
<file path=[Content_Types].xml><?xml version="1.0" encoding="utf-8"?>
<Types xmlns="http://schemas.openxmlformats.org/package/2006/content-types">
  <Override PartName="/xl/_rels/workbook.xml.rels" ContentType="application/vnd.openxmlformats-package.relationships+xml"/>
  <Override PartName="/xl/charts/chart6.xml" ContentType="application/vnd.openxmlformats-officedocument.drawingml.chart+xml"/>
  <Override PartName="/xl/charts/chart5.xml" ContentType="application/vnd.openxmlformats-officedocument.drawingml.chart+xml"/>
  <Override PartName="/xl/charts/chart4.xml" ContentType="application/vnd.openxmlformats-officedocument.drawingml.chart+xml"/>
  <Override PartName="/xl/charts/chart3.xml" ContentType="application/vnd.openxmlformats-officedocument.drawingml.chart+xml"/>
  <Override PartName="/xl/charts/chart1.xml" ContentType="application/vnd.openxmlformats-officedocument.drawingml.chart+xml"/>
  <Override PartName="/xl/charts/chart2.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8.xml" ContentType="application/vnd.openxmlformats-officedocument.drawingml.chart+xml"/>
  <Override PartName="/xl/charts/chart17.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vbaProject.bin" ContentType="application/vnd.ms-office.vbaProject"/>
  <Override PartName="/xl/worksheets/_rels/sheet3.xml.rels" ContentType="application/vnd.openxmlformats-package.relationships+xml"/>
  <Override PartName="/xl/worksheets/_rels/sheet2.xml.rels" ContentType="application/vnd.openxmlformats-package.relationships+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2"/>
  </bookViews>
  <sheets>
    <sheet name="Version notes" sheetId="1" state="visible" r:id="rId3"/>
    <sheet name="Parameters" sheetId="2" state="visible" r:id="rId4"/>
    <sheet name="Graphs" sheetId="3" state="visible" r:id="rId5"/>
    <sheet name="Base" sheetId="4" state="visible" r:id="rId6"/>
    <sheet name="GAMSbase" sheetId="5" state="hidden" r:id="rId7"/>
    <sheet name="BaseComp" sheetId="6" state="hidden" r:id="rId8"/>
    <sheet name="Opttax" sheetId="7" state="visible" r:id="rId9"/>
    <sheet name="GAMSopt" sheetId="8" state="hidden" r:id="rId10"/>
    <sheet name="OptComp" sheetId="9" state="hidden" r:id="rId11"/>
    <sheet name="Limt2" sheetId="10" state="visible" r:id="rId12"/>
    <sheet name="GAMSlim2" sheetId="11" state="hidden" r:id="rId13"/>
    <sheet name="Lim2Comp" sheetId="12" state="hidden" r:id="rId14"/>
    <sheet name="stern" sheetId="13" state="visible" r:id="rId15"/>
    <sheet name="GAMSstern" sheetId="14" state="hidden" r:id="rId16"/>
    <sheet name="SternComp" sheetId="15" state="hidden" r:id="rId17"/>
    <sheet name="sterncalib" sheetId="16" state="visible" r:id="rId18"/>
    <sheet name="GAMSsternCa" sheetId="17" state="hidden" r:id="rId19"/>
    <sheet name="SternCalComp" sheetId="18" state="hidden" r:id="rId20"/>
    <sheet name="Copen" sheetId="19" state="visible" r:id="rId21"/>
    <sheet name="GAMSCopen" sheetId="20" state="hidden" r:id="rId22"/>
    <sheet name="CopenComp" sheetId="21" state="hidden" r:id="rId23"/>
  </sheets>
  <definedNames>
    <definedName function="false" hidden="false" name="Base" vbProcedure="false">Base!$A$1:$BI$138</definedName>
    <definedName function="false" hidden="false" name="Copen" vbProcedure="false">Copen!$A$1:$BI$138</definedName>
    <definedName function="false" hidden="false" name="LimTwo" vbProcedure="false">Limt2!$A$1:$BI$138</definedName>
    <definedName function="false" hidden="false" name="Optimal" vbProcedure="false">Opttax!$A$1:$BI$138</definedName>
    <definedName function="false" hidden="false" name="solver_corr" vbProcedure="false">1</definedName>
    <definedName function="false" hidden="false" name="solver_ctp1" vbProcedure="false">0</definedName>
    <definedName function="false" hidden="false" name="solver_ctp2" vbProcedure="false">0</definedName>
    <definedName function="false" hidden="false" name="solver_disp" vbProcedure="false">0</definedName>
    <definedName function="false" hidden="false" name="solver_eval" vbProcedure="false">0</definedName>
    <definedName function="false" hidden="false" name="solver_lcens" vbProcedure="false">-1E+030</definedName>
    <definedName function="false" hidden="false" name="solver_lcut" vbProcedure="false">-1E+030</definedName>
    <definedName function="false" hidden="false" name="solver_nsim" vbProcedure="false">1</definedName>
    <definedName function="false" hidden="false" name="solver_nssim" vbProcedure="false">-1</definedName>
    <definedName function="false" hidden="false" name="solver_ntri" vbProcedure="false">1000</definedName>
    <definedName function="false" hidden="false" name="solver_rgen" vbProcedure="false">1</definedName>
    <definedName function="false" hidden="false" name="solver_rsmp" vbProcedure="false">2</definedName>
    <definedName function="false" hidden="false" name="solver_seed" vbProcedure="false">0</definedName>
    <definedName function="false" hidden="false" name="solver_strm" vbProcedure="false">0</definedName>
    <definedName function="false" hidden="false" name="solver_ucens" vbProcedure="false">1E+030</definedName>
    <definedName function="false" hidden="false" name="solver_ucut" vbProcedure="false">1E+030</definedName>
    <definedName function="false" hidden="false" name="Stern" vbProcedure="false">stern!$A$1:$BI$138</definedName>
    <definedName function="false" hidden="false" name="SternCalib" vbProcedure="false">sterncalib!$A$1:$BI$138</definedName>
    <definedName function="false" hidden="false" localSheetId="1" name="solveri_ISpPars_J11" vbProcedure="false">"RiskSolver.UI.Charts.InputDlgPars:-1000001;1;1;25;12;50;71;0;90;80;0;0;0;0;"</definedName>
    <definedName function="false" hidden="false" localSheetId="1" name="solveri_ISpPars_J12" vbProcedure="false">"RiskSolver.UI.Charts.InputDlgPars:-1000001;1;1;45;12;30;71;0;90;80;0;0;0;0;"</definedName>
    <definedName function="false" hidden="false" localSheetId="1" name="solveri_ISpPars_J14" vbProcedure="false">"RiskSolver.UI.Charts.InputDlgPars:-1000001;1;1;25;12;50;71;0;90;80;0;0;0;0;"</definedName>
    <definedName function="false" hidden="false" localSheetId="1" name="solveri_ISpPars_J17" vbProcedure="false">"RiskSolver.UI.Charts.InputDlgPars:-1000001;1;1;25;12;50;71;0;90;80;0;0;0;0;"</definedName>
    <definedName function="false" hidden="false" localSheetId="1" name="solveri_ISpPars_J18" vbProcedure="false">"RiskSolver.UI.Charts.InputDlgPars:-1000001;1;1;25;12;50;71;0;90;80;0;0;0;0;"</definedName>
    <definedName function="false" hidden="false" localSheetId="1" name="solveri_ISpPars_J21" vbProcedure="false">"RiskSolver.UI.Charts.InputDlgPars:-1000001;1;1;25;12;50;71;0;90;80;0;0;0;0;"</definedName>
    <definedName function="false" hidden="false" localSheetId="1" name="solveri_ISpPars_J23" vbProcedure="false">"RiskSolver.UI.Charts.InputDlgPars:-1000001;1;1;25;12;50;71;0;90;80;0;0;0;0;"</definedName>
    <definedName function="false" hidden="false" localSheetId="1" name="solver_cvg" vbProcedure="false">0.0001</definedName>
    <definedName function="false" hidden="false" localSheetId="1" name="solver_dia" vbProcedure="false">5</definedName>
    <definedName function="false" hidden="false" localSheetId="1" name="solver_drv" vbProcedure="false">1</definedName>
    <definedName function="false" hidden="false" localSheetId="1" name="solver_est" vbProcedure="false">1</definedName>
    <definedName function="false" hidden="false" localSheetId="1" name="solver_int" vbProcedure="false">0</definedName>
    <definedName function="false" hidden="false" localSheetId="1" name="solver_itr" vbProcedure="false">100</definedName>
    <definedName function="false" hidden="false" localSheetId="1" name="solver_lin" vbProcedure="false">2</definedName>
    <definedName function="false" hidden="false" localSheetId="1" name="solver_mda" vbProcedure="false">4</definedName>
    <definedName function="false" hidden="false" localSheetId="1" name="solver_mod" vbProcedure="false">3</definedName>
    <definedName function="false" hidden="false" localSheetId="1" name="solver_neg" vbProcedure="false">2</definedName>
    <definedName function="false" hidden="false" localSheetId="1" name="solver_ntr" vbProcedure="false">0</definedName>
    <definedName function="false" hidden="false" localSheetId="1" name="solver_num" vbProcedure="false">0</definedName>
    <definedName function="false" hidden="false" localSheetId="1" name="solver_nwt" vbProcedure="false">1</definedName>
    <definedName function="false" hidden="false" localSheetId="1" name="solver_pre" vbProcedure="false">0.000001</definedName>
    <definedName function="false" hidden="false" localSheetId="1" name="solver_scl" vbProcedure="false">2</definedName>
    <definedName function="false" hidden="false" localSheetId="1" name="solver_sho" vbProcedure="false">2</definedName>
    <definedName function="false" hidden="false" localSheetId="1" name="solver_slv" vbProcedure="false">0</definedName>
    <definedName function="false" hidden="false" localSheetId="1" name="solver_slvu" vbProcedure="false">0</definedName>
    <definedName function="false" hidden="false" localSheetId="1" name="solver_tim" vbProcedure="false">100</definedName>
    <definedName function="false" hidden="false" localSheetId="1" name="solver_tol" vbProcedure="false">0.05</definedName>
    <definedName function="false" hidden="false" localSheetId="1" name="solver_typ" vbProcedure="false">2</definedName>
    <definedName function="false" hidden="false" localSheetId="1" name="solver_urs" vbProcedure="false">0</definedName>
    <definedName function="false" hidden="false" localSheetId="1" name="solver_ver" vbProcedure="false">9</definedName>
    <definedName function="false" hidden="false" localSheetId="3" name="LSGRGeng_RelaxBounds" vbProcedure="false">2</definedName>
    <definedName function="false" hidden="false" localSheetId="3" name="solver_adj" vbProcedure="false">Base!$B$131:$AD$131</definedName>
    <definedName function="false" hidden="false" localSheetId="3" name="solver_adj1" vbProcedure="false">Base!$C$132:$Z$132</definedName>
    <definedName function="false" hidden="false" localSheetId="3" name="solver_adj2" vbProcedure="false">Base!$B$131:$J$131</definedName>
    <definedName function="false" hidden="false" localSheetId="3" name="solver_adj_ob" vbProcedure="false">1</definedName>
    <definedName function="false" hidden="false" localSheetId="3" name="solver_adj_ob1" vbProcedure="false">1</definedName>
    <definedName function="false" hidden="false" localSheetId="3" name="solver_adj_ob2" vbProcedure="false">1</definedName>
    <definedName function="false" hidden="false" localSheetId="3" name="solver_bigm" vbProcedure="false">1000000</definedName>
    <definedName function="false" hidden="false" localSheetId="3" name="solver_bnd" vbProcedure="false">1</definedName>
    <definedName function="false" hidden="false" localSheetId="3" name="solver_cha" vbProcedure="false">0</definedName>
    <definedName function="false" hidden="false" localSheetId="3" name="solver_chc1" vbProcedure="false">0</definedName>
    <definedName function="false" hidden="false" localSheetId="3" name="solver_chc2" vbProcedure="false">0</definedName>
    <definedName function="false" hidden="false" localSheetId="3" name="solver_chc3" vbProcedure="false">0</definedName>
    <definedName function="false" hidden="false" localSheetId="3" name="solver_chc4" vbProcedure="false">0</definedName>
    <definedName function="false" hidden="false" localSheetId="3" name="solver_chn" vbProcedure="false">4</definedName>
    <definedName function="false" hidden="false" localSheetId="3" name="solver_chp1" vbProcedure="false">0</definedName>
    <definedName function="false" hidden="false" localSheetId="3" name="solver_chp2" vbProcedure="false">0</definedName>
    <definedName function="false" hidden="false" localSheetId="3" name="solver_chp3" vbProcedure="false">0</definedName>
    <definedName function="false" hidden="false" localSheetId="3" name="solver_chp4" vbProcedure="false">0</definedName>
    <definedName function="false" hidden="false" localSheetId="3" name="solver_cht" vbProcedure="false">0</definedName>
    <definedName function="false" hidden="false" localSheetId="3" name="solver_cir1" vbProcedure="false">1</definedName>
    <definedName function="false" hidden="false" localSheetId="3" name="solver_cir2" vbProcedure="false">1</definedName>
    <definedName function="false" hidden="false" localSheetId="3" name="solver_cir3" vbProcedure="false">1</definedName>
    <definedName function="false" hidden="false" localSheetId="3" name="solver_cir4" vbProcedure="false">1</definedName>
    <definedName function="false" hidden="false" localSheetId="3" name="solver_con" vbProcedure="false">" "</definedName>
    <definedName function="false" hidden="false" localSheetId="3" name="solver_con1" vbProcedure="false">" "</definedName>
    <definedName function="false" hidden="false" localSheetId="3" name="solver_con2" vbProcedure="false">" "</definedName>
    <definedName function="false" hidden="false" localSheetId="3" name="solver_con3" vbProcedure="false">" "</definedName>
    <definedName function="false" hidden="false" localSheetId="3" name="solver_con4" vbProcedure="false">" "</definedName>
    <definedName function="false" hidden="false" localSheetId="3" name="solver_cvg" vbProcedure="false">0.0000000001</definedName>
    <definedName function="false" hidden="false" localSheetId="3" name="solver_dia" vbProcedure="false">1</definedName>
    <definedName function="false" hidden="false" localSheetId="3" name="solver_drv" vbProcedure="false">1</definedName>
    <definedName function="false" hidden="false" localSheetId="3" name="solver_eng" vbProcedure="false">1</definedName>
    <definedName function="false" hidden="false" localSheetId="3" name="solver_est" vbProcedure="false">1</definedName>
    <definedName function="false" hidden="false" localSheetId="3" name="solver_glb" vbProcedure="false">-1E+030</definedName>
    <definedName function="false" hidden="false" localSheetId="3" name="solver_gub" vbProcedure="false">1E+030</definedName>
    <definedName function="false" hidden="false" localSheetId="3" name="solver_iao" vbProcedure="false">0</definedName>
    <definedName function="false" hidden="false" localSheetId="3" name="solver_inc" vbProcedure="false">0</definedName>
    <definedName function="false" hidden="false" localSheetId="3" name="solver_int" vbProcedure="false">2</definedName>
    <definedName function="false" hidden="false" localSheetId="3" name="solver_irs" vbProcedure="false">0</definedName>
    <definedName function="false" hidden="false" localSheetId="3" name="solver_ism" vbProcedure="false">0</definedName>
    <definedName function="false" hidden="false" localSheetId="3" name="solver_itr" vbProcedure="false">1000</definedName>
    <definedName function="false" hidden="false" localSheetId="3" name="solver_kiv" vbProcedure="false">2E+030</definedName>
    <definedName function="false" hidden="false" localSheetId="3" name="solver_lhs1" vbProcedure="false">Base!$B$131:$BH$131</definedName>
    <definedName function="false" hidden="false" localSheetId="3" name="solver_lhs2" vbProcedure="false">Base!$B$131:$BH$131</definedName>
    <definedName function="false" hidden="false" localSheetId="3" name="solver_lhs3" vbProcedure="false">Base!$C$132:$Z$132</definedName>
    <definedName function="false" hidden="false" localSheetId="3" name="solver_lhs4" vbProcedure="false">Base!$C$132:$Z$132</definedName>
    <definedName function="false" hidden="false" localSheetId="3" name="solver_lhs_ob1" vbProcedure="false">0</definedName>
    <definedName function="false" hidden="false" localSheetId="3" name="solver_lhs_ob2" vbProcedure="false">0</definedName>
    <definedName function="false" hidden="false" localSheetId="3" name="solver_lhs_ob3" vbProcedure="false">0</definedName>
    <definedName function="false" hidden="false" localSheetId="3" name="solver_lhs_ob4" vbProcedure="false">0</definedName>
    <definedName function="false" hidden="false" localSheetId="3" name="solver_lin" vbProcedure="false">2</definedName>
    <definedName function="false" hidden="false" localSheetId="3" name="solver_log" vbProcedure="false">1</definedName>
    <definedName function="false" hidden="false" localSheetId="3" name="solver_lva" vbProcedure="false">0</definedName>
    <definedName function="false" hidden="false" localSheetId="3" name="solver_mda" vbProcedure="false">4</definedName>
    <definedName function="false" hidden="false" localSheetId="3" name="solver_mip" vbProcedure="false">2147483647</definedName>
    <definedName function="false" hidden="false" localSheetId="3" name="solver_mni" vbProcedure="false">30</definedName>
    <definedName function="false" hidden="false" localSheetId="3" name="solver_mod" vbProcedure="false">3</definedName>
    <definedName function="false" hidden="false" localSheetId="3" name="solver_mrt" vbProcedure="false">0.075</definedName>
    <definedName function="false" hidden="false" localSheetId="3" name="solver_msl" vbProcedure="false">2</definedName>
    <definedName function="false" hidden="false" localSheetId="3" name="solver_neg" vbProcedure="false">2</definedName>
    <definedName function="false" hidden="false" localSheetId="3" name="solver_nod" vbProcedure="false">2147483647</definedName>
    <definedName function="false" hidden="false" localSheetId="3" name="solver_nopt" vbProcedure="false">1</definedName>
    <definedName function="false" hidden="false" localSheetId="3" name="solver_nsopt" vbProcedure="false">-1</definedName>
    <definedName function="false" hidden="false" localSheetId="3" name="solver_ntr" vbProcedure="false">0</definedName>
    <definedName function="false" hidden="false" localSheetId="3" name="solver_num" vbProcedure="false">4</definedName>
    <definedName function="false" hidden="false" localSheetId="3" name="solver_nwt" vbProcedure="false">1</definedName>
    <definedName function="false" hidden="false" localSheetId="3" name="solver_obc" vbProcedure="false">0</definedName>
    <definedName function="false" hidden="false" localSheetId="3" name="solver_obp" vbProcedure="false">0</definedName>
    <definedName function="false" hidden="false" localSheetId="3" name="solver_opt" vbProcedure="false">Base!$B$129</definedName>
    <definedName function="false" hidden="false" localSheetId="3" name="solver_opt_ob" vbProcedure="false">1</definedName>
    <definedName function="false" hidden="false" localSheetId="3" name="solver_pre" vbProcedure="false">0.000000001</definedName>
    <definedName function="false" hidden="false" localSheetId="3" name="solver_psi" vbProcedure="false">0</definedName>
    <definedName function="false" hidden="false" localSheetId="3" name="solver_rbv" vbProcedure="false">1</definedName>
    <definedName function="false" hidden="false" localSheetId="3" name="solver_rdp" vbProcedure="false">0</definedName>
    <definedName function="false" hidden="false" localSheetId="3" name="solver_rel1" vbProcedure="false">3</definedName>
    <definedName function="false" hidden="false" localSheetId="3" name="solver_rel2" vbProcedure="false">1</definedName>
    <definedName function="false" hidden="false" localSheetId="3" name="solver_rel3" vbProcedure="false">1</definedName>
    <definedName function="false" hidden="false" localSheetId="3" name="solver_rel4" vbProcedure="false">3</definedName>
    <definedName function="false" hidden="false" localSheetId="3" name="solver_rep" vbProcedure="false">0</definedName>
    <definedName function="false" hidden="false" localSheetId="3" name="solver_rhs1" vbProcedure="false">0.05</definedName>
    <definedName function="false" hidden="false" localSheetId="3" name="solver_rhs2" vbProcedure="false">0.5</definedName>
    <definedName function="false" hidden="false" localSheetId="3" name="solver_rhs3" vbProcedure="false">400</definedName>
    <definedName function="false" hidden="false" localSheetId="3" name="solver_rhs4" vbProcedure="false">1</definedName>
    <definedName function="false" hidden="false" localSheetId="3" name="solver_rlx" vbProcedure="false">0</definedName>
    <definedName function="false" hidden="false" localSheetId="3" name="solver_rsd" vbProcedure="false">0</definedName>
    <definedName function="false" hidden="false" localSheetId="3" name="solver_rtr" vbProcedure="false">0</definedName>
    <definedName function="false" hidden="false" localSheetId="3" name="solver_rxc1" vbProcedure="false">1</definedName>
    <definedName function="false" hidden="false" localSheetId="3" name="solver_rxc2" vbProcedure="false">1</definedName>
    <definedName function="false" hidden="false" localSheetId="3" name="solver_rxc3" vbProcedure="false">0</definedName>
    <definedName function="false" hidden="false" localSheetId="3" name="solver_rxc4" vbProcedure="false">0</definedName>
    <definedName function="false" hidden="false" localSheetId="3" name="solver_rxv" vbProcedure="false">1</definedName>
    <definedName function="false" hidden="false" localSheetId="3" name="solver_rxv1" vbProcedure="false">0</definedName>
    <definedName function="false" hidden="false" localSheetId="3" name="solver_rxv2" vbProcedure="false">0</definedName>
    <definedName function="false" hidden="false" localSheetId="3" name="solver_scl" vbProcedure="false">2</definedName>
    <definedName function="false" hidden="false" localSheetId="3" name="solver_sel" vbProcedure="false">1</definedName>
    <definedName function="false" hidden="false" localSheetId="3" name="solver_sho" vbProcedure="false">2</definedName>
    <definedName function="false" hidden="false" localSheetId="3" name="solver_slv" vbProcedure="false">0</definedName>
    <definedName function="false" hidden="false" localSheetId="3" name="solver_slvu" vbProcedure="false">0</definedName>
    <definedName function="false" hidden="false" localSheetId="3" name="solver_ssz" vbProcedure="false">100</definedName>
    <definedName function="false" hidden="false" localSheetId="3" name="solver_tim" vbProcedure="false">100</definedName>
    <definedName function="false" hidden="false" localSheetId="3" name="solver_tms" vbProcedure="false">0</definedName>
    <definedName function="false" hidden="false" localSheetId="3" name="solver_tol" vbProcedure="false">0.05</definedName>
    <definedName function="false" hidden="false" localSheetId="3" name="solver_tree_a" vbProcedure="false">1</definedName>
    <definedName function="false" hidden="false" localSheetId="3" name="solver_tree_b" vbProcedure="false">1</definedName>
    <definedName function="false" hidden="false" localSheetId="3" name="solver_tree_ce" vbProcedure="false">1</definedName>
    <definedName function="false" hidden="false" localSheetId="3" name="solver_tree_dn" vbProcedure="false">1</definedName>
    <definedName function="false" hidden="false" localSheetId="3" name="solver_tree_rt" vbProcedure="false">1000000000000</definedName>
    <definedName function="false" hidden="false" localSheetId="3" name="solver_typ" vbProcedure="false">1</definedName>
    <definedName function="false" hidden="false" localSheetId="3" name="solver_umod" vbProcedure="false">1</definedName>
    <definedName function="false" hidden="false" localSheetId="3" name="solver_urs" vbProcedure="false">0</definedName>
    <definedName function="false" hidden="false" localSheetId="3" name="solver_val" vbProcedure="false">0</definedName>
    <definedName function="false" hidden="false" localSheetId="3" name="solver_var" vbProcedure="false">" "</definedName>
    <definedName function="false" hidden="false" localSheetId="3" name="solver_var1" vbProcedure="false">" "</definedName>
    <definedName function="false" hidden="false" localSheetId="3" name="solver_var2" vbProcedure="false">" "</definedName>
    <definedName function="false" hidden="false" localSheetId="3" name="solver_ver" vbProcedure="false">11</definedName>
    <definedName function="false" hidden="false" localSheetId="3" name="solver_vir" vbProcedure="false">1</definedName>
    <definedName function="false" hidden="false" localSheetId="3" name="solver_vir1" vbProcedure="false">1</definedName>
    <definedName function="false" hidden="false" localSheetId="3" name="solver_vir2" vbProcedure="false">1</definedName>
    <definedName function="false" hidden="false" localSheetId="3" name="solver_vol" vbProcedure="false">0</definedName>
    <definedName function="false" hidden="false" localSheetId="3" name="solver_vst" vbProcedure="false">0</definedName>
    <definedName function="false" hidden="false" localSheetId="3" name="solver_vst1" vbProcedure="false">0</definedName>
    <definedName function="false" hidden="false" localSheetId="3" name="solver_vst2" vbProcedure="false">0</definedName>
    <definedName function="false" hidden="false" localSheetId="6" name="LSGRGeng_RelaxBounds" vbProcedure="false">2</definedName>
    <definedName function="false" hidden="false" localSheetId="6" name="solver_adj" vbProcedure="false">Opttax!$C$132:$AN$132</definedName>
    <definedName function="false" hidden="false" localSheetId="6" name="solver_adj1" vbProcedure="false">Opttax!$C$132:$N$132</definedName>
    <definedName function="false" hidden="false" localSheetId="6" name="solver_adj2" vbProcedure="false">Opttax!$L$132:$Z$132</definedName>
    <definedName function="false" hidden="false" localSheetId="6" name="solver_adj3" vbProcedure="false">Opttax!$Y$132:$AN$132</definedName>
    <definedName function="false" hidden="false" localSheetId="6" name="solver_adj4" vbProcedure="false">Opttax!$B$131:$AD$131</definedName>
    <definedName function="false" hidden="false" localSheetId="6" name="solver_adj_ob" vbProcedure="false">1</definedName>
    <definedName function="false" hidden="false" localSheetId="6" name="solver_adj_ob1" vbProcedure="false">1</definedName>
    <definedName function="false" hidden="false" localSheetId="6" name="solver_adj_ob2" vbProcedure="false">1</definedName>
    <definedName function="false" hidden="false" localSheetId="6" name="solver_adj_ob3" vbProcedure="false">1</definedName>
    <definedName function="false" hidden="false" localSheetId="6" name="solver_adj_ob4" vbProcedure="false">1</definedName>
    <definedName function="false" hidden="false" localSheetId="6" name="solver_cha" vbProcedure="false">0</definedName>
    <definedName function="false" hidden="false" localSheetId="6" name="solver_chc1" vbProcedure="false">0</definedName>
    <definedName function="false" hidden="false" localSheetId="6" name="solver_chc2" vbProcedure="false">0</definedName>
    <definedName function="false" hidden="false" localSheetId="6" name="solver_chn" vbProcedure="false">4</definedName>
    <definedName function="false" hidden="false" localSheetId="6" name="solver_chp1" vbProcedure="false">0</definedName>
    <definedName function="false" hidden="false" localSheetId="6" name="solver_chp2" vbProcedure="false">0</definedName>
    <definedName function="false" hidden="false" localSheetId="6" name="solver_cht" vbProcedure="false">0</definedName>
    <definedName function="false" hidden="false" localSheetId="6" name="solver_cir1" vbProcedure="false">1</definedName>
    <definedName function="false" hidden="false" localSheetId="6" name="solver_cir2" vbProcedure="false">1</definedName>
    <definedName function="false" hidden="false" localSheetId="6" name="solver_con" vbProcedure="false">" "</definedName>
    <definedName function="false" hidden="false" localSheetId="6" name="solver_con1" vbProcedure="false">" "</definedName>
    <definedName function="false" hidden="false" localSheetId="6" name="solver_con2" vbProcedure="false">" "</definedName>
    <definedName function="false" hidden="false" localSheetId="6" name="solver_cvg" vbProcedure="false">0.0000000001</definedName>
    <definedName function="false" hidden="false" localSheetId="6" name="solver_dia" vbProcedure="false">1</definedName>
    <definedName function="false" hidden="false" localSheetId="6" name="solver_drv" vbProcedure="false">1</definedName>
    <definedName function="false" hidden="false" localSheetId="6" name="solver_eng" vbProcedure="false">1</definedName>
    <definedName function="false" hidden="false" localSheetId="6" name="solver_est" vbProcedure="false">2</definedName>
    <definedName function="false" hidden="false" localSheetId="6" name="solver_iao" vbProcedure="false">0</definedName>
    <definedName function="false" hidden="false" localSheetId="6" name="solver_int" vbProcedure="false">2</definedName>
    <definedName function="false" hidden="false" localSheetId="6" name="solver_irs" vbProcedure="false">0</definedName>
    <definedName function="false" hidden="false" localSheetId="6" name="solver_ism" vbProcedure="false">0</definedName>
    <definedName function="false" hidden="false" localSheetId="6" name="solver_itr" vbProcedure="false">100</definedName>
    <definedName function="false" hidden="false" localSheetId="6" name="solver_kiv" vbProcedure="false">2E+030</definedName>
    <definedName function="false" hidden="false" localSheetId="6" name="solver_lhs1" vbProcedure="false">Opttax!$C$132:$AN$132</definedName>
    <definedName function="false" hidden="false" localSheetId="6" name="solver_lhs2" vbProcedure="false">Opttax!$C$132:$AH$132</definedName>
    <definedName function="false" hidden="false" localSheetId="6" name="solver_lhs_ob1" vbProcedure="false">0</definedName>
    <definedName function="false" hidden="false" localSheetId="6" name="solver_lhs_ob2" vbProcedure="false">0</definedName>
    <definedName function="false" hidden="false" localSheetId="6" name="solver_lin" vbProcedure="false">2</definedName>
    <definedName function="false" hidden="false" localSheetId="6" name="solver_lva" vbProcedure="false">0</definedName>
    <definedName function="false" hidden="false" localSheetId="6" name="solver_mda" vbProcedure="false">4</definedName>
    <definedName function="false" hidden="false" localSheetId="6" name="solver_mip" vbProcedure="false">2147483647</definedName>
    <definedName function="false" hidden="false" localSheetId="6" name="solver_mod" vbProcedure="false">3</definedName>
    <definedName function="false" hidden="false" localSheetId="6" name="solver_msl" vbProcedure="false">0</definedName>
    <definedName function="false" hidden="false" localSheetId="6" name="solver_neg" vbProcedure="false">0</definedName>
    <definedName function="false" hidden="false" localSheetId="6" name="solver_nod" vbProcedure="false">2147483647</definedName>
    <definedName function="false" hidden="false" localSheetId="6" name="solver_ntr" vbProcedure="false">0</definedName>
    <definedName function="false" hidden="false" localSheetId="6" name="solver_num" vbProcedure="false">2</definedName>
    <definedName function="false" hidden="false" localSheetId="6" name="solver_nwt" vbProcedure="false">1</definedName>
    <definedName function="false" hidden="false" localSheetId="6" name="solver_obc" vbProcedure="false">0</definedName>
    <definedName function="false" hidden="false" localSheetId="6" name="solver_obp" vbProcedure="false">0</definedName>
    <definedName function="false" hidden="false" localSheetId="6" name="solver_opt" vbProcedure="false">Opttax!$B$129</definedName>
    <definedName function="false" hidden="false" localSheetId="6" name="solver_opt_ob" vbProcedure="false">1</definedName>
    <definedName function="false" hidden="false" localSheetId="6" name="solver_pre" vbProcedure="false">0.000000001</definedName>
    <definedName function="false" hidden="false" localSheetId="6" name="solver_psi" vbProcedure="false">0</definedName>
    <definedName function="false" hidden="false" localSheetId="6" name="solver_rbv" vbProcedure="false">1</definedName>
    <definedName function="false" hidden="false" localSheetId="6" name="solver_rdp" vbProcedure="false">0</definedName>
    <definedName function="false" hidden="false" localSheetId="6" name="solver_rel1" vbProcedure="false">1</definedName>
    <definedName function="false" hidden="false" localSheetId="6" name="solver_rel2" vbProcedure="false">3</definedName>
    <definedName function="false" hidden="false" localSheetId="6" name="solver_rep" vbProcedure="false">0</definedName>
    <definedName function="false" hidden="false" localSheetId="6" name="solver_rhs1" vbProcedure="false">300</definedName>
    <definedName function="false" hidden="false" localSheetId="6" name="solver_rhs2" vbProcedure="false">1</definedName>
    <definedName function="false" hidden="false" localSheetId="6" name="solver_rlx" vbProcedure="false">0</definedName>
    <definedName function="false" hidden="false" localSheetId="6" name="solver_rsd" vbProcedure="false">0</definedName>
    <definedName function="false" hidden="false" localSheetId="6" name="solver_rtr" vbProcedure="false">0</definedName>
    <definedName function="false" hidden="false" localSheetId="6" name="solver_rxc1" vbProcedure="false">1</definedName>
    <definedName function="false" hidden="false" localSheetId="6" name="solver_rxc2" vbProcedure="false">1</definedName>
    <definedName function="false" hidden="false" localSheetId="6" name="solver_rxv" vbProcedure="false">1</definedName>
    <definedName function="false" hidden="false" localSheetId="6" name="solver_rxv1" vbProcedure="false">0</definedName>
    <definedName function="false" hidden="false" localSheetId="6" name="solver_rxv2" vbProcedure="false">0</definedName>
    <definedName function="false" hidden="false" localSheetId="6" name="solver_rxv3" vbProcedure="false">0</definedName>
    <definedName function="false" hidden="false" localSheetId="6" name="solver_rxv4" vbProcedure="false">1</definedName>
    <definedName function="false" hidden="false" localSheetId="6" name="solver_scl" vbProcedure="false">0</definedName>
    <definedName function="false" hidden="false" localSheetId="6" name="solver_sel" vbProcedure="false">1</definedName>
    <definedName function="false" hidden="false" localSheetId="6" name="solver_sho" vbProcedure="false">0</definedName>
    <definedName function="false" hidden="false" localSheetId="6" name="solver_slv" vbProcedure="false">0</definedName>
    <definedName function="false" hidden="false" localSheetId="6" name="solver_slvu" vbProcedure="false">0</definedName>
    <definedName function="false" hidden="false" localSheetId="6" name="solver_ssz" vbProcedure="false">100</definedName>
    <definedName function="false" hidden="false" localSheetId="6" name="solver_tim" vbProcedure="false">100</definedName>
    <definedName function="false" hidden="false" localSheetId="6" name="solver_tms" vbProcedure="false">0</definedName>
    <definedName function="false" hidden="false" localSheetId="6" name="solver_tol" vbProcedure="false">0.05</definedName>
    <definedName function="false" hidden="false" localSheetId="6" name="solver_tree_rt" vbProcedure="false">1000000000000</definedName>
    <definedName function="false" hidden="false" localSheetId="6" name="solver_typ" vbProcedure="false">1</definedName>
    <definedName function="false" hidden="false" localSheetId="6" name="solver_umod" vbProcedure="false">1</definedName>
    <definedName function="false" hidden="false" localSheetId="6" name="solver_urs" vbProcedure="false">0</definedName>
    <definedName function="false" hidden="false" localSheetId="6" name="solver_val" vbProcedure="false">0</definedName>
    <definedName function="false" hidden="false" localSheetId="6" name="solver_var" vbProcedure="false">" "</definedName>
    <definedName function="false" hidden="false" localSheetId="6" name="solver_var1" vbProcedure="false">" "</definedName>
    <definedName function="false" hidden="false" localSheetId="6" name="solver_var2" vbProcedure="false">" "</definedName>
    <definedName function="false" hidden="false" localSheetId="6" name="solver_var3" vbProcedure="false">" "</definedName>
    <definedName function="false" hidden="false" localSheetId="6" name="solver_var4" vbProcedure="false">" "</definedName>
    <definedName function="false" hidden="false" localSheetId="6" name="solver_ver" vbProcedure="false">11</definedName>
    <definedName function="false" hidden="false" localSheetId="6" name="solver_vir" vbProcedure="false">1</definedName>
    <definedName function="false" hidden="false" localSheetId="6" name="solver_vir1" vbProcedure="false">1</definedName>
    <definedName function="false" hidden="false" localSheetId="6" name="solver_vir2" vbProcedure="false">1</definedName>
    <definedName function="false" hidden="false" localSheetId="6" name="solver_vir3" vbProcedure="false">1</definedName>
    <definedName function="false" hidden="false" localSheetId="6" name="solver_vir4" vbProcedure="false">1</definedName>
    <definedName function="false" hidden="false" localSheetId="6" name="solver_vol" vbProcedure="false">0</definedName>
    <definedName function="false" hidden="false" localSheetId="6" name="solver_vst" vbProcedure="false">0</definedName>
    <definedName function="false" hidden="false" localSheetId="6" name="solver_vst1" vbProcedure="false">0</definedName>
    <definedName function="false" hidden="false" localSheetId="6" name="solver_vst2" vbProcedure="false">0</definedName>
    <definedName function="false" hidden="false" localSheetId="6" name="solver_vst3" vbProcedure="false">0</definedName>
    <definedName function="false" hidden="false" localSheetId="6" name="solver_vst4" vbProcedure="false">0</definedName>
    <definedName function="false" hidden="false" localSheetId="9" name="LSGRGeng_RelaxBounds" vbProcedure="false">2</definedName>
    <definedName function="false" hidden="false" localSheetId="9" name="solver_adj" vbProcedure="false">Limt2!$C$132:$U$132</definedName>
    <definedName function="false" hidden="false" localSheetId="9" name="solver_adj1" vbProcedure="false">Limt2!$C$132:$R$132</definedName>
    <definedName function="false" hidden="false" localSheetId="9" name="solver_adj2" vbProcedure="false">Limt2!$AA$132:$AH$132</definedName>
    <definedName function="false" hidden="false" localSheetId="9" name="solver_adj3" vbProcedure="false">Limt2!$U$132:$AA$132</definedName>
    <definedName function="false" hidden="false" localSheetId="9" name="solver_adj4" vbProcedure="false">Limt2!$C$131:$I$131</definedName>
    <definedName function="false" hidden="false" localSheetId="9" name="solver_adj5" vbProcedure="false">Limt2!$U$132:$X$132</definedName>
    <definedName function="false" hidden="false" localSheetId="9" name="solver_adj_ob" vbProcedure="false">1</definedName>
    <definedName function="false" hidden="false" localSheetId="9" name="solver_adj_ob1" vbProcedure="false">1</definedName>
    <definedName function="false" hidden="false" localSheetId="9" name="solver_adj_ob2" vbProcedure="false">1</definedName>
    <definedName function="false" hidden="false" localSheetId="9" name="solver_adj_ob3" vbProcedure="false">1</definedName>
    <definedName function="false" hidden="false" localSheetId="9" name="solver_adj_ob4" vbProcedure="false">1</definedName>
    <definedName function="false" hidden="false" localSheetId="9" name="solver_adj_ob5" vbProcedure="false">1</definedName>
    <definedName function="false" hidden="false" localSheetId="9" name="solver_cha" vbProcedure="false">0</definedName>
    <definedName function="false" hidden="false" localSheetId="9" name="solver_chc1" vbProcedure="false">0</definedName>
    <definedName function="false" hidden="false" localSheetId="9" name="solver_chc2" vbProcedure="false">0</definedName>
    <definedName function="false" hidden="false" localSheetId="9" name="solver_chc3" vbProcedure="false">0</definedName>
    <definedName function="false" hidden="false" localSheetId="9" name="solver_chc4" vbProcedure="false">0</definedName>
    <definedName function="false" hidden="false" localSheetId="9" name="solver_chc5" vbProcedure="false">0</definedName>
    <definedName function="false" hidden="false" localSheetId="9" name="solver_chn" vbProcedure="false">4</definedName>
    <definedName function="false" hidden="false" localSheetId="9" name="solver_chp1" vbProcedure="false">0</definedName>
    <definedName function="false" hidden="false" localSheetId="9" name="solver_chp2" vbProcedure="false">0</definedName>
    <definedName function="false" hidden="false" localSheetId="9" name="solver_chp3" vbProcedure="false">0</definedName>
    <definedName function="false" hidden="false" localSheetId="9" name="solver_chp4" vbProcedure="false">0</definedName>
    <definedName function="false" hidden="false" localSheetId="9" name="solver_chp5" vbProcedure="false">0</definedName>
    <definedName function="false" hidden="false" localSheetId="9" name="solver_cht" vbProcedure="false">0</definedName>
    <definedName function="false" hidden="false" localSheetId="9" name="solver_cir1" vbProcedure="false">1</definedName>
    <definedName function="false" hidden="false" localSheetId="9" name="solver_cir2" vbProcedure="false">1</definedName>
    <definedName function="false" hidden="false" localSheetId="9" name="solver_cir3" vbProcedure="false">1</definedName>
    <definedName function="false" hidden="false" localSheetId="9" name="solver_cir4" vbProcedure="false">1</definedName>
    <definedName function="false" hidden="false" localSheetId="9" name="solver_cir5" vbProcedure="false">1</definedName>
    <definedName function="false" hidden="false" localSheetId="9" name="solver_con" vbProcedure="false">" "</definedName>
    <definedName function="false" hidden="false" localSheetId="9" name="solver_con1" vbProcedure="false">" "</definedName>
    <definedName function="false" hidden="false" localSheetId="9" name="solver_con2" vbProcedure="false">" "</definedName>
    <definedName function="false" hidden="false" localSheetId="9" name="solver_con3" vbProcedure="false">" "</definedName>
    <definedName function="false" hidden="false" localSheetId="9" name="solver_con4" vbProcedure="false">" "</definedName>
    <definedName function="false" hidden="false" localSheetId="9" name="solver_con5" vbProcedure="false">" "</definedName>
    <definedName function="false" hidden="false" localSheetId="9" name="solver_cvg" vbProcedure="false">0.00000000001</definedName>
    <definedName function="false" hidden="false" localSheetId="9" name="solver_dia" vbProcedure="false">1</definedName>
    <definedName function="false" hidden="false" localSheetId="9" name="solver_drv" vbProcedure="false">2</definedName>
    <definedName function="false" hidden="false" localSheetId="9" name="solver_eng" vbProcedure="false">1</definedName>
    <definedName function="false" hidden="false" localSheetId="9" name="solver_est" vbProcedure="false">2</definedName>
    <definedName function="false" hidden="false" localSheetId="9" name="solver_iao" vbProcedure="false">0</definedName>
    <definedName function="false" hidden="false" localSheetId="9" name="solver_int" vbProcedure="false">2</definedName>
    <definedName function="false" hidden="false" localSheetId="9" name="solver_irs" vbProcedure="false">0</definedName>
    <definedName function="false" hidden="false" localSheetId="9" name="solver_ism" vbProcedure="false">0</definedName>
    <definedName function="false" hidden="false" localSheetId="9" name="solver_itr" vbProcedure="false">100</definedName>
    <definedName function="false" hidden="false" localSheetId="9" name="solver_kiv" vbProcedure="false">2E+030</definedName>
    <definedName function="false" hidden="false" localSheetId="9" name="solver_lhs1" vbProcedure="false">Limt2!$C$132:$AV$132</definedName>
    <definedName function="false" hidden="false" localSheetId="9" name="solver_lhs2" vbProcedure="false">Limt2!$C$132:$AN$132</definedName>
    <definedName function="false" hidden="false" localSheetId="9" name="solver_lhs3" vbProcedure="false">Limt2!$B$99:$BI$99</definedName>
    <definedName function="false" hidden="false" localSheetId="9" name="solver_lhs4" vbProcedure="false">Limt2!$B$135:$AB$135</definedName>
    <definedName function="false" hidden="false" localSheetId="9" name="solver_lhs5" vbProcedure="false">Limt2!$E$135:$AC$135</definedName>
    <definedName function="false" hidden="false" localSheetId="9" name="solver_lhs_ob1" vbProcedure="false">0</definedName>
    <definedName function="false" hidden="false" localSheetId="9" name="solver_lhs_ob2" vbProcedure="false">0</definedName>
    <definedName function="false" hidden="false" localSheetId="9" name="solver_lhs_ob3" vbProcedure="false">0</definedName>
    <definedName function="false" hidden="false" localSheetId="9" name="solver_lhs_ob4" vbProcedure="false">0</definedName>
    <definedName function="false" hidden="false" localSheetId="9" name="solver_lhs_ob5" vbProcedure="false">0</definedName>
    <definedName function="false" hidden="false" localSheetId="9" name="solver_lin" vbProcedure="false">2</definedName>
    <definedName function="false" hidden="false" localSheetId="9" name="solver_lva" vbProcedure="false">1</definedName>
    <definedName function="false" hidden="false" localSheetId="9" name="solver_mda" vbProcedure="false">4</definedName>
    <definedName function="false" hidden="false" localSheetId="9" name="solver_mip" vbProcedure="false">2147483647</definedName>
    <definedName function="false" hidden="false" localSheetId="9" name="solver_mod" vbProcedure="false">3</definedName>
    <definedName function="false" hidden="false" localSheetId="9" name="solver_msl" vbProcedure="false">0</definedName>
    <definedName function="false" hidden="false" localSheetId="9" name="solver_neg" vbProcedure="false">1</definedName>
    <definedName function="false" hidden="false" localSheetId="9" name="solver_nod" vbProcedure="false">2147483647</definedName>
    <definedName function="false" hidden="false" localSheetId="9" name="solver_ntr" vbProcedure="false">0</definedName>
    <definedName function="false" hidden="false" localSheetId="9" name="solver_num" vbProcedure="false">5</definedName>
    <definedName function="false" hidden="false" localSheetId="9" name="solver_nwt" vbProcedure="false">1</definedName>
    <definedName function="false" hidden="false" localSheetId="9" name="solver_obc" vbProcedure="false">0</definedName>
    <definedName function="false" hidden="false" localSheetId="9" name="solver_obp" vbProcedure="false">0</definedName>
    <definedName function="false" hidden="false" localSheetId="9" name="solver_opt" vbProcedure="false">Limt2!$B$129</definedName>
    <definedName function="false" hidden="false" localSheetId="9" name="solver_opt_ob" vbProcedure="false">1</definedName>
    <definedName function="false" hidden="false" localSheetId="9" name="solver_pre" vbProcedure="false">0.000000001</definedName>
    <definedName function="false" hidden="false" localSheetId="9" name="solver_psi" vbProcedure="false">0</definedName>
    <definedName function="false" hidden="false" localSheetId="9" name="solver_rbv" vbProcedure="false">1</definedName>
    <definedName function="false" hidden="false" localSheetId="9" name="solver_rdp" vbProcedure="false">0</definedName>
    <definedName function="false" hidden="false" localSheetId="9" name="solver_rel1" vbProcedure="false">3</definedName>
    <definedName function="false" hidden="false" localSheetId="9" name="solver_rel2" vbProcedure="false">1</definedName>
    <definedName function="false" hidden="false" localSheetId="9" name="solver_rel3" vbProcedure="false">1</definedName>
    <definedName function="false" hidden="false" localSheetId="9" name="solver_rel4" vbProcedure="false">1</definedName>
    <definedName function="false" hidden="false" localSheetId="9" name="solver_rel5" vbProcedure="false">3</definedName>
    <definedName function="false" hidden="false" localSheetId="9" name="solver_rep" vbProcedure="false">0</definedName>
    <definedName function="false" hidden="false" localSheetId="9" name="solver_rhs1" vbProcedure="false">10</definedName>
    <definedName function="false" hidden="false" localSheetId="9" name="solver_rhs2" vbProcedure="false">400</definedName>
    <definedName function="false" hidden="false" localSheetId="9" name="solver_rhs3" vbProcedure="false">2</definedName>
    <definedName function="false" hidden="false" localSheetId="9" name="solver_rhs4" vbProcedure="false">1</definedName>
    <definedName function="false" hidden="false" localSheetId="9" name="solver_rhs5" vbProcedure="false">0.3</definedName>
    <definedName function="false" hidden="false" localSheetId="9" name="solver_rlx" vbProcedure="false">0</definedName>
    <definedName function="false" hidden="false" localSheetId="9" name="solver_rsd" vbProcedure="false">0</definedName>
    <definedName function="false" hidden="false" localSheetId="9" name="solver_rtr" vbProcedure="false">0</definedName>
    <definedName function="false" hidden="false" localSheetId="9" name="solver_rxc1" vbProcedure="false">1</definedName>
    <definedName function="false" hidden="false" localSheetId="9" name="solver_rxc2" vbProcedure="false">1</definedName>
    <definedName function="false" hidden="false" localSheetId="9" name="solver_rxc3" vbProcedure="false">1</definedName>
    <definedName function="false" hidden="false" localSheetId="9" name="solver_rxc4" vbProcedure="false">1</definedName>
    <definedName function="false" hidden="false" localSheetId="9" name="solver_rxc5" vbProcedure="false">1</definedName>
    <definedName function="false" hidden="false" localSheetId="9" name="solver_rxv" vbProcedure="false">1</definedName>
    <definedName function="false" hidden="false" localSheetId="9" name="solver_rxv1" vbProcedure="false">0</definedName>
    <definedName function="false" hidden="false" localSheetId="9" name="solver_rxv2" vbProcedure="false">0</definedName>
    <definedName function="false" hidden="false" localSheetId="9" name="solver_rxv3" vbProcedure="false">0</definedName>
    <definedName function="false" hidden="false" localSheetId="9" name="solver_rxv4" vbProcedure="false">0</definedName>
    <definedName function="false" hidden="false" localSheetId="9" name="solver_rxv5" vbProcedure="false">0</definedName>
    <definedName function="false" hidden="false" localSheetId="9" name="solver_scl" vbProcedure="false">0</definedName>
    <definedName function="false" hidden="false" localSheetId="9" name="solver_sel" vbProcedure="false">1</definedName>
    <definedName function="false" hidden="false" localSheetId="9" name="solver_sho" vbProcedure="false">0</definedName>
    <definedName function="false" hidden="false" localSheetId="9" name="solver_slv" vbProcedure="false">0</definedName>
    <definedName function="false" hidden="false" localSheetId="9" name="solver_slvu" vbProcedure="false">0</definedName>
    <definedName function="false" hidden="false" localSheetId="9" name="solver_ssz" vbProcedure="false">0</definedName>
    <definedName function="false" hidden="false" localSheetId="9" name="solver_tim" vbProcedure="false">1000</definedName>
    <definedName function="false" hidden="false" localSheetId="9" name="solver_tms" vbProcedure="false">0</definedName>
    <definedName function="false" hidden="false" localSheetId="9" name="solver_tol" vbProcedure="false">0.01</definedName>
    <definedName function="false" hidden="false" localSheetId="9" name="solver_typ" vbProcedure="false">1</definedName>
    <definedName function="false" hidden="false" localSheetId="9" name="solver_umod" vbProcedure="false">1</definedName>
    <definedName function="false" hidden="false" localSheetId="9" name="solver_urs" vbProcedure="false">0</definedName>
    <definedName function="false" hidden="false" localSheetId="9" name="solver_val" vbProcedure="false">0</definedName>
    <definedName function="false" hidden="false" localSheetId="9" name="solver_var" vbProcedure="false">" "</definedName>
    <definedName function="false" hidden="false" localSheetId="9" name="solver_var1" vbProcedure="false">" "</definedName>
    <definedName function="false" hidden="false" localSheetId="9" name="solver_var2" vbProcedure="false">" "</definedName>
    <definedName function="false" hidden="false" localSheetId="9" name="solver_var3" vbProcedure="false">" "</definedName>
    <definedName function="false" hidden="false" localSheetId="9" name="solver_var4" vbProcedure="false">" "</definedName>
    <definedName function="false" hidden="false" localSheetId="9" name="solver_var5" vbProcedure="false">" "</definedName>
    <definedName function="false" hidden="false" localSheetId="9" name="solver_ver" vbProcedure="false">11</definedName>
    <definedName function="false" hidden="false" localSheetId="9" name="solver_vir" vbProcedure="false">1</definedName>
    <definedName function="false" hidden="false" localSheetId="9" name="solver_vir1" vbProcedure="false">1</definedName>
    <definedName function="false" hidden="false" localSheetId="9" name="solver_vir2" vbProcedure="false">1</definedName>
    <definedName function="false" hidden="false" localSheetId="9" name="solver_vir3" vbProcedure="false">1</definedName>
    <definedName function="false" hidden="false" localSheetId="9" name="solver_vir4" vbProcedure="false">1</definedName>
    <definedName function="false" hidden="false" localSheetId="9" name="solver_vir5" vbProcedure="false">1</definedName>
    <definedName function="false" hidden="false" localSheetId="9" name="solver_vol" vbProcedure="false">0</definedName>
    <definedName function="false" hidden="false" localSheetId="9" name="solver_vst" vbProcedure="false">0</definedName>
    <definedName function="false" hidden="false" localSheetId="9" name="solver_vst1" vbProcedure="false">0</definedName>
    <definedName function="false" hidden="false" localSheetId="9" name="solver_vst2" vbProcedure="false">0</definedName>
    <definedName function="false" hidden="false" localSheetId="9" name="solver_vst3" vbProcedure="false">0</definedName>
    <definedName function="false" hidden="false" localSheetId="9" name="solver_vst4" vbProcedure="false">0</definedName>
    <definedName function="false" hidden="false" localSheetId="9" name="solver_vst5" vbProcedure="false">0</definedName>
    <definedName function="false" hidden="false" localSheetId="12" name="LSGRGeng_RelaxBounds" vbProcedure="false">2</definedName>
    <definedName function="false" hidden="false" localSheetId="12" name="solver_adj" vbProcedure="false">stern!$C$132:$K$132</definedName>
    <definedName function="false" hidden="false" localSheetId="12" name="solver_adj1" vbProcedure="false">stern!$C$132:$U$132</definedName>
    <definedName function="false" hidden="false" localSheetId="12" name="solver_adj2" vbProcedure="false">stern!$C$132:$AC$132</definedName>
    <definedName function="false" hidden="false" localSheetId="12" name="solver_adj3" vbProcedure="false">stern!$C$131:$AD$131</definedName>
    <definedName function="false" hidden="false" localSheetId="12" name="solver_adj_ob" vbProcedure="false">1</definedName>
    <definedName function="false" hidden="false" localSheetId="12" name="solver_adj_ob1" vbProcedure="false">1</definedName>
    <definedName function="false" hidden="false" localSheetId="12" name="solver_adj_ob2" vbProcedure="false">1</definedName>
    <definedName function="false" hidden="false" localSheetId="12" name="solver_adj_ob3" vbProcedure="false">1</definedName>
    <definedName function="false" hidden="false" localSheetId="12" name="solver_cha" vbProcedure="false">0</definedName>
    <definedName function="false" hidden="false" localSheetId="12" name="solver_chc1" vbProcedure="false">0</definedName>
    <definedName function="false" hidden="false" localSheetId="12" name="solver_chc2" vbProcedure="false">0</definedName>
    <definedName function="false" hidden="false" localSheetId="12" name="solver_chn" vbProcedure="false">4</definedName>
    <definedName function="false" hidden="false" localSheetId="12" name="solver_chp1" vbProcedure="false">0</definedName>
    <definedName function="false" hidden="false" localSheetId="12" name="solver_chp2" vbProcedure="false">0</definedName>
    <definedName function="false" hidden="false" localSheetId="12" name="solver_cht" vbProcedure="false">0</definedName>
    <definedName function="false" hidden="false" localSheetId="12" name="solver_cir1" vbProcedure="false">1</definedName>
    <definedName function="false" hidden="false" localSheetId="12" name="solver_cir2" vbProcedure="false">1</definedName>
    <definedName function="false" hidden="false" localSheetId="12" name="solver_con" vbProcedure="false">" "</definedName>
    <definedName function="false" hidden="false" localSheetId="12" name="solver_con1" vbProcedure="false">" "</definedName>
    <definedName function="false" hidden="false" localSheetId="12" name="solver_con2" vbProcedure="false">" "</definedName>
    <definedName function="false" hidden="false" localSheetId="12" name="solver_cvg" vbProcedure="false">0.0000000001</definedName>
    <definedName function="false" hidden="false" localSheetId="12" name="solver_dia" vbProcedure="false">1</definedName>
    <definedName function="false" hidden="false" localSheetId="12" name="solver_drv" vbProcedure="false">1</definedName>
    <definedName function="false" hidden="false" localSheetId="12" name="solver_eng" vbProcedure="false">1</definedName>
    <definedName function="false" hidden="false" localSheetId="12" name="solver_est" vbProcedure="false">2</definedName>
    <definedName function="false" hidden="false" localSheetId="12" name="solver_iao" vbProcedure="false">0</definedName>
    <definedName function="false" hidden="false" localSheetId="12" name="solver_int" vbProcedure="false">2</definedName>
    <definedName function="false" hidden="false" localSheetId="12" name="solver_irs" vbProcedure="false">0</definedName>
    <definedName function="false" hidden="false" localSheetId="12" name="solver_ism" vbProcedure="false">0</definedName>
    <definedName function="false" hidden="false" localSheetId="12" name="solver_itr" vbProcedure="false">100</definedName>
    <definedName function="false" hidden="false" localSheetId="12" name="solver_kiv" vbProcedure="false">2E+030</definedName>
    <definedName function="false" hidden="false" localSheetId="12" name="solver_lhs1" vbProcedure="false">stern!$C$132:$AC$132</definedName>
    <definedName function="false" hidden="false" localSheetId="12" name="solver_lhs2" vbProcedure="false">stern!$C$132:$AC$132</definedName>
    <definedName function="false" hidden="false" localSheetId="12" name="solver_lhs_ob1" vbProcedure="false">0</definedName>
    <definedName function="false" hidden="false" localSheetId="12" name="solver_lhs_ob2" vbProcedure="false">0</definedName>
    <definedName function="false" hidden="false" localSheetId="12" name="solver_lin" vbProcedure="false">2</definedName>
    <definedName function="false" hidden="false" localSheetId="12" name="solver_lva" vbProcedure="false">0</definedName>
    <definedName function="false" hidden="false" localSheetId="12" name="solver_mda" vbProcedure="false">4</definedName>
    <definedName function="false" hidden="false" localSheetId="12" name="solver_mip" vbProcedure="false">2147483647</definedName>
    <definedName function="false" hidden="false" localSheetId="12" name="solver_mod" vbProcedure="false">3</definedName>
    <definedName function="false" hidden="false" localSheetId="12" name="solver_msl" vbProcedure="false">0</definedName>
    <definedName function="false" hidden="false" localSheetId="12" name="solver_neg" vbProcedure="false">0</definedName>
    <definedName function="false" hidden="false" localSheetId="12" name="solver_nod" vbProcedure="false">2147483647</definedName>
    <definedName function="false" hidden="false" localSheetId="12" name="solver_ntr" vbProcedure="false">0</definedName>
    <definedName function="false" hidden="false" localSheetId="12" name="solver_num" vbProcedure="false">2</definedName>
    <definedName function="false" hidden="false" localSheetId="12" name="solver_nwt" vbProcedure="false">1</definedName>
    <definedName function="false" hidden="false" localSheetId="12" name="solver_obc" vbProcedure="false">0</definedName>
    <definedName function="false" hidden="false" localSheetId="12" name="solver_obp" vbProcedure="false">0</definedName>
    <definedName function="false" hidden="false" localSheetId="12" name="solver_opt" vbProcedure="false">stern!$B$129</definedName>
    <definedName function="false" hidden="false" localSheetId="12" name="solver_opt_ob" vbProcedure="false">1</definedName>
    <definedName function="false" hidden="false" localSheetId="12" name="solver_pre" vbProcedure="false">0.000000001</definedName>
    <definedName function="false" hidden="false" localSheetId="12" name="solver_psi" vbProcedure="false">0</definedName>
    <definedName function="false" hidden="false" localSheetId="12" name="solver_rbv" vbProcedure="false">1</definedName>
    <definedName function="false" hidden="false" localSheetId="12" name="solver_rdp" vbProcedure="false">0</definedName>
    <definedName function="false" hidden="false" localSheetId="12" name="solver_rel1" vbProcedure="false">3</definedName>
    <definedName function="false" hidden="false" localSheetId="12" name="solver_rel2" vbProcedure="false">1</definedName>
    <definedName function="false" hidden="false" localSheetId="12" name="solver_rep" vbProcedure="false">0</definedName>
    <definedName function="false" hidden="false" localSheetId="12" name="solver_rhs1" vbProcedure="false">1</definedName>
    <definedName function="false" hidden="false" localSheetId="12" name="solver_rhs2" vbProcedure="false">300</definedName>
    <definedName function="false" hidden="false" localSheetId="12" name="solver_rlx" vbProcedure="false">0</definedName>
    <definedName function="false" hidden="false" localSheetId="12" name="solver_rsd" vbProcedure="false">0</definedName>
    <definedName function="false" hidden="false" localSheetId="12" name="solver_rtr" vbProcedure="false">0</definedName>
    <definedName function="false" hidden="false" localSheetId="12" name="solver_rxc1" vbProcedure="false">1</definedName>
    <definedName function="false" hidden="false" localSheetId="12" name="solver_rxc2" vbProcedure="false">1</definedName>
    <definedName function="false" hidden="false" localSheetId="12" name="solver_rxv" vbProcedure="false">0</definedName>
    <definedName function="false" hidden="false" localSheetId="12" name="solver_rxv1" vbProcedure="false">1</definedName>
    <definedName function="false" hidden="false" localSheetId="12" name="solver_rxv2" vbProcedure="false">0</definedName>
    <definedName function="false" hidden="false" localSheetId="12" name="solver_rxv3" vbProcedure="false">0</definedName>
    <definedName function="false" hidden="false" localSheetId="12" name="solver_scl" vbProcedure="false">0</definedName>
    <definedName function="false" hidden="false" localSheetId="12" name="solver_sel" vbProcedure="false">1</definedName>
    <definedName function="false" hidden="false" localSheetId="12" name="solver_sho" vbProcedure="false">0</definedName>
    <definedName function="false" hidden="false" localSheetId="12" name="solver_slv" vbProcedure="false">0</definedName>
    <definedName function="false" hidden="false" localSheetId="12" name="solver_slvu" vbProcedure="false">0</definedName>
    <definedName function="false" hidden="false" localSheetId="12" name="solver_ssz" vbProcedure="false">100</definedName>
    <definedName function="false" hidden="false" localSheetId="12" name="solver_tim" vbProcedure="false">100</definedName>
    <definedName function="false" hidden="false" localSheetId="12" name="solver_tms" vbProcedure="false">0</definedName>
    <definedName function="false" hidden="false" localSheetId="12" name="solver_tol" vbProcedure="false">0.05</definedName>
    <definedName function="false" hidden="false" localSheetId="12" name="solver_typ" vbProcedure="false">1</definedName>
    <definedName function="false" hidden="false" localSheetId="12" name="solver_umod" vbProcedure="false">1</definedName>
    <definedName function="false" hidden="false" localSheetId="12" name="solver_urs" vbProcedure="false">0</definedName>
    <definedName function="false" hidden="false" localSheetId="12" name="solver_val" vbProcedure="false">0</definedName>
    <definedName function="false" hidden="false" localSheetId="12" name="solver_var" vbProcedure="false">" "</definedName>
    <definedName function="false" hidden="false" localSheetId="12" name="solver_var1" vbProcedure="false">" "</definedName>
    <definedName function="false" hidden="false" localSheetId="12" name="solver_var2" vbProcedure="false">" "</definedName>
    <definedName function="false" hidden="false" localSheetId="12" name="solver_var3" vbProcedure="false">" "</definedName>
    <definedName function="false" hidden="false" localSheetId="12" name="solver_ver" vbProcedure="false">11</definedName>
    <definedName function="false" hidden="false" localSheetId="12" name="solver_vir" vbProcedure="false">1</definedName>
    <definedName function="false" hidden="false" localSheetId="12" name="solver_vir1" vbProcedure="false">1</definedName>
    <definedName function="false" hidden="false" localSheetId="12" name="solver_vir2" vbProcedure="false">1</definedName>
    <definedName function="false" hidden="false" localSheetId="12" name="solver_vir3" vbProcedure="false">1</definedName>
    <definedName function="false" hidden="false" localSheetId="12" name="solver_vol" vbProcedure="false">0</definedName>
    <definedName function="false" hidden="false" localSheetId="12" name="solver_vst" vbProcedure="false">0</definedName>
    <definedName function="false" hidden="false" localSheetId="12" name="solver_vst1" vbProcedure="false">0</definedName>
    <definedName function="false" hidden="false" localSheetId="12" name="solver_vst2" vbProcedure="false">0</definedName>
    <definedName function="false" hidden="false" localSheetId="12" name="solver_vst3" vbProcedure="false">0</definedName>
    <definedName function="false" hidden="false" localSheetId="15" name="solver_adj" vbProcedure="false">sterncalib!$B$131:$AD$131</definedName>
    <definedName function="false" hidden="false" localSheetId="15" name="solver_adj1" vbProcedure="false">sterncalib!$C$132:$K$132</definedName>
    <definedName function="false" hidden="false" localSheetId="15" name="solver_adj_ob" vbProcedure="false">1</definedName>
    <definedName function="false" hidden="false" localSheetId="15" name="solver_adj_ob1" vbProcedure="false">1</definedName>
    <definedName function="false" hidden="false" localSheetId="15" name="solver_cha" vbProcedure="false">0</definedName>
    <definedName function="false" hidden="false" localSheetId="15" name="solver_chc1" vbProcedure="false">0</definedName>
    <definedName function="false" hidden="false" localSheetId="15" name="solver_chn" vbProcedure="false">4</definedName>
    <definedName function="false" hidden="false" localSheetId="15" name="solver_chp1" vbProcedure="false">0</definedName>
    <definedName function="false" hidden="false" localSheetId="15" name="solver_cht" vbProcedure="false">0</definedName>
    <definedName function="false" hidden="false" localSheetId="15" name="solver_cir1" vbProcedure="false">1</definedName>
    <definedName function="false" hidden="false" localSheetId="15" name="solver_con" vbProcedure="false">" "</definedName>
    <definedName function="false" hidden="false" localSheetId="15" name="solver_con1" vbProcedure="false">" "</definedName>
    <definedName function="false" hidden="false" localSheetId="15" name="solver_dia" vbProcedure="false">5</definedName>
    <definedName function="false" hidden="false" localSheetId="15" name="solver_iao" vbProcedure="false">0</definedName>
    <definedName function="false" hidden="false" localSheetId="15" name="solver_int" vbProcedure="false">0</definedName>
    <definedName function="false" hidden="false" localSheetId="15" name="solver_irs" vbProcedure="false">0</definedName>
    <definedName function="false" hidden="false" localSheetId="15" name="solver_ism" vbProcedure="false">0</definedName>
    <definedName function="false" hidden="false" localSheetId="15" name="solver_lhs1" vbProcedure="false">sterncalib!$C$132:$AI$132</definedName>
    <definedName function="false" hidden="false" localSheetId="15" name="solver_lhs_ob1" vbProcedure="false">0</definedName>
    <definedName function="false" hidden="false" localSheetId="15" name="solver_mda" vbProcedure="false">4</definedName>
    <definedName function="false" hidden="false" localSheetId="15" name="solver_mod" vbProcedure="false">3</definedName>
    <definedName function="false" hidden="false" localSheetId="15" name="solver_ntr" vbProcedure="false">0</definedName>
    <definedName function="false" hidden="false" localSheetId="15" name="solver_num" vbProcedure="false">1</definedName>
    <definedName function="false" hidden="false" localSheetId="15" name="solver_obc" vbProcedure="false">0</definedName>
    <definedName function="false" hidden="false" localSheetId="15" name="solver_obp" vbProcedure="false">0</definedName>
    <definedName function="false" hidden="false" localSheetId="15" name="solver_opt" vbProcedure="false">sterncalib!$B$129</definedName>
    <definedName function="false" hidden="false" localSheetId="15" name="solver_opt_ob" vbProcedure="false">1</definedName>
    <definedName function="false" hidden="false" localSheetId="15" name="solver_psi" vbProcedure="false">0</definedName>
    <definedName function="false" hidden="false" localSheetId="15" name="solver_rdp" vbProcedure="false">0</definedName>
    <definedName function="false" hidden="false" localSheetId="15" name="solver_rel1" vbProcedure="false">3</definedName>
    <definedName function="false" hidden="false" localSheetId="15" name="solver_rhs1" vbProcedure="false">10</definedName>
    <definedName function="false" hidden="false" localSheetId="15" name="solver_rlx" vbProcedure="false">0</definedName>
    <definedName function="false" hidden="false" localSheetId="15" name="solver_rtr" vbProcedure="false">0</definedName>
    <definedName function="false" hidden="false" localSheetId="15" name="solver_rxc1" vbProcedure="false">1</definedName>
    <definedName function="false" hidden="false" localSheetId="15" name="solver_rxv" vbProcedure="false">0</definedName>
    <definedName function="false" hidden="false" localSheetId="15" name="solver_rxv1" vbProcedure="false">1</definedName>
    <definedName function="false" hidden="false" localSheetId="15" name="solver_sel" vbProcedure="false">1</definedName>
    <definedName function="false" hidden="false" localSheetId="15" name="solver_slv" vbProcedure="false">0</definedName>
    <definedName function="false" hidden="false" localSheetId="15" name="solver_slvu" vbProcedure="false">0</definedName>
    <definedName function="false" hidden="false" localSheetId="15" name="solver_typ" vbProcedure="false">1</definedName>
    <definedName function="false" hidden="false" localSheetId="15" name="solver_umod" vbProcedure="false">1</definedName>
    <definedName function="false" hidden="false" localSheetId="15" name="solver_urs" vbProcedure="false">0</definedName>
    <definedName function="false" hidden="false" localSheetId="15" name="solver_val" vbProcedure="false">0</definedName>
    <definedName function="false" hidden="false" localSheetId="15" name="solver_var" vbProcedure="false">" "</definedName>
    <definedName function="false" hidden="false" localSheetId="15" name="solver_var1" vbProcedure="false">" "</definedName>
    <definedName function="false" hidden="false" localSheetId="15" name="solver_ver" vbProcedure="false">11</definedName>
    <definedName function="false" hidden="false" localSheetId="15" name="solver_vir" vbProcedure="false">1</definedName>
    <definedName function="false" hidden="false" localSheetId="15" name="solver_vir1" vbProcedure="false">1</definedName>
    <definedName function="false" hidden="false" localSheetId="15" name="solver_vol" vbProcedure="false">0</definedName>
    <definedName function="false" hidden="false" localSheetId="15" name="solver_vst" vbProcedure="false">0</definedName>
    <definedName function="false" hidden="false" localSheetId="15" name="solver_vst1" vbProcedure="false">0</definedName>
    <definedName function="false" hidden="false" localSheetId="18" name="LSGRGeng_RelaxBounds" vbProcedure="false">2</definedName>
    <definedName function="false" hidden="false" localSheetId="18" name="solver_adj" vbProcedure="false">Copen!$C$132:$Z$132</definedName>
    <definedName function="false" hidden="false" localSheetId="18" name="solver_adj1" vbProcedure="false">Copen!$C$132:$Z$132</definedName>
    <definedName function="false" hidden="false" localSheetId="18" name="solver_adj2" vbProcedure="false">Copen!$C$131:$AC$131</definedName>
    <definedName function="false" hidden="false" localSheetId="18" name="solver_adj_ob" vbProcedure="false">1</definedName>
    <definedName function="false" hidden="false" localSheetId="18" name="solver_adj_ob1" vbProcedure="false">1</definedName>
    <definedName function="false" hidden="false" localSheetId="18" name="solver_adj_ob2" vbProcedure="false">1</definedName>
    <definedName function="false" hidden="false" localSheetId="18" name="solver_cha" vbProcedure="false">0</definedName>
    <definedName function="false" hidden="false" localSheetId="18" name="solver_chc1" vbProcedure="false">0</definedName>
    <definedName function="false" hidden="false" localSheetId="18" name="solver_chc2" vbProcedure="false">0</definedName>
    <definedName function="false" hidden="false" localSheetId="18" name="solver_chn" vbProcedure="false">4</definedName>
    <definedName function="false" hidden="false" localSheetId="18" name="solver_chp1" vbProcedure="false">0</definedName>
    <definedName function="false" hidden="false" localSheetId="18" name="solver_chp2" vbProcedure="false">0</definedName>
    <definedName function="false" hidden="false" localSheetId="18" name="solver_cht" vbProcedure="false">0</definedName>
    <definedName function="false" hidden="false" localSheetId="18" name="solver_cir1" vbProcedure="false">1</definedName>
    <definedName function="false" hidden="false" localSheetId="18" name="solver_cir2" vbProcedure="false">1</definedName>
    <definedName function="false" hidden="false" localSheetId="18" name="solver_con" vbProcedure="false">" "</definedName>
    <definedName function="false" hidden="false" localSheetId="18" name="solver_con1" vbProcedure="false">" "</definedName>
    <definedName function="false" hidden="false" localSheetId="18" name="solver_con2" vbProcedure="false">" "</definedName>
    <definedName function="false" hidden="false" localSheetId="18" name="solver_cvg" vbProcedure="false">0.00000000001</definedName>
    <definedName function="false" hidden="false" localSheetId="18" name="solver_dia" vbProcedure="false">1</definedName>
    <definedName function="false" hidden="false" localSheetId="18" name="solver_drv" vbProcedure="false">1</definedName>
    <definedName function="false" hidden="false" localSheetId="18" name="solver_eng" vbProcedure="false">1</definedName>
    <definedName function="false" hidden="false" localSheetId="18" name="solver_est" vbProcedure="false">1</definedName>
    <definedName function="false" hidden="false" localSheetId="18" name="solver_iao" vbProcedure="false">0</definedName>
    <definedName function="false" hidden="false" localSheetId="18" name="solver_int" vbProcedure="false">2</definedName>
    <definedName function="false" hidden="false" localSheetId="18" name="solver_irs" vbProcedure="false">0</definedName>
    <definedName function="false" hidden="false" localSheetId="18" name="solver_ism" vbProcedure="false">0</definedName>
    <definedName function="false" hidden="false" localSheetId="18" name="solver_itr" vbProcedure="false">100</definedName>
    <definedName function="false" hidden="false" localSheetId="18" name="solver_kiv" vbProcedure="false">2E+030</definedName>
    <definedName function="false" hidden="false" localSheetId="18" name="solver_lhs1" vbProcedure="false">Copen!$C$132:$Z$132</definedName>
    <definedName function="false" hidden="false" localSheetId="18" name="solver_lhs2" vbProcedure="false">Copen!$C$132:$Z$132</definedName>
    <definedName function="false" hidden="false" localSheetId="18" name="solver_lhs_ob1" vbProcedure="false">0</definedName>
    <definedName function="false" hidden="false" localSheetId="18" name="solver_lhs_ob2" vbProcedure="false">0</definedName>
    <definedName function="false" hidden="false" localSheetId="18" name="solver_lin" vbProcedure="false">2</definedName>
    <definedName function="false" hidden="false" localSheetId="18" name="solver_lva" vbProcedure="false">0</definedName>
    <definedName function="false" hidden="false" localSheetId="18" name="solver_mda" vbProcedure="false">4</definedName>
    <definedName function="false" hidden="false" localSheetId="18" name="solver_mip" vbProcedure="false">2147483647</definedName>
    <definedName function="false" hidden="false" localSheetId="18" name="solver_mod" vbProcedure="false">1</definedName>
    <definedName function="false" hidden="false" localSheetId="18" name="solver_msl" vbProcedure="false">0</definedName>
    <definedName function="false" hidden="false" localSheetId="18" name="solver_neg" vbProcedure="false">0</definedName>
    <definedName function="false" hidden="false" localSheetId="18" name="solver_nod" vbProcedure="false">2147483647</definedName>
    <definedName function="false" hidden="false" localSheetId="18" name="solver_ntr" vbProcedure="false">0</definedName>
    <definedName function="false" hidden="false" localSheetId="18" name="solver_num" vbProcedure="false">2</definedName>
    <definedName function="false" hidden="false" localSheetId="18" name="solver_nwt" vbProcedure="false">1</definedName>
    <definedName function="false" hidden="false" localSheetId="18" name="solver_obc" vbProcedure="false">0</definedName>
    <definedName function="false" hidden="false" localSheetId="18" name="solver_obp" vbProcedure="false">0</definedName>
    <definedName function="false" hidden="false" localSheetId="18" name="solver_opt" vbProcedure="false">Copen!$B$129</definedName>
    <definedName function="false" hidden="false" localSheetId="18" name="solver_opt_ob" vbProcedure="false">1</definedName>
    <definedName function="false" hidden="false" localSheetId="18" name="solver_pre" vbProcedure="false">0.000000001</definedName>
    <definedName function="false" hidden="false" localSheetId="18" name="solver_psi" vbProcedure="false">0</definedName>
    <definedName function="false" hidden="false" localSheetId="18" name="solver_rbv" vbProcedure="false">1</definedName>
    <definedName function="false" hidden="false" localSheetId="18" name="solver_rdp" vbProcedure="false">0</definedName>
    <definedName function="false" hidden="false" localSheetId="18" name="solver_rel1" vbProcedure="false">1</definedName>
    <definedName function="false" hidden="false" localSheetId="18" name="solver_rel2" vbProcedure="false">3</definedName>
    <definedName function="false" hidden="false" localSheetId="18" name="solver_rep" vbProcedure="false">0</definedName>
    <definedName function="false" hidden="false" localSheetId="18" name="solver_rhs1" vbProcedure="false">400</definedName>
    <definedName function="false" hidden="false" localSheetId="18" name="solver_rhs2" vbProcedure="false">1</definedName>
    <definedName function="false" hidden="false" localSheetId="18" name="solver_rlx" vbProcedure="false">0</definedName>
    <definedName function="false" hidden="false" localSheetId="18" name="solver_rsd" vbProcedure="false">0</definedName>
    <definedName function="false" hidden="false" localSheetId="18" name="solver_rtr" vbProcedure="false">0</definedName>
    <definedName function="false" hidden="false" localSheetId="18" name="solver_rxc1" vbProcedure="false">0</definedName>
    <definedName function="false" hidden="false" localSheetId="18" name="solver_rxc2" vbProcedure="false">0</definedName>
    <definedName function="false" hidden="false" localSheetId="18" name="solver_rxv" vbProcedure="false">0</definedName>
    <definedName function="false" hidden="false" localSheetId="18" name="solver_rxv1" vbProcedure="false">0</definedName>
    <definedName function="false" hidden="false" localSheetId="18" name="solver_rxv2" vbProcedure="false">1</definedName>
    <definedName function="false" hidden="false" localSheetId="18" name="solver_scl" vbProcedure="false">0</definedName>
    <definedName function="false" hidden="false" localSheetId="18" name="solver_sel" vbProcedure="false">1</definedName>
    <definedName function="false" hidden="false" localSheetId="18" name="solver_sho" vbProcedure="false">0</definedName>
    <definedName function="false" hidden="false" localSheetId="18" name="solver_slv" vbProcedure="false">0</definedName>
    <definedName function="false" hidden="false" localSheetId="18" name="solver_slvu" vbProcedure="false">0</definedName>
    <definedName function="false" hidden="false" localSheetId="18" name="solver_ssz" vbProcedure="false">0</definedName>
    <definedName function="false" hidden="false" localSheetId="18" name="solver_tim" vbProcedure="false">100</definedName>
    <definedName function="false" hidden="false" localSheetId="18" name="solver_tms" vbProcedure="false">0</definedName>
    <definedName function="false" hidden="false" localSheetId="18" name="solver_tol" vbProcedure="false">0</definedName>
    <definedName function="false" hidden="false" localSheetId="18" name="solver_typ" vbProcedure="false">1</definedName>
    <definedName function="false" hidden="false" localSheetId="18" name="solver_umod" vbProcedure="false">1</definedName>
    <definedName function="false" hidden="false" localSheetId="18" name="solver_urs" vbProcedure="false">0</definedName>
    <definedName function="false" hidden="false" localSheetId="18" name="solver_val" vbProcedure="false">0</definedName>
    <definedName function="false" hidden="false" localSheetId="18" name="solver_var" vbProcedure="false">" "</definedName>
    <definedName function="false" hidden="false" localSheetId="18" name="solver_var1" vbProcedure="false">" "</definedName>
    <definedName function="false" hidden="false" localSheetId="18" name="solver_var2" vbProcedure="false">" "</definedName>
    <definedName function="false" hidden="false" localSheetId="18" name="solver_ver" vbProcedure="false">11</definedName>
    <definedName function="false" hidden="false" localSheetId="18" name="solver_vir" vbProcedure="false">1</definedName>
    <definedName function="false" hidden="false" localSheetId="18" name="solver_vir1" vbProcedure="false">1</definedName>
    <definedName function="false" hidden="false" localSheetId="18" name="solver_vir2" vbProcedure="false">1</definedName>
    <definedName function="false" hidden="false" localSheetId="18" name="solver_vol" vbProcedure="false">0</definedName>
    <definedName function="false" hidden="false" localSheetId="18" name="solver_vst" vbProcedure="false">0</definedName>
    <definedName function="false" hidden="false" localSheetId="18" name="solver_vst1" vbProcedure="false">0</definedName>
    <definedName function="false" hidden="false" localSheetId="18" name="solver_vst2" vbProcedure="false">0</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<sst xmlns="http://schemas.openxmlformats.org/spreadsheetml/2006/main" count="1850" uniqueCount="475">
  <si>
    <t xml:space="preserve">Solution notes for DICE-2013R, November 18, 2013</t>
  </si>
  <si>
    <t xml:space="preserve">This is a fully updated version of the DICE model. It replaces earlier versions.</t>
  </si>
  <si>
    <t xml:space="preserve">The prior closest relative is the DICE-2013 from March 2013.</t>
  </si>
  <si>
    <t xml:space="preserve">The full documentation is available in the "DICE 2013R: A User's Manual," available at</t>
  </si>
  <si>
    <t xml:space="preserve">http://www.econ.yale.edu/~nordhaus/homepage/documents/DICE_Manual_103113r2.pdf</t>
  </si>
  <si>
    <t xml:space="preserve">Excel is a secondary model</t>
  </si>
  <si>
    <t xml:space="preserve">Note that the authoritative version is the GAMS version. There are two GAMS versions:</t>
  </si>
  <si>
    <t xml:space="preserve">"Vanilla" is the basic set of runs, and "RockyRoad" contains all the different scenarios.</t>
  </si>
  <si>
    <t xml:space="preserve">They are available at http://www.econ.yale.edu/~nordhaus/homepage/Web-DICE-2013-April.htm.</t>
  </si>
  <si>
    <t xml:space="preserve">Scenarios</t>
  </si>
  <si>
    <t xml:space="preserve">1. Base: This is a no controls or "reference" run. The carbon price is set equal to the Hotelling rents for the first 45 period, and </t>
  </si>
  <si>
    <t xml:space="preserve">the carbon policy has zero carbon price. Then the carbon price is optimized.</t>
  </si>
  <si>
    <t xml:space="preserve">2. Opt: Carbon price is optimized from the second  period.</t>
  </si>
  <si>
    <t xml:space="preserve">3. Limt2: Same as 2 + limit temperature change to 2 degrees C from 1900.</t>
  </si>
  <si>
    <t xml:space="preserve">4. Stern. Same as 2 with Stern discounting.</t>
  </si>
  <si>
    <t xml:space="preserve">5. Sterncalib. Same as 2 with Stern social rate of time preference but elasticity calibrated to get same interest rate as optimal.</t>
  </si>
  <si>
    <t xml:space="preserve">6. Copen: The emissions control rate and the participation rate are set to match the Copenhagen pledges with optimistic phase in.</t>
  </si>
  <si>
    <t xml:space="preserve">Current settings</t>
  </si>
  <si>
    <t xml:space="preserve">1. The current settings are optimized for each of the scenarios.</t>
  </si>
  <si>
    <t xml:space="preserve">2. You can generally make small changes without doing any renormalization or other settings.</t>
  </si>
  <si>
    <t xml:space="preserve">3. You will only need to reoptimize and look at the results.</t>
  </si>
  <si>
    <t xml:space="preserve">4. If you use Risk Solver Platform, you may need to check the settings. Make sure that it uses "Excel Interpreter" in third line of "Platform" in Risk Solver Platform</t>
  </si>
  <si>
    <t xml:space="preserve">Hotelling rents</t>
  </si>
  <si>
    <t xml:space="preserve">1. Hotelling rents are only included in the "Base" case. In other cases, resource limits are not reached, so Hotelling rents are turned off.</t>
  </si>
  <si>
    <t xml:space="preserve">Note that the solutions in the Excel are sensitive and need careful nudging to find the optimal solution. They are</t>
  </si>
  <si>
    <t xml:space="preserve">particularly apt to crash or find the wrong solution in the Limt2 case and the Sterncalib case. I have found that </t>
  </si>
  <si>
    <t xml:space="preserve">moving slowly, one variable at a time, is the best way to get a solution. </t>
  </si>
  <si>
    <t xml:space="preserve">Comparison with GAMS solution</t>
  </si>
  <si>
    <t xml:space="preserve">We have done extensive comparisons with a GAMS version of the same model. The answers are as of now the</t>
  </si>
  <si>
    <t xml:space="preserve">same (up to 4 digits of accuracy) for all solutions except the Copenhagen. There are small differences due to the</t>
  </si>
  <si>
    <t xml:space="preserve">treatment of the Hotelling rents in the base case as well. </t>
  </si>
  <si>
    <t xml:space="preserve">Version notes</t>
  </si>
  <si>
    <t xml:space="preserve">This is a version in development. It is subject to modification before publication and may contain errors. Please send comments or suggestions to</t>
  </si>
  <si>
    <t xml:space="preserve">William Nordhaus (william.nordhaus@yale.edu) or Paul Sztorc (paul.sztorc@yale.edu).</t>
  </si>
  <si>
    <t xml:space="preserve">Reference should be to:</t>
  </si>
  <si>
    <t xml:space="preserve">DICE-2013R model, beta version of November 25, 2013, developed by William Nordhaus and Paul Sztorc, Yale University.</t>
  </si>
  <si>
    <t xml:space="preserve">Note as well that the Stern runs are not harmonized with the GAMS runs. Suggestions for improving this are welcome.  Parallel GAMS results, as well as comparisons, exist in hidden tabs, which are viewable as follows: 1] tab mouseover, 2] rightclick, 3] "Unhide".</t>
  </si>
  <si>
    <t xml:space="preserve">New parameter sheet of January 24, 2013</t>
  </si>
  <si>
    <t xml:space="preserve">Parameter value</t>
  </si>
  <si>
    <t xml:space="preserve">Notes</t>
  </si>
  <si>
    <t xml:space="preserve">KEY PARAMETERS</t>
  </si>
  <si>
    <t xml:space="preserve">Rate of social time preference (% py)</t>
  </si>
  <si>
    <t xml:space="preserve">This parameter is part of the calibration for the real interest rate. It should be adjusted along with the EMUC</t>
  </si>
  <si>
    <t xml:space="preserve">Elasticity of MU of consumption (set)</t>
  </si>
  <si>
    <t xml:space="preserve">Damage coefficient on temperature</t>
  </si>
  <si>
    <t xml:space="preserve">From Tol study using quadratic only</t>
  </si>
  <si>
    <t xml:space="preserve">Damage coefficient on temperature squared</t>
  </si>
  <si>
    <t xml:space="preserve">Exponent on damages</t>
  </si>
  <si>
    <t xml:space="preserve">Damage coefficients are calibrated to impact analysis and should be adjusted together</t>
  </si>
  <si>
    <t xml:space="preserve">Price backstop technology (2005 US 000 $ per tCO2)</t>
  </si>
  <si>
    <r>
      <rPr>
        <sz val="11"/>
        <rFont val="Cambria"/>
        <family val="1"/>
        <charset val="1"/>
      </rPr>
      <t xml:space="preserve"> See </t>
    </r>
    <r>
      <rPr>
        <i val="true"/>
        <sz val="11"/>
        <rFont val="Cambria"/>
        <family val="1"/>
        <charset val="1"/>
      </rPr>
      <t xml:space="preserve">DICE-2013R: A User's Manual</t>
    </r>
    <r>
      <rPr>
        <sz val="11"/>
        <rFont val="Cambria"/>
        <family val="1"/>
        <charset val="1"/>
      </rPr>
      <t xml:space="preserve"> for discussion. More background is in </t>
    </r>
    <r>
      <rPr>
        <i val="true"/>
        <sz val="11"/>
        <rFont val="Cambria"/>
        <family val="1"/>
        <charset val="1"/>
      </rPr>
      <t xml:space="preserve">A Question of Balance.</t>
    </r>
  </si>
  <si>
    <t xml:space="preserve">Exponent of control cost function</t>
  </si>
  <si>
    <t xml:space="preserve">Backstop inflection year </t>
  </si>
  <si>
    <t xml:space="preserve">Backstop price and abatement costs fall rapidly after this year.</t>
  </si>
  <si>
    <t xml:space="preserve">Maximum carbon resources (GtC)</t>
  </si>
  <si>
    <t xml:space="preserve">Equilibrium temperature increase for CO2 doubling</t>
  </si>
  <si>
    <t xml:space="preserve">Trend sigma growth (per year)</t>
  </si>
  <si>
    <t xml:space="preserve">Carbon cycle adjustment coefficient</t>
  </si>
  <si>
    <t xml:space="preserve">Calibration</t>
  </si>
  <si>
    <t xml:space="preserve">Damage rate at threshold for catastrophic damages</t>
  </si>
  <si>
    <t xml:space="preserve">Excluded this version</t>
  </si>
  <si>
    <t xml:space="preserve">Threshold for catastrophic damages</t>
  </si>
  <si>
    <t xml:space="preserve">Exponent for catastrophic damages</t>
  </si>
  <si>
    <t xml:space="preserve">If catastrophic damages (=1 if on)</t>
  </si>
  <si>
    <t xml:space="preserve">Time step</t>
  </si>
  <si>
    <t xml:space="preserve">5 years</t>
  </si>
  <si>
    <t xml:space="preserve">Mature economy capital risk premium (percent per year)</t>
  </si>
  <si>
    <t xml:space="preserve">World risk as fraction of US risk (pure number)</t>
  </si>
  <si>
    <t xml:space="preserve">Fraction global or non-diversifiable risk (pure number)</t>
  </si>
  <si>
    <t xml:space="preserve">Damage function multiplier</t>
  </si>
  <si>
    <t xml:space="preserve">Represents missing sectors. Also corresponds to RICE-2010 version Tol at 3 degC.</t>
  </si>
  <si>
    <t xml:space="preserve">Decline rate of backstop price (per 5 years)</t>
  </si>
  <si>
    <t xml:space="preserve">Technological change in backstop. Relatively slow here.</t>
  </si>
  <si>
    <t xml:space="preserve">Participation group</t>
  </si>
  <si>
    <t xml:space="preserve">1 = Copenhagen; 2 = Copenhagen rich; 3 = Realistically optimistic; 4 = All</t>
  </si>
  <si>
    <t xml:space="preserve">Decline fraction backstop cost after inflection year (per 5 years)</t>
  </si>
  <si>
    <t xml:space="preserve">Assumed</t>
  </si>
  <si>
    <t xml:space="preserve">If damage function is on (1=yes, 0=no)</t>
  </si>
  <si>
    <t xml:space="preserve">Adjustable parameter</t>
  </si>
  <si>
    <t xml:space="preserve">If Hotelling rents are calculated (1=yes, 0=no)</t>
  </si>
  <si>
    <t xml:space="preserve">OUTPUT and PRODUCTION</t>
  </si>
  <si>
    <t xml:space="preserve">US</t>
  </si>
  <si>
    <t xml:space="preserve">EU </t>
  </si>
  <si>
    <t xml:space="preserve">Japan</t>
  </si>
  <si>
    <t xml:space="preserve">Russia</t>
  </si>
  <si>
    <t xml:space="preserve">China</t>
  </si>
  <si>
    <t xml:space="preserve">India</t>
  </si>
  <si>
    <t xml:space="preserve">LargeAdv (CAK)</t>
  </si>
  <si>
    <t xml:space="preserve">LargeMid (9)</t>
  </si>
  <si>
    <t xml:space="preserve">LargeDev(10)</t>
  </si>
  <si>
    <t xml:space="preserve">OilExport</t>
  </si>
  <si>
    <t xml:space="preserve">Other</t>
  </si>
  <si>
    <t xml:space="preserve">Capital share</t>
  </si>
  <si>
    <t xml:space="preserve">assumed</t>
  </si>
  <si>
    <t xml:space="preserve">Rate of depreciation (percent per year)</t>
  </si>
  <si>
    <t xml:space="preserve">Initial output (2005 US International $, trillions)</t>
  </si>
  <si>
    <t xml:space="preserve">data*</t>
  </si>
  <si>
    <t xml:space="preserve">Population (time scale below)</t>
  </si>
  <si>
    <t xml:space="preserve">Total factor productivity</t>
  </si>
  <si>
    <t xml:space="preserve">Initial K</t>
  </si>
  <si>
    <t xml:space="preserve">calculated</t>
  </si>
  <si>
    <t xml:space="preserve">Calculated A</t>
  </si>
  <si>
    <t xml:space="preserve">Initial capital-output ratio</t>
  </si>
  <si>
    <t xml:space="preserve">*IMF from Fall 2012.</t>
  </si>
  <si>
    <t xml:space="preserve">ABATEMENT COST</t>
  </si>
  <si>
    <t xml:space="preserve">   Ratio asymptotic to initial price</t>
  </si>
  <si>
    <t xml:space="preserve">Upper limit of control rate after 2150</t>
  </si>
  <si>
    <t xml:space="preserve">PARTICIPATION RATE</t>
  </si>
  <si>
    <t xml:space="preserve">Year</t>
  </si>
  <si>
    <t xml:space="preserve">Copenhagen: All</t>
  </si>
  <si>
    <t xml:space="preserve">Copenhagen: Rich only</t>
  </si>
  <si>
    <t xml:space="preserve">Realistically optimistic</t>
  </si>
  <si>
    <t xml:space="preserve">All immediate</t>
  </si>
  <si>
    <t xml:space="preserve">EMISSIONS</t>
  </si>
  <si>
    <t xml:space="preserve">Industrial CO2 emissions for 2010 (MtC)</t>
  </si>
  <si>
    <t xml:space="preserve">CDIAC preliminary data/Edgar/updated 010813</t>
  </si>
  <si>
    <t xml:space="preserve">  MtCO2</t>
  </si>
  <si>
    <t xml:space="preserve">Initial emissions controls</t>
  </si>
  <si>
    <t xml:space="preserve">data</t>
  </si>
  <si>
    <t xml:space="preserve">      Initial sigma (tC per $1000 GDP US $, 2005 prices) 2005</t>
  </si>
  <si>
    <t xml:space="preserve">Initial carbon emissions from land use change (GTCO2 per year)</t>
  </si>
  <si>
    <t xml:space="preserve">New FAO report</t>
  </si>
  <si>
    <t xml:space="preserve">           Decline rate of land emissions per decade</t>
  </si>
  <si>
    <t xml:space="preserve">Adjustment exponent in damage function</t>
  </si>
  <si>
    <t xml:space="preserve">[Technical correction so that damages approach 100% in formula. It reads Damage fraction = x/(1+x^10). Earlier versions would have too low damages at catastrophic threshold.</t>
  </si>
  <si>
    <t xml:space="preserve">Decline rate of sigma (per year)</t>
  </si>
  <si>
    <t xml:space="preserve">CONCENTRATIONS</t>
  </si>
  <si>
    <t xml:space="preserve">ppm</t>
  </si>
  <si>
    <t xml:space="preserve">GtC</t>
  </si>
  <si>
    <t xml:space="preserve">Initial atmospheric concentration of CO2 (GTC, end 2010)</t>
  </si>
  <si>
    <t xml:space="preserve">Initial concentration of CO2 in biosphere/shallow oceans (GTC, end 2007)</t>
  </si>
  <si>
    <t xml:space="preserve">Calibrated</t>
  </si>
  <si>
    <t xml:space="preserve">Initial concentration of CO2 in deep oceans (GTC, end 2007)</t>
  </si>
  <si>
    <t xml:space="preserve">Carbon cycle transition coefficients</t>
  </si>
  <si>
    <t xml:space="preserve">per five years</t>
  </si>
  <si>
    <t xml:space="preserve">      atmosphere to atmosphere (b11)</t>
  </si>
  <si>
    <t xml:space="preserve">      biosphere/shallow oceans to atmosphere (b21)</t>
  </si>
  <si>
    <t xml:space="preserve">      atmosphere to biosphere/shallow oceans (b12)</t>
  </si>
  <si>
    <t xml:space="preserve">calibrated</t>
  </si>
  <si>
    <t xml:space="preserve">      biosphere/shallow oceans to biosphere/shallow oceans (b22)</t>
  </si>
  <si>
    <t xml:space="preserve">      deep oceans to biosphere/shallow oceans (b32)</t>
  </si>
  <si>
    <t xml:space="preserve">      biosphere/shallow oceans to deep oceans (b23)</t>
  </si>
  <si>
    <t xml:space="preserve">      deep oceans to deep oceans (b33)</t>
  </si>
  <si>
    <t xml:space="preserve">Equil. conc. of CO2 in atmos. (GTC)</t>
  </si>
  <si>
    <t xml:space="preserve">Equil. conc. of CO2 in biosphere/shallow oceans (GTC)</t>
  </si>
  <si>
    <t xml:space="preserve">Equil. conc. of CO2 in deep oceans (GTC)</t>
  </si>
  <si>
    <t xml:space="preserve">estimated</t>
  </si>
  <si>
    <t xml:space="preserve">TEMPERATURE</t>
  </si>
  <si>
    <t xml:space="preserve">2010 forcings other ghg</t>
  </si>
  <si>
    <t xml:space="preserve">2100 forcings other ghg</t>
  </si>
  <si>
    <t xml:space="preserve">Initial atmospheric temperature, 2010 (deg. C above 1900)</t>
  </si>
  <si>
    <t xml:space="preserve">Initial temperature of deep oceans (deg. C above 1900)</t>
  </si>
  <si>
    <t xml:space="preserve">FCO22x</t>
  </si>
  <si>
    <t xml:space="preserve">Climate model parameters</t>
  </si>
  <si>
    <t xml:space="preserve">Speed of adjustment parameter for atmospheric temperature</t>
  </si>
  <si>
    <t xml:space="preserve">Coefficient of heat loss from atmosphere to oceans</t>
  </si>
  <si>
    <t xml:space="preserve">Coefficient of heat gain by deep oceans</t>
  </si>
  <si>
    <t xml:space="preserve">HOTELLING PARAMETERS</t>
  </si>
  <si>
    <t xml:space="preserve">5 year</t>
  </si>
  <si>
    <t xml:space="preserve">  Hotelling rent, 2010</t>
  </si>
  <si>
    <t xml:space="preserve">Cumulative carbon fuels emissions, 2008 (GtC)</t>
  </si>
  <si>
    <t xml:space="preserve">Rate of growth of Hotelling rent</t>
  </si>
  <si>
    <t xml:space="preserve">Asymptotic population</t>
  </si>
  <si>
    <t xml:space="preserve">Population adjustment</t>
  </si>
  <si>
    <t xml:space="preserve">A0       Initial level of total factor productivity     </t>
  </si>
  <si>
    <t xml:space="preserve"> GA0      Initial growth rate for technology per half-decade</t>
  </si>
  <si>
    <t xml:space="preserve"> DELA     Decline rate of technol change per half-decade    </t>
  </si>
  <si>
    <t xml:space="preserve"> DDELA     Decline rate of technol change per half-decade  </t>
  </si>
  <si>
    <t xml:space="preserve">ga(T)=ga0*EXP(-dela*T_STEP*(ORD(T)-1)*exp(-ddela*T_STEP*(ORD(T)-1)));</t>
  </si>
  <si>
    <t xml:space="preserve">al("1") = a0;</t>
  </si>
  <si>
    <t xml:space="preserve">LOOP(T, al(T+1)=al(T)/((1-ga(T))););</t>
  </si>
  <si>
    <t xml:space="preserve">Al</t>
  </si>
  <si>
    <t xml:space="preserve">ga</t>
  </si>
  <si>
    <t xml:space="preserve">AL excel</t>
  </si>
  <si>
    <t xml:space="preserve">Ratio (new gams to excel)</t>
  </si>
  <si>
    <t xml:space="preserve">From worksheet</t>
  </si>
  <si>
    <t xml:space="preserve">Copenhagen estimates</t>
  </si>
  <si>
    <t xml:space="preserve">   Participation rate</t>
  </si>
  <si>
    <t xml:space="preserve">    Global emissions control rate</t>
  </si>
  <si>
    <t xml:space="preserve">Copy paste for this program</t>
  </si>
  <si>
    <t xml:space="preserve">SIGMA</t>
  </si>
  <si>
    <t xml:space="preserve">Sigma new</t>
  </si>
  <si>
    <t xml:space="preserve">g sigma (per year)</t>
  </si>
  <si>
    <t xml:space="preserve">simga old</t>
  </si>
  <si>
    <t xml:space="preserve">lim</t>
  </si>
  <si>
    <t xml:space="preserve">base</t>
  </si>
  <si>
    <t xml:space="preserve">g sig</t>
  </si>
  <si>
    <t xml:space="preserve">new</t>
  </si>
  <si>
    <t xml:space="preserve">old</t>
  </si>
  <si>
    <t xml:space="preserve">Sigma (industrial, MTCO2/$1000 2000 US$)</t>
  </si>
  <si>
    <t xml:space="preserve"> Period</t>
  </si>
  <si>
    <t xml:space="preserve"> Year</t>
  </si>
  <si>
    <t xml:space="preserve">World economic parameters</t>
  </si>
  <si>
    <t xml:space="preserve">OUTPUT AND CAPITAL ACCUMULATION</t>
  </si>
  <si>
    <t xml:space="preserve">Depreciation</t>
  </si>
  <si>
    <t xml:space="preserve">World capital risk premium (percent per year)</t>
  </si>
  <si>
    <t xml:space="preserve">Fraction diversifiable risk</t>
  </si>
  <si>
    <t xml:space="preserve">Diversifiable risk ( per year)</t>
  </si>
  <si>
    <r>
      <rPr>
        <sz val="11"/>
        <rFont val="Book Antiqua"/>
        <family val="1"/>
        <charset val="1"/>
      </rPr>
      <t xml:space="preserve">Depreciation</t>
    </r>
    <r>
      <rPr>
        <sz val="11"/>
        <color rgb="FFDDD9C3"/>
        <rFont val="Book Antiqua"/>
        <family val="1"/>
        <charset val="1"/>
      </rPr>
      <t xml:space="preserve"> (with no risk)</t>
    </r>
  </si>
  <si>
    <t xml:space="preserve">Initial A</t>
  </si>
  <si>
    <t xml:space="preserve">WELFARE</t>
  </si>
  <si>
    <t xml:space="preserve">Time preference plus risk (per year)</t>
  </si>
  <si>
    <t xml:space="preserve">   Time premium</t>
  </si>
  <si>
    <t xml:space="preserve">  Non-diversifiable global risk (percent per year)</t>
  </si>
  <si>
    <t xml:space="preserve">Social time preference factor</t>
  </si>
  <si>
    <t xml:space="preserve">Elasticity of MU of consumption</t>
  </si>
  <si>
    <t xml:space="preserve">PRODUCTIVITY</t>
  </si>
  <si>
    <t xml:space="preserve">     Initial level of total factor productivity</t>
  </si>
  <si>
    <t xml:space="preserve">     Rate of growth of productivity (per 5 year, log)</t>
  </si>
  <si>
    <t xml:space="preserve">DAMAGE FUNCTION</t>
  </si>
  <si>
    <t xml:space="preserve">Abatement cost function coefficient</t>
  </si>
  <si>
    <t xml:space="preserve">   Price of backstop technology (1000$ per tC)</t>
  </si>
  <si>
    <t xml:space="preserve">Backstop price (1000$ per ton CO2)</t>
  </si>
  <si>
    <t xml:space="preserve">   Ratio of asymptotic to initial backstop price</t>
  </si>
  <si>
    <t xml:space="preserve">   Decline rate of backstop price (per half-decade)</t>
  </si>
  <si>
    <t xml:space="preserve">   Upper limit of control rate after 2150</t>
  </si>
  <si>
    <t xml:space="preserve">Backstop competitive year (pback declines rapidly for periods beyond)</t>
  </si>
  <si>
    <t xml:space="preserve">      Sigma, 2010</t>
  </si>
  <si>
    <t xml:space="preserve">     Growth rate of sigma (per year, log)</t>
  </si>
  <si>
    <t xml:space="preserve">Carbon emissions from land use change (GTCO2 per year)</t>
  </si>
  <si>
    <t xml:space="preserve">      CO2 emissions, land use (GTCO2 per year, 2010)</t>
  </si>
  <si>
    <t xml:space="preserve">PARTICIPATION</t>
  </si>
  <si>
    <t xml:space="preserve">SCALING</t>
  </si>
  <si>
    <t xml:space="preserve">Multiplicative scaling coefficient in utility function</t>
  </si>
  <si>
    <t xml:space="preserve">Additive scaling coefficient in utility function</t>
  </si>
  <si>
    <t xml:space="preserve">Hotelling on (1) or off(0)</t>
  </si>
  <si>
    <t xml:space="preserve">POPULATION</t>
  </si>
  <si>
    <t xml:space="preserve">Population (millions)</t>
  </si>
  <si>
    <t xml:space="preserve">     Rate of pop growth (per half-decade)</t>
  </si>
  <si>
    <t xml:space="preserve">Global parameters</t>
  </si>
  <si>
    <t xml:space="preserve">CARBON LIMITS</t>
  </si>
  <si>
    <t xml:space="preserve">CARBON CYCLE INITIAL CONDITIONS</t>
  </si>
  <si>
    <t xml:space="preserve">Initial atmospheric concentration of CO2 (GTC), 2010</t>
  </si>
  <si>
    <t xml:space="preserve">  At end 2010</t>
  </si>
  <si>
    <t xml:space="preserve">CO2 in biosphere/shallow oceans (GTC), 2010</t>
  </si>
  <si>
    <t xml:space="preserve">Initial concentration of CO2 in deep oceans (GTC), 2010</t>
  </si>
  <si>
    <t xml:space="preserve">CARBON CYCLE PARAMETERS (per 5 year period)</t>
  </si>
  <si>
    <t xml:space="preserve">      Atmosphere to atmosphere (b11)</t>
  </si>
  <si>
    <t xml:space="preserve">       Biosphere/shallow oceans to atmosphere (b21)</t>
  </si>
  <si>
    <t xml:space="preserve">      Atmosphere to biosphere/shallow oceans (b12)</t>
  </si>
  <si>
    <t xml:space="preserve">      Biosphere/shallow oceans to B/SO (b22)</t>
  </si>
  <si>
    <t xml:space="preserve">      Deep oceans to biosphere/shallow oceans (b32)</t>
  </si>
  <si>
    <t xml:space="preserve">      Biosphere/shallow oceans to deep oceans (b23)</t>
  </si>
  <si>
    <t xml:space="preserve">      Deep oceans to deep oceans (b33)</t>
  </si>
  <si>
    <t xml:space="preserve">TEMPERATURE DATA</t>
  </si>
  <si>
    <t xml:space="preserve">Exogenous forcing (Watts per square meter)</t>
  </si>
  <si>
    <t xml:space="preserve">2010 forcings, non-CO2 GHG and influences</t>
  </si>
  <si>
    <t xml:space="preserve">2100 forcings, non-CO2 GHG and influences</t>
  </si>
  <si>
    <t xml:space="preserve">Initial temperature (2008-2011)</t>
  </si>
  <si>
    <t xml:space="preserve">CLIMATE MODEL PARAMETERS</t>
  </si>
  <si>
    <t xml:space="preserve">Forcings at CO2 doubling (W/m2)</t>
  </si>
  <si>
    <t xml:space="preserve">CLIMATE MODULE TRANSITION PARAMETERS (per 5 years)</t>
  </si>
  <si>
    <t xml:space="preserve">Speed of adjustment parameter for atmospheric temperature (c1)</t>
  </si>
  <si>
    <t xml:space="preserve">Coefficient of heat loss from atmosphere to oceans (c3)</t>
  </si>
  <si>
    <t xml:space="preserve">Coefficient of heat gain by deep oceans (c4)</t>
  </si>
  <si>
    <t xml:space="preserve">Global Environmental Variables</t>
  </si>
  <si>
    <t xml:space="preserve">CARBON CYCLE (beginning of period)</t>
  </si>
  <si>
    <t xml:space="preserve">Atmospheric concentration of carbon (GTC)</t>
  </si>
  <si>
    <t xml:space="preserve">Atmospheric concentration of carbon (ppm)</t>
  </si>
  <si>
    <t xml:space="preserve">Concentration in biosphere and upper oceans (GTC)</t>
  </si>
  <si>
    <t xml:space="preserve">Concentration in deep oceans (GTC)</t>
  </si>
  <si>
    <t xml:space="preserve">CUMULATIVE EMISSIONS/HOTELLING RENTS</t>
  </si>
  <si>
    <t xml:space="preserve">Cumulative Emissions to date</t>
  </si>
  <si>
    <t xml:space="preserve">Ratio to Max</t>
  </si>
  <si>
    <t xml:space="preserve">Maximum ratio</t>
  </si>
  <si>
    <t xml:space="preserve">Coefficient of Hotelling rent on ratio</t>
  </si>
  <si>
    <t xml:space="preserve">Exponent on Hotelling</t>
  </si>
  <si>
    <t xml:space="preserve">Hotelling rent on carbon fuels (2005$/t CO2)</t>
  </si>
  <si>
    <t xml:space="preserve">CLIMATE MODULE</t>
  </si>
  <si>
    <t xml:space="preserve">Atmospheric temperature (degrees Celsius above preindustrial)</t>
  </si>
  <si>
    <t xml:space="preserve">Total increase in radiative forcing since preindustrial (Watts per square meter)</t>
  </si>
  <si>
    <t xml:space="preserve">Lower ocean temperature (degrees Celsius above preindustrial)</t>
  </si>
  <si>
    <t xml:space="preserve">Economic Endogenous Variables</t>
  </si>
  <si>
    <t xml:space="preserve">OUTPUT  </t>
  </si>
  <si>
    <t xml:space="preserve">Output gross of abatement cost and climate damage ($trill)</t>
  </si>
  <si>
    <t xml:space="preserve">     Total damage (fraction of gross output)</t>
  </si>
  <si>
    <t xml:space="preserve">     Climate damages (trillion $)</t>
  </si>
  <si>
    <t xml:space="preserve">Output after damages before abatement</t>
  </si>
  <si>
    <t xml:space="preserve">    Abatement cost (fraction of output)</t>
  </si>
  <si>
    <t xml:space="preserve">    Abatement cost ($ trillion)</t>
  </si>
  <si>
    <t xml:space="preserve">Net output (net of damages and abatement, $trill p.a.)</t>
  </si>
  <si>
    <t xml:space="preserve">Total carbon emissions (GTCO2 per year)</t>
  </si>
  <si>
    <t xml:space="preserve">Industrial emissions (GTCO2 per year)</t>
  </si>
  <si>
    <t xml:space="preserve">World emissions intensity (sigma)</t>
  </si>
  <si>
    <t xml:space="preserve">CAPITAL ACCUMULATION</t>
  </si>
  <si>
    <t xml:space="preserve">Gross investment ($trill per year, 2005$)</t>
  </si>
  <si>
    <t xml:space="preserve">Capital ($trill, 2005$)</t>
  </si>
  <si>
    <t xml:space="preserve">DISCOUNT RATES</t>
  </si>
  <si>
    <t xml:space="preserve">Utility discount rate (per year)</t>
  </si>
  <si>
    <t xml:space="preserve">First period gross MPK</t>
  </si>
  <si>
    <t xml:space="preserve">All period gross MPK</t>
  </si>
  <si>
    <t xml:space="preserve">Consumption ($trill per year)</t>
  </si>
  <si>
    <t xml:space="preserve">Net capital accumulation ($trill per year)</t>
  </si>
  <si>
    <t xml:space="preserve">Net National Income (Consumption basis)</t>
  </si>
  <si>
    <t xml:space="preserve">Consumption per capita ($thous per year)</t>
  </si>
  <si>
    <t xml:space="preserve">Utility of p. c. consumption</t>
  </si>
  <si>
    <t xml:space="preserve">Total period utility</t>
  </si>
  <si>
    <t xml:space="preserve">Discounted utility (in trillions 2000$) </t>
  </si>
  <si>
    <t xml:space="preserve">Control variables: Optimized for 2015 and beyond.</t>
  </si>
  <si>
    <t xml:space="preserve">Savings Rate (fraction of gross output)</t>
  </si>
  <si>
    <t xml:space="preserve">Carbon price (per t CO2)</t>
  </si>
  <si>
    <t xml:space="preserve">Carbon price (per ton CO2 plus Hotelling rent)</t>
  </si>
  <si>
    <t xml:space="preserve">    Carbon price [per t C]</t>
  </si>
  <si>
    <t xml:space="preserve">Emissions control rate (total)</t>
  </si>
  <si>
    <t xml:space="preserve">Emissions control rate (participants)</t>
  </si>
  <si>
    <t xml:space="preserve">Global average carbon price (per t CO2)</t>
  </si>
  <si>
    <t xml:space="preserve">Consumption discount rate (end of period, % per year)</t>
  </si>
  <si>
    <t xml:space="preserve">DERIVATION OF DISCOUNT RATES  </t>
  </si>
  <si>
    <t xml:space="preserve">Components of discount rate</t>
  </si>
  <si>
    <t xml:space="preserve">   Population growth</t>
  </si>
  <si>
    <t xml:space="preserve">   Time and risk preference</t>
  </si>
  <si>
    <t xml:space="preserve">   Ratio MU</t>
  </si>
  <si>
    <t xml:space="preserve">Product</t>
  </si>
  <si>
    <t xml:space="preserve">Consumption discount rate</t>
  </si>
  <si>
    <t xml:space="preserve">Risk-free rate of return</t>
  </si>
  <si>
    <t xml:space="preserve">Real rate of return on capital (with full risks)</t>
  </si>
  <si>
    <t xml:space="preserve">Consumption discount factor</t>
  </si>
  <si>
    <t xml:space="preserve">Present value consumption (trillions)</t>
  </si>
  <si>
    <t xml:space="preserve">Base discounting</t>
  </si>
  <si>
    <t xml:space="preserve">Value</t>
  </si>
  <si>
    <t xml:space="preserve">Diff</t>
  </si>
  <si>
    <t xml:space="preserve">  through 2100</t>
  </si>
  <si>
    <t xml:space="preserve">  through 2200</t>
  </si>
  <si>
    <t xml:space="preserve">  through 2300</t>
  </si>
  <si>
    <t xml:space="preserve">  through end</t>
  </si>
  <si>
    <t xml:space="preserve">PDV utility</t>
  </si>
  <si>
    <t xml:space="preserve">Capital output ratio</t>
  </si>
  <si>
    <t xml:space="preserve">Net savings rate (delta K/delta K + C)</t>
  </si>
  <si>
    <t xml:space="preserve">Period</t>
  </si>
  <si>
    <t xml:space="preserve">** World Economic Parameters</t>
  </si>
  <si>
    <t xml:space="preserve">* OUTPUT AND CAPTIAL ACCUMULATION</t>
  </si>
  <si>
    <t xml:space="preserve">Capital Share</t>
  </si>
  <si>
    <t xml:space="preserve">World Capital Risk Premium</t>
  </si>
  <si>
    <t xml:space="preserve">Not Supported ?</t>
  </si>
  <si>
    <t xml:space="preserve">Fraction Diversifiable Risk</t>
  </si>
  <si>
    <t xml:space="preserve">Diversifiable Risk ( per year)</t>
  </si>
  <si>
    <t xml:space="preserve">Depreciation with no Risk (per year)</t>
  </si>
  <si>
    <t xml:space="preserve">Initial Output (2005 US International $, trillions)</t>
  </si>
  <si>
    <t xml:space="preserve">Initial K (Capital Stock)</t>
  </si>
  <si>
    <t xml:space="preserve">Initial A (Total Factor Productivity)</t>
  </si>
  <si>
    <t xml:space="preserve">* WELFARE</t>
  </si>
  <si>
    <t xml:space="preserve">Time Preference plus Risk (per year)</t>
  </si>
  <si>
    <t xml:space="preserve">Time Premium</t>
  </si>
  <si>
    <t xml:space="preserve">Non-Diversifiable Global Risk (per year)</t>
  </si>
  <si>
    <t xml:space="preserve">Social Time Preference Factor</t>
  </si>
  <si>
    <t xml:space="preserve">Elasticity of MU of Consumption</t>
  </si>
  <si>
    <t xml:space="preserve">* PRODUCTIVITY</t>
  </si>
  <si>
    <t xml:space="preserve">Total Factor Productivity</t>
  </si>
  <si>
    <t xml:space="preserve">Initial Total Factor Productivity</t>
  </si>
  <si>
    <t xml:space="preserve">Rate of Growth of Productivity</t>
  </si>
  <si>
    <t xml:space="preserve">* DAMAGE FUNCTION</t>
  </si>
  <si>
    <t xml:space="preserve">Damage Coefficient on Temperature</t>
  </si>
  <si>
    <t xml:space="preserve">Damage Coefficient on Temperature ^2</t>
  </si>
  <si>
    <t xml:space="preserve">Exponent on Damages</t>
  </si>
  <si>
    <t xml:space="preserve">Threshold for Catastrophic Damages</t>
  </si>
  <si>
    <t xml:space="preserve">THRESH</t>
  </si>
  <si>
    <t xml:space="preserve">Exponent for Catastrophic Damages</t>
  </si>
  <si>
    <t xml:space="preserve">ASL3</t>
  </si>
  <si>
    <t xml:space="preserve">Damage Rate at Threshold for Catastrophic Damages</t>
  </si>
  <si>
    <t xml:space="preserve">DamCat</t>
  </si>
  <si>
    <t xml:space="preserve">* ABATEMENT COST</t>
  </si>
  <si>
    <t xml:space="preserve"> Price of Backstop Technology (1000 USD per ton C)</t>
  </si>
  <si>
    <t xml:space="preserve"> Backstop Price (1000 USD per ton CO2)</t>
  </si>
  <si>
    <t xml:space="preserve">Ratio of Asymptotic to Initial Backstop Price</t>
  </si>
  <si>
    <t xml:space="preserve">Decline Rate of Backstop Price (per period)</t>
  </si>
  <si>
    <t xml:space="preserve">Upper limit of Control Rate</t>
  </si>
  <si>
    <t xml:space="preserve">Backstop Competitive Year (Henceforth pBack declines rapidly)</t>
  </si>
  <si>
    <t xml:space="preserve">* EMISSIONS</t>
  </si>
  <si>
    <t xml:space="preserve">Sigma (Industrial MTCO2 per 1000 USD [2000]</t>
  </si>
  <si>
    <t xml:space="preserve">Initial Sigma</t>
  </si>
  <si>
    <t xml:space="preserve">Growth Rate of Sigma</t>
  </si>
  <si>
    <t xml:space="preserve">Carbon Emissions from Land Use Change</t>
  </si>
  <si>
    <t xml:space="preserve">Initial Carbon Emissions from Land</t>
  </si>
  <si>
    <t xml:space="preserve">* PARTICIPATION</t>
  </si>
  <si>
    <t xml:space="preserve">Proportion of World in Participation</t>
  </si>
  <si>
    <t xml:space="preserve">* SCALING</t>
  </si>
  <si>
    <t xml:space="preserve">Multiplicative Scaling Coefficient in Utility Function</t>
  </si>
  <si>
    <t xml:space="preserve">Additive Scaling Coefficient in Utility Function</t>
  </si>
  <si>
    <t xml:space="preserve">Hotelling</t>
  </si>
  <si>
    <t xml:space="preserve">* POPULATION</t>
  </si>
  <si>
    <t xml:space="preserve">Rate of Population Growth (per period)</t>
  </si>
  <si>
    <t xml:space="preserve"> </t>
  </si>
  <si>
    <t xml:space="preserve">** Global Parameters</t>
  </si>
  <si>
    <t xml:space="preserve">* CARBON LIMITS</t>
  </si>
  <si>
    <t xml:space="preserve">Maximum Carbon Resources (GtC)</t>
  </si>
  <si>
    <t xml:space="preserve">* CARBON CYCLE INITIAL CONDITIONS</t>
  </si>
  <si>
    <t xml:space="preserve">Initial Concentration of CO2 (GtC)..</t>
  </si>
  <si>
    <t xml:space="preserve">...Atmospheric, Year 2007</t>
  </si>
  <si>
    <t xml:space="preserve">...Atmospheric, Year 2012</t>
  </si>
  <si>
    <t xml:space="preserve">...Biosphere and Shallow Oceans, Year 2008</t>
  </si>
  <si>
    <t xml:space="preserve">...Deep Oceans, Year 2008</t>
  </si>
  <si>
    <t xml:space="preserve">* CARBON CYCLE PARAMETERS</t>
  </si>
  <si>
    <t xml:space="preserve">AtA b11</t>
  </si>
  <si>
    <t xml:space="preserve">BtA b21</t>
  </si>
  <si>
    <t xml:space="preserve">AtB b12</t>
  </si>
  <si>
    <t xml:space="preserve">BtB b22</t>
  </si>
  <si>
    <t xml:space="preserve">DtB b32</t>
  </si>
  <si>
    <t xml:space="preserve">BtD b23</t>
  </si>
  <si>
    <t xml:space="preserve">DtD b33</t>
  </si>
  <si>
    <t xml:space="preserve">* TEMPERATURE DATA</t>
  </si>
  <si>
    <t xml:space="preserve">Exogenous Forcing (Watts per Square Meter)</t>
  </si>
  <si>
    <t xml:space="preserve">2000 Forcings, non-CO2 GHG</t>
  </si>
  <si>
    <t xml:space="preserve">2100 Forcings, non-CO2 GHG</t>
  </si>
  <si>
    <t xml:space="preserve">Initial Temperature (2008-2011)</t>
  </si>
  <si>
    <t xml:space="preserve">Initial Temperature of Deep Oceans (deg C above 1900 level)</t>
  </si>
  <si>
    <t xml:space="preserve">* CLIMATE MODEL PARAMETERS</t>
  </si>
  <si>
    <t xml:space="preserve">Temperature Sensitivity Coefficient (temp increase per doubling CO2)</t>
  </si>
  <si>
    <t xml:space="preserve">Forcings at CO2 doubling (Watts per Meter 2)</t>
  </si>
  <si>
    <t xml:space="preserve">* CLIMATE MODULE TRANSITION PARAMETERS</t>
  </si>
  <si>
    <t xml:space="preserve">Speed of Adjustment Parameter for Atmospheric Temperature</t>
  </si>
  <si>
    <t xml:space="preserve">Coefficient of Heat Loss from Atmosphere to Oceans</t>
  </si>
  <si>
    <t xml:space="preserve">Coefficient of Heat Gain by Deep Oceans</t>
  </si>
  <si>
    <t xml:space="preserve">** Global Environmental Variables</t>
  </si>
  <si>
    <t xml:space="preserve">* CARBON CYCLE</t>
  </si>
  <si>
    <t xml:space="preserve">* CUMULATIVE EMISSIONS</t>
  </si>
  <si>
    <t xml:space="preserve"> Cumulative Emissions to date</t>
  </si>
  <si>
    <t xml:space="preserve">Ratio To Max</t>
  </si>
  <si>
    <t xml:space="preserve">Max Ratio</t>
  </si>
  <si>
    <t xml:space="preserve">Hotelling Rent on Carbon Fuels (2005 USD / tCO2)</t>
  </si>
  <si>
    <t xml:space="preserve">* CLIMATE MODULE</t>
  </si>
  <si>
    <t xml:space="preserve">Atmospheric Temperature (deg C above preindustrial)</t>
  </si>
  <si>
    <t xml:space="preserve">Total Increase in Forcing (Watts per Meter2, preindustrial)</t>
  </si>
  <si>
    <t xml:space="preserve">Lower Ocean Temperature (deg C above preindustrial)</t>
  </si>
  <si>
    <t xml:space="preserve">** Economic Endogenous Variables</t>
  </si>
  <si>
    <t xml:space="preserve">* OUTPUT</t>
  </si>
  <si>
    <t xml:space="preserve">Gross Output (trillion USD)</t>
  </si>
  <si>
    <t xml:space="preserve">Climate Damages (fraction of gross output)</t>
  </si>
  <si>
    <t xml:space="preserve">Climate damages (trillion USD)</t>
  </si>
  <si>
    <t xml:space="preserve">Output post-damages yet pre-abatement</t>
  </si>
  <si>
    <t xml:space="preserve">Abatement cost (fraction of gross output)</t>
  </si>
  <si>
    <t xml:space="preserve">Abatement cost (trillion USD)</t>
  </si>
  <si>
    <t xml:space="preserve">Output (Net of Damages and Abatement, trillion USD pa) </t>
  </si>
  <si>
    <t xml:space="preserve">Total Carbon Emissions (GTCO2 per year)</t>
  </si>
  <si>
    <t xml:space="preserve">Industrial Emissions (GTCO2 per year)</t>
  </si>
  <si>
    <t xml:space="preserve">World Emissions Intensity (sigma)</t>
  </si>
  <si>
    <t xml:space="preserve">* CAPITAL ACCUMULATION</t>
  </si>
  <si>
    <t xml:space="preserve">Gross Investment (trillion 2005USD per year)</t>
  </si>
  <si>
    <t xml:space="preserve">Capital (trillion 2005USD per year)</t>
  </si>
  <si>
    <t xml:space="preserve">* DISCOUNT RATES</t>
  </si>
  <si>
    <t xml:space="preserve">Utility Discount Rate (per year)</t>
  </si>
  <si>
    <t xml:space="preserve">First Period gross MPK</t>
  </si>
  <si>
    <t xml:space="preserve">All Periods gross MPK</t>
  </si>
  <si>
    <t xml:space="preserve">Consumption (trillion USD per year)</t>
  </si>
  <si>
    <t xml:space="preserve">Net Capial Accumulation (trillion USD per year)</t>
  </si>
  <si>
    <t xml:space="preserve">Net National Income (consumption basis)</t>
  </si>
  <si>
    <t xml:space="preserve">Consumption Per Capita (thousand USD per year)</t>
  </si>
  <si>
    <t xml:space="preserve">Utility of Per Capita Consumption</t>
  </si>
  <si>
    <t xml:space="preserve">Utility of Consumption</t>
  </si>
  <si>
    <t xml:space="preserve">Total Discounted Utility (trillions 2000USD)</t>
  </si>
  <si>
    <t xml:space="preserve">** CONTROL VARIABLES</t>
  </si>
  <si>
    <t xml:space="preserve">Savings Rate (proportion of gross output)</t>
  </si>
  <si>
    <t xml:space="preserve">Carbon Price (per t CO2)</t>
  </si>
  <si>
    <t xml:space="preserve">Carbon Price (per t CO2) [repeat]</t>
  </si>
  <si>
    <t xml:space="preserve">Carbon Price (per t C)</t>
  </si>
  <si>
    <t xml:space="preserve">Emissions Control Rate (total)</t>
  </si>
  <si>
    <t xml:space="preserve">Emissions Control Rate (participants)</t>
  </si>
  <si>
    <t xml:space="preserve">Carbon Price (Global Average)</t>
  </si>
  <si>
    <t xml:space="preserve">Interest Rate (Real Rate of Return)</t>
  </si>
  <si>
    <t xml:space="preserve">Social Cost of Carbon</t>
  </si>
  <si>
    <t xml:space="preserve">UNDF</t>
  </si>
  <si>
    <t xml:space="preserve">c1</t>
  </si>
  <si>
    <t xml:space="preserve">PV-W(0)</t>
  </si>
  <si>
    <t xml:space="preserve">Using discount rate</t>
  </si>
  <si>
    <t xml:space="preserve">Using base discount rate</t>
  </si>
  <si>
    <t xml:space="preserve">Base discount rate and base values</t>
  </si>
  <si>
    <t xml:space="preserve">Difference using base discount rate</t>
  </si>
  <si>
    <t xml:space="preserve">x1</t>
  </si>
  <si>
    <t xml:space="preserve">x1000000</t>
  </si>
  <si>
    <t xml:space="preserve">Base</t>
  </si>
  <si>
    <t xml:space="preserve">Carbon tax (of participants per ton CO2)</t>
  </si>
  <si>
    <t xml:space="preserve">Optimal</t>
  </si>
  <si>
    <t xml:space="preserve">Limit 2 deg C carbon price</t>
  </si>
  <si>
    <t xml:space="preserve">MaxT=</t>
  </si>
  <si>
    <t xml:space="preserve">Diff using base discounting</t>
  </si>
  <si>
    <t xml:space="preserve">*Stern is uncalibrated, making these results inaccurate.</t>
  </si>
</sst>
</file>

<file path=xl/styles.xml><?xml version="1.0" encoding="utf-8"?>
<styleSheet xmlns="http://schemas.openxmlformats.org/spreadsheetml/2006/main">
  <numFmts count="25">
    <numFmt numFmtId="164" formatCode="General"/>
    <numFmt numFmtId="165" formatCode="_(* #,##0.00_);_(* \(#,##0.00\);_(* \-??_);_(@_)"/>
    <numFmt numFmtId="166" formatCode="0\ %"/>
    <numFmt numFmtId="167" formatCode="_(* #,##0.000_);_(* \(#,##0.000\);_(* \-??_);_(@_)"/>
    <numFmt numFmtId="168" formatCode="#,##0.0000"/>
    <numFmt numFmtId="169" formatCode="_(* #,##0.000000_);_(* \(#,##0.000000\);_(* \-??_);_(@_)"/>
    <numFmt numFmtId="170" formatCode="#,##0.000000"/>
    <numFmt numFmtId="171" formatCode="#,##0"/>
    <numFmt numFmtId="172" formatCode="#,##0.0"/>
    <numFmt numFmtId="173" formatCode="0"/>
    <numFmt numFmtId="174" formatCode="0.000"/>
    <numFmt numFmtId="175" formatCode="_(* #,##0.00000_);_(* \(#,##0.00000\);_(* \-??_);_(@_)"/>
    <numFmt numFmtId="176" formatCode="0.00\ %"/>
    <numFmt numFmtId="177" formatCode="0.00000"/>
    <numFmt numFmtId="178" formatCode="0.0"/>
    <numFmt numFmtId="179" formatCode="0.0%"/>
    <numFmt numFmtId="180" formatCode="\$#,##0"/>
    <numFmt numFmtId="181" formatCode="_(* #,##0.0000_);_(* \(#,##0.0000\);_(* \-??_);_(@_)"/>
    <numFmt numFmtId="182" formatCode="0.0000000"/>
    <numFmt numFmtId="183" formatCode="0.000000"/>
    <numFmt numFmtId="184" formatCode="_(* #,##0.00000000_);_(* \(#,##0.00000000\);_(* \-??_);_(@_)"/>
    <numFmt numFmtId="185" formatCode="#,##0.0000_);\(#,##0.0000\)"/>
    <numFmt numFmtId="186" formatCode="#,##0.0000000_);\(#,##0.0000000\)"/>
    <numFmt numFmtId="187" formatCode="#,##0.000_);\(#,##0.000\)"/>
    <numFmt numFmtId="188" formatCode="_(* #,##0.0_);_(* \(#,##0.0\);_(* \-??_);_(@_)"/>
  </numFmts>
  <fonts count="32">
    <font>
      <sz val="10"/>
      <name val="Arial"/>
      <family val="0"/>
      <charset val="1"/>
    </font>
    <font>
      <sz val="10"/>
      <name val="Arial"/>
      <family val="0"/>
    </font>
    <font>
      <sz val="10"/>
      <name val="Arial"/>
      <family val="0"/>
    </font>
    <font>
      <sz val="10"/>
      <name val="Arial"/>
      <family val="0"/>
    </font>
    <font>
      <sz val="11"/>
      <color rgb="FF000000"/>
      <name val="Calibri"/>
      <family val="2"/>
      <charset val="1"/>
    </font>
    <font>
      <sz val="10"/>
      <name val="Arial"/>
      <family val="2"/>
      <charset val="1"/>
    </font>
    <font>
      <sz val="10"/>
      <name val="Cambria"/>
      <family val="1"/>
      <charset val="1"/>
    </font>
    <font>
      <b val="true"/>
      <sz val="15"/>
      <color rgb="FF1F497D"/>
      <name val="Cambria"/>
      <family val="1"/>
      <charset val="1"/>
    </font>
    <font>
      <b val="true"/>
      <sz val="15"/>
      <color rgb="FF1F497D"/>
      <name val="Calibri"/>
      <family val="2"/>
      <charset val="1"/>
    </font>
    <font>
      <b val="true"/>
      <sz val="13"/>
      <color rgb="FF1F497D"/>
      <name val="Cambria"/>
      <family val="1"/>
      <charset val="1"/>
    </font>
    <font>
      <b val="true"/>
      <sz val="13"/>
      <color rgb="FF1F497D"/>
      <name val="Calibri"/>
      <family val="2"/>
      <charset val="1"/>
    </font>
    <font>
      <sz val="11"/>
      <name val="Cambria"/>
      <family val="1"/>
      <charset val="1"/>
    </font>
    <font>
      <i val="true"/>
      <sz val="11"/>
      <name val="Cambria"/>
      <family val="1"/>
      <charset val="1"/>
    </font>
    <font>
      <sz val="11"/>
      <name val="Book Antiqua"/>
      <family val="1"/>
      <charset val="1"/>
    </font>
    <font>
      <sz val="11"/>
      <color rgb="FFBFBFBF"/>
      <name val="Cambria"/>
      <family val="1"/>
      <charset val="1"/>
    </font>
    <font>
      <b val="true"/>
      <sz val="18"/>
      <color rgb="FF000000"/>
      <name val="Calibri"/>
      <family val="2"/>
    </font>
    <font>
      <sz val="10"/>
      <color rgb="FF000000"/>
      <name val="Calibri"/>
      <family val="2"/>
    </font>
    <font>
      <b val="true"/>
      <sz val="10"/>
      <color rgb="FF000000"/>
      <name val="Calibri"/>
      <family val="2"/>
    </font>
    <font>
      <b val="true"/>
      <sz val="18"/>
      <color rgb="FF1F497D"/>
      <name val="Cambria"/>
      <family val="2"/>
      <charset val="1"/>
    </font>
    <font>
      <sz val="11"/>
      <color rgb="FFEEECE1"/>
      <name val="Book Antiqua"/>
      <family val="1"/>
      <charset val="1"/>
    </font>
    <font>
      <sz val="11"/>
      <color rgb="FFDDD9C3"/>
      <name val="Book Antiqua"/>
      <family val="1"/>
      <charset val="1"/>
    </font>
    <font>
      <sz val="10"/>
      <name val="Book Antiqua"/>
      <family val="1"/>
      <charset val="1"/>
    </font>
    <font>
      <b val="true"/>
      <sz val="10"/>
      <name val="Book Antiqua"/>
      <family val="1"/>
      <charset val="1"/>
    </font>
    <font>
      <b val="true"/>
      <sz val="11"/>
      <name val="Book Antiqua"/>
      <family val="1"/>
      <charset val="1"/>
    </font>
    <font>
      <sz val="10"/>
      <color rgb="FF008080"/>
      <name val="Book Antiqua"/>
      <family val="1"/>
      <charset val="1"/>
    </font>
    <font>
      <i val="true"/>
      <sz val="10"/>
      <name val="Book Antiqua"/>
      <family val="1"/>
      <charset val="1"/>
    </font>
    <font>
      <i val="true"/>
      <sz val="11"/>
      <name val="Book Antiqua"/>
      <family val="1"/>
      <charset val="1"/>
    </font>
    <font>
      <b val="true"/>
      <sz val="11"/>
      <name val="Cambria"/>
      <family val="1"/>
      <charset val="1"/>
    </font>
    <font>
      <b val="true"/>
      <sz val="11"/>
      <color rgb="FF1F497D"/>
      <name val="Calibri"/>
      <family val="2"/>
      <charset val="1"/>
    </font>
    <font>
      <sz val="11"/>
      <color rgb="FF1F497D"/>
      <name val="Calibri"/>
      <family val="2"/>
      <charset val="1"/>
    </font>
    <font>
      <sz val="11"/>
      <name val="Arial"/>
      <family val="2"/>
      <charset val="1"/>
    </font>
    <font>
      <sz val="11"/>
      <color rgb="FF008080"/>
      <name val="Book Antiqua"/>
      <family val="1"/>
      <charset val="1"/>
    </font>
  </fonts>
  <fills count="18">
    <fill>
      <patternFill patternType="none"/>
    </fill>
    <fill>
      <patternFill patternType="gray125"/>
    </fill>
    <fill>
      <patternFill patternType="solid">
        <fgColor rgb="FFDCE6F2"/>
        <bgColor rgb="FFDBEEF4"/>
      </patternFill>
    </fill>
    <fill>
      <patternFill patternType="solid">
        <fgColor rgb="FFF2DCDB"/>
        <bgColor rgb="FFE6E0EC"/>
      </patternFill>
    </fill>
    <fill>
      <patternFill patternType="solid">
        <fgColor rgb="FFEBF1DE"/>
        <bgColor rgb="FFEEECE1"/>
      </patternFill>
    </fill>
    <fill>
      <patternFill patternType="solid">
        <fgColor rgb="FFE6E0EC"/>
        <bgColor rgb="FFDCE6F2"/>
      </patternFill>
    </fill>
    <fill>
      <patternFill patternType="solid">
        <fgColor rgb="FFDBEEF4"/>
        <bgColor rgb="FFDCE6F2"/>
      </patternFill>
    </fill>
    <fill>
      <patternFill patternType="solid">
        <fgColor rgb="FFFDEADA"/>
        <bgColor rgb="FFEEECE1"/>
      </patternFill>
    </fill>
    <fill>
      <patternFill patternType="solid">
        <fgColor rgb="FFB9CDE5"/>
        <bgColor rgb="FFC6D9F1"/>
      </patternFill>
    </fill>
    <fill>
      <patternFill patternType="solid">
        <fgColor rgb="FFE6B9B8"/>
        <bgColor rgb="FFCCC1DA"/>
      </patternFill>
    </fill>
    <fill>
      <patternFill patternType="solid">
        <fgColor rgb="FFD7E4BD"/>
        <bgColor rgb="FFDDD9C3"/>
      </patternFill>
    </fill>
    <fill>
      <patternFill patternType="solid">
        <fgColor rgb="FFCCC1DA"/>
        <bgColor rgb="FFBFBFBF"/>
      </patternFill>
    </fill>
    <fill>
      <patternFill patternType="solid">
        <fgColor rgb="FFB7DEE8"/>
        <bgColor rgb="FFC6D9F1"/>
      </patternFill>
    </fill>
    <fill>
      <patternFill patternType="solid">
        <fgColor rgb="FFFCD5B5"/>
        <bgColor rgb="FFF2DCDB"/>
      </patternFill>
    </fill>
    <fill>
      <patternFill patternType="solid">
        <fgColor rgb="FFFFFFCC"/>
        <bgColor rgb="FFEBF1DE"/>
      </patternFill>
    </fill>
    <fill>
      <patternFill patternType="solid">
        <fgColor rgb="FFFFFFFF"/>
        <bgColor rgb="FFFFFFCC"/>
      </patternFill>
    </fill>
    <fill>
      <patternFill patternType="solid">
        <fgColor rgb="FFC6D9F1"/>
        <bgColor rgb="FFB7DEE8"/>
      </patternFill>
    </fill>
    <fill>
      <patternFill patternType="solid">
        <fgColor rgb="FFFFCCFF"/>
        <bgColor rgb="FFF2DCDB"/>
      </patternFill>
    </fill>
  </fills>
  <borders count="7">
    <border diagonalUp="false" diagonalDown="false">
      <left/>
      <right/>
      <top/>
      <bottom/>
      <diagonal/>
    </border>
    <border diagonalUp="false" diagonalDown="false">
      <left style="thin">
        <color rgb="FFB2B2B2"/>
      </left>
      <right style="thin">
        <color rgb="FFB2B2B2"/>
      </right>
      <top style="thin">
        <color rgb="FFB2B2B2"/>
      </top>
      <bottom style="thin">
        <color rgb="FFB2B2B2"/>
      </bottom>
      <diagonal/>
    </border>
    <border diagonalUp="false" diagonalDown="false">
      <left/>
      <right/>
      <top/>
      <bottom style="thick">
        <color rgb="FF4F81BD"/>
      </bottom>
      <diagonal/>
    </border>
    <border diagonalUp="false" diagonalDown="false">
      <left/>
      <right/>
      <top/>
      <bottom style="thick">
        <color rgb="FFA7C0DE"/>
      </bottom>
      <diagonal/>
    </border>
    <border diagonalUp="false" diagonalDown="false">
      <left style="hair"/>
      <right style="hair"/>
      <top style="hair"/>
      <bottom style="hair"/>
      <diagonal/>
    </border>
    <border diagonalUp="false" diagonalDown="false">
      <left/>
      <right/>
      <top/>
      <bottom style="thin"/>
      <diagonal/>
    </border>
    <border diagonalUp="false" diagonalDown="false">
      <left style="thin"/>
      <right style="thin"/>
      <top style="thin"/>
      <bottom style="thin"/>
      <diagonal/>
    </border>
  </borders>
  <cellStyleXfs count="48">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164" fontId="4" fillId="2" borderId="0" applyFont="true" applyBorder="false" applyAlignment="true" applyProtection="false">
      <alignment horizontal="general" vertical="bottom" textRotation="0" wrapText="false" indent="0" shrinkToFit="false"/>
    </xf>
    <xf numFmtId="164" fontId="4" fillId="3" borderId="0" applyFont="true" applyBorder="false" applyAlignment="true" applyProtection="false">
      <alignment horizontal="general" vertical="bottom" textRotation="0" wrapText="false" indent="0" shrinkToFit="false"/>
    </xf>
    <xf numFmtId="164" fontId="4" fillId="4" borderId="0" applyFont="true" applyBorder="false" applyAlignment="true" applyProtection="false">
      <alignment horizontal="general" vertical="bottom" textRotation="0" wrapText="false" indent="0" shrinkToFit="false"/>
    </xf>
    <xf numFmtId="164" fontId="4" fillId="5" borderId="0" applyFont="true" applyBorder="false" applyAlignment="true" applyProtection="false">
      <alignment horizontal="general" vertical="bottom" textRotation="0" wrapText="false" indent="0" shrinkToFit="false"/>
    </xf>
    <xf numFmtId="164" fontId="4" fillId="6" borderId="0" applyFont="true" applyBorder="false" applyAlignment="true" applyProtection="false">
      <alignment horizontal="general" vertical="bottom" textRotation="0" wrapText="false" indent="0" shrinkToFit="false"/>
    </xf>
    <xf numFmtId="164" fontId="4" fillId="7" borderId="0" applyFont="true" applyBorder="false" applyAlignment="true" applyProtection="false">
      <alignment horizontal="general" vertical="bottom" textRotation="0" wrapText="false" indent="0" shrinkToFit="false"/>
    </xf>
    <xf numFmtId="164" fontId="4" fillId="8" borderId="0" applyFont="true" applyBorder="false" applyAlignment="true" applyProtection="false">
      <alignment horizontal="general" vertical="bottom" textRotation="0" wrapText="false" indent="0" shrinkToFit="false"/>
    </xf>
    <xf numFmtId="164" fontId="4" fillId="9" borderId="0" applyFont="true" applyBorder="false" applyAlignment="true" applyProtection="false">
      <alignment horizontal="general" vertical="bottom" textRotation="0" wrapText="false" indent="0" shrinkToFit="false"/>
    </xf>
    <xf numFmtId="164" fontId="4" fillId="10" borderId="0" applyFont="true" applyBorder="false" applyAlignment="true" applyProtection="false">
      <alignment horizontal="general" vertical="bottom" textRotation="0" wrapText="false" indent="0" shrinkToFit="false"/>
    </xf>
    <xf numFmtId="164" fontId="4" fillId="11" borderId="0" applyFont="true" applyBorder="false" applyAlignment="true" applyProtection="false">
      <alignment horizontal="general" vertical="bottom" textRotation="0" wrapText="false" indent="0" shrinkToFit="false"/>
    </xf>
    <xf numFmtId="164" fontId="4" fillId="12" borderId="0" applyFont="true" applyBorder="false" applyAlignment="true" applyProtection="false">
      <alignment horizontal="general" vertical="bottom" textRotation="0" wrapText="false" indent="0" shrinkToFit="false"/>
    </xf>
    <xf numFmtId="164" fontId="4" fillId="13"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0" fillId="14" borderId="1" applyFont="true" applyBorder="true" applyAlignment="true" applyProtection="false">
      <alignment horizontal="general" vertical="bottom" textRotation="0" wrapText="false" indent="0" shrinkToFit="false"/>
    </xf>
    <xf numFmtId="164" fontId="0" fillId="14" borderId="1" applyFont="true" applyBorder="tru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4" fontId="8" fillId="0" borderId="2" applyFont="true" applyBorder="true" applyAlignment="true" applyProtection="false">
      <alignment horizontal="general" vertical="bottom" textRotation="0" wrapText="false" indent="0" shrinkToFit="false"/>
    </xf>
    <xf numFmtId="164" fontId="10" fillId="0" borderId="3" applyFont="true" applyBorder="true" applyAlignment="true" applyProtection="false">
      <alignment horizontal="general" vertical="bottom" textRotation="0" wrapText="false" indent="0" shrinkToFit="false"/>
    </xf>
  </cellStyleXfs>
  <cellXfs count="148">
    <xf numFmtId="164" fontId="0" fillId="0" borderId="0" xfId="0" applyFont="fals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7" fillId="0" borderId="2" xfId="46" applyFont="true" applyBorder="false" applyAlignment="true" applyProtection="true">
      <alignment horizontal="general" vertical="bottom" textRotation="0" wrapText="false" indent="0" shrinkToFit="false"/>
      <protection locked="true" hidden="false"/>
    </xf>
    <xf numFmtId="164" fontId="9" fillId="0" borderId="3" xfId="47" applyFont="true" applyBorder="false" applyAlignment="true" applyProtection="true">
      <alignment horizontal="general" vertical="bottom" textRotation="0" wrapText="false" indent="0" shrinkToFit="false"/>
      <protection locked="true" hidden="false"/>
    </xf>
    <xf numFmtId="164" fontId="6" fillId="0" borderId="0" xfId="33" applyFont="true" applyBorder="false" applyAlignment="false" applyProtection="false">
      <alignment horizontal="general" vertical="bottom" textRotation="0" wrapText="false" indent="0" shrinkToFit="false"/>
      <protection locked="true" hidden="false"/>
    </xf>
    <xf numFmtId="167" fontId="11" fillId="0" borderId="0" xfId="15" applyFont="true" applyBorder="true" applyAlignment="true" applyProtection="true">
      <alignment horizontal="general" vertical="bottom" textRotation="0" wrapText="false" indent="0" shrinkToFit="false"/>
      <protection locked="true" hidden="false"/>
    </xf>
    <xf numFmtId="168" fontId="11" fillId="0" borderId="0" xfId="15" applyFont="true" applyBorder="true" applyAlignment="true" applyProtection="true">
      <alignment horizontal="right" vertical="center" textRotation="0" wrapText="false" indent="0" shrinkToFit="false"/>
      <protection locked="true" hidden="false"/>
    </xf>
    <xf numFmtId="168" fontId="11" fillId="0" borderId="0" xfId="15" applyFont="true" applyBorder="true" applyAlignment="true" applyProtection="true">
      <alignment horizontal="general" vertical="bottom" textRotation="0" wrapText="false" indent="0" shrinkToFit="false"/>
      <protection locked="true" hidden="false"/>
    </xf>
    <xf numFmtId="167" fontId="7" fillId="0" borderId="2" xfId="15" applyFont="true" applyBorder="true" applyAlignment="true" applyProtection="true">
      <alignment horizontal="general" vertical="bottom" textRotation="0" wrapText="false" indent="0" shrinkToFit="false"/>
      <protection locked="true" hidden="false"/>
    </xf>
    <xf numFmtId="169" fontId="11" fillId="0" borderId="0" xfId="15" applyFont="true" applyBorder="true" applyAlignment="true" applyProtection="true">
      <alignment horizontal="general" vertical="bottom" textRotation="0" wrapText="false" indent="0" shrinkToFit="false"/>
      <protection locked="true" hidden="false"/>
    </xf>
    <xf numFmtId="170" fontId="11" fillId="0" borderId="0" xfId="15" applyFont="true" applyBorder="true" applyAlignment="true" applyProtection="true">
      <alignment horizontal="right" vertical="center" textRotation="0" wrapText="false" indent="0" shrinkToFit="false"/>
      <protection locked="true" hidden="false"/>
    </xf>
    <xf numFmtId="164" fontId="11" fillId="0" borderId="0" xfId="0" applyFont="true" applyBorder="false" applyAlignment="true" applyProtection="false">
      <alignment horizontal="general" vertical="center" textRotation="0" wrapText="false" indent="0" shrinkToFit="false"/>
      <protection locked="true" hidden="false"/>
    </xf>
    <xf numFmtId="168" fontId="6" fillId="0" borderId="0" xfId="0" applyFont="true" applyBorder="false" applyAlignment="true" applyProtection="false">
      <alignment horizontal="right" vertical="center" textRotation="0" wrapText="false" indent="0" shrinkToFit="false"/>
      <protection locked="true" hidden="false"/>
    </xf>
    <xf numFmtId="168" fontId="6" fillId="0" borderId="0" xfId="0" applyFont="true" applyBorder="false" applyAlignment="false" applyProtection="false">
      <alignment horizontal="general" vertical="bottom" textRotation="0" wrapText="false" indent="0" shrinkToFit="false"/>
      <protection locked="true" hidden="false"/>
    </xf>
    <xf numFmtId="167" fontId="11" fillId="0" borderId="0" xfId="32" applyFont="true" applyBorder="true" applyAlignment="true" applyProtection="true">
      <alignment horizontal="general" vertical="bottom" textRotation="0" wrapText="false" indent="0" shrinkToFit="false"/>
      <protection locked="true" hidden="false"/>
    </xf>
    <xf numFmtId="171" fontId="11" fillId="0" borderId="0" xfId="15" applyFont="true" applyBorder="true" applyAlignment="true" applyProtection="true">
      <alignment horizontal="right" vertical="center" textRotation="0" wrapText="false" indent="0" shrinkToFit="false"/>
      <protection locked="true" hidden="false"/>
    </xf>
    <xf numFmtId="168" fontId="11" fillId="0" borderId="0" xfId="15" applyFont="true" applyBorder="true" applyAlignment="true" applyProtection="true">
      <alignment horizontal="center" vertical="center" textRotation="0" wrapText="false" indent="0" shrinkToFit="false"/>
      <protection locked="true" hidden="false"/>
    </xf>
    <xf numFmtId="168" fontId="6" fillId="0" borderId="0" xfId="15" applyFont="true" applyBorder="true" applyAlignment="true" applyProtection="true">
      <alignment horizontal="right" vertical="center" textRotation="0" wrapText="false" indent="0" shrinkToFit="false"/>
      <protection locked="true" hidden="false"/>
    </xf>
    <xf numFmtId="168" fontId="6" fillId="0" borderId="0" xfId="15" applyFont="true" applyBorder="true" applyAlignment="true" applyProtection="true">
      <alignment horizontal="center" vertical="center" textRotation="0" wrapText="false" indent="0" shrinkToFit="false"/>
      <protection locked="true" hidden="false"/>
    </xf>
    <xf numFmtId="165" fontId="6" fillId="0" borderId="0" xfId="15" applyFont="true" applyBorder="true" applyAlignment="true" applyProtection="true">
      <alignment horizontal="center" vertical="center" textRotation="0" wrapText="false" indent="0" shrinkToFit="false"/>
      <protection locked="true" hidden="false"/>
    </xf>
    <xf numFmtId="172" fontId="11" fillId="0" borderId="0" xfId="15" applyFont="true" applyBorder="true" applyAlignment="true" applyProtection="true">
      <alignment horizontal="right" vertical="center" textRotation="0" wrapText="false" indent="0" shrinkToFit="false"/>
      <protection locked="true" hidden="false"/>
    </xf>
    <xf numFmtId="173" fontId="11" fillId="0" borderId="0" xfId="15" applyFont="true" applyBorder="true" applyAlignment="true" applyProtection="tru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7" fontId="9" fillId="0" borderId="3" xfId="47" applyFont="true" applyBorder="false" applyAlignment="true" applyProtection="true">
      <alignment horizontal="general" vertical="bottom" textRotation="0" wrapText="false" indent="0" shrinkToFit="false"/>
      <protection locked="true" hidden="false"/>
    </xf>
    <xf numFmtId="174" fontId="13" fillId="0" borderId="4" xfId="15" applyFont="true" applyBorder="true" applyAlignment="true" applyProtection="true">
      <alignment horizontal="right" vertical="bottom" textRotation="0" wrapText="false" indent="0" shrinkToFit="false"/>
      <protection locked="true" hidden="false"/>
    </xf>
    <xf numFmtId="167" fontId="7" fillId="0" borderId="2" xfId="46" applyFont="true" applyBorder="false" applyAlignment="true" applyProtection="true">
      <alignment horizontal="general" vertical="bottom" textRotation="0" wrapText="false" indent="0" shrinkToFit="false"/>
      <protection locked="true" hidden="false"/>
    </xf>
    <xf numFmtId="168" fontId="11" fillId="0" borderId="0" xfId="15" applyFont="true" applyBorder="true" applyAlignment="true" applyProtection="true">
      <alignment horizontal="right" vertical="bottom" textRotation="0" wrapText="false" indent="0" shrinkToFit="false"/>
      <protection locked="true" hidden="false"/>
    </xf>
    <xf numFmtId="164" fontId="6" fillId="0" borderId="0" xfId="33" applyFont="true" applyBorder="false" applyAlignment="false" applyProtection="false">
      <alignment horizontal="general" vertical="bottom" textRotation="0" wrapText="false" indent="0" shrinkToFit="false"/>
      <protection locked="true" hidden="false"/>
    </xf>
    <xf numFmtId="167" fontId="14" fillId="0" borderId="0" xfId="15" applyFont="true" applyBorder="true" applyAlignment="true" applyProtection="true">
      <alignment horizontal="general" vertical="bottom" textRotation="0" wrapText="false" indent="0" shrinkToFit="false"/>
      <protection locked="true" hidden="false"/>
    </xf>
    <xf numFmtId="168" fontId="14" fillId="0" borderId="0" xfId="15" applyFont="true" applyBorder="true" applyAlignment="true" applyProtection="true">
      <alignment horizontal="right" vertical="center" textRotation="0" wrapText="false" indent="0" shrinkToFit="false"/>
      <protection locked="true" hidden="false"/>
    </xf>
    <xf numFmtId="168" fontId="14" fillId="0" borderId="0" xfId="15" applyFont="true" applyBorder="true" applyAlignment="true" applyProtection="true">
      <alignment horizontal="general" vertical="bottom" textRotation="0" wrapText="false" indent="0" shrinkToFit="false"/>
      <protection locked="true" hidden="false"/>
    </xf>
    <xf numFmtId="167" fontId="11" fillId="0" borderId="0" xfId="15" applyFont="true" applyBorder="true" applyAlignment="true" applyProtection="true">
      <alignment horizontal="right" vertical="center" textRotation="0" wrapText="false" indent="0" shrinkToFit="false"/>
      <protection locked="true" hidden="false"/>
    </xf>
    <xf numFmtId="165" fontId="11" fillId="0" borderId="0" xfId="15" applyFont="true" applyBorder="true" applyAlignment="true" applyProtection="true">
      <alignment horizontal="general" vertical="bottom" textRotation="0" wrapText="false" indent="0" shrinkToFit="false"/>
      <protection locked="true" hidden="false"/>
    </xf>
    <xf numFmtId="170" fontId="11" fillId="0" borderId="0" xfId="15" applyFont="true" applyBorder="true" applyAlignment="true" applyProtection="true">
      <alignment horizontal="general" vertical="bottom" textRotation="0" wrapText="false" indent="0" shrinkToFit="false"/>
      <protection locked="true" hidden="false"/>
    </xf>
    <xf numFmtId="175" fontId="11" fillId="0" borderId="0" xfId="15" applyFont="true" applyBorder="true" applyAlignment="true" applyProtection="true">
      <alignment horizontal="general" vertical="bottom" textRotation="0" wrapText="false" indent="0" shrinkToFit="false"/>
      <protection locked="true" hidden="false"/>
    </xf>
    <xf numFmtId="176" fontId="11" fillId="0" borderId="0" xfId="19" applyFont="true" applyBorder="true" applyAlignment="true" applyProtection="true">
      <alignment horizontal="general" vertical="bottom" textRotation="0" wrapText="false" indent="0" shrinkToFit="false"/>
      <protection locked="true" hidden="false"/>
    </xf>
    <xf numFmtId="177" fontId="11" fillId="0" borderId="4" xfId="33" applyFont="true" applyBorder="true" applyAlignment="true" applyProtection="false">
      <alignment horizontal="left" vertical="center" textRotation="0" wrapText="true" indent="0" shrinkToFit="false"/>
      <protection locked="true" hidden="false"/>
    </xf>
    <xf numFmtId="168" fontId="11" fillId="0" borderId="4" xfId="15" applyFont="true" applyBorder="true" applyAlignment="true" applyProtection="true">
      <alignment horizontal="right" vertical="center" textRotation="0" wrapText="false" indent="0" shrinkToFit="false"/>
      <protection locked="true" hidden="false"/>
    </xf>
    <xf numFmtId="168" fontId="11" fillId="0" borderId="4" xfId="15" applyFont="true" applyBorder="true" applyAlignment="true" applyProtection="true">
      <alignment horizontal="right" vertical="bottom" textRotation="0" wrapText="false" indent="0" shrinkToFit="false"/>
      <protection locked="true" hidden="false"/>
    </xf>
    <xf numFmtId="177" fontId="11" fillId="0" borderId="4" xfId="33" applyFont="true" applyBorder="true" applyAlignment="false" applyProtection="false">
      <alignment horizontal="general" vertical="bottom" textRotation="0" wrapText="false" indent="0" shrinkToFit="false"/>
      <protection locked="true" hidden="false"/>
    </xf>
    <xf numFmtId="181" fontId="13" fillId="15" borderId="4" xfId="15" applyFont="true" applyBorder="true" applyAlignment="true" applyProtection="true">
      <alignment horizontal="left" vertical="center" textRotation="0" wrapText="true" indent="0" shrinkToFit="false"/>
      <protection locked="true" hidden="false"/>
    </xf>
    <xf numFmtId="174" fontId="13" fillId="15" borderId="4" xfId="15" applyFont="true" applyBorder="true" applyAlignment="true" applyProtection="true">
      <alignment horizontal="right" vertical="bottom" textRotation="0" wrapText="false" indent="0" shrinkToFit="false"/>
      <protection locked="true" hidden="false"/>
    </xf>
    <xf numFmtId="181" fontId="13" fillId="15" borderId="4" xfId="15" applyFont="true" applyBorder="true" applyAlignment="true" applyProtection="true">
      <alignment horizontal="general" vertical="bottom" textRotation="0" wrapText="false" indent="0" shrinkToFit="false"/>
      <protection locked="true" hidden="false"/>
    </xf>
    <xf numFmtId="173" fontId="13" fillId="15" borderId="4" xfId="15" applyFont="true" applyBorder="true" applyAlignment="true" applyProtection="true">
      <alignment horizontal="left" vertical="center" textRotation="0" wrapText="false" indent="0" shrinkToFit="false"/>
      <protection locked="true" hidden="false"/>
    </xf>
    <xf numFmtId="174" fontId="13" fillId="15" borderId="4" xfId="15" applyFont="true" applyBorder="true" applyAlignment="true" applyProtection="true">
      <alignment horizontal="center" vertical="center" textRotation="0" wrapText="false" indent="0" shrinkToFit="false"/>
      <protection locked="true" hidden="false"/>
    </xf>
    <xf numFmtId="173" fontId="13" fillId="15" borderId="4" xfId="15" applyFont="true" applyBorder="true" applyAlignment="true" applyProtection="true">
      <alignment horizontal="center" vertical="center" textRotation="0" wrapText="false" indent="0" shrinkToFit="false"/>
      <protection locked="true" hidden="false"/>
    </xf>
    <xf numFmtId="167" fontId="18" fillId="15" borderId="2" xfId="15" applyFont="true" applyBorder="true" applyAlignment="true" applyProtection="true">
      <alignment horizontal="left" vertical="center" textRotation="0" wrapText="true" indent="0" shrinkToFit="false"/>
      <protection locked="true" hidden="false"/>
    </xf>
    <xf numFmtId="167" fontId="13" fillId="15" borderId="4" xfId="15" applyFont="true" applyBorder="true" applyAlignment="true" applyProtection="true">
      <alignment horizontal="general" vertical="bottom" textRotation="0" wrapText="false" indent="0" shrinkToFit="false"/>
      <protection locked="true" hidden="false"/>
    </xf>
    <xf numFmtId="167" fontId="10" fillId="15" borderId="3" xfId="15" applyFont="true" applyBorder="true" applyAlignment="true" applyProtection="true">
      <alignment horizontal="left" vertical="center" textRotation="0" wrapText="true" indent="0" shrinkToFit="false"/>
      <protection locked="true" hidden="false"/>
    </xf>
    <xf numFmtId="167" fontId="13" fillId="15" borderId="4" xfId="15" applyFont="true" applyBorder="true" applyAlignment="true" applyProtection="true">
      <alignment horizontal="left" vertical="center" textRotation="0" wrapText="true" indent="0" shrinkToFit="false"/>
      <protection locked="true" hidden="false"/>
    </xf>
    <xf numFmtId="167" fontId="19" fillId="15" borderId="4" xfId="15" applyFont="true" applyBorder="true" applyAlignment="true" applyProtection="true">
      <alignment horizontal="left" vertical="center" textRotation="0" wrapText="true" indent="0" shrinkToFit="false"/>
      <protection locked="true" hidden="false"/>
    </xf>
    <xf numFmtId="174" fontId="19" fillId="15" borderId="4" xfId="15" applyFont="true" applyBorder="true" applyAlignment="true" applyProtection="true">
      <alignment horizontal="right" vertical="bottom" textRotation="0" wrapText="false" indent="0" shrinkToFit="false"/>
      <protection locked="true" hidden="false"/>
    </xf>
    <xf numFmtId="174" fontId="19" fillId="15" borderId="4" xfId="15" applyFont="true" applyBorder="true" applyAlignment="true" applyProtection="true">
      <alignment horizontal="general" vertical="bottom" textRotation="0" wrapText="false" indent="0" shrinkToFit="false"/>
      <protection locked="true" hidden="false"/>
    </xf>
    <xf numFmtId="167" fontId="13" fillId="15" borderId="4" xfId="15" applyFont="true" applyBorder="true" applyAlignment="true" applyProtection="true">
      <alignment horizontal="right" vertical="bottom" textRotation="0" wrapText="false" indent="0" shrinkToFit="false"/>
      <protection locked="true" hidden="false"/>
    </xf>
    <xf numFmtId="181" fontId="13" fillId="15" borderId="4" xfId="15" applyFont="true" applyBorder="true" applyAlignment="true" applyProtection="true">
      <alignment horizontal="right" vertical="bottom" textRotation="0" wrapText="false" indent="0" shrinkToFit="false"/>
      <protection locked="true" hidden="false"/>
    </xf>
    <xf numFmtId="174" fontId="13" fillId="15" borderId="4" xfId="15" applyFont="true" applyBorder="true" applyAlignment="true" applyProtection="true">
      <alignment horizontal="general" vertical="bottom" textRotation="0" wrapText="false" indent="0" shrinkToFit="false"/>
      <protection locked="true" hidden="false"/>
    </xf>
    <xf numFmtId="182" fontId="13" fillId="15" borderId="4" xfId="15" applyFont="true" applyBorder="true" applyAlignment="true" applyProtection="true">
      <alignment horizontal="right" vertical="bottom" textRotation="0" wrapText="false" indent="0" shrinkToFit="false"/>
      <protection locked="true" hidden="false"/>
    </xf>
    <xf numFmtId="174" fontId="13" fillId="15" borderId="4" xfId="15" applyFont="true" applyBorder="true" applyAlignment="true" applyProtection="true">
      <alignment horizontal="left" vertical="bottom" textRotation="0" wrapText="false" indent="0" shrinkToFit="false"/>
      <protection locked="true" hidden="false"/>
    </xf>
    <xf numFmtId="174" fontId="13" fillId="15" borderId="4" xfId="15" applyFont="true" applyBorder="true" applyAlignment="true" applyProtection="true">
      <alignment horizontal="general" vertical="bottom" textRotation="0" wrapText="true" indent="0" shrinkToFit="false"/>
      <protection locked="true" hidden="false"/>
    </xf>
    <xf numFmtId="167" fontId="13" fillId="15" borderId="4" xfId="15" applyFont="true" applyBorder="true" applyAlignment="true" applyProtection="true">
      <alignment horizontal="general" vertical="bottom" textRotation="0" wrapText="true" indent="0" shrinkToFit="false"/>
      <protection locked="true" hidden="false"/>
    </xf>
    <xf numFmtId="181" fontId="13" fillId="15" borderId="4" xfId="15" applyFont="true" applyBorder="true" applyAlignment="true" applyProtection="true">
      <alignment horizontal="general" vertical="bottom" textRotation="0" wrapText="true" indent="0" shrinkToFit="false"/>
      <protection locked="true" hidden="false"/>
    </xf>
    <xf numFmtId="167" fontId="21" fillId="15" borderId="5" xfId="15" applyFont="true" applyBorder="true" applyAlignment="true" applyProtection="true">
      <alignment horizontal="general" vertical="bottom" textRotation="0" wrapText="false" indent="0" shrinkToFit="false"/>
      <protection locked="true" hidden="false"/>
    </xf>
    <xf numFmtId="174" fontId="5" fillId="15" borderId="4" xfId="15" applyFont="true" applyBorder="true" applyAlignment="true" applyProtection="true">
      <alignment horizontal="general" vertical="bottom" textRotation="0" wrapText="false" indent="0" shrinkToFit="false"/>
      <protection locked="true" hidden="false"/>
    </xf>
    <xf numFmtId="167" fontId="5" fillId="15" borderId="4" xfId="15" applyFont="true" applyBorder="true" applyAlignment="true" applyProtection="true">
      <alignment horizontal="general" vertical="bottom" textRotation="0" wrapText="false" indent="0" shrinkToFit="false"/>
      <protection locked="true" hidden="false"/>
    </xf>
    <xf numFmtId="181" fontId="5" fillId="15" borderId="4" xfId="15" applyFont="true" applyBorder="true" applyAlignment="true" applyProtection="true">
      <alignment horizontal="general" vertical="bottom" textRotation="0" wrapText="false" indent="0" shrinkToFit="false"/>
      <protection locked="true" hidden="false"/>
    </xf>
    <xf numFmtId="174" fontId="22" fillId="15" borderId="4" xfId="15" applyFont="true" applyBorder="true" applyAlignment="true" applyProtection="true">
      <alignment horizontal="general" vertical="bottom" textRotation="0" wrapText="false" indent="0" shrinkToFit="false"/>
      <protection locked="true" hidden="false"/>
    </xf>
    <xf numFmtId="167" fontId="22" fillId="15" borderId="4" xfId="15" applyFont="true" applyBorder="true" applyAlignment="true" applyProtection="true">
      <alignment horizontal="general" vertical="bottom" textRotation="0" wrapText="false" indent="0" shrinkToFit="false"/>
      <protection locked="true" hidden="false"/>
    </xf>
    <xf numFmtId="181" fontId="21" fillId="15" borderId="4" xfId="15" applyFont="true" applyBorder="true" applyAlignment="true" applyProtection="true">
      <alignment horizontal="general" vertical="bottom" textRotation="0" wrapText="false" indent="0" shrinkToFit="false"/>
      <protection locked="true" hidden="false"/>
    </xf>
    <xf numFmtId="167" fontId="13" fillId="15" borderId="4" xfId="15" applyFont="true" applyBorder="true" applyAlignment="true" applyProtection="true">
      <alignment horizontal="left" vertical="center" textRotation="0" wrapText="false" indent="0" shrinkToFit="false"/>
      <protection locked="true" hidden="false"/>
    </xf>
    <xf numFmtId="167" fontId="21" fillId="15" borderId="4" xfId="15" applyFont="true" applyBorder="true" applyAlignment="true" applyProtection="true">
      <alignment horizontal="general" vertical="bottom" textRotation="0" wrapText="false" indent="0" shrinkToFit="false"/>
      <protection locked="true" hidden="false"/>
    </xf>
    <xf numFmtId="183" fontId="13" fillId="15" borderId="4" xfId="15" applyFont="true" applyBorder="true" applyAlignment="true" applyProtection="true">
      <alignment horizontal="right" vertical="bottom" textRotation="0" wrapText="false" indent="0" shrinkToFit="false"/>
      <protection locked="true" hidden="false"/>
    </xf>
    <xf numFmtId="167" fontId="22" fillId="15" borderId="4" xfId="32" applyFont="true" applyBorder="true" applyAlignment="true" applyProtection="true">
      <alignment horizontal="general" vertical="bottom" textRotation="0" wrapText="false" indent="0" shrinkToFit="false"/>
      <protection locked="true" hidden="false"/>
    </xf>
    <xf numFmtId="181" fontId="22" fillId="15" borderId="4" xfId="15" applyFont="true" applyBorder="true" applyAlignment="true" applyProtection="true">
      <alignment horizontal="general" vertical="bottom" textRotation="0" wrapText="false" indent="0" shrinkToFit="false"/>
      <protection locked="true" hidden="false"/>
    </xf>
    <xf numFmtId="167" fontId="8" fillId="15" borderId="2" xfId="15" applyFont="true" applyBorder="true" applyAlignment="true" applyProtection="true">
      <alignment horizontal="left" vertical="center" textRotation="0" wrapText="true" indent="0" shrinkToFit="false"/>
      <protection locked="true" hidden="false"/>
    </xf>
    <xf numFmtId="174" fontId="21" fillId="15" borderId="4" xfId="15" applyFont="true" applyBorder="true" applyAlignment="true" applyProtection="true">
      <alignment horizontal="general" vertical="bottom" textRotation="0" wrapText="false" indent="0" shrinkToFit="false"/>
      <protection locked="true" hidden="false"/>
    </xf>
    <xf numFmtId="169" fontId="21" fillId="15" borderId="4" xfId="15" applyFont="true" applyBorder="true" applyAlignment="true" applyProtection="true">
      <alignment horizontal="general" vertical="bottom" textRotation="0" wrapText="false" indent="0" shrinkToFit="false"/>
      <protection locked="true" hidden="false"/>
    </xf>
    <xf numFmtId="167" fontId="13" fillId="15" borderId="4" xfId="15" applyFont="true" applyBorder="true" applyAlignment="true" applyProtection="true">
      <alignment horizontal="left" vertical="bottom" textRotation="0" wrapText="false" indent="0" shrinkToFit="false"/>
      <protection locked="true" hidden="false"/>
    </xf>
    <xf numFmtId="174" fontId="23" fillId="15" borderId="4" xfId="15" applyFont="true" applyBorder="true" applyAlignment="true" applyProtection="true">
      <alignment horizontal="center" vertical="bottom" textRotation="0" wrapText="false" indent="0" shrinkToFit="false"/>
      <protection locked="true" hidden="false"/>
    </xf>
    <xf numFmtId="167" fontId="13" fillId="15" borderId="4" xfId="15" applyFont="true" applyBorder="true" applyAlignment="true" applyProtection="true">
      <alignment horizontal="center" vertical="bottom" textRotation="0" wrapText="false" indent="0" shrinkToFit="false"/>
      <protection locked="true" hidden="false"/>
    </xf>
    <xf numFmtId="181" fontId="13" fillId="15" borderId="4" xfId="15" applyFont="true" applyBorder="true" applyAlignment="true" applyProtection="true">
      <alignment horizontal="center" vertical="bottom" textRotation="0" wrapText="false" indent="0" shrinkToFit="false"/>
      <protection locked="true" hidden="false"/>
    </xf>
    <xf numFmtId="167" fontId="21" fillId="15" borderId="0" xfId="15" applyFont="true" applyBorder="true" applyAlignment="true" applyProtection="true">
      <alignment horizontal="general" vertical="bottom" textRotation="0" wrapText="false" indent="0" shrinkToFit="false"/>
      <protection locked="true" hidden="false"/>
    </xf>
    <xf numFmtId="181" fontId="21" fillId="15" borderId="0" xfId="15" applyFont="true" applyBorder="true" applyAlignment="true" applyProtection="true">
      <alignment horizontal="general" vertical="bottom" textRotation="0" wrapText="false" indent="0" shrinkToFit="false"/>
      <protection locked="true" hidden="false"/>
    </xf>
    <xf numFmtId="174" fontId="24" fillId="15" borderId="4" xfId="15" applyFont="true" applyBorder="true" applyAlignment="true" applyProtection="true">
      <alignment horizontal="general" vertical="bottom" textRotation="0" wrapText="false" indent="0" shrinkToFit="false"/>
      <protection locked="true" hidden="false"/>
    </xf>
    <xf numFmtId="167" fontId="24" fillId="15" borderId="4" xfId="15" applyFont="true" applyBorder="true" applyAlignment="true" applyProtection="true">
      <alignment horizontal="general" vertical="bottom" textRotation="0" wrapText="false" indent="0" shrinkToFit="false"/>
      <protection locked="true" hidden="false"/>
    </xf>
    <xf numFmtId="181" fontId="24" fillId="15" borderId="4" xfId="15" applyFont="true" applyBorder="true" applyAlignment="true" applyProtection="true">
      <alignment horizontal="general" vertical="bottom" textRotation="0" wrapText="false" indent="0" shrinkToFit="false"/>
      <protection locked="true" hidden="false"/>
    </xf>
    <xf numFmtId="183" fontId="13" fillId="15" borderId="4" xfId="15" applyFont="true" applyBorder="true" applyAlignment="true" applyProtection="true">
      <alignment horizontal="general" vertical="bottom" textRotation="0" wrapText="false" indent="0" shrinkToFit="false"/>
      <protection locked="true" hidden="false"/>
    </xf>
    <xf numFmtId="169" fontId="13" fillId="15" borderId="4" xfId="15" applyFont="true" applyBorder="true" applyAlignment="true" applyProtection="true">
      <alignment horizontal="general" vertical="bottom" textRotation="0" wrapText="false" indent="0" shrinkToFit="false"/>
      <protection locked="true" hidden="false"/>
    </xf>
    <xf numFmtId="181" fontId="25" fillId="15" borderId="4" xfId="15" applyFont="true" applyBorder="true" applyAlignment="true" applyProtection="true">
      <alignment horizontal="general" vertical="bottom" textRotation="0" wrapText="false" indent="0" shrinkToFit="false"/>
      <protection locked="true" hidden="false"/>
    </xf>
    <xf numFmtId="167" fontId="18" fillId="15" borderId="4" xfId="15" applyFont="true" applyBorder="true" applyAlignment="true" applyProtection="true">
      <alignment horizontal="left" vertical="center" textRotation="0" wrapText="true" indent="0" shrinkToFit="false"/>
      <protection locked="true" hidden="false"/>
    </xf>
    <xf numFmtId="167" fontId="13" fillId="16" borderId="4" xfId="15" applyFont="true" applyBorder="true" applyAlignment="true" applyProtection="true">
      <alignment horizontal="left" vertical="center" textRotation="0" wrapText="true" indent="0" shrinkToFit="false"/>
      <protection locked="true" hidden="false"/>
    </xf>
    <xf numFmtId="174" fontId="13" fillId="16" borderId="4" xfId="15" applyFont="true" applyBorder="true" applyAlignment="true" applyProtection="true">
      <alignment horizontal="right" vertical="bottom" textRotation="0" wrapText="false" indent="0" shrinkToFit="false"/>
      <protection locked="true" hidden="false"/>
    </xf>
    <xf numFmtId="167" fontId="13" fillId="16" borderId="4" xfId="15" applyFont="true" applyBorder="true" applyAlignment="true" applyProtection="true">
      <alignment horizontal="general" vertical="bottom" textRotation="0" wrapText="false" indent="0" shrinkToFit="false"/>
      <protection locked="true" hidden="false"/>
    </xf>
    <xf numFmtId="167" fontId="18" fillId="15" borderId="2" xfId="15" applyFont="true" applyBorder="true" applyAlignment="true" applyProtection="true">
      <alignment horizontal="left" vertical="center" textRotation="0" wrapText="false" indent="0" shrinkToFit="false"/>
      <protection locked="true" hidden="false"/>
    </xf>
    <xf numFmtId="184" fontId="13" fillId="17" borderId="4" xfId="15" applyFont="true" applyBorder="true" applyAlignment="true" applyProtection="true">
      <alignment horizontal="general" vertical="bottom" textRotation="0" wrapText="false" indent="0" shrinkToFit="false"/>
      <protection locked="true" hidden="false"/>
    </xf>
    <xf numFmtId="184" fontId="13" fillId="17" borderId="0" xfId="15" applyFont="true" applyBorder="true" applyAlignment="true" applyProtection="true">
      <alignment horizontal="general" vertical="bottom" textRotation="0" wrapText="false" indent="0" shrinkToFit="false"/>
      <protection locked="true" hidden="false"/>
    </xf>
    <xf numFmtId="184" fontId="13" fillId="17" borderId="4" xfId="15" applyFont="true" applyBorder="true" applyAlignment="true" applyProtection="true">
      <alignment horizontal="right" vertical="bottom" textRotation="0" wrapText="false" indent="0" shrinkToFit="false"/>
      <protection locked="true" hidden="false"/>
    </xf>
    <xf numFmtId="167" fontId="13" fillId="17" borderId="4" xfId="15" applyFont="true" applyBorder="true" applyAlignment="true" applyProtection="true">
      <alignment horizontal="left" vertical="center" textRotation="0" wrapText="true" indent="0" shrinkToFit="false"/>
      <protection locked="true" hidden="false"/>
    </xf>
    <xf numFmtId="174" fontId="13" fillId="17" borderId="0" xfId="15" applyFont="true" applyBorder="true" applyAlignment="true" applyProtection="true">
      <alignment horizontal="general" vertical="bottom" textRotation="0" wrapText="false" indent="0" shrinkToFit="false"/>
      <protection locked="true" hidden="false"/>
    </xf>
    <xf numFmtId="167" fontId="13" fillId="17" borderId="0" xfId="15" applyFont="true" applyBorder="true" applyAlignment="true" applyProtection="true">
      <alignment horizontal="general" vertical="bottom" textRotation="0" wrapText="false" indent="0" shrinkToFit="false"/>
      <protection locked="true" hidden="false"/>
    </xf>
    <xf numFmtId="167" fontId="13" fillId="17" borderId="4" xfId="15" applyFont="true" applyBorder="true" applyAlignment="true" applyProtection="true">
      <alignment horizontal="right" vertical="bottom" textRotation="0" wrapText="false" indent="0" shrinkToFit="false"/>
      <protection locked="true" hidden="false"/>
    </xf>
    <xf numFmtId="167" fontId="13" fillId="17" borderId="4" xfId="15" applyFont="true" applyBorder="true" applyAlignment="true" applyProtection="true">
      <alignment horizontal="general" vertical="bottom" textRotation="0" wrapText="false" indent="0" shrinkToFit="false"/>
      <protection locked="true" hidden="false"/>
    </xf>
    <xf numFmtId="174" fontId="0" fillId="17" borderId="0" xfId="15" applyFont="true" applyBorder="true" applyAlignment="true" applyProtection="true">
      <alignment horizontal="general" vertical="bottom" textRotation="0" wrapText="false" indent="0" shrinkToFit="false"/>
      <protection locked="true" hidden="false"/>
    </xf>
    <xf numFmtId="167" fontId="0" fillId="17" borderId="0" xfId="15" applyFont="true" applyBorder="true" applyAlignment="true" applyProtection="true">
      <alignment horizontal="general" vertical="bottom" textRotation="0" wrapText="false" indent="0" shrinkToFit="false"/>
      <protection locked="true" hidden="false"/>
    </xf>
    <xf numFmtId="167" fontId="26" fillId="15" borderId="4" xfId="15" applyFont="true" applyBorder="true" applyAlignment="true" applyProtection="true">
      <alignment horizontal="general" vertical="bottom" textRotation="0" wrapText="false" indent="0" shrinkToFit="false"/>
      <protection locked="true" hidden="false"/>
    </xf>
    <xf numFmtId="185" fontId="13" fillId="15" borderId="4" xfId="32" applyFont="true" applyBorder="true" applyAlignment="true" applyProtection="true">
      <alignment horizontal="left" vertical="center" textRotation="0" wrapText="true" indent="0" shrinkToFit="false"/>
      <protection locked="true" hidden="false"/>
    </xf>
    <xf numFmtId="186" fontId="13" fillId="15" borderId="4" xfId="32" applyFont="true" applyBorder="true" applyAlignment="true" applyProtection="true">
      <alignment horizontal="general" vertical="bottom" textRotation="0" wrapText="false" indent="0" shrinkToFit="false"/>
      <protection locked="true" hidden="false"/>
    </xf>
    <xf numFmtId="187" fontId="13" fillId="15" borderId="4" xfId="32" applyFont="true" applyBorder="true" applyAlignment="true" applyProtection="true">
      <alignment horizontal="general" vertical="bottom" textRotation="0" wrapText="false" indent="0" shrinkToFit="false"/>
      <protection locked="true" hidden="false"/>
    </xf>
    <xf numFmtId="185" fontId="13" fillId="15" borderId="4" xfId="32" applyFont="true" applyBorder="true" applyAlignment="true" applyProtection="true">
      <alignment horizontal="general" vertical="bottom" textRotation="0" wrapText="false" indent="0" shrinkToFit="false"/>
      <protection locked="true" hidden="false"/>
    </xf>
    <xf numFmtId="185" fontId="26" fillId="15" borderId="4" xfId="32" applyFont="true" applyBorder="true" applyAlignment="true" applyProtection="true">
      <alignment horizontal="general" vertical="bottom" textRotation="0" wrapText="false" indent="0" shrinkToFit="false"/>
      <protection locked="true" hidden="false"/>
    </xf>
    <xf numFmtId="176" fontId="27" fillId="3" borderId="6" xfId="19" applyFont="true" applyBorder="true" applyAlignment="true" applyProtection="true">
      <alignment horizontal="left" vertical="center" textRotation="0" wrapText="true" indent="0" shrinkToFit="false"/>
      <protection locked="true" hidden="false"/>
    </xf>
    <xf numFmtId="176" fontId="13" fillId="3" borderId="6" xfId="19" applyFont="true" applyBorder="true" applyAlignment="true" applyProtection="true">
      <alignment horizontal="right" vertical="bottom" textRotation="0" wrapText="false" indent="0" shrinkToFit="false"/>
      <protection locked="true" hidden="false"/>
    </xf>
    <xf numFmtId="176" fontId="13" fillId="3" borderId="6" xfId="19" applyFont="true" applyBorder="true" applyAlignment="true" applyProtection="true">
      <alignment horizontal="general" vertical="bottom" textRotation="0" wrapText="false" indent="0" shrinkToFit="false"/>
      <protection locked="true" hidden="false"/>
    </xf>
    <xf numFmtId="181" fontId="21" fillId="15" borderId="4" xfId="15" applyFont="true" applyBorder="true" applyAlignment="true" applyProtection="true">
      <alignment horizontal="left" vertical="center" textRotation="0" wrapText="true" indent="0" shrinkToFit="false"/>
      <protection locked="true" hidden="false"/>
    </xf>
    <xf numFmtId="181" fontId="8" fillId="15" borderId="2" xfId="15" applyFont="true" applyBorder="true" applyAlignment="true" applyProtection="true">
      <alignment horizontal="left" vertical="center" textRotation="0" wrapText="false" indent="0" shrinkToFit="false"/>
      <protection locked="true" hidden="false"/>
    </xf>
    <xf numFmtId="181" fontId="28" fillId="15" borderId="4" xfId="15" applyFont="true" applyBorder="true" applyAlignment="true" applyProtection="true">
      <alignment horizontal="left" vertical="bottom" textRotation="0" wrapText="false" indent="0" shrinkToFit="false"/>
      <protection locked="true" hidden="false"/>
    </xf>
    <xf numFmtId="181" fontId="8" fillId="15" borderId="2" xfId="15" applyFont="true" applyBorder="true" applyAlignment="true" applyProtection="true">
      <alignment horizontal="left" vertical="center" textRotation="0" wrapText="true" indent="0" shrinkToFit="false"/>
      <protection locked="true" hidden="false"/>
    </xf>
    <xf numFmtId="181" fontId="13" fillId="15" borderId="4" xfId="15" applyFont="true" applyBorder="true" applyAlignment="true" applyProtection="true">
      <alignment horizontal="general" vertical="center" textRotation="0" wrapText="false" indent="0" shrinkToFit="false"/>
      <protection locked="true" hidden="false"/>
    </xf>
    <xf numFmtId="188" fontId="13" fillId="15" borderId="4" xfId="15" applyFont="true" applyBorder="true" applyAlignment="true" applyProtection="true">
      <alignment horizontal="general" vertical="bottom" textRotation="0" wrapText="false" indent="0" shrinkToFit="false"/>
      <protection locked="true" hidden="false"/>
    </xf>
    <xf numFmtId="174" fontId="13" fillId="13" borderId="4" xfId="15" applyFont="true" applyBorder="true" applyAlignment="true" applyProtection="true">
      <alignment horizontal="general" vertical="bottom" textRotation="0" wrapText="false" indent="0" shrinkToFit="false"/>
      <protection locked="true" hidden="false"/>
    </xf>
    <xf numFmtId="181" fontId="13" fillId="13" borderId="4" xfId="15" applyFont="true" applyBorder="true" applyAlignment="true" applyProtection="true">
      <alignment horizontal="general" vertical="bottom" textRotation="0" wrapText="false" indent="0" shrinkToFit="false"/>
      <protection locked="true" hidden="false"/>
    </xf>
    <xf numFmtId="174" fontId="13" fillId="13" borderId="4" xfId="15" applyFont="true" applyBorder="true" applyAlignment="true" applyProtection="true">
      <alignment horizontal="right" vertical="bottom" textRotation="0" wrapText="false" indent="0" shrinkToFit="false"/>
      <protection locked="true" hidden="false"/>
    </xf>
    <xf numFmtId="181" fontId="29" fillId="15" borderId="2" xfId="15" applyFont="true" applyBorder="true" applyAlignment="true" applyProtection="true">
      <alignment horizontal="left" vertical="center" textRotation="0" wrapText="true" indent="0" shrinkToFit="false"/>
      <protection locked="true" hidden="false"/>
    </xf>
    <xf numFmtId="181" fontId="26" fillId="15" borderId="4" xfId="15" applyFont="true" applyBorder="true" applyAlignment="true" applyProtection="true">
      <alignment horizontal="general" vertical="bottom" textRotation="0" wrapText="false" indent="0" shrinkToFit="false"/>
      <protection locked="true" hidden="false"/>
    </xf>
    <xf numFmtId="181" fontId="13" fillId="17" borderId="4" xfId="15" applyFont="true" applyBorder="true" applyAlignment="true" applyProtection="true">
      <alignment horizontal="left" vertical="center" textRotation="0" wrapText="true" indent="0" shrinkToFit="false"/>
      <protection locked="true" hidden="false"/>
    </xf>
    <xf numFmtId="174" fontId="13" fillId="17" borderId="4" xfId="15" applyFont="true" applyBorder="true" applyAlignment="true" applyProtection="true">
      <alignment horizontal="right" vertical="bottom" textRotation="0" wrapText="false" indent="0" shrinkToFit="false"/>
      <protection locked="true" hidden="false"/>
    </xf>
    <xf numFmtId="181" fontId="13" fillId="17" borderId="4" xfId="15" applyFont="true" applyBorder="true" applyAlignment="true" applyProtection="true">
      <alignment horizontal="right" vertical="bottom" textRotation="0" wrapText="false" indent="0" shrinkToFit="false"/>
      <protection locked="true" hidden="false"/>
    </xf>
    <xf numFmtId="181" fontId="13" fillId="17" borderId="4" xfId="15" applyFont="true" applyBorder="true" applyAlignment="true" applyProtection="true">
      <alignment horizontal="general" vertical="bottom" textRotation="0" wrapText="false" indent="0" shrinkToFit="false"/>
      <protection locked="true" hidden="false"/>
    </xf>
    <xf numFmtId="183" fontId="0" fillId="0" borderId="0" xfId="0" applyFont="false" applyBorder="false" applyAlignment="false" applyProtection="false">
      <alignment horizontal="general" vertical="bottom" textRotation="0" wrapText="false" indent="0" shrinkToFit="false"/>
      <protection locked="true" hidden="false"/>
    </xf>
    <xf numFmtId="182" fontId="0" fillId="0" borderId="0" xfId="0" applyFont="false" applyBorder="false" applyAlignment="false" applyProtection="false">
      <alignment horizontal="general" vertical="bottom" textRotation="0" wrapText="false" indent="0" shrinkToFit="false"/>
      <protection locked="true" hidden="false"/>
    </xf>
    <xf numFmtId="167" fontId="19" fillId="15" borderId="4" xfId="15" applyFont="true" applyBorder="true" applyAlignment="true" applyProtection="true">
      <alignment horizontal="right" vertical="bottom" textRotation="0" wrapText="false" indent="0" shrinkToFit="false"/>
      <protection locked="true" hidden="false"/>
    </xf>
    <xf numFmtId="167" fontId="19" fillId="15" borderId="4" xfId="15" applyFont="true" applyBorder="true" applyAlignment="true" applyProtection="true">
      <alignment horizontal="general" vertical="bottom" textRotation="0" wrapText="false" indent="0" shrinkToFit="false"/>
      <protection locked="true" hidden="false"/>
    </xf>
    <xf numFmtId="167" fontId="23" fillId="15" borderId="4" xfId="15" applyFont="true" applyBorder="true" applyAlignment="true" applyProtection="true">
      <alignment horizontal="center" vertical="bottom" textRotation="0" wrapText="false" indent="0" shrinkToFit="false"/>
      <protection locked="true" hidden="false"/>
    </xf>
    <xf numFmtId="167" fontId="13" fillId="16" borderId="4" xfId="15" applyFont="true" applyBorder="true" applyAlignment="true" applyProtection="true">
      <alignment horizontal="right" vertical="bottom" textRotation="0" wrapText="false" indent="0" shrinkToFit="false"/>
      <protection locked="true" hidden="false"/>
    </xf>
    <xf numFmtId="167" fontId="27" fillId="3" borderId="6" xfId="19" applyFont="true" applyBorder="true" applyAlignment="true" applyProtection="true">
      <alignment horizontal="left" vertical="center" textRotation="0" wrapText="true" indent="0" shrinkToFit="false"/>
      <protection locked="true" hidden="false"/>
    </xf>
    <xf numFmtId="167" fontId="13" fillId="3" borderId="6" xfId="19" applyFont="true" applyBorder="true" applyAlignment="true" applyProtection="true">
      <alignment horizontal="right" vertical="bottom" textRotation="0" wrapText="false" indent="0" shrinkToFit="false"/>
      <protection locked="true" hidden="false"/>
    </xf>
    <xf numFmtId="181" fontId="13" fillId="13" borderId="4" xfId="15" applyFont="true" applyBorder="true" applyAlignment="true" applyProtection="true">
      <alignment horizontal="right" vertical="bottom" textRotation="0" wrapText="false" indent="0" shrinkToFit="false"/>
      <protection locked="true" hidden="false"/>
    </xf>
    <xf numFmtId="175" fontId="13" fillId="15" borderId="4" xfId="15" applyFont="true" applyBorder="true" applyAlignment="true" applyProtection="true">
      <alignment horizontal="general" vertical="bottom" textRotation="0" wrapText="false" indent="0" shrinkToFit="false"/>
      <protection locked="true" hidden="false"/>
    </xf>
    <xf numFmtId="167" fontId="13" fillId="15" borderId="5" xfId="15" applyFont="true" applyBorder="true" applyAlignment="true" applyProtection="true">
      <alignment horizontal="general" vertical="bottom" textRotation="0" wrapText="false" indent="0" shrinkToFit="false"/>
      <protection locked="true" hidden="false"/>
    </xf>
    <xf numFmtId="167" fontId="30" fillId="15" borderId="4" xfId="15" applyFont="true" applyBorder="true" applyAlignment="true" applyProtection="true">
      <alignment horizontal="general" vertical="bottom" textRotation="0" wrapText="false" indent="0" shrinkToFit="false"/>
      <protection locked="true" hidden="false"/>
    </xf>
    <xf numFmtId="181" fontId="30" fillId="15" borderId="4" xfId="15" applyFont="true" applyBorder="true" applyAlignment="true" applyProtection="true">
      <alignment horizontal="general" vertical="bottom" textRotation="0" wrapText="false" indent="0" shrinkToFit="false"/>
      <protection locked="true" hidden="false"/>
    </xf>
    <xf numFmtId="167" fontId="23" fillId="15" borderId="4" xfId="15" applyFont="true" applyBorder="true" applyAlignment="true" applyProtection="true">
      <alignment horizontal="general" vertical="bottom" textRotation="0" wrapText="false" indent="0" shrinkToFit="false"/>
      <protection locked="true" hidden="false"/>
    </xf>
    <xf numFmtId="181" fontId="23" fillId="15" borderId="4" xfId="15" applyFont="true" applyBorder="true" applyAlignment="true" applyProtection="true">
      <alignment horizontal="general" vertical="bottom" textRotation="0" wrapText="false" indent="0" shrinkToFit="false"/>
      <protection locked="true" hidden="false"/>
    </xf>
    <xf numFmtId="167" fontId="13" fillId="15" borderId="0" xfId="15" applyFont="true" applyBorder="true" applyAlignment="true" applyProtection="true">
      <alignment horizontal="general" vertical="bottom" textRotation="0" wrapText="false" indent="0" shrinkToFit="false"/>
      <protection locked="true" hidden="false"/>
    </xf>
    <xf numFmtId="181" fontId="13" fillId="15" borderId="0" xfId="15" applyFont="true" applyBorder="true" applyAlignment="true" applyProtection="true">
      <alignment horizontal="general" vertical="bottom" textRotation="0" wrapText="false" indent="0" shrinkToFit="false"/>
      <protection locked="true" hidden="false"/>
    </xf>
    <xf numFmtId="167" fontId="31" fillId="15" borderId="4" xfId="15" applyFont="true" applyBorder="true" applyAlignment="true" applyProtection="true">
      <alignment horizontal="general" vertical="bottom" textRotation="0" wrapText="false" indent="0" shrinkToFit="false"/>
      <protection locked="true" hidden="false"/>
    </xf>
    <xf numFmtId="181" fontId="31" fillId="15" borderId="4" xfId="15" applyFont="true" applyBorder="true" applyAlignment="true" applyProtection="true">
      <alignment horizontal="general" vertical="bottom" textRotation="0" wrapText="false" indent="0" shrinkToFit="false"/>
      <protection locked="true" hidden="false"/>
    </xf>
    <xf numFmtId="167" fontId="30" fillId="17" borderId="0" xfId="15" applyFont="true" applyBorder="true" applyAlignment="true" applyProtection="tru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cellXfs>
  <cellStyles count="34">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20% - Accent1 2" xfId="20" builtinId="53" customBuiltin="true"/>
    <cellStyle name="20% - Accent2 2" xfId="21" builtinId="53" customBuiltin="true"/>
    <cellStyle name="20% - Accent3 2" xfId="22" builtinId="53" customBuiltin="true"/>
    <cellStyle name="20% - Accent4 2" xfId="23" builtinId="53" customBuiltin="true"/>
    <cellStyle name="20% - Accent5 2" xfId="24" builtinId="53" customBuiltin="true"/>
    <cellStyle name="20% - Accent6 2" xfId="25" builtinId="53" customBuiltin="true"/>
    <cellStyle name="40% - Accent1 2" xfId="26" builtinId="53" customBuiltin="true"/>
    <cellStyle name="40% - Accent2 2" xfId="27" builtinId="53" customBuiltin="true"/>
    <cellStyle name="40% - Accent3 2" xfId="28" builtinId="53" customBuiltin="true"/>
    <cellStyle name="40% - Accent4 2" xfId="29" builtinId="53" customBuiltin="true"/>
    <cellStyle name="40% - Accent5 2" xfId="30" builtinId="53" customBuiltin="true"/>
    <cellStyle name="40% - Accent6 2" xfId="31" builtinId="53" customBuiltin="true"/>
    <cellStyle name="Comma 2" xfId="32" builtinId="53" customBuiltin="true"/>
    <cellStyle name="Normal 2" xfId="33" builtinId="53" customBuiltin="true"/>
    <cellStyle name="Normal 2 2" xfId="34" builtinId="53" customBuiltin="true"/>
    <cellStyle name="Normal 3" xfId="35" builtinId="53" customBuiltin="true"/>
    <cellStyle name="Normal 4" xfId="36" builtinId="53" customBuiltin="true"/>
    <cellStyle name="Normal 5" xfId="37" builtinId="53" customBuiltin="true"/>
    <cellStyle name="Normal 6" xfId="38" builtinId="53" customBuiltin="true"/>
    <cellStyle name="Normal 6 2" xfId="39" builtinId="53" customBuiltin="true"/>
    <cellStyle name="Normal 7" xfId="40" builtinId="53" customBuiltin="true"/>
    <cellStyle name="Normal 8" xfId="41" builtinId="53" customBuiltin="true"/>
    <cellStyle name="Normal 9" xfId="42" builtinId="53" customBuiltin="true"/>
    <cellStyle name="Note 2" xfId="43" builtinId="53" customBuiltin="true"/>
    <cellStyle name="Note 3" xfId="44" builtinId="53" customBuiltin="true"/>
    <cellStyle name="Percent 2" xfId="45" builtinId="53" customBuiltin="true"/>
    <cellStyle name="Excel Built-in Heading 1" xfId="46" builtinId="53" customBuiltin="true"/>
    <cellStyle name="Excel Built-in Heading 2" xfId="47" builtinId="53" customBuiltin="true"/>
  </cellStyles>
  <colors>
    <indexedColors>
      <rgbColor rgb="FF000000"/>
      <rgbColor rgb="FFFFFFFF"/>
      <rgbColor rgb="FFFF0000"/>
      <rgbColor rgb="FF00FF00"/>
      <rgbColor rgb="FF0000FF"/>
      <rgbColor rgb="FFD7E4BD"/>
      <rgbColor rgb="FFFF00FF"/>
      <rgbColor rgb="FF00FFFF"/>
      <rgbColor rgb="FF800000"/>
      <rgbColor rgb="FF008000"/>
      <rgbColor rgb="FF000080"/>
      <rgbColor rgb="FF98B855"/>
      <rgbColor rgb="FF800080"/>
      <rgbColor rgb="FF008080"/>
      <rgbColor rgb="FFBFBFBF"/>
      <rgbColor rgb="FF878787"/>
      <rgbColor rgb="FFB9CDE5"/>
      <rgbColor rgb="FFBE4B48"/>
      <rgbColor rgb="FFFFFFCC"/>
      <rgbColor rgb="FFDBEEF4"/>
      <rgbColor rgb="FF660066"/>
      <rgbColor rgb="FFFFCCFF"/>
      <rgbColor rgb="FF0066CC"/>
      <rgbColor rgb="FFC6D9F1"/>
      <rgbColor rgb="FF000080"/>
      <rgbColor rgb="FFFF00FF"/>
      <rgbColor rgb="FFEEECE1"/>
      <rgbColor rgb="FF00FFFF"/>
      <rgbColor rgb="FF800080"/>
      <rgbColor rgb="FF800000"/>
      <rgbColor rgb="FF008080"/>
      <rgbColor rgb="FF0000FF"/>
      <rgbColor rgb="FFB7DEE8"/>
      <rgbColor rgb="FFDCE6F2"/>
      <rgbColor rgb="FFEBF1DE"/>
      <rgbColor rgb="FFFDEADA"/>
      <rgbColor rgb="FFA7C0DE"/>
      <rgbColor rgb="FFE6B9B8"/>
      <rgbColor rgb="FFCCC1DA"/>
      <rgbColor rgb="FFFCD5B5"/>
      <rgbColor rgb="FF4A7EBB"/>
      <rgbColor rgb="FF46AAC4"/>
      <rgbColor rgb="FF92D050"/>
      <rgbColor rgb="FFDDD9C3"/>
      <rgbColor rgb="FFF2DCDB"/>
      <rgbColor rgb="FFE6E0EC"/>
      <rgbColor rgb="FF7D5FA0"/>
      <rgbColor rgb="FFB2B2B2"/>
      <rgbColor rgb="FF003366"/>
      <rgbColor rgb="FF4F81BD"/>
      <rgbColor rgb="FF003300"/>
      <rgbColor rgb="FF333300"/>
      <rgbColor rgb="FF993300"/>
      <rgbColor rgb="FF993366"/>
      <rgbColor rgb="FF1F497D"/>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Ratio (new gams to excel)</a:t>
            </a:r>
          </a:p>
        </c:rich>
      </c:tx>
      <c:overlay val="0"/>
      <c:spPr>
        <a:noFill/>
        <a:ln>
          <a:noFill/>
        </a:ln>
      </c:spPr>
    </c:title>
    <c:autoTitleDeleted val="0"/>
    <c:plotArea>
      <c:layout>
        <c:manualLayout>
          <c:layoutTarget val="inner"/>
          <c:xMode val="edge"/>
          <c:yMode val="edge"/>
          <c:x val="0.119736174530695"/>
          <c:y val="0.194783238739283"/>
          <c:w val="0.849677466115822"/>
          <c:h val="0.689167974882261"/>
        </c:manualLayout>
      </c:layout>
      <c:lineChart>
        <c:grouping val="standard"/>
        <c:varyColors val="0"/>
        <c:ser>
          <c:idx val="0"/>
          <c:order val="0"/>
          <c:tx>
            <c:strRef>
              <c:f>Parameters!$A$108</c:f>
              <c:strCache>
                <c:ptCount val="1"/>
                <c:pt idx="0">
                  <c:v> Ratio (new gams to excel) </c:v>
                </c:pt>
              </c:strCache>
            </c:strRef>
          </c:tx>
          <c:spPr>
            <a:solidFill>
              <a:srgbClr val="4a7ebb"/>
            </a:solidFill>
            <a:ln w="28440">
              <a:solidFill>
                <a:srgbClr val="4a7ebb"/>
              </a:solidFill>
              <a:round/>
            </a:ln>
          </c:spPr>
          <c:marker>
            <c:symbol val="square"/>
            <c:size val="5"/>
            <c:spPr>
              <a:solidFill>
                <a:srgbClr val="4a7ebb"/>
              </a:solidFill>
            </c:spPr>
          </c:marker>
          <c:dLbls>
            <c:numFmt formatCode="#,##0.0000" sourceLinked="1"/>
            <c:dLblPos val="r"/>
            <c:showLegendKey val="0"/>
            <c:showVal val="0"/>
            <c:showCatName val="0"/>
            <c:showSerName val="0"/>
            <c:showPercent val="0"/>
            <c:showLeaderLines val="0"/>
          </c:dLbls>
          <c:cat>
            <c:strRef>
              <c:f>Parameters!$B$102:$CG$102</c:f>
              <c:strCache>
                <c:ptCount val="84"/>
                <c:pt idx="0">
                  <c:v> 2 010,000 </c:v>
                </c:pt>
                <c:pt idx="1">
                  <c:v/>
                </c:pt>
                <c:pt idx="2">
                  <c:v> 2 015,000 </c:v>
                </c:pt>
                <c:pt idx="3">
                  <c:v> 2 020,000 </c:v>
                </c:pt>
                <c:pt idx="4">
                  <c:v> 2 025,000 </c:v>
                </c:pt>
                <c:pt idx="5">
                  <c:v> 2 030,000 </c:v>
                </c:pt>
                <c:pt idx="6">
                  <c:v> 2 035,000 </c:v>
                </c:pt>
                <c:pt idx="7">
                  <c:v> 2 040,000 </c:v>
                </c:pt>
                <c:pt idx="8">
                  <c:v> 2 045,000 </c:v>
                </c:pt>
                <c:pt idx="9">
                  <c:v> 2 050,000 </c:v>
                </c:pt>
                <c:pt idx="10">
                  <c:v> 2 055,000 </c:v>
                </c:pt>
                <c:pt idx="11">
                  <c:v> 2 060,000 </c:v>
                </c:pt>
                <c:pt idx="12">
                  <c:v> 2 065,000 </c:v>
                </c:pt>
                <c:pt idx="13">
                  <c:v> 2 070,000 </c:v>
                </c:pt>
                <c:pt idx="14">
                  <c:v> 2 075,000 </c:v>
                </c:pt>
                <c:pt idx="15">
                  <c:v> 2 080,000 </c:v>
                </c:pt>
                <c:pt idx="16">
                  <c:v> 2 085,000 </c:v>
                </c:pt>
                <c:pt idx="17">
                  <c:v> 2 090,000 </c:v>
                </c:pt>
                <c:pt idx="18">
                  <c:v> 2 095,000 </c:v>
                </c:pt>
                <c:pt idx="19">
                  <c:v> 2 100,000 </c:v>
                </c:pt>
                <c:pt idx="20">
                  <c:v> 2 105,000 </c:v>
                </c:pt>
                <c:pt idx="21">
                  <c:v> 2 110,000 </c:v>
                </c:pt>
                <c:pt idx="22">
                  <c:v> 2 115,000 </c:v>
                </c:pt>
                <c:pt idx="23">
                  <c:v> 2 120,000 </c:v>
                </c:pt>
                <c:pt idx="24">
                  <c:v> 2 125,000 </c:v>
                </c:pt>
                <c:pt idx="25">
                  <c:v> 2 130,000 </c:v>
                </c:pt>
                <c:pt idx="26">
                  <c:v> 2 135,000 </c:v>
                </c:pt>
                <c:pt idx="27">
                  <c:v> 2 140,000 </c:v>
                </c:pt>
                <c:pt idx="28">
                  <c:v> 2 145,000 </c:v>
                </c:pt>
                <c:pt idx="29">
                  <c:v> 2 150,000 </c:v>
                </c:pt>
                <c:pt idx="30">
                  <c:v> 2 155,000 </c:v>
                </c:pt>
                <c:pt idx="31">
                  <c:v> 2 160,000 </c:v>
                </c:pt>
                <c:pt idx="32">
                  <c:v> 2 165,000 </c:v>
                </c:pt>
                <c:pt idx="33">
                  <c:v> 2 170,000 </c:v>
                </c:pt>
                <c:pt idx="34">
                  <c:v> 2 175,000 </c:v>
                </c:pt>
                <c:pt idx="35">
                  <c:v> 2 180,000 </c:v>
                </c:pt>
                <c:pt idx="36">
                  <c:v> 2 185,000 </c:v>
                </c:pt>
                <c:pt idx="37">
                  <c:v> 2 190,000 </c:v>
                </c:pt>
                <c:pt idx="38">
                  <c:v> 2 195,000 </c:v>
                </c:pt>
                <c:pt idx="39">
                  <c:v> 2 200,000 </c:v>
                </c:pt>
                <c:pt idx="40">
                  <c:v> 2 205,000 </c:v>
                </c:pt>
                <c:pt idx="41">
                  <c:v> 2 210,000 </c:v>
                </c:pt>
                <c:pt idx="42">
                  <c:v> 2 215,000 </c:v>
                </c:pt>
                <c:pt idx="43">
                  <c:v> 2 220,000 </c:v>
                </c:pt>
                <c:pt idx="44">
                  <c:v> 2 225,000 </c:v>
                </c:pt>
                <c:pt idx="45">
                  <c:v> 2 230,000 </c:v>
                </c:pt>
                <c:pt idx="46">
                  <c:v> 2 235,000 </c:v>
                </c:pt>
                <c:pt idx="47">
                  <c:v> 2 240,000 </c:v>
                </c:pt>
                <c:pt idx="48">
                  <c:v> 2 245,000 </c:v>
                </c:pt>
                <c:pt idx="49">
                  <c:v> 2 250,000 </c:v>
                </c:pt>
                <c:pt idx="50">
                  <c:v> 2 255,000 </c:v>
                </c:pt>
                <c:pt idx="51">
                  <c:v> 2 260,000 </c:v>
                </c:pt>
                <c:pt idx="52">
                  <c:v> 2 265,000 </c:v>
                </c:pt>
                <c:pt idx="53">
                  <c:v> 2 270,000 </c:v>
                </c:pt>
                <c:pt idx="54">
                  <c:v> 2 275,000 </c:v>
                </c:pt>
                <c:pt idx="55">
                  <c:v> 2 280,000 </c:v>
                </c:pt>
                <c:pt idx="56">
                  <c:v> 2 285,000 </c:v>
                </c:pt>
                <c:pt idx="57">
                  <c:v> 2 290,000 </c:v>
                </c:pt>
                <c:pt idx="58">
                  <c:v> 2 295,000 </c:v>
                </c:pt>
                <c:pt idx="59">
                  <c:v> 2 300,000 </c:v>
                </c:pt>
                <c:pt idx="60">
                  <c:v> 2 305,000 </c:v>
                </c:pt>
                <c:pt idx="61">
                  <c:v> 2 310,000 </c:v>
                </c:pt>
                <c:pt idx="62">
                  <c:v> 2 315,000 </c:v>
                </c:pt>
                <c:pt idx="63">
                  <c:v> 2 320,000 </c:v>
                </c:pt>
                <c:pt idx="64">
                  <c:v> 2 325,000 </c:v>
                </c:pt>
                <c:pt idx="65">
                  <c:v> 2 330,000 </c:v>
                </c:pt>
                <c:pt idx="66">
                  <c:v> 2 335,000 </c:v>
                </c:pt>
                <c:pt idx="67">
                  <c:v> 2 340,000 </c:v>
                </c:pt>
                <c:pt idx="68">
                  <c:v> 2 345,000 </c:v>
                </c:pt>
                <c:pt idx="69">
                  <c:v> 2 350,000 </c:v>
                </c:pt>
                <c:pt idx="70">
                  <c:v> 2 355,000 </c:v>
                </c:pt>
                <c:pt idx="71">
                  <c:v> 2 360,000 </c:v>
                </c:pt>
                <c:pt idx="72">
                  <c:v> 2 365,000 </c:v>
                </c:pt>
                <c:pt idx="73">
                  <c:v> 2 370,000 </c:v>
                </c:pt>
                <c:pt idx="74">
                  <c:v> 2 375,000 </c:v>
                </c:pt>
                <c:pt idx="75">
                  <c:v> 2 380,000 </c:v>
                </c:pt>
                <c:pt idx="76">
                  <c:v> 2 385,000 </c:v>
                </c:pt>
                <c:pt idx="77">
                  <c:v> 2 390,000 </c:v>
                </c:pt>
                <c:pt idx="78">
                  <c:v> 2 395,000 </c:v>
                </c:pt>
                <c:pt idx="79">
                  <c:v> 2 400,000 </c:v>
                </c:pt>
                <c:pt idx="80">
                  <c:v> 2 405,000 </c:v>
                </c:pt>
                <c:pt idx="81">
                  <c:v> 2 410,000 </c:v>
                </c:pt>
                <c:pt idx="82">
                  <c:v> 2 415,000 </c:v>
                </c:pt>
                <c:pt idx="83">
                  <c:v> 2 420,000 </c:v>
                </c:pt>
              </c:strCache>
            </c:strRef>
          </c:cat>
          <c:val>
            <c:numRef>
              <c:f>Parameters!$B$108:$CG$108</c:f>
              <c:numCache>
                <c:formatCode>General</c:formatCode>
                <c:ptCount val="84"/>
                <c:pt idx="0">
                  <c:v>1</c:v>
                </c:pt>
                <c:pt idx="1">
                  <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numCache>
            </c:numRef>
          </c:val>
          <c:smooth val="0"/>
        </c:ser>
        <c:hiLowLines>
          <c:spPr>
            <a:ln>
              <a:noFill/>
            </a:ln>
          </c:spPr>
        </c:hiLowLines>
        <c:marker val="1"/>
        <c:axId val="65666194"/>
        <c:axId val="72830883"/>
      </c:lineChart>
      <c:catAx>
        <c:axId val="65666194"/>
        <c:scaling>
          <c:orientation val="minMax"/>
        </c:scaling>
        <c:delete val="0"/>
        <c:axPos val="b"/>
        <c:numFmt formatCode="_(* #,##0.000_);_(* \(#,##0.000\);_(* \-??_);_(@_)" sourceLinked="1"/>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72830883"/>
        <c:crosses val="autoZero"/>
        <c:auto val="1"/>
        <c:lblAlgn val="ctr"/>
        <c:lblOffset val="100"/>
      </c:catAx>
      <c:valAx>
        <c:axId val="72830883"/>
        <c:scaling>
          <c:orientation val="minMax"/>
        </c:scaling>
        <c:delete val="0"/>
        <c:axPos val="l"/>
        <c:majorGridlines>
          <c:spPr>
            <a:ln w="9360">
              <a:solidFill>
                <a:srgbClr val="878787"/>
              </a:solidFill>
              <a:round/>
            </a:ln>
          </c:spPr>
        </c:majorGridlines>
        <c:numFmt formatCode="#,##0.000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65666194"/>
        <c:crosses val="autoZero"/>
        <c:crossBetween val="midCat"/>
      </c:valAx>
      <c:spPr>
        <a:solidFill>
          <a:srgbClr val="ffffff"/>
        </a:solidFill>
        <a:ln>
          <a:noFill/>
        </a:ln>
      </c:spPr>
    </c:plotArea>
    <c:legend>
      <c:legendPos val="r"/>
      <c:overlay val="0"/>
      <c:spPr>
        <a:noFill/>
        <a:ln>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a:noFill/>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plotArea>
      <c:lineChart>
        <c:grouping val="standard"/>
        <c:varyColors val="0"/>
        <c:ser>
          <c:idx val="0"/>
          <c:order val="0"/>
          <c:spPr>
            <a:solidFill>
              <a:srgbClr val="4a7ebb"/>
            </a:solidFill>
            <a:ln w="28440">
              <a:solidFill>
                <a:srgbClr val="4a7ebb"/>
              </a:solidFill>
              <a:round/>
            </a:ln>
          </c:spPr>
          <c:marker>
            <c:symbol val="square"/>
            <c:size val="5"/>
            <c:spPr>
              <a:solidFill>
                <a:srgbClr val="4a7ebb"/>
              </a:solidFill>
            </c:spPr>
          </c:marker>
          <c:dLbls>
            <c:numFmt formatCode="#,##0.0000" sourceLinked="1"/>
            <c:dLblPos val="r"/>
            <c:showLegendKey val="0"/>
            <c:showVal val="0"/>
            <c:showCatName val="0"/>
            <c:showSerName val="0"/>
            <c:showPercent val="0"/>
            <c:showLeaderLines val="0"/>
          </c:dLbls>
          <c:val>
            <c:numRef>
              <c:f>Parameters!$B$174:$BO$174</c:f>
              <c:numCache>
                <c:formatCode>General</c:formatCode>
                <c:ptCount val="66"/>
                <c:pt idx="0">
                  <c:v>1.12099725673481</c:v>
                </c:pt>
                <c:pt idx="1">
                  <c:v/>
                </c:pt>
                <c:pt idx="2">
                  <c:v>1.15213016798597</c:v>
                </c:pt>
                <c:pt idx="3">
                  <c:v>1.18138571161576</c:v>
                </c:pt>
                <c:pt idx="4">
                  <c:v>1.20872960875995</c:v>
                </c:pt>
                <c:pt idx="5">
                  <c:v>1.23414255411278</c:v>
                </c:pt>
                <c:pt idx="6">
                  <c:v>1.25761905264747</c:v>
                </c:pt>
                <c:pt idx="7">
                  <c:v>1.2791662060391</c:v>
                </c:pt>
                <c:pt idx="8">
                  <c:v>1.29880247607056</c:v>
                </c:pt>
                <c:pt idx="9">
                  <c:v>1.31655644850908</c:v>
                </c:pt>
                <c:pt idx="10">
                  <c:v>1.33246561723697</c:v>
                </c:pt>
                <c:pt idx="11">
                  <c:v>1.3465752048955</c:v>
                </c:pt>
                <c:pt idx="12">
                  <c:v>1.3589370330187</c:v>
                </c:pt>
                <c:pt idx="13">
                  <c:v>1.36960845163802</c:v>
                </c:pt>
                <c:pt idx="14">
                  <c:v>1.37865133565195</c:v>
                </c:pt>
                <c:pt idx="15">
                  <c:v>1.38613115288822</c:v>
                </c:pt>
                <c:pt idx="16">
                  <c:v>1.39211610673708</c:v>
                </c:pt>
                <c:pt idx="17">
                  <c:v>1.39667635449113</c:v>
                </c:pt>
                <c:pt idx="18">
                  <c:v>1.39988330107367</c:v>
                </c:pt>
                <c:pt idx="19">
                  <c:v>1.40180896665077</c:v>
                </c:pt>
                <c:pt idx="20">
                  <c:v>1.40252542567762</c:v>
                </c:pt>
                <c:pt idx="21">
                  <c:v>1.40210431420223</c:v>
                </c:pt>
                <c:pt idx="22">
                  <c:v>1.40061640171145</c:v>
                </c:pt>
                <c:pt idx="23">
                  <c:v>1.39813122343172</c:v>
                </c:pt>
                <c:pt idx="24">
                  <c:v>1.39471676876445</c:v>
                </c:pt>
                <c:pt idx="25">
                  <c:v>1.39043922142153</c:v>
                </c:pt>
                <c:pt idx="26">
                  <c:v>1.38536274680908</c:v>
                </c:pt>
                <c:pt idx="27">
                  <c:v>1.37954932226916</c:v>
                </c:pt>
                <c:pt idx="28">
                  <c:v>1.37305860591214</c:v>
                </c:pt>
                <c:pt idx="29">
                  <c:v>1.36594783994372</c:v>
                </c:pt>
                <c:pt idx="30">
                  <c:v>1.35827178459619</c:v>
                </c:pt>
                <c:pt idx="31">
                  <c:v>1.35008267900438</c:v>
                </c:pt>
                <c:pt idx="32">
                  <c:v>1.34143022561219</c:v>
                </c:pt>
                <c:pt idx="33">
                  <c:v>1.33236159494965</c:v>
                </c:pt>
                <c:pt idx="34">
                  <c:v>1.32292144787661</c:v>
                </c:pt>
                <c:pt idx="35">
                  <c:v>1.31315197264176</c:v>
                </c:pt>
                <c:pt idx="36">
                  <c:v>1.3030929343528</c:v>
                </c:pt>
                <c:pt idx="37">
                  <c:v>1.29278173469014</c:v>
                </c:pt>
                <c:pt idx="38">
                  <c:v>1.28225347992245</c:v>
                </c:pt>
                <c:pt idx="39">
                  <c:v>1.27154105549461</c:v>
                </c:pt>
                <c:pt idx="40">
                  <c:v>1.26067520565758</c:v>
                </c:pt>
                <c:pt idx="41">
                  <c:v>1.24968461679371</c:v>
                </c:pt>
                <c:pt idx="42">
                  <c:v>1.23859600326108</c:v>
                </c:pt>
                <c:pt idx="43">
                  <c:v>1.22743419473574</c:v>
                </c:pt>
                <c:pt idx="44">
                  <c:v>1.21622222417255</c:v>
                </c:pt>
                <c:pt idx="45">
                  <c:v>1.20498141563311</c:v>
                </c:pt>
                <c:pt idx="46">
                  <c:v>1.19373147134504</c:v>
                </c:pt>
                <c:pt idx="47">
                  <c:v>1.18249055746001</c:v>
                </c:pt>
                <c:pt idx="48">
                  <c:v>1.17127538807028</c:v>
                </c:pt>
                <c:pt idx="49">
                  <c:v>1.16010130712503</c:v>
                </c:pt>
                <c:pt idx="50">
                  <c:v>1.1489823679601</c:v>
                </c:pt>
                <c:pt idx="51">
                  <c:v>1.13793141021803</c:v>
                </c:pt>
                <c:pt idx="52">
                  <c:v>1.12696013399036</c:v>
                </c:pt>
                <c:pt idx="53">
                  <c:v>1.1160791710626</c:v>
                </c:pt>
                <c:pt idx="54">
                  <c:v>1.10529815318304</c:v>
                </c:pt>
                <c:pt idx="55">
                  <c:v>1.0946257773128</c:v>
                </c:pt>
                <c:pt idx="56">
                  <c:v>1.08406986784397</c:v>
                </c:pt>
                <c:pt idx="57">
                  <c:v>1.07363743579884</c:v>
                </c:pt>
                <c:pt idx="58">
                  <c:v>1.06333473504397</c:v>
                </c:pt>
                <c:pt idx="59">
                  <c:v>1.05316731557075</c:v>
                </c:pt>
                <c:pt idx="60">
                  <c:v>1.04314007390838</c:v>
                </c:pt>
                <c:pt idx="61">
                  <c:v>1.03325730074653</c:v>
                </c:pt>
                <c:pt idx="62">
                  <c:v>1.02352272585422</c:v>
                </c:pt>
                <c:pt idx="63">
                  <c:v>1.01393956038797</c:v>
                </c:pt>
                <c:pt idx="64">
                  <c:v>1.00451053668752</c:v>
                </c:pt>
                <c:pt idx="65">
                  <c:v>0.995237945660722</c:v>
                </c:pt>
              </c:numCache>
            </c:numRef>
          </c:val>
          <c:smooth val="0"/>
        </c:ser>
        <c:hiLowLines>
          <c:spPr>
            <a:ln>
              <a:noFill/>
            </a:ln>
          </c:spPr>
        </c:hiLowLines>
        <c:marker val="1"/>
        <c:axId val="24312892"/>
        <c:axId val="63929766"/>
      </c:lineChart>
      <c:catAx>
        <c:axId val="24312892"/>
        <c:scaling>
          <c:orientation val="minMax"/>
        </c:scaling>
        <c:delete val="0"/>
        <c:axPos val="b"/>
        <c:numFmt formatCode="General" sourceLinked="1"/>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63929766"/>
        <c:crosses val="autoZero"/>
        <c:auto val="1"/>
        <c:lblAlgn val="ctr"/>
        <c:lblOffset val="100"/>
      </c:catAx>
      <c:valAx>
        <c:axId val="63929766"/>
        <c:scaling>
          <c:orientation val="minMax"/>
        </c:scaling>
        <c:delete val="0"/>
        <c:axPos val="l"/>
        <c:majorGridlines>
          <c:spPr>
            <a:ln w="9360">
              <a:solidFill>
                <a:srgbClr val="878787"/>
              </a:solidFill>
              <a:round/>
            </a:ln>
          </c:spPr>
        </c:majorGridlines>
        <c:numFmt formatCode="#,##0.000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24312892"/>
        <c:crosses val="autoZero"/>
        <c:crossBetween val="midCat"/>
      </c:valAx>
      <c:spPr>
        <a:solidFill>
          <a:srgbClr val="ffffff"/>
        </a:solidFill>
        <a:ln>
          <a:noFill/>
        </a:ln>
      </c:spPr>
    </c:plotArea>
    <c:legend>
      <c:legendPos val="r"/>
      <c:overlay val="0"/>
      <c:spPr>
        <a:noFill/>
        <a:ln>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a:noFill/>
    </a:ln>
  </c:spPr>
</c:chartSpace>
</file>

<file path=xl/charts/chart3.xml><?xml version="1.0" encoding="utf-8"?>
<c:chartSpace xmlns:c="http://schemas.openxmlformats.org/drawingml/2006/chart" xmlns:a="http://schemas.openxmlformats.org/drawingml/2006/main" xmlns:r="http://schemas.openxmlformats.org/officeDocument/2006/relationships">
  <c:lang val="en-US"/>
  <c:roundedCorners val="0"/>
  <c:chart>
    <c:plotArea>
      <c:lineChart>
        <c:grouping val="standard"/>
        <c:varyColors val="0"/>
        <c:ser>
          <c:idx val="0"/>
          <c:order val="0"/>
          <c:spPr>
            <a:solidFill>
              <a:srgbClr val="4a7ebb"/>
            </a:solidFill>
            <a:ln w="28440">
              <a:solidFill>
                <a:srgbClr val="4a7ebb"/>
              </a:solidFill>
              <a:round/>
            </a:ln>
          </c:spPr>
          <c:marker>
            <c:symbol val="square"/>
            <c:size val="5"/>
            <c:spPr>
              <a:solidFill>
                <a:srgbClr val="4a7ebb"/>
              </a:solidFill>
            </c:spPr>
          </c:marker>
          <c:dLbls>
            <c:numFmt formatCode="#,##0.0000" sourceLinked="1"/>
            <c:dLblPos val="r"/>
            <c:showLegendKey val="0"/>
            <c:showVal val="0"/>
            <c:showCatName val="0"/>
            <c:showSerName val="0"/>
            <c:showPercent val="0"/>
            <c:showLeaderLines val="0"/>
          </c:dLbls>
          <c:val>
            <c:numRef>
              <c:f>Parameters!$B$155:$W$155</c:f>
              <c:numCache>
                <c:formatCode>General</c:formatCode>
                <c:ptCount val="22"/>
                <c:pt idx="0">
                  <c:v>0.5481480683</c:v>
                </c:pt>
                <c:pt idx="1">
                  <c:v/>
                </c:pt>
                <c:pt idx="2">
                  <c:v>0.521414571550187</c:v>
                </c:pt>
                <c:pt idx="3">
                  <c:v>0.496108646737041</c:v>
                </c:pt>
                <c:pt idx="4">
                  <c:v>0.472148098589268</c:v>
                </c:pt>
                <c:pt idx="5">
                  <c:v>0.449455781865679</c:v>
                </c:pt>
                <c:pt idx="6">
                  <c:v>0.42795927278455</c:v>
                </c:pt>
                <c:pt idx="7">
                  <c:v>0.407590562958762</c:v>
                </c:pt>
                <c:pt idx="8">
                  <c:v>0.388285774221444</c:v>
                </c:pt>
                <c:pt idx="9">
                  <c:v>0.36998489284786</c:v>
                </c:pt>
                <c:pt idx="10">
                  <c:v>0.352631521790861</c:v>
                </c:pt>
                <c:pt idx="11">
                  <c:v>0.336172649650112</c:v>
                </c:pt>
                <c:pt idx="12">
                  <c:v>0.320558435190237</c:v>
                </c:pt>
                <c:pt idx="13">
                  <c:v>0.305742006310659</c:v>
                </c:pt>
                <c:pt idx="14">
                  <c:v>0.291679272450739</c:v>
                </c:pt>
                <c:pt idx="15">
                  <c:v>0.278328749488505</c:v>
                </c:pt>
                <c:pt idx="16">
                  <c:v>0.265651396260205</c:v>
                </c:pt>
                <c:pt idx="17">
                  <c:v>0.253610461891605</c:v>
                </c:pt>
                <c:pt idx="18">
                  <c:v>0.242171343190835</c:v>
                </c:pt>
                <c:pt idx="19">
                  <c:v>0.231301451406943</c:v>
                </c:pt>
                <c:pt idx="20">
                  <c:v>0.220970087708642</c:v>
                </c:pt>
                <c:pt idx="21">
                  <c:v>0.211148326784226</c:v>
                </c:pt>
              </c:numCache>
            </c:numRef>
          </c:val>
          <c:smooth val="0"/>
        </c:ser>
        <c:ser>
          <c:idx val="1"/>
          <c:order val="1"/>
          <c:tx>
            <c:strRef>
              <c:f>" "</c:f>
              <c:strCache>
                <c:ptCount val="1"/>
                <c:pt idx="0">
                  <c:v> </c:v>
                </c:pt>
              </c:strCache>
            </c:strRef>
          </c:tx>
          <c:spPr>
            <a:solidFill>
              <a:srgbClr val="be4b48"/>
            </a:solidFill>
            <a:ln w="28440">
              <a:solidFill>
                <a:srgbClr val="be4b48"/>
              </a:solidFill>
              <a:round/>
            </a:ln>
          </c:spPr>
          <c:marker>
            <c:symbol val="square"/>
            <c:size val="5"/>
            <c:spPr>
              <a:solidFill>
                <a:srgbClr val="be4b48"/>
              </a:solidFill>
            </c:spPr>
          </c:marker>
          <c:dLbls>
            <c:numFmt formatCode="#,##0.0000" sourceLinked="1"/>
            <c:dLblPos val="r"/>
            <c:showLegendKey val="0"/>
            <c:showVal val="0"/>
            <c:showCatName val="0"/>
            <c:showSerName val="0"/>
            <c:showPercent val="0"/>
            <c:showLeaderLines val="0"/>
          </c:dLbls>
          <c:val>
            <c:numRef>
              <c:f>Parameters!$B$172:$Y$172</c:f>
              <c:numCache>
                <c:formatCode>General</c:formatCode>
                <c:ptCount val="24"/>
                <c:pt idx="0">
                  <c:v>0.488982524271845</c:v>
                </c:pt>
                <c:pt idx="1">
                  <c:v/>
                </c:pt>
                <c:pt idx="2">
                  <c:v>0.452565678808385</c:v>
                </c:pt>
                <c:pt idx="3">
                  <c:v>0.419937910082322</c:v>
                </c:pt>
                <c:pt idx="4">
                  <c:v>0.390615150954769</c:v>
                </c:pt>
                <c:pt idx="5">
                  <c:v>0.364184656276431</c:v>
                </c:pt>
                <c:pt idx="6">
                  <c:v>0.340293248486998</c:v>
                </c:pt>
                <c:pt idx="7">
                  <c:v>0.318637688389887</c:v>
                </c:pt>
                <c:pt idx="8">
                  <c:v>0.298956755453821</c:v>
                </c:pt>
                <c:pt idx="9">
                  <c:v>0.281024709017867</c:v>
                </c:pt>
                <c:pt idx="10">
                  <c:v>0.264645869453716</c:v>
                </c:pt>
                <c:pt idx="11">
                  <c:v>0.249650111206526</c:v>
                </c:pt>
                <c:pt idx="12">
                  <c:v>0.235889101114684</c:v>
                </c:pt>
                <c:pt idx="13">
                  <c:v>0.223233148090607</c:v>
                </c:pt>
                <c:pt idx="14">
                  <c:v>0.211568556101102</c:v>
                </c:pt>
                <c:pt idx="15">
                  <c:v>0.200795392924085</c:v>
                </c:pt>
                <c:pt idx="16">
                  <c:v>0.190825603535939</c:v>
                </c:pt>
                <c:pt idx="17">
                  <c:v>0.181581410092682</c:v>
                </c:pt>
                <c:pt idx="18">
                  <c:v>0.172993950999413</c:v>
                </c:pt>
                <c:pt idx="19">
                  <c:v>0.165002120053186</c:v>
                </c:pt>
                <c:pt idx="20">
                  <c:v>0.157551573513815</c:v>
                </c:pt>
                <c:pt idx="21">
                  <c:v>0.150593878533471</c:v>
                </c:pt>
                <c:pt idx="22">
                  <c:v>0.14408578091763</c:v>
                </c:pt>
                <c:pt idx="23">
                  <c:v>0.137988573900751</c:v>
                </c:pt>
              </c:numCache>
            </c:numRef>
          </c:val>
          <c:smooth val="0"/>
        </c:ser>
        <c:hiLowLines>
          <c:spPr>
            <a:ln>
              <a:noFill/>
            </a:ln>
          </c:spPr>
        </c:hiLowLines>
        <c:marker val="1"/>
        <c:axId val="64365771"/>
        <c:axId val="867814"/>
      </c:lineChart>
      <c:catAx>
        <c:axId val="64365771"/>
        <c:scaling>
          <c:orientation val="minMax"/>
        </c:scaling>
        <c:delete val="0"/>
        <c:axPos val="b"/>
        <c:numFmt formatCode="General" sourceLinked="1"/>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867814"/>
        <c:crosses val="autoZero"/>
        <c:auto val="1"/>
        <c:lblAlgn val="ctr"/>
        <c:lblOffset val="100"/>
      </c:catAx>
      <c:valAx>
        <c:axId val="867814"/>
        <c:scaling>
          <c:orientation val="minMax"/>
        </c:scaling>
        <c:delete val="0"/>
        <c:axPos val="l"/>
        <c:majorGridlines>
          <c:spPr>
            <a:ln w="9360">
              <a:solidFill>
                <a:srgbClr val="878787"/>
              </a:solidFill>
              <a:round/>
            </a:ln>
          </c:spPr>
        </c:majorGridlines>
        <c:numFmt formatCode="#,##0.000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64365771"/>
        <c:crosses val="autoZero"/>
        <c:crossBetween val="midCat"/>
      </c:valAx>
      <c:spPr>
        <a:solidFill>
          <a:srgbClr val="ffffff"/>
        </a:solidFill>
        <a:ln>
          <a:noFill/>
        </a:ln>
      </c:spPr>
    </c:plotArea>
    <c:legend>
      <c:legendPos val="r"/>
      <c:overlay val="0"/>
      <c:spPr>
        <a:noFill/>
        <a:ln>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a:noFill/>
    </a:ln>
  </c:spPr>
</c:chartSpace>
</file>

<file path=xl/charts/chart4.xml><?xml version="1.0" encoding="utf-8"?>
<c:chartSpace xmlns:c="http://schemas.openxmlformats.org/drawingml/2006/chart" xmlns:a="http://schemas.openxmlformats.org/drawingml/2006/main" xmlns:r="http://schemas.openxmlformats.org/officeDocument/2006/relationships">
  <c:lang val="en-US"/>
  <c:roundedCorners val="0"/>
  <c:chart>
    <c:plotArea>
      <c:lineChart>
        <c:grouping val="standard"/>
        <c:varyColors val="0"/>
        <c:ser>
          <c:idx val="0"/>
          <c:order val="0"/>
          <c:spPr>
            <a:solidFill>
              <a:srgbClr val="4a7ebb"/>
            </a:solidFill>
            <a:ln w="28440">
              <a:solidFill>
                <a:srgbClr val="4a7ebb"/>
              </a:solidFill>
              <a:round/>
            </a:ln>
          </c:spPr>
          <c:marker>
            <c:symbol val="square"/>
            <c:size val="5"/>
            <c:spPr>
              <a:solidFill>
                <a:srgbClr val="4a7ebb"/>
              </a:solidFill>
            </c:spPr>
          </c:marker>
          <c:dLbls>
            <c:numFmt formatCode="#,##0.0000" sourceLinked="1"/>
            <c:dLblPos val="r"/>
            <c:showLegendKey val="0"/>
            <c:showVal val="0"/>
            <c:showCatName val="0"/>
            <c:showSerName val="0"/>
            <c:showPercent val="0"/>
            <c:showLeaderLines val="0"/>
          </c:dLbls>
          <c:val>
            <c:numRef>
              <c:f>Parameters!$B$164:$AC$164</c:f>
              <c:numCache>
                <c:formatCode>General</c:formatCode>
                <c:ptCount val="28"/>
                <c:pt idx="0">
                  <c:v>0.998214817033265</c:v>
                </c:pt>
                <c:pt idx="1">
                  <c:v/>
                </c:pt>
                <c:pt idx="2">
                  <c:v>0.998214817033265</c:v>
                </c:pt>
                <c:pt idx="3">
                  <c:v>0.998214817033265</c:v>
                </c:pt>
                <c:pt idx="4">
                  <c:v>0.998214817033265</c:v>
                </c:pt>
                <c:pt idx="5">
                  <c:v>0.998214817033265</c:v>
                </c:pt>
                <c:pt idx="6">
                  <c:v>0.998214817033265</c:v>
                </c:pt>
                <c:pt idx="7">
                  <c:v>0.998214817033265</c:v>
                </c:pt>
                <c:pt idx="8">
                  <c:v>0.998214817033265</c:v>
                </c:pt>
                <c:pt idx="9">
                  <c:v>0.998214817033265</c:v>
                </c:pt>
                <c:pt idx="10">
                  <c:v>0.998214817033265</c:v>
                </c:pt>
                <c:pt idx="11">
                  <c:v>0.998214817033265</c:v>
                </c:pt>
                <c:pt idx="12">
                  <c:v>0.998214817033265</c:v>
                </c:pt>
                <c:pt idx="13">
                  <c:v>0.998214817033265</c:v>
                </c:pt>
                <c:pt idx="14">
                  <c:v>0.998214817033266</c:v>
                </c:pt>
                <c:pt idx="15">
                  <c:v>0.998214817033265</c:v>
                </c:pt>
                <c:pt idx="16">
                  <c:v>0.998214817033265</c:v>
                </c:pt>
                <c:pt idx="17">
                  <c:v>0.998214817033265</c:v>
                </c:pt>
                <c:pt idx="18">
                  <c:v>0.998214817033265</c:v>
                </c:pt>
                <c:pt idx="19">
                  <c:v>0.998214817033265</c:v>
                </c:pt>
                <c:pt idx="20">
                  <c:v>0.998214817033265</c:v>
                </c:pt>
                <c:pt idx="21">
                  <c:v>0.998214817033265</c:v>
                </c:pt>
                <c:pt idx="22">
                  <c:v>0.998214817033265</c:v>
                </c:pt>
                <c:pt idx="23">
                  <c:v>0.998214817033265</c:v>
                </c:pt>
                <c:pt idx="24">
                  <c:v>0.998214817033265</c:v>
                </c:pt>
                <c:pt idx="25">
                  <c:v>0.998214817033266</c:v>
                </c:pt>
                <c:pt idx="26">
                  <c:v>0.998214817033265</c:v>
                </c:pt>
                <c:pt idx="27">
                  <c:v>0.998214817033266</c:v>
                </c:pt>
              </c:numCache>
            </c:numRef>
          </c:val>
          <c:smooth val="0"/>
        </c:ser>
        <c:hiLowLines>
          <c:spPr>
            <a:ln>
              <a:noFill/>
            </a:ln>
          </c:spPr>
        </c:hiLowLines>
        <c:marker val="1"/>
        <c:axId val="95383482"/>
        <c:axId val="80181867"/>
      </c:lineChart>
      <c:catAx>
        <c:axId val="95383482"/>
        <c:scaling>
          <c:orientation val="minMax"/>
        </c:scaling>
        <c:delete val="0"/>
        <c:axPos val="b"/>
        <c:numFmt formatCode="General" sourceLinked="1"/>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80181867"/>
        <c:crosses val="autoZero"/>
        <c:auto val="1"/>
        <c:lblAlgn val="ctr"/>
        <c:lblOffset val="100"/>
      </c:catAx>
      <c:valAx>
        <c:axId val="80181867"/>
        <c:scaling>
          <c:orientation val="minMax"/>
        </c:scaling>
        <c:delete val="0"/>
        <c:axPos val="l"/>
        <c:majorGridlines>
          <c:spPr>
            <a:ln w="9360">
              <a:solidFill>
                <a:srgbClr val="878787"/>
              </a:solidFill>
              <a:round/>
            </a:ln>
          </c:spPr>
        </c:majorGridlines>
        <c:numFmt formatCode="#,##0.000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95383482"/>
        <c:crosses val="autoZero"/>
        <c:crossBetween val="midCat"/>
      </c:valAx>
      <c:spPr>
        <a:solidFill>
          <a:srgbClr val="ffffff"/>
        </a:solidFill>
        <a:ln>
          <a:noFill/>
        </a:ln>
      </c:spPr>
    </c:plotArea>
    <c:legend>
      <c:legendPos val="r"/>
      <c:overlay val="0"/>
      <c:spPr>
        <a:noFill/>
        <a:ln>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a:noFill/>
    </a:ln>
  </c:spPr>
</c:chartSpace>
</file>

<file path=xl/charts/chart5.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Output</a:t>
            </a:r>
          </a:p>
        </c:rich>
      </c:tx>
      <c:overlay val="0"/>
      <c:spPr>
        <a:noFill/>
        <a:ln>
          <a:noFill/>
        </a:ln>
      </c:spPr>
    </c:title>
    <c:autoTitleDeleted val="0"/>
    <c:plotArea>
      <c:layout>
        <c:manualLayout>
          <c:layoutTarget val="inner"/>
          <c:xMode val="edge"/>
          <c:yMode val="edge"/>
          <c:x val="0.114001530221882"/>
          <c:y val="0.0266101495349111"/>
          <c:w val="0.850548329507779"/>
          <c:h val="0.806664311786177"/>
        </c:manualLayout>
      </c:layout>
      <c:lineChart>
        <c:grouping val="standard"/>
        <c:varyColors val="0"/>
        <c:ser>
          <c:idx val="0"/>
          <c:order val="0"/>
          <c:tx>
            <c:strRef>
              <c:f>"Y"</c:f>
              <c:strCache>
                <c:ptCount val="1"/>
                <c:pt idx="0">
                  <c:v>Y</c:v>
                </c:pt>
              </c:strCache>
            </c:strRef>
          </c:tx>
          <c:spPr>
            <a:solidFill>
              <a:srgbClr val="4a7ebb"/>
            </a:solidFill>
            <a:ln w="28440">
              <a:solidFill>
                <a:srgbClr val="4a7ebb"/>
              </a:solidFill>
              <a:round/>
            </a:ln>
          </c:spPr>
          <c:marker>
            <c:symbol val="circle"/>
            <c:size val="5"/>
            <c:spPr>
              <a:solidFill>
                <a:srgbClr val="4a7ebb"/>
              </a:solidFill>
            </c:spPr>
          </c:marker>
          <c:dLbls>
            <c:numFmt formatCode="\ * #,##0.000\ ;\ * \(#,##0.000\);\ * \-#\ ;\ @\ " sourceLinked="1"/>
            <c:dLblPos val="r"/>
            <c:showLegendKey val="0"/>
            <c:showVal val="0"/>
            <c:showCatName val="0"/>
            <c:showSerName val="0"/>
            <c:showPercent val="0"/>
            <c:showLeaderLines val="0"/>
          </c:dLbls>
          <c:cat>
            <c:strRef>
              <c:f>Base!$B$2:$T$2</c:f>
              <c:strCache>
                <c:ptCount val="19"/>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strCache>
            </c:strRef>
          </c:cat>
          <c:val>
            <c:numRef>
              <c:f>Base!$B$110:$T$110</c:f>
              <c:numCache>
                <c:formatCode>General</c:formatCode>
                <c:ptCount val="19"/>
                <c:pt idx="0">
                  <c:v>63.4728519037981</c:v>
                </c:pt>
                <c:pt idx="1">
                  <c:v>75.6854430775977</c:v>
                </c:pt>
                <c:pt idx="2">
                  <c:v>89.3193592950092</c:v>
                </c:pt>
                <c:pt idx="3">
                  <c:v>104.380761246882</c:v>
                </c:pt>
                <c:pt idx="4">
                  <c:v>120.871361837822</c:v>
                </c:pt>
                <c:pt idx="5">
                  <c:v>138.788101361478</c:v>
                </c:pt>
                <c:pt idx="6">
                  <c:v>158.1228850117</c:v>
                </c:pt>
                <c:pt idx="7">
                  <c:v>178.862432976325</c:v>
                </c:pt>
                <c:pt idx="8">
                  <c:v>200.988261306993</c:v>
                </c:pt>
                <c:pt idx="9">
                  <c:v>224.476794191701</c:v>
                </c:pt>
                <c:pt idx="10">
                  <c:v>249.299598119527</c:v>
                </c:pt>
                <c:pt idx="11">
                  <c:v>275.423721955965</c:v>
                </c:pt>
                <c:pt idx="12">
                  <c:v>302.81212255384</c:v>
                </c:pt>
                <c:pt idx="13">
                  <c:v>331.424151907381</c:v>
                </c:pt>
                <c:pt idx="14">
                  <c:v>361.216078049766</c:v>
                </c:pt>
                <c:pt idx="15">
                  <c:v>392.141605972294</c:v>
                </c:pt>
                <c:pt idx="16">
                  <c:v>424.152355002135</c:v>
                </c:pt>
                <c:pt idx="17">
                  <c:v>457.19822819338</c:v>
                </c:pt>
                <c:pt idx="18">
                  <c:v>491.227569391197</c:v>
                </c:pt>
              </c:numCache>
            </c:numRef>
          </c:val>
          <c:smooth val="0"/>
        </c:ser>
        <c:ser>
          <c:idx val="1"/>
          <c:order val="1"/>
          <c:tx>
            <c:strRef>
              <c:f>"Lim2t"</c:f>
              <c:strCache>
                <c:ptCount val="1"/>
                <c:pt idx="0">
                  <c:v>Lim2t</c:v>
                </c:pt>
              </c:strCache>
            </c:strRef>
          </c:tx>
          <c:spPr>
            <a:solidFill>
              <a:srgbClr val="be4b48"/>
            </a:solidFill>
            <a:ln w="28440">
              <a:solidFill>
                <a:srgbClr val="be4b48"/>
              </a:solidFill>
              <a:round/>
            </a:ln>
          </c:spPr>
          <c:marker>
            <c:symbol val="square"/>
            <c:size val="5"/>
            <c:spPr>
              <a:solidFill>
                <a:srgbClr val="be4b48"/>
              </a:solidFill>
            </c:spPr>
          </c:marker>
          <c:dLbls>
            <c:numFmt formatCode="\ * #,##0.000\ ;\ * \(#,##0.000\);\ * \-#\ ;\ @\ " sourceLinked="1"/>
            <c:dLblPos val="r"/>
            <c:showLegendKey val="0"/>
            <c:showVal val="0"/>
            <c:showCatName val="0"/>
            <c:showSerName val="0"/>
            <c:showPercent val="0"/>
            <c:showLeaderLines val="0"/>
          </c:dLbls>
          <c:cat>
            <c:strRef>
              <c:f>Base!$B$2:$T$2</c:f>
              <c:strCache>
                <c:ptCount val="19"/>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strCache>
            </c:strRef>
          </c:cat>
          <c:val>
            <c:numRef>
              <c:f>Limt2!$B$110:$T$110</c:f>
              <c:numCache>
                <c:formatCode>General</c:formatCode>
                <c:ptCount val="19"/>
                <c:pt idx="0">
                  <c:v>63.3437104083684</c:v>
                </c:pt>
                <c:pt idx="1">
                  <c:v>75.3751877723788</c:v>
                </c:pt>
                <c:pt idx="2">
                  <c:v>88.7932965242306</c:v>
                </c:pt>
                <c:pt idx="3">
                  <c:v>103.585401930774</c:v>
                </c:pt>
                <c:pt idx="4">
                  <c:v>119.731361831882</c:v>
                </c:pt>
                <c:pt idx="5">
                  <c:v>137.199946627649</c:v>
                </c:pt>
                <c:pt idx="6">
                  <c:v>155.941904067995</c:v>
                </c:pt>
                <c:pt idx="7">
                  <c:v>175.876108222086</c:v>
                </c:pt>
                <c:pt idx="8">
                  <c:v>196.861577805034</c:v>
                </c:pt>
                <c:pt idx="9">
                  <c:v>218.64036473169</c:v>
                </c:pt>
                <c:pt idx="10">
                  <c:v>242.393610559034</c:v>
                </c:pt>
                <c:pt idx="11">
                  <c:v>268.608620568211</c:v>
                </c:pt>
                <c:pt idx="12">
                  <c:v>296.693084446492</c:v>
                </c:pt>
                <c:pt idx="13">
                  <c:v>326.567965578225</c:v>
                </c:pt>
                <c:pt idx="14">
                  <c:v>358.174780996123</c:v>
                </c:pt>
                <c:pt idx="15">
                  <c:v>391.465873951153</c:v>
                </c:pt>
                <c:pt idx="16">
                  <c:v>426.396548345527</c:v>
                </c:pt>
                <c:pt idx="17">
                  <c:v>462.917235573075</c:v>
                </c:pt>
                <c:pt idx="18">
                  <c:v>501.457019015694</c:v>
                </c:pt>
              </c:numCache>
            </c:numRef>
          </c:val>
          <c:smooth val="0"/>
        </c:ser>
        <c:hiLowLines>
          <c:spPr>
            <a:ln>
              <a:noFill/>
            </a:ln>
          </c:spPr>
        </c:hiLowLines>
        <c:marker val="1"/>
        <c:axId val="59677559"/>
        <c:axId val="48281774"/>
      </c:lineChart>
      <c:catAx>
        <c:axId val="59677559"/>
        <c:scaling>
          <c:orientation val="minMax"/>
        </c:scaling>
        <c:delete val="0"/>
        <c:axPos val="b"/>
        <c:numFmt formatCode="0.000" sourceLinked="1"/>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48281774"/>
        <c:crosses val="autoZero"/>
        <c:auto val="1"/>
        <c:lblAlgn val="ctr"/>
        <c:lblOffset val="100"/>
      </c:catAx>
      <c:valAx>
        <c:axId val="48281774"/>
        <c:scaling>
          <c:orientation val="minMax"/>
        </c:scaling>
        <c:delete val="0"/>
        <c:axPos val="l"/>
        <c:majorGridlines>
          <c:spPr>
            <a:ln w="9360">
              <a:solidFill>
                <a:srgbClr val="878787"/>
              </a:solidFill>
              <a:round/>
            </a:ln>
          </c:spPr>
        </c:majorGridlines>
        <c:numFmt formatCode="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59677559"/>
        <c:crosses val="autoZero"/>
        <c:crossBetween val="midCat"/>
      </c:valAx>
      <c:spPr>
        <a:solidFill>
          <a:srgbClr val="ffffff"/>
        </a:solidFill>
        <a:ln>
          <a:noFill/>
        </a:ln>
      </c:spPr>
    </c:plotArea>
    <c:plotVisOnly val="1"/>
    <c:dispBlanksAs val="gap"/>
  </c:chart>
  <c:spPr>
    <a:solidFill>
      <a:srgbClr val="ffffff"/>
    </a:solidFill>
    <a:ln>
      <a:noFill/>
    </a:ln>
  </c:spPr>
</c:chartSpace>
</file>

<file path=xl/charts/chart6.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Temperature</a:t>
            </a:r>
          </a:p>
        </c:rich>
      </c:tx>
      <c:overlay val="0"/>
      <c:spPr>
        <a:noFill/>
        <a:ln>
          <a:noFill/>
        </a:ln>
      </c:spPr>
    </c:title>
    <c:autoTitleDeleted val="0"/>
    <c:plotArea>
      <c:layout>
        <c:manualLayout>
          <c:layoutTarget val="inner"/>
          <c:xMode val="edge"/>
          <c:yMode val="edge"/>
          <c:x val="0.114025420615678"/>
          <c:y val="0.0265926917926153"/>
          <c:w val="0.850562045404452"/>
          <c:h val="0.80667687009757"/>
        </c:manualLayout>
      </c:layout>
      <c:lineChart>
        <c:grouping val="standard"/>
        <c:varyColors val="0"/>
        <c:ser>
          <c:idx val="0"/>
          <c:order val="0"/>
          <c:tx>
            <c:strRef>
              <c:f>"Base"</c:f>
              <c:strCache>
                <c:ptCount val="1"/>
                <c:pt idx="0">
                  <c:v>Base</c:v>
                </c:pt>
              </c:strCache>
            </c:strRef>
          </c:tx>
          <c:spPr>
            <a:solidFill>
              <a:srgbClr val="4a7ebb"/>
            </a:solidFill>
            <a:ln w="28440">
              <a:solidFill>
                <a:srgbClr val="4a7ebb"/>
              </a:solidFill>
              <a:round/>
            </a:ln>
          </c:spPr>
          <c:marker>
            <c:symbol val="circle"/>
            <c:size val="5"/>
            <c:spPr>
              <a:solidFill>
                <a:srgbClr val="4a7ebb"/>
              </a:solidFill>
            </c:spPr>
          </c:marker>
          <c:dLbls>
            <c:numFmt formatCode="\ * #,##0.000\ ;\ * \(#,##0.000\);\ * \-#\ ;\ @\ " sourceLinked="1"/>
            <c:dLblPos val="r"/>
            <c:showLegendKey val="0"/>
            <c:showVal val="0"/>
            <c:showCatName val="0"/>
            <c:showSerName val="0"/>
            <c:showPercent val="0"/>
            <c:showLeaderLines val="0"/>
          </c:dLbls>
          <c:cat>
            <c:strRef>
              <c:f>Base!$B$2:$BN$2</c:f>
              <c:strCache>
                <c:ptCount val="65"/>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strCache>
            </c:strRef>
          </c:cat>
          <c:val>
            <c:numRef>
              <c:f>Base!$C$99:$BH$99</c:f>
              <c:numCache>
                <c:formatCode>General</c:formatCode>
                <c:ptCount val="58"/>
                <c:pt idx="0">
                  <c:v>0.92545556356663</c:v>
                </c:pt>
                <c:pt idx="1">
                  <c:v>1.05955074729105</c:v>
                </c:pt>
                <c:pt idx="2">
                  <c:v>1.20174345361701</c:v>
                </c:pt>
                <c:pt idx="3">
                  <c:v>1.35151508765166</c:v>
                </c:pt>
                <c:pt idx="4">
                  <c:v>1.50831226866183</c:v>
                </c:pt>
                <c:pt idx="5">
                  <c:v>1.67152021271172</c:v>
                </c:pt>
                <c:pt idx="6">
                  <c:v>1.84045724764401</c:v>
                </c:pt>
                <c:pt idx="7">
                  <c:v>2.01438244980122</c:v>
                </c:pt>
                <c:pt idx="8">
                  <c:v>2.19251049952643</c:v>
                </c:pt>
                <c:pt idx="9">
                  <c:v>2.37402958422556</c:v>
                </c:pt>
                <c:pt idx="10">
                  <c:v>2.5581195590327</c:v>
                </c:pt>
                <c:pt idx="11">
                  <c:v>2.74396863606602</c:v>
                </c:pt>
                <c:pt idx="12">
                  <c:v>2.93078765407529</c:v>
                </c:pt>
                <c:pt idx="13">
                  <c:v>3.11782152783996</c:v>
                </c:pt>
                <c:pt idx="14">
                  <c:v>3.30435783909989</c:v>
                </c:pt>
                <c:pt idx="15">
                  <c:v>3.48973275275438</c:v>
                </c:pt>
                <c:pt idx="16">
                  <c:v>3.67333456196795</c:v>
                </c:pt>
                <c:pt idx="17">
                  <c:v>3.85460521435529</c:v>
                </c:pt>
                <c:pt idx="18">
                  <c:v>4.03059017170182</c:v>
                </c:pt>
                <c:pt idx="19">
                  <c:v>4.20117266616548</c:v>
                </c:pt>
                <c:pt idx="20">
                  <c:v>4.36623972971089</c:v>
                </c:pt>
                <c:pt idx="21">
                  <c:v>4.52568585255452</c:v>
                </c:pt>
                <c:pt idx="22">
                  <c:v>4.67941504758823</c:v>
                </c:pt>
                <c:pt idx="23">
                  <c:v>4.82734173532641</c:v>
                </c:pt>
                <c:pt idx="24">
                  <c:v>4.96939075864495</c:v>
                </c:pt>
                <c:pt idx="25">
                  <c:v>5.10549675962051</c:v>
                </c:pt>
                <c:pt idx="26">
                  <c:v>5.23560309304795</c:v>
                </c:pt>
                <c:pt idx="27">
                  <c:v>5.35966040700918</c:v>
                </c:pt>
                <c:pt idx="28">
                  <c:v>5.47762498641275</c:v>
                </c:pt>
                <c:pt idx="29">
                  <c:v>5.58945692821116</c:v>
                </c:pt>
                <c:pt idx="30">
                  <c:v>5.69511819520708</c:v>
                </c:pt>
                <c:pt idx="31">
                  <c:v>5.7945705776796</c:v>
                </c:pt>
                <c:pt idx="32">
                  <c:v>5.8877735774477</c:v>
                </c:pt>
                <c:pt idx="33">
                  <c:v>5.97468221664909</c:v>
                </c:pt>
                <c:pt idx="34">
                  <c:v>6.05524476273661</c:v>
                </c:pt>
                <c:pt idx="35">
                  <c:v>6.12940035142095</c:v>
                </c:pt>
                <c:pt idx="36">
                  <c:v>6.19707647989939</c:v>
                </c:pt>
                <c:pt idx="37">
                  <c:v>6.25818633316437</c:v>
                </c:pt>
                <c:pt idx="38">
                  <c:v>6.31262589567026</c:v>
                </c:pt>
                <c:pt idx="39">
                  <c:v>6.36027078806315</c:v>
                </c:pt>
                <c:pt idx="40">
                  <c:v>6.40097275198876</c:v>
                </c:pt>
                <c:pt idx="41">
                  <c:v>6.43455568131921</c:v>
                </c:pt>
                <c:pt idx="42">
                  <c:v>6.46081105757598</c:v>
                </c:pt>
                <c:pt idx="43">
                  <c:v>6.47949257459259</c:v>
                </c:pt>
                <c:pt idx="44">
                  <c:v>6.49030959898336</c:v>
                </c:pt>
                <c:pt idx="45">
                  <c:v>6.47989845023282</c:v>
                </c:pt>
                <c:pt idx="46">
                  <c:v>6.45277448946367</c:v>
                </c:pt>
                <c:pt idx="47">
                  <c:v>6.41272488925208</c:v>
                </c:pt>
                <c:pt idx="48">
                  <c:v>6.36290959193322</c:v>
                </c:pt>
                <c:pt idx="49">
                  <c:v>6.30595119744103</c:v>
                </c:pt>
                <c:pt idx="50">
                  <c:v>6.24401549951792</c:v>
                </c:pt>
                <c:pt idx="51">
                  <c:v>6.17879476771648</c:v>
                </c:pt>
                <c:pt idx="52">
                  <c:v>6.11167560015235</c:v>
                </c:pt>
                <c:pt idx="53">
                  <c:v>6.04378059824329</c:v>
                </c:pt>
                <c:pt idx="54">
                  <c:v>5.97600629966139</c:v>
                </c:pt>
                <c:pt idx="55">
                  <c:v>5.90905722757542</c:v>
                </c:pt>
                <c:pt idx="56">
                  <c:v>5.84347610441476</c:v>
                </c:pt>
                <c:pt idx="57">
                  <c:v>5.79471294723017</c:v>
                </c:pt>
              </c:numCache>
            </c:numRef>
          </c:val>
          <c:smooth val="0"/>
        </c:ser>
        <c:ser>
          <c:idx val="1"/>
          <c:order val="1"/>
          <c:tx>
            <c:strRef>
              <c:f>"Optimal tax"</c:f>
              <c:strCache>
                <c:ptCount val="1"/>
                <c:pt idx="0">
                  <c:v>Optimal tax</c:v>
                </c:pt>
              </c:strCache>
            </c:strRef>
          </c:tx>
          <c:spPr>
            <a:solidFill>
              <a:srgbClr val="be4b48"/>
            </a:solidFill>
            <a:ln w="28440">
              <a:solidFill>
                <a:srgbClr val="be4b48"/>
              </a:solidFill>
              <a:round/>
            </a:ln>
          </c:spPr>
          <c:marker>
            <c:symbol val="square"/>
            <c:size val="5"/>
            <c:spPr>
              <a:solidFill>
                <a:srgbClr val="be4b48"/>
              </a:solidFill>
            </c:spPr>
          </c:marker>
          <c:dLbls>
            <c:numFmt formatCode="\ * #,##0.000\ ;\ * \(#,##0.000\);\ * \-#\ ;\ @\ " sourceLinked="1"/>
            <c:dLblPos val="r"/>
            <c:showLegendKey val="0"/>
            <c:showVal val="0"/>
            <c:showCatName val="0"/>
            <c:showSerName val="0"/>
            <c:showPercent val="0"/>
            <c:showLeaderLines val="0"/>
          </c:dLbls>
          <c:cat>
            <c:strRef>
              <c:f>Base!$B$2:$BN$2</c:f>
              <c:strCache>
                <c:ptCount val="65"/>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strCache>
            </c:strRef>
          </c:cat>
          <c:val>
            <c:numRef>
              <c:f>Opttax!$C$99:$BH$99</c:f>
              <c:numCache>
                <c:formatCode>General</c:formatCode>
                <c:ptCount val="58"/>
                <c:pt idx="0">
                  <c:v>0.925454864174666</c:v>
                </c:pt>
                <c:pt idx="1">
                  <c:v>1.0546115581487</c:v>
                </c:pt>
                <c:pt idx="2">
                  <c:v>1.18711904499083</c:v>
                </c:pt>
                <c:pt idx="3">
                  <c:v>1.32254797904606</c:v>
                </c:pt>
                <c:pt idx="4">
                  <c:v>1.46036097521706</c:v>
                </c:pt>
                <c:pt idx="5">
                  <c:v>1.59990737141626</c:v>
                </c:pt>
                <c:pt idx="6">
                  <c:v>1.74043313069623</c:v>
                </c:pt>
                <c:pt idx="7">
                  <c:v>1.88109895065336</c:v>
                </c:pt>
                <c:pt idx="8">
                  <c:v>2.02100165777449</c:v>
                </c:pt>
                <c:pt idx="9">
                  <c:v>2.15919557918512</c:v>
                </c:pt>
                <c:pt idx="10">
                  <c:v>2.29471182908517</c:v>
                </c:pt>
                <c:pt idx="11">
                  <c:v>2.4265743627908</c:v>
                </c:pt>
                <c:pt idx="12">
                  <c:v>2.55381228940886</c:v>
                </c:pt>
                <c:pt idx="13">
                  <c:v>2.67546834983766</c:v>
                </c:pt>
                <c:pt idx="14">
                  <c:v>2.79060371155545</c:v>
                </c:pt>
                <c:pt idx="15">
                  <c:v>2.89829934882332</c:v>
                </c:pt>
                <c:pt idx="16">
                  <c:v>2.99765429984452</c:v>
                </c:pt>
                <c:pt idx="17">
                  <c:v>3.08778104224169</c:v>
                </c:pt>
                <c:pt idx="18">
                  <c:v>3.16534811285921</c:v>
                </c:pt>
                <c:pt idx="19">
                  <c:v>3.22980494674541</c:v>
                </c:pt>
                <c:pt idx="20">
                  <c:v>3.28053770444759</c:v>
                </c:pt>
                <c:pt idx="21">
                  <c:v>3.31686270085143</c:v>
                </c:pt>
                <c:pt idx="22">
                  <c:v>3.33801835147114</c:v>
                </c:pt>
                <c:pt idx="23">
                  <c:v>3.34604669743234</c:v>
                </c:pt>
                <c:pt idx="24">
                  <c:v>3.34387724905392</c:v>
                </c:pt>
                <c:pt idx="25">
                  <c:v>3.33392659840218</c:v>
                </c:pt>
                <c:pt idx="26">
                  <c:v>3.31817621846213</c:v>
                </c:pt>
                <c:pt idx="27">
                  <c:v>3.29823986496703</c:v>
                </c:pt>
                <c:pt idx="28">
                  <c:v>3.27542178809385</c:v>
                </c:pt>
                <c:pt idx="29">
                  <c:v>3.23122804217154</c:v>
                </c:pt>
                <c:pt idx="30">
                  <c:v>3.16974269944456</c:v>
                </c:pt>
                <c:pt idx="31">
                  <c:v>3.09440059849492</c:v>
                </c:pt>
                <c:pt idx="32">
                  <c:v>3.0080817226905</c:v>
                </c:pt>
                <c:pt idx="33">
                  <c:v>2.91319268603778</c:v>
                </c:pt>
                <c:pt idx="34">
                  <c:v>2.81173711218055</c:v>
                </c:pt>
                <c:pt idx="35">
                  <c:v>2.70537639209136</c:v>
                </c:pt>
                <c:pt idx="36">
                  <c:v>2.59548207707374</c:v>
                </c:pt>
                <c:pt idx="37">
                  <c:v>2.48318098522863</c:v>
                </c:pt>
                <c:pt idx="38">
                  <c:v>2.36939395730708</c:v>
                </c:pt>
                <c:pt idx="39">
                  <c:v>2.25486908148491</c:v>
                </c:pt>
                <c:pt idx="40">
                  <c:v>2.14021011031159</c:v>
                </c:pt>
                <c:pt idx="41">
                  <c:v>2.0259007127479</c:v>
                </c:pt>
                <c:pt idx="42">
                  <c:v>1.9123251387726</c:v>
                </c:pt>
                <c:pt idx="43">
                  <c:v>1.79978582453207</c:v>
                </c:pt>
                <c:pt idx="44">
                  <c:v>1.68851843690315</c:v>
                </c:pt>
                <c:pt idx="45">
                  <c:v>1.57870485665283</c:v>
                </c:pt>
                <c:pt idx="46">
                  <c:v>1.47048464700215</c:v>
                </c:pt>
                <c:pt idx="47">
                  <c:v>1.36396568213155</c:v>
                </c:pt>
                <c:pt idx="48">
                  <c:v>1.25923487991023</c:v>
                </c:pt>
                <c:pt idx="49">
                  <c:v>1.15637051562512</c:v>
                </c:pt>
                <c:pt idx="50">
                  <c:v>1.05545863815346</c:v>
                </c:pt>
                <c:pt idx="51">
                  <c:v>0.956256872873857</c:v>
                </c:pt>
                <c:pt idx="52">
                  <c:v>0.858630773559348</c:v>
                </c:pt>
                <c:pt idx="53">
                  <c:v>0.765630503650046</c:v>
                </c:pt>
                <c:pt idx="54">
                  <c:v>0.699604586169464</c:v>
                </c:pt>
                <c:pt idx="55">
                  <c:v>0.679273433207431</c:v>
                </c:pt>
                <c:pt idx="56">
                  <c:v>0.717417915053336</c:v>
                </c:pt>
                <c:pt idx="57">
                  <c:v>0.820365998447925</c:v>
                </c:pt>
              </c:numCache>
            </c:numRef>
          </c:val>
          <c:smooth val="0"/>
        </c:ser>
        <c:ser>
          <c:idx val="2"/>
          <c:order val="2"/>
          <c:tx>
            <c:strRef>
              <c:f>"Limit t = 2"</c:f>
              <c:strCache>
                <c:ptCount val="1"/>
                <c:pt idx="0">
                  <c:v>Limit t = 2</c:v>
                </c:pt>
              </c:strCache>
            </c:strRef>
          </c:tx>
          <c:spPr>
            <a:solidFill>
              <a:srgbClr val="98b855"/>
            </a:solidFill>
            <a:ln w="28440">
              <a:solidFill>
                <a:srgbClr val="98b855"/>
              </a:solidFill>
              <a:round/>
            </a:ln>
          </c:spPr>
          <c:marker>
            <c:symbol val="square"/>
            <c:size val="5"/>
            <c:spPr>
              <a:solidFill>
                <a:srgbClr val="98b855"/>
              </a:solidFill>
            </c:spPr>
          </c:marker>
          <c:dLbls>
            <c:numFmt formatCode="\ * #,##0.000\ ;\ * \(#,##0.000\);\ * \-#\ ;\ @\ " sourceLinked="1"/>
            <c:dLblPos val="r"/>
            <c:showLegendKey val="0"/>
            <c:showVal val="0"/>
            <c:showCatName val="0"/>
            <c:showSerName val="0"/>
            <c:showPercent val="0"/>
            <c:showLeaderLines val="0"/>
          </c:dLbls>
          <c:cat>
            <c:strRef>
              <c:f>Base!$B$2:$BN$2</c:f>
              <c:strCache>
                <c:ptCount val="65"/>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strCache>
            </c:strRef>
          </c:cat>
          <c:val>
            <c:numRef>
              <c:f>Limt2!$B$99:$BH$99</c:f>
              <c:numCache>
                <c:formatCode>General</c:formatCode>
                <c:ptCount val="59"/>
                <c:pt idx="0">
                  <c:v>0.8</c:v>
                </c:pt>
                <c:pt idx="1">
                  <c:v>0.918091403449022</c:v>
                </c:pt>
                <c:pt idx="2">
                  <c:v>1.03724839094308</c:v>
                </c:pt>
                <c:pt idx="3">
                  <c:v>1.15644911759541</c:v>
                </c:pt>
                <c:pt idx="4">
                  <c:v>1.2744376335669</c:v>
                </c:pt>
                <c:pt idx="5">
                  <c:v>1.38966603783833</c:v>
                </c:pt>
                <c:pt idx="6">
                  <c:v>1.50025504867549</c:v>
                </c:pt>
                <c:pt idx="7">
                  <c:v>1.60395996356844</c:v>
                </c:pt>
                <c:pt idx="8">
                  <c:v>1.6981296298607</c:v>
                </c:pt>
                <c:pt idx="9">
                  <c:v>1.77964460176388</c:v>
                </c:pt>
                <c:pt idx="10">
                  <c:v>1.84481539246677</c:v>
                </c:pt>
                <c:pt idx="11">
                  <c:v>1.89386540931028</c:v>
                </c:pt>
                <c:pt idx="12">
                  <c:v>1.93004876070707</c:v>
                </c:pt>
                <c:pt idx="13">
                  <c:v>1.95607671783637</c:v>
                </c:pt>
                <c:pt idx="14">
                  <c:v>1.97419749571287</c:v>
                </c:pt>
                <c:pt idx="15">
                  <c:v>1.98626560495426</c:v>
                </c:pt>
                <c:pt idx="16">
                  <c:v>1.99380197688012</c:v>
                </c:pt>
                <c:pt idx="17">
                  <c:v>1.99804593801921</c:v>
                </c:pt>
                <c:pt idx="18">
                  <c:v>2.0000000000487</c:v>
                </c:pt>
                <c:pt idx="19">
                  <c:v>2.0000000000492</c:v>
                </c:pt>
                <c:pt idx="20">
                  <c:v>2.00000000004831</c:v>
                </c:pt>
                <c:pt idx="21">
                  <c:v>2.00000000004355</c:v>
                </c:pt>
                <c:pt idx="22">
                  <c:v>2.00000000004103</c:v>
                </c:pt>
                <c:pt idx="23">
                  <c:v>2.00000000004068</c:v>
                </c:pt>
                <c:pt idx="24">
                  <c:v>2.00000000004334</c:v>
                </c:pt>
                <c:pt idx="25">
                  <c:v>2.00000000004772</c:v>
                </c:pt>
                <c:pt idx="26">
                  <c:v>2.00000000005572</c:v>
                </c:pt>
                <c:pt idx="27">
                  <c:v>1.99738697042911</c:v>
                </c:pt>
                <c:pt idx="28">
                  <c:v>1.99283129763519</c:v>
                </c:pt>
                <c:pt idx="29">
                  <c:v>1.98687344763982</c:v>
                </c:pt>
                <c:pt idx="30">
                  <c:v>1.96720315690049</c:v>
                </c:pt>
                <c:pt idx="31">
                  <c:v>1.93289105031539</c:v>
                </c:pt>
                <c:pt idx="32">
                  <c:v>1.88351675662078</c:v>
                </c:pt>
                <c:pt idx="33">
                  <c:v>1.81917905050812</c:v>
                </c:pt>
                <c:pt idx="34">
                  <c:v>1.74052441049209</c:v>
                </c:pt>
                <c:pt idx="35">
                  <c:v>1.64878211131987</c:v>
                </c:pt>
                <c:pt idx="36">
                  <c:v>1.54578796356603</c:v>
                </c:pt>
                <c:pt idx="37">
                  <c:v>1.43397289769486</c:v>
                </c:pt>
                <c:pt idx="38">
                  <c:v>1.316290315071</c:v>
                </c:pt>
                <c:pt idx="39">
                  <c:v>1.19606237443315</c:v>
                </c:pt>
                <c:pt idx="40">
                  <c:v>1.07674333667695</c:v>
                </c:pt>
                <c:pt idx="41">
                  <c:v>0.961625464312874</c:v>
                </c:pt>
                <c:pt idx="42">
                  <c:v>0.85353938638029</c:v>
                </c:pt>
                <c:pt idx="43">
                  <c:v>0.754612246913899</c:v>
                </c:pt>
                <c:pt idx="44">
                  <c:v>0.666135470405242</c:v>
                </c:pt>
                <c:pt idx="45">
                  <c:v>0.588564916105576</c:v>
                </c:pt>
                <c:pt idx="46">
                  <c:v>0.521644636677713</c:v>
                </c:pt>
                <c:pt idx="47">
                  <c:v>0.464625472019646</c:v>
                </c:pt>
                <c:pt idx="48">
                  <c:v>0.41654634824688</c:v>
                </c:pt>
                <c:pt idx="49">
                  <c:v>0.376554424488123</c:v>
                </c:pt>
                <c:pt idx="50">
                  <c:v>0.344251671663641</c:v>
                </c:pt>
                <c:pt idx="51">
                  <c:v>0.322558465151004</c:v>
                </c:pt>
                <c:pt idx="52">
                  <c:v>0.311567690225561</c:v>
                </c:pt>
                <c:pt idx="53">
                  <c:v>0.313631948625429</c:v>
                </c:pt>
                <c:pt idx="54">
                  <c:v>0.333221745917321</c:v>
                </c:pt>
                <c:pt idx="55">
                  <c:v>0.37652770266545</c:v>
                </c:pt>
                <c:pt idx="56">
                  <c:v>0.450680441798816</c:v>
                </c:pt>
                <c:pt idx="57">
                  <c:v>0.562632775693439</c:v>
                </c:pt>
                <c:pt idx="58">
                  <c:v>0.717998410532852</c:v>
                </c:pt>
              </c:numCache>
            </c:numRef>
          </c:val>
          <c:smooth val="0"/>
        </c:ser>
        <c:ser>
          <c:idx val="3"/>
          <c:order val="3"/>
          <c:tx>
            <c:strRef>
              <c:f>"Copenhagen:Rich"</c:f>
              <c:strCache>
                <c:ptCount val="1"/>
                <c:pt idx="0">
                  <c:v>Copenhagen:Rich</c:v>
                </c:pt>
              </c:strCache>
            </c:strRef>
          </c:tx>
          <c:spPr>
            <a:solidFill>
              <a:srgbClr val="7d5fa0"/>
            </a:solidFill>
            <a:ln w="28440">
              <a:solidFill>
                <a:srgbClr val="7d5fa0"/>
              </a:solidFill>
              <a:round/>
            </a:ln>
          </c:spPr>
          <c:marker>
            <c:symbol val="square"/>
            <c:size val="5"/>
            <c:spPr>
              <a:solidFill>
                <a:srgbClr val="7d5fa0"/>
              </a:solidFill>
            </c:spPr>
          </c:marker>
          <c:dLbls>
            <c:numFmt formatCode="\ * #,##0.000\ ;\ * \(#,##0.000\);\ * \-#\ ;\ @\ " sourceLinked="1"/>
            <c:dLblPos val="r"/>
            <c:showLegendKey val="0"/>
            <c:showVal val="0"/>
            <c:showCatName val="0"/>
            <c:showSerName val="0"/>
            <c:showPercent val="0"/>
            <c:showLeaderLines val="0"/>
          </c:dLbls>
          <c:cat>
            <c:strRef>
              <c:f>Base!$B$2:$BN$2</c:f>
              <c:strCache>
                <c:ptCount val="65"/>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strCache>
            </c:strRef>
          </c:cat>
          <c:val>
            <c:numRef>
              <c:f>stern!$C$99:$BH$99</c:f>
              <c:numCache>
                <c:formatCode>General</c:formatCode>
                <c:ptCount val="58"/>
                <c:pt idx="0">
                  <c:v>0.939746100911884</c:v>
                </c:pt>
                <c:pt idx="1">
                  <c:v>1.04809478904956</c:v>
                </c:pt>
                <c:pt idx="2">
                  <c:v>1.15481989840351</c:v>
                </c:pt>
                <c:pt idx="3">
                  <c:v>1.25940389067423</c:v>
                </c:pt>
                <c:pt idx="4">
                  <c:v>1.36112332012008</c:v>
                </c:pt>
                <c:pt idx="5">
                  <c:v>1.45909780361305</c:v>
                </c:pt>
                <c:pt idx="6">
                  <c:v>1.55232148168353</c:v>
                </c:pt>
                <c:pt idx="7">
                  <c:v>1.63968494852742</c:v>
                </c:pt>
                <c:pt idx="8">
                  <c:v>1.71999061384474</c:v>
                </c:pt>
                <c:pt idx="9">
                  <c:v>1.79196220331791</c:v>
                </c:pt>
                <c:pt idx="10">
                  <c:v>1.85424804252481</c:v>
                </c:pt>
                <c:pt idx="11">
                  <c:v>1.90541703910679</c:v>
                </c:pt>
                <c:pt idx="12">
                  <c:v>1.94394524683252</c:v>
                </c:pt>
                <c:pt idx="13">
                  <c:v>1.97192163648769</c:v>
                </c:pt>
                <c:pt idx="14">
                  <c:v>1.99166251605883</c:v>
                </c:pt>
                <c:pt idx="15">
                  <c:v>2.00507871605862</c:v>
                </c:pt>
                <c:pt idx="16">
                  <c:v>2.01373772748867</c:v>
                </c:pt>
                <c:pt idx="17">
                  <c:v>2.01891735683734</c:v>
                </c:pt>
                <c:pt idx="18">
                  <c:v>2.01920191533629</c:v>
                </c:pt>
                <c:pt idx="19">
                  <c:v>2.01575759767219</c:v>
                </c:pt>
                <c:pt idx="20">
                  <c:v>2.00953410297291</c:v>
                </c:pt>
                <c:pt idx="21">
                  <c:v>2.00129999641127</c:v>
                </c:pt>
                <c:pt idx="22">
                  <c:v>1.99167282382954</c:v>
                </c:pt>
                <c:pt idx="23">
                  <c:v>1.98114468532615</c:v>
                </c:pt>
                <c:pt idx="24">
                  <c:v>1.97010389014566</c:v>
                </c:pt>
                <c:pt idx="25">
                  <c:v>1.95885323973414</c:v>
                </c:pt>
                <c:pt idx="26">
                  <c:v>1.94762541788424</c:v>
                </c:pt>
                <c:pt idx="27">
                  <c:v>1.93659590597561</c:v>
                </c:pt>
                <c:pt idx="28">
                  <c:v>1.92589378692045</c:v>
                </c:pt>
                <c:pt idx="29">
                  <c:v>1.88606901569624</c:v>
                </c:pt>
                <c:pt idx="30">
                  <c:v>1.82199200368731</c:v>
                </c:pt>
                <c:pt idx="31">
                  <c:v>1.73778077354694</c:v>
                </c:pt>
                <c:pt idx="32">
                  <c:v>1.63690919494014</c:v>
                </c:pt>
                <c:pt idx="33">
                  <c:v>1.52230017448127</c:v>
                </c:pt>
                <c:pt idx="34">
                  <c:v>1.39640602961973</c:v>
                </c:pt>
                <c:pt idx="35">
                  <c:v>1.26127788023727</c:v>
                </c:pt>
                <c:pt idx="36">
                  <c:v>1.11862560961927</c:v>
                </c:pt>
                <c:pt idx="37">
                  <c:v>0.969869750334541</c:v>
                </c:pt>
                <c:pt idx="38">
                  <c:v>0.816186528088191</c:v>
                </c:pt>
                <c:pt idx="39">
                  <c:v>0.66559700886317</c:v>
                </c:pt>
                <c:pt idx="40">
                  <c:v>0.52904209721756</c:v>
                </c:pt>
                <c:pt idx="41">
                  <c:v>0.412971076171533</c:v>
                </c:pt>
                <c:pt idx="42">
                  <c:v>0.319558033954252</c:v>
                </c:pt>
                <c:pt idx="43">
                  <c:v>0.247733148135126</c:v>
                </c:pt>
                <c:pt idx="44">
                  <c:v>0.194460808598673</c:v>
                </c:pt>
                <c:pt idx="45">
                  <c:v>0.155872791771764</c:v>
                </c:pt>
                <c:pt idx="46">
                  <c:v>0.128118908830066</c:v>
                </c:pt>
                <c:pt idx="47">
                  <c:v>0.107961252052843</c:v>
                </c:pt>
                <c:pt idx="48">
                  <c:v>0.093199899926005</c:v>
                </c:pt>
                <c:pt idx="49">
                  <c:v>0.0830164865509446</c:v>
                </c:pt>
                <c:pt idx="50">
                  <c:v>0.0730854504839066</c:v>
                </c:pt>
                <c:pt idx="51">
                  <c:v>0.069445404717908</c:v>
                </c:pt>
                <c:pt idx="52">
                  <c:v>0.078155132469311</c:v>
                </c:pt>
                <c:pt idx="53">
                  <c:v>0.105873366167051</c:v>
                </c:pt>
                <c:pt idx="54">
                  <c:v>0.159883802350895</c:v>
                </c:pt>
                <c:pt idx="55">
                  <c:v>0.247529616045836</c:v>
                </c:pt>
                <c:pt idx="56">
                  <c:v>0.375237070178406</c:v>
                </c:pt>
                <c:pt idx="57">
                  <c:v>0.547539690748746</c:v>
                </c:pt>
              </c:numCache>
            </c:numRef>
          </c:val>
          <c:smooth val="0"/>
        </c:ser>
        <c:ser>
          <c:idx val="4"/>
          <c:order val="4"/>
          <c:tx>
            <c:strRef>
              <c:f>"Realistic"</c:f>
              <c:strCache>
                <c:ptCount val="1"/>
                <c:pt idx="0">
                  <c:v>Realistic</c:v>
                </c:pt>
              </c:strCache>
            </c:strRef>
          </c:tx>
          <c:spPr>
            <a:solidFill>
              <a:srgbClr val="46aac4"/>
            </a:solidFill>
            <a:ln w="28440">
              <a:solidFill>
                <a:srgbClr val="46aac4"/>
              </a:solidFill>
              <a:round/>
            </a:ln>
          </c:spPr>
          <c:marker>
            <c:symbol val="square"/>
            <c:size val="5"/>
            <c:spPr>
              <a:solidFill>
                <a:srgbClr val="46aac4"/>
              </a:solidFill>
            </c:spPr>
          </c:marker>
          <c:dLbls>
            <c:numFmt formatCode="\ * #,##0.000\ ;\ * \(#,##0.000\);\ * \-#\ ;\ @\ " sourceLinked="1"/>
            <c:dLblPos val="r"/>
            <c:showLegendKey val="0"/>
            <c:showVal val="0"/>
            <c:showCatName val="0"/>
            <c:showSerName val="0"/>
            <c:showPercent val="0"/>
            <c:showLeaderLines val="0"/>
          </c:dLbls>
          <c:cat>
            <c:strRef>
              <c:f>Base!$B$2:$BN$2</c:f>
              <c:strCache>
                <c:ptCount val="65"/>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strCache>
            </c:strRef>
          </c:cat>
          <c:val>
            <c:numRef>
              <c:f>Copen!$B$99:$BH$99</c:f>
              <c:numCache>
                <c:formatCode>General</c:formatCode>
                <c:ptCount val="59"/>
                <c:pt idx="0">
                  <c:v>0.8</c:v>
                </c:pt>
                <c:pt idx="1">
                  <c:v>0.925572508996761</c:v>
                </c:pt>
                <c:pt idx="2">
                  <c:v>1.05931003817274</c:v>
                </c:pt>
                <c:pt idx="3">
                  <c:v>1.19896951755463</c:v>
                </c:pt>
                <c:pt idx="4">
                  <c:v>1.34265076175062</c:v>
                </c:pt>
                <c:pt idx="5">
                  <c:v>1.4889736473699</c:v>
                </c:pt>
                <c:pt idx="6">
                  <c:v>1.6369303482671</c:v>
                </c:pt>
                <c:pt idx="7">
                  <c:v>1.78445740333911</c:v>
                </c:pt>
                <c:pt idx="8">
                  <c:v>1.92958063009904</c:v>
                </c:pt>
                <c:pt idx="9">
                  <c:v>2.07065470226217</c:v>
                </c:pt>
                <c:pt idx="10">
                  <c:v>2.20640507235331</c:v>
                </c:pt>
                <c:pt idx="11">
                  <c:v>2.33556398151446</c:v>
                </c:pt>
                <c:pt idx="12">
                  <c:v>2.45704724627639</c:v>
                </c:pt>
                <c:pt idx="13">
                  <c:v>2.57031396447063</c:v>
                </c:pt>
                <c:pt idx="14">
                  <c:v>2.67519095464032</c:v>
                </c:pt>
                <c:pt idx="15">
                  <c:v>2.77180716098521</c:v>
                </c:pt>
                <c:pt idx="16">
                  <c:v>2.86048857993414</c:v>
                </c:pt>
                <c:pt idx="17">
                  <c:v>2.941715182771</c:v>
                </c:pt>
                <c:pt idx="18">
                  <c:v>3.01605793357345</c:v>
                </c:pt>
                <c:pt idx="19">
                  <c:v>3.08161771235177</c:v>
                </c:pt>
                <c:pt idx="20">
                  <c:v>3.1383956947958</c:v>
                </c:pt>
                <c:pt idx="21">
                  <c:v>3.18717307249104</c:v>
                </c:pt>
                <c:pt idx="22">
                  <c:v>3.22867773880035</c:v>
                </c:pt>
                <c:pt idx="23">
                  <c:v>3.26360583880494</c:v>
                </c:pt>
                <c:pt idx="24">
                  <c:v>3.29260105402354</c:v>
                </c:pt>
                <c:pt idx="25">
                  <c:v>3.31626503643292</c:v>
                </c:pt>
                <c:pt idx="26">
                  <c:v>3.33515227174721</c:v>
                </c:pt>
                <c:pt idx="27">
                  <c:v>3.35069508789003</c:v>
                </c:pt>
                <c:pt idx="28">
                  <c:v>3.36388633632112</c:v>
                </c:pt>
                <c:pt idx="29">
                  <c:v>3.37550675967974</c:v>
                </c:pt>
                <c:pt idx="30">
                  <c:v>3.38616219604481</c:v>
                </c:pt>
                <c:pt idx="31">
                  <c:v>3.39631509445241</c:v>
                </c:pt>
                <c:pt idx="32">
                  <c:v>3.40631109533401</c:v>
                </c:pt>
                <c:pt idx="33">
                  <c:v>3.41640135110246</c:v>
                </c:pt>
                <c:pt idx="34">
                  <c:v>3.42676118699075</c:v>
                </c:pt>
                <c:pt idx="35">
                  <c:v>3.43750563167564</c:v>
                </c:pt>
                <c:pt idx="36">
                  <c:v>3.44870228191921</c:v>
                </c:pt>
                <c:pt idx="37">
                  <c:v>3.46038190593761</c:v>
                </c:pt>
                <c:pt idx="38">
                  <c:v>3.47254713615034</c:v>
                </c:pt>
                <c:pt idx="39">
                  <c:v>3.4851795537178</c:v>
                </c:pt>
                <c:pt idx="40">
                  <c:v>3.49824542408835</c:v>
                </c:pt>
                <c:pt idx="41">
                  <c:v>3.51170030466703</c:v>
                </c:pt>
                <c:pt idx="42">
                  <c:v>3.52549271155787</c:v>
                </c:pt>
                <c:pt idx="43">
                  <c:v>3.53956700169444</c:v>
                </c:pt>
                <c:pt idx="44">
                  <c:v>3.55386559856746</c:v>
                </c:pt>
                <c:pt idx="45">
                  <c:v>3.5683306623609</c:v>
                </c:pt>
                <c:pt idx="46">
                  <c:v>3.58290527728002</c:v>
                </c:pt>
                <c:pt idx="47">
                  <c:v>3.59753419493512</c:v>
                </c:pt>
                <c:pt idx="48">
                  <c:v>3.61216412870616</c:v>
                </c:pt>
                <c:pt idx="49">
                  <c:v>3.62674352771222</c:v>
                </c:pt>
                <c:pt idx="50">
                  <c:v>3.64122164900674</c:v>
                </c:pt>
                <c:pt idx="51">
                  <c:v>3.65554655016842</c:v>
                </c:pt>
                <c:pt idx="52">
                  <c:v>3.66973853574188</c:v>
                </c:pt>
                <c:pt idx="53">
                  <c:v>3.68379183506747</c:v>
                </c:pt>
                <c:pt idx="54">
                  <c:v>3.69768621791851</c:v>
                </c:pt>
                <c:pt idx="55">
                  <c:v>3.71139445435502</c:v>
                </c:pt>
                <c:pt idx="56">
                  <c:v>3.72488701250861</c:v>
                </c:pt>
                <c:pt idx="57">
                  <c:v>3.7381349261351</c:v>
                </c:pt>
                <c:pt idx="58">
                  <c:v>3.75111145724691</c:v>
                </c:pt>
              </c:numCache>
            </c:numRef>
          </c:val>
          <c:smooth val="0"/>
        </c:ser>
        <c:hiLowLines>
          <c:spPr>
            <a:ln>
              <a:noFill/>
            </a:ln>
          </c:spPr>
        </c:hiLowLines>
        <c:marker val="1"/>
        <c:axId val="99150842"/>
        <c:axId val="43299882"/>
      </c:lineChart>
      <c:catAx>
        <c:axId val="99150842"/>
        <c:scaling>
          <c:orientation val="minMax"/>
        </c:scaling>
        <c:delete val="0"/>
        <c:axPos val="b"/>
        <c:numFmt formatCode="0.000" sourceLinked="1"/>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43299882"/>
        <c:crosses val="autoZero"/>
        <c:auto val="1"/>
        <c:lblAlgn val="ctr"/>
        <c:lblOffset val="100"/>
      </c:catAx>
      <c:valAx>
        <c:axId val="43299882"/>
        <c:scaling>
          <c:orientation val="minMax"/>
        </c:scaling>
        <c:delete val="0"/>
        <c:axPos val="l"/>
        <c:majorGridlines>
          <c:spPr>
            <a:ln w="9360">
              <a:solidFill>
                <a:srgbClr val="878787"/>
              </a:solidFill>
              <a:round/>
            </a:ln>
          </c:spPr>
        </c:majorGridlines>
        <c:numFmt formatCode="0.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99150842"/>
        <c:crosses val="autoZero"/>
        <c:crossBetween val="midCat"/>
      </c:valAx>
      <c:spPr>
        <a:solidFill>
          <a:srgbClr val="ffffff"/>
        </a:solidFill>
        <a:ln>
          <a:noFill/>
        </a:ln>
      </c:spPr>
    </c:plotArea>
    <c:legend>
      <c:layout>
        <c:manualLayout>
          <c:xMode val="edge"/>
          <c:yMode val="edge"/>
          <c:x val="0.163764602160018"/>
          <c:y val="0.0914482494738856"/>
          <c:w val="0.262747979426892"/>
          <c:h val="0.270448675021525"/>
        </c:manualLayout>
      </c:layout>
      <c:spPr>
        <a:noFill/>
        <a:ln>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a:noFill/>
    </a:ln>
  </c:spPr>
</c:chartSpace>
</file>

<file path=xl/charts/chart7.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CO2 concentrations </a:t>
            </a:r>
          </a:p>
        </c:rich>
      </c:tx>
      <c:overlay val="0"/>
      <c:spPr>
        <a:noFill/>
        <a:ln>
          <a:noFill/>
        </a:ln>
      </c:spPr>
    </c:title>
    <c:autoTitleDeleted val="0"/>
    <c:plotArea>
      <c:layout>
        <c:manualLayout>
          <c:layoutTarget val="inner"/>
          <c:xMode val="edge"/>
          <c:yMode val="edge"/>
          <c:x val="0.114023297491039"/>
          <c:y val="0.0265550733622649"/>
          <c:w val="0.850582437275986"/>
          <c:h val="0.806674932837363"/>
        </c:manualLayout>
      </c:layout>
      <c:lineChart>
        <c:grouping val="standard"/>
        <c:varyColors val="0"/>
        <c:ser>
          <c:idx val="0"/>
          <c:order val="0"/>
          <c:tx>
            <c:strRef>
              <c:f>"Base"</c:f>
              <c:strCache>
                <c:ptCount val="1"/>
                <c:pt idx="0">
                  <c:v>Base</c:v>
                </c:pt>
              </c:strCache>
            </c:strRef>
          </c:tx>
          <c:spPr>
            <a:solidFill>
              <a:srgbClr val="4a7ebb"/>
            </a:solidFill>
            <a:ln w="28440">
              <a:solidFill>
                <a:srgbClr val="4a7ebb"/>
              </a:solidFill>
              <a:round/>
            </a:ln>
          </c:spPr>
          <c:marker>
            <c:symbol val="circle"/>
            <c:size val="5"/>
            <c:spPr>
              <a:solidFill>
                <a:srgbClr val="4a7ebb"/>
              </a:solidFill>
            </c:spPr>
          </c:marker>
          <c:dLbls>
            <c:numFmt formatCode="\ * #,##0.000\ ;\ * \(#,##0.000\);\ * \-#\ ;\ @\ " sourceLinked="1"/>
            <c:dLblPos val="r"/>
            <c:showLegendKey val="0"/>
            <c:showVal val="0"/>
            <c:showCatName val="0"/>
            <c:showSerName val="0"/>
            <c:showPercent val="0"/>
            <c:showLeaderLines val="0"/>
          </c:dLbls>
          <c:cat>
            <c:strRef>
              <c:f>Base!$B$2:$CI$2</c:f>
              <c:strCache>
                <c:ptCount val="86"/>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strCache>
            </c:strRef>
          </c:cat>
          <c:val>
            <c:numRef>
              <c:f>Base!$B$88:$CI$88</c:f>
              <c:numCache>
                <c:formatCode>General</c:formatCode>
                <c:ptCount val="86"/>
                <c:pt idx="0">
                  <c:v>389.859154929577</c:v>
                </c:pt>
                <c:pt idx="1">
                  <c:v>406.627873546161</c:v>
                </c:pt>
                <c:pt idx="2">
                  <c:v>424.580057425071</c:v>
                </c:pt>
                <c:pt idx="3">
                  <c:v>443.835948371159</c:v>
                </c:pt>
                <c:pt idx="4">
                  <c:v>464.455059186168</c:v>
                </c:pt>
                <c:pt idx="5">
                  <c:v>486.448388760691</c:v>
                </c:pt>
                <c:pt idx="6">
                  <c:v>509.788391230565</c:v>
                </c:pt>
                <c:pt idx="7">
                  <c:v>534.417103264049</c:v>
                </c:pt>
                <c:pt idx="8">
                  <c:v>560.252769756921</c:v>
                </c:pt>
                <c:pt idx="9">
                  <c:v>587.195247793529</c:v>
                </c:pt>
                <c:pt idx="10">
                  <c:v>615.130416448343</c:v>
                </c:pt>
                <c:pt idx="11">
                  <c:v>643.93377654907</c:v>
                </c:pt>
                <c:pt idx="12">
                  <c:v>673.473388970388</c:v>
                </c:pt>
                <c:pt idx="13">
                  <c:v>703.612271089514</c:v>
                </c:pt>
                <c:pt idx="14">
                  <c:v>734.210347392475</c:v>
                </c:pt>
                <c:pt idx="15">
                  <c:v>765.126030720389</c:v>
                </c:pt>
                <c:pt idx="16">
                  <c:v>796.217494197655</c:v>
                </c:pt>
                <c:pt idx="17">
                  <c:v>827.343679541637</c:v>
                </c:pt>
                <c:pt idx="18">
                  <c:v>858.365073743208</c:v>
                </c:pt>
                <c:pt idx="19">
                  <c:v>889.144271389335</c:v>
                </c:pt>
                <c:pt idx="20">
                  <c:v>919.546321401009</c:v>
                </c:pt>
                <c:pt idx="21">
                  <c:v>949.440380351792</c:v>
                </c:pt>
                <c:pt idx="22">
                  <c:v>978.699554985571</c:v>
                </c:pt>
                <c:pt idx="23">
                  <c:v>1007.20080110586</c:v>
                </c:pt>
                <c:pt idx="24">
                  <c:v>1034.82483439085</c:v>
                </c:pt>
                <c:pt idx="25">
                  <c:v>1061.45602864102</c:v>
                </c:pt>
                <c:pt idx="26">
                  <c:v>1086.98228887713</c:v>
                </c:pt>
                <c:pt idx="27">
                  <c:v>1111.29489370055</c:v>
                </c:pt>
                <c:pt idx="28">
                  <c:v>1134.28830540902</c:v>
                </c:pt>
                <c:pt idx="29">
                  <c:v>1155.85994859571</c:v>
                </c:pt>
                <c:pt idx="30">
                  <c:v>1175.90995919324</c:v>
                </c:pt>
                <c:pt idx="31">
                  <c:v>1194.34090650524</c:v>
                </c:pt>
                <c:pt idx="32">
                  <c:v>1211.05749107912</c:v>
                </c:pt>
                <c:pt idx="33">
                  <c:v>1225.96622139459</c:v>
                </c:pt>
                <c:pt idx="34">
                  <c:v>1238.97507250329</c:v>
                </c:pt>
                <c:pt idx="35">
                  <c:v>1249.99312993403</c:v>
                </c:pt>
                <c:pt idx="36">
                  <c:v>1258.93022257915</c:v>
                </c:pt>
                <c:pt idx="37">
                  <c:v>1265.69654873679</c:v>
                </c:pt>
                <c:pt idx="38">
                  <c:v>1270.20230017499</c:v>
                </c:pt>
                <c:pt idx="39">
                  <c:v>1272.35728949267</c:v>
                </c:pt>
                <c:pt idx="40">
                  <c:v>1272.07058566617</c:v>
                </c:pt>
                <c:pt idx="41">
                  <c:v>1269.25015949141</c:v>
                </c:pt>
                <c:pt idx="42">
                  <c:v>1263.80253081151</c:v>
                </c:pt>
                <c:pt idx="43">
                  <c:v>1255.6323843425</c:v>
                </c:pt>
                <c:pt idx="44">
                  <c:v>1244.64206296521</c:v>
                </c:pt>
                <c:pt idx="45">
                  <c:v>1230.73072137586</c:v>
                </c:pt>
                <c:pt idx="46">
                  <c:v>1184.730200002</c:v>
                </c:pt>
                <c:pt idx="47">
                  <c:v>1143.89719730763</c:v>
                </c:pt>
                <c:pt idx="48">
                  <c:v>1107.59398921382</c:v>
                </c:pt>
                <c:pt idx="49">
                  <c:v>1075.2643670755</c:v>
                </c:pt>
                <c:pt idx="50">
                  <c:v>1046.42584225812</c:v>
                </c:pt>
                <c:pt idx="51">
                  <c:v>1020.66365008835</c:v>
                </c:pt>
                <c:pt idx="52">
                  <c:v>997.460432251342</c:v>
                </c:pt>
                <c:pt idx="53">
                  <c:v>976.535924772698</c:v>
                </c:pt>
                <c:pt idx="54">
                  <c:v>957.636075114297</c:v>
                </c:pt>
                <c:pt idx="55">
                  <c:v>940.532658459612</c:v>
                </c:pt>
                <c:pt idx="56">
                  <c:v>925.021968467693</c:v>
                </c:pt>
                <c:pt idx="57">
                  <c:v>910.923027092895</c:v>
                </c:pt>
                <c:pt idx="58">
                  <c:v>923.575819131943</c:v>
                </c:pt>
                <c:pt idx="59">
                  <c:v>961.531921181025</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numCache>
            </c:numRef>
          </c:val>
          <c:smooth val="0"/>
        </c:ser>
        <c:ser>
          <c:idx val="1"/>
          <c:order val="1"/>
          <c:tx>
            <c:strRef>
              <c:f>"Optimal"</c:f>
              <c:strCache>
                <c:ptCount val="1"/>
                <c:pt idx="0">
                  <c:v>Optimal</c:v>
                </c:pt>
              </c:strCache>
            </c:strRef>
          </c:tx>
          <c:spPr>
            <a:solidFill>
              <a:srgbClr val="be4b48"/>
            </a:solidFill>
            <a:ln w="28440">
              <a:solidFill>
                <a:srgbClr val="be4b48"/>
              </a:solidFill>
              <a:round/>
            </a:ln>
          </c:spPr>
          <c:marker>
            <c:symbol val="square"/>
            <c:size val="5"/>
            <c:spPr>
              <a:solidFill>
                <a:srgbClr val="be4b48"/>
              </a:solidFill>
            </c:spPr>
          </c:marker>
          <c:dLbls>
            <c:numFmt formatCode="\ * #,##0.000\ ;\ * \(#,##0.000\);\ * \-#\ ;\ @\ " sourceLinked="1"/>
            <c:dLblPos val="r"/>
            <c:showLegendKey val="0"/>
            <c:showVal val="0"/>
            <c:showCatName val="0"/>
            <c:showSerName val="0"/>
            <c:showPercent val="0"/>
            <c:showLeaderLines val="0"/>
          </c:dLbls>
          <c:cat>
            <c:strRef>
              <c:f>Base!$B$2:$CI$2</c:f>
              <c:strCache>
                <c:ptCount val="86"/>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strCache>
            </c:strRef>
          </c:cat>
          <c:val>
            <c:numRef>
              <c:f>Opttax!$B$88:$CI$88</c:f>
              <c:numCache>
                <c:formatCode>General</c:formatCode>
                <c:ptCount val="86"/>
                <c:pt idx="0">
                  <c:v>389.859154929577</c:v>
                </c:pt>
                <c:pt idx="1">
                  <c:v>406.627344207896</c:v>
                </c:pt>
                <c:pt idx="2">
                  <c:v>420.695125273021</c:v>
                </c:pt>
                <c:pt idx="3">
                  <c:v>435.357749009541</c:v>
                </c:pt>
                <c:pt idx="4">
                  <c:v>450.537148201867</c:v>
                </c:pt>
                <c:pt idx="5">
                  <c:v>466.106808202627</c:v>
                </c:pt>
                <c:pt idx="6">
                  <c:v>481.903037467465</c:v>
                </c:pt>
                <c:pt idx="7">
                  <c:v>497.734415260388</c:v>
                </c:pt>
                <c:pt idx="8">
                  <c:v>513.389733817077</c:v>
                </c:pt>
                <c:pt idx="9">
                  <c:v>528.644697769821</c:v>
                </c:pt>
                <c:pt idx="10">
                  <c:v>543.267595573223</c:v>
                </c:pt>
                <c:pt idx="11">
                  <c:v>557.02411767477</c:v>
                </c:pt>
                <c:pt idx="12">
                  <c:v>569.681463625366</c:v>
                </c:pt>
                <c:pt idx="13">
                  <c:v>581.011854042427</c:v>
                </c:pt>
                <c:pt idx="14">
                  <c:v>590.795542145975</c:v>
                </c:pt>
                <c:pt idx="15">
                  <c:v>598.823401948997</c:v>
                </c:pt>
                <c:pt idx="16">
                  <c:v>604.899153961062</c:v>
                </c:pt>
                <c:pt idx="17">
                  <c:v>608.841272537217</c:v>
                </c:pt>
                <c:pt idx="18">
                  <c:v>610.484597974796</c:v>
                </c:pt>
                <c:pt idx="19">
                  <c:v>609.681646012396</c:v>
                </c:pt>
                <c:pt idx="20">
                  <c:v>606.302764113542</c:v>
                </c:pt>
                <c:pt idx="21">
                  <c:v>600.238966806522</c:v>
                </c:pt>
                <c:pt idx="22">
                  <c:v>591.404934984503</c:v>
                </c:pt>
                <c:pt idx="23">
                  <c:v>579.743026496549</c:v>
                </c:pt>
                <c:pt idx="24">
                  <c:v>568.277390547742</c:v>
                </c:pt>
                <c:pt idx="25">
                  <c:v>558.220286128081</c:v>
                </c:pt>
                <c:pt idx="26">
                  <c:v>549.393185992478</c:v>
                </c:pt>
                <c:pt idx="27">
                  <c:v>541.640173404844</c:v>
                </c:pt>
                <c:pt idx="28">
                  <c:v>534.825084363869</c:v>
                </c:pt>
                <c:pt idx="29">
                  <c:v>528.829009847662</c:v>
                </c:pt>
                <c:pt idx="30">
                  <c:v>504.850031965079</c:v>
                </c:pt>
                <c:pt idx="31">
                  <c:v>483.009439418709</c:v>
                </c:pt>
                <c:pt idx="32">
                  <c:v>463.047958710994</c:v>
                </c:pt>
                <c:pt idx="33">
                  <c:v>444.741896047773</c:v>
                </c:pt>
                <c:pt idx="34">
                  <c:v>427.897899965581</c:v>
                </c:pt>
                <c:pt idx="35">
                  <c:v>412.348616305986</c:v>
                </c:pt>
                <c:pt idx="36">
                  <c:v>397.949032264191</c:v>
                </c:pt>
                <c:pt idx="37">
                  <c:v>384.573369787824</c:v>
                </c:pt>
                <c:pt idx="38">
                  <c:v>372.112428636619</c:v>
                </c:pt>
                <c:pt idx="39">
                  <c:v>360.471305373721</c:v>
                </c:pt>
                <c:pt idx="40">
                  <c:v>349.567431563106</c:v>
                </c:pt>
                <c:pt idx="41">
                  <c:v>339.328886825128</c:v>
                </c:pt>
                <c:pt idx="42">
                  <c:v>329.692951677414</c:v>
                </c:pt>
                <c:pt idx="43">
                  <c:v>320.604873409197</c:v>
                </c:pt>
                <c:pt idx="44">
                  <c:v>312.016826802742</c:v>
                </c:pt>
                <c:pt idx="45">
                  <c:v>303.88706216287</c:v>
                </c:pt>
                <c:pt idx="46">
                  <c:v>296.179248070092</c:v>
                </c:pt>
                <c:pt idx="47">
                  <c:v>288.862039857829</c:v>
                </c:pt>
                <c:pt idx="48">
                  <c:v>281.90894406234</c:v>
                </c:pt>
                <c:pt idx="49">
                  <c:v>275.298617661882</c:v>
                </c:pt>
                <c:pt idx="50">
                  <c:v>269.015866218501</c:v>
                </c:pt>
                <c:pt idx="51">
                  <c:v>263.053846855107</c:v>
                </c:pt>
                <c:pt idx="52">
                  <c:v>257.245406330525</c:v>
                </c:pt>
                <c:pt idx="53">
                  <c:v>251.620758154749</c:v>
                </c:pt>
                <c:pt idx="54">
                  <c:v>247.628077724016</c:v>
                </c:pt>
                <c:pt idx="55">
                  <c:v>254.357756355588</c:v>
                </c:pt>
                <c:pt idx="56">
                  <c:v>272.410269060463</c:v>
                </c:pt>
                <c:pt idx="57">
                  <c:v>302.275431370473</c:v>
                </c:pt>
                <c:pt idx="58">
                  <c:v>344.488349325315</c:v>
                </c:pt>
                <c:pt idx="59">
                  <c:v>399.873306083833</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numCache>
            </c:numRef>
          </c:val>
          <c:smooth val="0"/>
        </c:ser>
        <c:hiLowLines>
          <c:spPr>
            <a:ln>
              <a:noFill/>
            </a:ln>
          </c:spPr>
        </c:hiLowLines>
        <c:marker val="1"/>
        <c:axId val="93628199"/>
        <c:axId val="40053007"/>
      </c:lineChart>
      <c:catAx>
        <c:axId val="93628199"/>
        <c:scaling>
          <c:orientation val="minMax"/>
        </c:scaling>
        <c:delete val="0"/>
        <c:axPos val="b"/>
        <c:numFmt formatCode="0.000" sourceLinked="1"/>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40053007"/>
        <c:crosses val="autoZero"/>
        <c:auto val="1"/>
        <c:lblAlgn val="ctr"/>
        <c:lblOffset val="100"/>
      </c:catAx>
      <c:valAx>
        <c:axId val="40053007"/>
        <c:scaling>
          <c:orientation val="minMax"/>
        </c:scaling>
        <c:delete val="0"/>
        <c:axPos val="l"/>
        <c:majorGridlines>
          <c:spPr>
            <a:ln w="9360">
              <a:solidFill>
                <a:srgbClr val="878787"/>
              </a:solidFill>
              <a:round/>
            </a:ln>
          </c:spPr>
        </c:majorGridlines>
        <c:numFmt formatCode="0.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93628199"/>
        <c:crosses val="autoZero"/>
        <c:crossBetween val="midCat"/>
      </c:valAx>
      <c:spPr>
        <a:solidFill>
          <a:srgbClr val="ffffff"/>
        </a:solidFill>
        <a:ln>
          <a:noFill/>
        </a:ln>
      </c:spPr>
    </c:plotArea>
    <c:legend>
      <c:layout>
        <c:manualLayout>
          <c:xMode val="edge"/>
          <c:yMode val="edge"/>
          <c:x val="0.163754480286738"/>
          <c:y val="0.0914445133292002"/>
          <c:w val="0.262713762975133"/>
          <c:h val="0.270435052185595"/>
        </c:manualLayout>
      </c:layout>
      <c:spPr>
        <a:noFill/>
        <a:ln>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a:noFill/>
    </a:ln>
  </c:spPr>
</c:chartSpace>
</file>

<file path=xl/charts/chart8.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Real return (consumption discount rate)</a:t>
            </a:r>
          </a:p>
        </c:rich>
      </c:tx>
      <c:layout>
        <c:manualLayout>
          <c:xMode val="edge"/>
          <c:yMode val="edge"/>
          <c:x val="0.211967400629111"/>
          <c:y val="0.0395750073106541"/>
        </c:manualLayout>
      </c:layout>
      <c:overlay val="0"/>
      <c:spPr>
        <a:noFill/>
        <a:ln>
          <a:noFill/>
        </a:ln>
      </c:spPr>
    </c:title>
    <c:autoTitleDeleted val="0"/>
    <c:plotArea>
      <c:layout>
        <c:manualLayout>
          <c:layoutTarget val="inner"/>
          <c:xMode val="edge"/>
          <c:yMode val="edge"/>
          <c:x val="0.0774235058621676"/>
          <c:y val="0.0709620820742762"/>
          <c:w val="0.887903917643695"/>
          <c:h val="0.861877375962569"/>
        </c:manualLayout>
      </c:layout>
      <c:lineChart>
        <c:grouping val="standard"/>
        <c:varyColors val="0"/>
        <c:ser>
          <c:idx val="0"/>
          <c:order val="0"/>
          <c:tx>
            <c:strRef>
              <c:f>"Cons disc rate (base)"</c:f>
              <c:strCache>
                <c:ptCount val="1"/>
                <c:pt idx="0">
                  <c:v>Cons disc rate (base)</c:v>
                </c:pt>
              </c:strCache>
            </c:strRef>
          </c:tx>
          <c:spPr>
            <a:solidFill>
              <a:srgbClr val="4a7ebb"/>
            </a:solidFill>
            <a:ln w="28440">
              <a:solidFill>
                <a:srgbClr val="4a7ebb"/>
              </a:solidFill>
              <a:round/>
            </a:ln>
          </c:spPr>
          <c:marker>
            <c:symbol val="diamond"/>
            <c:size val="5"/>
            <c:spPr>
              <a:solidFill>
                <a:srgbClr val="4a7ebb"/>
              </a:solidFill>
            </c:spPr>
          </c:marker>
          <c:dLbls>
            <c:numFmt formatCode="\ * #,##0.0000\ ;\ * \(#,##0.0000\);\ * \-#\ ;\ @\ " sourceLinked="1"/>
            <c:dLblPos val="r"/>
            <c:showLegendKey val="0"/>
            <c:showVal val="0"/>
            <c:showCatName val="0"/>
            <c:showSerName val="0"/>
            <c:showPercent val="0"/>
            <c:showLeaderLines val="0"/>
          </c:dLbls>
          <c:cat>
            <c:strRef>
              <c:f>Base!$C$2:$T$2</c:f>
              <c:strCache>
                <c:ptCount val="18"/>
                <c:pt idx="0">
                  <c:v>2015</c:v>
                </c:pt>
                <c:pt idx="1">
                  <c:v>2020</c:v>
                </c:pt>
                <c:pt idx="2">
                  <c:v>2025</c:v>
                </c:pt>
                <c:pt idx="3">
                  <c:v>2030</c:v>
                </c:pt>
                <c:pt idx="4">
                  <c:v>2035</c:v>
                </c:pt>
                <c:pt idx="5">
                  <c:v>2040</c:v>
                </c:pt>
                <c:pt idx="6">
                  <c:v>2045</c:v>
                </c:pt>
                <c:pt idx="7">
                  <c:v>2050</c:v>
                </c:pt>
                <c:pt idx="8">
                  <c:v>2055</c:v>
                </c:pt>
                <c:pt idx="9">
                  <c:v>2060</c:v>
                </c:pt>
                <c:pt idx="10">
                  <c:v>2065</c:v>
                </c:pt>
                <c:pt idx="11">
                  <c:v>2070</c:v>
                </c:pt>
                <c:pt idx="12">
                  <c:v>2075</c:v>
                </c:pt>
                <c:pt idx="13">
                  <c:v>2080</c:v>
                </c:pt>
                <c:pt idx="14">
                  <c:v>2085</c:v>
                </c:pt>
                <c:pt idx="15">
                  <c:v>2090</c:v>
                </c:pt>
                <c:pt idx="16">
                  <c:v>2095</c:v>
                </c:pt>
                <c:pt idx="17">
                  <c:v>2100</c:v>
                </c:pt>
              </c:strCache>
            </c:strRef>
          </c:cat>
          <c:val>
            <c:numRef>
              <c:f>Base!$C$154:$T$154</c:f>
              <c:numCache>
                <c:formatCode>General</c:formatCode>
                <c:ptCount val="18"/>
                <c:pt idx="0">
                  <c:v>0.0516417102528715</c:v>
                </c:pt>
                <c:pt idx="1">
                  <c:v>0.0507244350398244</c:v>
                </c:pt>
                <c:pt idx="2">
                  <c:v>0.0496526897420124</c:v>
                </c:pt>
                <c:pt idx="3">
                  <c:v>0.0485153570125423</c:v>
                </c:pt>
                <c:pt idx="4">
                  <c:v>0.0473608705338815</c:v>
                </c:pt>
                <c:pt idx="5">
                  <c:v>0.0462152168373904</c:v>
                </c:pt>
                <c:pt idx="6">
                  <c:v>0.0450920303502347</c:v>
                </c:pt>
                <c:pt idx="7">
                  <c:v>0.0439982150731537</c:v>
                </c:pt>
                <c:pt idx="8">
                  <c:v>0.0429370570596561</c:v>
                </c:pt>
                <c:pt idx="9">
                  <c:v>0.0419099354990367</c:v>
                </c:pt>
                <c:pt idx="10">
                  <c:v>0.040917252890353</c:v>
                </c:pt>
                <c:pt idx="11">
                  <c:v>0.0399589328118808</c:v>
                </c:pt>
                <c:pt idx="12">
                  <c:v>0.0390346811161526</c:v>
                </c:pt>
                <c:pt idx="13">
                  <c:v>0.0381441224628158</c:v>
                </c:pt>
                <c:pt idx="14">
                  <c:v>0.0372868757304536</c:v>
                </c:pt>
                <c:pt idx="15">
                  <c:v>0.0364626121305305</c:v>
                </c:pt>
                <c:pt idx="16">
                  <c:v>0.0356711263146154</c:v>
                </c:pt>
                <c:pt idx="17">
                  <c:v>0.0349124553222528</c:v>
                </c:pt>
              </c:numCache>
            </c:numRef>
          </c:val>
          <c:smooth val="0"/>
        </c:ser>
        <c:ser>
          <c:idx val="1"/>
          <c:order val="1"/>
          <c:tx>
            <c:strRef>
              <c:f>"Cons disc rate (opt)"</c:f>
              <c:strCache>
                <c:ptCount val="1"/>
                <c:pt idx="0">
                  <c:v>Cons disc rate (opt)</c:v>
                </c:pt>
              </c:strCache>
            </c:strRef>
          </c:tx>
          <c:spPr>
            <a:solidFill>
              <a:srgbClr val="be4b48"/>
            </a:solidFill>
            <a:ln w="28440">
              <a:solidFill>
                <a:srgbClr val="be4b48"/>
              </a:solidFill>
              <a:round/>
            </a:ln>
          </c:spPr>
          <c:marker>
            <c:symbol val="square"/>
            <c:size val="5"/>
            <c:spPr>
              <a:solidFill>
                <a:srgbClr val="be4b48"/>
              </a:solidFill>
            </c:spPr>
          </c:marker>
          <c:dLbls>
            <c:numFmt formatCode="\ * #,##0.0000\ ;\ * \(#,##0.0000\);\ * \-#\ ;\ @\ " sourceLinked="1"/>
            <c:dLblPos val="r"/>
            <c:showLegendKey val="0"/>
            <c:showVal val="0"/>
            <c:showCatName val="0"/>
            <c:showSerName val="0"/>
            <c:showPercent val="0"/>
            <c:showLeaderLines val="0"/>
          </c:dLbls>
          <c:cat>
            <c:strRef>
              <c:f>Base!$C$2:$T$2</c:f>
              <c:strCache>
                <c:ptCount val="18"/>
                <c:pt idx="0">
                  <c:v>2015</c:v>
                </c:pt>
                <c:pt idx="1">
                  <c:v>2020</c:v>
                </c:pt>
                <c:pt idx="2">
                  <c:v>2025</c:v>
                </c:pt>
                <c:pt idx="3">
                  <c:v>2030</c:v>
                </c:pt>
                <c:pt idx="4">
                  <c:v>2035</c:v>
                </c:pt>
                <c:pt idx="5">
                  <c:v>2040</c:v>
                </c:pt>
                <c:pt idx="6">
                  <c:v>2045</c:v>
                </c:pt>
                <c:pt idx="7">
                  <c:v>2050</c:v>
                </c:pt>
                <c:pt idx="8">
                  <c:v>2055</c:v>
                </c:pt>
                <c:pt idx="9">
                  <c:v>2060</c:v>
                </c:pt>
                <c:pt idx="10">
                  <c:v>2065</c:v>
                </c:pt>
                <c:pt idx="11">
                  <c:v>2070</c:v>
                </c:pt>
                <c:pt idx="12">
                  <c:v>2075</c:v>
                </c:pt>
                <c:pt idx="13">
                  <c:v>2080</c:v>
                </c:pt>
                <c:pt idx="14">
                  <c:v>2085</c:v>
                </c:pt>
                <c:pt idx="15">
                  <c:v>2090</c:v>
                </c:pt>
                <c:pt idx="16">
                  <c:v>2095</c:v>
                </c:pt>
                <c:pt idx="17">
                  <c:v>2100</c:v>
                </c:pt>
              </c:strCache>
            </c:strRef>
          </c:cat>
          <c:val>
            <c:numRef>
              <c:f>Opttax!$C$154:$T$154</c:f>
              <c:numCache>
                <c:formatCode>General</c:formatCode>
                <c:ptCount val="18"/>
                <c:pt idx="0">
                  <c:v>0.0516358617095516</c:v>
                </c:pt>
                <c:pt idx="1">
                  <c:v>0.0506925309221837</c:v>
                </c:pt>
                <c:pt idx="2">
                  <c:v>0.049608206889487</c:v>
                </c:pt>
                <c:pt idx="3">
                  <c:v>0.0484675665784449</c:v>
                </c:pt>
                <c:pt idx="4">
                  <c:v>0.047316859584805</c:v>
                </c:pt>
                <c:pt idx="5">
                  <c:v>0.0461810391785817</c:v>
                </c:pt>
                <c:pt idx="6">
                  <c:v>0.0450733486266732</c:v>
                </c:pt>
                <c:pt idx="7">
                  <c:v>0.0440006478619668</c:v>
                </c:pt>
                <c:pt idx="8">
                  <c:v>0.0429663573990793</c:v>
                </c:pt>
                <c:pt idx="9">
                  <c:v>0.0419720752766504</c:v>
                </c:pt>
                <c:pt idx="10">
                  <c:v>0.0410184578693653</c:v>
                </c:pt>
                <c:pt idx="11">
                  <c:v>0.0401056983184043</c:v>
                </c:pt>
                <c:pt idx="12">
                  <c:v>0.0392337891686148</c:v>
                </c:pt>
                <c:pt idx="13">
                  <c:v>0.0384026829179511</c:v>
                </c:pt>
                <c:pt idx="14">
                  <c:v>0.0376124185958657</c:v>
                </c:pt>
                <c:pt idx="15">
                  <c:v>0.036863276349959</c:v>
                </c:pt>
                <c:pt idx="16">
                  <c:v>0.0361560239571694</c:v>
                </c:pt>
                <c:pt idx="17">
                  <c:v>0.0354923557803701</c:v>
                </c:pt>
              </c:numCache>
            </c:numRef>
          </c:val>
          <c:smooth val="0"/>
        </c:ser>
        <c:ser>
          <c:idx val="2"/>
          <c:order val="2"/>
          <c:tx>
            <c:strRef>
              <c:f>"SternCalib"</c:f>
              <c:strCache>
                <c:ptCount val="1"/>
                <c:pt idx="0">
                  <c:v>SternCalib</c:v>
                </c:pt>
              </c:strCache>
            </c:strRef>
          </c:tx>
          <c:spPr>
            <a:solidFill>
              <a:srgbClr val="98b855"/>
            </a:solidFill>
            <a:ln w="28440">
              <a:solidFill>
                <a:srgbClr val="98b855"/>
              </a:solidFill>
              <a:round/>
            </a:ln>
          </c:spPr>
          <c:marker>
            <c:symbol val="square"/>
            <c:size val="5"/>
            <c:spPr>
              <a:solidFill>
                <a:srgbClr val="98b855"/>
              </a:solidFill>
            </c:spPr>
          </c:marker>
          <c:dLbls>
            <c:numFmt formatCode="\ * #,##0.0000\ ;\ * \(#,##0.0000\);\ * \-#\ ;\ @\ " sourceLinked="1"/>
            <c:dLblPos val="r"/>
            <c:showLegendKey val="0"/>
            <c:showVal val="0"/>
            <c:showCatName val="0"/>
            <c:showSerName val="0"/>
            <c:showPercent val="0"/>
            <c:showLeaderLines val="0"/>
          </c:dLbls>
          <c:cat>
            <c:strRef>
              <c:f>Base!$C$2:$T$2</c:f>
              <c:strCache>
                <c:ptCount val="18"/>
                <c:pt idx="0">
                  <c:v>2015</c:v>
                </c:pt>
                <c:pt idx="1">
                  <c:v>2020</c:v>
                </c:pt>
                <c:pt idx="2">
                  <c:v>2025</c:v>
                </c:pt>
                <c:pt idx="3">
                  <c:v>2030</c:v>
                </c:pt>
                <c:pt idx="4">
                  <c:v>2035</c:v>
                </c:pt>
                <c:pt idx="5">
                  <c:v>2040</c:v>
                </c:pt>
                <c:pt idx="6">
                  <c:v>2045</c:v>
                </c:pt>
                <c:pt idx="7">
                  <c:v>2050</c:v>
                </c:pt>
                <c:pt idx="8">
                  <c:v>2055</c:v>
                </c:pt>
                <c:pt idx="9">
                  <c:v>2060</c:v>
                </c:pt>
                <c:pt idx="10">
                  <c:v>2065</c:v>
                </c:pt>
                <c:pt idx="11">
                  <c:v>2070</c:v>
                </c:pt>
                <c:pt idx="12">
                  <c:v>2075</c:v>
                </c:pt>
                <c:pt idx="13">
                  <c:v>2080</c:v>
                </c:pt>
                <c:pt idx="14">
                  <c:v>2085</c:v>
                </c:pt>
                <c:pt idx="15">
                  <c:v>2090</c:v>
                </c:pt>
                <c:pt idx="16">
                  <c:v>2095</c:v>
                </c:pt>
                <c:pt idx="17">
                  <c:v>2100</c:v>
                </c:pt>
              </c:strCache>
            </c:strRef>
          </c:cat>
          <c:val>
            <c:numRef>
              <c:f>sterncalib!$B$154:$T$154</c:f>
              <c:numCache>
                <c:formatCode>General</c:formatCode>
                <c:ptCount val="19"/>
                <c:pt idx="0">
                  <c:v/>
                </c:pt>
                <c:pt idx="1">
                  <c:v>0.0520604314624935</c:v>
                </c:pt>
                <c:pt idx="2">
                  <c:v>0.0512993644689586</c:v>
                </c:pt>
                <c:pt idx="3">
                  <c:v>0.0501394337209187</c:v>
                </c:pt>
                <c:pt idx="4">
                  <c:v>0.0487584845769666</c:v>
                </c:pt>
                <c:pt idx="5">
                  <c:v>0.0472661263745988</c:v>
                </c:pt>
                <c:pt idx="6">
                  <c:v>0.0457296014991335</c:v>
                </c:pt>
                <c:pt idx="7">
                  <c:v>0.0441901631812192</c:v>
                </c:pt>
                <c:pt idx="8">
                  <c:v>0.0426732643476342</c:v>
                </c:pt>
                <c:pt idx="9">
                  <c:v>0.0411948345638236</c:v>
                </c:pt>
                <c:pt idx="10">
                  <c:v>0.0397651462904915</c:v>
                </c:pt>
                <c:pt idx="11">
                  <c:v>0.0383912210538071</c:v>
                </c:pt>
                <c:pt idx="12">
                  <c:v>0.0370783835934205</c:v>
                </c:pt>
                <c:pt idx="13">
                  <c:v>0.0358313677191107</c:v>
                </c:pt>
                <c:pt idx="14">
                  <c:v>0.0346552580696764</c:v>
                </c:pt>
                <c:pt idx="15">
                  <c:v>0.033556508911508</c:v>
                </c:pt>
                <c:pt idx="16">
                  <c:v>0.0325442925661534</c:v>
                </c:pt>
                <c:pt idx="17">
                  <c:v>0.03163250414762</c:v>
                </c:pt>
                <c:pt idx="18">
                  <c:v>0.0308429163457222</c:v>
                </c:pt>
              </c:numCache>
            </c:numRef>
          </c:val>
          <c:smooth val="0"/>
        </c:ser>
        <c:ser>
          <c:idx val="3"/>
          <c:order val="3"/>
          <c:tx>
            <c:strRef>
              <c:f>"Stern"</c:f>
              <c:strCache>
                <c:ptCount val="1"/>
                <c:pt idx="0">
                  <c:v>Stern</c:v>
                </c:pt>
              </c:strCache>
            </c:strRef>
          </c:tx>
          <c:spPr>
            <a:solidFill>
              <a:srgbClr val="7d5fa0"/>
            </a:solidFill>
            <a:ln w="28440">
              <a:solidFill>
                <a:srgbClr val="7d5fa0"/>
              </a:solidFill>
              <a:round/>
            </a:ln>
          </c:spPr>
          <c:marker>
            <c:symbol val="square"/>
            <c:size val="5"/>
            <c:spPr>
              <a:solidFill>
                <a:srgbClr val="7d5fa0"/>
              </a:solidFill>
            </c:spPr>
          </c:marker>
          <c:dLbls>
            <c:numFmt formatCode="\ * #,##0.0000\ ;\ * \(#,##0.0000\);\ * \-#\ ;\ @\ " sourceLinked="1"/>
            <c:dLblPos val="r"/>
            <c:showLegendKey val="0"/>
            <c:showVal val="0"/>
            <c:showCatName val="0"/>
            <c:showSerName val="0"/>
            <c:showPercent val="0"/>
            <c:showLeaderLines val="0"/>
          </c:dLbls>
          <c:cat>
            <c:strRef>
              <c:f>Base!$C$2:$T$2</c:f>
              <c:strCache>
                <c:ptCount val="18"/>
                <c:pt idx="0">
                  <c:v>2015</c:v>
                </c:pt>
                <c:pt idx="1">
                  <c:v>2020</c:v>
                </c:pt>
                <c:pt idx="2">
                  <c:v>2025</c:v>
                </c:pt>
                <c:pt idx="3">
                  <c:v>2030</c:v>
                </c:pt>
                <c:pt idx="4">
                  <c:v>2035</c:v>
                </c:pt>
                <c:pt idx="5">
                  <c:v>2040</c:v>
                </c:pt>
                <c:pt idx="6">
                  <c:v>2045</c:v>
                </c:pt>
                <c:pt idx="7">
                  <c:v>2050</c:v>
                </c:pt>
                <c:pt idx="8">
                  <c:v>2055</c:v>
                </c:pt>
                <c:pt idx="9">
                  <c:v>2060</c:v>
                </c:pt>
                <c:pt idx="10">
                  <c:v>2065</c:v>
                </c:pt>
                <c:pt idx="11">
                  <c:v>2070</c:v>
                </c:pt>
                <c:pt idx="12">
                  <c:v>2075</c:v>
                </c:pt>
                <c:pt idx="13">
                  <c:v>2080</c:v>
                </c:pt>
                <c:pt idx="14">
                  <c:v>2085</c:v>
                </c:pt>
                <c:pt idx="15">
                  <c:v>2090</c:v>
                </c:pt>
                <c:pt idx="16">
                  <c:v>2095</c:v>
                </c:pt>
                <c:pt idx="17">
                  <c:v>2100</c:v>
                </c:pt>
              </c:strCache>
            </c:strRef>
          </c:cat>
          <c:val>
            <c:numRef>
              <c:f>stern!$C$154:$T$154</c:f>
              <c:numCache>
                <c:formatCode>General</c:formatCode>
                <c:ptCount val="18"/>
                <c:pt idx="0">
                  <c:v>0.0377465751915513</c:v>
                </c:pt>
                <c:pt idx="1">
                  <c:v>0.0314042703323303</c:v>
                </c:pt>
                <c:pt idx="2">
                  <c:v>0.0277297216393872</c:v>
                </c:pt>
                <c:pt idx="3">
                  <c:v>0.025404614643407</c:v>
                </c:pt>
                <c:pt idx="4">
                  <c:v>0.023796651178025</c:v>
                </c:pt>
                <c:pt idx="5">
                  <c:v>0.0225877222298303</c:v>
                </c:pt>
                <c:pt idx="6">
                  <c:v>0.0216138440840328</c:v>
                </c:pt>
                <c:pt idx="7">
                  <c:v>0.0207903951611357</c:v>
                </c:pt>
                <c:pt idx="8">
                  <c:v>0.0200758044511711</c:v>
                </c:pt>
                <c:pt idx="9">
                  <c:v>0.0194542572503933</c:v>
                </c:pt>
                <c:pt idx="10">
                  <c:v>0.018928977027207</c:v>
                </c:pt>
                <c:pt idx="11">
                  <c:v>0.0185228770169077</c:v>
                </c:pt>
                <c:pt idx="12">
                  <c:v>0.0182752381164844</c:v>
                </c:pt>
                <c:pt idx="13">
                  <c:v>0.0179286628205684</c:v>
                </c:pt>
                <c:pt idx="14">
                  <c:v>0.0175036702149578</c:v>
                </c:pt>
                <c:pt idx="15">
                  <c:v>0.0170422499849736</c:v>
                </c:pt>
                <c:pt idx="16">
                  <c:v>0.016567575902402</c:v>
                </c:pt>
                <c:pt idx="17">
                  <c:v>0.0160923910946802</c:v>
                </c:pt>
              </c:numCache>
            </c:numRef>
          </c:val>
          <c:smooth val="0"/>
        </c:ser>
        <c:hiLowLines>
          <c:spPr>
            <a:ln>
              <a:noFill/>
            </a:ln>
          </c:spPr>
        </c:hiLowLines>
        <c:marker val="1"/>
        <c:axId val="70202911"/>
        <c:axId val="63796041"/>
      </c:lineChart>
      <c:catAx>
        <c:axId val="70202911"/>
        <c:scaling>
          <c:orientation val="minMax"/>
        </c:scaling>
        <c:delete val="0"/>
        <c:axPos val="b"/>
        <c:numFmt formatCode="0" sourceLinked="1"/>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63796041"/>
        <c:crosses val="autoZero"/>
        <c:auto val="1"/>
        <c:lblAlgn val="ctr"/>
        <c:lblOffset val="100"/>
      </c:catAx>
      <c:valAx>
        <c:axId val="63796041"/>
        <c:scaling>
          <c:orientation val="minMax"/>
        </c:scaling>
        <c:delete val="0"/>
        <c:axPos val="l"/>
        <c:majorGridlines>
          <c:spPr>
            <a:ln w="9360">
              <a:solidFill>
                <a:srgbClr val="878787"/>
              </a:solidFill>
              <a:round/>
            </a:ln>
          </c:spPr>
        </c:majorGridlines>
        <c:numFmt formatCode="0.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70202911"/>
        <c:crosses val="autoZero"/>
        <c:crossBetween val="midCat"/>
      </c:valAx>
      <c:spPr>
        <a:solidFill>
          <a:srgbClr val="ffffff"/>
        </a:solidFill>
        <a:ln>
          <a:noFill/>
        </a:ln>
      </c:spPr>
    </c:plotArea>
    <c:legend>
      <c:layout>
        <c:manualLayout>
          <c:xMode val="edge"/>
          <c:yMode val="edge"/>
          <c:x val="0.190448956248213"/>
          <c:y val="0.661565454722683"/>
          <c:w val="0.288196182169157"/>
          <c:h val="0.236303372977189"/>
        </c:manualLayout>
      </c:layout>
      <c:spPr>
        <a:solidFill>
          <a:srgbClr val="ffffff"/>
        </a:solidFill>
        <a:ln>
          <a:solidFill>
            <a:srgbClr val="4f81bd"/>
          </a:solidFill>
        </a:ln>
      </c:spPr>
      <c:txPr>
        <a:bodyPr/>
        <a:lstStyle/>
        <a:p>
          <a:pPr>
            <a:defRPr b="0" sz="1000" spc="-1" strike="noStrike">
              <a:solidFill>
                <a:srgbClr val="000000"/>
              </a:solidFill>
              <a:latin typeface="Calibri"/>
            </a:defRPr>
          </a:pPr>
        </a:p>
      </c:txPr>
    </c:legend>
    <c:plotVisOnly val="1"/>
    <c:dispBlanksAs val="gap"/>
  </c:chart>
  <c:spPr>
    <a:solidFill>
      <a:srgbClr val="ffffff"/>
    </a:solidFill>
    <a:ln>
      <a:noFill/>
    </a:ln>
  </c:spPr>
</c:chartSpace>
</file>

<file path=xl/charts/chart9.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Emissions control rate</a:t>
            </a:r>
          </a:p>
        </c:rich>
      </c:tx>
      <c:layout>
        <c:manualLayout>
          <c:xMode val="edge"/>
          <c:yMode val="edge"/>
          <c:x val="0.25210199862164"/>
          <c:y val="0.0548107924656372"/>
        </c:manualLayout>
      </c:layout>
      <c:overlay val="0"/>
      <c:spPr>
        <a:noFill/>
        <a:ln>
          <a:noFill/>
        </a:ln>
      </c:spPr>
    </c:title>
    <c:autoTitleDeleted val="0"/>
    <c:plotArea>
      <c:layout>
        <c:manualLayout>
          <c:layoutTarget val="inner"/>
          <c:xMode val="edge"/>
          <c:yMode val="edge"/>
          <c:x val="0.0895933838731909"/>
          <c:y val="0.042338367554726"/>
          <c:w val="0.887939352170917"/>
          <c:h val="0.861954861700322"/>
        </c:manualLayout>
      </c:layout>
      <c:lineChart>
        <c:grouping val="standard"/>
        <c:varyColors val="0"/>
        <c:ser>
          <c:idx val="0"/>
          <c:order val="0"/>
          <c:tx>
            <c:strRef>
              <c:f>"Base"</c:f>
              <c:strCache>
                <c:ptCount val="1"/>
                <c:pt idx="0">
                  <c:v>Base</c:v>
                </c:pt>
              </c:strCache>
            </c:strRef>
          </c:tx>
          <c:spPr>
            <a:solidFill>
              <a:srgbClr val="be4b48"/>
            </a:solidFill>
            <a:ln w="28440">
              <a:solidFill>
                <a:srgbClr val="be4b48"/>
              </a:solidFill>
              <a:round/>
            </a:ln>
          </c:spPr>
          <c:marker>
            <c:symbol val="square"/>
            <c:size val="5"/>
            <c:spPr>
              <a:solidFill>
                <a:srgbClr val="be4b48"/>
              </a:solidFill>
            </c:spPr>
          </c:marker>
          <c:dLbls>
            <c:numFmt formatCode="\ * #,##0.000\ ;\ * \(#,##0.000\);\ * \-#\ ;\ @\ " sourceLinked="1"/>
            <c:dLblPos val="r"/>
            <c:showLegendKey val="0"/>
            <c:showVal val="0"/>
            <c:showCatName val="0"/>
            <c:showSerName val="0"/>
            <c:showPercent val="0"/>
            <c:showLeaderLines val="0"/>
          </c:dLbls>
          <c:cat>
            <c:strRef>
              <c:f>Base!$B$2:$BT$2</c:f>
              <c:strCache>
                <c:ptCount val="71"/>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pt idx="65">
                  <c:v/>
                </c:pt>
                <c:pt idx="66">
                  <c:v/>
                </c:pt>
                <c:pt idx="67">
                  <c:v/>
                </c:pt>
                <c:pt idx="68">
                  <c:v/>
                </c:pt>
                <c:pt idx="69">
                  <c:v/>
                </c:pt>
                <c:pt idx="70">
                  <c:v/>
                </c:pt>
              </c:strCache>
            </c:strRef>
          </c:cat>
          <c:val>
            <c:numRef>
              <c:f>Base!$B$135:$BT$135</c:f>
              <c:numCache>
                <c:formatCode>General</c:formatCode>
                <c:ptCount val="71"/>
                <c:pt idx="0">
                  <c:v>0.0389763229616074</c:v>
                </c:pt>
                <c:pt idx="1">
                  <c:v>0.0417636817894511</c:v>
                </c:pt>
                <c:pt idx="2">
                  <c:v>0.0447503762305331</c:v>
                </c:pt>
                <c:pt idx="3">
                  <c:v>0.0479506616021236</c:v>
                </c:pt>
                <c:pt idx="4">
                  <c:v>0.0513798126814964</c:v>
                </c:pt>
                <c:pt idx="5">
                  <c:v>0.0550541966042707</c:v>
                </c:pt>
                <c:pt idx="6">
                  <c:v>0.0589913509899239</c:v>
                </c:pt>
                <c:pt idx="7">
                  <c:v>0.0632100676487115</c:v>
                </c:pt>
                <c:pt idx="8">
                  <c:v>0.0677304822656928</c:v>
                </c:pt>
                <c:pt idx="9">
                  <c:v>0.0725741705185086</c:v>
                </c:pt>
                <c:pt idx="10">
                  <c:v>0.077764251047267</c:v>
                </c:pt>
                <c:pt idx="11">
                  <c:v>0.0833254958016542</c:v>
                </c:pt>
                <c:pt idx="12">
                  <c:v>0.0892844482808651</c:v>
                </c:pt>
                <c:pt idx="13">
                  <c:v>0.0956695502132324</c:v>
                </c:pt>
                <c:pt idx="14">
                  <c:v>0.10251127732034</c:v>
                </c:pt>
                <c:pt idx="15">
                  <c:v>0.109842284765237</c:v>
                </c:pt>
                <c:pt idx="16">
                  <c:v>0.117697563017892</c:v>
                </c:pt>
                <c:pt idx="17">
                  <c:v>0.12611460486165</c:v>
                </c:pt>
                <c:pt idx="18">
                  <c:v>0.135133584346534</c:v>
                </c:pt>
                <c:pt idx="19">
                  <c:v>0.144797548534043</c:v>
                </c:pt>
                <c:pt idx="20">
                  <c:v>0.155152622961773</c:v>
                </c:pt>
                <c:pt idx="21">
                  <c:v>0.166248231792293</c:v>
                </c:pt>
                <c:pt idx="22">
                  <c:v>0.178137333721721</c:v>
                </c:pt>
                <c:pt idx="23">
                  <c:v>0.19087667473633</c:v>
                </c:pt>
                <c:pt idx="24">
                  <c:v>0.204527058967997</c:v>
                </c:pt>
                <c:pt idx="25">
                  <c:v>0.219153638902628</c:v>
                </c:pt>
                <c:pt idx="26">
                  <c:v>0.234826226350979</c:v>
                </c:pt>
                <c:pt idx="27">
                  <c:v>0.251619625658373</c:v>
                </c:pt>
                <c:pt idx="28">
                  <c:v>0.269613990738858</c:v>
                </c:pt>
                <c:pt idx="29">
                  <c:v>0.288895207643748</c:v>
                </c:pt>
                <c:pt idx="30">
                  <c:v>0.309555304496758</c:v>
                </c:pt>
                <c:pt idx="31">
                  <c:v>0.331692890731567</c:v>
                </c:pt>
                <c:pt idx="32">
                  <c:v>0.355413627755117</c:v>
                </c:pt>
                <c:pt idx="33">
                  <c:v>0.380830733258874</c:v>
                </c:pt>
                <c:pt idx="34">
                  <c:v>0.40806552160226</c:v>
                </c:pt>
                <c:pt idx="35">
                  <c:v>0.43724798283859</c:v>
                </c:pt>
                <c:pt idx="36">
                  <c:v>0.468517403151421</c:v>
                </c:pt>
                <c:pt idx="37">
                  <c:v>0.502023029655773</c:v>
                </c:pt>
                <c:pt idx="38">
                  <c:v>0.537924782749895</c:v>
                </c:pt>
                <c:pt idx="39">
                  <c:v>0.576394019404544</c:v>
                </c:pt>
                <c:pt idx="40">
                  <c:v>0.617614351036958</c:v>
                </c:pt>
                <c:pt idx="41">
                  <c:v>0.661782519883342</c:v>
                </c:pt>
                <c:pt idx="42">
                  <c:v>0.709109338031477</c:v>
                </c:pt>
                <c:pt idx="43">
                  <c:v>0.759820693621065</c:v>
                </c:pt>
                <c:pt idx="44">
                  <c:v>0.814158628988434</c:v>
                </c:pt>
                <c:pt idx="45">
                  <c:v>1.2</c:v>
                </c:pt>
                <c:pt idx="46">
                  <c:v>1.2</c:v>
                </c:pt>
                <c:pt idx="47">
                  <c:v>1.2</c:v>
                </c:pt>
                <c:pt idx="48">
                  <c:v>1.2</c:v>
                </c:pt>
                <c:pt idx="49">
                  <c:v>1.2</c:v>
                </c:pt>
                <c:pt idx="50">
                  <c:v>1.2</c:v>
                </c:pt>
                <c:pt idx="51">
                  <c:v>1.2</c:v>
                </c:pt>
                <c:pt idx="52">
                  <c:v>1.2</c:v>
                </c:pt>
                <c:pt idx="53">
                  <c:v>1.2</c:v>
                </c:pt>
                <c:pt idx="54">
                  <c:v>1.2</c:v>
                </c:pt>
                <c:pt idx="55">
                  <c:v>1.2</c:v>
                </c:pt>
                <c:pt idx="56">
                  <c:v>1.2</c:v>
                </c:pt>
                <c:pt idx="57">
                  <c:v>0.872024036224674</c:v>
                </c:pt>
                <c:pt idx="58">
                  <c:v>0.52215042772677</c:v>
                </c:pt>
                <c:pt idx="59">
                  <c:v>0</c:v>
                </c:pt>
                <c:pt idx="60">
                  <c:v/>
                </c:pt>
                <c:pt idx="61">
                  <c:v/>
                </c:pt>
                <c:pt idx="62">
                  <c:v/>
                </c:pt>
                <c:pt idx="63">
                  <c:v/>
                </c:pt>
                <c:pt idx="64">
                  <c:v/>
                </c:pt>
                <c:pt idx="65">
                  <c:v/>
                </c:pt>
                <c:pt idx="66">
                  <c:v/>
                </c:pt>
                <c:pt idx="67">
                  <c:v/>
                </c:pt>
                <c:pt idx="68">
                  <c:v/>
                </c:pt>
                <c:pt idx="69">
                  <c:v/>
                </c:pt>
                <c:pt idx="70">
                  <c:v/>
                </c:pt>
              </c:numCache>
            </c:numRef>
          </c:val>
          <c:smooth val="0"/>
        </c:ser>
        <c:ser>
          <c:idx val="1"/>
          <c:order val="1"/>
          <c:tx>
            <c:strRef>
              <c:f>"Optimal"</c:f>
              <c:strCache>
                <c:ptCount val="1"/>
                <c:pt idx="0">
                  <c:v>Optimal</c:v>
                </c:pt>
              </c:strCache>
            </c:strRef>
          </c:tx>
          <c:spPr>
            <a:solidFill>
              <a:srgbClr val="4a7ebb"/>
            </a:solidFill>
            <a:ln w="28440">
              <a:solidFill>
                <a:srgbClr val="4a7ebb"/>
              </a:solidFill>
              <a:round/>
            </a:ln>
          </c:spPr>
          <c:marker>
            <c:symbol val="square"/>
            <c:size val="5"/>
            <c:spPr>
              <a:solidFill>
                <a:srgbClr val="4a7ebb"/>
              </a:solidFill>
            </c:spPr>
          </c:marker>
          <c:dLbls>
            <c:numFmt formatCode="\ * #,##0.000\ ;\ * \(#,##0.000\);\ * \-#\ ;\ @\ " sourceLinked="1"/>
            <c:dLblPos val="r"/>
            <c:showLegendKey val="0"/>
            <c:showVal val="0"/>
            <c:showCatName val="0"/>
            <c:showSerName val="0"/>
            <c:showPercent val="0"/>
            <c:showLeaderLines val="0"/>
          </c:dLbls>
          <c:cat>
            <c:strRef>
              <c:f>Base!$B$2:$BT$2</c:f>
              <c:strCache>
                <c:ptCount val="71"/>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pt idx="65">
                  <c:v/>
                </c:pt>
                <c:pt idx="66">
                  <c:v/>
                </c:pt>
                <c:pt idx="67">
                  <c:v/>
                </c:pt>
                <c:pt idx="68">
                  <c:v/>
                </c:pt>
                <c:pt idx="69">
                  <c:v/>
                </c:pt>
                <c:pt idx="70">
                  <c:v/>
                </c:pt>
              </c:strCache>
            </c:strRef>
          </c:cat>
          <c:val>
            <c:numRef>
              <c:f>Opttax!$B$135:$BT$135</c:f>
              <c:numCache>
                <c:formatCode>General</c:formatCode>
                <c:ptCount val="71"/>
                <c:pt idx="0">
                  <c:v>0.039</c:v>
                </c:pt>
                <c:pt idx="1">
                  <c:v>0.1952999369</c:v>
                </c:pt>
                <c:pt idx="2">
                  <c:v>0.2184579609</c:v>
                </c:pt>
                <c:pt idx="3">
                  <c:v>0.2432032294</c:v>
                </c:pt>
                <c:pt idx="4">
                  <c:v>0.2694976095</c:v>
                </c:pt>
                <c:pt idx="5">
                  <c:v>0.2973148503</c:v>
                </c:pt>
                <c:pt idx="6">
                  <c:v>0.3266363445</c:v>
                </c:pt>
                <c:pt idx="7">
                  <c:v>0.3574480742</c:v>
                </c:pt>
                <c:pt idx="8">
                  <c:v>0.389738333</c:v>
                </c:pt>
                <c:pt idx="9">
                  <c:v>0.4234959626</c:v>
                </c:pt>
                <c:pt idx="10">
                  <c:v>0.458708928</c:v>
                </c:pt>
                <c:pt idx="11">
                  <c:v>0.495363113</c:v>
                </c:pt>
                <c:pt idx="12">
                  <c:v>0.5334412573</c:v>
                </c:pt>
                <c:pt idx="13">
                  <c:v>0.5729219824</c:v>
                </c:pt>
                <c:pt idx="14">
                  <c:v>0.6137788811</c:v>
                </c:pt>
                <c:pt idx="15">
                  <c:v>0.6559796844</c:v>
                </c:pt>
                <c:pt idx="16">
                  <c:v>0.6994855748</c:v>
                </c:pt>
                <c:pt idx="17">
                  <c:v>0.7442508161</c:v>
                </c:pt>
                <c:pt idx="18">
                  <c:v>0.7902230493</c:v>
                </c:pt>
                <c:pt idx="19">
                  <c:v>0.8373550177</c:v>
                </c:pt>
                <c:pt idx="20">
                  <c:v>0.8855711607</c:v>
                </c:pt>
                <c:pt idx="21">
                  <c:v>0.9347612547</c:v>
                </c:pt>
                <c:pt idx="22">
                  <c:v>0.9847724741</c:v>
                </c:pt>
                <c:pt idx="23">
                  <c:v>1</c:v>
                </c:pt>
                <c:pt idx="24">
                  <c:v>1</c:v>
                </c:pt>
                <c:pt idx="25">
                  <c:v>1</c:v>
                </c:pt>
                <c:pt idx="26">
                  <c:v>1</c:v>
                </c:pt>
                <c:pt idx="27">
                  <c:v>1</c:v>
                </c:pt>
                <c:pt idx="28">
                  <c:v>1</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1.2</c:v>
                </c:pt>
                <c:pt idx="48">
                  <c:v>1.2</c:v>
                </c:pt>
                <c:pt idx="49">
                  <c:v>1.2</c:v>
                </c:pt>
                <c:pt idx="50">
                  <c:v>1.2</c:v>
                </c:pt>
                <c:pt idx="51">
                  <c:v>1.2</c:v>
                </c:pt>
                <c:pt idx="52">
                  <c:v>1.2</c:v>
                </c:pt>
                <c:pt idx="53">
                  <c:v>1.1832864871</c:v>
                </c:pt>
                <c:pt idx="54">
                  <c:v>1.0574198132</c:v>
                </c:pt>
                <c:pt idx="55">
                  <c:v>0.9100568021</c:v>
                </c:pt>
                <c:pt idx="56">
                  <c:v>0.7410947704</c:v>
                </c:pt>
                <c:pt idx="57">
                  <c:v>0.5486345641</c:v>
                </c:pt>
                <c:pt idx="58">
                  <c:v>0.327559013</c:v>
                </c:pt>
                <c:pt idx="59">
                  <c:v>0</c:v>
                </c:pt>
                <c:pt idx="60">
                  <c:v/>
                </c:pt>
                <c:pt idx="61">
                  <c:v/>
                </c:pt>
                <c:pt idx="62">
                  <c:v/>
                </c:pt>
                <c:pt idx="63">
                  <c:v/>
                </c:pt>
                <c:pt idx="64">
                  <c:v/>
                </c:pt>
                <c:pt idx="65">
                  <c:v/>
                </c:pt>
                <c:pt idx="66">
                  <c:v/>
                </c:pt>
                <c:pt idx="67">
                  <c:v/>
                </c:pt>
                <c:pt idx="68">
                  <c:v/>
                </c:pt>
                <c:pt idx="69">
                  <c:v/>
                </c:pt>
                <c:pt idx="70">
                  <c:v/>
                </c:pt>
              </c:numCache>
            </c:numRef>
          </c:val>
          <c:smooth val="0"/>
        </c:ser>
        <c:ser>
          <c:idx val="2"/>
          <c:order val="2"/>
          <c:tx>
            <c:strRef>
              <c:f>"Limit t = 2"</c:f>
              <c:strCache>
                <c:ptCount val="1"/>
                <c:pt idx="0">
                  <c:v>Limit t = 2</c:v>
                </c:pt>
              </c:strCache>
            </c:strRef>
          </c:tx>
          <c:spPr>
            <a:solidFill>
              <a:srgbClr val="98b855"/>
            </a:solidFill>
            <a:ln w="28440">
              <a:solidFill>
                <a:srgbClr val="98b855"/>
              </a:solidFill>
              <a:round/>
            </a:ln>
          </c:spPr>
          <c:marker>
            <c:symbol val="square"/>
            <c:size val="5"/>
            <c:spPr>
              <a:solidFill>
                <a:srgbClr val="98b855"/>
              </a:solidFill>
            </c:spPr>
          </c:marker>
          <c:dLbls>
            <c:numFmt formatCode="\ * #,##0.000\ ;\ * \(#,##0.000\);\ * \-#\ ;\ @\ " sourceLinked="1"/>
            <c:dLblPos val="r"/>
            <c:showLegendKey val="0"/>
            <c:showVal val="0"/>
            <c:showCatName val="0"/>
            <c:showSerName val="0"/>
            <c:showPercent val="0"/>
            <c:showLeaderLines val="0"/>
          </c:dLbls>
          <c:cat>
            <c:strRef>
              <c:f>Base!$B$2:$BT$2</c:f>
              <c:strCache>
                <c:ptCount val="71"/>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pt idx="65">
                  <c:v/>
                </c:pt>
                <c:pt idx="66">
                  <c:v/>
                </c:pt>
                <c:pt idx="67">
                  <c:v/>
                </c:pt>
                <c:pt idx="68">
                  <c:v/>
                </c:pt>
                <c:pt idx="69">
                  <c:v/>
                </c:pt>
                <c:pt idx="70">
                  <c:v/>
                </c:pt>
              </c:strCache>
            </c:strRef>
          </c:cat>
          <c:val>
            <c:numRef>
              <c:f>Limt2!$B$135:$BT$135</c:f>
              <c:numCache>
                <c:formatCode>General</c:formatCode>
                <c:ptCount val="71"/>
                <c:pt idx="0">
                  <c:v>0.2865800809</c:v>
                </c:pt>
                <c:pt idx="1">
                  <c:v>0.3313248014</c:v>
                </c:pt>
                <c:pt idx="2">
                  <c:v>0.3823077883</c:v>
                </c:pt>
                <c:pt idx="3">
                  <c:v>0.44001522</c:v>
                </c:pt>
                <c:pt idx="4">
                  <c:v>0.5049592666</c:v>
                </c:pt>
                <c:pt idx="5">
                  <c:v>0.5776324601</c:v>
                </c:pt>
                <c:pt idx="6">
                  <c:v>0.6584627608</c:v>
                </c:pt>
                <c:pt idx="7">
                  <c:v>0.7477799532</c:v>
                </c:pt>
                <c:pt idx="8">
                  <c:v>0.8458189085</c:v>
                </c:pt>
                <c:pt idx="9">
                  <c:v>0.9528148567</c:v>
                </c:pt>
                <c:pt idx="10">
                  <c:v>1</c:v>
                </c:pt>
                <c:pt idx="11">
                  <c:v>1</c:v>
                </c:pt>
                <c:pt idx="12">
                  <c:v>1</c:v>
                </c:pt>
                <c:pt idx="13">
                  <c:v>1</c:v>
                </c:pt>
                <c:pt idx="14">
                  <c:v>1</c:v>
                </c:pt>
                <c:pt idx="15">
                  <c:v>1</c:v>
                </c:pt>
                <c:pt idx="16">
                  <c:v>1</c:v>
                </c:pt>
                <c:pt idx="17">
                  <c:v>1</c:v>
                </c:pt>
                <c:pt idx="18">
                  <c:v>0.9807205213</c:v>
                </c:pt>
                <c:pt idx="19">
                  <c:v>0.9679886889</c:v>
                </c:pt>
                <c:pt idx="20">
                  <c:v>0.9700061334</c:v>
                </c:pt>
                <c:pt idx="21">
                  <c:v>0.9718280681</c:v>
                </c:pt>
                <c:pt idx="22">
                  <c:v>0.9734778812</c:v>
                </c:pt>
                <c:pt idx="23">
                  <c:v>0.9749754123</c:v>
                </c:pt>
                <c:pt idx="24">
                  <c:v>0.9763377677</c:v>
                </c:pt>
                <c:pt idx="25">
                  <c:v>0.9775799345</c:v>
                </c:pt>
                <c:pt idx="26">
                  <c:v>1</c:v>
                </c:pt>
                <c:pt idx="27">
                  <c:v>1</c:v>
                </c:pt>
                <c:pt idx="28">
                  <c:v>1</c:v>
                </c:pt>
                <c:pt idx="29">
                  <c:v>1.0976478698</c:v>
                </c:pt>
                <c:pt idx="30">
                  <c:v>1.1245349864</c:v>
                </c:pt>
                <c:pt idx="31">
                  <c:v>1.1477919461</c:v>
                </c:pt>
                <c:pt idx="32">
                  <c:v>1.1668661928</c:v>
                </c:pt>
                <c:pt idx="33">
                  <c:v>1.1812669867</c:v>
                </c:pt>
                <c:pt idx="34">
                  <c:v>1.1906180902</c:v>
                </c:pt>
                <c:pt idx="35">
                  <c:v>1.1947228466</c:v>
                </c:pt>
                <c:pt idx="36">
                  <c:v>1.1936339437</c:v>
                </c:pt>
                <c:pt idx="37">
                  <c:v>1.1877132659</c:v>
                </c:pt>
                <c:pt idx="38">
                  <c:v>1.1776608155</c:v>
                </c:pt>
                <c:pt idx="39">
                  <c:v>1.1644917752</c:v>
                </c:pt>
                <c:pt idx="40">
                  <c:v>1.1494493563</c:v>
                </c:pt>
                <c:pt idx="41">
                  <c:v>1.1338602591</c:v>
                </c:pt>
                <c:pt idx="42">
                  <c:v>1.1189608855</c:v>
                </c:pt>
                <c:pt idx="43">
                  <c:v>1.1057336326</c:v>
                </c:pt>
                <c:pt idx="44">
                  <c:v>1.0947856533</c:v>
                </c:pt>
                <c:pt idx="45">
                  <c:v>1.0862811726</c:v>
                </c:pt>
                <c:pt idx="46">
                  <c:v>1.0799149507</c:v>
                </c:pt>
                <c:pt idx="47">
                  <c:v>1.0748993162</c:v>
                </c:pt>
                <c:pt idx="48">
                  <c:v>1.0699383734</c:v>
                </c:pt>
                <c:pt idx="49">
                  <c:v>1.0631691941</c:v>
                </c:pt>
                <c:pt idx="50">
                  <c:v>1.03884831</c:v>
                </c:pt>
                <c:pt idx="51">
                  <c:v>1.0244607979</c:v>
                </c:pt>
                <c:pt idx="52">
                  <c:v>0.9963707759</c:v>
                </c:pt>
                <c:pt idx="53">
                  <c:v>0.950446863</c:v>
                </c:pt>
                <c:pt idx="54">
                  <c:v>0.8821946175</c:v>
                </c:pt>
                <c:pt idx="55">
                  <c:v>0.7872572483</c:v>
                </c:pt>
                <c:pt idx="56">
                  <c:v>0.6619215259</c:v>
                </c:pt>
                <c:pt idx="57">
                  <c:v>0.5031628324</c:v>
                </c:pt>
                <c:pt idx="58">
                  <c:v>0.3067334904</c:v>
                </c:pt>
                <c:pt idx="59">
                  <c:v>0.0001</c:v>
                </c:pt>
                <c:pt idx="60">
                  <c:v/>
                </c:pt>
                <c:pt idx="61">
                  <c:v/>
                </c:pt>
                <c:pt idx="62">
                  <c:v/>
                </c:pt>
                <c:pt idx="63">
                  <c:v/>
                </c:pt>
                <c:pt idx="64">
                  <c:v/>
                </c:pt>
                <c:pt idx="65">
                  <c:v/>
                </c:pt>
                <c:pt idx="66">
                  <c:v/>
                </c:pt>
                <c:pt idx="67">
                  <c:v/>
                </c:pt>
                <c:pt idx="68">
                  <c:v/>
                </c:pt>
                <c:pt idx="69">
                  <c:v/>
                </c:pt>
                <c:pt idx="70">
                  <c:v/>
                </c:pt>
              </c:numCache>
            </c:numRef>
          </c:val>
          <c:smooth val="0"/>
        </c:ser>
        <c:ser>
          <c:idx val="3"/>
          <c:order val="3"/>
          <c:tx>
            <c:strRef>
              <c:f>"Stern"</c:f>
              <c:strCache>
                <c:ptCount val="1"/>
                <c:pt idx="0">
                  <c:v>Stern</c:v>
                </c:pt>
              </c:strCache>
            </c:strRef>
          </c:tx>
          <c:spPr>
            <a:solidFill>
              <a:srgbClr val="7d5fa0"/>
            </a:solidFill>
            <a:ln w="28440">
              <a:solidFill>
                <a:srgbClr val="7d5fa0"/>
              </a:solidFill>
              <a:round/>
            </a:ln>
          </c:spPr>
          <c:marker>
            <c:symbol val="square"/>
            <c:size val="5"/>
            <c:spPr>
              <a:solidFill>
                <a:srgbClr val="7d5fa0"/>
              </a:solidFill>
            </c:spPr>
          </c:marker>
          <c:dLbls>
            <c:numFmt formatCode="\ * #,##0.000\ ;\ * \(#,##0.000\);\ * \-#\ ;\ @\ " sourceLinked="1"/>
            <c:dLblPos val="r"/>
            <c:showLegendKey val="0"/>
            <c:showVal val="0"/>
            <c:showCatName val="0"/>
            <c:showSerName val="0"/>
            <c:showPercent val="0"/>
            <c:showLeaderLines val="0"/>
          </c:dLbls>
          <c:cat>
            <c:strRef>
              <c:f>Base!$B$2:$BT$2</c:f>
              <c:strCache>
                <c:ptCount val="71"/>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pt idx="65">
                  <c:v/>
                </c:pt>
                <c:pt idx="66">
                  <c:v/>
                </c:pt>
                <c:pt idx="67">
                  <c:v/>
                </c:pt>
                <c:pt idx="68">
                  <c:v/>
                </c:pt>
                <c:pt idx="69">
                  <c:v/>
                </c:pt>
                <c:pt idx="70">
                  <c:v/>
                </c:pt>
              </c:strCache>
            </c:strRef>
          </c:cat>
          <c:val>
            <c:numRef>
              <c:f>stern!$B$135:$BT$135</c:f>
              <c:numCache>
                <c:formatCode>General</c:formatCode>
                <c:ptCount val="71"/>
                <c:pt idx="0">
                  <c:v>0.4274155788</c:v>
                </c:pt>
                <c:pt idx="1">
                  <c:v>0.4781659728</c:v>
                </c:pt>
                <c:pt idx="2">
                  <c:v>0.5254081299</c:v>
                </c:pt>
                <c:pt idx="3">
                  <c:v>0.5711016432</c:v>
                </c:pt>
                <c:pt idx="4">
                  <c:v>0.6163367354</c:v>
                </c:pt>
                <c:pt idx="5">
                  <c:v>0.6617031721</c:v>
                </c:pt>
                <c:pt idx="6">
                  <c:v>0.7074993969</c:v>
                </c:pt>
                <c:pt idx="7">
                  <c:v>0.7538523184</c:v>
                </c:pt>
                <c:pt idx="8">
                  <c:v>0.8007865898</c:v>
                </c:pt>
                <c:pt idx="9">
                  <c:v>0.8482656647</c:v>
                </c:pt>
                <c:pt idx="10">
                  <c:v>0.8962184576</c:v>
                </c:pt>
                <c:pt idx="11">
                  <c:v>0.9445618382</c:v>
                </c:pt>
                <c:pt idx="12">
                  <c:v>0.9932293917</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1.2</c:v>
                </c:pt>
                <c:pt idx="30">
                  <c:v>1.2</c:v>
                </c:pt>
                <c:pt idx="31">
                  <c:v>1.2</c:v>
                </c:pt>
                <c:pt idx="32">
                  <c:v>1.2</c:v>
                </c:pt>
                <c:pt idx="33">
                  <c:v>1.2</c:v>
                </c:pt>
                <c:pt idx="34">
                  <c:v>1.2</c:v>
                </c:pt>
                <c:pt idx="35">
                  <c:v>1.2</c:v>
                </c:pt>
                <c:pt idx="36">
                  <c:v>1.2</c:v>
                </c:pt>
                <c:pt idx="37">
                  <c:v>1.2</c:v>
                </c:pt>
                <c:pt idx="38">
                  <c:v>1.2</c:v>
                </c:pt>
                <c:pt idx="39">
                  <c:v>1.1722757758</c:v>
                </c:pt>
                <c:pt idx="40">
                  <c:v>1.1286769337</c:v>
                </c:pt>
                <c:pt idx="41">
                  <c:v>1.0941529875</c:v>
                </c:pt>
                <c:pt idx="42">
                  <c:v>1.0698650707</c:v>
                </c:pt>
                <c:pt idx="43">
                  <c:v>1.0551774622</c:v>
                </c:pt>
                <c:pt idx="44">
                  <c:v>1.0483344332</c:v>
                </c:pt>
                <c:pt idx="45">
                  <c:v>1.0470895502</c:v>
                </c:pt>
                <c:pt idx="46">
                  <c:v>1.0490809987</c:v>
                </c:pt>
                <c:pt idx="47">
                  <c:v>1.0519466441</c:v>
                </c:pt>
                <c:pt idx="48">
                  <c:v>1.0532547986</c:v>
                </c:pt>
                <c:pt idx="49">
                  <c:v>1.0503383442</c:v>
                </c:pt>
                <c:pt idx="50">
                  <c:v>1.0644651781</c:v>
                </c:pt>
                <c:pt idx="51">
                  <c:v>1.0351644308</c:v>
                </c:pt>
                <c:pt idx="52">
                  <c:v>0.9962031465</c:v>
                </c:pt>
                <c:pt idx="53">
                  <c:v>0.9421207828</c:v>
                </c:pt>
                <c:pt idx="54">
                  <c:v>0.8675859823</c:v>
                </c:pt>
                <c:pt idx="55">
                  <c:v>0.7680390766</c:v>
                </c:pt>
                <c:pt idx="56">
                  <c:v>0.6402031253</c:v>
                </c:pt>
                <c:pt idx="57">
                  <c:v>0.4820118925</c:v>
                </c:pt>
                <c:pt idx="58">
                  <c:v>0.2906544454</c:v>
                </c:pt>
                <c:pt idx="59">
                  <c:v>0.0001</c:v>
                </c:pt>
                <c:pt idx="60">
                  <c:v/>
                </c:pt>
                <c:pt idx="61">
                  <c:v/>
                </c:pt>
                <c:pt idx="62">
                  <c:v/>
                </c:pt>
                <c:pt idx="63">
                  <c:v/>
                </c:pt>
                <c:pt idx="64">
                  <c:v/>
                </c:pt>
                <c:pt idx="65">
                  <c:v/>
                </c:pt>
                <c:pt idx="66">
                  <c:v/>
                </c:pt>
                <c:pt idx="67">
                  <c:v/>
                </c:pt>
                <c:pt idx="68">
                  <c:v/>
                </c:pt>
                <c:pt idx="69">
                  <c:v/>
                </c:pt>
                <c:pt idx="70">
                  <c:v/>
                </c:pt>
              </c:numCache>
            </c:numRef>
          </c:val>
          <c:smooth val="0"/>
        </c:ser>
        <c:ser>
          <c:idx val="4"/>
          <c:order val="4"/>
          <c:tx>
            <c:strRef>
              <c:f>"Copen"</c:f>
              <c:strCache>
                <c:ptCount val="1"/>
                <c:pt idx="0">
                  <c:v>Copen</c:v>
                </c:pt>
              </c:strCache>
            </c:strRef>
          </c:tx>
          <c:spPr>
            <a:solidFill>
              <a:srgbClr val="46aac4"/>
            </a:solidFill>
            <a:ln w="28440">
              <a:solidFill>
                <a:srgbClr val="46aac4"/>
              </a:solidFill>
              <a:round/>
            </a:ln>
          </c:spPr>
          <c:marker>
            <c:symbol val="square"/>
            <c:size val="5"/>
            <c:spPr>
              <a:solidFill>
                <a:srgbClr val="46aac4"/>
              </a:solidFill>
            </c:spPr>
          </c:marker>
          <c:dLbls>
            <c:numFmt formatCode="\ * #,##0.000\ ;\ * \(#,##0.000\);\ * \-#\ ;\ @\ " sourceLinked="1"/>
            <c:dLblPos val="r"/>
            <c:showLegendKey val="0"/>
            <c:showVal val="0"/>
            <c:showCatName val="0"/>
            <c:showSerName val="0"/>
            <c:showPercent val="0"/>
            <c:showLeaderLines val="0"/>
          </c:dLbls>
          <c:cat>
            <c:strRef>
              <c:f>Base!$B$2:$BT$2</c:f>
              <c:strCache>
                <c:ptCount val="71"/>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pt idx="65">
                  <c:v/>
                </c:pt>
                <c:pt idx="66">
                  <c:v/>
                </c:pt>
                <c:pt idx="67">
                  <c:v/>
                </c:pt>
                <c:pt idx="68">
                  <c:v/>
                </c:pt>
                <c:pt idx="69">
                  <c:v/>
                </c:pt>
                <c:pt idx="70">
                  <c:v/>
                </c:pt>
              </c:strCache>
            </c:strRef>
          </c:cat>
          <c:val>
            <c:numRef>
              <c:f>Copen!$B$135:$BT$135</c:f>
              <c:numCache>
                <c:formatCode>General</c:formatCode>
                <c:ptCount val="71"/>
                <c:pt idx="0">
                  <c:v>0.0350168485</c:v>
                </c:pt>
                <c:pt idx="1">
                  <c:v>0.055874801</c:v>
                </c:pt>
                <c:pt idx="2">
                  <c:v>0.110937151</c:v>
                </c:pt>
                <c:pt idx="3">
                  <c:v>0.163189757</c:v>
                </c:pt>
                <c:pt idx="4">
                  <c:v>0.206247482</c:v>
                </c:pt>
                <c:pt idx="5">
                  <c:v>0.241939219</c:v>
                </c:pt>
                <c:pt idx="6">
                  <c:v>0.30180914</c:v>
                </c:pt>
                <c:pt idx="7">
                  <c:v>0.364484979</c:v>
                </c:pt>
                <c:pt idx="8">
                  <c:v>0.423670192</c:v>
                </c:pt>
                <c:pt idx="9">
                  <c:v>0.478283881</c:v>
                </c:pt>
                <c:pt idx="10">
                  <c:v>0.534073643</c:v>
                </c:pt>
                <c:pt idx="11">
                  <c:v>0.588156847</c:v>
                </c:pt>
                <c:pt idx="12">
                  <c:v>0.633622</c:v>
                </c:pt>
                <c:pt idx="13">
                  <c:v>0.672457</c:v>
                </c:pt>
                <c:pt idx="14">
                  <c:v>0.705173102</c:v>
                </c:pt>
                <c:pt idx="15">
                  <c:v>0.733018573</c:v>
                </c:pt>
                <c:pt idx="16">
                  <c:v>0.756457118</c:v>
                </c:pt>
                <c:pt idx="17">
                  <c:v>0.776297581</c:v>
                </c:pt>
                <c:pt idx="18">
                  <c:v>0.794110815</c:v>
                </c:pt>
                <c:pt idx="19">
                  <c:v>0.822197128</c:v>
                </c:pt>
                <c:pt idx="20">
                  <c:v>0.839125811</c:v>
                </c:pt>
                <c:pt idx="21">
                  <c:v>0.854453754</c:v>
                </c:pt>
                <c:pt idx="22">
                  <c:v>0.868106413</c:v>
                </c:pt>
                <c:pt idx="23">
                  <c:v>0.880485825</c:v>
                </c:pt>
                <c:pt idx="24">
                  <c:v>0.891631752</c:v>
                </c:pt>
                <c:pt idx="25">
                  <c:v>0.901741794</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pt idx="41">
                  <c:v>0.9</c:v>
                </c:pt>
                <c:pt idx="42">
                  <c:v>0.9</c:v>
                </c:pt>
                <c:pt idx="43">
                  <c:v>0.9</c:v>
                </c:pt>
                <c:pt idx="44">
                  <c:v>0.9</c:v>
                </c:pt>
                <c:pt idx="45">
                  <c:v>0.9</c:v>
                </c:pt>
                <c:pt idx="46">
                  <c:v>0.9</c:v>
                </c:pt>
                <c:pt idx="47">
                  <c:v>0.9</c:v>
                </c:pt>
                <c:pt idx="48">
                  <c:v>0.9</c:v>
                </c:pt>
                <c:pt idx="49">
                  <c:v>0.9</c:v>
                </c:pt>
                <c:pt idx="50">
                  <c:v>0.9</c:v>
                </c:pt>
                <c:pt idx="51">
                  <c:v>0.9</c:v>
                </c:pt>
                <c:pt idx="52">
                  <c:v>0.9</c:v>
                </c:pt>
                <c:pt idx="53">
                  <c:v>0.9</c:v>
                </c:pt>
                <c:pt idx="54">
                  <c:v>0.9</c:v>
                </c:pt>
                <c:pt idx="55">
                  <c:v>0.9</c:v>
                </c:pt>
                <c:pt idx="56">
                  <c:v>0.9</c:v>
                </c:pt>
                <c:pt idx="57">
                  <c:v>0.9</c:v>
                </c:pt>
                <c:pt idx="58">
                  <c:v>0.9</c:v>
                </c:pt>
                <c:pt idx="59">
                  <c:v>0.9</c:v>
                </c:pt>
                <c:pt idx="60">
                  <c:v/>
                </c:pt>
                <c:pt idx="61">
                  <c:v/>
                </c:pt>
                <c:pt idx="62">
                  <c:v/>
                </c:pt>
                <c:pt idx="63">
                  <c:v/>
                </c:pt>
                <c:pt idx="64">
                  <c:v/>
                </c:pt>
                <c:pt idx="65">
                  <c:v/>
                </c:pt>
                <c:pt idx="66">
                  <c:v/>
                </c:pt>
                <c:pt idx="67">
                  <c:v/>
                </c:pt>
                <c:pt idx="68">
                  <c:v/>
                </c:pt>
                <c:pt idx="69">
                  <c:v/>
                </c:pt>
                <c:pt idx="70">
                  <c:v/>
                </c:pt>
              </c:numCache>
            </c:numRef>
          </c:val>
          <c:smooth val="0"/>
        </c:ser>
        <c:hiLowLines>
          <c:spPr>
            <a:ln>
              <a:noFill/>
            </a:ln>
          </c:spPr>
        </c:hiLowLines>
        <c:marker val="1"/>
        <c:axId val="99619948"/>
        <c:axId val="78641799"/>
      </c:lineChart>
      <c:catAx>
        <c:axId val="99619948"/>
        <c:scaling>
          <c:orientation val="minMax"/>
        </c:scaling>
        <c:delete val="0"/>
        <c:axPos val="b"/>
        <c:numFmt formatCode="0.000" sourceLinked="1"/>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78641799"/>
        <c:crosses val="autoZero"/>
        <c:auto val="1"/>
        <c:lblAlgn val="ctr"/>
        <c:lblOffset val="100"/>
      </c:catAx>
      <c:valAx>
        <c:axId val="78641799"/>
        <c:scaling>
          <c:orientation val="minMax"/>
        </c:scaling>
        <c:delete val="0"/>
        <c:axPos val="l"/>
        <c:majorGridlines>
          <c:spPr>
            <a:ln w="9360">
              <a:solidFill>
                <a:srgbClr val="878787"/>
              </a:solidFill>
              <a:round/>
            </a:ln>
          </c:spPr>
        </c:majorGridlines>
        <c:numFmt formatCode="0.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99619948"/>
        <c:crosses val="autoZero"/>
        <c:crossBetween val="midCat"/>
      </c:valAx>
      <c:spPr>
        <a:solidFill>
          <a:srgbClr val="ffffff"/>
        </a:solidFill>
        <a:ln>
          <a:noFill/>
        </a:ln>
      </c:spPr>
    </c:plotArea>
    <c:legend>
      <c:layout>
        <c:manualLayout>
          <c:xMode val="edge"/>
          <c:yMode val="edge"/>
          <c:x val="0.724879393521709"/>
          <c:y val="0.63634820974037"/>
          <c:w val="0.186160314287683"/>
          <c:h val="0.263640220619431"/>
        </c:manualLayout>
      </c:layout>
      <c:spPr>
        <a:noFill/>
        <a:ln>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a:noFill/>
    </a:ln>
  </c:spPr>
</c:chartSpace>
</file>

<file path=xl/charts/chart10.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Per capita consumption</a:t>
            </a:r>
          </a:p>
        </c:rich>
      </c:tx>
      <c:overlay val="0"/>
      <c:spPr>
        <a:noFill/>
        <a:ln>
          <a:noFill/>
        </a:ln>
      </c:spPr>
    </c:title>
    <c:autoTitleDeleted val="0"/>
    <c:plotArea>
      <c:layout>
        <c:manualLayout>
          <c:layoutTarget val="inner"/>
          <c:xMode val="edge"/>
          <c:yMode val="edge"/>
          <c:x val="0.107965655019978"/>
          <c:y val="0.0266101495349111"/>
          <c:w val="0.850548329507779"/>
          <c:h val="0.806664311786177"/>
        </c:manualLayout>
      </c:layout>
      <c:lineChart>
        <c:grouping val="standard"/>
        <c:varyColors val="0"/>
        <c:ser>
          <c:idx val="0"/>
          <c:order val="0"/>
          <c:tx>
            <c:strRef>
              <c:f>"Base"</c:f>
              <c:strCache>
                <c:ptCount val="1"/>
                <c:pt idx="0">
                  <c:v>Base</c:v>
                </c:pt>
              </c:strCache>
            </c:strRef>
          </c:tx>
          <c:spPr>
            <a:solidFill>
              <a:srgbClr val="4a7ebb"/>
            </a:solidFill>
            <a:ln w="28440">
              <a:solidFill>
                <a:srgbClr val="4a7ebb"/>
              </a:solidFill>
              <a:round/>
            </a:ln>
          </c:spPr>
          <c:marker>
            <c:symbol val="circle"/>
            <c:size val="5"/>
            <c:spPr>
              <a:solidFill>
                <a:srgbClr val="4a7ebb"/>
              </a:solidFill>
            </c:spPr>
          </c:marker>
          <c:dLbls>
            <c:numFmt formatCode="\ * #,##0.000\ ;\ * \(#,##0.000\);\ * \-#\ ;\ @\ " sourceLinked="1"/>
            <c:dLblPos val="r"/>
            <c:showLegendKey val="0"/>
            <c:showVal val="0"/>
            <c:showCatName val="0"/>
            <c:showSerName val="0"/>
            <c:showPercent val="0"/>
            <c:showLeaderLines val="0"/>
          </c:dLbls>
          <c:cat>
            <c:strRef>
              <c:f>Base!$B$2:$T$2</c:f>
              <c:strCache>
                <c:ptCount val="19"/>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strCache>
            </c:strRef>
          </c:cat>
          <c:val>
            <c:numRef>
              <c:f>Base!$B$126:$T$126</c:f>
              <c:numCache>
                <c:formatCode>General</c:formatCode>
                <c:ptCount val="19"/>
                <c:pt idx="0">
                  <c:v>6.88622958640215</c:v>
                </c:pt>
                <c:pt idx="1">
                  <c:v>7.78199624711594</c:v>
                </c:pt>
                <c:pt idx="2">
                  <c:v>8.76786270390984</c:v>
                </c:pt>
                <c:pt idx="3">
                  <c:v>9.84392184343084</c:v>
                </c:pt>
                <c:pt idx="4">
                  <c:v>11.0108039742815</c:v>
                </c:pt>
                <c:pt idx="5">
                  <c:v>12.2693081332821</c:v>
                </c:pt>
                <c:pt idx="6">
                  <c:v>13.6201568371171</c:v>
                </c:pt>
                <c:pt idx="7">
                  <c:v>15.0638344773226</c:v>
                </c:pt>
                <c:pt idx="8">
                  <c:v>16.6004841876266</c:v>
                </c:pt>
                <c:pt idx="9">
                  <c:v>18.2298468207146</c:v>
                </c:pt>
                <c:pt idx="10">
                  <c:v>19.951231106408</c:v>
                </c:pt>
                <c:pt idx="11">
                  <c:v>21.7635074171238</c:v>
                </c:pt>
                <c:pt idx="12">
                  <c:v>23.6651197537571</c:v>
                </c:pt>
                <c:pt idx="13">
                  <c:v>25.654112068684</c:v>
                </c:pt>
                <c:pt idx="14">
                  <c:v>27.7281663321924</c:v>
                </c:pt>
                <c:pt idx="15">
                  <c:v>29.8846509521336</c:v>
                </c:pt>
                <c:pt idx="16">
                  <c:v>32.1206802174723</c:v>
                </c:pt>
                <c:pt idx="17">
                  <c:v>34.4331883752739</c:v>
                </c:pt>
                <c:pt idx="18">
                  <c:v>36.8190274501182</c:v>
                </c:pt>
              </c:numCache>
            </c:numRef>
          </c:val>
          <c:smooth val="0"/>
        </c:ser>
        <c:ser>
          <c:idx val="1"/>
          <c:order val="1"/>
          <c:tx>
            <c:strRef>
              <c:f>"Limit T &lt; 2"</c:f>
              <c:strCache>
                <c:ptCount val="1"/>
                <c:pt idx="0">
                  <c:v>Limit T &lt; 2</c:v>
                </c:pt>
              </c:strCache>
            </c:strRef>
          </c:tx>
          <c:spPr>
            <a:solidFill>
              <a:srgbClr val="be4b48"/>
            </a:solidFill>
            <a:ln w="28440">
              <a:solidFill>
                <a:srgbClr val="be4b48"/>
              </a:solidFill>
              <a:round/>
            </a:ln>
          </c:spPr>
          <c:marker>
            <c:symbol val="square"/>
            <c:size val="5"/>
            <c:spPr>
              <a:solidFill>
                <a:srgbClr val="be4b48"/>
              </a:solidFill>
            </c:spPr>
          </c:marker>
          <c:dLbls>
            <c:numFmt formatCode="\ * #,##0.000\ ;\ * \(#,##0.000\);\ * \-#\ ;\ @\ " sourceLinked="1"/>
            <c:dLblPos val="r"/>
            <c:showLegendKey val="0"/>
            <c:showVal val="0"/>
            <c:showCatName val="0"/>
            <c:showSerName val="0"/>
            <c:showPercent val="0"/>
            <c:showLeaderLines val="0"/>
          </c:dLbls>
          <c:cat>
            <c:strRef>
              <c:f>Base!$B$2:$T$2</c:f>
              <c:strCache>
                <c:ptCount val="19"/>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strCache>
            </c:strRef>
          </c:cat>
          <c:val>
            <c:numRef>
              <c:f>Limt2!$B$126:$T$126</c:f>
              <c:numCache>
                <c:formatCode>General</c:formatCode>
                <c:ptCount val="19"/>
                <c:pt idx="0">
                  <c:v>6.88784549324009</c:v>
                </c:pt>
                <c:pt idx="1">
                  <c:v>7.76458158340672</c:v>
                </c:pt>
                <c:pt idx="2">
                  <c:v>8.72748521812746</c:v>
                </c:pt>
                <c:pt idx="3">
                  <c:v>9.77313384424297</c:v>
                </c:pt>
                <c:pt idx="4">
                  <c:v>10.898270292459</c:v>
                </c:pt>
                <c:pt idx="5">
                  <c:v>12.0995345180358</c:v>
                </c:pt>
                <c:pt idx="6">
                  <c:v>13.3738586086898</c:v>
                </c:pt>
                <c:pt idx="7">
                  <c:v>14.7199725486077</c:v>
                </c:pt>
                <c:pt idx="8">
                  <c:v>16.1419212161163</c:v>
                </c:pt>
                <c:pt idx="9">
                  <c:v>17.6564160722545</c:v>
                </c:pt>
                <c:pt idx="10">
                  <c:v>19.3052250307147</c:v>
                </c:pt>
                <c:pt idx="11">
                  <c:v>21.1031852303464</c:v>
                </c:pt>
                <c:pt idx="12">
                  <c:v>23.0389171866801</c:v>
                </c:pt>
                <c:pt idx="13">
                  <c:v>25.1052422235601</c:v>
                </c:pt>
                <c:pt idx="14">
                  <c:v>27.2976017414912</c:v>
                </c:pt>
                <c:pt idx="15">
                  <c:v>29.6131432650812</c:v>
                </c:pt>
                <c:pt idx="16">
                  <c:v>32.0503171401738</c:v>
                </c:pt>
                <c:pt idx="17">
                  <c:v>34.6089705028726</c:v>
                </c:pt>
                <c:pt idx="18">
                  <c:v>37.291319371672</c:v>
                </c:pt>
              </c:numCache>
            </c:numRef>
          </c:val>
          <c:smooth val="0"/>
        </c:ser>
        <c:hiLowLines>
          <c:spPr>
            <a:ln>
              <a:noFill/>
            </a:ln>
          </c:spPr>
        </c:hiLowLines>
        <c:marker val="1"/>
        <c:axId val="11515902"/>
        <c:axId val="33492887"/>
      </c:lineChart>
      <c:catAx>
        <c:axId val="11515902"/>
        <c:scaling>
          <c:orientation val="minMax"/>
        </c:scaling>
        <c:delete val="0"/>
        <c:axPos val="b"/>
        <c:numFmt formatCode="0.000" sourceLinked="1"/>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33492887"/>
        <c:crosses val="autoZero"/>
        <c:auto val="1"/>
        <c:lblAlgn val="ctr"/>
        <c:lblOffset val="100"/>
      </c:catAx>
      <c:valAx>
        <c:axId val="33492887"/>
        <c:scaling>
          <c:orientation val="minMax"/>
        </c:scaling>
        <c:delete val="0"/>
        <c:axPos val="l"/>
        <c:majorGridlines>
          <c:spPr>
            <a:ln w="9360">
              <a:solidFill>
                <a:srgbClr val="878787"/>
              </a:solidFill>
              <a:round/>
            </a:ln>
          </c:spPr>
        </c:majorGridlines>
        <c:numFmt formatCode="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11515902"/>
        <c:crosses val="autoZero"/>
        <c:crossBetween val="midCat"/>
      </c:valAx>
      <c:spPr>
        <a:solidFill>
          <a:srgbClr val="ffffff"/>
        </a:solidFill>
        <a:ln>
          <a:noFill/>
        </a:ln>
      </c:spPr>
    </c:plotArea>
    <c:plotVisOnly val="1"/>
    <c:dispBlanksAs val="gap"/>
  </c:chart>
  <c:spPr>
    <a:solidFill>
      <a:srgbClr val="ffffff"/>
    </a:solidFill>
    <a:ln>
      <a:noFill/>
    </a:ln>
  </c:spPr>
</c:chartSpace>
</file>

<file path=xl/charts/chart1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Emissions control rate</a:t>
            </a:r>
          </a:p>
        </c:rich>
      </c:tx>
      <c:layout>
        <c:manualLayout>
          <c:xMode val="edge"/>
          <c:yMode val="edge"/>
          <c:x val="0.422949689869056"/>
          <c:y val="0.0605006364022062"/>
        </c:manualLayout>
      </c:layout>
      <c:overlay val="0"/>
      <c:spPr>
        <a:noFill/>
        <a:ln>
          <a:noFill/>
        </a:ln>
      </c:spPr>
    </c:title>
    <c:autoTitleDeleted val="0"/>
    <c:plotArea>
      <c:layout>
        <c:manualLayout>
          <c:layoutTarget val="inner"/>
          <c:xMode val="edge"/>
          <c:yMode val="edge"/>
          <c:x val="0.0895933838731909"/>
          <c:y val="0.0422571064913025"/>
          <c:w val="0.887939352170917"/>
          <c:h val="0.86194314806958"/>
        </c:manualLayout>
      </c:layout>
      <c:lineChart>
        <c:grouping val="standard"/>
        <c:varyColors val="0"/>
        <c:ser>
          <c:idx val="0"/>
          <c:order val="0"/>
          <c:tx>
            <c:strRef>
              <c:f>"Base"</c:f>
              <c:strCache>
                <c:ptCount val="1"/>
                <c:pt idx="0">
                  <c:v>Base</c:v>
                </c:pt>
              </c:strCache>
            </c:strRef>
          </c:tx>
          <c:spPr>
            <a:solidFill>
              <a:srgbClr val="be4b48"/>
            </a:solidFill>
            <a:ln w="28440">
              <a:solidFill>
                <a:srgbClr val="be4b48"/>
              </a:solidFill>
              <a:round/>
            </a:ln>
          </c:spPr>
          <c:marker>
            <c:symbol val="square"/>
            <c:size val="5"/>
            <c:spPr>
              <a:solidFill>
                <a:srgbClr val="be4b48"/>
              </a:solidFill>
            </c:spPr>
          </c:marker>
          <c:dLbls>
            <c:numFmt formatCode="\ * #,##0.000\ ;\ * \(#,##0.000\);\ * \-#\ ;\ @\ " sourceLinked="1"/>
            <c:dLblPos val="r"/>
            <c:showLegendKey val="0"/>
            <c:showVal val="0"/>
            <c:showCatName val="0"/>
            <c:showSerName val="0"/>
            <c:showPercent val="0"/>
            <c:showLeaderLines val="0"/>
          </c:dLbls>
          <c:cat>
            <c:strRef>
              <c:f>stern!$B$2:$Z$2</c:f>
              <c:strCach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strCache>
            </c:strRef>
          </c:cat>
          <c:val>
            <c:numRef>
              <c:f>Base!$B$135:$Z$135</c:f>
              <c:numCache>
                <c:formatCode>General</c:formatCode>
                <c:ptCount val="25"/>
                <c:pt idx="0">
                  <c:v>0.0389763229616074</c:v>
                </c:pt>
                <c:pt idx="1">
                  <c:v>0.0417636817894511</c:v>
                </c:pt>
                <c:pt idx="2">
                  <c:v>0.0447503762305331</c:v>
                </c:pt>
                <c:pt idx="3">
                  <c:v>0.0479506616021236</c:v>
                </c:pt>
                <c:pt idx="4">
                  <c:v>0.0513798126814964</c:v>
                </c:pt>
                <c:pt idx="5">
                  <c:v>0.0550541966042707</c:v>
                </c:pt>
                <c:pt idx="6">
                  <c:v>0.0589913509899239</c:v>
                </c:pt>
                <c:pt idx="7">
                  <c:v>0.0632100676487115</c:v>
                </c:pt>
                <c:pt idx="8">
                  <c:v>0.0677304822656928</c:v>
                </c:pt>
                <c:pt idx="9">
                  <c:v>0.0725741705185086</c:v>
                </c:pt>
                <c:pt idx="10">
                  <c:v>0.077764251047267</c:v>
                </c:pt>
                <c:pt idx="11">
                  <c:v>0.0833254958016542</c:v>
                </c:pt>
                <c:pt idx="12">
                  <c:v>0.0892844482808651</c:v>
                </c:pt>
                <c:pt idx="13">
                  <c:v>0.0956695502132324</c:v>
                </c:pt>
                <c:pt idx="14">
                  <c:v>0.10251127732034</c:v>
                </c:pt>
                <c:pt idx="15">
                  <c:v>0.109842284765237</c:v>
                </c:pt>
                <c:pt idx="16">
                  <c:v>0.117697563017892</c:v>
                </c:pt>
                <c:pt idx="17">
                  <c:v>0.12611460486165</c:v>
                </c:pt>
                <c:pt idx="18">
                  <c:v>0.135133584346534</c:v>
                </c:pt>
                <c:pt idx="19">
                  <c:v>0.144797548534043</c:v>
                </c:pt>
                <c:pt idx="20">
                  <c:v>0.155152622961773</c:v>
                </c:pt>
                <c:pt idx="21">
                  <c:v>0.166248231792293</c:v>
                </c:pt>
                <c:pt idx="22">
                  <c:v>0.178137333721721</c:v>
                </c:pt>
                <c:pt idx="23">
                  <c:v>0.19087667473633</c:v>
                </c:pt>
                <c:pt idx="24">
                  <c:v>0.204527058967997</c:v>
                </c:pt>
              </c:numCache>
            </c:numRef>
          </c:val>
          <c:smooth val="0"/>
        </c:ser>
        <c:ser>
          <c:idx val="1"/>
          <c:order val="1"/>
          <c:tx>
            <c:strRef>
              <c:f>"Optimal"</c:f>
              <c:strCache>
                <c:ptCount val="1"/>
                <c:pt idx="0">
                  <c:v>Optimal</c:v>
                </c:pt>
              </c:strCache>
            </c:strRef>
          </c:tx>
          <c:spPr>
            <a:solidFill>
              <a:srgbClr val="4a7ebb"/>
            </a:solidFill>
            <a:ln w="28440">
              <a:solidFill>
                <a:srgbClr val="4a7ebb"/>
              </a:solidFill>
              <a:round/>
            </a:ln>
          </c:spPr>
          <c:marker>
            <c:symbol val="square"/>
            <c:size val="5"/>
            <c:spPr>
              <a:solidFill>
                <a:srgbClr val="4a7ebb"/>
              </a:solidFill>
            </c:spPr>
          </c:marker>
          <c:dLbls>
            <c:numFmt formatCode="\ * #,##0.000\ ;\ * \(#,##0.000\);\ * \-#\ ;\ @\ " sourceLinked="1"/>
            <c:dLblPos val="r"/>
            <c:showLegendKey val="0"/>
            <c:showVal val="0"/>
            <c:showCatName val="0"/>
            <c:showSerName val="0"/>
            <c:showPercent val="0"/>
            <c:showLeaderLines val="0"/>
          </c:dLbls>
          <c:cat>
            <c:strRef>
              <c:f>stern!$B$2:$Z$2</c:f>
              <c:strCach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strCache>
            </c:strRef>
          </c:cat>
          <c:val>
            <c:numRef>
              <c:f>Opttax!$B$135:$Z$135</c:f>
              <c:numCache>
                <c:formatCode>General</c:formatCode>
                <c:ptCount val="25"/>
                <c:pt idx="0">
                  <c:v>0.039</c:v>
                </c:pt>
                <c:pt idx="1">
                  <c:v>0.1952999369</c:v>
                </c:pt>
                <c:pt idx="2">
                  <c:v>0.2184579609</c:v>
                </c:pt>
                <c:pt idx="3">
                  <c:v>0.2432032294</c:v>
                </c:pt>
                <c:pt idx="4">
                  <c:v>0.2694976095</c:v>
                </c:pt>
                <c:pt idx="5">
                  <c:v>0.2973148503</c:v>
                </c:pt>
                <c:pt idx="6">
                  <c:v>0.3266363445</c:v>
                </c:pt>
                <c:pt idx="7">
                  <c:v>0.3574480742</c:v>
                </c:pt>
                <c:pt idx="8">
                  <c:v>0.389738333</c:v>
                </c:pt>
                <c:pt idx="9">
                  <c:v>0.4234959626</c:v>
                </c:pt>
                <c:pt idx="10">
                  <c:v>0.458708928</c:v>
                </c:pt>
                <c:pt idx="11">
                  <c:v>0.495363113</c:v>
                </c:pt>
                <c:pt idx="12">
                  <c:v>0.5334412573</c:v>
                </c:pt>
                <c:pt idx="13">
                  <c:v>0.5729219824</c:v>
                </c:pt>
                <c:pt idx="14">
                  <c:v>0.6137788811</c:v>
                </c:pt>
                <c:pt idx="15">
                  <c:v>0.6559796844</c:v>
                </c:pt>
                <c:pt idx="16">
                  <c:v>0.6994855748</c:v>
                </c:pt>
                <c:pt idx="17">
                  <c:v>0.7442508161</c:v>
                </c:pt>
                <c:pt idx="18">
                  <c:v>0.7902230493</c:v>
                </c:pt>
                <c:pt idx="19">
                  <c:v>0.8373550177</c:v>
                </c:pt>
                <c:pt idx="20">
                  <c:v>0.8855711607</c:v>
                </c:pt>
                <c:pt idx="21">
                  <c:v>0.9347612547</c:v>
                </c:pt>
                <c:pt idx="22">
                  <c:v>0.9847724741</c:v>
                </c:pt>
                <c:pt idx="23">
                  <c:v>1</c:v>
                </c:pt>
                <c:pt idx="24">
                  <c:v>1</c:v>
                </c:pt>
              </c:numCache>
            </c:numRef>
          </c:val>
          <c:smooth val="0"/>
        </c:ser>
        <c:ser>
          <c:idx val="2"/>
          <c:order val="2"/>
          <c:tx>
            <c:strRef>
              <c:f>"Limit t = 2"</c:f>
              <c:strCache>
                <c:ptCount val="1"/>
                <c:pt idx="0">
                  <c:v>Limit t = 2</c:v>
                </c:pt>
              </c:strCache>
            </c:strRef>
          </c:tx>
          <c:spPr>
            <a:solidFill>
              <a:srgbClr val="98b855"/>
            </a:solidFill>
            <a:ln w="28440">
              <a:solidFill>
                <a:srgbClr val="98b855"/>
              </a:solidFill>
              <a:round/>
            </a:ln>
          </c:spPr>
          <c:marker>
            <c:symbol val="square"/>
            <c:size val="5"/>
            <c:spPr>
              <a:solidFill>
                <a:srgbClr val="98b855"/>
              </a:solidFill>
            </c:spPr>
          </c:marker>
          <c:dLbls>
            <c:numFmt formatCode="\ * #,##0.000\ ;\ * \(#,##0.000\);\ * \-#\ ;\ @\ " sourceLinked="1"/>
            <c:dLblPos val="r"/>
            <c:showLegendKey val="0"/>
            <c:showVal val="0"/>
            <c:showCatName val="0"/>
            <c:showSerName val="0"/>
            <c:showPercent val="0"/>
            <c:showLeaderLines val="0"/>
          </c:dLbls>
          <c:cat>
            <c:strRef>
              <c:f>stern!$B$2:$Z$2</c:f>
              <c:strCach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strCache>
            </c:strRef>
          </c:cat>
          <c:val>
            <c:numRef>
              <c:f>Limt2!$B$135:$Z$135</c:f>
              <c:numCache>
                <c:formatCode>General</c:formatCode>
                <c:ptCount val="25"/>
                <c:pt idx="0">
                  <c:v>0.2865800809</c:v>
                </c:pt>
                <c:pt idx="1">
                  <c:v>0.3313248014</c:v>
                </c:pt>
                <c:pt idx="2">
                  <c:v>0.3823077883</c:v>
                </c:pt>
                <c:pt idx="3">
                  <c:v>0.44001522</c:v>
                </c:pt>
                <c:pt idx="4">
                  <c:v>0.5049592666</c:v>
                </c:pt>
                <c:pt idx="5">
                  <c:v>0.5776324601</c:v>
                </c:pt>
                <c:pt idx="6">
                  <c:v>0.6584627608</c:v>
                </c:pt>
                <c:pt idx="7">
                  <c:v>0.7477799532</c:v>
                </c:pt>
                <c:pt idx="8">
                  <c:v>0.8458189085</c:v>
                </c:pt>
                <c:pt idx="9">
                  <c:v>0.9528148567</c:v>
                </c:pt>
                <c:pt idx="10">
                  <c:v>1</c:v>
                </c:pt>
                <c:pt idx="11">
                  <c:v>1</c:v>
                </c:pt>
                <c:pt idx="12">
                  <c:v>1</c:v>
                </c:pt>
                <c:pt idx="13">
                  <c:v>1</c:v>
                </c:pt>
                <c:pt idx="14">
                  <c:v>1</c:v>
                </c:pt>
                <c:pt idx="15">
                  <c:v>1</c:v>
                </c:pt>
                <c:pt idx="16">
                  <c:v>1</c:v>
                </c:pt>
                <c:pt idx="17">
                  <c:v>1</c:v>
                </c:pt>
                <c:pt idx="18">
                  <c:v>0.9807205213</c:v>
                </c:pt>
                <c:pt idx="19">
                  <c:v>0.9679886889</c:v>
                </c:pt>
                <c:pt idx="20">
                  <c:v>0.9700061334</c:v>
                </c:pt>
                <c:pt idx="21">
                  <c:v>0.9718280681</c:v>
                </c:pt>
                <c:pt idx="22">
                  <c:v>0.9734778812</c:v>
                </c:pt>
                <c:pt idx="23">
                  <c:v>0.9749754123</c:v>
                </c:pt>
                <c:pt idx="24">
                  <c:v>0.9763377677</c:v>
                </c:pt>
              </c:numCache>
            </c:numRef>
          </c:val>
          <c:smooth val="0"/>
        </c:ser>
        <c:ser>
          <c:idx val="3"/>
          <c:order val="3"/>
          <c:tx>
            <c:strRef>
              <c:f>"Stern"</c:f>
              <c:strCache>
                <c:ptCount val="1"/>
                <c:pt idx="0">
                  <c:v>Stern</c:v>
                </c:pt>
              </c:strCache>
            </c:strRef>
          </c:tx>
          <c:spPr>
            <a:solidFill>
              <a:srgbClr val="7d5fa0"/>
            </a:solidFill>
            <a:ln w="28440">
              <a:solidFill>
                <a:srgbClr val="7d5fa0"/>
              </a:solidFill>
              <a:round/>
            </a:ln>
          </c:spPr>
          <c:marker>
            <c:symbol val="square"/>
            <c:size val="5"/>
            <c:spPr>
              <a:solidFill>
                <a:srgbClr val="7d5fa0"/>
              </a:solidFill>
            </c:spPr>
          </c:marker>
          <c:dLbls>
            <c:numFmt formatCode="\ * #,##0.000\ ;\ * \(#,##0.000\);\ * \-#\ ;\ @\ " sourceLinked="1"/>
            <c:dLblPos val="r"/>
            <c:showLegendKey val="0"/>
            <c:showVal val="0"/>
            <c:showCatName val="0"/>
            <c:showSerName val="0"/>
            <c:showPercent val="0"/>
            <c:showLeaderLines val="0"/>
          </c:dLbls>
          <c:cat>
            <c:strRef>
              <c:f>stern!$B$2:$Z$2</c:f>
              <c:strCach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strCache>
            </c:strRef>
          </c:cat>
          <c:val>
            <c:numRef>
              <c:f>stern!$B$135:$Z$135</c:f>
              <c:numCache>
                <c:formatCode>General</c:formatCode>
                <c:ptCount val="25"/>
                <c:pt idx="0">
                  <c:v>0.4274155788</c:v>
                </c:pt>
                <c:pt idx="1">
                  <c:v>0.4781659728</c:v>
                </c:pt>
                <c:pt idx="2">
                  <c:v>0.5254081299</c:v>
                </c:pt>
                <c:pt idx="3">
                  <c:v>0.5711016432</c:v>
                </c:pt>
                <c:pt idx="4">
                  <c:v>0.6163367354</c:v>
                </c:pt>
                <c:pt idx="5">
                  <c:v>0.6617031721</c:v>
                </c:pt>
                <c:pt idx="6">
                  <c:v>0.7074993969</c:v>
                </c:pt>
                <c:pt idx="7">
                  <c:v>0.7538523184</c:v>
                </c:pt>
                <c:pt idx="8">
                  <c:v>0.8007865898</c:v>
                </c:pt>
                <c:pt idx="9">
                  <c:v>0.8482656647</c:v>
                </c:pt>
                <c:pt idx="10">
                  <c:v>0.8962184576</c:v>
                </c:pt>
                <c:pt idx="11">
                  <c:v>0.9445618382</c:v>
                </c:pt>
                <c:pt idx="12">
                  <c:v>0.9932293917</c:v>
                </c:pt>
                <c:pt idx="13">
                  <c:v>1</c:v>
                </c:pt>
                <c:pt idx="14">
                  <c:v>1</c:v>
                </c:pt>
                <c:pt idx="15">
                  <c:v>1</c:v>
                </c:pt>
                <c:pt idx="16">
                  <c:v>1</c:v>
                </c:pt>
                <c:pt idx="17">
                  <c:v>1</c:v>
                </c:pt>
                <c:pt idx="18">
                  <c:v>1</c:v>
                </c:pt>
                <c:pt idx="19">
                  <c:v>1</c:v>
                </c:pt>
                <c:pt idx="20">
                  <c:v>1</c:v>
                </c:pt>
                <c:pt idx="21">
                  <c:v>1</c:v>
                </c:pt>
                <c:pt idx="22">
                  <c:v>1</c:v>
                </c:pt>
                <c:pt idx="23">
                  <c:v>1</c:v>
                </c:pt>
                <c:pt idx="24">
                  <c:v>1</c:v>
                </c:pt>
              </c:numCache>
            </c:numRef>
          </c:val>
          <c:smooth val="0"/>
        </c:ser>
        <c:ser>
          <c:idx val="4"/>
          <c:order val="4"/>
          <c:tx>
            <c:strRef>
              <c:f>"Stern Calibrated"</c:f>
              <c:strCache>
                <c:ptCount val="1"/>
                <c:pt idx="0">
                  <c:v>Stern Calibrated</c:v>
                </c:pt>
              </c:strCache>
            </c:strRef>
          </c:tx>
          <c:spPr>
            <a:solidFill>
              <a:srgbClr val="46aac4"/>
            </a:solidFill>
            <a:ln w="28440">
              <a:solidFill>
                <a:srgbClr val="46aac4"/>
              </a:solidFill>
              <a:round/>
            </a:ln>
          </c:spPr>
          <c:marker>
            <c:symbol val="square"/>
            <c:size val="5"/>
            <c:spPr>
              <a:solidFill>
                <a:srgbClr val="46aac4"/>
              </a:solidFill>
            </c:spPr>
          </c:marker>
          <c:dLbls>
            <c:numFmt formatCode="\ * #,##0.000\ ;\ * \(#,##0.000\);\ * \-#\ ;\ @\ " sourceLinked="1"/>
            <c:dLblPos val="r"/>
            <c:showLegendKey val="0"/>
            <c:showVal val="0"/>
            <c:showCatName val="0"/>
            <c:showSerName val="0"/>
            <c:showPercent val="0"/>
            <c:showLeaderLines val="0"/>
          </c:dLbls>
          <c:cat>
            <c:strRef>
              <c:f>stern!$B$2:$Z$2</c:f>
              <c:strCach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strCache>
            </c:strRef>
          </c:cat>
          <c:val>
            <c:numRef>
              <c:f>sterncalib!$B$135:$M$135</c:f>
              <c:numCache>
                <c:formatCode>General</c:formatCode>
                <c:ptCount val="12"/>
                <c:pt idx="0">
                  <c:v>0.038976</c:v>
                </c:pt>
                <c:pt idx="1">
                  <c:v>0.2125842314</c:v>
                </c:pt>
                <c:pt idx="2">
                  <c:v>0.2397723988</c:v>
                </c:pt>
                <c:pt idx="3">
                  <c:v>0.2693367736</c:v>
                </c:pt>
                <c:pt idx="4">
                  <c:v>0.3012063585</c:v>
                </c:pt>
                <c:pt idx="5">
                  <c:v>0.3353205761</c:v>
                </c:pt>
                <c:pt idx="6">
                  <c:v>0.3716232869</c:v>
                </c:pt>
                <c:pt idx="7">
                  <c:v>0.410058255</c:v>
                </c:pt>
                <c:pt idx="8">
                  <c:v>0.450565789</c:v>
                </c:pt>
                <c:pt idx="9">
                  <c:v>0.4930803731</c:v>
                </c:pt>
                <c:pt idx="10">
                  <c:v>0.5375291562</c:v>
                </c:pt>
                <c:pt idx="11">
                  <c:v>0.5838311847</c:v>
                </c:pt>
              </c:numCache>
            </c:numRef>
          </c:val>
          <c:smooth val="0"/>
        </c:ser>
        <c:hiLowLines>
          <c:spPr>
            <a:ln>
              <a:noFill/>
            </a:ln>
          </c:spPr>
        </c:hiLowLines>
        <c:marker val="1"/>
        <c:axId val="46906061"/>
        <c:axId val="10752085"/>
      </c:lineChart>
      <c:catAx>
        <c:axId val="46906061"/>
        <c:scaling>
          <c:orientation val="minMax"/>
        </c:scaling>
        <c:delete val="0"/>
        <c:axPos val="b"/>
        <c:numFmt formatCode="0" sourceLinked="1"/>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10752085"/>
        <c:crosses val="autoZero"/>
        <c:auto val="1"/>
        <c:lblAlgn val="ctr"/>
        <c:lblOffset val="100"/>
      </c:catAx>
      <c:valAx>
        <c:axId val="10752085"/>
        <c:scaling>
          <c:orientation val="minMax"/>
        </c:scaling>
        <c:delete val="0"/>
        <c:axPos val="l"/>
        <c:majorGridlines>
          <c:spPr>
            <a:ln w="9360">
              <a:solidFill>
                <a:srgbClr val="878787"/>
              </a:solidFill>
              <a:round/>
            </a:ln>
          </c:spPr>
        </c:majorGridlines>
        <c:numFmt formatCode="0.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46906061"/>
        <c:crosses val="autoZero"/>
        <c:crossBetween val="midCat"/>
      </c:valAx>
      <c:spPr>
        <a:solidFill>
          <a:srgbClr val="ffffff"/>
        </a:solidFill>
        <a:ln>
          <a:noFill/>
        </a:ln>
      </c:spPr>
    </c:plotArea>
    <c:legend>
      <c:layout>
        <c:manualLayout>
          <c:xMode val="edge"/>
          <c:yMode val="edge"/>
          <c:x val="0.141557546519642"/>
          <c:y val="0.0515061518879932"/>
          <c:w val="0.233648080501758"/>
          <c:h val="0.257382892057026"/>
        </c:manualLayout>
      </c:layout>
      <c:spPr>
        <a:noFill/>
        <a:ln>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a:noFill/>
    </a:ln>
  </c:spPr>
</c:chartSpace>
</file>

<file path=xl/charts/chart1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Global average carbon price</a:t>
            </a:r>
          </a:p>
        </c:rich>
      </c:tx>
      <c:layout>
        <c:manualLayout>
          <c:xMode val="edge"/>
          <c:yMode val="edge"/>
          <c:x val="0.475852085800763"/>
          <c:y val="0.0604342190537913"/>
        </c:manualLayout>
      </c:layout>
      <c:overlay val="0"/>
      <c:spPr>
        <a:noFill/>
        <a:ln>
          <a:noFill/>
        </a:ln>
      </c:spPr>
    </c:title>
    <c:autoTitleDeleted val="0"/>
    <c:plotArea>
      <c:layout>
        <c:manualLayout>
          <c:layoutTarget val="inner"/>
          <c:xMode val="edge"/>
          <c:yMode val="edge"/>
          <c:x val="0.140873799184103"/>
          <c:y val="0.0423687621516526"/>
          <c:w val="0.836623239899987"/>
          <c:h val="0.861957226182761"/>
        </c:manualLayout>
      </c:layout>
      <c:lineChart>
        <c:grouping val="standard"/>
        <c:varyColors val="0"/>
        <c:ser>
          <c:idx val="0"/>
          <c:order val="0"/>
          <c:tx>
            <c:strRef>
              <c:f>"Base"</c:f>
              <c:strCache>
                <c:ptCount val="1"/>
                <c:pt idx="0">
                  <c:v>Base</c:v>
                </c:pt>
              </c:strCache>
            </c:strRef>
          </c:tx>
          <c:spPr>
            <a:solidFill>
              <a:srgbClr val="be4b48"/>
            </a:solidFill>
            <a:ln w="28440">
              <a:solidFill>
                <a:srgbClr val="be4b48"/>
              </a:solidFill>
              <a:round/>
            </a:ln>
          </c:spPr>
          <c:marker>
            <c:symbol val="square"/>
            <c:size val="5"/>
            <c:spPr>
              <a:solidFill>
                <a:srgbClr val="be4b48"/>
              </a:solidFill>
            </c:spPr>
          </c:marker>
          <c:dLbls>
            <c:numFmt formatCode="\ * #,##0.000\ ;\ * \(#,##0.000\);\ * \-#\ ;\ @\ " sourceLinked="1"/>
            <c:dLblPos val="r"/>
            <c:showLegendKey val="0"/>
            <c:showVal val="0"/>
            <c:showCatName val="0"/>
            <c:showSerName val="0"/>
            <c:showPercent val="0"/>
            <c:showLeaderLines val="0"/>
          </c:dLbls>
          <c:cat>
            <c:strRef>
              <c:f>stern!$B$2:$Z$2</c:f>
              <c:strCach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strCache>
            </c:strRef>
          </c:cat>
          <c:val>
            <c:numRef>
              <c:f>Base!$B$137:$Z$137</c:f>
              <c:numCache>
                <c:formatCode>General</c:formatCode>
                <c:ptCount val="25"/>
                <c:pt idx="0">
                  <c:v>1</c:v>
                </c:pt>
                <c:pt idx="1">
                  <c:v>1.1040808032</c:v>
                </c:pt>
                <c:pt idx="2">
                  <c:v>1.21899442</c:v>
                </c:pt>
                <c:pt idx="3">
                  <c:v>1.3458683383</c:v>
                </c:pt>
                <c:pt idx="4">
                  <c:v>1.485947396</c:v>
                </c:pt>
                <c:pt idx="5">
                  <c:v>1.6406059945</c:v>
                </c:pt>
                <c:pt idx="6">
                  <c:v>1.8113615841</c:v>
                </c:pt>
                <c:pt idx="7">
                  <c:v>1.9998895527</c:v>
                </c:pt>
                <c:pt idx="8">
                  <c:v>2.2080396636</c:v>
                </c:pt>
                <c:pt idx="9">
                  <c:v>2.4378542053</c:v>
                </c:pt>
                <c:pt idx="10">
                  <c:v>2.6915880291</c:v>
                </c:pt>
                <c:pt idx="11">
                  <c:v>2.971730673</c:v>
                </c:pt>
                <c:pt idx="12">
                  <c:v>3.2810307884</c:v>
                </c:pt>
                <c:pt idx="13">
                  <c:v>3.6225231081</c:v>
                </c:pt>
                <c:pt idx="14">
                  <c:v>3.9995582228</c:v>
                </c:pt>
                <c:pt idx="15">
                  <c:v>4.4158354551</c:v>
                </c:pt>
                <c:pt idx="16">
                  <c:v>4.8754391561</c:v>
                </c:pt>
                <c:pt idx="17">
                  <c:v>5.3828787794</c:v>
                </c:pt>
                <c:pt idx="18">
                  <c:v>5.9431331263</c:v>
                </c:pt>
                <c:pt idx="19">
                  <c:v>6.5616991956</c:v>
                </c:pt>
                <c:pt idx="20">
                  <c:v>7.2446461183</c:v>
                </c:pt>
                <c:pt idx="21">
                  <c:v>7.9986747051</c:v>
                </c:pt>
                <c:pt idx="22">
                  <c:v>8.831183193</c:v>
                </c:pt>
                <c:pt idx="23">
                  <c:v>9.7503398329</c:v>
                </c:pt>
                <c:pt idx="24">
                  <c:v>10.7651630342</c:v>
                </c:pt>
              </c:numCache>
            </c:numRef>
          </c:val>
          <c:smooth val="0"/>
        </c:ser>
        <c:ser>
          <c:idx val="1"/>
          <c:order val="1"/>
          <c:tx>
            <c:strRef>
              <c:f>"Optimal"</c:f>
              <c:strCache>
                <c:ptCount val="1"/>
                <c:pt idx="0">
                  <c:v>Optimal</c:v>
                </c:pt>
              </c:strCache>
            </c:strRef>
          </c:tx>
          <c:spPr>
            <a:solidFill>
              <a:srgbClr val="4a7ebb"/>
            </a:solidFill>
            <a:ln w="28440">
              <a:solidFill>
                <a:srgbClr val="4a7ebb"/>
              </a:solidFill>
              <a:round/>
            </a:ln>
          </c:spPr>
          <c:marker>
            <c:symbol val="square"/>
            <c:size val="5"/>
            <c:spPr>
              <a:solidFill>
                <a:srgbClr val="4a7ebb"/>
              </a:solidFill>
            </c:spPr>
          </c:marker>
          <c:dLbls>
            <c:numFmt formatCode="\ * #,##0.000\ ;\ * \(#,##0.000\);\ * \-#\ ;\ @\ " sourceLinked="1"/>
            <c:dLblPos val="r"/>
            <c:showLegendKey val="0"/>
            <c:showVal val="0"/>
            <c:showCatName val="0"/>
            <c:showSerName val="0"/>
            <c:showPercent val="0"/>
            <c:showLeaderLines val="0"/>
          </c:dLbls>
          <c:cat>
            <c:strRef>
              <c:f>stern!$B$2:$Z$2</c:f>
              <c:strCach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strCache>
            </c:strRef>
          </c:cat>
          <c:val>
            <c:numRef>
              <c:f>Opttax!$B$137:$Z$137</c:f>
              <c:numCache>
                <c:formatCode>General</c:formatCode>
                <c:ptCount val="25"/>
                <c:pt idx="0">
                  <c:v>1</c:v>
                </c:pt>
                <c:pt idx="1">
                  <c:v>17.7348223876</c:v>
                </c:pt>
                <c:pt idx="2">
                  <c:v>21.1558193597</c:v>
                </c:pt>
                <c:pt idx="3">
                  <c:v>25.0217163895</c:v>
                </c:pt>
                <c:pt idx="4">
                  <c:v>29.3478138884</c:v>
                </c:pt>
                <c:pt idx="5">
                  <c:v>34.148482126</c:v>
                </c:pt>
                <c:pt idx="6">
                  <c:v>39.4368527333</c:v>
                </c:pt>
                <c:pt idx="7">
                  <c:v>45.2245322022</c:v>
                </c:pt>
                <c:pt idx="8">
                  <c:v>51.5213210195</c:v>
                </c:pt>
                <c:pt idx="9">
                  <c:v>58.3349295547</c:v>
                </c:pt>
                <c:pt idx="10">
                  <c:v>65.6706851035</c:v>
                </c:pt>
                <c:pt idx="11">
                  <c:v>73.5312265335</c:v>
                </c:pt>
                <c:pt idx="12">
                  <c:v>81.9161842544</c:v>
                </c:pt>
                <c:pt idx="13">
                  <c:v>90.821845276</c:v>
                </c:pt>
                <c:pt idx="14">
                  <c:v>100.2408074755</c:v>
                </c:pt>
                <c:pt idx="15">
                  <c:v>110.1616365751</c:v>
                </c:pt>
                <c:pt idx="16">
                  <c:v>120.5685579355</c:v>
                </c:pt>
                <c:pt idx="17">
                  <c:v>131.4412512289</c:v>
                </c:pt>
                <c:pt idx="18">
                  <c:v>142.7548830854</c:v>
                </c:pt>
                <c:pt idx="19">
                  <c:v>154.4839870622</c:v>
                </c:pt>
                <c:pt idx="20">
                  <c:v>166.5915594119</c:v>
                </c:pt>
                <c:pt idx="21">
                  <c:v>179.0262181112</c:v>
                </c:pt>
                <c:pt idx="22">
                  <c:v>191.7187592039</c:v>
                </c:pt>
                <c:pt idx="23">
                  <c:v>192.160713953178</c:v>
                </c:pt>
                <c:pt idx="24">
                  <c:v>187.3566961043</c:v>
                </c:pt>
              </c:numCache>
            </c:numRef>
          </c:val>
          <c:smooth val="0"/>
        </c:ser>
        <c:ser>
          <c:idx val="2"/>
          <c:order val="2"/>
          <c:tx>
            <c:strRef>
              <c:f>"Limit t = 2"</c:f>
              <c:strCache>
                <c:ptCount val="1"/>
                <c:pt idx="0">
                  <c:v>Limit t = 2</c:v>
                </c:pt>
              </c:strCache>
            </c:strRef>
          </c:tx>
          <c:spPr>
            <a:solidFill>
              <a:srgbClr val="98b855"/>
            </a:solidFill>
            <a:ln w="28440">
              <a:solidFill>
                <a:srgbClr val="98b855"/>
              </a:solidFill>
              <a:round/>
            </a:ln>
          </c:spPr>
          <c:marker>
            <c:symbol val="square"/>
            <c:size val="5"/>
            <c:spPr>
              <a:solidFill>
                <a:srgbClr val="98b855"/>
              </a:solidFill>
            </c:spPr>
          </c:marker>
          <c:dLbls>
            <c:numFmt formatCode="\ * #,##0.000\ ;\ * \(#,##0.000\);\ * \-#\ ;\ @\ " sourceLinked="1"/>
            <c:dLblPos val="r"/>
            <c:showLegendKey val="0"/>
            <c:showVal val="0"/>
            <c:showCatName val="0"/>
            <c:showSerName val="0"/>
            <c:showPercent val="0"/>
            <c:showLeaderLines val="0"/>
          </c:dLbls>
          <c:cat>
            <c:strRef>
              <c:f>stern!$B$2:$Z$2</c:f>
              <c:strCach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strCache>
            </c:strRef>
          </c:cat>
          <c:val>
            <c:numRef>
              <c:f>Limt2!$B$137:$Z$137</c:f>
              <c:numCache>
                <c:formatCode>General</c:formatCode>
                <c:ptCount val="25"/>
                <c:pt idx="0">
                  <c:v>1</c:v>
                </c:pt>
                <c:pt idx="1">
                  <c:v>45.9219331221</c:v>
                </c:pt>
                <c:pt idx="2">
                  <c:v>57.9310414215</c:v>
                </c:pt>
                <c:pt idx="3">
                  <c:v>72.7468424543</c:v>
                </c:pt>
                <c:pt idx="4">
                  <c:v>90.8737246727</c:v>
                </c:pt>
                <c:pt idx="5">
                  <c:v>112.8637260776</c:v>
                </c:pt>
                <c:pt idx="6">
                  <c:v>139.2971818599</c:v>
                </c:pt>
                <c:pt idx="7">
                  <c:v>170.7590088144</c:v>
                </c:pt>
                <c:pt idx="8">
                  <c:v>207.8235071933</c:v>
                </c:pt>
                <c:pt idx="9">
                  <c:v>251.0818502061</c:v>
                </c:pt>
                <c:pt idx="10">
                  <c:v>267.0573895746</c:v>
                </c:pt>
                <c:pt idx="11">
                  <c:v>260.3809548352</c:v>
                </c:pt>
                <c:pt idx="12">
                  <c:v>253.871430964368</c:v>
                </c:pt>
                <c:pt idx="13">
                  <c:v>247.524645190259</c:v>
                </c:pt>
                <c:pt idx="14">
                  <c:v>241.3365290605</c:v>
                </c:pt>
                <c:pt idx="15">
                  <c:v>235.30311583399</c:v>
                </c:pt>
                <c:pt idx="16">
                  <c:v>229.4205379381</c:v>
                </c:pt>
                <c:pt idx="17">
                  <c:v>223.685024489686</c:v>
                </c:pt>
                <c:pt idx="18">
                  <c:v>210.5828496467</c:v>
                </c:pt>
                <c:pt idx="19">
                  <c:v>200.5453744087</c:v>
                </c:pt>
                <c:pt idx="20">
                  <c:v>196.2658868874</c:v>
                </c:pt>
                <c:pt idx="21">
                  <c:v>192.00668997</c:v>
                </c:pt>
                <c:pt idx="22">
                  <c:v>187.7789674601</c:v>
                </c:pt>
                <c:pt idx="23">
                  <c:v>183.5917653529</c:v>
                </c:pt>
                <c:pt idx="24">
                  <c:v>179.4524452093</c:v>
                </c:pt>
              </c:numCache>
            </c:numRef>
          </c:val>
          <c:smooth val="0"/>
        </c:ser>
        <c:ser>
          <c:idx val="3"/>
          <c:order val="3"/>
          <c:tx>
            <c:strRef>
              <c:f>"Stern"</c:f>
              <c:strCache>
                <c:ptCount val="1"/>
                <c:pt idx="0">
                  <c:v>Stern</c:v>
                </c:pt>
              </c:strCache>
            </c:strRef>
          </c:tx>
          <c:spPr>
            <a:solidFill>
              <a:srgbClr val="7d5fa0"/>
            </a:solidFill>
            <a:ln w="28440">
              <a:solidFill>
                <a:srgbClr val="7d5fa0"/>
              </a:solidFill>
              <a:round/>
            </a:ln>
          </c:spPr>
          <c:marker>
            <c:symbol val="square"/>
            <c:size val="5"/>
            <c:spPr>
              <a:solidFill>
                <a:srgbClr val="7d5fa0"/>
              </a:solidFill>
            </c:spPr>
          </c:marker>
          <c:dLbls>
            <c:numFmt formatCode="\ * #,##0.000\ ;\ * \(#,##0.000\);\ * \-#\ ;\ @\ " sourceLinked="1"/>
            <c:dLblPos val="r"/>
            <c:showLegendKey val="0"/>
            <c:showVal val="0"/>
            <c:showCatName val="0"/>
            <c:showSerName val="0"/>
            <c:showPercent val="0"/>
            <c:showLeaderLines val="0"/>
          </c:dLbls>
          <c:cat>
            <c:strRef>
              <c:f>stern!$B$2:$Z$2</c:f>
              <c:strCach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strCache>
            </c:strRef>
          </c:cat>
          <c:val>
            <c:numRef>
              <c:f>stern!$B$137:$Z$137</c:f>
              <c:numCache>
                <c:formatCode>General</c:formatCode>
                <c:ptCount val="25"/>
                <c:pt idx="0">
                  <c:v>1</c:v>
                </c:pt>
                <c:pt idx="1">
                  <c:v>88.8801256929</c:v>
                </c:pt>
                <c:pt idx="2">
                  <c:v>102.6743337371</c:v>
                </c:pt>
                <c:pt idx="3">
                  <c:v>116.3205446801</c:v>
                </c:pt>
                <c:pt idx="4">
                  <c:v>130.0916439712</c:v>
                </c:pt>
                <c:pt idx="5">
                  <c:v>144.1369443627</c:v>
                </c:pt>
                <c:pt idx="6">
                  <c:v>158.5232873872</c:v>
                </c:pt>
                <c:pt idx="7">
                  <c:v>173.2630866846</c:v>
                </c:pt>
                <c:pt idx="8">
                  <c:v>188.3326395512</c:v>
                </c:pt>
                <c:pt idx="9">
                  <c:v>203.6842193729</c:v>
                </c:pt>
                <c:pt idx="10">
                  <c:v>219.2550427207</c:v>
                </c:pt>
                <c:pt idx="11">
                  <c:v>234.9762274862</c:v>
                </c:pt>
                <c:pt idx="12">
                  <c:v>250.7858586913</c:v>
                </c:pt>
                <c:pt idx="13">
                  <c:v>247.524645190259</c:v>
                </c:pt>
                <c:pt idx="14">
                  <c:v>241.3365290605</c:v>
                </c:pt>
                <c:pt idx="15">
                  <c:v>235.30311583399</c:v>
                </c:pt>
                <c:pt idx="16">
                  <c:v>229.4205379381</c:v>
                </c:pt>
                <c:pt idx="17">
                  <c:v>223.685024489686</c:v>
                </c:pt>
                <c:pt idx="18">
                  <c:v>218.0928988774</c:v>
                </c:pt>
                <c:pt idx="19">
                  <c:v>212.6405764055</c:v>
                </c:pt>
                <c:pt idx="20">
                  <c:v>207.32456199537</c:v>
                </c:pt>
                <c:pt idx="21">
                  <c:v>202.141447945486</c:v>
                </c:pt>
                <c:pt idx="22">
                  <c:v>197.0879117468</c:v>
                </c:pt>
                <c:pt idx="23">
                  <c:v>192.160713953178</c:v>
                </c:pt>
                <c:pt idx="24">
                  <c:v>187.3566961043</c:v>
                </c:pt>
              </c:numCache>
            </c:numRef>
          </c:val>
          <c:smooth val="0"/>
        </c:ser>
        <c:ser>
          <c:idx val="4"/>
          <c:order val="4"/>
          <c:tx>
            <c:strRef>
              <c:f>"Copen"</c:f>
              <c:strCache>
                <c:ptCount val="1"/>
                <c:pt idx="0">
                  <c:v>Copen</c:v>
                </c:pt>
              </c:strCache>
            </c:strRef>
          </c:tx>
          <c:spPr>
            <a:solidFill>
              <a:srgbClr val="46aac4"/>
            </a:solidFill>
            <a:ln w="28440">
              <a:solidFill>
                <a:srgbClr val="46aac4"/>
              </a:solidFill>
              <a:round/>
            </a:ln>
          </c:spPr>
          <c:marker>
            <c:symbol val="square"/>
            <c:size val="5"/>
            <c:spPr>
              <a:solidFill>
                <a:srgbClr val="46aac4"/>
              </a:solidFill>
            </c:spPr>
          </c:marker>
          <c:dLbls>
            <c:numFmt formatCode="\ * #,##0.000\ ;\ * \(#,##0.000\);\ * \-#\ ;\ @\ " sourceLinked="1"/>
            <c:dLblPos val="r"/>
            <c:showLegendKey val="0"/>
            <c:showVal val="0"/>
            <c:showCatName val="0"/>
            <c:showSerName val="0"/>
            <c:showPercent val="0"/>
            <c:showLeaderLines val="0"/>
          </c:dLbls>
          <c:cat>
            <c:strRef>
              <c:f>stern!$B$2:$Z$2</c:f>
              <c:strCach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strCache>
            </c:strRef>
          </c:cat>
          <c:val>
            <c:numRef>
              <c:f>Copen!$B$137:$Z$137</c:f>
              <c:numCache>
                <c:formatCode>General</c:formatCode>
                <c:ptCount val="25"/>
                <c:pt idx="0">
                  <c:v>2.98836161922</c:v>
                </c:pt>
                <c:pt idx="1">
                  <c:v>3.95661188509265</c:v>
                </c:pt>
                <c:pt idx="2">
                  <c:v>13.5752377334074</c:v>
                </c:pt>
                <c:pt idx="3">
                  <c:v>23.7598010072553</c:v>
                </c:pt>
                <c:pt idx="4">
                  <c:v>36.1104143809797</c:v>
                </c:pt>
                <c:pt idx="5">
                  <c:v>48.0477140590791</c:v>
                </c:pt>
                <c:pt idx="6">
                  <c:v>45.1011379887558</c:v>
                </c:pt>
                <c:pt idx="7">
                  <c:v>62.8716419132985</c:v>
                </c:pt>
                <c:pt idx="8">
                  <c:v>68.8169244670556</c:v>
                </c:pt>
                <c:pt idx="9">
                  <c:v>83.960433979721</c:v>
                </c:pt>
                <c:pt idx="10">
                  <c:v>90.7633452246662</c:v>
                </c:pt>
                <c:pt idx="11">
                  <c:v>105.537050482044</c:v>
                </c:pt>
                <c:pt idx="12">
                  <c:v>117.94375385255</c:v>
                </c:pt>
                <c:pt idx="13">
                  <c:v>128.314477425677</c:v>
                </c:pt>
                <c:pt idx="14">
                  <c:v>136.610489297076</c:v>
                </c:pt>
                <c:pt idx="15">
                  <c:v>143.173778269905</c:v>
                </c:pt>
                <c:pt idx="16">
                  <c:v>148.096881061748</c:v>
                </c:pt>
                <c:pt idx="17">
                  <c:v>151.667404615407</c:v>
                </c:pt>
                <c:pt idx="18">
                  <c:v>144.0215645363</c:v>
                </c:pt>
                <c:pt idx="19">
                  <c:v>149.4868052901</c:v>
                </c:pt>
                <c:pt idx="20">
                  <c:v>151.1957210263</c:v>
                </c:pt>
                <c:pt idx="21">
                  <c:v>152.298204794</c:v>
                </c:pt>
                <c:pt idx="22">
                  <c:v>152.7887310796</c:v>
                </c:pt>
                <c:pt idx="23">
                  <c:v>152.8146063967</c:v>
                </c:pt>
                <c:pt idx="24">
                  <c:v>152.4063863335</c:v>
                </c:pt>
              </c:numCache>
            </c:numRef>
          </c:val>
          <c:smooth val="0"/>
        </c:ser>
        <c:hiLowLines>
          <c:spPr>
            <a:ln>
              <a:noFill/>
            </a:ln>
          </c:spPr>
        </c:hiLowLines>
        <c:marker val="1"/>
        <c:axId val="70721483"/>
        <c:axId val="39954792"/>
      </c:lineChart>
      <c:catAx>
        <c:axId val="70721483"/>
        <c:scaling>
          <c:orientation val="minMax"/>
        </c:scaling>
        <c:delete val="0"/>
        <c:axPos val="b"/>
        <c:numFmt formatCode="0" sourceLinked="1"/>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39954792"/>
        <c:crosses val="autoZero"/>
        <c:auto val="1"/>
        <c:lblAlgn val="ctr"/>
        <c:lblOffset val="100"/>
      </c:catAx>
      <c:valAx>
        <c:axId val="39954792"/>
        <c:scaling>
          <c:orientation val="minMax"/>
        </c:scaling>
        <c:delete val="0"/>
        <c:axPos val="l"/>
        <c:majorGridlines>
          <c:spPr>
            <a:ln w="9360">
              <a:solidFill>
                <a:srgbClr val="878787"/>
              </a:solidFill>
              <a:round/>
            </a:ln>
          </c:spPr>
        </c:majorGridlines>
        <c:title>
          <c:tx>
            <c:rich>
              <a:bodyPr rot="-5400000"/>
              <a:lstStyle/>
              <a:p>
                <a:pPr>
                  <a:defRPr b="1" sz="1000" spc="-1" strike="noStrike">
                    <a:solidFill>
                      <a:srgbClr val="000000"/>
                    </a:solidFill>
                    <a:latin typeface="Calibri"/>
                  </a:defRPr>
                </a:pPr>
                <a:r>
                  <a:rPr b="1" sz="1000" spc="-1" strike="noStrike">
                    <a:solidFill>
                      <a:srgbClr val="000000"/>
                    </a:solidFill>
                    <a:latin typeface="Calibri"/>
                  </a:rPr>
                  <a:t>Carbon price (2005$ per t CO2)</a:t>
                </a:r>
              </a:p>
            </c:rich>
          </c:tx>
          <c:layout>
            <c:manualLayout>
              <c:xMode val="edge"/>
              <c:yMode val="edge"/>
              <c:x val="0.0144097907619424"/>
              <c:y val="0.291315618924174"/>
            </c:manualLayout>
          </c:layout>
          <c:overlay val="0"/>
          <c:spPr>
            <a:noFill/>
            <a:ln>
              <a:noFill/>
            </a:ln>
          </c:spPr>
        </c:title>
        <c:numFmt formatCode="\$#,##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70721483"/>
        <c:crosses val="autoZero"/>
        <c:crossBetween val="midCat"/>
      </c:valAx>
      <c:spPr>
        <a:solidFill>
          <a:srgbClr val="ffffff"/>
        </a:solidFill>
        <a:ln>
          <a:noFill/>
        </a:ln>
      </c:spPr>
    </c:plotArea>
    <c:legend>
      <c:layout>
        <c:manualLayout>
          <c:xMode val="edge"/>
          <c:yMode val="edge"/>
          <c:x val="0.153770232925385"/>
          <c:y val="0.105395333765392"/>
          <c:w val="0.186155162203066"/>
          <c:h val="0.258365065219153"/>
        </c:manualLayout>
      </c:layout>
      <c:spPr>
        <a:solidFill>
          <a:srgbClr val="ffffff"/>
        </a:solidFill>
        <a:ln>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a:noFill/>
    </a:ln>
  </c:spPr>
</c:chartSpace>
</file>

<file path=xl/charts/chart13.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Carbon tax participants</a:t>
            </a:r>
          </a:p>
        </c:rich>
      </c:tx>
      <c:layout>
        <c:manualLayout>
          <c:xMode val="edge"/>
          <c:yMode val="edge"/>
          <c:x val="0.475762439807384"/>
          <c:y val="0.0604434277670245"/>
        </c:manualLayout>
      </c:layout>
      <c:overlay val="0"/>
      <c:spPr>
        <a:noFill/>
        <a:ln>
          <a:noFill/>
        </a:ln>
      </c:spPr>
    </c:title>
    <c:autoTitleDeleted val="0"/>
    <c:plotArea>
      <c:layout>
        <c:manualLayout>
          <c:layoutTarget val="inner"/>
          <c:xMode val="edge"/>
          <c:yMode val="edge"/>
          <c:x val="0.140866773675762"/>
          <c:y val="0.0424071793067042"/>
          <c:w val="0.836661316211878"/>
          <c:h val="0.861956713003695"/>
        </c:manualLayout>
      </c:layout>
      <c:lineChart>
        <c:grouping val="standard"/>
        <c:varyColors val="0"/>
        <c:ser>
          <c:idx val="0"/>
          <c:order val="0"/>
          <c:tx>
            <c:strRef>
              <c:f>label 0</c:f>
              <c:strCache>
                <c:ptCount val="1"/>
                <c:pt idx="0">
                  <c:v>#REF!</c:v>
                </c:pt>
              </c:strCache>
            </c:strRef>
          </c:tx>
          <c:spPr>
            <a:solidFill>
              <a:srgbClr val="be4b48"/>
            </a:solidFill>
            <a:ln w="28440">
              <a:solidFill>
                <a:srgbClr val="be4b48"/>
              </a:solidFill>
              <a:round/>
            </a:ln>
          </c:spPr>
          <c:marker>
            <c:symbol val="square"/>
            <c:size val="5"/>
            <c:spPr>
              <a:solidFill>
                <a:srgbClr val="be4b48"/>
              </a:solidFill>
            </c:spPr>
          </c:marker>
          <c:dLbls>
            <c:numFmt formatCode="General" sourceLinked="1"/>
            <c:dLblPos val="r"/>
            <c:showLegendKey val="0"/>
            <c:showVal val="0"/>
            <c:showCatName val="0"/>
            <c:showSerName val="0"/>
            <c:showPercent val="0"/>
            <c:showLeaderLines val="0"/>
          </c:dLbls>
          <c:cat>
            <c:strRef>
              <c:f>categories</c:f>
              <c:strCache>
                <c:ptCount val="1"/>
                <c:pt idx="0">
                  <c:v/>
                </c:pt>
              </c:strCache>
            </c:strRef>
          </c:cat>
          <c:val>
            <c:numRef>
              <c:f>0</c:f>
              <c:numCache>
                <c:formatCode>General</c:formatCode>
                <c:ptCount val="1"/>
                <c:pt idx="0">
                  <c:v>1</c:v>
                </c:pt>
              </c:numCache>
            </c:numRef>
          </c:val>
          <c:smooth val="0"/>
        </c:ser>
        <c:ser>
          <c:idx val="1"/>
          <c:order val="1"/>
          <c:tx>
            <c:strRef>
              <c:f>label 1</c:f>
              <c:strCache>
                <c:ptCount val="1"/>
                <c:pt idx="0">
                  <c:v>#REF!</c:v>
                </c:pt>
              </c:strCache>
            </c:strRef>
          </c:tx>
          <c:spPr>
            <a:solidFill>
              <a:srgbClr val="4a7ebb"/>
            </a:solidFill>
            <a:ln w="28440">
              <a:solidFill>
                <a:srgbClr val="4a7ebb"/>
              </a:solidFill>
              <a:round/>
            </a:ln>
          </c:spPr>
          <c:marker>
            <c:symbol val="square"/>
            <c:size val="5"/>
            <c:spPr>
              <a:solidFill>
                <a:srgbClr val="4a7ebb"/>
              </a:solidFill>
            </c:spPr>
          </c:marker>
          <c:dLbls>
            <c:numFmt formatCode="General" sourceLinked="1"/>
            <c:dLblPos val="r"/>
            <c:showLegendKey val="0"/>
            <c:showVal val="0"/>
            <c:showCatName val="0"/>
            <c:showSerName val="0"/>
            <c:showPercent val="0"/>
            <c:showLeaderLines val="0"/>
          </c:dLbls>
          <c:cat>
            <c:strRef>
              <c:f>categories</c:f>
              <c:strCache>
                <c:ptCount val="1"/>
                <c:pt idx="0">
                  <c:v/>
                </c:pt>
              </c:strCache>
            </c:strRef>
          </c:cat>
          <c:val>
            <c:numRef>
              <c:f>1</c:f>
              <c:numCache>
                <c:formatCode>General</c:formatCode>
                <c:ptCount val="1"/>
                <c:pt idx="0">
                  <c:v>1</c:v>
                </c:pt>
              </c:numCache>
            </c:numRef>
          </c:val>
          <c:smooth val="0"/>
        </c:ser>
        <c:ser>
          <c:idx val="2"/>
          <c:order val="2"/>
          <c:tx>
            <c:strRef>
              <c:f>label 2</c:f>
              <c:strCache>
                <c:ptCount val="1"/>
                <c:pt idx="0">
                  <c:v>#REF!</c:v>
                </c:pt>
              </c:strCache>
            </c:strRef>
          </c:tx>
          <c:spPr>
            <a:solidFill>
              <a:srgbClr val="98b855"/>
            </a:solidFill>
            <a:ln w="28440">
              <a:solidFill>
                <a:srgbClr val="98b855"/>
              </a:solidFill>
              <a:round/>
            </a:ln>
          </c:spPr>
          <c:marker>
            <c:symbol val="square"/>
            <c:size val="5"/>
            <c:spPr>
              <a:solidFill>
                <a:srgbClr val="98b855"/>
              </a:solidFill>
            </c:spPr>
          </c:marker>
          <c:dLbls>
            <c:numFmt formatCode="General" sourceLinked="1"/>
            <c:dLblPos val="r"/>
            <c:showLegendKey val="0"/>
            <c:showVal val="0"/>
            <c:showCatName val="0"/>
            <c:showSerName val="0"/>
            <c:showPercent val="0"/>
            <c:showLeaderLines val="0"/>
          </c:dLbls>
          <c:cat>
            <c:strRef>
              <c:f>categories</c:f>
              <c:strCache>
                <c:ptCount val="1"/>
                <c:pt idx="0">
                  <c:v/>
                </c:pt>
              </c:strCache>
            </c:strRef>
          </c:cat>
          <c:val>
            <c:numRef>
              <c:f>2</c:f>
              <c:numCache>
                <c:formatCode>General</c:formatCode>
                <c:ptCount val="1"/>
                <c:pt idx="0">
                  <c:v>1</c:v>
                </c:pt>
              </c:numCache>
            </c:numRef>
          </c:val>
          <c:smooth val="0"/>
        </c:ser>
        <c:ser>
          <c:idx val="3"/>
          <c:order val="3"/>
          <c:tx>
            <c:strRef>
              <c:f>label 3</c:f>
              <c:strCache>
                <c:ptCount val="1"/>
                <c:pt idx="0">
                  <c:v>#REF!</c:v>
                </c:pt>
              </c:strCache>
            </c:strRef>
          </c:tx>
          <c:spPr>
            <a:solidFill>
              <a:srgbClr val="7d5fa0"/>
            </a:solidFill>
            <a:ln w="28440">
              <a:solidFill>
                <a:srgbClr val="7d5fa0"/>
              </a:solidFill>
              <a:round/>
            </a:ln>
          </c:spPr>
          <c:marker>
            <c:symbol val="square"/>
            <c:size val="5"/>
            <c:spPr>
              <a:solidFill>
                <a:srgbClr val="7d5fa0"/>
              </a:solidFill>
            </c:spPr>
          </c:marker>
          <c:dLbls>
            <c:numFmt formatCode="General" sourceLinked="1"/>
            <c:dLblPos val="r"/>
            <c:showLegendKey val="0"/>
            <c:showVal val="0"/>
            <c:showCatName val="0"/>
            <c:showSerName val="0"/>
            <c:showPercent val="0"/>
            <c:showLeaderLines val="0"/>
          </c:dLbls>
          <c:cat>
            <c:strRef>
              <c:f>categories</c:f>
              <c:strCache>
                <c:ptCount val="1"/>
                <c:pt idx="0">
                  <c:v/>
                </c:pt>
              </c:strCache>
            </c:strRef>
          </c:cat>
          <c:val>
            <c:numRef>
              <c:f>3</c:f>
              <c:numCache>
                <c:formatCode>General</c:formatCode>
                <c:ptCount val="1"/>
                <c:pt idx="0">
                  <c:v>1</c:v>
                </c:pt>
              </c:numCache>
            </c:numRef>
          </c:val>
          <c:smooth val="0"/>
        </c:ser>
        <c:ser>
          <c:idx val="4"/>
          <c:order val="4"/>
          <c:tx>
            <c:strRef>
              <c:f>label 4</c:f>
              <c:strCache>
                <c:ptCount val="1"/>
                <c:pt idx="0">
                  <c:v>#REF!</c:v>
                </c:pt>
              </c:strCache>
            </c:strRef>
          </c:tx>
          <c:spPr>
            <a:solidFill>
              <a:srgbClr val="46aac4"/>
            </a:solidFill>
            <a:ln w="28440">
              <a:solidFill>
                <a:srgbClr val="46aac4"/>
              </a:solidFill>
              <a:round/>
            </a:ln>
          </c:spPr>
          <c:marker>
            <c:symbol val="square"/>
            <c:size val="5"/>
            <c:spPr>
              <a:solidFill>
                <a:srgbClr val="46aac4"/>
              </a:solidFill>
            </c:spPr>
          </c:marker>
          <c:dLbls>
            <c:numFmt formatCode="General" sourceLinked="1"/>
            <c:dLblPos val="r"/>
            <c:showLegendKey val="0"/>
            <c:showVal val="0"/>
            <c:showCatName val="0"/>
            <c:showSerName val="0"/>
            <c:showPercent val="0"/>
            <c:showLeaderLines val="0"/>
          </c:dLbls>
          <c:cat>
            <c:strRef>
              <c:f>categories</c:f>
              <c:strCache>
                <c:ptCount val="1"/>
                <c:pt idx="0">
                  <c:v/>
                </c:pt>
              </c:strCache>
            </c:strRef>
          </c:cat>
          <c:val>
            <c:numRef>
              <c:f>4</c:f>
              <c:numCache>
                <c:formatCode>General</c:formatCode>
                <c:ptCount val="1"/>
                <c:pt idx="0">
                  <c:v>1</c:v>
                </c:pt>
              </c:numCache>
            </c:numRef>
          </c:val>
          <c:smooth val="0"/>
        </c:ser>
        <c:hiLowLines>
          <c:spPr>
            <a:ln>
              <a:noFill/>
            </a:ln>
          </c:spPr>
        </c:hiLowLines>
        <c:marker val="1"/>
        <c:axId val="82650694"/>
        <c:axId val="53193627"/>
      </c:lineChart>
      <c:catAx>
        <c:axId val="82650694"/>
        <c:scaling>
          <c:orientation val="minMax"/>
        </c:scaling>
        <c:delete val="0"/>
        <c:axPos val="b"/>
        <c:numFmt formatCode="DD/MM/YYYY" sourceLinked="1"/>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53193627"/>
        <c:crosses val="autoZero"/>
        <c:auto val="1"/>
        <c:lblAlgn val="ctr"/>
        <c:lblOffset val="100"/>
      </c:catAx>
      <c:valAx>
        <c:axId val="53193627"/>
        <c:scaling>
          <c:orientation val="minMax"/>
        </c:scaling>
        <c:delete val="0"/>
        <c:axPos val="l"/>
        <c:majorGridlines>
          <c:spPr>
            <a:ln w="9360">
              <a:solidFill>
                <a:srgbClr val="878787"/>
              </a:solidFill>
              <a:round/>
            </a:ln>
          </c:spPr>
        </c:majorGridlines>
        <c:title>
          <c:tx>
            <c:rich>
              <a:bodyPr rot="-5400000"/>
              <a:lstStyle/>
              <a:p>
                <a:pPr>
                  <a:defRPr b="1" sz="1000" spc="-1" strike="noStrike">
                    <a:solidFill>
                      <a:srgbClr val="000000"/>
                    </a:solidFill>
                    <a:latin typeface="Calibri"/>
                  </a:defRPr>
                </a:pPr>
                <a:r>
                  <a:rPr b="1" sz="1000" spc="-1" strike="noStrike">
                    <a:solidFill>
                      <a:srgbClr val="000000"/>
                    </a:solidFill>
                    <a:latin typeface="Calibri"/>
                  </a:rPr>
                  <a:t>Carbon price (2005$ per t CO2)</a:t>
                </a:r>
              </a:p>
            </c:rich>
          </c:tx>
          <c:layout>
            <c:manualLayout>
              <c:xMode val="edge"/>
              <c:yMode val="edge"/>
              <c:x val="0.0143820224719101"/>
              <c:y val="0.291307408059124"/>
            </c:manualLayout>
          </c:layout>
          <c:overlay val="0"/>
          <c:spPr>
            <a:noFill/>
            <a:ln>
              <a:noFill/>
            </a:ln>
          </c:spPr>
        </c:title>
        <c:numFmt formatCode="\$#,##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82650694"/>
        <c:crosses val="autoZero"/>
        <c:crossBetween val="midCat"/>
      </c:valAx>
      <c:spPr>
        <a:solidFill>
          <a:srgbClr val="ffffff"/>
        </a:solidFill>
        <a:ln>
          <a:noFill/>
        </a:ln>
      </c:spPr>
    </c:plotArea>
    <c:legend>
      <c:layout>
        <c:manualLayout>
          <c:xMode val="edge"/>
          <c:yMode val="edge"/>
          <c:x val="0.153772070626003"/>
          <c:y val="0.105402076368115"/>
          <c:w val="0.186207782201104"/>
          <c:h val="0.258336999560053"/>
        </c:manualLayout>
      </c:layout>
      <c:spPr>
        <a:solidFill>
          <a:srgbClr val="ffffff"/>
        </a:solidFill>
        <a:ln>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a:noFill/>
    </a:ln>
  </c:spPr>
</c:chartSpace>
</file>

<file path=xl/charts/chart14.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CO2 concentrations </a:t>
            </a:r>
          </a:p>
        </c:rich>
      </c:tx>
      <c:overlay val="0"/>
      <c:spPr>
        <a:noFill/>
        <a:ln>
          <a:noFill/>
        </a:ln>
      </c:spPr>
    </c:title>
    <c:autoTitleDeleted val="0"/>
    <c:plotArea>
      <c:layout>
        <c:manualLayout>
          <c:layoutTarget val="inner"/>
          <c:xMode val="edge"/>
          <c:yMode val="edge"/>
          <c:x val="0.114023297491039"/>
          <c:y val="0.0265550733622649"/>
          <c:w val="0.850582437275986"/>
          <c:h val="0.806674932837363"/>
        </c:manualLayout>
      </c:layout>
      <c:lineChart>
        <c:grouping val="standard"/>
        <c:varyColors val="0"/>
        <c:ser>
          <c:idx val="0"/>
          <c:order val="0"/>
          <c:tx>
            <c:strRef>
              <c:f>"Base"</c:f>
              <c:strCache>
                <c:ptCount val="1"/>
                <c:pt idx="0">
                  <c:v>Base</c:v>
                </c:pt>
              </c:strCache>
            </c:strRef>
          </c:tx>
          <c:spPr>
            <a:solidFill>
              <a:srgbClr val="4a7ebb"/>
            </a:solidFill>
            <a:ln w="28440">
              <a:solidFill>
                <a:srgbClr val="4a7ebb"/>
              </a:solidFill>
              <a:round/>
            </a:ln>
          </c:spPr>
          <c:marker>
            <c:symbol val="circle"/>
            <c:size val="5"/>
            <c:spPr>
              <a:solidFill>
                <a:srgbClr val="4a7ebb"/>
              </a:solidFill>
            </c:spPr>
          </c:marker>
          <c:dLbls>
            <c:numFmt formatCode="\ * #,##0.000\ ;\ * \(#,##0.000\);\ * \-#\ ;\ @\ " sourceLinked="1"/>
            <c:dLblPos val="r"/>
            <c:showLegendKey val="0"/>
            <c:showVal val="0"/>
            <c:showCatName val="0"/>
            <c:showSerName val="0"/>
            <c:showPercent val="0"/>
            <c:showLeaderLines val="0"/>
          </c:dLbls>
          <c:cat>
            <c:strRef>
              <c:f>Base!$B$2:$V$2</c:f>
              <c:strCache>
                <c:ptCount val="21"/>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strCache>
            </c:strRef>
          </c:cat>
          <c:val>
            <c:numRef>
              <c:f>Base!$B$88:$V$88</c:f>
              <c:numCache>
                <c:formatCode>General</c:formatCode>
                <c:ptCount val="21"/>
                <c:pt idx="0">
                  <c:v>389.859154929577</c:v>
                </c:pt>
                <c:pt idx="1">
                  <c:v>406.627873546161</c:v>
                </c:pt>
                <c:pt idx="2">
                  <c:v>424.580057425071</c:v>
                </c:pt>
                <c:pt idx="3">
                  <c:v>443.835948371159</c:v>
                </c:pt>
                <c:pt idx="4">
                  <c:v>464.455059186168</c:v>
                </c:pt>
                <c:pt idx="5">
                  <c:v>486.448388760691</c:v>
                </c:pt>
                <c:pt idx="6">
                  <c:v>509.788391230565</c:v>
                </c:pt>
                <c:pt idx="7">
                  <c:v>534.417103264049</c:v>
                </c:pt>
                <c:pt idx="8">
                  <c:v>560.252769756921</c:v>
                </c:pt>
                <c:pt idx="9">
                  <c:v>587.195247793529</c:v>
                </c:pt>
                <c:pt idx="10">
                  <c:v>615.130416448343</c:v>
                </c:pt>
                <c:pt idx="11">
                  <c:v>643.93377654907</c:v>
                </c:pt>
                <c:pt idx="12">
                  <c:v>673.473388970388</c:v>
                </c:pt>
                <c:pt idx="13">
                  <c:v>703.612271089514</c:v>
                </c:pt>
                <c:pt idx="14">
                  <c:v>734.210347392475</c:v>
                </c:pt>
                <c:pt idx="15">
                  <c:v>765.126030720389</c:v>
                </c:pt>
                <c:pt idx="16">
                  <c:v>796.217494197655</c:v>
                </c:pt>
                <c:pt idx="17">
                  <c:v>827.343679541637</c:v>
                </c:pt>
                <c:pt idx="18">
                  <c:v>858.365073743208</c:v>
                </c:pt>
                <c:pt idx="19">
                  <c:v>889.144271389335</c:v>
                </c:pt>
                <c:pt idx="20">
                  <c:v>919.546321401009</c:v>
                </c:pt>
              </c:numCache>
            </c:numRef>
          </c:val>
          <c:smooth val="0"/>
        </c:ser>
        <c:ser>
          <c:idx val="1"/>
          <c:order val="1"/>
          <c:tx>
            <c:strRef>
              <c:f>"Optimal"</c:f>
              <c:strCache>
                <c:ptCount val="1"/>
                <c:pt idx="0">
                  <c:v>Optimal</c:v>
                </c:pt>
              </c:strCache>
            </c:strRef>
          </c:tx>
          <c:spPr>
            <a:solidFill>
              <a:srgbClr val="be4b48"/>
            </a:solidFill>
            <a:ln w="28440">
              <a:solidFill>
                <a:srgbClr val="be4b48"/>
              </a:solidFill>
              <a:round/>
            </a:ln>
          </c:spPr>
          <c:marker>
            <c:symbol val="square"/>
            <c:size val="5"/>
            <c:spPr>
              <a:solidFill>
                <a:srgbClr val="be4b48"/>
              </a:solidFill>
            </c:spPr>
          </c:marker>
          <c:dLbls>
            <c:numFmt formatCode="\ * #,##0.000\ ;\ * \(#,##0.000\);\ * \-#\ ;\ @\ " sourceLinked="1"/>
            <c:dLblPos val="r"/>
            <c:showLegendKey val="0"/>
            <c:showVal val="0"/>
            <c:showCatName val="0"/>
            <c:showSerName val="0"/>
            <c:showPercent val="0"/>
            <c:showLeaderLines val="0"/>
          </c:dLbls>
          <c:cat>
            <c:strRef>
              <c:f>Base!$B$2:$V$2</c:f>
              <c:strCache>
                <c:ptCount val="21"/>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strCache>
            </c:strRef>
          </c:cat>
          <c:val>
            <c:numRef>
              <c:f>Opttax!$B$88:$V$88</c:f>
              <c:numCache>
                <c:formatCode>General</c:formatCode>
                <c:ptCount val="21"/>
                <c:pt idx="0">
                  <c:v>389.859154929577</c:v>
                </c:pt>
                <c:pt idx="1">
                  <c:v>406.627344207896</c:v>
                </c:pt>
                <c:pt idx="2">
                  <c:v>420.695125273021</c:v>
                </c:pt>
                <c:pt idx="3">
                  <c:v>435.357749009541</c:v>
                </c:pt>
                <c:pt idx="4">
                  <c:v>450.537148201867</c:v>
                </c:pt>
                <c:pt idx="5">
                  <c:v>466.106808202627</c:v>
                </c:pt>
                <c:pt idx="6">
                  <c:v>481.903037467465</c:v>
                </c:pt>
                <c:pt idx="7">
                  <c:v>497.734415260388</c:v>
                </c:pt>
                <c:pt idx="8">
                  <c:v>513.389733817077</c:v>
                </c:pt>
                <c:pt idx="9">
                  <c:v>528.644697769821</c:v>
                </c:pt>
                <c:pt idx="10">
                  <c:v>543.267595573223</c:v>
                </c:pt>
                <c:pt idx="11">
                  <c:v>557.02411767477</c:v>
                </c:pt>
                <c:pt idx="12">
                  <c:v>569.681463625366</c:v>
                </c:pt>
                <c:pt idx="13">
                  <c:v>581.011854042427</c:v>
                </c:pt>
                <c:pt idx="14">
                  <c:v>590.795542145975</c:v>
                </c:pt>
                <c:pt idx="15">
                  <c:v>598.823401948997</c:v>
                </c:pt>
                <c:pt idx="16">
                  <c:v>604.899153961062</c:v>
                </c:pt>
                <c:pt idx="17">
                  <c:v>608.841272537217</c:v>
                </c:pt>
                <c:pt idx="18">
                  <c:v>610.484597974796</c:v>
                </c:pt>
                <c:pt idx="19">
                  <c:v>609.681646012396</c:v>
                </c:pt>
                <c:pt idx="20">
                  <c:v>606.302764113542</c:v>
                </c:pt>
              </c:numCache>
            </c:numRef>
          </c:val>
          <c:smooth val="0"/>
        </c:ser>
        <c:ser>
          <c:idx val="2"/>
          <c:order val="2"/>
          <c:tx>
            <c:strRef>
              <c:f>"Limit 2 degC"</c:f>
              <c:strCache>
                <c:ptCount val="1"/>
                <c:pt idx="0">
                  <c:v>Limit 2 degC</c:v>
                </c:pt>
              </c:strCache>
            </c:strRef>
          </c:tx>
          <c:spPr>
            <a:solidFill>
              <a:srgbClr val="98b855"/>
            </a:solidFill>
            <a:ln w="28440">
              <a:solidFill>
                <a:srgbClr val="98b855"/>
              </a:solidFill>
              <a:round/>
            </a:ln>
          </c:spPr>
          <c:marker>
            <c:symbol val="square"/>
            <c:size val="5"/>
            <c:spPr>
              <a:solidFill>
                <a:srgbClr val="98b855"/>
              </a:solidFill>
            </c:spPr>
          </c:marker>
          <c:dLbls>
            <c:numFmt formatCode="\ * #,##0.000\ ;\ * \(#,##0.000\);\ * \-#\ ;\ @\ " sourceLinked="1"/>
            <c:dLblPos val="r"/>
            <c:showLegendKey val="0"/>
            <c:showVal val="0"/>
            <c:showCatName val="0"/>
            <c:showSerName val="0"/>
            <c:showPercent val="0"/>
            <c:showLeaderLines val="0"/>
          </c:dLbls>
          <c:cat>
            <c:strRef>
              <c:f>Base!$B$2:$V$2</c:f>
              <c:strCache>
                <c:ptCount val="21"/>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strCache>
            </c:strRef>
          </c:cat>
          <c:val>
            <c:numRef>
              <c:f>Limt2!$B$88:$V$88</c:f>
              <c:numCache>
                <c:formatCode>General</c:formatCode>
                <c:ptCount val="21"/>
                <c:pt idx="0">
                  <c:v>389.859154929577</c:v>
                </c:pt>
                <c:pt idx="1">
                  <c:v>401.092293404463</c:v>
                </c:pt>
                <c:pt idx="2">
                  <c:v>412.162542004995</c:v>
                </c:pt>
                <c:pt idx="3">
                  <c:v>422.831785743468</c:v>
                </c:pt>
                <c:pt idx="4">
                  <c:v>432.752363729893</c:v>
                </c:pt>
                <c:pt idx="5">
                  <c:v>441.478208982738</c:v>
                </c:pt>
                <c:pt idx="6">
                  <c:v>448.475146020219</c:v>
                </c:pt>
                <c:pt idx="7">
                  <c:v>453.131323445819</c:v>
                </c:pt>
                <c:pt idx="8">
                  <c:v>454.768481865539</c:v>
                </c:pt>
                <c:pt idx="9">
                  <c:v>452.654162644802</c:v>
                </c:pt>
                <c:pt idx="10">
                  <c:v>446.013686045639</c:v>
                </c:pt>
                <c:pt idx="11">
                  <c:v>437.816486843454</c:v>
                </c:pt>
                <c:pt idx="12">
                  <c:v>430.601918325491</c:v>
                </c:pt>
                <c:pt idx="13">
                  <c:v>424.252420941069</c:v>
                </c:pt>
                <c:pt idx="14">
                  <c:v>418.663919722593</c:v>
                </c:pt>
                <c:pt idx="15">
                  <c:v>413.744401823099</c:v>
                </c:pt>
                <c:pt idx="16">
                  <c:v>409.412616563173</c:v>
                </c:pt>
                <c:pt idx="17">
                  <c:v>405.596894073452</c:v>
                </c:pt>
                <c:pt idx="18">
                  <c:v>402.234076784875</c:v>
                </c:pt>
                <c:pt idx="19">
                  <c:v>400.743966689765</c:v>
                </c:pt>
                <c:pt idx="20">
                  <c:v>400.519910911434</c:v>
                </c:pt>
              </c:numCache>
            </c:numRef>
          </c:val>
          <c:smooth val="0"/>
        </c:ser>
        <c:ser>
          <c:idx val="3"/>
          <c:order val="3"/>
          <c:tx>
            <c:strRef>
              <c:f>"Copenhagen:Rich"</c:f>
              <c:strCache>
                <c:ptCount val="1"/>
                <c:pt idx="0">
                  <c:v>Copenhagen:Rich</c:v>
                </c:pt>
              </c:strCache>
            </c:strRef>
          </c:tx>
          <c:spPr>
            <a:solidFill>
              <a:srgbClr val="7d5fa0"/>
            </a:solidFill>
            <a:ln w="28440">
              <a:solidFill>
                <a:srgbClr val="7d5fa0"/>
              </a:solidFill>
              <a:round/>
            </a:ln>
          </c:spPr>
          <c:marker>
            <c:symbol val="square"/>
            <c:size val="5"/>
            <c:spPr>
              <a:solidFill>
                <a:srgbClr val="7d5fa0"/>
              </a:solidFill>
            </c:spPr>
          </c:marker>
          <c:dLbls>
            <c:numFmt formatCode="\ * #,##0.000\ ;\ * \(#,##0.000\);\ * \-#\ ;\ @\ " sourceLinked="1"/>
            <c:dLblPos val="r"/>
            <c:showLegendKey val="0"/>
            <c:showVal val="0"/>
            <c:showCatName val="0"/>
            <c:showSerName val="0"/>
            <c:showPercent val="0"/>
            <c:showLeaderLines val="0"/>
          </c:dLbls>
          <c:cat>
            <c:strRef>
              <c:f>Base!$B$2:$V$2</c:f>
              <c:strCache>
                <c:ptCount val="21"/>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strCache>
            </c:strRef>
          </c:cat>
          <c:val>
            <c:numRef>
              <c:f>stern!$B$88:$V$88</c:f>
              <c:numCache>
                <c:formatCode>General</c:formatCode>
                <c:ptCount val="21"/>
                <c:pt idx="0">
                  <c:v>389.859154929577</c:v>
                </c:pt>
                <c:pt idx="1">
                  <c:v>397.94368939331</c:v>
                </c:pt>
                <c:pt idx="2">
                  <c:v>406.18621589366</c:v>
                </c:pt>
                <c:pt idx="3">
                  <c:v>414.262461369628</c:v>
                </c:pt>
                <c:pt idx="4">
                  <c:v>421.903248338406</c:v>
                </c:pt>
                <c:pt idx="5">
                  <c:v>428.85840400725</c:v>
                </c:pt>
                <c:pt idx="6">
                  <c:v>434.883047453433</c:v>
                </c:pt>
                <c:pt idx="7">
                  <c:v>439.734371684231</c:v>
                </c:pt>
                <c:pt idx="8">
                  <c:v>443.173286677878</c:v>
                </c:pt>
                <c:pt idx="9">
                  <c:v>444.968127377917</c:v>
                </c:pt>
                <c:pt idx="10">
                  <c:v>444.898991754615</c:v>
                </c:pt>
                <c:pt idx="11">
                  <c:v>442.761918982687</c:v>
                </c:pt>
                <c:pt idx="12">
                  <c:v>438.372338681193</c:v>
                </c:pt>
                <c:pt idx="13">
                  <c:v>431.567091699863</c:v>
                </c:pt>
                <c:pt idx="14">
                  <c:v>425.147406989087</c:v>
                </c:pt>
                <c:pt idx="15">
                  <c:v>419.502175405802</c:v>
                </c:pt>
                <c:pt idx="16">
                  <c:v>414.536741415003</c:v>
                </c:pt>
                <c:pt idx="17">
                  <c:v>410.167734048353</c:v>
                </c:pt>
                <c:pt idx="18">
                  <c:v>406.321781846949</c:v>
                </c:pt>
                <c:pt idx="19">
                  <c:v>402.934361292648</c:v>
                </c:pt>
                <c:pt idx="20">
                  <c:v>399.948767730004</c:v>
                </c:pt>
              </c:numCache>
            </c:numRef>
          </c:val>
          <c:smooth val="0"/>
        </c:ser>
        <c:ser>
          <c:idx val="4"/>
          <c:order val="4"/>
          <c:tx>
            <c:strRef>
              <c:f>"Realistic"</c:f>
              <c:strCache>
                <c:ptCount val="1"/>
                <c:pt idx="0">
                  <c:v>Realistic</c:v>
                </c:pt>
              </c:strCache>
            </c:strRef>
          </c:tx>
          <c:spPr>
            <a:solidFill>
              <a:srgbClr val="46aac4"/>
            </a:solidFill>
            <a:ln w="28440">
              <a:solidFill>
                <a:srgbClr val="46aac4"/>
              </a:solidFill>
              <a:round/>
            </a:ln>
          </c:spPr>
          <c:marker>
            <c:symbol val="square"/>
            <c:size val="5"/>
            <c:spPr>
              <a:solidFill>
                <a:srgbClr val="46aac4"/>
              </a:solidFill>
            </c:spPr>
          </c:marker>
          <c:dLbls>
            <c:numFmt formatCode="\ * #,##0.000\ ;\ * \(#,##0.000\);\ * \-#\ ;\ @\ " sourceLinked="1"/>
            <c:dLblPos val="r"/>
            <c:showLegendKey val="0"/>
            <c:showVal val="0"/>
            <c:showCatName val="0"/>
            <c:showSerName val="0"/>
            <c:showPercent val="0"/>
            <c:showLeaderLines val="0"/>
          </c:dLbls>
          <c:cat>
            <c:strRef>
              <c:f>Base!$B$2:$V$2</c:f>
              <c:strCache>
                <c:ptCount val="21"/>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strCache>
            </c:strRef>
          </c:cat>
          <c:val>
            <c:numRef>
              <c:f>Copen!$B$88:$V$88</c:f>
              <c:numCache>
                <c:formatCode>General</c:formatCode>
                <c:ptCount val="21"/>
                <c:pt idx="0">
                  <c:v>389.859154929577</c:v>
                </c:pt>
                <c:pt idx="1">
                  <c:v>406.716393964364</c:v>
                </c:pt>
                <c:pt idx="2">
                  <c:v>424.310164477216</c:v>
                </c:pt>
                <c:pt idx="3">
                  <c:v>441.721006353609</c:v>
                </c:pt>
                <c:pt idx="4">
                  <c:v>458.894934793925</c:v>
                </c:pt>
                <c:pt idx="5">
                  <c:v>475.979690151191</c:v>
                </c:pt>
                <c:pt idx="6">
                  <c:v>493.084542713829</c:v>
                </c:pt>
                <c:pt idx="7">
                  <c:v>509.03452736929</c:v>
                </c:pt>
                <c:pt idx="8">
                  <c:v>523.491684121123</c:v>
                </c:pt>
                <c:pt idx="9">
                  <c:v>536.360442152145</c:v>
                </c:pt>
                <c:pt idx="10">
                  <c:v>547.654248115127</c:v>
                </c:pt>
                <c:pt idx="11">
                  <c:v>557.088784349058</c:v>
                </c:pt>
                <c:pt idx="12">
                  <c:v>564.572759283675</c:v>
                </c:pt>
                <c:pt idx="13">
                  <c:v>570.444742873661</c:v>
                </c:pt>
                <c:pt idx="14">
                  <c:v>574.968997548286</c:v>
                </c:pt>
                <c:pt idx="15">
                  <c:v>578.414597785463</c:v>
                </c:pt>
                <c:pt idx="16">
                  <c:v>580.996262229917</c:v>
                </c:pt>
                <c:pt idx="17">
                  <c:v>582.919998295769</c:v>
                </c:pt>
                <c:pt idx="18">
                  <c:v>584.351801801639</c:v>
                </c:pt>
                <c:pt idx="19">
                  <c:v>585.353334364665</c:v>
                </c:pt>
                <c:pt idx="20">
                  <c:v>585.041488257842</c:v>
                </c:pt>
              </c:numCache>
            </c:numRef>
          </c:val>
          <c:smooth val="0"/>
        </c:ser>
        <c:hiLowLines>
          <c:spPr>
            <a:ln>
              <a:noFill/>
            </a:ln>
          </c:spPr>
        </c:hiLowLines>
        <c:marker val="1"/>
        <c:axId val="51586999"/>
        <c:axId val="788192"/>
      </c:lineChart>
      <c:catAx>
        <c:axId val="51586999"/>
        <c:scaling>
          <c:orientation val="minMax"/>
        </c:scaling>
        <c:delete val="0"/>
        <c:axPos val="b"/>
        <c:numFmt formatCode="0.000" sourceLinked="1"/>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788192"/>
        <c:crosses val="autoZero"/>
        <c:auto val="1"/>
        <c:lblAlgn val="ctr"/>
        <c:lblOffset val="100"/>
      </c:catAx>
      <c:valAx>
        <c:axId val="788192"/>
        <c:scaling>
          <c:orientation val="minMax"/>
        </c:scaling>
        <c:delete val="0"/>
        <c:axPos val="l"/>
        <c:majorGridlines>
          <c:spPr>
            <a:ln w="9360">
              <a:solidFill>
                <a:srgbClr val="878787"/>
              </a:solidFill>
              <a:round/>
            </a:ln>
          </c:spPr>
        </c:majorGridlines>
        <c:numFmt formatCode="0.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51586999"/>
        <c:crosses val="autoZero"/>
        <c:crossBetween val="midCat"/>
      </c:valAx>
      <c:spPr>
        <a:solidFill>
          <a:srgbClr val="ffffff"/>
        </a:solidFill>
        <a:ln>
          <a:noFill/>
        </a:ln>
      </c:spPr>
    </c:plotArea>
    <c:legend>
      <c:layout>
        <c:manualLayout>
          <c:xMode val="edge"/>
          <c:yMode val="edge"/>
          <c:x val="0.163754480286738"/>
          <c:y val="0.0914445133292002"/>
          <c:w val="0.262713762975133"/>
          <c:h val="0.270435052185595"/>
        </c:manualLayout>
      </c:layout>
      <c:spPr>
        <a:noFill/>
        <a:ln>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a:noFill/>
    </a:ln>
  </c:spPr>
</c:chartSpace>
</file>

<file path=xl/charts/chart15.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Temperature</a:t>
            </a:r>
          </a:p>
        </c:rich>
      </c:tx>
      <c:overlay val="0"/>
      <c:spPr>
        <a:noFill/>
        <a:ln>
          <a:noFill/>
        </a:ln>
      </c:spPr>
    </c:title>
    <c:autoTitleDeleted val="0"/>
    <c:plotArea>
      <c:layout>
        <c:manualLayout>
          <c:layoutTarget val="inner"/>
          <c:xMode val="edge"/>
          <c:yMode val="edge"/>
          <c:x val="0.114025420615678"/>
          <c:y val="0.0265901482544237"/>
          <c:w val="0.850562045404452"/>
          <c:h val="0.806695361071258"/>
        </c:manualLayout>
      </c:layout>
      <c:lineChart>
        <c:grouping val="standard"/>
        <c:varyColors val="0"/>
        <c:ser>
          <c:idx val="0"/>
          <c:order val="0"/>
          <c:tx>
            <c:strRef>
              <c:f>"Base"</c:f>
              <c:strCache>
                <c:ptCount val="1"/>
                <c:pt idx="0">
                  <c:v>Base</c:v>
                </c:pt>
              </c:strCache>
            </c:strRef>
          </c:tx>
          <c:spPr>
            <a:solidFill>
              <a:srgbClr val="4a7ebb"/>
            </a:solidFill>
            <a:ln w="28440">
              <a:solidFill>
                <a:srgbClr val="4a7ebb"/>
              </a:solidFill>
              <a:round/>
            </a:ln>
          </c:spPr>
          <c:marker>
            <c:symbol val="circle"/>
            <c:size val="5"/>
            <c:spPr>
              <a:solidFill>
                <a:srgbClr val="4a7ebb"/>
              </a:solidFill>
            </c:spPr>
          </c:marker>
          <c:dLbls>
            <c:numFmt formatCode="\ * #,##0.000\ ;\ * \(#,##0.000\);\ * \-#\ ;\ @\ " sourceLinked="1"/>
            <c:dLblPos val="r"/>
            <c:showLegendKey val="0"/>
            <c:showVal val="0"/>
            <c:showCatName val="0"/>
            <c:showSerName val="0"/>
            <c:showPercent val="0"/>
            <c:showLeaderLines val="0"/>
          </c:dLbls>
          <c:cat>
            <c:strRef>
              <c:f>Base!$B$2:$BN$2</c:f>
              <c:strCache>
                <c:ptCount val="65"/>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strCache>
            </c:strRef>
          </c:cat>
          <c:val>
            <c:numRef>
              <c:f>Base!$B$99:$T$99</c:f>
              <c:numCache>
                <c:formatCode>General</c:formatCode>
                <c:ptCount val="19"/>
                <c:pt idx="0">
                  <c:v>0.8</c:v>
                </c:pt>
                <c:pt idx="1">
                  <c:v>0.92545556356663</c:v>
                </c:pt>
                <c:pt idx="2">
                  <c:v>1.05955074729105</c:v>
                </c:pt>
                <c:pt idx="3">
                  <c:v>1.20174345361701</c:v>
                </c:pt>
                <c:pt idx="4">
                  <c:v>1.35151508765166</c:v>
                </c:pt>
                <c:pt idx="5">
                  <c:v>1.50831226866183</c:v>
                </c:pt>
                <c:pt idx="6">
                  <c:v>1.67152021271172</c:v>
                </c:pt>
                <c:pt idx="7">
                  <c:v>1.84045724764401</c:v>
                </c:pt>
                <c:pt idx="8">
                  <c:v>2.01438244980122</c:v>
                </c:pt>
                <c:pt idx="9">
                  <c:v>2.19251049952643</c:v>
                </c:pt>
                <c:pt idx="10">
                  <c:v>2.37402958422556</c:v>
                </c:pt>
                <c:pt idx="11">
                  <c:v>2.5581195590327</c:v>
                </c:pt>
                <c:pt idx="12">
                  <c:v>2.74396863606602</c:v>
                </c:pt>
                <c:pt idx="13">
                  <c:v>2.93078765407529</c:v>
                </c:pt>
                <c:pt idx="14">
                  <c:v>3.11782152783996</c:v>
                </c:pt>
                <c:pt idx="15">
                  <c:v>3.30435783909989</c:v>
                </c:pt>
                <c:pt idx="16">
                  <c:v>3.48973275275438</c:v>
                </c:pt>
                <c:pt idx="17">
                  <c:v>3.67333456196795</c:v>
                </c:pt>
                <c:pt idx="18">
                  <c:v>3.85460521435529</c:v>
                </c:pt>
              </c:numCache>
            </c:numRef>
          </c:val>
          <c:smooth val="0"/>
        </c:ser>
        <c:ser>
          <c:idx val="1"/>
          <c:order val="1"/>
          <c:tx>
            <c:strRef>
              <c:f>"Optimal tax"</c:f>
              <c:strCache>
                <c:ptCount val="1"/>
                <c:pt idx="0">
                  <c:v>Optimal tax</c:v>
                </c:pt>
              </c:strCache>
            </c:strRef>
          </c:tx>
          <c:spPr>
            <a:solidFill>
              <a:srgbClr val="be4b48"/>
            </a:solidFill>
            <a:ln w="28440">
              <a:solidFill>
                <a:srgbClr val="be4b48"/>
              </a:solidFill>
              <a:round/>
            </a:ln>
          </c:spPr>
          <c:marker>
            <c:symbol val="square"/>
            <c:size val="5"/>
            <c:spPr>
              <a:solidFill>
                <a:srgbClr val="be4b48"/>
              </a:solidFill>
            </c:spPr>
          </c:marker>
          <c:dLbls>
            <c:numFmt formatCode="\ * #,##0.000\ ;\ * \(#,##0.000\);\ * \-#\ ;\ @\ " sourceLinked="1"/>
            <c:dLblPos val="r"/>
            <c:showLegendKey val="0"/>
            <c:showVal val="0"/>
            <c:showCatName val="0"/>
            <c:showSerName val="0"/>
            <c:showPercent val="0"/>
            <c:showLeaderLines val="0"/>
          </c:dLbls>
          <c:cat>
            <c:strRef>
              <c:f>Base!$B$2:$BN$2</c:f>
              <c:strCache>
                <c:ptCount val="65"/>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strCache>
            </c:strRef>
          </c:cat>
          <c:val>
            <c:numRef>
              <c:f>Opttax!$B$99:$T$99</c:f>
              <c:numCache>
                <c:formatCode>General</c:formatCode>
                <c:ptCount val="19"/>
                <c:pt idx="0">
                  <c:v>0.8</c:v>
                </c:pt>
                <c:pt idx="1">
                  <c:v>0.925454864174666</c:v>
                </c:pt>
                <c:pt idx="2">
                  <c:v>1.0546115581487</c:v>
                </c:pt>
                <c:pt idx="3">
                  <c:v>1.18711904499083</c:v>
                </c:pt>
                <c:pt idx="4">
                  <c:v>1.32254797904606</c:v>
                </c:pt>
                <c:pt idx="5">
                  <c:v>1.46036097521706</c:v>
                </c:pt>
                <c:pt idx="6">
                  <c:v>1.59990737141626</c:v>
                </c:pt>
                <c:pt idx="7">
                  <c:v>1.74043313069623</c:v>
                </c:pt>
                <c:pt idx="8">
                  <c:v>1.88109895065336</c:v>
                </c:pt>
                <c:pt idx="9">
                  <c:v>2.02100165777449</c:v>
                </c:pt>
                <c:pt idx="10">
                  <c:v>2.15919557918512</c:v>
                </c:pt>
                <c:pt idx="11">
                  <c:v>2.29471182908517</c:v>
                </c:pt>
                <c:pt idx="12">
                  <c:v>2.4265743627908</c:v>
                </c:pt>
                <c:pt idx="13">
                  <c:v>2.55381228940886</c:v>
                </c:pt>
                <c:pt idx="14">
                  <c:v>2.67546834983766</c:v>
                </c:pt>
                <c:pt idx="15">
                  <c:v>2.79060371155545</c:v>
                </c:pt>
                <c:pt idx="16">
                  <c:v>2.89829934882332</c:v>
                </c:pt>
                <c:pt idx="17">
                  <c:v>2.99765429984452</c:v>
                </c:pt>
                <c:pt idx="18">
                  <c:v>3.08778104224169</c:v>
                </c:pt>
              </c:numCache>
            </c:numRef>
          </c:val>
          <c:smooth val="0"/>
        </c:ser>
        <c:ser>
          <c:idx val="2"/>
          <c:order val="2"/>
          <c:tx>
            <c:strRef>
              <c:f>"Limit t = 2"</c:f>
              <c:strCache>
                <c:ptCount val="1"/>
                <c:pt idx="0">
                  <c:v>Limit t = 2</c:v>
                </c:pt>
              </c:strCache>
            </c:strRef>
          </c:tx>
          <c:spPr>
            <a:solidFill>
              <a:srgbClr val="98b855"/>
            </a:solidFill>
            <a:ln w="28440">
              <a:solidFill>
                <a:srgbClr val="98b855"/>
              </a:solidFill>
              <a:round/>
            </a:ln>
          </c:spPr>
          <c:marker>
            <c:symbol val="square"/>
            <c:size val="5"/>
            <c:spPr>
              <a:solidFill>
                <a:srgbClr val="98b855"/>
              </a:solidFill>
            </c:spPr>
          </c:marker>
          <c:dLbls>
            <c:numFmt formatCode="\ * #,##0.000\ ;\ * \(#,##0.000\);\ * \-#\ ;\ @\ " sourceLinked="1"/>
            <c:dLblPos val="r"/>
            <c:showLegendKey val="0"/>
            <c:showVal val="0"/>
            <c:showCatName val="0"/>
            <c:showSerName val="0"/>
            <c:showPercent val="0"/>
            <c:showLeaderLines val="0"/>
          </c:dLbls>
          <c:cat>
            <c:strRef>
              <c:f>Base!$B$2:$BN$2</c:f>
              <c:strCache>
                <c:ptCount val="65"/>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strCache>
            </c:strRef>
          </c:cat>
          <c:val>
            <c:numRef>
              <c:f>Limt2!$B$99:$T$99</c:f>
              <c:numCache>
                <c:formatCode>General</c:formatCode>
                <c:ptCount val="19"/>
                <c:pt idx="0">
                  <c:v>0.8</c:v>
                </c:pt>
                <c:pt idx="1">
                  <c:v>0.918091403449022</c:v>
                </c:pt>
                <c:pt idx="2">
                  <c:v>1.03724839094308</c:v>
                </c:pt>
                <c:pt idx="3">
                  <c:v>1.15644911759541</c:v>
                </c:pt>
                <c:pt idx="4">
                  <c:v>1.2744376335669</c:v>
                </c:pt>
                <c:pt idx="5">
                  <c:v>1.38966603783833</c:v>
                </c:pt>
                <c:pt idx="6">
                  <c:v>1.50025504867549</c:v>
                </c:pt>
                <c:pt idx="7">
                  <c:v>1.60395996356844</c:v>
                </c:pt>
                <c:pt idx="8">
                  <c:v>1.6981296298607</c:v>
                </c:pt>
                <c:pt idx="9">
                  <c:v>1.77964460176388</c:v>
                </c:pt>
                <c:pt idx="10">
                  <c:v>1.84481539246677</c:v>
                </c:pt>
                <c:pt idx="11">
                  <c:v>1.89386540931028</c:v>
                </c:pt>
                <c:pt idx="12">
                  <c:v>1.93004876070707</c:v>
                </c:pt>
                <c:pt idx="13">
                  <c:v>1.95607671783637</c:v>
                </c:pt>
                <c:pt idx="14">
                  <c:v>1.97419749571287</c:v>
                </c:pt>
                <c:pt idx="15">
                  <c:v>1.98626560495426</c:v>
                </c:pt>
                <c:pt idx="16">
                  <c:v>1.99380197688012</c:v>
                </c:pt>
                <c:pt idx="17">
                  <c:v>1.99804593801921</c:v>
                </c:pt>
                <c:pt idx="18">
                  <c:v>2.0000000000487</c:v>
                </c:pt>
              </c:numCache>
            </c:numRef>
          </c:val>
          <c:smooth val="0"/>
        </c:ser>
        <c:ser>
          <c:idx val="3"/>
          <c:order val="3"/>
          <c:tx>
            <c:strRef>
              <c:f>"Copenhagen:Rich"</c:f>
              <c:strCache>
                <c:ptCount val="1"/>
                <c:pt idx="0">
                  <c:v>Copenhagen:Rich</c:v>
                </c:pt>
              </c:strCache>
            </c:strRef>
          </c:tx>
          <c:spPr>
            <a:solidFill>
              <a:srgbClr val="7d5fa0"/>
            </a:solidFill>
            <a:ln w="28440">
              <a:solidFill>
                <a:srgbClr val="7d5fa0"/>
              </a:solidFill>
              <a:round/>
            </a:ln>
          </c:spPr>
          <c:marker>
            <c:symbol val="square"/>
            <c:size val="5"/>
            <c:spPr>
              <a:solidFill>
                <a:srgbClr val="7d5fa0"/>
              </a:solidFill>
            </c:spPr>
          </c:marker>
          <c:dLbls>
            <c:numFmt formatCode="\ * #,##0.000\ ;\ * \(#,##0.000\);\ * \-#\ ;\ @\ " sourceLinked="1"/>
            <c:dLblPos val="r"/>
            <c:showLegendKey val="0"/>
            <c:showVal val="0"/>
            <c:showCatName val="0"/>
            <c:showSerName val="0"/>
            <c:showPercent val="0"/>
            <c:showLeaderLines val="0"/>
          </c:dLbls>
          <c:cat>
            <c:strRef>
              <c:f>Base!$B$2:$BN$2</c:f>
              <c:strCache>
                <c:ptCount val="65"/>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strCache>
            </c:strRef>
          </c:cat>
          <c:val>
            <c:numRef>
              <c:f>stern!$B$99:$T$99</c:f>
              <c:numCache>
                <c:formatCode>General</c:formatCode>
                <c:ptCount val="19"/>
                <c:pt idx="0">
                  <c:v>0.83</c:v>
                </c:pt>
                <c:pt idx="1">
                  <c:v>0.939746100911884</c:v>
                </c:pt>
                <c:pt idx="2">
                  <c:v>1.04809478904956</c:v>
                </c:pt>
                <c:pt idx="3">
                  <c:v>1.15481989840351</c:v>
                </c:pt>
                <c:pt idx="4">
                  <c:v>1.25940389067423</c:v>
                </c:pt>
                <c:pt idx="5">
                  <c:v>1.36112332012008</c:v>
                </c:pt>
                <c:pt idx="6">
                  <c:v>1.45909780361305</c:v>
                </c:pt>
                <c:pt idx="7">
                  <c:v>1.55232148168353</c:v>
                </c:pt>
                <c:pt idx="8">
                  <c:v>1.63968494852742</c:v>
                </c:pt>
                <c:pt idx="9">
                  <c:v>1.71999061384474</c:v>
                </c:pt>
                <c:pt idx="10">
                  <c:v>1.79196220331791</c:v>
                </c:pt>
                <c:pt idx="11">
                  <c:v>1.85424804252481</c:v>
                </c:pt>
                <c:pt idx="12">
                  <c:v>1.90541703910679</c:v>
                </c:pt>
                <c:pt idx="13">
                  <c:v>1.94394524683252</c:v>
                </c:pt>
                <c:pt idx="14">
                  <c:v>1.97192163648769</c:v>
                </c:pt>
                <c:pt idx="15">
                  <c:v>1.99166251605883</c:v>
                </c:pt>
                <c:pt idx="16">
                  <c:v>2.00507871605862</c:v>
                </c:pt>
                <c:pt idx="17">
                  <c:v>2.01373772748867</c:v>
                </c:pt>
                <c:pt idx="18">
                  <c:v>2.01891735683734</c:v>
                </c:pt>
              </c:numCache>
            </c:numRef>
          </c:val>
          <c:smooth val="0"/>
        </c:ser>
        <c:ser>
          <c:idx val="4"/>
          <c:order val="4"/>
          <c:tx>
            <c:strRef>
              <c:f>"Realistic"</c:f>
              <c:strCache>
                <c:ptCount val="1"/>
                <c:pt idx="0">
                  <c:v>Realistic</c:v>
                </c:pt>
              </c:strCache>
            </c:strRef>
          </c:tx>
          <c:spPr>
            <a:solidFill>
              <a:srgbClr val="46aac4"/>
            </a:solidFill>
            <a:ln w="28440">
              <a:solidFill>
                <a:srgbClr val="46aac4"/>
              </a:solidFill>
              <a:round/>
            </a:ln>
          </c:spPr>
          <c:marker>
            <c:symbol val="square"/>
            <c:size val="5"/>
            <c:spPr>
              <a:solidFill>
                <a:srgbClr val="46aac4"/>
              </a:solidFill>
            </c:spPr>
          </c:marker>
          <c:dLbls>
            <c:numFmt formatCode="\ * #,##0.000\ ;\ * \(#,##0.000\);\ * \-#\ ;\ @\ " sourceLinked="1"/>
            <c:dLblPos val="r"/>
            <c:showLegendKey val="0"/>
            <c:showVal val="0"/>
            <c:showCatName val="0"/>
            <c:showSerName val="0"/>
            <c:showPercent val="0"/>
            <c:showLeaderLines val="0"/>
          </c:dLbls>
          <c:cat>
            <c:strRef>
              <c:f>Base!$B$2:$BN$2</c:f>
              <c:strCache>
                <c:ptCount val="65"/>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strCache>
            </c:strRef>
          </c:cat>
          <c:val>
            <c:numRef>
              <c:f>Copen!$B$99:$T$99</c:f>
              <c:numCache>
                <c:formatCode>General</c:formatCode>
                <c:ptCount val="19"/>
                <c:pt idx="0">
                  <c:v>0.8</c:v>
                </c:pt>
                <c:pt idx="1">
                  <c:v>0.925572508996761</c:v>
                </c:pt>
                <c:pt idx="2">
                  <c:v>1.05931003817274</c:v>
                </c:pt>
                <c:pt idx="3">
                  <c:v>1.19896951755463</c:v>
                </c:pt>
                <c:pt idx="4">
                  <c:v>1.34265076175062</c:v>
                </c:pt>
                <c:pt idx="5">
                  <c:v>1.4889736473699</c:v>
                </c:pt>
                <c:pt idx="6">
                  <c:v>1.6369303482671</c:v>
                </c:pt>
                <c:pt idx="7">
                  <c:v>1.78445740333911</c:v>
                </c:pt>
                <c:pt idx="8">
                  <c:v>1.92958063009904</c:v>
                </c:pt>
                <c:pt idx="9">
                  <c:v>2.07065470226217</c:v>
                </c:pt>
                <c:pt idx="10">
                  <c:v>2.20640507235331</c:v>
                </c:pt>
                <c:pt idx="11">
                  <c:v>2.33556398151446</c:v>
                </c:pt>
                <c:pt idx="12">
                  <c:v>2.45704724627639</c:v>
                </c:pt>
                <c:pt idx="13">
                  <c:v>2.57031396447063</c:v>
                </c:pt>
                <c:pt idx="14">
                  <c:v>2.67519095464032</c:v>
                </c:pt>
                <c:pt idx="15">
                  <c:v>2.77180716098521</c:v>
                </c:pt>
                <c:pt idx="16">
                  <c:v>2.86048857993414</c:v>
                </c:pt>
                <c:pt idx="17">
                  <c:v>2.941715182771</c:v>
                </c:pt>
                <c:pt idx="18">
                  <c:v>3.01605793357345</c:v>
                </c:pt>
              </c:numCache>
            </c:numRef>
          </c:val>
          <c:smooth val="0"/>
        </c:ser>
        <c:hiLowLines>
          <c:spPr>
            <a:ln>
              <a:noFill/>
            </a:ln>
          </c:spPr>
        </c:hiLowLines>
        <c:marker val="1"/>
        <c:axId val="75439592"/>
        <c:axId val="86232091"/>
      </c:lineChart>
      <c:catAx>
        <c:axId val="75439592"/>
        <c:scaling>
          <c:orientation val="minMax"/>
        </c:scaling>
        <c:delete val="0"/>
        <c:axPos val="b"/>
        <c:numFmt formatCode="0.000" sourceLinked="1"/>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86232091"/>
        <c:crosses val="autoZero"/>
        <c:auto val="1"/>
        <c:lblAlgn val="ctr"/>
        <c:lblOffset val="100"/>
      </c:catAx>
      <c:valAx>
        <c:axId val="86232091"/>
        <c:scaling>
          <c:orientation val="minMax"/>
        </c:scaling>
        <c:delete val="0"/>
        <c:axPos val="l"/>
        <c:majorGridlines>
          <c:spPr>
            <a:ln w="9360">
              <a:solidFill>
                <a:srgbClr val="878787"/>
              </a:solidFill>
              <a:round/>
            </a:ln>
          </c:spPr>
        </c:majorGridlines>
        <c:numFmt formatCode="0.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75439592"/>
        <c:crosses val="autoZero"/>
        <c:crossBetween val="midCat"/>
      </c:valAx>
      <c:spPr>
        <a:solidFill>
          <a:srgbClr val="ffffff"/>
        </a:solidFill>
        <a:ln>
          <a:noFill/>
        </a:ln>
      </c:spPr>
    </c:plotArea>
    <c:legend>
      <c:layout>
        <c:manualLayout>
          <c:xMode val="edge"/>
          <c:yMode val="edge"/>
          <c:x val="0.163764602160018"/>
          <c:y val="0.0914395026303204"/>
          <c:w val="0.262747979426892"/>
          <c:h val="0.27042280466807"/>
        </c:manualLayout>
      </c:layout>
      <c:spPr>
        <a:noFill/>
        <a:ln>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a:noFill/>
    </a:ln>
  </c:spPr>
</c:chartSpace>
</file>

<file path=xl/charts/chart16.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Emissions control rate</a:t>
            </a:r>
          </a:p>
        </c:rich>
      </c:tx>
      <c:layout>
        <c:manualLayout>
          <c:xMode val="edge"/>
          <c:yMode val="edge"/>
          <c:x val="0.498621640248105"/>
          <c:y val="0.0695740709316138"/>
        </c:manualLayout>
      </c:layout>
      <c:overlay val="0"/>
      <c:spPr>
        <a:noFill/>
        <a:ln>
          <a:noFill/>
        </a:ln>
      </c:spPr>
    </c:title>
    <c:autoTitleDeleted val="0"/>
    <c:plotArea>
      <c:layout>
        <c:manualLayout>
          <c:layoutTarget val="inner"/>
          <c:xMode val="edge"/>
          <c:yMode val="edge"/>
          <c:x val="0.0895933838731909"/>
          <c:y val="0.042338367554726"/>
          <c:w val="0.887939352170917"/>
          <c:h val="0.861954861700322"/>
        </c:manualLayout>
      </c:layout>
      <c:lineChart>
        <c:grouping val="standard"/>
        <c:varyColors val="0"/>
        <c:ser>
          <c:idx val="0"/>
          <c:order val="0"/>
          <c:tx>
            <c:strRef>
              <c:f>"Base"</c:f>
              <c:strCache>
                <c:ptCount val="1"/>
                <c:pt idx="0">
                  <c:v>Base</c:v>
                </c:pt>
              </c:strCache>
            </c:strRef>
          </c:tx>
          <c:spPr>
            <a:solidFill>
              <a:srgbClr val="be4b48"/>
            </a:solidFill>
            <a:ln w="28440">
              <a:solidFill>
                <a:srgbClr val="be4b48"/>
              </a:solidFill>
              <a:round/>
            </a:ln>
          </c:spPr>
          <c:marker>
            <c:symbol val="square"/>
            <c:size val="5"/>
            <c:spPr>
              <a:solidFill>
                <a:srgbClr val="be4b48"/>
              </a:solidFill>
            </c:spPr>
          </c:marker>
          <c:dLbls>
            <c:numFmt formatCode="\ * #,##0.000\ ;\ * \(#,##0.000\);\ * \-#\ ;\ @\ " sourceLinked="1"/>
            <c:dLblPos val="r"/>
            <c:showLegendKey val="0"/>
            <c:showVal val="0"/>
            <c:showCatName val="0"/>
            <c:showSerName val="0"/>
            <c:showPercent val="0"/>
            <c:showLeaderLines val="0"/>
          </c:dLbls>
          <c:cat>
            <c:strRef>
              <c:f>Base!$B$2:$T$2</c:f>
              <c:strCache>
                <c:ptCount val="19"/>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strCache>
            </c:strRef>
          </c:cat>
          <c:val>
            <c:numRef>
              <c:f>Base!$B$135:$T$135</c:f>
              <c:numCache>
                <c:formatCode>General</c:formatCode>
                <c:ptCount val="19"/>
                <c:pt idx="0">
                  <c:v>0.0389763229616074</c:v>
                </c:pt>
                <c:pt idx="1">
                  <c:v>0.0417636817894511</c:v>
                </c:pt>
                <c:pt idx="2">
                  <c:v>0.0447503762305331</c:v>
                </c:pt>
                <c:pt idx="3">
                  <c:v>0.0479506616021236</c:v>
                </c:pt>
                <c:pt idx="4">
                  <c:v>0.0513798126814964</c:v>
                </c:pt>
                <c:pt idx="5">
                  <c:v>0.0550541966042707</c:v>
                </c:pt>
                <c:pt idx="6">
                  <c:v>0.0589913509899239</c:v>
                </c:pt>
                <c:pt idx="7">
                  <c:v>0.0632100676487115</c:v>
                </c:pt>
                <c:pt idx="8">
                  <c:v>0.0677304822656928</c:v>
                </c:pt>
                <c:pt idx="9">
                  <c:v>0.0725741705185086</c:v>
                </c:pt>
                <c:pt idx="10">
                  <c:v>0.077764251047267</c:v>
                </c:pt>
                <c:pt idx="11">
                  <c:v>0.0833254958016542</c:v>
                </c:pt>
                <c:pt idx="12">
                  <c:v>0.0892844482808651</c:v>
                </c:pt>
                <c:pt idx="13">
                  <c:v>0.0956695502132324</c:v>
                </c:pt>
                <c:pt idx="14">
                  <c:v>0.10251127732034</c:v>
                </c:pt>
                <c:pt idx="15">
                  <c:v>0.109842284765237</c:v>
                </c:pt>
                <c:pt idx="16">
                  <c:v>0.117697563017892</c:v>
                </c:pt>
                <c:pt idx="17">
                  <c:v>0.12611460486165</c:v>
                </c:pt>
                <c:pt idx="18">
                  <c:v>0.135133584346534</c:v>
                </c:pt>
              </c:numCache>
            </c:numRef>
          </c:val>
          <c:smooth val="0"/>
        </c:ser>
        <c:ser>
          <c:idx val="1"/>
          <c:order val="1"/>
          <c:tx>
            <c:strRef>
              <c:f>"Optimal"</c:f>
              <c:strCache>
                <c:ptCount val="1"/>
                <c:pt idx="0">
                  <c:v>Optimal</c:v>
                </c:pt>
              </c:strCache>
            </c:strRef>
          </c:tx>
          <c:spPr>
            <a:solidFill>
              <a:srgbClr val="4a7ebb"/>
            </a:solidFill>
            <a:ln w="28440">
              <a:solidFill>
                <a:srgbClr val="4a7ebb"/>
              </a:solidFill>
              <a:round/>
            </a:ln>
          </c:spPr>
          <c:marker>
            <c:symbol val="square"/>
            <c:size val="5"/>
            <c:spPr>
              <a:solidFill>
                <a:srgbClr val="4a7ebb"/>
              </a:solidFill>
            </c:spPr>
          </c:marker>
          <c:dLbls>
            <c:numFmt formatCode="\ * #,##0.000\ ;\ * \(#,##0.000\);\ * \-#\ ;\ @\ " sourceLinked="1"/>
            <c:dLblPos val="r"/>
            <c:showLegendKey val="0"/>
            <c:showVal val="0"/>
            <c:showCatName val="0"/>
            <c:showSerName val="0"/>
            <c:showPercent val="0"/>
            <c:showLeaderLines val="0"/>
          </c:dLbls>
          <c:cat>
            <c:strRef>
              <c:f>Base!$B$2:$T$2</c:f>
              <c:strCache>
                <c:ptCount val="19"/>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strCache>
            </c:strRef>
          </c:cat>
          <c:val>
            <c:numRef>
              <c:f>Opttax!$B$135:$T$135</c:f>
              <c:numCache>
                <c:formatCode>General</c:formatCode>
                <c:ptCount val="19"/>
                <c:pt idx="0">
                  <c:v>0.039</c:v>
                </c:pt>
                <c:pt idx="1">
                  <c:v>0.1952999369</c:v>
                </c:pt>
                <c:pt idx="2">
                  <c:v>0.2184579609</c:v>
                </c:pt>
                <c:pt idx="3">
                  <c:v>0.2432032294</c:v>
                </c:pt>
                <c:pt idx="4">
                  <c:v>0.2694976095</c:v>
                </c:pt>
                <c:pt idx="5">
                  <c:v>0.2973148503</c:v>
                </c:pt>
                <c:pt idx="6">
                  <c:v>0.3266363445</c:v>
                </c:pt>
                <c:pt idx="7">
                  <c:v>0.3574480742</c:v>
                </c:pt>
                <c:pt idx="8">
                  <c:v>0.389738333</c:v>
                </c:pt>
                <c:pt idx="9">
                  <c:v>0.4234959626</c:v>
                </c:pt>
                <c:pt idx="10">
                  <c:v>0.458708928</c:v>
                </c:pt>
                <c:pt idx="11">
                  <c:v>0.495363113</c:v>
                </c:pt>
                <c:pt idx="12">
                  <c:v>0.5334412573</c:v>
                </c:pt>
                <c:pt idx="13">
                  <c:v>0.5729219824</c:v>
                </c:pt>
                <c:pt idx="14">
                  <c:v>0.6137788811</c:v>
                </c:pt>
                <c:pt idx="15">
                  <c:v>0.6559796844</c:v>
                </c:pt>
                <c:pt idx="16">
                  <c:v>0.6994855748</c:v>
                </c:pt>
                <c:pt idx="17">
                  <c:v>0.7442508161</c:v>
                </c:pt>
                <c:pt idx="18">
                  <c:v>0.7902230493</c:v>
                </c:pt>
              </c:numCache>
            </c:numRef>
          </c:val>
          <c:smooth val="0"/>
        </c:ser>
        <c:ser>
          <c:idx val="2"/>
          <c:order val="2"/>
          <c:tx>
            <c:strRef>
              <c:f>"Limit t = 2"</c:f>
              <c:strCache>
                <c:ptCount val="1"/>
                <c:pt idx="0">
                  <c:v>Limit t = 2</c:v>
                </c:pt>
              </c:strCache>
            </c:strRef>
          </c:tx>
          <c:spPr>
            <a:solidFill>
              <a:srgbClr val="98b855"/>
            </a:solidFill>
            <a:ln w="28440">
              <a:solidFill>
                <a:srgbClr val="98b855"/>
              </a:solidFill>
              <a:round/>
            </a:ln>
          </c:spPr>
          <c:marker>
            <c:symbol val="square"/>
            <c:size val="5"/>
            <c:spPr>
              <a:solidFill>
                <a:srgbClr val="98b855"/>
              </a:solidFill>
            </c:spPr>
          </c:marker>
          <c:dLbls>
            <c:numFmt formatCode="\ * #,##0.000\ ;\ * \(#,##0.000\);\ * \-#\ ;\ @\ " sourceLinked="1"/>
            <c:dLblPos val="r"/>
            <c:showLegendKey val="0"/>
            <c:showVal val="0"/>
            <c:showCatName val="0"/>
            <c:showSerName val="0"/>
            <c:showPercent val="0"/>
            <c:showLeaderLines val="0"/>
          </c:dLbls>
          <c:cat>
            <c:strRef>
              <c:f>Base!$B$2:$T$2</c:f>
              <c:strCache>
                <c:ptCount val="19"/>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strCache>
            </c:strRef>
          </c:cat>
          <c:val>
            <c:numRef>
              <c:f>Limt2!$B$135:$T$135</c:f>
              <c:numCache>
                <c:formatCode>General</c:formatCode>
                <c:ptCount val="19"/>
                <c:pt idx="0">
                  <c:v>0.2865800809</c:v>
                </c:pt>
                <c:pt idx="1">
                  <c:v>0.3313248014</c:v>
                </c:pt>
                <c:pt idx="2">
                  <c:v>0.3823077883</c:v>
                </c:pt>
                <c:pt idx="3">
                  <c:v>0.44001522</c:v>
                </c:pt>
                <c:pt idx="4">
                  <c:v>0.5049592666</c:v>
                </c:pt>
                <c:pt idx="5">
                  <c:v>0.5776324601</c:v>
                </c:pt>
                <c:pt idx="6">
                  <c:v>0.6584627608</c:v>
                </c:pt>
                <c:pt idx="7">
                  <c:v>0.7477799532</c:v>
                </c:pt>
                <c:pt idx="8">
                  <c:v>0.8458189085</c:v>
                </c:pt>
                <c:pt idx="9">
                  <c:v>0.9528148567</c:v>
                </c:pt>
                <c:pt idx="10">
                  <c:v>1</c:v>
                </c:pt>
                <c:pt idx="11">
                  <c:v>1</c:v>
                </c:pt>
                <c:pt idx="12">
                  <c:v>1</c:v>
                </c:pt>
                <c:pt idx="13">
                  <c:v>1</c:v>
                </c:pt>
                <c:pt idx="14">
                  <c:v>1</c:v>
                </c:pt>
                <c:pt idx="15">
                  <c:v>1</c:v>
                </c:pt>
                <c:pt idx="16">
                  <c:v>1</c:v>
                </c:pt>
                <c:pt idx="17">
                  <c:v>1</c:v>
                </c:pt>
                <c:pt idx="18">
                  <c:v>0.9807205213</c:v>
                </c:pt>
              </c:numCache>
            </c:numRef>
          </c:val>
          <c:smooth val="0"/>
        </c:ser>
        <c:ser>
          <c:idx val="3"/>
          <c:order val="3"/>
          <c:tx>
            <c:strRef>
              <c:f>"Stern"</c:f>
              <c:strCache>
                <c:ptCount val="1"/>
                <c:pt idx="0">
                  <c:v>Stern</c:v>
                </c:pt>
              </c:strCache>
            </c:strRef>
          </c:tx>
          <c:spPr>
            <a:solidFill>
              <a:srgbClr val="7d5fa0"/>
            </a:solidFill>
            <a:ln w="28440">
              <a:solidFill>
                <a:srgbClr val="7d5fa0"/>
              </a:solidFill>
              <a:round/>
            </a:ln>
          </c:spPr>
          <c:marker>
            <c:symbol val="square"/>
            <c:size val="5"/>
            <c:spPr>
              <a:solidFill>
                <a:srgbClr val="7d5fa0"/>
              </a:solidFill>
            </c:spPr>
          </c:marker>
          <c:dLbls>
            <c:numFmt formatCode="\ * #,##0.000\ ;\ * \(#,##0.000\);\ * \-#\ ;\ @\ " sourceLinked="1"/>
            <c:dLblPos val="r"/>
            <c:showLegendKey val="0"/>
            <c:showVal val="0"/>
            <c:showCatName val="0"/>
            <c:showSerName val="0"/>
            <c:showPercent val="0"/>
            <c:showLeaderLines val="0"/>
          </c:dLbls>
          <c:cat>
            <c:strRef>
              <c:f>Base!$B$2:$T$2</c:f>
              <c:strCache>
                <c:ptCount val="19"/>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strCache>
            </c:strRef>
          </c:cat>
          <c:val>
            <c:numRef>
              <c:f>stern!$B$135:$T$135</c:f>
              <c:numCache>
                <c:formatCode>General</c:formatCode>
                <c:ptCount val="19"/>
                <c:pt idx="0">
                  <c:v>0.4274155788</c:v>
                </c:pt>
                <c:pt idx="1">
                  <c:v>0.4781659728</c:v>
                </c:pt>
                <c:pt idx="2">
                  <c:v>0.5254081299</c:v>
                </c:pt>
                <c:pt idx="3">
                  <c:v>0.5711016432</c:v>
                </c:pt>
                <c:pt idx="4">
                  <c:v>0.6163367354</c:v>
                </c:pt>
                <c:pt idx="5">
                  <c:v>0.6617031721</c:v>
                </c:pt>
                <c:pt idx="6">
                  <c:v>0.7074993969</c:v>
                </c:pt>
                <c:pt idx="7">
                  <c:v>0.7538523184</c:v>
                </c:pt>
                <c:pt idx="8">
                  <c:v>0.8007865898</c:v>
                </c:pt>
                <c:pt idx="9">
                  <c:v>0.8482656647</c:v>
                </c:pt>
                <c:pt idx="10">
                  <c:v>0.8962184576</c:v>
                </c:pt>
                <c:pt idx="11">
                  <c:v>0.9445618382</c:v>
                </c:pt>
                <c:pt idx="12">
                  <c:v>0.9932293917</c:v>
                </c:pt>
                <c:pt idx="13">
                  <c:v>1</c:v>
                </c:pt>
                <c:pt idx="14">
                  <c:v>1</c:v>
                </c:pt>
                <c:pt idx="15">
                  <c:v>1</c:v>
                </c:pt>
                <c:pt idx="16">
                  <c:v>1</c:v>
                </c:pt>
                <c:pt idx="17">
                  <c:v>1</c:v>
                </c:pt>
                <c:pt idx="18">
                  <c:v>1</c:v>
                </c:pt>
              </c:numCache>
            </c:numRef>
          </c:val>
          <c:smooth val="0"/>
        </c:ser>
        <c:ser>
          <c:idx val="4"/>
          <c:order val="4"/>
          <c:tx>
            <c:strRef>
              <c:f>"Stern calibrated"</c:f>
              <c:strCache>
                <c:ptCount val="1"/>
                <c:pt idx="0">
                  <c:v>Stern calibrated</c:v>
                </c:pt>
              </c:strCache>
            </c:strRef>
          </c:tx>
          <c:spPr>
            <a:solidFill>
              <a:srgbClr val="46aac4"/>
            </a:solidFill>
            <a:ln w="28440">
              <a:solidFill>
                <a:srgbClr val="46aac4"/>
              </a:solidFill>
              <a:round/>
            </a:ln>
          </c:spPr>
          <c:marker>
            <c:symbol val="square"/>
            <c:size val="5"/>
            <c:spPr>
              <a:solidFill>
                <a:srgbClr val="46aac4"/>
              </a:solidFill>
            </c:spPr>
          </c:marker>
          <c:dLbls>
            <c:numFmt formatCode="\ * #,##0.000\ ;\ * \(#,##0.000\);\ * \-#\ ;\ @\ " sourceLinked="1"/>
            <c:dLblPos val="r"/>
            <c:showLegendKey val="0"/>
            <c:showVal val="0"/>
            <c:showCatName val="0"/>
            <c:showSerName val="0"/>
            <c:showPercent val="0"/>
            <c:showLeaderLines val="0"/>
          </c:dLbls>
          <c:cat>
            <c:strRef>
              <c:f>Base!$B$2:$T$2</c:f>
              <c:strCache>
                <c:ptCount val="19"/>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strCache>
            </c:strRef>
          </c:cat>
          <c:val>
            <c:numRef>
              <c:f>sterncalib!$B$135:$T$135</c:f>
              <c:numCache>
                <c:formatCode>General</c:formatCode>
                <c:ptCount val="19"/>
                <c:pt idx="0">
                  <c:v>0.038976</c:v>
                </c:pt>
                <c:pt idx="1">
                  <c:v>0.2125842314</c:v>
                </c:pt>
                <c:pt idx="2">
                  <c:v>0.2397723988</c:v>
                </c:pt>
                <c:pt idx="3">
                  <c:v>0.2693367736</c:v>
                </c:pt>
                <c:pt idx="4">
                  <c:v>0.3012063585</c:v>
                </c:pt>
                <c:pt idx="5">
                  <c:v>0.3353205761</c:v>
                </c:pt>
                <c:pt idx="6">
                  <c:v>0.3716232869</c:v>
                </c:pt>
                <c:pt idx="7">
                  <c:v>0.410058255</c:v>
                </c:pt>
                <c:pt idx="8">
                  <c:v>0.450565789</c:v>
                </c:pt>
                <c:pt idx="9">
                  <c:v>0.4930803731</c:v>
                </c:pt>
                <c:pt idx="10">
                  <c:v>0.5375291562</c:v>
                </c:pt>
                <c:pt idx="11">
                  <c:v>0.5838311847</c:v>
                </c:pt>
                <c:pt idx="12">
                  <c:v>0.6318972859</c:v>
                </c:pt>
                <c:pt idx="13">
                  <c:v>0.6816305461</c:v>
                </c:pt>
                <c:pt idx="14">
                  <c:v>0.7329273426</c:v>
                </c:pt>
                <c:pt idx="15">
                  <c:v>0.7856790149</c:v>
                </c:pt>
                <c:pt idx="16">
                  <c:v>0.8397742798</c:v>
                </c:pt>
                <c:pt idx="17">
                  <c:v>0.8951026735</c:v>
                </c:pt>
                <c:pt idx="18">
                  <c:v>0.9515593788</c:v>
                </c:pt>
              </c:numCache>
            </c:numRef>
          </c:val>
          <c:smooth val="0"/>
        </c:ser>
        <c:hiLowLines>
          <c:spPr>
            <a:ln>
              <a:noFill/>
            </a:ln>
          </c:spPr>
        </c:hiLowLines>
        <c:marker val="1"/>
        <c:axId val="78547382"/>
        <c:axId val="22194158"/>
      </c:lineChart>
      <c:catAx>
        <c:axId val="78547382"/>
        <c:scaling>
          <c:orientation val="minMax"/>
        </c:scaling>
        <c:delete val="0"/>
        <c:axPos val="b"/>
        <c:numFmt formatCode="0.000" sourceLinked="1"/>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22194158"/>
        <c:crosses val="autoZero"/>
        <c:auto val="1"/>
        <c:lblAlgn val="ctr"/>
        <c:lblOffset val="100"/>
      </c:catAx>
      <c:valAx>
        <c:axId val="22194158"/>
        <c:scaling>
          <c:orientation val="minMax"/>
        </c:scaling>
        <c:delete val="0"/>
        <c:axPos val="l"/>
        <c:majorGridlines>
          <c:spPr>
            <a:ln w="9360">
              <a:solidFill>
                <a:srgbClr val="878787"/>
              </a:solidFill>
              <a:round/>
            </a:ln>
          </c:spPr>
        </c:majorGridlines>
        <c:numFmt formatCode="0.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78547382"/>
        <c:crosses val="autoZero"/>
        <c:crossBetween val="midCat"/>
      </c:valAx>
      <c:spPr>
        <a:solidFill>
          <a:srgbClr val="ffffff"/>
        </a:solidFill>
        <a:ln>
          <a:noFill/>
        </a:ln>
      </c:spPr>
    </c:plotArea>
    <c:legend>
      <c:layout>
        <c:manualLayout>
          <c:xMode val="edge"/>
          <c:yMode val="edge"/>
          <c:x val="0.114679531357684"/>
          <c:y val="0.0367385033090107"/>
          <c:w val="0.186160314287683"/>
          <c:h val="0.323037759864234"/>
        </c:manualLayout>
      </c:layout>
      <c:spPr>
        <a:noFill/>
        <a:ln>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a:noFill/>
    </a:ln>
  </c:spPr>
</c:chartSpace>
</file>

<file path=xl/charts/chart17.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Emissions</a:t>
            </a:r>
          </a:p>
        </c:rich>
      </c:tx>
      <c:overlay val="0"/>
      <c:spPr>
        <a:noFill/>
        <a:ln>
          <a:noFill/>
        </a:ln>
      </c:spPr>
    </c:title>
    <c:autoTitleDeleted val="0"/>
    <c:plotArea>
      <c:layout>
        <c:manualLayout>
          <c:layoutTarget val="inner"/>
          <c:xMode val="edge"/>
          <c:yMode val="edge"/>
          <c:x val="0.114025420615678"/>
          <c:y val="0.0265926917926153"/>
          <c:w val="0.850562045404452"/>
          <c:h val="0.80667687009757"/>
        </c:manualLayout>
      </c:layout>
      <c:lineChart>
        <c:grouping val="standard"/>
        <c:varyColors val="0"/>
        <c:ser>
          <c:idx val="0"/>
          <c:order val="0"/>
          <c:tx>
            <c:strRef>
              <c:f>"Base"</c:f>
              <c:strCache>
                <c:ptCount val="1"/>
                <c:pt idx="0">
                  <c:v>Base</c:v>
                </c:pt>
              </c:strCache>
            </c:strRef>
          </c:tx>
          <c:spPr>
            <a:solidFill>
              <a:srgbClr val="4a7ebb"/>
            </a:solidFill>
            <a:ln w="28440">
              <a:solidFill>
                <a:srgbClr val="4a7ebb"/>
              </a:solidFill>
              <a:round/>
            </a:ln>
          </c:spPr>
          <c:marker>
            <c:symbol val="circle"/>
            <c:size val="5"/>
            <c:spPr>
              <a:solidFill>
                <a:srgbClr val="4a7ebb"/>
              </a:solidFill>
            </c:spPr>
          </c:marker>
          <c:dLbls>
            <c:numFmt formatCode="\ * #,##0.000\ ;\ * \(#,##0.000\);\ * \-#\ ;\ @\ " sourceLinked="1"/>
            <c:dLblPos val="r"/>
            <c:showLegendKey val="0"/>
            <c:showVal val="0"/>
            <c:showCatName val="0"/>
            <c:showSerName val="0"/>
            <c:showPercent val="0"/>
            <c:showLeaderLines val="0"/>
          </c:dLbls>
          <c:cat>
            <c:strRef>
              <c:f>Base!$B$2:$BN$2</c:f>
              <c:strCache>
                <c:ptCount val="65"/>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strCache>
            </c:strRef>
          </c:cat>
          <c:val>
            <c:numRef>
              <c:f>Base!$B$113:$T$113</c:f>
              <c:numCache>
                <c:formatCode>General</c:formatCode>
                <c:ptCount val="19"/>
                <c:pt idx="0">
                  <c:v>33.5538267870163</c:v>
                </c:pt>
                <c:pt idx="1">
                  <c:v>37.9701357377956</c:v>
                </c:pt>
                <c:pt idx="2">
                  <c:v>42.5327257802673</c:v>
                </c:pt>
                <c:pt idx="3">
                  <c:v>47.1863917759439</c:v>
                </c:pt>
                <c:pt idx="4">
                  <c:v>51.8808798702738</c:v>
                </c:pt>
                <c:pt idx="5">
                  <c:v>56.5704549841857</c:v>
                </c:pt>
                <c:pt idx="6">
                  <c:v>61.213501244008</c:v>
                </c:pt>
                <c:pt idx="7">
                  <c:v>65.7721685256406</c:v>
                </c:pt>
                <c:pt idx="8">
                  <c:v>70.2120635954291</c:v>
                </c:pt>
                <c:pt idx="9">
                  <c:v>74.5019796798123</c:v>
                </c:pt>
                <c:pt idx="10">
                  <c:v>78.6136576116738</c:v>
                </c:pt>
                <c:pt idx="11">
                  <c:v>82.5215722140915</c:v>
                </c:pt>
                <c:pt idx="12">
                  <c:v>86.2027383269513</c:v>
                </c:pt>
                <c:pt idx="13">
                  <c:v>89.6365314061775</c:v>
                </c:pt>
                <c:pt idx="14">
                  <c:v>92.8045178240163</c:v>
                </c:pt>
                <c:pt idx="15">
                  <c:v>95.6902896641632</c:v>
                </c:pt>
                <c:pt idx="16">
                  <c:v>98.2792978947179</c:v>
                </c:pt>
                <c:pt idx="17">
                  <c:v>100.558675271563</c:v>
                </c:pt>
                <c:pt idx="18">
                  <c:v>102.517035638934</c:v>
                </c:pt>
              </c:numCache>
            </c:numRef>
          </c:val>
          <c:smooth val="0"/>
        </c:ser>
        <c:ser>
          <c:idx val="1"/>
          <c:order val="1"/>
          <c:tx>
            <c:strRef>
              <c:f>"Optimal tax"</c:f>
              <c:strCache>
                <c:ptCount val="1"/>
                <c:pt idx="0">
                  <c:v>Optimal tax</c:v>
                </c:pt>
              </c:strCache>
            </c:strRef>
          </c:tx>
          <c:spPr>
            <a:solidFill>
              <a:srgbClr val="be4b48"/>
            </a:solidFill>
            <a:ln w="28440">
              <a:solidFill>
                <a:srgbClr val="be4b48"/>
              </a:solidFill>
              <a:round/>
            </a:ln>
          </c:spPr>
          <c:marker>
            <c:symbol val="square"/>
            <c:size val="5"/>
            <c:spPr>
              <a:solidFill>
                <a:srgbClr val="be4b48"/>
              </a:solidFill>
            </c:spPr>
          </c:marker>
          <c:dLbls>
            <c:numFmt formatCode="\ * #,##0.000\ ;\ * \(#,##0.000\);\ * \-#\ ;\ @\ " sourceLinked="1"/>
            <c:dLblPos val="r"/>
            <c:showLegendKey val="0"/>
            <c:showVal val="0"/>
            <c:showCatName val="0"/>
            <c:showSerName val="0"/>
            <c:showPercent val="0"/>
            <c:showLeaderLines val="0"/>
          </c:dLbls>
          <c:cat>
            <c:strRef>
              <c:f>Base!$B$2:$BN$2</c:f>
              <c:strCache>
                <c:ptCount val="65"/>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pt idx="60">
                  <c:v/>
                </c:pt>
                <c:pt idx="61">
                  <c:v/>
                </c:pt>
                <c:pt idx="62">
                  <c:v/>
                </c:pt>
                <c:pt idx="63">
                  <c:v/>
                </c:pt>
                <c:pt idx="64">
                  <c:v/>
                </c:pt>
              </c:strCache>
            </c:strRef>
          </c:cat>
          <c:val>
            <c:numRef>
              <c:f>Opttax!$B$113:$T$113</c:f>
              <c:numCache>
                <c:formatCode>General</c:formatCode>
                <c:ptCount val="19"/>
                <c:pt idx="0">
                  <c:v>33.5530001109791</c:v>
                </c:pt>
                <c:pt idx="1">
                  <c:v>31.9037289655713</c:v>
                </c:pt>
                <c:pt idx="2">
                  <c:v>34.8254395334717</c:v>
                </c:pt>
                <c:pt idx="3">
                  <c:v>37.5464064721039</c:v>
                </c:pt>
                <c:pt idx="4">
                  <c:v>40.0004705753864</c:v>
                </c:pt>
                <c:pt idx="5">
                  <c:v>42.1286393171455</c:v>
                </c:pt>
                <c:pt idx="6">
                  <c:v>43.8788707597313</c:v>
                </c:pt>
                <c:pt idx="7">
                  <c:v>45.2058644605674</c:v>
                </c:pt>
                <c:pt idx="8">
                  <c:v>46.0708641065959</c:v>
                </c:pt>
                <c:pt idx="9">
                  <c:v>46.4414702069141</c:v>
                </c:pt>
                <c:pt idx="10">
                  <c:v>46.2914599613214</c:v>
                </c:pt>
                <c:pt idx="11">
                  <c:v>45.6006117532785</c:v>
                </c:pt>
                <c:pt idx="12">
                  <c:v>44.3545323639945</c:v>
                </c:pt>
                <c:pt idx="13">
                  <c:v>42.5444855895092</c:v>
                </c:pt>
                <c:pt idx="14">
                  <c:v>40.1672205587759</c:v>
                </c:pt>
                <c:pt idx="15">
                  <c:v>37.2247954066542</c:v>
                </c:pt>
                <c:pt idx="16">
                  <c:v>33.7243869797065</c:v>
                </c:pt>
                <c:pt idx="17">
                  <c:v>29.678066667142</c:v>
                </c:pt>
                <c:pt idx="18">
                  <c:v>25.1025036146385</c:v>
                </c:pt>
              </c:numCache>
            </c:numRef>
          </c:val>
          <c:smooth val="0"/>
        </c:ser>
        <c:hiLowLines>
          <c:spPr>
            <a:ln>
              <a:noFill/>
            </a:ln>
          </c:spPr>
        </c:hiLowLines>
        <c:marker val="1"/>
        <c:axId val="1742259"/>
        <c:axId val="6559733"/>
      </c:lineChart>
      <c:catAx>
        <c:axId val="1742259"/>
        <c:scaling>
          <c:orientation val="minMax"/>
        </c:scaling>
        <c:delete val="0"/>
        <c:axPos val="b"/>
        <c:numFmt formatCode="0.000" sourceLinked="1"/>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6559733"/>
        <c:crosses val="autoZero"/>
        <c:auto val="1"/>
        <c:lblAlgn val="ctr"/>
        <c:lblOffset val="100"/>
      </c:catAx>
      <c:valAx>
        <c:axId val="6559733"/>
        <c:scaling>
          <c:orientation val="minMax"/>
          <c:max val="100"/>
          <c:min val="0"/>
        </c:scaling>
        <c:delete val="0"/>
        <c:axPos val="l"/>
        <c:majorGridlines>
          <c:spPr>
            <a:ln w="9360">
              <a:solidFill>
                <a:srgbClr val="878787"/>
              </a:solidFill>
              <a:round/>
            </a:ln>
          </c:spPr>
        </c:majorGridlines>
        <c:numFmt formatCode="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1742259"/>
        <c:crosses val="autoZero"/>
        <c:crossBetween val="midCat"/>
      </c:valAx>
      <c:spPr>
        <a:solidFill>
          <a:srgbClr val="ffffff"/>
        </a:solidFill>
        <a:ln>
          <a:noFill/>
        </a:ln>
      </c:spPr>
    </c:plotArea>
    <c:legend>
      <c:layout>
        <c:manualLayout>
          <c:xMode val="edge"/>
          <c:yMode val="edge"/>
          <c:x val="0.163764602160018"/>
          <c:y val="0.0914482494738856"/>
          <c:w val="0.262747979426892"/>
          <c:h val="0.270448675021525"/>
        </c:manualLayout>
      </c:layout>
      <c:spPr>
        <a:noFill/>
        <a:ln>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a:noFill/>
    </a:ln>
  </c:spPr>
</c:chartSpace>
</file>

<file path=xl/charts/chart18.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Per capita consumption</a:t>
            </a:r>
          </a:p>
        </c:rich>
      </c:tx>
      <c:overlay val="0"/>
      <c:spPr>
        <a:noFill/>
        <a:ln>
          <a:noFill/>
        </a:ln>
      </c:spPr>
    </c:title>
    <c:autoTitleDeleted val="0"/>
    <c:plotArea>
      <c:layout>
        <c:manualLayout>
          <c:layoutTarget val="inner"/>
          <c:xMode val="edge"/>
          <c:yMode val="edge"/>
          <c:x val="0.107965655019978"/>
          <c:y val="0.0266101495349111"/>
          <c:w val="0.850548329507779"/>
          <c:h val="0.806664311786177"/>
        </c:manualLayout>
      </c:layout>
      <c:lineChart>
        <c:grouping val="standard"/>
        <c:varyColors val="0"/>
        <c:ser>
          <c:idx val="0"/>
          <c:order val="0"/>
          <c:tx>
            <c:strRef>
              <c:f>"Base"</c:f>
              <c:strCache>
                <c:ptCount val="1"/>
                <c:pt idx="0">
                  <c:v>Base</c:v>
                </c:pt>
              </c:strCache>
            </c:strRef>
          </c:tx>
          <c:spPr>
            <a:solidFill>
              <a:srgbClr val="4a7ebb"/>
            </a:solidFill>
            <a:ln w="28440">
              <a:solidFill>
                <a:srgbClr val="4a7ebb"/>
              </a:solidFill>
              <a:round/>
            </a:ln>
          </c:spPr>
          <c:marker>
            <c:symbol val="circle"/>
            <c:size val="5"/>
            <c:spPr>
              <a:solidFill>
                <a:srgbClr val="4a7ebb"/>
              </a:solidFill>
            </c:spPr>
          </c:marker>
          <c:dLbls>
            <c:numFmt formatCode="\ * #,##0.000\ ;\ * \(#,##0.000\);\ * \-#\ ;\ @\ " sourceLinked="1"/>
            <c:dLblPos val="r"/>
            <c:showLegendKey val="0"/>
            <c:showVal val="0"/>
            <c:showCatName val="0"/>
            <c:showSerName val="0"/>
            <c:showPercent val="0"/>
            <c:showLeaderLines val="0"/>
          </c:dLbls>
          <c:cat>
            <c:strRef>
              <c:f>Base!$B$2:$AZ$2</c:f>
              <c:strCache>
                <c:ptCount val="51"/>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strCache>
            </c:strRef>
          </c:cat>
          <c:val>
            <c:numRef>
              <c:f>Base!$B$126:$AZ$126</c:f>
              <c:numCache>
                <c:formatCode>General</c:formatCode>
                <c:ptCount val="51"/>
                <c:pt idx="0">
                  <c:v>6.88622958640215</c:v>
                </c:pt>
                <c:pt idx="1">
                  <c:v>7.78199624711594</c:v>
                </c:pt>
                <c:pt idx="2">
                  <c:v>8.76786270390984</c:v>
                </c:pt>
                <c:pt idx="3">
                  <c:v>9.84392184343084</c:v>
                </c:pt>
                <c:pt idx="4">
                  <c:v>11.0108039742815</c:v>
                </c:pt>
                <c:pt idx="5">
                  <c:v>12.2693081332821</c:v>
                </c:pt>
                <c:pt idx="6">
                  <c:v>13.6201568371171</c:v>
                </c:pt>
                <c:pt idx="7">
                  <c:v>15.0638344773226</c:v>
                </c:pt>
                <c:pt idx="8">
                  <c:v>16.6004841876266</c:v>
                </c:pt>
                <c:pt idx="9">
                  <c:v>18.2298468207146</c:v>
                </c:pt>
                <c:pt idx="10">
                  <c:v>19.951231106408</c:v>
                </c:pt>
                <c:pt idx="11">
                  <c:v>21.7635074171238</c:v>
                </c:pt>
                <c:pt idx="12">
                  <c:v>23.6651197537571</c:v>
                </c:pt>
                <c:pt idx="13">
                  <c:v>25.654112068684</c:v>
                </c:pt>
                <c:pt idx="14">
                  <c:v>27.7281663321924</c:v>
                </c:pt>
                <c:pt idx="15">
                  <c:v>29.8846509521336</c:v>
                </c:pt>
                <c:pt idx="16">
                  <c:v>32.1206802174723</c:v>
                </c:pt>
                <c:pt idx="17">
                  <c:v>34.4331883752739</c:v>
                </c:pt>
                <c:pt idx="18">
                  <c:v>36.8190274501182</c:v>
                </c:pt>
                <c:pt idx="19">
                  <c:v>39.2758678342156</c:v>
                </c:pt>
                <c:pt idx="20">
                  <c:v>41.8010876440121</c:v>
                </c:pt>
                <c:pt idx="21">
                  <c:v>44.3918878270218</c:v>
                </c:pt>
                <c:pt idx="22">
                  <c:v>47.0453775802675</c:v>
                </c:pt>
                <c:pt idx="23">
                  <c:v>49.7586394495439</c:v>
                </c:pt>
                <c:pt idx="24">
                  <c:v>52.5287803849226</c:v>
                </c:pt>
                <c:pt idx="25">
                  <c:v>55.3529728331319</c:v>
                </c:pt>
                <c:pt idx="26">
                  <c:v>58.2284884471043</c:v>
                </c:pt>
                <c:pt idx="27">
                  <c:v>61.1527263192638</c:v>
                </c:pt>
                <c:pt idx="28">
                  <c:v>64.1232368743375</c:v>
                </c:pt>
                <c:pt idx="29">
                  <c:v>67.1377423747523</c:v>
                </c:pt>
                <c:pt idx="30">
                  <c:v>70.1941544894175</c:v>
                </c:pt>
                <c:pt idx="31">
                  <c:v>73.2905892963842</c:v>
                </c:pt>
                <c:pt idx="32">
                  <c:v>76.4253794734917</c:v>
                </c:pt>
                <c:pt idx="33">
                  <c:v>79.5970830889283</c:v>
                </c:pt>
                <c:pt idx="34">
                  <c:v>82.8044869525441</c:v>
                </c:pt>
                <c:pt idx="35">
                  <c:v>86.0466011481061</c:v>
                </c:pt>
                <c:pt idx="36">
                  <c:v>89.3226371123521</c:v>
                </c:pt>
                <c:pt idx="37">
                  <c:v>92.6319561076063</c:v>
                </c:pt>
                <c:pt idx="38">
                  <c:v>95.9739625020624</c:v>
                </c:pt>
                <c:pt idx="39">
                  <c:v>99.3478961364753</c:v>
                </c:pt>
                <c:pt idx="40">
                  <c:v>102.752439621001</c:v>
                </c:pt>
                <c:pt idx="41">
                  <c:v>106.184988905688</c:v>
                </c:pt>
                <c:pt idx="42">
                  <c:v>109.640314850032</c:v>
                </c:pt>
                <c:pt idx="43">
                  <c:v>113.108131641542</c:v>
                </c:pt>
                <c:pt idx="44">
                  <c:v>116.568727131178</c:v>
                </c:pt>
                <c:pt idx="45">
                  <c:v>120.302176043147</c:v>
                </c:pt>
                <c:pt idx="46">
                  <c:v>124.137352518549</c:v>
                </c:pt>
                <c:pt idx="47">
                  <c:v>128.102339688218</c:v>
                </c:pt>
                <c:pt idx="48">
                  <c:v>132.227280154312</c:v>
                </c:pt>
                <c:pt idx="49">
                  <c:v>136.5615439039</c:v>
                </c:pt>
                <c:pt idx="50">
                  <c:v>137.594285024166</c:v>
                </c:pt>
              </c:numCache>
            </c:numRef>
          </c:val>
          <c:smooth val="0"/>
        </c:ser>
        <c:ser>
          <c:idx val="1"/>
          <c:order val="1"/>
          <c:tx>
            <c:strRef>
              <c:f>"Limit T &lt; 2"</c:f>
              <c:strCache>
                <c:ptCount val="1"/>
                <c:pt idx="0">
                  <c:v>Limit T &lt; 2</c:v>
                </c:pt>
              </c:strCache>
            </c:strRef>
          </c:tx>
          <c:spPr>
            <a:solidFill>
              <a:srgbClr val="be4b48"/>
            </a:solidFill>
            <a:ln w="28440">
              <a:solidFill>
                <a:srgbClr val="be4b48"/>
              </a:solidFill>
              <a:round/>
            </a:ln>
          </c:spPr>
          <c:marker>
            <c:symbol val="square"/>
            <c:size val="5"/>
            <c:spPr>
              <a:solidFill>
                <a:srgbClr val="be4b48"/>
              </a:solidFill>
            </c:spPr>
          </c:marker>
          <c:dLbls>
            <c:numFmt formatCode="\ * #,##0.000\ ;\ * \(#,##0.000\);\ * \-#\ ;\ @\ " sourceLinked="1"/>
            <c:dLblPos val="r"/>
            <c:showLegendKey val="0"/>
            <c:showVal val="0"/>
            <c:showCatName val="0"/>
            <c:showSerName val="0"/>
            <c:showPercent val="0"/>
            <c:showLeaderLines val="0"/>
          </c:dLbls>
          <c:cat>
            <c:strRef>
              <c:f>Base!$B$2:$AZ$2</c:f>
              <c:strCache>
                <c:ptCount val="51"/>
                <c:pt idx="0">
                  <c:v>2010,000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strCache>
            </c:strRef>
          </c:cat>
          <c:val>
            <c:numRef>
              <c:f>Limt2!$B$126:$AZ$126</c:f>
              <c:numCache>
                <c:formatCode>General</c:formatCode>
                <c:ptCount val="51"/>
                <c:pt idx="0">
                  <c:v>6.88784549324009</c:v>
                </c:pt>
                <c:pt idx="1">
                  <c:v>7.76458158340672</c:v>
                </c:pt>
                <c:pt idx="2">
                  <c:v>8.72748521812746</c:v>
                </c:pt>
                <c:pt idx="3">
                  <c:v>9.77313384424297</c:v>
                </c:pt>
                <c:pt idx="4">
                  <c:v>10.898270292459</c:v>
                </c:pt>
                <c:pt idx="5">
                  <c:v>12.0995345180358</c:v>
                </c:pt>
                <c:pt idx="6">
                  <c:v>13.3738586086898</c:v>
                </c:pt>
                <c:pt idx="7">
                  <c:v>14.7199725486077</c:v>
                </c:pt>
                <c:pt idx="8">
                  <c:v>16.1419212161163</c:v>
                </c:pt>
                <c:pt idx="9">
                  <c:v>17.6564160722545</c:v>
                </c:pt>
                <c:pt idx="10">
                  <c:v>19.3052250307147</c:v>
                </c:pt>
                <c:pt idx="11">
                  <c:v>21.1031852303464</c:v>
                </c:pt>
                <c:pt idx="12">
                  <c:v>23.0389171866801</c:v>
                </c:pt>
                <c:pt idx="13">
                  <c:v>25.1052422235601</c:v>
                </c:pt>
                <c:pt idx="14">
                  <c:v>27.2976017414912</c:v>
                </c:pt>
                <c:pt idx="15">
                  <c:v>29.6131432650812</c:v>
                </c:pt>
                <c:pt idx="16">
                  <c:v>32.0503171401738</c:v>
                </c:pt>
                <c:pt idx="17">
                  <c:v>34.6089705028726</c:v>
                </c:pt>
                <c:pt idx="18">
                  <c:v>37.291319371672</c:v>
                </c:pt>
                <c:pt idx="19">
                  <c:v>40.0855622667399</c:v>
                </c:pt>
                <c:pt idx="20">
                  <c:v>42.9823889265458</c:v>
                </c:pt>
                <c:pt idx="21">
                  <c:v>45.981843656159</c:v>
                </c:pt>
                <c:pt idx="22">
                  <c:v>49.0826081214165</c:v>
                </c:pt>
                <c:pt idx="23">
                  <c:v>52.2821394560401</c:v>
                </c:pt>
                <c:pt idx="24">
                  <c:v>55.5765358602675</c:v>
                </c:pt>
                <c:pt idx="25">
                  <c:v>58.9600201282656</c:v>
                </c:pt>
                <c:pt idx="26">
                  <c:v>62.4235375211536</c:v>
                </c:pt>
                <c:pt idx="27">
                  <c:v>65.9713453899234</c:v>
                </c:pt>
                <c:pt idx="28">
                  <c:v>69.5879667640305</c:v>
                </c:pt>
                <c:pt idx="29">
                  <c:v>73.2548015370096</c:v>
                </c:pt>
                <c:pt idx="30">
                  <c:v>77.0183366552021</c:v>
                </c:pt>
                <c:pt idx="31">
                  <c:v>80.8794964251457</c:v>
                </c:pt>
                <c:pt idx="32">
                  <c:v>84.8381899447031</c:v>
                </c:pt>
                <c:pt idx="33">
                  <c:v>88.892903522766</c:v>
                </c:pt>
                <c:pt idx="34">
                  <c:v>93.0403440309884</c:v>
                </c:pt>
                <c:pt idx="35">
                  <c:v>97.2751899937608</c:v>
                </c:pt>
                <c:pt idx="36">
                  <c:v>101.590014331822</c:v>
                </c:pt>
                <c:pt idx="37">
                  <c:v>105.975437932638</c:v>
                </c:pt>
                <c:pt idx="38">
                  <c:v>110.420543497382</c:v>
                </c:pt>
                <c:pt idx="39">
                  <c:v>114.913532860096</c:v>
                </c:pt>
                <c:pt idx="40">
                  <c:v>119.442559289</c:v>
                </c:pt>
                <c:pt idx="41">
                  <c:v>123.996629063074</c:v>
                </c:pt>
                <c:pt idx="42">
                  <c:v>128.566474548211</c:v>
                </c:pt>
                <c:pt idx="43">
                  <c:v>133.145367241564</c:v>
                </c:pt>
                <c:pt idx="44">
                  <c:v>137.729966422152</c:v>
                </c:pt>
                <c:pt idx="45">
                  <c:v>142.321483431882</c:v>
                </c:pt>
                <c:pt idx="46">
                  <c:v>146.927692890896</c:v>
                </c:pt>
                <c:pt idx="47">
                  <c:v>151.566732798415</c:v>
                </c:pt>
                <c:pt idx="48">
                  <c:v>156.274336524166</c:v>
                </c:pt>
                <c:pt idx="49">
                  <c:v>161.117593053198</c:v>
                </c:pt>
                <c:pt idx="50">
                  <c:v>161.966242682768</c:v>
                </c:pt>
              </c:numCache>
            </c:numRef>
          </c:val>
          <c:smooth val="0"/>
        </c:ser>
        <c:hiLowLines>
          <c:spPr>
            <a:ln>
              <a:noFill/>
            </a:ln>
          </c:spPr>
        </c:hiLowLines>
        <c:marker val="1"/>
        <c:axId val="75220728"/>
        <c:axId val="11818702"/>
      </c:lineChart>
      <c:catAx>
        <c:axId val="75220728"/>
        <c:scaling>
          <c:orientation val="minMax"/>
        </c:scaling>
        <c:delete val="0"/>
        <c:axPos val="b"/>
        <c:numFmt formatCode="0.000" sourceLinked="1"/>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11818702"/>
        <c:crosses val="autoZero"/>
        <c:auto val="1"/>
        <c:lblAlgn val="ctr"/>
        <c:lblOffset val="100"/>
      </c:catAx>
      <c:valAx>
        <c:axId val="11818702"/>
        <c:scaling>
          <c:orientation val="minMax"/>
        </c:scaling>
        <c:delete val="0"/>
        <c:axPos val="l"/>
        <c:majorGridlines>
          <c:spPr>
            <a:ln w="9360">
              <a:solidFill>
                <a:srgbClr val="878787"/>
              </a:solidFill>
              <a:round/>
            </a:ln>
          </c:spPr>
        </c:majorGridlines>
        <c:numFmt formatCode="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75220728"/>
        <c:crosses val="autoZero"/>
        <c:crossBetween val="midCat"/>
      </c:valAx>
      <c:spPr>
        <a:solidFill>
          <a:srgbClr val="ffffff"/>
        </a:solidFill>
        <a:ln>
          <a:noFill/>
        </a:ln>
      </c:spPr>
    </c:plotArea>
    <c:legend>
      <c:layout>
        <c:manualLayout>
          <c:xMode val="edge"/>
          <c:yMode val="edge"/>
          <c:x val="0.214911162118507"/>
          <c:y val="0.30790062404333"/>
          <c:w val="0.21620472708723"/>
          <c:h val="0.148963730569948"/>
        </c:manualLayout>
      </c:layout>
      <c:spPr>
        <a:noFill/>
        <a:ln>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a:noFill/>
    </a:ln>
  </c:spPr>
</c:chartSpace>
</file>

<file path=xl/drawings/_rels/drawing1.xml.rels><?xml version="1.0" encoding="UTF-8"?>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 Id="rId4" Type="http://schemas.openxmlformats.org/officeDocument/2006/relationships/chart" Target="../charts/chart4.xml"/>
</Relationships>
</file>

<file path=xl/drawings/_rels/drawing2.xml.rels><?xml version="1.0" encoding="UTF-8"?>
<Relationships xmlns="http://schemas.openxmlformats.org/package/2006/relationships"><Relationship Id="rId1" Type="http://schemas.openxmlformats.org/officeDocument/2006/relationships/chart" Target="../charts/chart5.xml"/><Relationship Id="rId2" Type="http://schemas.openxmlformats.org/officeDocument/2006/relationships/chart" Target="../charts/chart6.xml"/><Relationship Id="rId3" Type="http://schemas.openxmlformats.org/officeDocument/2006/relationships/chart" Target="../charts/chart7.xml"/><Relationship Id="rId4" Type="http://schemas.openxmlformats.org/officeDocument/2006/relationships/chart" Target="../charts/chart8.xml"/><Relationship Id="rId5" Type="http://schemas.openxmlformats.org/officeDocument/2006/relationships/chart" Target="../charts/chart9.xml"/><Relationship Id="rId6" Type="http://schemas.openxmlformats.org/officeDocument/2006/relationships/chart" Target="../charts/chart10.xml"/><Relationship Id="rId7" Type="http://schemas.openxmlformats.org/officeDocument/2006/relationships/chart" Target="../charts/chart11.xml"/><Relationship Id="rId8" Type="http://schemas.openxmlformats.org/officeDocument/2006/relationships/chart" Target="../charts/chart12.xml"/><Relationship Id="rId9" Type="http://schemas.openxmlformats.org/officeDocument/2006/relationships/chart" Target="../charts/chart13.xml"/><Relationship Id="rId10" Type="http://schemas.openxmlformats.org/officeDocument/2006/relationships/chart" Target="../charts/chart14.xml"/><Relationship Id="rId11" Type="http://schemas.openxmlformats.org/officeDocument/2006/relationships/chart" Target="../charts/chart15.xml"/><Relationship Id="rId12" Type="http://schemas.openxmlformats.org/officeDocument/2006/relationships/chart" Target="../charts/chart16.xml"/><Relationship Id="rId13" Type="http://schemas.openxmlformats.org/officeDocument/2006/relationships/chart" Target="../charts/chart17.xml"/><Relationship Id="rId14" Type="http://schemas.openxmlformats.org/officeDocument/2006/relationships/chart" Target="../charts/chart18.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80640</xdr:colOff>
      <xdr:row>129</xdr:row>
      <xdr:rowOff>85320</xdr:rowOff>
    </xdr:from>
    <xdr:to>
      <xdr:col>9</xdr:col>
      <xdr:colOff>411840</xdr:colOff>
      <xdr:row>145</xdr:row>
      <xdr:rowOff>170280</xdr:rowOff>
    </xdr:to>
    <xdr:graphicFrame>
      <xdr:nvGraphicFramePr>
        <xdr:cNvPr id="0" name="Chart 1"/>
        <xdr:cNvGraphicFramePr/>
      </xdr:nvGraphicFramePr>
      <xdr:xfrm>
        <a:off x="5916240" y="28197720"/>
        <a:ext cx="4966560" cy="29808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457200</xdr:colOff>
      <xdr:row>176</xdr:row>
      <xdr:rowOff>4320</xdr:rowOff>
    </xdr:from>
    <xdr:to>
      <xdr:col>10</xdr:col>
      <xdr:colOff>582480</xdr:colOff>
      <xdr:row>191</xdr:row>
      <xdr:rowOff>57600</xdr:rowOff>
    </xdr:to>
    <xdr:graphicFrame>
      <xdr:nvGraphicFramePr>
        <xdr:cNvPr id="1" name="Chart 6"/>
        <xdr:cNvGraphicFramePr/>
      </xdr:nvGraphicFramePr>
      <xdr:xfrm>
        <a:off x="7179840" y="36618120"/>
        <a:ext cx="4699800" cy="276804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2967480</xdr:colOff>
      <xdr:row>176</xdr:row>
      <xdr:rowOff>147960</xdr:rowOff>
    </xdr:from>
    <xdr:to>
      <xdr:col>5</xdr:col>
      <xdr:colOff>456840</xdr:colOff>
      <xdr:row>192</xdr:row>
      <xdr:rowOff>21960</xdr:rowOff>
    </xdr:to>
    <xdr:graphicFrame>
      <xdr:nvGraphicFramePr>
        <xdr:cNvPr id="2" name="Chart 8"/>
        <xdr:cNvGraphicFramePr/>
      </xdr:nvGraphicFramePr>
      <xdr:xfrm>
        <a:off x="2967480" y="36761760"/>
        <a:ext cx="4967640" cy="276984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358560</xdr:colOff>
      <xdr:row>165</xdr:row>
      <xdr:rowOff>76320</xdr:rowOff>
    </xdr:from>
    <xdr:to>
      <xdr:col>13</xdr:col>
      <xdr:colOff>456840</xdr:colOff>
      <xdr:row>180</xdr:row>
      <xdr:rowOff>129600</xdr:rowOff>
    </xdr:to>
    <xdr:graphicFrame>
      <xdr:nvGraphicFramePr>
        <xdr:cNvPr id="3" name="Chart 9"/>
        <xdr:cNvGraphicFramePr/>
      </xdr:nvGraphicFramePr>
      <xdr:xfrm>
        <a:off x="9348120" y="34699680"/>
        <a:ext cx="4703760" cy="276768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6</xdr:col>
      <xdr:colOff>561600</xdr:colOff>
      <xdr:row>18</xdr:row>
      <xdr:rowOff>142560</xdr:rowOff>
    </xdr:to>
    <xdr:graphicFrame>
      <xdr:nvGraphicFramePr>
        <xdr:cNvPr id="4" name="Chart 1"/>
        <xdr:cNvGraphicFramePr/>
      </xdr:nvGraphicFramePr>
      <xdr:xfrm>
        <a:off x="0" y="0"/>
        <a:ext cx="4234320" cy="30571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290880</xdr:colOff>
      <xdr:row>45</xdr:row>
      <xdr:rowOff>21600</xdr:rowOff>
    </xdr:from>
    <xdr:to>
      <xdr:col>16</xdr:col>
      <xdr:colOff>293400</xdr:colOff>
      <xdr:row>68</xdr:row>
      <xdr:rowOff>60480</xdr:rowOff>
    </xdr:to>
    <xdr:graphicFrame>
      <xdr:nvGraphicFramePr>
        <xdr:cNvPr id="5" name="Chart 14"/>
        <xdr:cNvGraphicFramePr/>
      </xdr:nvGraphicFramePr>
      <xdr:xfrm>
        <a:off x="5187960" y="7308000"/>
        <a:ext cx="4899600" cy="376308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138600</xdr:colOff>
      <xdr:row>0</xdr:row>
      <xdr:rowOff>41400</xdr:rowOff>
    </xdr:from>
    <xdr:to>
      <xdr:col>30</xdr:col>
      <xdr:colOff>137880</xdr:colOff>
      <xdr:row>38</xdr:row>
      <xdr:rowOff>80640</xdr:rowOff>
    </xdr:to>
    <xdr:graphicFrame>
      <xdr:nvGraphicFramePr>
        <xdr:cNvPr id="6" name="Chart 21"/>
        <xdr:cNvGraphicFramePr/>
      </xdr:nvGraphicFramePr>
      <xdr:xfrm>
        <a:off x="9932760" y="41400"/>
        <a:ext cx="8569080" cy="619236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313920</xdr:colOff>
      <xdr:row>67</xdr:row>
      <xdr:rowOff>125640</xdr:rowOff>
    </xdr:from>
    <xdr:to>
      <xdr:col>16</xdr:col>
      <xdr:colOff>452160</xdr:colOff>
      <xdr:row>90</xdr:row>
      <xdr:rowOff>94320</xdr:rowOff>
    </xdr:to>
    <xdr:graphicFrame>
      <xdr:nvGraphicFramePr>
        <xdr:cNvPr id="7" name="Chart 24"/>
        <xdr:cNvGraphicFramePr/>
      </xdr:nvGraphicFramePr>
      <xdr:xfrm>
        <a:off x="5211000" y="10974600"/>
        <a:ext cx="5035320" cy="369288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9</xdr:col>
      <xdr:colOff>138600</xdr:colOff>
      <xdr:row>94</xdr:row>
      <xdr:rowOff>83160</xdr:rowOff>
    </xdr:from>
    <xdr:to>
      <xdr:col>17</xdr:col>
      <xdr:colOff>464760</xdr:colOff>
      <xdr:row>120</xdr:row>
      <xdr:rowOff>115560</xdr:rowOff>
    </xdr:to>
    <xdr:graphicFrame>
      <xdr:nvGraphicFramePr>
        <xdr:cNvPr id="8" name="Chart 20"/>
        <xdr:cNvGraphicFramePr/>
      </xdr:nvGraphicFramePr>
      <xdr:xfrm>
        <a:off x="5647680" y="15303960"/>
        <a:ext cx="5223240" cy="424260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21</xdr:row>
      <xdr:rowOff>0</xdr:rowOff>
    </xdr:from>
    <xdr:to>
      <xdr:col>6</xdr:col>
      <xdr:colOff>561600</xdr:colOff>
      <xdr:row>39</xdr:row>
      <xdr:rowOff>142560</xdr:rowOff>
    </xdr:to>
    <xdr:graphicFrame>
      <xdr:nvGraphicFramePr>
        <xdr:cNvPr id="9" name="Chart 25"/>
        <xdr:cNvGraphicFramePr/>
      </xdr:nvGraphicFramePr>
      <xdr:xfrm>
        <a:off x="0" y="3400200"/>
        <a:ext cx="4234320" cy="305712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0</xdr:colOff>
      <xdr:row>123</xdr:row>
      <xdr:rowOff>124560</xdr:rowOff>
    </xdr:from>
    <xdr:to>
      <xdr:col>8</xdr:col>
      <xdr:colOff>326160</xdr:colOff>
      <xdr:row>149</xdr:row>
      <xdr:rowOff>156960</xdr:rowOff>
    </xdr:to>
    <xdr:graphicFrame>
      <xdr:nvGraphicFramePr>
        <xdr:cNvPr id="10" name="Chart 16"/>
        <xdr:cNvGraphicFramePr/>
      </xdr:nvGraphicFramePr>
      <xdr:xfrm>
        <a:off x="0" y="20041200"/>
        <a:ext cx="5223240" cy="424224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235440</xdr:colOff>
      <xdr:row>123</xdr:row>
      <xdr:rowOff>92160</xdr:rowOff>
    </xdr:from>
    <xdr:to>
      <xdr:col>18</xdr:col>
      <xdr:colOff>196920</xdr:colOff>
      <xdr:row>151</xdr:row>
      <xdr:rowOff>1800</xdr:rowOff>
    </xdr:to>
    <xdr:graphicFrame>
      <xdr:nvGraphicFramePr>
        <xdr:cNvPr id="11" name="Chart 19"/>
        <xdr:cNvGraphicFramePr/>
      </xdr:nvGraphicFramePr>
      <xdr:xfrm>
        <a:off x="5744520" y="20008800"/>
        <a:ext cx="5470920" cy="444348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0</xdr:colOff>
      <xdr:row>178</xdr:row>
      <xdr:rowOff>0</xdr:rowOff>
    </xdr:from>
    <xdr:to>
      <xdr:col>9</xdr:col>
      <xdr:colOff>97560</xdr:colOff>
      <xdr:row>203</xdr:row>
      <xdr:rowOff>43200</xdr:rowOff>
    </xdr:to>
    <xdr:graphicFrame>
      <xdr:nvGraphicFramePr>
        <xdr:cNvPr id="12" name="Chart 18"/>
        <xdr:cNvGraphicFramePr/>
      </xdr:nvGraphicFramePr>
      <xdr:xfrm>
        <a:off x="0" y="28822320"/>
        <a:ext cx="5606640" cy="409140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8</xdr:col>
      <xdr:colOff>108720</xdr:colOff>
      <xdr:row>0</xdr:row>
      <xdr:rowOff>0</xdr:rowOff>
    </xdr:from>
    <xdr:to>
      <xdr:col>16</xdr:col>
      <xdr:colOff>32400</xdr:colOff>
      <xdr:row>21</xdr:row>
      <xdr:rowOff>83520</xdr:rowOff>
    </xdr:to>
    <xdr:graphicFrame>
      <xdr:nvGraphicFramePr>
        <xdr:cNvPr id="13" name="Chart 23"/>
        <xdr:cNvGraphicFramePr/>
      </xdr:nvGraphicFramePr>
      <xdr:xfrm>
        <a:off x="5005800" y="0"/>
        <a:ext cx="4820760" cy="348372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0</xdr:col>
      <xdr:colOff>0</xdr:colOff>
      <xdr:row>44</xdr:row>
      <xdr:rowOff>0</xdr:rowOff>
    </xdr:from>
    <xdr:to>
      <xdr:col>8</xdr:col>
      <xdr:colOff>2520</xdr:colOff>
      <xdr:row>67</xdr:row>
      <xdr:rowOff>38880</xdr:rowOff>
    </xdr:to>
    <xdr:graphicFrame>
      <xdr:nvGraphicFramePr>
        <xdr:cNvPr id="14" name="Chart 31"/>
        <xdr:cNvGraphicFramePr/>
      </xdr:nvGraphicFramePr>
      <xdr:xfrm>
        <a:off x="0" y="7124400"/>
        <a:ext cx="4899600" cy="376344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0</xdr:col>
      <xdr:colOff>0</xdr:colOff>
      <xdr:row>93</xdr:row>
      <xdr:rowOff>10800</xdr:rowOff>
    </xdr:from>
    <xdr:to>
      <xdr:col>8</xdr:col>
      <xdr:colOff>326160</xdr:colOff>
      <xdr:row>119</xdr:row>
      <xdr:rowOff>43200</xdr:rowOff>
    </xdr:to>
    <xdr:graphicFrame>
      <xdr:nvGraphicFramePr>
        <xdr:cNvPr id="15" name="Chart 30"/>
        <xdr:cNvGraphicFramePr/>
      </xdr:nvGraphicFramePr>
      <xdr:xfrm>
        <a:off x="0" y="15069600"/>
        <a:ext cx="5223240" cy="424260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17</xdr:col>
      <xdr:colOff>0</xdr:colOff>
      <xdr:row>45</xdr:row>
      <xdr:rowOff>0</xdr:rowOff>
    </xdr:from>
    <xdr:to>
      <xdr:col>32</xdr:col>
      <xdr:colOff>11880</xdr:colOff>
      <xdr:row>88</xdr:row>
      <xdr:rowOff>98640</xdr:rowOff>
    </xdr:to>
    <xdr:graphicFrame>
      <xdr:nvGraphicFramePr>
        <xdr:cNvPr id="16" name="Chart 32"/>
        <xdr:cNvGraphicFramePr/>
      </xdr:nvGraphicFramePr>
      <xdr:xfrm>
        <a:off x="10406160" y="7286400"/>
        <a:ext cx="9194040" cy="706140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8</xdr:col>
      <xdr:colOff>0</xdr:colOff>
      <xdr:row>22</xdr:row>
      <xdr:rowOff>0</xdr:rowOff>
    </xdr:from>
    <xdr:to>
      <xdr:col>14</xdr:col>
      <xdr:colOff>561600</xdr:colOff>
      <xdr:row>40</xdr:row>
      <xdr:rowOff>142560</xdr:rowOff>
    </xdr:to>
    <xdr:graphicFrame>
      <xdr:nvGraphicFramePr>
        <xdr:cNvPr id="17" name="Chart 33"/>
        <xdr:cNvGraphicFramePr/>
      </xdr:nvGraphicFramePr>
      <xdr:xfrm>
        <a:off x="4897080" y="3562200"/>
        <a:ext cx="4234320" cy="305712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_rels/sheet3.xml.rels><?xml version="1.0" encoding="UTF-8"?>
<Relationships xmlns="http://schemas.openxmlformats.org/package/2006/relationships"><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A49"/>
  <sheetViews>
    <sheetView showFormulas="false" showGridLines="true" showRowColHeaders="true" showZeros="true" rightToLeft="false" tabSelected="false" showOutlineSymbols="true" defaultGridColor="true" view="normal" topLeftCell="A31" colorId="64" zoomScale="100" zoomScaleNormal="100" zoomScalePageLayoutView="100" workbookViewId="0">
      <selection pane="topLeft" activeCell="A50" activeCellId="0" sqref="A50"/>
    </sheetView>
  </sheetViews>
  <sheetFormatPr defaultRowHeight="19.15" zeroHeight="false" outlineLevelRow="0" outlineLevelCol="0"/>
  <cols>
    <col collapsed="false" customWidth="true" hidden="false" outlineLevel="0" max="1025" min="1" style="1" width="8.86"/>
  </cols>
  <sheetData>
    <row r="1" customFormat="false" ht="20.45" hidden="false" customHeight="true" outlineLevel="0" collapsed="false">
      <c r="A1" s="2" t="s">
        <v>0</v>
      </c>
    </row>
    <row r="3" customFormat="false" ht="19.15" hidden="false" customHeight="true" outlineLevel="0" collapsed="false">
      <c r="A3" s="1" t="s">
        <v>1</v>
      </c>
    </row>
    <row r="4" customFormat="false" ht="19.15" hidden="false" customHeight="true" outlineLevel="0" collapsed="false">
      <c r="A4" s="1" t="s">
        <v>2</v>
      </c>
    </row>
    <row r="5" customFormat="false" ht="19.15" hidden="false" customHeight="true" outlineLevel="0" collapsed="false">
      <c r="A5" s="1" t="s">
        <v>3</v>
      </c>
    </row>
    <row r="6" customFormat="false" ht="19.15" hidden="false" customHeight="true" outlineLevel="0" collapsed="false">
      <c r="A6" s="1" t="s">
        <v>4</v>
      </c>
    </row>
    <row r="8" customFormat="false" ht="19.15" hidden="false" customHeight="true" outlineLevel="0" collapsed="false">
      <c r="A8" s="3" t="s">
        <v>5</v>
      </c>
    </row>
    <row r="9" customFormat="false" ht="19.15" hidden="false" customHeight="true" outlineLevel="0" collapsed="false">
      <c r="A9" s="1" t="s">
        <v>6</v>
      </c>
    </row>
    <row r="10" customFormat="false" ht="19.15" hidden="false" customHeight="true" outlineLevel="0" collapsed="false">
      <c r="A10" s="1" t="s">
        <v>7</v>
      </c>
    </row>
    <row r="11" customFormat="false" ht="19.15" hidden="false" customHeight="true" outlineLevel="0" collapsed="false">
      <c r="A11" s="1" t="s">
        <v>8</v>
      </c>
    </row>
    <row r="13" customFormat="false" ht="19.15" hidden="false" customHeight="true" outlineLevel="0" collapsed="false">
      <c r="A13" s="3" t="s">
        <v>9</v>
      </c>
    </row>
    <row r="14" customFormat="false" ht="19.15" hidden="false" customHeight="true" outlineLevel="0" collapsed="false">
      <c r="A14" s="1" t="s">
        <v>10</v>
      </c>
    </row>
    <row r="15" customFormat="false" ht="19.15" hidden="false" customHeight="true" outlineLevel="0" collapsed="false">
      <c r="A15" s="1" t="s">
        <v>11</v>
      </c>
    </row>
    <row r="16" customFormat="false" ht="19.15" hidden="false" customHeight="true" outlineLevel="0" collapsed="false">
      <c r="A16" s="1" t="s">
        <v>12</v>
      </c>
    </row>
    <row r="17" customFormat="false" ht="19.15" hidden="false" customHeight="true" outlineLevel="0" collapsed="false">
      <c r="A17" s="1" t="s">
        <v>13</v>
      </c>
    </row>
    <row r="18" customFormat="false" ht="19.15" hidden="false" customHeight="true" outlineLevel="0" collapsed="false">
      <c r="A18" s="1" t="s">
        <v>14</v>
      </c>
    </row>
    <row r="19" customFormat="false" ht="19.15" hidden="false" customHeight="true" outlineLevel="0" collapsed="false">
      <c r="A19" s="1" t="s">
        <v>15</v>
      </c>
    </row>
    <row r="20" customFormat="false" ht="19.15" hidden="false" customHeight="true" outlineLevel="0" collapsed="false">
      <c r="A20" s="1" t="s">
        <v>16</v>
      </c>
    </row>
    <row r="23" customFormat="false" ht="19.15" hidden="false" customHeight="true" outlineLevel="0" collapsed="false">
      <c r="A23" s="3" t="s">
        <v>17</v>
      </c>
    </row>
    <row r="24" customFormat="false" ht="19.15" hidden="false" customHeight="true" outlineLevel="0" collapsed="false">
      <c r="A24" s="4" t="s">
        <v>18</v>
      </c>
    </row>
    <row r="25" customFormat="false" ht="19.15" hidden="false" customHeight="true" outlineLevel="0" collapsed="false">
      <c r="A25" s="4" t="s">
        <v>19</v>
      </c>
    </row>
    <row r="26" customFormat="false" ht="19.15" hidden="false" customHeight="true" outlineLevel="0" collapsed="false">
      <c r="A26" s="4" t="s">
        <v>20</v>
      </c>
    </row>
    <row r="27" customFormat="false" ht="19.15" hidden="false" customHeight="true" outlineLevel="0" collapsed="false">
      <c r="A27" s="4" t="s">
        <v>21</v>
      </c>
    </row>
    <row r="28" customFormat="false" ht="19.15" hidden="false" customHeight="true" outlineLevel="0" collapsed="false">
      <c r="A28" s="4"/>
    </row>
    <row r="29" customFormat="false" ht="19.15" hidden="false" customHeight="true" outlineLevel="0" collapsed="false">
      <c r="A29" s="3" t="s">
        <v>22</v>
      </c>
    </row>
    <row r="30" customFormat="false" ht="19.15" hidden="false" customHeight="true" outlineLevel="0" collapsed="false">
      <c r="A30" s="1" t="s">
        <v>23</v>
      </c>
    </row>
    <row r="32" customFormat="false" ht="19.15" hidden="false" customHeight="true" outlineLevel="0" collapsed="false">
      <c r="A32" s="3" t="s">
        <v>22</v>
      </c>
    </row>
    <row r="33" customFormat="false" ht="19.15" hidden="false" customHeight="true" outlineLevel="0" collapsed="false">
      <c r="A33" s="1" t="s">
        <v>24</v>
      </c>
    </row>
    <row r="34" customFormat="false" ht="19.15" hidden="false" customHeight="true" outlineLevel="0" collapsed="false">
      <c r="A34" s="1" t="s">
        <v>25</v>
      </c>
    </row>
    <row r="35" customFormat="false" ht="19.15" hidden="false" customHeight="true" outlineLevel="0" collapsed="false">
      <c r="A35" s="1" t="s">
        <v>26</v>
      </c>
    </row>
    <row r="37" customFormat="false" ht="19.15" hidden="false" customHeight="true" outlineLevel="0" collapsed="false">
      <c r="A37" s="3" t="s">
        <v>27</v>
      </c>
    </row>
    <row r="38" customFormat="false" ht="19.15" hidden="false" customHeight="true" outlineLevel="0" collapsed="false">
      <c r="A38" s="1" t="s">
        <v>28</v>
      </c>
    </row>
    <row r="39" customFormat="false" ht="19.15" hidden="false" customHeight="true" outlineLevel="0" collapsed="false">
      <c r="A39" s="1" t="s">
        <v>29</v>
      </c>
    </row>
    <row r="40" customFormat="false" ht="19.15" hidden="false" customHeight="true" outlineLevel="0" collapsed="false">
      <c r="A40" s="1" t="s">
        <v>30</v>
      </c>
    </row>
    <row r="42" customFormat="false" ht="19.15" hidden="false" customHeight="true" outlineLevel="0" collapsed="false">
      <c r="A42" s="3" t="s">
        <v>31</v>
      </c>
    </row>
    <row r="43" customFormat="false" ht="19.15" hidden="false" customHeight="true" outlineLevel="0" collapsed="false">
      <c r="A43" s="1" t="s">
        <v>32</v>
      </c>
    </row>
    <row r="44" customFormat="false" ht="19.15" hidden="false" customHeight="true" outlineLevel="0" collapsed="false">
      <c r="A44" s="1" t="s">
        <v>33</v>
      </c>
    </row>
    <row r="46" customFormat="false" ht="19.15" hidden="false" customHeight="true" outlineLevel="0" collapsed="false">
      <c r="A46" s="1" t="s">
        <v>34</v>
      </c>
    </row>
    <row r="47" customFormat="false" ht="19.15" hidden="false" customHeight="true" outlineLevel="0" collapsed="false">
      <c r="A47" s="1" t="s">
        <v>35</v>
      </c>
    </row>
    <row r="49" customFormat="false" ht="19.15" hidden="false" customHeight="true" outlineLevel="0" collapsed="false">
      <c r="A49" s="1" t="s">
        <v>36</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EK176"/>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D105" activeCellId="0" sqref="D105"/>
    </sheetView>
  </sheetViews>
  <sheetFormatPr defaultRowHeight="14.25" zeroHeight="false" outlineLevelRow="0" outlineLevelCol="0"/>
  <cols>
    <col collapsed="false" customWidth="true" hidden="false" outlineLevel="0" max="1" min="1" style="5" width="61.99"/>
    <col collapsed="false" customWidth="true" hidden="false" outlineLevel="0" max="2" min="2" style="6" width="18"/>
    <col collapsed="false" customWidth="true" hidden="false" outlineLevel="0" max="3" min="3" style="7" width="2.71"/>
    <col collapsed="false" customWidth="true" hidden="false" outlineLevel="0" max="4" min="4" style="5" width="12.57"/>
    <col collapsed="false" customWidth="true" hidden="false" outlineLevel="0" max="8" min="5" style="5" width="10.71"/>
    <col collapsed="false" customWidth="true" hidden="false" outlineLevel="0" max="9" min="9" style="5" width="10.29"/>
    <col collapsed="false" customWidth="true" hidden="false" outlineLevel="0" max="10" min="10" style="5" width="11.71"/>
    <col collapsed="false" customWidth="true" hidden="false" outlineLevel="0" max="11" min="11" style="5" width="10.29"/>
    <col collapsed="false" customWidth="true" hidden="false" outlineLevel="0" max="13" min="12" style="5" width="11.14"/>
    <col collapsed="false" customWidth="true" hidden="false" outlineLevel="0" max="15" min="14" style="5" width="9.42"/>
    <col collapsed="false" customWidth="true" hidden="false" outlineLevel="0" max="19" min="16" style="5" width="7.57"/>
    <col collapsed="false" customWidth="true" hidden="false" outlineLevel="0" max="74" min="20" style="5" width="12.57"/>
    <col collapsed="false" customWidth="true" hidden="false" outlineLevel="0" max="101" min="75" style="5" width="13.86"/>
    <col collapsed="false" customWidth="true" hidden="false" outlineLevel="0" max="125" min="102" style="5" width="15.42"/>
    <col collapsed="false" customWidth="true" hidden="false" outlineLevel="0" max="141" min="126" style="5" width="10.71"/>
    <col collapsed="false" customWidth="true" hidden="false" outlineLevel="0" max="1025" min="142" style="5" width="10.58"/>
  </cols>
  <sheetData>
    <row r="1" customFormat="false" ht="21" hidden="false" customHeight="true" outlineLevel="0" collapsed="false">
      <c r="A1" s="8" t="s">
        <v>37</v>
      </c>
    </row>
    <row r="2" customFormat="false" ht="21" hidden="false" customHeight="true" outlineLevel="0" collapsed="false">
      <c r="B2" s="6" t="s">
        <v>38</v>
      </c>
      <c r="D2" s="5" t="s">
        <v>39</v>
      </c>
    </row>
    <row r="3" customFormat="false" ht="14.25" hidden="false" customHeight="true" outlineLevel="0" collapsed="false">
      <c r="E3" s="9" t="n">
        <f aca="false">+B8/B25</f>
        <v>0.0017088</v>
      </c>
    </row>
    <row r="4" customFormat="false" ht="17.25" hidden="false" customHeight="true" outlineLevel="0" collapsed="false">
      <c r="A4" s="8" t="s">
        <v>40</v>
      </c>
    </row>
    <row r="5" customFormat="false" ht="17.25" hidden="false" customHeight="true" outlineLevel="0" collapsed="false">
      <c r="A5" s="5" t="s">
        <v>41</v>
      </c>
      <c r="B5" s="6" t="n">
        <v>0.015</v>
      </c>
      <c r="D5" s="5" t="s">
        <v>42</v>
      </c>
    </row>
    <row r="6" customFormat="false" ht="17.25" hidden="false" customHeight="true" outlineLevel="0" collapsed="false">
      <c r="A6" s="5" t="s">
        <v>43</v>
      </c>
      <c r="B6" s="6" t="n">
        <v>1.45</v>
      </c>
      <c r="D6" s="5" t="s">
        <v>42</v>
      </c>
    </row>
    <row r="7" customFormat="false" ht="17.25" hidden="false" customHeight="true" outlineLevel="0" collapsed="false">
      <c r="A7" s="5" t="s">
        <v>44</v>
      </c>
      <c r="B7" s="6" t="n">
        <v>0</v>
      </c>
      <c r="D7" s="5" t="s">
        <v>45</v>
      </c>
    </row>
    <row r="8" customFormat="false" ht="17.25" hidden="false" customHeight="true" outlineLevel="0" collapsed="false">
      <c r="A8" s="5" t="s">
        <v>46</v>
      </c>
      <c r="B8" s="10" t="n">
        <v>0.002136</v>
      </c>
      <c r="D8" s="5" t="s">
        <v>45</v>
      </c>
    </row>
    <row r="9" customFormat="false" ht="17.25" hidden="false" customHeight="true" outlineLevel="0" collapsed="false">
      <c r="A9" s="5" t="s">
        <v>47</v>
      </c>
      <c r="B9" s="6" t="n">
        <v>2</v>
      </c>
      <c r="D9" s="5" t="s">
        <v>48</v>
      </c>
    </row>
    <row r="10" customFormat="false" ht="17.25" hidden="false" customHeight="true" outlineLevel="0" collapsed="false">
      <c r="A10" s="5" t="s">
        <v>49</v>
      </c>
      <c r="B10" s="6" t="n">
        <v>344</v>
      </c>
      <c r="D10" s="11" t="s">
        <v>50</v>
      </c>
    </row>
    <row r="11" customFormat="false" ht="17.25" hidden="false" customHeight="true" outlineLevel="0" collapsed="false">
      <c r="A11" s="5" t="s">
        <v>51</v>
      </c>
      <c r="B11" s="6" t="n">
        <v>2.8</v>
      </c>
      <c r="D11" s="11" t="s">
        <v>50</v>
      </c>
    </row>
    <row r="12" customFormat="false" ht="17.25" hidden="false" customHeight="true" outlineLevel="0" collapsed="false">
      <c r="A12" s="5" t="s">
        <v>52</v>
      </c>
      <c r="B12" s="6" t="n">
        <v>2250</v>
      </c>
      <c r="D12" s="5" t="s">
        <v>53</v>
      </c>
    </row>
    <row r="13" customFormat="false" ht="17.25" hidden="false" customHeight="true" outlineLevel="0" collapsed="false">
      <c r="A13" s="5" t="s">
        <v>54</v>
      </c>
      <c r="B13" s="6" t="n">
        <v>6000</v>
      </c>
      <c r="D13" s="11" t="s">
        <v>50</v>
      </c>
    </row>
    <row r="14" customFormat="false" ht="17.25" hidden="false" customHeight="true" outlineLevel="0" collapsed="false">
      <c r="A14" s="5" t="s">
        <v>55</v>
      </c>
      <c r="B14" s="6" t="n">
        <v>2.9</v>
      </c>
      <c r="D14" s="11" t="s">
        <v>50</v>
      </c>
    </row>
    <row r="15" customFormat="false" ht="17.25" hidden="false" customHeight="true" outlineLevel="0" collapsed="false">
      <c r="A15" s="5" t="s">
        <v>56</v>
      </c>
      <c r="B15" s="6" t="n">
        <v>-0.01</v>
      </c>
      <c r="D15" s="11" t="s">
        <v>50</v>
      </c>
    </row>
    <row r="16" customFormat="false" ht="17.25" hidden="false" customHeight="true" outlineLevel="0" collapsed="false">
      <c r="A16" s="5" t="s">
        <v>57</v>
      </c>
      <c r="B16" s="6" t="n">
        <v>8.8</v>
      </c>
      <c r="D16" s="5" t="s">
        <v>58</v>
      </c>
    </row>
    <row r="17" customFormat="false" ht="17.25" hidden="false" customHeight="true" outlineLevel="0" collapsed="false">
      <c r="A17" s="5" t="s">
        <v>59</v>
      </c>
      <c r="B17" s="6" t="n">
        <v>0.00643970460863236</v>
      </c>
      <c r="D17" s="5" t="s">
        <v>60</v>
      </c>
    </row>
    <row r="18" customFormat="false" ht="17.25" hidden="false" customHeight="true" outlineLevel="0" collapsed="false">
      <c r="A18" s="5" t="s">
        <v>61</v>
      </c>
      <c r="B18" s="6" t="n">
        <v>4</v>
      </c>
      <c r="D18" s="5" t="s">
        <v>60</v>
      </c>
    </row>
    <row r="19" customFormat="false" ht="17.25" hidden="false" customHeight="true" outlineLevel="0" collapsed="false">
      <c r="A19" s="5" t="s">
        <v>62</v>
      </c>
      <c r="B19" s="6" t="n">
        <v>3</v>
      </c>
      <c r="D19" s="5" t="s">
        <v>60</v>
      </c>
    </row>
    <row r="20" customFormat="false" ht="17.25" hidden="false" customHeight="true" outlineLevel="0" collapsed="false">
      <c r="A20" s="5" t="s">
        <v>63</v>
      </c>
      <c r="B20" s="6" t="n">
        <v>0</v>
      </c>
      <c r="D20" s="5" t="s">
        <v>60</v>
      </c>
    </row>
    <row r="21" customFormat="false" ht="17.25" hidden="false" customHeight="true" outlineLevel="0" collapsed="false">
      <c r="A21" s="5" t="s">
        <v>64</v>
      </c>
      <c r="B21" s="6" t="n">
        <v>5</v>
      </c>
      <c r="D21" s="5" t="s">
        <v>65</v>
      </c>
    </row>
    <row r="22" customFormat="false" ht="17.25" hidden="false" customHeight="true" outlineLevel="0" collapsed="false">
      <c r="A22" s="5" t="s">
        <v>66</v>
      </c>
      <c r="B22" s="6" t="n">
        <v>0</v>
      </c>
      <c r="D22" s="5" t="s">
        <v>60</v>
      </c>
    </row>
    <row r="23" customFormat="false" ht="17.25" hidden="false" customHeight="true" outlineLevel="0" collapsed="false">
      <c r="A23" s="5" t="s">
        <v>67</v>
      </c>
      <c r="B23" s="6" t="n">
        <v>1.2</v>
      </c>
      <c r="D23" s="5" t="s">
        <v>60</v>
      </c>
    </row>
    <row r="24" customFormat="false" ht="17.25" hidden="false" customHeight="true" outlineLevel="0" collapsed="false">
      <c r="A24" s="5" t="s">
        <v>68</v>
      </c>
      <c r="B24" s="6" t="n">
        <v>0.5</v>
      </c>
      <c r="D24" s="5" t="s">
        <v>60</v>
      </c>
    </row>
    <row r="25" customFormat="false" ht="17.25" hidden="false" customHeight="true" outlineLevel="0" collapsed="false">
      <c r="A25" s="5" t="s">
        <v>69</v>
      </c>
      <c r="B25" s="6" t="n">
        <v>1.25</v>
      </c>
      <c r="D25" s="5" t="s">
        <v>70</v>
      </c>
    </row>
    <row r="26" customFormat="false" ht="17.25" hidden="false" customHeight="true" outlineLevel="0" collapsed="false">
      <c r="A26" s="5" t="s">
        <v>71</v>
      </c>
      <c r="B26" s="6" t="n">
        <v>0.025</v>
      </c>
      <c r="D26" s="5" t="s">
        <v>72</v>
      </c>
    </row>
    <row r="27" customFormat="false" ht="17.25" hidden="false" customHeight="true" outlineLevel="0" collapsed="false">
      <c r="A27" s="5" t="s">
        <v>73</v>
      </c>
      <c r="B27" s="6" t="n">
        <v>4</v>
      </c>
      <c r="D27" s="5" t="s">
        <v>74</v>
      </c>
    </row>
    <row r="28" customFormat="false" ht="17.25" hidden="false" customHeight="true" outlineLevel="0" collapsed="false">
      <c r="A28" s="5" t="s">
        <v>75</v>
      </c>
      <c r="B28" s="6" t="n">
        <v>0.8</v>
      </c>
      <c r="D28" s="5" t="s">
        <v>76</v>
      </c>
    </row>
    <row r="29" customFormat="false" ht="17.25" hidden="false" customHeight="true" outlineLevel="0" collapsed="false">
      <c r="A29" s="5" t="s">
        <v>77</v>
      </c>
      <c r="B29" s="6" t="n">
        <v>1</v>
      </c>
      <c r="D29" s="5" t="s">
        <v>78</v>
      </c>
    </row>
    <row r="30" customFormat="false" ht="17.45" hidden="false" customHeight="true" outlineLevel="0" collapsed="false">
      <c r="A30" s="5" t="s">
        <v>79</v>
      </c>
      <c r="B30" s="6" t="n">
        <v>0</v>
      </c>
      <c r="D30" s="5" t="s">
        <v>78</v>
      </c>
    </row>
    <row r="31" customFormat="false" ht="25.9" hidden="false" customHeight="true" outlineLevel="0" collapsed="false">
      <c r="A31" s="8" t="s">
        <v>80</v>
      </c>
      <c r="G31" s="5" t="s">
        <v>81</v>
      </c>
      <c r="H31" s="5" t="s">
        <v>82</v>
      </c>
      <c r="I31" s="5" t="s">
        <v>83</v>
      </c>
      <c r="J31" s="5" t="s">
        <v>84</v>
      </c>
      <c r="K31" s="5" t="s">
        <v>85</v>
      </c>
      <c r="L31" s="5" t="s">
        <v>86</v>
      </c>
      <c r="M31" s="5" t="s">
        <v>87</v>
      </c>
      <c r="N31" s="5" t="s">
        <v>88</v>
      </c>
      <c r="O31" s="5" t="s">
        <v>89</v>
      </c>
      <c r="P31" s="5" t="s">
        <v>90</v>
      </c>
      <c r="Q31" s="5" t="s">
        <v>91</v>
      </c>
    </row>
    <row r="32" customFormat="false" ht="17.25" hidden="false" customHeight="true" outlineLevel="0" collapsed="false">
      <c r="A32" s="5" t="s">
        <v>92</v>
      </c>
      <c r="B32" s="6" t="n">
        <v>0.3</v>
      </c>
      <c r="D32" s="5" t="s">
        <v>93</v>
      </c>
    </row>
    <row r="33" customFormat="false" ht="17.25" hidden="false" customHeight="true" outlineLevel="0" collapsed="false">
      <c r="A33" s="5" t="s">
        <v>94</v>
      </c>
      <c r="B33" s="6" t="n">
        <v>0.1</v>
      </c>
      <c r="D33" s="5" t="s">
        <v>93</v>
      </c>
    </row>
    <row r="34" customFormat="false" ht="17.25" hidden="false" customHeight="true" outlineLevel="0" collapsed="false">
      <c r="A34" s="5" t="s">
        <v>95</v>
      </c>
      <c r="B34" s="12" t="n">
        <v>63.5819868191</v>
      </c>
      <c r="C34" s="13"/>
      <c r="D34" s="5" t="s">
        <v>96</v>
      </c>
      <c r="F34" s="5" t="n">
        <v>13.0879252558743</v>
      </c>
      <c r="G34" s="5" t="n">
        <v>13.6431076113594</v>
      </c>
      <c r="H34" s="5" t="n">
        <v>3.89532939310941</v>
      </c>
      <c r="I34" s="5" t="n">
        <v>2.01001333429436</v>
      </c>
      <c r="J34" s="5" t="n">
        <v>9.11768055355341</v>
      </c>
      <c r="K34" s="5" t="n">
        <v>3.65592745423094</v>
      </c>
      <c r="L34" s="5" t="n">
        <v>3.31922570996108</v>
      </c>
      <c r="M34" s="5" t="n">
        <v>6.65970250108116</v>
      </c>
      <c r="N34" s="5" t="n">
        <v>2.01798508000577</v>
      </c>
      <c r="O34" s="5" t="n">
        <v>4.11034128585844</v>
      </c>
      <c r="P34" s="5" t="n">
        <v>5.50108926769499</v>
      </c>
      <c r="Q34" s="5" t="n">
        <v>0</v>
      </c>
    </row>
    <row r="35" s="14" customFormat="true" ht="17.25" hidden="false" customHeight="true" outlineLevel="0" collapsed="false">
      <c r="A35" s="14" t="s">
        <v>97</v>
      </c>
      <c r="B35" s="15" t="n">
        <v>6838</v>
      </c>
      <c r="C35" s="16"/>
      <c r="D35" s="14" t="n">
        <v>7242.4909902817</v>
      </c>
      <c r="E35" s="14" t="n">
        <v>7612.0624490151</v>
      </c>
      <c r="F35" s="14" t="n">
        <v>7947.3144083379</v>
      </c>
      <c r="G35" s="14" t="n">
        <v>8249.5494073664</v>
      </c>
      <c r="H35" s="14" t="n">
        <v>8520.5561633235</v>
      </c>
      <c r="I35" s="14" t="n">
        <v>8762.4308785046</v>
      </c>
      <c r="J35" s="14" t="n">
        <v>8977.4350979826</v>
      </c>
      <c r="K35" s="14" t="n">
        <v>9167.8866567272</v>
      </c>
      <c r="L35" s="14" t="n">
        <v>9336.079129048</v>
      </c>
      <c r="M35" s="14" t="n">
        <v>9484.2248989409</v>
      </c>
      <c r="N35" s="14" t="n">
        <v>9614.4171827133</v>
      </c>
      <c r="O35" s="14" t="n">
        <v>9728.6068217838</v>
      </c>
      <c r="P35" s="14" t="n">
        <v>9828.5902665064</v>
      </c>
      <c r="Q35" s="14" t="n">
        <v>9916.005792335</v>
      </c>
      <c r="R35" s="14" t="n">
        <v>9992.3355707251</v>
      </c>
      <c r="S35" s="14" t="n">
        <v>10058.9117304096</v>
      </c>
      <c r="T35" s="14" t="n">
        <v>10116.9249798906</v>
      </c>
      <c r="U35" s="14" t="n">
        <v>10167.4347198162</v>
      </c>
      <c r="V35" s="14" t="n">
        <v>10211.3798609328</v>
      </c>
      <c r="W35" s="14" t="n">
        <v>10249.5897887346</v>
      </c>
      <c r="X35" s="14" t="n">
        <v>10282.7950896782</v>
      </c>
      <c r="Y35" s="14" t="n">
        <v>10311.6377853629</v>
      </c>
      <c r="Z35" s="14" t="n">
        <v>10336.6809188678</v>
      </c>
      <c r="AA35" s="14" t="n">
        <v>10358.4174087482</v>
      </c>
      <c r="AB35" s="14" t="n">
        <v>10377.2781370437</v>
      </c>
      <c r="AC35" s="14" t="n">
        <v>10393.63927294</v>
      </c>
      <c r="AD35" s="14" t="n">
        <v>10407.8288573315</v>
      </c>
      <c r="AE35" s="14" t="n">
        <v>10420.1326885111</v>
      </c>
      <c r="AF35" s="14" t="n">
        <v>10430.799557918</v>
      </c>
      <c r="AG35" s="14" t="n">
        <v>10440.0458890952</v>
      </c>
      <c r="AH35" s="14" t="n">
        <v>10448.0598341152</v>
      </c>
      <c r="AI35" s="14" t="n">
        <v>10455.0048807149</v>
      </c>
      <c r="AJ35" s="14" t="n">
        <v>10461.0230210058</v>
      </c>
      <c r="AK35" s="14" t="n">
        <v>10466.2375294065</v>
      </c>
      <c r="AL35" s="14" t="n">
        <v>10470.7553937935</v>
      </c>
      <c r="AM35" s="14" t="n">
        <v>10474.6694400288</v>
      </c>
      <c r="AN35" s="14" t="n">
        <v>10478.060186201</v>
      </c>
      <c r="AO35" s="14" t="n">
        <v>10480.9974592226</v>
      </c>
      <c r="AP35" s="14" t="n">
        <v>10483.5418029352</v>
      </c>
      <c r="AQ35" s="14" t="n">
        <v>10485.7457036401</v>
      </c>
      <c r="AR35" s="14" t="n">
        <v>10487.654655995</v>
      </c>
      <c r="AS35" s="14" t="n">
        <v>10489.3080895277</v>
      </c>
      <c r="AT35" s="14" t="n">
        <v>10490.7401735831</v>
      </c>
      <c r="AU35" s="14" t="n">
        <v>10491.9805163496</v>
      </c>
      <c r="AV35" s="14" t="n">
        <v>10493.0547716735</v>
      </c>
      <c r="AW35" s="14" t="n">
        <v>10493.985165654</v>
      </c>
      <c r="AX35" s="14" t="n">
        <v>10494.7909534956</v>
      </c>
      <c r="AY35" s="14" t="n">
        <v>10495.4888157582</v>
      </c>
      <c r="AZ35" s="14" t="n">
        <v>10496.0932019719</v>
      </c>
      <c r="BA35" s="14" t="n">
        <v>10496.6166285535</v>
      </c>
      <c r="BB35" s="14" t="n">
        <v>10497.0699370635</v>
      </c>
      <c r="BC35" s="14" t="n">
        <v>10497.4625180506</v>
      </c>
      <c r="BD35" s="14" t="n">
        <v>10497.8025050483</v>
      </c>
      <c r="BE35" s="14" t="n">
        <v>10498.0969426852</v>
      </c>
      <c r="BF35" s="14" t="n">
        <v>10498.3519323512</v>
      </c>
      <c r="BG35" s="14" t="n">
        <v>10498.5727584062</v>
      </c>
      <c r="BH35" s="14" t="n">
        <v>10498.7639975228</v>
      </c>
      <c r="BI35" s="14" t="n">
        <v>10498.9296134125</v>
      </c>
      <c r="BJ35" s="14" t="n">
        <v>10499.0730388838</v>
      </c>
    </row>
    <row r="36" customFormat="false" ht="17.25" hidden="false" customHeight="true" outlineLevel="0" collapsed="false">
      <c r="A36" s="5" t="s">
        <v>98</v>
      </c>
      <c r="B36" s="17" t="n">
        <v>9.85</v>
      </c>
      <c r="C36" s="18"/>
      <c r="D36" s="19" t="n">
        <v>11.2745675693328</v>
      </c>
      <c r="E36" s="19" t="n">
        <v>12.2409502487355</v>
      </c>
      <c r="F36" s="19" t="n">
        <v>13.1999005069663</v>
      </c>
      <c r="G36" s="19" t="n">
        <v>14.1445523976312</v>
      </c>
      <c r="H36" s="19" t="n">
        <v>15.0772636439678</v>
      </c>
      <c r="I36" s="19" t="n">
        <v>16.0118463883859</v>
      </c>
      <c r="J36" s="19" t="n">
        <v>17.0198829248697</v>
      </c>
      <c r="K36" s="19" t="n">
        <v>18.1061495280559</v>
      </c>
      <c r="L36" s="19" t="n">
        <v>19.2470816957547</v>
      </c>
      <c r="M36" s="19" t="n">
        <v>20.4425494701461</v>
      </c>
      <c r="N36" s="19" t="n">
        <v>21.6920780041731</v>
      </c>
      <c r="O36" s="19" t="n">
        <v>22.9948358724587</v>
      </c>
      <c r="P36" s="19" t="n">
        <v>24.3496259485512</v>
      </c>
      <c r="Q36" s="19" t="n">
        <v>25.7548789901072</v>
      </c>
      <c r="R36" s="19" t="n">
        <v>27.2086500582795</v>
      </c>
      <c r="S36" s="19" t="n">
        <v>28.7086178783612</v>
      </c>
      <c r="T36" s="19" t="n">
        <v>30.2520872256879</v>
      </c>
      <c r="U36" s="19" t="n">
        <v>31.8359943942035</v>
      </c>
      <c r="V36" s="19" t="n">
        <v>33.4521725814155</v>
      </c>
      <c r="W36" s="19" t="n">
        <v>35.0877750448373</v>
      </c>
      <c r="X36" s="19" t="n">
        <v>36.737843277901</v>
      </c>
      <c r="Y36" s="19" t="n">
        <v>38.3970886425579</v>
      </c>
      <c r="Z36" s="19" t="n">
        <v>40.0599297690741</v>
      </c>
      <c r="AA36" s="19" t="n">
        <v>41.7205312601509</v>
      </c>
      <c r="AB36" s="19" t="n">
        <v>43.3728437307531</v>
      </c>
      <c r="AC36" s="19" t="n">
        <v>45.0106451607485</v>
      </c>
      <c r="AD36" s="19" t="n">
        <v>46.6275834788587</v>
      </c>
      <c r="AE36" s="19" t="n">
        <v>48.2172202386236</v>
      </c>
      <c r="AF36" s="19" t="n">
        <v>49.7730751931149</v>
      </c>
      <c r="AG36" s="19" t="n">
        <v>51.2886715267627</v>
      </c>
      <c r="AH36" s="19" t="n">
        <v>52.7575814608241</v>
      </c>
      <c r="AI36" s="19" t="n">
        <v>54.1734719142273</v>
      </c>
      <c r="AJ36" s="19" t="n">
        <v>55.5301498739603</v>
      </c>
      <c r="AK36" s="19" t="n">
        <v>56.8216071088779</v>
      </c>
      <c r="AL36" s="19" t="n">
        <v>58.0420638477077</v>
      </c>
      <c r="AM36" s="19" t="n">
        <v>59.1860110359826</v>
      </c>
      <c r="AN36" s="19" t="n">
        <v>60.2482507874296</v>
      </c>
      <c r="AO36" s="19" t="n">
        <v>62.1401035653302</v>
      </c>
      <c r="AP36" s="19" t="n">
        <v>64.0764261051925</v>
      </c>
      <c r="AQ36" s="19" t="n">
        <v>66.058033775697</v>
      </c>
      <c r="AR36" s="19" t="n">
        <v>68.0857648641377</v>
      </c>
      <c r="AS36" s="19" t="n">
        <v>70.1604804353974</v>
      </c>
      <c r="AT36" s="19" t="n">
        <v>72.283064213335</v>
      </c>
      <c r="AU36" s="19" t="n">
        <v>74.4544224879951</v>
      </c>
      <c r="AV36" s="19" t="n">
        <v>76.6754840507602</v>
      </c>
      <c r="AW36" s="19" t="n">
        <v>77.830553445008</v>
      </c>
      <c r="AX36" s="19" t="n">
        <v>79.0033982656873</v>
      </c>
      <c r="AY36" s="19" t="n">
        <v>80.1942602679715</v>
      </c>
      <c r="AZ36" s="19" t="n">
        <v>81.4033870654161</v>
      </c>
      <c r="BA36" s="19" t="n">
        <v>82.6310320493947</v>
      </c>
      <c r="BB36" s="19" t="n">
        <v>83.8774543180292</v>
      </c>
      <c r="BC36" s="19" t="n">
        <v>85.142918614552</v>
      </c>
      <c r="BD36" s="19" t="n">
        <v>86.4276952749169</v>
      </c>
      <c r="BE36" s="19" t="n">
        <v>87.7320601843953</v>
      </c>
      <c r="BF36" s="19" t="n">
        <v>89.0562947428355</v>
      </c>
      <c r="BG36" s="19" t="n">
        <v>90.4006858382266</v>
      </c>
      <c r="BH36" s="19" t="n">
        <v>91.7655258281873</v>
      </c>
      <c r="BI36" s="19" t="n">
        <v>91.7642731396174</v>
      </c>
    </row>
    <row r="37" customFormat="false" ht="17.25" hidden="false" customHeight="true" outlineLevel="0" collapsed="false">
      <c r="A37" s="5" t="s">
        <v>99</v>
      </c>
      <c r="B37" s="20" t="n">
        <v>135</v>
      </c>
      <c r="D37" s="5" t="s">
        <v>100</v>
      </c>
    </row>
    <row r="38" customFormat="false" ht="17.25" hidden="false" customHeight="true" outlineLevel="0" collapsed="false">
      <c r="A38" s="5" t="s">
        <v>101</v>
      </c>
      <c r="B38" s="6" t="n">
        <v>3.8</v>
      </c>
      <c r="D38" s="5" t="n">
        <f aca="false">+B38*D36/B36</f>
        <v>4.34957936684921</v>
      </c>
    </row>
    <row r="39" customFormat="false" ht="17.25" hidden="false" customHeight="true" outlineLevel="0" collapsed="false">
      <c r="A39" s="5" t="s">
        <v>102</v>
      </c>
      <c r="B39" s="6" t="n">
        <v>2.4</v>
      </c>
      <c r="E39" s="5" t="s">
        <v>103</v>
      </c>
    </row>
    <row r="40" customFormat="false" ht="26.45" hidden="false" customHeight="true" outlineLevel="0" collapsed="false">
      <c r="A40" s="8" t="s">
        <v>104</v>
      </c>
      <c r="D40" s="5" t="n">
        <f aca="false">+LN(D36/B36)/5</f>
        <v>0.0270156152833451</v>
      </c>
      <c r="E40" s="5" t="n">
        <f aca="false">+LN(E36/D36)/5</f>
        <v>0.016447475434131</v>
      </c>
      <c r="F40" s="5" t="n">
        <f aca="false">+LN(F36/E36)/5</f>
        <v>0.0150844766883014</v>
      </c>
      <c r="G40" s="5" t="n">
        <f aca="false">+LN(G36/F36)/5</f>
        <v>0.0138240536364307</v>
      </c>
    </row>
    <row r="41" customFormat="false" ht="17.25" hidden="false" customHeight="true" outlineLevel="0" collapsed="false">
      <c r="A41" s="5" t="s">
        <v>105</v>
      </c>
      <c r="B41" s="6" t="n">
        <v>0.1</v>
      </c>
      <c r="D41" s="5" t="s">
        <v>93</v>
      </c>
    </row>
    <row r="42" customFormat="false" ht="17.25" hidden="false" customHeight="true" outlineLevel="0" collapsed="false">
      <c r="A42" s="5" t="s">
        <v>106</v>
      </c>
      <c r="B42" s="6" t="n">
        <v>1.2</v>
      </c>
      <c r="D42" s="5" t="s">
        <v>93</v>
      </c>
    </row>
    <row r="43" customFormat="false" ht="29.45" hidden="false" customHeight="true" outlineLevel="0" collapsed="false">
      <c r="A43" s="8" t="s">
        <v>107</v>
      </c>
    </row>
    <row r="44" s="21" customFormat="true" ht="17.25" hidden="false" customHeight="true" outlineLevel="0" collapsed="false">
      <c r="A44" s="21" t="s">
        <v>108</v>
      </c>
      <c r="B44" s="6" t="n">
        <v>2010</v>
      </c>
      <c r="C44" s="7"/>
      <c r="D44" s="21" t="n">
        <v>2015</v>
      </c>
      <c r="E44" s="21" t="n">
        <v>2020</v>
      </c>
      <c r="F44" s="21" t="n">
        <v>2025</v>
      </c>
      <c r="G44" s="21" t="n">
        <v>2030</v>
      </c>
      <c r="H44" s="21" t="n">
        <v>2035</v>
      </c>
      <c r="I44" s="21" t="n">
        <v>2040</v>
      </c>
      <c r="J44" s="21" t="n">
        <v>2045</v>
      </c>
      <c r="K44" s="21" t="n">
        <v>2050</v>
      </c>
      <c r="L44" s="21" t="n">
        <v>2055</v>
      </c>
      <c r="M44" s="21" t="n">
        <v>2060</v>
      </c>
      <c r="N44" s="21" t="n">
        <v>2065</v>
      </c>
      <c r="O44" s="21" t="n">
        <v>2070</v>
      </c>
      <c r="P44" s="21" t="n">
        <v>2075</v>
      </c>
      <c r="Q44" s="21" t="n">
        <v>2080</v>
      </c>
      <c r="R44" s="21" t="n">
        <v>2085</v>
      </c>
      <c r="S44" s="21" t="n">
        <v>2090</v>
      </c>
      <c r="T44" s="21" t="n">
        <v>2095</v>
      </c>
      <c r="U44" s="21" t="n">
        <v>2100</v>
      </c>
      <c r="V44" s="21" t="n">
        <v>2105</v>
      </c>
      <c r="W44" s="21" t="n">
        <v>2110</v>
      </c>
      <c r="X44" s="21" t="n">
        <v>2115</v>
      </c>
      <c r="Y44" s="21" t="n">
        <v>2120</v>
      </c>
      <c r="Z44" s="21" t="n">
        <v>2125</v>
      </c>
      <c r="AA44" s="21" t="n">
        <v>2130</v>
      </c>
      <c r="AB44" s="21" t="n">
        <v>2135</v>
      </c>
      <c r="AC44" s="21" t="n">
        <v>2140</v>
      </c>
      <c r="AD44" s="21" t="n">
        <v>2145</v>
      </c>
      <c r="AE44" s="21" t="n">
        <v>2150</v>
      </c>
      <c r="AF44" s="21" t="n">
        <v>2155</v>
      </c>
      <c r="AG44" s="21" t="n">
        <v>2160</v>
      </c>
      <c r="AH44" s="21" t="n">
        <v>2165</v>
      </c>
      <c r="AI44" s="21" t="n">
        <v>2170</v>
      </c>
      <c r="AJ44" s="21" t="n">
        <v>2175</v>
      </c>
      <c r="AK44" s="21" t="n">
        <v>2180</v>
      </c>
      <c r="AL44" s="21" t="n">
        <v>2185</v>
      </c>
      <c r="AM44" s="21" t="n">
        <v>2190</v>
      </c>
      <c r="AN44" s="21" t="n">
        <v>2195</v>
      </c>
      <c r="AO44" s="21" t="n">
        <v>2200</v>
      </c>
      <c r="AP44" s="21" t="n">
        <f aca="false">+AO44+5</f>
        <v>2205</v>
      </c>
      <c r="AQ44" s="21" t="n">
        <f aca="false">+AP44+5</f>
        <v>2210</v>
      </c>
      <c r="AR44" s="21" t="n">
        <f aca="false">+AQ44+5</f>
        <v>2215</v>
      </c>
      <c r="AS44" s="21" t="n">
        <f aca="false">+AR44+5</f>
        <v>2220</v>
      </c>
      <c r="AT44" s="21" t="n">
        <f aca="false">+AS44+5</f>
        <v>2225</v>
      </c>
      <c r="AU44" s="21" t="n">
        <f aca="false">+AT44+5</f>
        <v>2230</v>
      </c>
      <c r="AV44" s="21" t="n">
        <f aca="false">+AU44+5</f>
        <v>2235</v>
      </c>
      <c r="AW44" s="21" t="n">
        <f aca="false">+AV44+5</f>
        <v>2240</v>
      </c>
      <c r="AX44" s="21" t="n">
        <f aca="false">+AW44+5</f>
        <v>2245</v>
      </c>
      <c r="AY44" s="21" t="n">
        <f aca="false">+AX44+5</f>
        <v>2250</v>
      </c>
      <c r="AZ44" s="21" t="n">
        <f aca="false">+AY44+5</f>
        <v>2255</v>
      </c>
      <c r="BA44" s="21" t="n">
        <f aca="false">+AZ44+5</f>
        <v>2260</v>
      </c>
      <c r="BB44" s="21" t="n">
        <f aca="false">+BA44+5</f>
        <v>2265</v>
      </c>
      <c r="BC44" s="21" t="n">
        <f aca="false">+BB44+5</f>
        <v>2270</v>
      </c>
      <c r="BD44" s="21" t="n">
        <f aca="false">+BC44+5</f>
        <v>2275</v>
      </c>
      <c r="BE44" s="21" t="n">
        <f aca="false">+BD44+5</f>
        <v>2280</v>
      </c>
      <c r="BF44" s="21" t="n">
        <f aca="false">+BE44+5</f>
        <v>2285</v>
      </c>
      <c r="BG44" s="21" t="n">
        <f aca="false">+BF44+5</f>
        <v>2290</v>
      </c>
      <c r="BH44" s="21" t="n">
        <f aca="false">+BG44+5</f>
        <v>2295</v>
      </c>
      <c r="BI44" s="21" t="n">
        <f aca="false">+BH44+5</f>
        <v>2300</v>
      </c>
      <c r="BJ44" s="21" t="n">
        <f aca="false">+BI44+5</f>
        <v>2305</v>
      </c>
      <c r="BK44" s="21" t="n">
        <f aca="false">+BJ44+5</f>
        <v>2310</v>
      </c>
      <c r="BL44" s="21" t="n">
        <f aca="false">+BK44+5</f>
        <v>2315</v>
      </c>
      <c r="BM44" s="21" t="n">
        <f aca="false">+BL44+5</f>
        <v>2320</v>
      </c>
      <c r="BN44" s="21" t="n">
        <f aca="false">+BM44+5</f>
        <v>2325</v>
      </c>
      <c r="BO44" s="21" t="n">
        <f aca="false">+BN44+5</f>
        <v>2330</v>
      </c>
      <c r="BP44" s="21" t="n">
        <f aca="false">+BO44+5</f>
        <v>2335</v>
      </c>
      <c r="BQ44" s="21" t="n">
        <f aca="false">+BP44+5</f>
        <v>2340</v>
      </c>
      <c r="BR44" s="21" t="n">
        <f aca="false">+BQ44+5</f>
        <v>2345</v>
      </c>
      <c r="BS44" s="21" t="n">
        <f aca="false">+BR44+5</f>
        <v>2350</v>
      </c>
      <c r="BT44" s="21" t="n">
        <f aca="false">+BS44+5</f>
        <v>2355</v>
      </c>
      <c r="BU44" s="21" t="n">
        <f aca="false">+BT44+5</f>
        <v>2360</v>
      </c>
      <c r="BV44" s="21" t="n">
        <f aca="false">+BU44+5</f>
        <v>2365</v>
      </c>
      <c r="BW44" s="21" t="n">
        <f aca="false">+BV44+5</f>
        <v>2370</v>
      </c>
      <c r="BX44" s="21" t="n">
        <f aca="false">+BW44+5</f>
        <v>2375</v>
      </c>
    </row>
    <row r="45" customFormat="false" ht="17.25" hidden="false" customHeight="true" outlineLevel="0" collapsed="false">
      <c r="A45" s="5" t="s">
        <v>109</v>
      </c>
      <c r="B45" s="6" t="n">
        <v>0.1</v>
      </c>
      <c r="D45" s="5" t="n">
        <v>0.398969378860131</v>
      </c>
      <c r="E45" s="5" t="n">
        <v>0.396156010608952</v>
      </c>
      <c r="F45" s="5" t="n">
        <v>0.393342642357774</v>
      </c>
      <c r="G45" s="5" t="n">
        <v>0.541886708135438</v>
      </c>
      <c r="H45" s="5" t="n">
        <v>0.690430773913102</v>
      </c>
      <c r="I45" s="5" t="n">
        <v>0.771838950551229</v>
      </c>
      <c r="J45" s="5" t="n">
        <v>0.853247127189356</v>
      </c>
      <c r="K45" s="5" t="n">
        <v>0.902056515340858</v>
      </c>
      <c r="L45" s="5" t="n">
        <v>0.950865903492359</v>
      </c>
      <c r="M45" s="5" t="n">
        <v>0.948495728961558</v>
      </c>
      <c r="N45" s="5" t="n">
        <v>0.946125554430757</v>
      </c>
      <c r="O45" s="5" t="n">
        <v>0.973062777215378</v>
      </c>
      <c r="P45" s="5" t="n">
        <v>1</v>
      </c>
      <c r="Q45" s="5" t="n">
        <v>1</v>
      </c>
      <c r="R45" s="5" t="n">
        <v>1</v>
      </c>
      <c r="S45" s="5" t="n">
        <v>1</v>
      </c>
      <c r="T45" s="5" t="n">
        <v>1</v>
      </c>
      <c r="U45" s="5" t="n">
        <v>1</v>
      </c>
      <c r="V45" s="5" t="n">
        <v>1</v>
      </c>
      <c r="W45" s="5" t="n">
        <v>1</v>
      </c>
      <c r="X45" s="5" t="n">
        <v>1</v>
      </c>
      <c r="Y45" s="5" t="n">
        <v>1</v>
      </c>
      <c r="Z45" s="5" t="n">
        <v>1</v>
      </c>
      <c r="AA45" s="5" t="n">
        <v>1</v>
      </c>
      <c r="AB45" s="5" t="n">
        <v>1</v>
      </c>
      <c r="AC45" s="5" t="n">
        <v>1</v>
      </c>
      <c r="AD45" s="5" t="n">
        <v>1</v>
      </c>
      <c r="AE45" s="5" t="n">
        <v>1</v>
      </c>
      <c r="AF45" s="5" t="n">
        <v>1</v>
      </c>
      <c r="AG45" s="5" t="n">
        <v>1</v>
      </c>
      <c r="AH45" s="5" t="n">
        <v>1</v>
      </c>
      <c r="AI45" s="5" t="n">
        <v>1</v>
      </c>
      <c r="AJ45" s="5" t="n">
        <v>1</v>
      </c>
      <c r="AK45" s="5" t="n">
        <v>1</v>
      </c>
      <c r="AL45" s="5" t="n">
        <v>1</v>
      </c>
      <c r="AM45" s="5" t="n">
        <v>1</v>
      </c>
      <c r="AN45" s="5" t="n">
        <v>1</v>
      </c>
      <c r="AO45" s="5" t="n">
        <v>1</v>
      </c>
      <c r="AP45" s="5" t="n">
        <f aca="false">+AO45</f>
        <v>1</v>
      </c>
      <c r="AQ45" s="5" t="n">
        <f aca="false">+AP45</f>
        <v>1</v>
      </c>
      <c r="AR45" s="5" t="n">
        <f aca="false">+AQ45</f>
        <v>1</v>
      </c>
      <c r="AS45" s="5" t="n">
        <f aca="false">+AR45</f>
        <v>1</v>
      </c>
      <c r="AT45" s="5" t="n">
        <f aca="false">+AS45</f>
        <v>1</v>
      </c>
      <c r="AU45" s="5" t="n">
        <f aca="false">+AT45</f>
        <v>1</v>
      </c>
      <c r="AV45" s="5" t="n">
        <f aca="false">+AU45</f>
        <v>1</v>
      </c>
      <c r="AW45" s="5" t="n">
        <f aca="false">+AV45</f>
        <v>1</v>
      </c>
      <c r="AX45" s="5" t="n">
        <f aca="false">+AW45</f>
        <v>1</v>
      </c>
      <c r="AY45" s="5" t="n">
        <f aca="false">+AX45</f>
        <v>1</v>
      </c>
      <c r="AZ45" s="5" t="n">
        <f aca="false">+AY45</f>
        <v>1</v>
      </c>
      <c r="BA45" s="5" t="n">
        <f aca="false">+AZ45</f>
        <v>1</v>
      </c>
      <c r="BB45" s="5" t="n">
        <f aca="false">+BA45</f>
        <v>1</v>
      </c>
      <c r="BC45" s="5" t="n">
        <f aca="false">+BB45</f>
        <v>1</v>
      </c>
      <c r="BD45" s="5" t="n">
        <f aca="false">+BC45</f>
        <v>1</v>
      </c>
      <c r="BE45" s="5" t="n">
        <f aca="false">+BD45</f>
        <v>1</v>
      </c>
      <c r="BF45" s="5" t="n">
        <f aca="false">+BE45</f>
        <v>1</v>
      </c>
      <c r="BG45" s="5" t="n">
        <f aca="false">+BF45</f>
        <v>1</v>
      </c>
      <c r="BH45" s="5" t="n">
        <f aca="false">+BG45</f>
        <v>1</v>
      </c>
      <c r="BI45" s="5" t="n">
        <f aca="false">+BH45</f>
        <v>1</v>
      </c>
      <c r="BJ45" s="5" t="n">
        <f aca="false">+BI45</f>
        <v>1</v>
      </c>
      <c r="BK45" s="5" t="n">
        <f aca="false">+BJ45</f>
        <v>1</v>
      </c>
      <c r="BL45" s="5" t="n">
        <f aca="false">+BK45</f>
        <v>1</v>
      </c>
      <c r="BM45" s="5" t="n">
        <f aca="false">+BL45</f>
        <v>1</v>
      </c>
      <c r="BN45" s="5" t="n">
        <f aca="false">+BM45</f>
        <v>1</v>
      </c>
      <c r="BO45" s="5" t="n">
        <f aca="false">+BN45</f>
        <v>1</v>
      </c>
      <c r="BP45" s="5" t="n">
        <f aca="false">+BO45</f>
        <v>1</v>
      </c>
      <c r="BQ45" s="5" t="n">
        <f aca="false">+BP45</f>
        <v>1</v>
      </c>
      <c r="BR45" s="5" t="n">
        <f aca="false">+BQ45</f>
        <v>1</v>
      </c>
      <c r="BS45" s="5" t="n">
        <f aca="false">+BR45</f>
        <v>1</v>
      </c>
      <c r="BT45" s="5" t="n">
        <f aca="false">+BS45</f>
        <v>1</v>
      </c>
      <c r="BU45" s="5" t="n">
        <f aca="false">+BT45</f>
        <v>1</v>
      </c>
      <c r="BV45" s="5" t="n">
        <f aca="false">+BU45</f>
        <v>1</v>
      </c>
      <c r="BW45" s="5" t="n">
        <f aca="false">+BV45</f>
        <v>1</v>
      </c>
      <c r="BX45" s="5" t="n">
        <f aca="false">+BW45</f>
        <v>1</v>
      </c>
      <c r="BY45" s="5" t="n">
        <f aca="false">+BX45</f>
        <v>1</v>
      </c>
      <c r="BZ45" s="5" t="n">
        <f aca="false">+BY45</f>
        <v>1</v>
      </c>
      <c r="CA45" s="5" t="n">
        <f aca="false">+BZ45</f>
        <v>1</v>
      </c>
      <c r="CB45" s="5" t="n">
        <f aca="false">+CA45</f>
        <v>1</v>
      </c>
      <c r="CC45" s="5" t="n">
        <f aca="false">+CB45</f>
        <v>1</v>
      </c>
      <c r="CD45" s="5" t="n">
        <f aca="false">+CC45</f>
        <v>1</v>
      </c>
      <c r="CE45" s="5" t="n">
        <f aca="false">+CD45</f>
        <v>1</v>
      </c>
      <c r="CF45" s="5" t="n">
        <f aca="false">+CE45</f>
        <v>1</v>
      </c>
      <c r="CG45" s="5" t="n">
        <f aca="false">+CF45</f>
        <v>1</v>
      </c>
      <c r="CH45" s="5" t="n">
        <f aca="false">+CG45</f>
        <v>1</v>
      </c>
      <c r="CI45" s="5" t="n">
        <f aca="false">+CH45</f>
        <v>1</v>
      </c>
      <c r="CJ45" s="5" t="n">
        <f aca="false">+CI45</f>
        <v>1</v>
      </c>
      <c r="CK45" s="5" t="n">
        <f aca="false">+CJ45</f>
        <v>1</v>
      </c>
      <c r="CL45" s="5" t="n">
        <f aca="false">+CK45</f>
        <v>1</v>
      </c>
      <c r="CM45" s="5" t="n">
        <f aca="false">+CL45</f>
        <v>1</v>
      </c>
      <c r="CN45" s="5" t="n">
        <f aca="false">+CM45</f>
        <v>1</v>
      </c>
      <c r="CO45" s="5" t="n">
        <f aca="false">+CN45</f>
        <v>1</v>
      </c>
      <c r="CP45" s="5" t="n">
        <f aca="false">+CO45</f>
        <v>1</v>
      </c>
      <c r="CQ45" s="5" t="n">
        <f aca="false">+CP45</f>
        <v>1</v>
      </c>
      <c r="CR45" s="5" t="n">
        <f aca="false">+CQ45</f>
        <v>1</v>
      </c>
      <c r="CS45" s="5" t="n">
        <f aca="false">+CR45</f>
        <v>1</v>
      </c>
      <c r="CT45" s="5" t="n">
        <f aca="false">+CS45</f>
        <v>1</v>
      </c>
      <c r="CU45" s="5" t="n">
        <f aca="false">+CT45</f>
        <v>1</v>
      </c>
      <c r="CV45" s="5" t="n">
        <f aca="false">+CU45</f>
        <v>1</v>
      </c>
      <c r="CW45" s="5" t="n">
        <f aca="false">+CV45</f>
        <v>1</v>
      </c>
      <c r="CX45" s="5" t="n">
        <f aca="false">+CW45</f>
        <v>1</v>
      </c>
      <c r="CY45" s="5" t="n">
        <f aca="false">+CX45</f>
        <v>1</v>
      </c>
      <c r="CZ45" s="5" t="n">
        <f aca="false">+CY45</f>
        <v>1</v>
      </c>
      <c r="DA45" s="5" t="n">
        <f aca="false">+CZ45</f>
        <v>1</v>
      </c>
      <c r="DB45" s="5" t="n">
        <f aca="false">+DA45</f>
        <v>1</v>
      </c>
      <c r="DC45" s="5" t="n">
        <f aca="false">+DB45</f>
        <v>1</v>
      </c>
      <c r="DD45" s="5" t="n">
        <f aca="false">+DC45</f>
        <v>1</v>
      </c>
      <c r="DE45" s="5" t="n">
        <f aca="false">+DD45</f>
        <v>1</v>
      </c>
      <c r="DF45" s="5" t="n">
        <f aca="false">+DE45</f>
        <v>1</v>
      </c>
      <c r="DG45" s="5" t="n">
        <f aca="false">+DF45</f>
        <v>1</v>
      </c>
      <c r="DH45" s="5" t="n">
        <f aca="false">+DG45</f>
        <v>1</v>
      </c>
      <c r="DI45" s="5" t="n">
        <f aca="false">+DH45</f>
        <v>1</v>
      </c>
      <c r="DJ45" s="5" t="n">
        <f aca="false">+DI45</f>
        <v>1</v>
      </c>
      <c r="DK45" s="5" t="n">
        <f aca="false">+DJ45</f>
        <v>1</v>
      </c>
      <c r="DL45" s="5" t="n">
        <f aca="false">+DK45</f>
        <v>1</v>
      </c>
      <c r="DM45" s="5" t="n">
        <f aca="false">+DL45</f>
        <v>1</v>
      </c>
      <c r="DN45" s="5" t="n">
        <f aca="false">+DM45</f>
        <v>1</v>
      </c>
      <c r="DO45" s="5" t="n">
        <f aca="false">+DN45</f>
        <v>1</v>
      </c>
      <c r="DP45" s="5" t="n">
        <f aca="false">+DO45</f>
        <v>1</v>
      </c>
      <c r="DQ45" s="5" t="n">
        <f aca="false">+DP45</f>
        <v>1</v>
      </c>
      <c r="DR45" s="5" t="n">
        <f aca="false">+DQ45</f>
        <v>1</v>
      </c>
      <c r="DS45" s="5" t="n">
        <f aca="false">+DR45</f>
        <v>1</v>
      </c>
      <c r="DT45" s="5" t="n">
        <f aca="false">+DS45</f>
        <v>1</v>
      </c>
      <c r="DU45" s="5" t="n">
        <f aca="false">+DT45</f>
        <v>1</v>
      </c>
      <c r="DV45" s="5" t="n">
        <f aca="false">+DU45</f>
        <v>1</v>
      </c>
      <c r="DW45" s="5" t="n">
        <f aca="false">+DV45</f>
        <v>1</v>
      </c>
      <c r="DX45" s="5" t="n">
        <f aca="false">+DW45</f>
        <v>1</v>
      </c>
      <c r="DY45" s="5" t="n">
        <f aca="false">+DX45</f>
        <v>1</v>
      </c>
      <c r="DZ45" s="5" t="n">
        <f aca="false">+DY45</f>
        <v>1</v>
      </c>
      <c r="EA45" s="5" t="n">
        <f aca="false">+DZ45</f>
        <v>1</v>
      </c>
      <c r="EB45" s="5" t="n">
        <f aca="false">+EA45</f>
        <v>1</v>
      </c>
      <c r="EC45" s="5" t="n">
        <f aca="false">+EB45</f>
        <v>1</v>
      </c>
      <c r="ED45" s="5" t="n">
        <f aca="false">+EC45</f>
        <v>1</v>
      </c>
      <c r="EE45" s="5" t="n">
        <f aca="false">+ED45</f>
        <v>1</v>
      </c>
      <c r="EF45" s="5" t="n">
        <f aca="false">+EE45</f>
        <v>1</v>
      </c>
      <c r="EG45" s="5" t="n">
        <f aca="false">+EF45</f>
        <v>1</v>
      </c>
      <c r="EH45" s="5" t="n">
        <f aca="false">+EG45</f>
        <v>1</v>
      </c>
      <c r="EI45" s="5" t="n">
        <f aca="false">+EH45</f>
        <v>1</v>
      </c>
      <c r="EJ45" s="5" t="n">
        <f aca="false">+EI45</f>
        <v>1</v>
      </c>
      <c r="EK45" s="5" t="n">
        <f aca="false">+EJ45</f>
        <v>1</v>
      </c>
    </row>
    <row r="46" customFormat="false" ht="17.25" hidden="false" customHeight="true" outlineLevel="0" collapsed="false">
      <c r="A46" s="5" t="s">
        <v>110</v>
      </c>
      <c r="B46" s="6" t="n">
        <v>0.1</v>
      </c>
      <c r="D46" s="5" t="n">
        <v>0.398969378860131</v>
      </c>
      <c r="E46" s="5" t="n">
        <v>0.384912048340055</v>
      </c>
      <c r="F46" s="5" t="n">
        <v>0.370854717819979</v>
      </c>
      <c r="G46" s="5" t="n">
        <v>0.359023186720105</v>
      </c>
      <c r="H46" s="5" t="n">
        <v>0.34719165562023</v>
      </c>
      <c r="I46" s="5" t="n">
        <v>0.336935484721843</v>
      </c>
      <c r="J46" s="5" t="n">
        <v>0.326679313823456</v>
      </c>
      <c r="K46" s="5" t="n">
        <v>0.318825673462435</v>
      </c>
      <c r="L46" s="5" t="n">
        <v>0.310972033101414</v>
      </c>
      <c r="M46" s="5" t="n">
        <v>0.304179433232335</v>
      </c>
      <c r="N46" s="5" t="n">
        <v>0.297386833363257</v>
      </c>
      <c r="O46" s="5" t="n">
        <v>0.291146053015114</v>
      </c>
      <c r="P46" s="5" t="n">
        <v>0.284905272666972</v>
      </c>
      <c r="Q46" s="5" t="n">
        <v>0.279175510287719</v>
      </c>
      <c r="R46" s="5" t="n">
        <v>0.273445747908465</v>
      </c>
      <c r="S46" s="5" t="n">
        <v>0.268195885350183</v>
      </c>
      <c r="T46" s="5" t="n">
        <v>0.262946022791901</v>
      </c>
      <c r="U46" s="5" t="n">
        <v>0.352330855333509</v>
      </c>
      <c r="V46" s="5" t="n">
        <v>0.441715687875118</v>
      </c>
      <c r="W46" s="5" t="n">
        <v>0.533675448329726</v>
      </c>
      <c r="X46" s="5" t="n">
        <v>0.625635208784334</v>
      </c>
      <c r="Y46" s="5" t="n">
        <v>0.718739965101262</v>
      </c>
      <c r="Z46" s="5" t="n">
        <v>0.81184472141819</v>
      </c>
      <c r="AA46" s="5" t="n">
        <v>0.905922360709095</v>
      </c>
      <c r="AB46" s="5" t="n">
        <v>1</v>
      </c>
      <c r="AC46" s="5" t="n">
        <v>1</v>
      </c>
      <c r="AD46" s="5" t="n">
        <v>1</v>
      </c>
      <c r="AE46" s="5" t="n">
        <v>1</v>
      </c>
      <c r="AF46" s="5" t="n">
        <v>1</v>
      </c>
      <c r="AG46" s="5" t="n">
        <v>1</v>
      </c>
      <c r="AH46" s="5" t="n">
        <v>1</v>
      </c>
      <c r="AI46" s="5" t="n">
        <v>1</v>
      </c>
      <c r="AJ46" s="5" t="n">
        <v>1</v>
      </c>
      <c r="AK46" s="5" t="n">
        <v>1</v>
      </c>
      <c r="AL46" s="5" t="n">
        <v>1</v>
      </c>
      <c r="AM46" s="5" t="n">
        <v>1</v>
      </c>
      <c r="AN46" s="5" t="n">
        <v>1</v>
      </c>
      <c r="AO46" s="5" t="n">
        <v>1</v>
      </c>
      <c r="AP46" s="5" t="n">
        <f aca="false">+AO46</f>
        <v>1</v>
      </c>
      <c r="AQ46" s="5" t="n">
        <f aca="false">+AP46</f>
        <v>1</v>
      </c>
      <c r="AR46" s="5" t="n">
        <f aca="false">+AQ46</f>
        <v>1</v>
      </c>
      <c r="AS46" s="5" t="n">
        <f aca="false">+AR46</f>
        <v>1</v>
      </c>
      <c r="AT46" s="5" t="n">
        <f aca="false">+AS46</f>
        <v>1</v>
      </c>
      <c r="AU46" s="5" t="n">
        <f aca="false">+AT46</f>
        <v>1</v>
      </c>
      <c r="AV46" s="5" t="n">
        <f aca="false">+AU46</f>
        <v>1</v>
      </c>
      <c r="AW46" s="5" t="n">
        <f aca="false">+AV46</f>
        <v>1</v>
      </c>
      <c r="AX46" s="5" t="n">
        <f aca="false">+AW46</f>
        <v>1</v>
      </c>
      <c r="AY46" s="5" t="n">
        <f aca="false">+AX46</f>
        <v>1</v>
      </c>
      <c r="AZ46" s="5" t="n">
        <f aca="false">+AY46</f>
        <v>1</v>
      </c>
      <c r="BA46" s="5" t="n">
        <f aca="false">+AZ46</f>
        <v>1</v>
      </c>
      <c r="BB46" s="5" t="n">
        <f aca="false">+BA46</f>
        <v>1</v>
      </c>
      <c r="BC46" s="5" t="n">
        <f aca="false">+BB46</f>
        <v>1</v>
      </c>
      <c r="BD46" s="5" t="n">
        <f aca="false">+BC46</f>
        <v>1</v>
      </c>
      <c r="BE46" s="5" t="n">
        <f aca="false">+BD46</f>
        <v>1</v>
      </c>
      <c r="BF46" s="5" t="n">
        <f aca="false">+BE46</f>
        <v>1</v>
      </c>
      <c r="BG46" s="5" t="n">
        <f aca="false">+BF46</f>
        <v>1</v>
      </c>
      <c r="BH46" s="5" t="n">
        <f aca="false">+BG46</f>
        <v>1</v>
      </c>
      <c r="BI46" s="5" t="n">
        <f aca="false">+BH46</f>
        <v>1</v>
      </c>
      <c r="BJ46" s="5" t="n">
        <f aca="false">+BI46</f>
        <v>1</v>
      </c>
      <c r="BK46" s="5" t="n">
        <f aca="false">+BJ46</f>
        <v>1</v>
      </c>
      <c r="BL46" s="5" t="n">
        <f aca="false">+BK46</f>
        <v>1</v>
      </c>
      <c r="BM46" s="5" t="n">
        <f aca="false">+BL46</f>
        <v>1</v>
      </c>
      <c r="BN46" s="5" t="n">
        <f aca="false">+BM46</f>
        <v>1</v>
      </c>
      <c r="BO46" s="5" t="n">
        <f aca="false">+BN46</f>
        <v>1</v>
      </c>
      <c r="BP46" s="5" t="n">
        <f aca="false">+BO46</f>
        <v>1</v>
      </c>
      <c r="BQ46" s="5" t="n">
        <f aca="false">+BP46</f>
        <v>1</v>
      </c>
      <c r="BR46" s="5" t="n">
        <f aca="false">+BQ46</f>
        <v>1</v>
      </c>
      <c r="BS46" s="5" t="n">
        <f aca="false">+BR46</f>
        <v>1</v>
      </c>
      <c r="BT46" s="5" t="n">
        <f aca="false">+BS46</f>
        <v>1</v>
      </c>
      <c r="BU46" s="5" t="n">
        <f aca="false">+BT46</f>
        <v>1</v>
      </c>
      <c r="BV46" s="5" t="n">
        <f aca="false">+BU46</f>
        <v>1</v>
      </c>
      <c r="BW46" s="5" t="n">
        <f aca="false">+BV46</f>
        <v>1</v>
      </c>
      <c r="BX46" s="5" t="n">
        <f aca="false">+BW46</f>
        <v>1</v>
      </c>
      <c r="BY46" s="5" t="n">
        <f aca="false">+BX46</f>
        <v>1</v>
      </c>
      <c r="BZ46" s="5" t="n">
        <f aca="false">+BY46</f>
        <v>1</v>
      </c>
      <c r="CA46" s="5" t="n">
        <f aca="false">+BZ46</f>
        <v>1</v>
      </c>
      <c r="CB46" s="5" t="n">
        <f aca="false">+CA46</f>
        <v>1</v>
      </c>
      <c r="CC46" s="5" t="n">
        <f aca="false">+CB46</f>
        <v>1</v>
      </c>
      <c r="CD46" s="5" t="n">
        <f aca="false">+CC46</f>
        <v>1</v>
      </c>
      <c r="CE46" s="5" t="n">
        <f aca="false">+CD46</f>
        <v>1</v>
      </c>
      <c r="CF46" s="5" t="n">
        <f aca="false">+CE46</f>
        <v>1</v>
      </c>
      <c r="CG46" s="5" t="n">
        <f aca="false">+CF46</f>
        <v>1</v>
      </c>
      <c r="CH46" s="5" t="n">
        <f aca="false">+CG46</f>
        <v>1</v>
      </c>
      <c r="CI46" s="5" t="n">
        <f aca="false">+CH46</f>
        <v>1</v>
      </c>
      <c r="CJ46" s="5" t="n">
        <f aca="false">+CI46</f>
        <v>1</v>
      </c>
      <c r="CK46" s="5" t="n">
        <f aca="false">+CJ46</f>
        <v>1</v>
      </c>
      <c r="CL46" s="5" t="n">
        <f aca="false">+CK46</f>
        <v>1</v>
      </c>
      <c r="CM46" s="5" t="n">
        <f aca="false">+CL46</f>
        <v>1</v>
      </c>
      <c r="CN46" s="5" t="n">
        <f aca="false">+CM46</f>
        <v>1</v>
      </c>
      <c r="CO46" s="5" t="n">
        <f aca="false">+CN46</f>
        <v>1</v>
      </c>
      <c r="CP46" s="5" t="n">
        <f aca="false">+CO46</f>
        <v>1</v>
      </c>
      <c r="CQ46" s="5" t="n">
        <f aca="false">+CP46</f>
        <v>1</v>
      </c>
      <c r="CR46" s="5" t="n">
        <f aca="false">+CQ46</f>
        <v>1</v>
      </c>
      <c r="CS46" s="5" t="n">
        <f aca="false">+CR46</f>
        <v>1</v>
      </c>
      <c r="CT46" s="5" t="n">
        <f aca="false">+CS46</f>
        <v>1</v>
      </c>
      <c r="CU46" s="5" t="n">
        <f aca="false">+CT46</f>
        <v>1</v>
      </c>
      <c r="CV46" s="5" t="n">
        <f aca="false">+CU46</f>
        <v>1</v>
      </c>
      <c r="CW46" s="5" t="n">
        <f aca="false">+CV46</f>
        <v>1</v>
      </c>
      <c r="CX46" s="5" t="n">
        <f aca="false">+CW46</f>
        <v>1</v>
      </c>
      <c r="CY46" s="5" t="n">
        <f aca="false">+CX46</f>
        <v>1</v>
      </c>
      <c r="CZ46" s="5" t="n">
        <f aca="false">+CY46</f>
        <v>1</v>
      </c>
      <c r="DA46" s="5" t="n">
        <f aca="false">+CZ46</f>
        <v>1</v>
      </c>
      <c r="DB46" s="5" t="n">
        <f aca="false">+DA46</f>
        <v>1</v>
      </c>
      <c r="DC46" s="5" t="n">
        <f aca="false">+DB46</f>
        <v>1</v>
      </c>
      <c r="DD46" s="5" t="n">
        <f aca="false">+DC46</f>
        <v>1</v>
      </c>
      <c r="DE46" s="5" t="n">
        <f aca="false">+DD46</f>
        <v>1</v>
      </c>
      <c r="DF46" s="5" t="n">
        <f aca="false">+DE46</f>
        <v>1</v>
      </c>
      <c r="DG46" s="5" t="n">
        <f aca="false">+DF46</f>
        <v>1</v>
      </c>
      <c r="DH46" s="5" t="n">
        <f aca="false">+DG46</f>
        <v>1</v>
      </c>
      <c r="DI46" s="5" t="n">
        <f aca="false">+DH46</f>
        <v>1</v>
      </c>
      <c r="DJ46" s="5" t="n">
        <f aca="false">+DI46</f>
        <v>1</v>
      </c>
      <c r="DK46" s="5" t="n">
        <f aca="false">+DJ46</f>
        <v>1</v>
      </c>
      <c r="DL46" s="5" t="n">
        <f aca="false">+DK46</f>
        <v>1</v>
      </c>
      <c r="DM46" s="5" t="n">
        <f aca="false">+DL46</f>
        <v>1</v>
      </c>
      <c r="DN46" s="5" t="n">
        <f aca="false">+DM46</f>
        <v>1</v>
      </c>
      <c r="DO46" s="5" t="n">
        <f aca="false">+DN46</f>
        <v>1</v>
      </c>
      <c r="DP46" s="5" t="n">
        <f aca="false">+DO46</f>
        <v>1</v>
      </c>
      <c r="DQ46" s="5" t="n">
        <f aca="false">+DP46</f>
        <v>1</v>
      </c>
      <c r="DR46" s="5" t="n">
        <f aca="false">+DQ46</f>
        <v>1</v>
      </c>
      <c r="DS46" s="5" t="n">
        <f aca="false">+DR46</f>
        <v>1</v>
      </c>
      <c r="DT46" s="5" t="n">
        <f aca="false">+DS46</f>
        <v>1</v>
      </c>
      <c r="DU46" s="5" t="n">
        <f aca="false">+DT46</f>
        <v>1</v>
      </c>
      <c r="DV46" s="5" t="n">
        <f aca="false">+DU46</f>
        <v>1</v>
      </c>
      <c r="DW46" s="5" t="n">
        <f aca="false">+DV46</f>
        <v>1</v>
      </c>
      <c r="DX46" s="5" t="n">
        <f aca="false">+DW46</f>
        <v>1</v>
      </c>
      <c r="DY46" s="5" t="n">
        <f aca="false">+DX46</f>
        <v>1</v>
      </c>
      <c r="DZ46" s="5" t="n">
        <f aca="false">+DY46</f>
        <v>1</v>
      </c>
      <c r="EA46" s="5" t="n">
        <f aca="false">+DZ46</f>
        <v>1</v>
      </c>
      <c r="EB46" s="5" t="n">
        <f aca="false">+EA46</f>
        <v>1</v>
      </c>
      <c r="EC46" s="5" t="n">
        <f aca="false">+EB46</f>
        <v>1</v>
      </c>
      <c r="ED46" s="5" t="n">
        <f aca="false">+EC46</f>
        <v>1</v>
      </c>
      <c r="EE46" s="5" t="n">
        <f aca="false">+ED46</f>
        <v>1</v>
      </c>
      <c r="EF46" s="5" t="n">
        <f aca="false">+EE46</f>
        <v>1</v>
      </c>
      <c r="EG46" s="5" t="n">
        <f aca="false">+EF46</f>
        <v>1</v>
      </c>
      <c r="EH46" s="5" t="n">
        <f aca="false">+EG46</f>
        <v>1</v>
      </c>
      <c r="EI46" s="5" t="n">
        <f aca="false">+EH46</f>
        <v>1</v>
      </c>
      <c r="EJ46" s="5" t="n">
        <f aca="false">+EI46</f>
        <v>1</v>
      </c>
      <c r="EK46" s="5" t="n">
        <f aca="false">+EJ46</f>
        <v>1</v>
      </c>
    </row>
    <row r="47" customFormat="false" ht="17.25" hidden="false" customHeight="true" outlineLevel="0" collapsed="false">
      <c r="A47" s="5" t="s">
        <v>111</v>
      </c>
      <c r="B47" s="6" t="n">
        <v>0.1</v>
      </c>
      <c r="D47" s="5" t="n">
        <v>0.137988683158775</v>
      </c>
      <c r="E47" s="5" t="n">
        <v>0.183669796574439</v>
      </c>
      <c r="F47" s="5" t="n">
        <v>0.229350909990103</v>
      </c>
      <c r="G47" s="5" t="n">
        <v>0.304708419508082</v>
      </c>
      <c r="H47" s="5" t="n">
        <v>0.380065929026061</v>
      </c>
      <c r="I47" s="5" t="n">
        <v>0.447986784169517</v>
      </c>
      <c r="J47" s="5" t="n">
        <v>0.515907639312974</v>
      </c>
      <c r="K47" s="5" t="n">
        <v>0.591158909932562</v>
      </c>
      <c r="L47" s="5" t="n">
        <v>0.66641018055215</v>
      </c>
      <c r="M47" s="5" t="n">
        <v>0.734754438948</v>
      </c>
      <c r="N47" s="5" t="n">
        <v>0.803098697343849</v>
      </c>
      <c r="O47" s="5" t="n">
        <v>0.844378165592805</v>
      </c>
      <c r="P47" s="5" t="n">
        <v>0.88565763384176</v>
      </c>
      <c r="Q47" s="5" t="n">
        <v>0.903574173355456</v>
      </c>
      <c r="R47" s="5" t="n">
        <v>0.921490712869152</v>
      </c>
      <c r="S47" s="5" t="n">
        <v>0.928939009817367</v>
      </c>
      <c r="T47" s="5" t="n">
        <v>0.936387306765581</v>
      </c>
      <c r="U47" s="5" t="n">
        <v>0.943193653382791</v>
      </c>
      <c r="V47" s="5" t="n">
        <v>0.95</v>
      </c>
      <c r="W47" s="5" t="n">
        <v>0.95</v>
      </c>
      <c r="X47" s="5" t="n">
        <v>0.95</v>
      </c>
      <c r="Y47" s="5" t="n">
        <v>0.95</v>
      </c>
      <c r="Z47" s="5" t="n">
        <v>0.95</v>
      </c>
      <c r="AA47" s="5" t="n">
        <v>0.95</v>
      </c>
      <c r="AB47" s="5" t="n">
        <v>0.95</v>
      </c>
      <c r="AC47" s="5" t="n">
        <v>0.95</v>
      </c>
      <c r="AD47" s="5" t="n">
        <v>0.95</v>
      </c>
      <c r="AE47" s="5" t="n">
        <v>0.95</v>
      </c>
      <c r="AF47" s="5" t="n">
        <v>0.95</v>
      </c>
      <c r="AG47" s="5" t="n">
        <v>0.95</v>
      </c>
      <c r="AH47" s="5" t="n">
        <v>0.95</v>
      </c>
      <c r="AI47" s="5" t="n">
        <v>0.95</v>
      </c>
      <c r="AJ47" s="5" t="n">
        <v>0.95</v>
      </c>
      <c r="AK47" s="5" t="n">
        <v>0.95</v>
      </c>
      <c r="AL47" s="5" t="n">
        <v>0.95</v>
      </c>
      <c r="AM47" s="5" t="n">
        <v>0.95</v>
      </c>
      <c r="AN47" s="5" t="n">
        <v>0.95</v>
      </c>
      <c r="AO47" s="5" t="n">
        <v>0.95</v>
      </c>
      <c r="AP47" s="5" t="n">
        <f aca="false">+AO47</f>
        <v>0.95</v>
      </c>
      <c r="AQ47" s="5" t="n">
        <f aca="false">+AP47</f>
        <v>0.95</v>
      </c>
      <c r="AR47" s="5" t="n">
        <f aca="false">+AQ47</f>
        <v>0.95</v>
      </c>
      <c r="AS47" s="5" t="n">
        <f aca="false">+AR47</f>
        <v>0.95</v>
      </c>
      <c r="AT47" s="5" t="n">
        <f aca="false">+AS47</f>
        <v>0.95</v>
      </c>
      <c r="AU47" s="5" t="n">
        <f aca="false">+AT47</f>
        <v>0.95</v>
      </c>
      <c r="AV47" s="5" t="n">
        <f aca="false">+AU47</f>
        <v>0.95</v>
      </c>
      <c r="AW47" s="5" t="n">
        <f aca="false">+AV47</f>
        <v>0.95</v>
      </c>
      <c r="AX47" s="5" t="n">
        <f aca="false">+AW47</f>
        <v>0.95</v>
      </c>
      <c r="AY47" s="5" t="n">
        <f aca="false">+AX47</f>
        <v>0.95</v>
      </c>
      <c r="AZ47" s="5" t="n">
        <f aca="false">+AY47</f>
        <v>0.95</v>
      </c>
      <c r="BA47" s="5" t="n">
        <f aca="false">+AZ47</f>
        <v>0.95</v>
      </c>
      <c r="BB47" s="5" t="n">
        <f aca="false">+BA47</f>
        <v>0.95</v>
      </c>
      <c r="BC47" s="5" t="n">
        <f aca="false">+BB47</f>
        <v>0.95</v>
      </c>
      <c r="BD47" s="5" t="n">
        <f aca="false">+BC47</f>
        <v>0.95</v>
      </c>
      <c r="BE47" s="5" t="n">
        <f aca="false">+BD47</f>
        <v>0.95</v>
      </c>
      <c r="BF47" s="5" t="n">
        <f aca="false">+BE47</f>
        <v>0.95</v>
      </c>
      <c r="BG47" s="5" t="n">
        <f aca="false">+BF47</f>
        <v>0.95</v>
      </c>
      <c r="BH47" s="5" t="n">
        <f aca="false">+BG47</f>
        <v>0.95</v>
      </c>
      <c r="BI47" s="5" t="n">
        <f aca="false">+BH47</f>
        <v>0.95</v>
      </c>
      <c r="BJ47" s="5" t="n">
        <f aca="false">+BI47</f>
        <v>0.95</v>
      </c>
      <c r="BK47" s="5" t="n">
        <f aca="false">+BJ47</f>
        <v>0.95</v>
      </c>
      <c r="BL47" s="5" t="n">
        <f aca="false">+BK47</f>
        <v>0.95</v>
      </c>
      <c r="BM47" s="5" t="n">
        <f aca="false">+BL47</f>
        <v>0.95</v>
      </c>
      <c r="BN47" s="5" t="n">
        <f aca="false">+BM47</f>
        <v>0.95</v>
      </c>
      <c r="BO47" s="5" t="n">
        <f aca="false">+BN47</f>
        <v>0.95</v>
      </c>
      <c r="BP47" s="5" t="n">
        <f aca="false">+BO47</f>
        <v>0.95</v>
      </c>
      <c r="BQ47" s="5" t="n">
        <f aca="false">+BP47</f>
        <v>0.95</v>
      </c>
      <c r="BR47" s="5" t="n">
        <f aca="false">+BQ47</f>
        <v>0.95</v>
      </c>
      <c r="BS47" s="5" t="n">
        <f aca="false">+BR47</f>
        <v>0.95</v>
      </c>
      <c r="BT47" s="5" t="n">
        <f aca="false">+BS47</f>
        <v>0.95</v>
      </c>
      <c r="BU47" s="5" t="n">
        <f aca="false">+BT47</f>
        <v>0.95</v>
      </c>
      <c r="BV47" s="5" t="n">
        <f aca="false">+BU47</f>
        <v>0.95</v>
      </c>
      <c r="BW47" s="5" t="n">
        <f aca="false">+BV47</f>
        <v>0.95</v>
      </c>
      <c r="BX47" s="5" t="n">
        <f aca="false">+BW47</f>
        <v>0.95</v>
      </c>
      <c r="BY47" s="5" t="n">
        <f aca="false">+BX47</f>
        <v>0.95</v>
      </c>
      <c r="BZ47" s="5" t="n">
        <f aca="false">+BY47</f>
        <v>0.95</v>
      </c>
      <c r="CA47" s="5" t="n">
        <f aca="false">+BZ47</f>
        <v>0.95</v>
      </c>
      <c r="CB47" s="5" t="n">
        <f aca="false">+CA47</f>
        <v>0.95</v>
      </c>
      <c r="CC47" s="5" t="n">
        <f aca="false">+CB47</f>
        <v>0.95</v>
      </c>
      <c r="CD47" s="5" t="n">
        <f aca="false">+CC47</f>
        <v>0.95</v>
      </c>
      <c r="CE47" s="5" t="n">
        <f aca="false">+CD47</f>
        <v>0.95</v>
      </c>
      <c r="CF47" s="5" t="n">
        <f aca="false">+CE47</f>
        <v>0.95</v>
      </c>
      <c r="CG47" s="5" t="n">
        <f aca="false">+CF47</f>
        <v>0.95</v>
      </c>
      <c r="CH47" s="5" t="n">
        <f aca="false">+CG47</f>
        <v>0.95</v>
      </c>
      <c r="CI47" s="5" t="n">
        <f aca="false">+CH47</f>
        <v>0.95</v>
      </c>
      <c r="CJ47" s="5" t="n">
        <f aca="false">+CI47</f>
        <v>0.95</v>
      </c>
      <c r="CK47" s="5" t="n">
        <f aca="false">+CJ47</f>
        <v>0.95</v>
      </c>
      <c r="CL47" s="5" t="n">
        <f aca="false">+CK47</f>
        <v>0.95</v>
      </c>
      <c r="CM47" s="5" t="n">
        <f aca="false">+CL47</f>
        <v>0.95</v>
      </c>
      <c r="CN47" s="5" t="n">
        <f aca="false">+CM47</f>
        <v>0.95</v>
      </c>
      <c r="CO47" s="5" t="n">
        <f aca="false">+CN47</f>
        <v>0.95</v>
      </c>
      <c r="CP47" s="5" t="n">
        <f aca="false">+CO47</f>
        <v>0.95</v>
      </c>
      <c r="CQ47" s="5" t="n">
        <f aca="false">+CP47</f>
        <v>0.95</v>
      </c>
      <c r="CR47" s="5" t="n">
        <f aca="false">+CQ47</f>
        <v>0.95</v>
      </c>
      <c r="CS47" s="5" t="n">
        <f aca="false">+CR47</f>
        <v>0.95</v>
      </c>
      <c r="CT47" s="5" t="n">
        <f aca="false">+CS47</f>
        <v>0.95</v>
      </c>
      <c r="CU47" s="5" t="n">
        <f aca="false">+CT47</f>
        <v>0.95</v>
      </c>
      <c r="CV47" s="5" t="n">
        <f aca="false">+CU47</f>
        <v>0.95</v>
      </c>
      <c r="CW47" s="5" t="n">
        <f aca="false">+CV47</f>
        <v>0.95</v>
      </c>
      <c r="CX47" s="5" t="n">
        <f aca="false">+CW47</f>
        <v>0.95</v>
      </c>
      <c r="CY47" s="5" t="n">
        <f aca="false">+CX47</f>
        <v>0.95</v>
      </c>
      <c r="CZ47" s="5" t="n">
        <f aca="false">+CY47</f>
        <v>0.95</v>
      </c>
      <c r="DA47" s="5" t="n">
        <f aca="false">+CZ47</f>
        <v>0.95</v>
      </c>
      <c r="DB47" s="5" t="n">
        <f aca="false">+DA47</f>
        <v>0.95</v>
      </c>
      <c r="DC47" s="5" t="n">
        <f aca="false">+DB47</f>
        <v>0.95</v>
      </c>
      <c r="DD47" s="5" t="n">
        <f aca="false">+DC47</f>
        <v>0.95</v>
      </c>
      <c r="DE47" s="5" t="n">
        <f aca="false">+DD47</f>
        <v>0.95</v>
      </c>
      <c r="DF47" s="5" t="n">
        <f aca="false">+DE47</f>
        <v>0.95</v>
      </c>
      <c r="DG47" s="5" t="n">
        <f aca="false">+DF47</f>
        <v>0.95</v>
      </c>
      <c r="DH47" s="5" t="n">
        <f aca="false">+DG47</f>
        <v>0.95</v>
      </c>
      <c r="DI47" s="5" t="n">
        <f aca="false">+DH47</f>
        <v>0.95</v>
      </c>
      <c r="DJ47" s="5" t="n">
        <f aca="false">+DI47</f>
        <v>0.95</v>
      </c>
      <c r="DK47" s="5" t="n">
        <f aca="false">+DJ47</f>
        <v>0.95</v>
      </c>
      <c r="DL47" s="5" t="n">
        <f aca="false">+DK47</f>
        <v>0.95</v>
      </c>
      <c r="DM47" s="5" t="n">
        <f aca="false">+DL47</f>
        <v>0.95</v>
      </c>
      <c r="DN47" s="5" t="n">
        <f aca="false">+DM47</f>
        <v>0.95</v>
      </c>
      <c r="DO47" s="5" t="n">
        <f aca="false">+DN47</f>
        <v>0.95</v>
      </c>
      <c r="DP47" s="5" t="n">
        <f aca="false">+DO47</f>
        <v>0.95</v>
      </c>
      <c r="DQ47" s="5" t="n">
        <f aca="false">+DP47</f>
        <v>0.95</v>
      </c>
      <c r="DR47" s="5" t="n">
        <f aca="false">+DQ47</f>
        <v>0.95</v>
      </c>
      <c r="DS47" s="5" t="n">
        <f aca="false">+DR47</f>
        <v>0.95</v>
      </c>
      <c r="DT47" s="5" t="n">
        <f aca="false">+DS47</f>
        <v>0.95</v>
      </c>
      <c r="DU47" s="5" t="n">
        <f aca="false">+DT47</f>
        <v>0.95</v>
      </c>
      <c r="DV47" s="5" t="n">
        <f aca="false">+DU47</f>
        <v>0.95</v>
      </c>
      <c r="DW47" s="5" t="n">
        <f aca="false">+DV47</f>
        <v>0.95</v>
      </c>
      <c r="DX47" s="5" t="n">
        <f aca="false">+DW47</f>
        <v>0.95</v>
      </c>
      <c r="DY47" s="5" t="n">
        <f aca="false">+DX47</f>
        <v>0.95</v>
      </c>
      <c r="DZ47" s="5" t="n">
        <f aca="false">+DY47</f>
        <v>0.95</v>
      </c>
      <c r="EA47" s="5" t="n">
        <f aca="false">+DZ47</f>
        <v>0.95</v>
      </c>
      <c r="EB47" s="5" t="n">
        <f aca="false">+EA47</f>
        <v>0.95</v>
      </c>
      <c r="EC47" s="5" t="n">
        <f aca="false">+EB47</f>
        <v>0.95</v>
      </c>
      <c r="ED47" s="5" t="n">
        <f aca="false">+EC47</f>
        <v>0.95</v>
      </c>
      <c r="EE47" s="5" t="n">
        <f aca="false">+ED47</f>
        <v>0.95</v>
      </c>
      <c r="EF47" s="5" t="n">
        <f aca="false">+EE47</f>
        <v>0.95</v>
      </c>
      <c r="EG47" s="5" t="n">
        <f aca="false">+EF47</f>
        <v>0.95</v>
      </c>
      <c r="EH47" s="5" t="n">
        <f aca="false">+EG47</f>
        <v>0.95</v>
      </c>
      <c r="EI47" s="5" t="n">
        <f aca="false">+EH47</f>
        <v>0.95</v>
      </c>
      <c r="EJ47" s="5" t="n">
        <f aca="false">+EI47</f>
        <v>0.95</v>
      </c>
      <c r="EK47" s="5" t="n">
        <f aca="false">+EJ47</f>
        <v>0.95</v>
      </c>
    </row>
    <row r="48" customFormat="false" ht="17.25" hidden="false" customHeight="true" outlineLevel="0" collapsed="false">
      <c r="A48" s="5" t="s">
        <v>112</v>
      </c>
      <c r="B48" s="6" t="n">
        <v>0.1</v>
      </c>
      <c r="D48" s="5" t="n">
        <v>1</v>
      </c>
      <c r="E48" s="5" t="n">
        <v>1</v>
      </c>
      <c r="F48" s="5" t="n">
        <v>1</v>
      </c>
      <c r="G48" s="5" t="n">
        <v>1</v>
      </c>
      <c r="H48" s="5" t="n">
        <v>1</v>
      </c>
      <c r="I48" s="5" t="n">
        <v>1</v>
      </c>
      <c r="J48" s="5" t="n">
        <v>1</v>
      </c>
      <c r="K48" s="5" t="n">
        <v>1</v>
      </c>
      <c r="L48" s="5" t="n">
        <v>1</v>
      </c>
      <c r="M48" s="5" t="n">
        <v>1</v>
      </c>
      <c r="N48" s="5" t="n">
        <v>1</v>
      </c>
      <c r="O48" s="5" t="n">
        <v>1</v>
      </c>
      <c r="P48" s="5" t="n">
        <v>1</v>
      </c>
      <c r="Q48" s="5" t="n">
        <v>1</v>
      </c>
      <c r="R48" s="5" t="n">
        <v>1</v>
      </c>
      <c r="S48" s="5" t="n">
        <v>1</v>
      </c>
      <c r="T48" s="5" t="n">
        <v>1</v>
      </c>
      <c r="U48" s="5" t="n">
        <v>1</v>
      </c>
      <c r="V48" s="5" t="n">
        <v>1</v>
      </c>
      <c r="W48" s="5" t="n">
        <v>1</v>
      </c>
      <c r="X48" s="5" t="n">
        <v>1</v>
      </c>
      <c r="Y48" s="5" t="n">
        <v>1</v>
      </c>
      <c r="Z48" s="5" t="n">
        <v>1</v>
      </c>
      <c r="AA48" s="5" t="n">
        <v>1</v>
      </c>
      <c r="AB48" s="5" t="n">
        <v>1</v>
      </c>
      <c r="AC48" s="5" t="n">
        <v>1</v>
      </c>
      <c r="AD48" s="5" t="n">
        <v>1</v>
      </c>
      <c r="AE48" s="5" t="n">
        <v>1</v>
      </c>
      <c r="AF48" s="5" t="n">
        <v>1</v>
      </c>
      <c r="AG48" s="5" t="n">
        <v>1</v>
      </c>
      <c r="AH48" s="5" t="n">
        <v>1</v>
      </c>
      <c r="AI48" s="5" t="n">
        <v>1</v>
      </c>
      <c r="AJ48" s="5" t="n">
        <v>1</v>
      </c>
      <c r="AK48" s="5" t="n">
        <v>1</v>
      </c>
      <c r="AL48" s="5" t="n">
        <v>1</v>
      </c>
      <c r="AM48" s="5" t="n">
        <v>1</v>
      </c>
      <c r="AN48" s="5" t="n">
        <v>1</v>
      </c>
      <c r="AO48" s="5" t="n">
        <v>1</v>
      </c>
      <c r="AP48" s="5" t="n">
        <v>1</v>
      </c>
      <c r="AQ48" s="5" t="n">
        <v>1</v>
      </c>
      <c r="AR48" s="5" t="n">
        <v>1</v>
      </c>
      <c r="AS48" s="5" t="n">
        <v>1</v>
      </c>
      <c r="AT48" s="5" t="n">
        <v>1</v>
      </c>
      <c r="AU48" s="5" t="n">
        <v>1</v>
      </c>
      <c r="AV48" s="5" t="n">
        <v>1</v>
      </c>
      <c r="AW48" s="5" t="n">
        <v>1</v>
      </c>
      <c r="AX48" s="5" t="n">
        <v>1</v>
      </c>
      <c r="AY48" s="5" t="n">
        <v>1</v>
      </c>
      <c r="AZ48" s="5" t="n">
        <v>1</v>
      </c>
      <c r="BA48" s="5" t="n">
        <v>1</v>
      </c>
      <c r="BB48" s="5" t="n">
        <v>1</v>
      </c>
      <c r="BC48" s="5" t="n">
        <v>1</v>
      </c>
      <c r="BD48" s="5" t="n">
        <v>1</v>
      </c>
      <c r="BE48" s="5" t="n">
        <v>1</v>
      </c>
      <c r="BF48" s="5" t="n">
        <v>1</v>
      </c>
      <c r="BG48" s="5" t="n">
        <v>1</v>
      </c>
      <c r="BH48" s="5" t="n">
        <v>1</v>
      </c>
      <c r="BI48" s="5" t="n">
        <v>1</v>
      </c>
      <c r="BJ48" s="5" t="n">
        <v>1</v>
      </c>
      <c r="BK48" s="5" t="n">
        <v>1</v>
      </c>
      <c r="BL48" s="5" t="n">
        <v>1</v>
      </c>
      <c r="BM48" s="5" t="n">
        <v>1</v>
      </c>
      <c r="BN48" s="5" t="n">
        <v>1</v>
      </c>
      <c r="BO48" s="5" t="n">
        <v>1</v>
      </c>
      <c r="BP48" s="5" t="n">
        <v>1</v>
      </c>
      <c r="BQ48" s="5" t="n">
        <v>1</v>
      </c>
      <c r="BR48" s="5" t="n">
        <v>1</v>
      </c>
      <c r="BS48" s="5" t="n">
        <v>1</v>
      </c>
      <c r="BT48" s="5" t="n">
        <v>1</v>
      </c>
      <c r="BU48" s="5" t="n">
        <v>1</v>
      </c>
      <c r="BV48" s="5" t="n">
        <v>1</v>
      </c>
      <c r="BW48" s="5" t="n">
        <v>1</v>
      </c>
      <c r="BX48" s="5" t="n">
        <v>1</v>
      </c>
      <c r="BY48" s="5" t="n">
        <v>1</v>
      </c>
      <c r="BZ48" s="5" t="n">
        <v>1</v>
      </c>
      <c r="CA48" s="5" t="n">
        <v>1</v>
      </c>
      <c r="CB48" s="5" t="n">
        <v>1</v>
      </c>
      <c r="CC48" s="5" t="n">
        <v>1</v>
      </c>
      <c r="CD48" s="5" t="n">
        <v>1</v>
      </c>
      <c r="CE48" s="5" t="n">
        <v>1</v>
      </c>
      <c r="CF48" s="5" t="n">
        <v>1</v>
      </c>
      <c r="CG48" s="5" t="n">
        <v>1</v>
      </c>
      <c r="CH48" s="5" t="n">
        <v>1</v>
      </c>
      <c r="CI48" s="5" t="n">
        <v>1</v>
      </c>
      <c r="CJ48" s="5" t="n">
        <v>1</v>
      </c>
      <c r="CK48" s="5" t="n">
        <v>1</v>
      </c>
      <c r="CL48" s="5" t="n">
        <v>1</v>
      </c>
      <c r="CM48" s="5" t="n">
        <v>1</v>
      </c>
      <c r="CN48" s="5" t="n">
        <v>1</v>
      </c>
      <c r="CO48" s="5" t="n">
        <v>1</v>
      </c>
      <c r="CP48" s="5" t="n">
        <v>1</v>
      </c>
      <c r="CQ48" s="5" t="n">
        <v>1</v>
      </c>
      <c r="CR48" s="5" t="n">
        <v>1</v>
      </c>
      <c r="CS48" s="5" t="n">
        <v>1</v>
      </c>
      <c r="CT48" s="5" t="n">
        <v>1</v>
      </c>
      <c r="CU48" s="5" t="n">
        <v>1</v>
      </c>
      <c r="CV48" s="5" t="n">
        <v>1</v>
      </c>
      <c r="CW48" s="5" t="n">
        <v>1</v>
      </c>
      <c r="CX48" s="5" t="n">
        <v>1</v>
      </c>
      <c r="CY48" s="5" t="n">
        <v>1</v>
      </c>
      <c r="CZ48" s="5" t="n">
        <v>1</v>
      </c>
      <c r="DA48" s="5" t="n">
        <v>1</v>
      </c>
      <c r="DB48" s="5" t="n">
        <v>1</v>
      </c>
      <c r="DC48" s="5" t="n">
        <v>1</v>
      </c>
      <c r="DD48" s="5" t="n">
        <v>1</v>
      </c>
      <c r="DE48" s="5" t="n">
        <v>1</v>
      </c>
      <c r="DF48" s="5" t="n">
        <v>1</v>
      </c>
      <c r="DG48" s="5" t="n">
        <v>1</v>
      </c>
      <c r="DH48" s="5" t="n">
        <v>1</v>
      </c>
      <c r="DI48" s="5" t="n">
        <v>1</v>
      </c>
      <c r="DJ48" s="5" t="n">
        <v>1</v>
      </c>
      <c r="DK48" s="5" t="n">
        <v>1</v>
      </c>
      <c r="DL48" s="5" t="n">
        <v>1</v>
      </c>
      <c r="DM48" s="5" t="n">
        <v>1</v>
      </c>
      <c r="DN48" s="5" t="n">
        <v>1</v>
      </c>
      <c r="DO48" s="5" t="n">
        <v>1</v>
      </c>
      <c r="DP48" s="5" t="n">
        <v>1</v>
      </c>
      <c r="DQ48" s="5" t="n">
        <v>1</v>
      </c>
      <c r="DR48" s="5" t="n">
        <v>1</v>
      </c>
      <c r="DS48" s="5" t="n">
        <v>1</v>
      </c>
      <c r="DT48" s="5" t="n">
        <v>1</v>
      </c>
      <c r="DU48" s="5" t="n">
        <v>1</v>
      </c>
      <c r="DV48" s="5" t="n">
        <v>1</v>
      </c>
      <c r="DW48" s="5" t="n">
        <v>1</v>
      </c>
      <c r="DX48" s="5" t="n">
        <v>1</v>
      </c>
      <c r="DY48" s="5" t="n">
        <v>1</v>
      </c>
      <c r="DZ48" s="5" t="n">
        <v>1</v>
      </c>
      <c r="EA48" s="5" t="n">
        <v>1</v>
      </c>
      <c r="EB48" s="5" t="n">
        <v>1</v>
      </c>
      <c r="EC48" s="5" t="n">
        <v>1</v>
      </c>
      <c r="ED48" s="5" t="n">
        <v>1</v>
      </c>
      <c r="EE48" s="5" t="n">
        <v>1</v>
      </c>
      <c r="EF48" s="5" t="n">
        <v>1</v>
      </c>
      <c r="EG48" s="5" t="n">
        <v>1</v>
      </c>
      <c r="EH48" s="5" t="n">
        <v>1</v>
      </c>
      <c r="EI48" s="5" t="n">
        <v>1</v>
      </c>
      <c r="EJ48" s="5" t="n">
        <v>1</v>
      </c>
      <c r="EK48" s="5" t="n">
        <v>1</v>
      </c>
    </row>
    <row r="49" customFormat="false" ht="25.9" hidden="false" customHeight="true" outlineLevel="0" collapsed="false">
      <c r="A49" s="8" t="s">
        <v>113</v>
      </c>
    </row>
    <row r="50" customFormat="false" ht="17.25" hidden="false" customHeight="true" outlineLevel="0" collapsed="false">
      <c r="A50" s="5" t="s">
        <v>114</v>
      </c>
      <c r="D50" s="5" t="n">
        <v>8930</v>
      </c>
      <c r="E50" s="5" t="s">
        <v>115</v>
      </c>
    </row>
    <row r="51" customFormat="false" ht="17.25" hidden="false" customHeight="true" outlineLevel="0" collapsed="false">
      <c r="A51" s="5" t="s">
        <v>116</v>
      </c>
      <c r="D51" s="5" t="n">
        <f aca="false">+D50*3.666</f>
        <v>32737.38</v>
      </c>
    </row>
    <row r="52" customFormat="false" ht="17.25" hidden="false" customHeight="true" outlineLevel="0" collapsed="false">
      <c r="A52" s="5" t="s">
        <v>117</v>
      </c>
      <c r="D52" s="5" t="n">
        <v>0.005</v>
      </c>
      <c r="E52" s="5" t="s">
        <v>118</v>
      </c>
    </row>
    <row r="53" customFormat="false" ht="17.25" hidden="false" customHeight="true" outlineLevel="0" collapsed="false">
      <c r="A53" s="5" t="s">
        <v>119</v>
      </c>
      <c r="D53" s="22" t="n">
        <v>0.5481480683</v>
      </c>
      <c r="E53" s="5" t="s">
        <v>118</v>
      </c>
    </row>
    <row r="54" customFormat="false" ht="17.25" hidden="false" customHeight="true" outlineLevel="0" collapsed="false">
      <c r="A54" s="5" t="s">
        <v>120</v>
      </c>
      <c r="D54" s="22" t="n">
        <v>3.3</v>
      </c>
      <c r="E54" s="5" t="s">
        <v>121</v>
      </c>
    </row>
    <row r="55" customFormat="false" ht="17.25" hidden="false" customHeight="true" outlineLevel="0" collapsed="false">
      <c r="A55" s="5" t="s">
        <v>122</v>
      </c>
      <c r="D55" s="5" t="n">
        <v>0.2</v>
      </c>
      <c r="E55" s="5" t="s">
        <v>93</v>
      </c>
    </row>
    <row r="56" customFormat="false" ht="17.25" hidden="false" customHeight="true" outlineLevel="0" collapsed="false">
      <c r="A56" s="5" t="s">
        <v>123</v>
      </c>
      <c r="B56" s="6" t="n">
        <v>10</v>
      </c>
      <c r="D56" s="5" t="s">
        <v>124</v>
      </c>
    </row>
    <row r="57" customFormat="false" ht="17.25" hidden="false" customHeight="true" outlineLevel="0" collapsed="false">
      <c r="A57" s="5" t="s">
        <v>125</v>
      </c>
      <c r="B57" s="6" t="n">
        <v>-0.001</v>
      </c>
    </row>
    <row r="58" customFormat="false" ht="17.25" hidden="false" customHeight="true" outlineLevel="0" collapsed="false">
      <c r="A58" s="8" t="s">
        <v>126</v>
      </c>
      <c r="B58" s="6" t="s">
        <v>127</v>
      </c>
      <c r="D58" s="5" t="s">
        <v>128</v>
      </c>
    </row>
    <row r="59" customFormat="false" ht="17.25" hidden="false" customHeight="true" outlineLevel="0" collapsed="false">
      <c r="A59" s="5" t="s">
        <v>129</v>
      </c>
      <c r="B59" s="6" t="n">
        <v>830.4</v>
      </c>
      <c r="D59" s="5" t="n">
        <f aca="false">+B59*2.13</f>
        <v>1768.752</v>
      </c>
    </row>
    <row r="60" customFormat="false" ht="17.25" hidden="false" customHeight="true" outlineLevel="0" collapsed="false"/>
    <row r="61" customFormat="false" ht="17.25" hidden="false" customHeight="true" outlineLevel="0" collapsed="false">
      <c r="A61" s="5" t="s">
        <v>130</v>
      </c>
      <c r="B61" s="6" t="n">
        <v>1527</v>
      </c>
      <c r="D61" s="5" t="n">
        <v>1527</v>
      </c>
      <c r="F61" s="5" t="s">
        <v>131</v>
      </c>
    </row>
    <row r="62" customFormat="false" ht="17.25" hidden="false" customHeight="true" outlineLevel="0" collapsed="false">
      <c r="A62" s="5" t="s">
        <v>132</v>
      </c>
      <c r="B62" s="6" t="n">
        <v>10010</v>
      </c>
      <c r="D62" s="5" t="n">
        <v>10010</v>
      </c>
      <c r="F62" s="5" t="s">
        <v>131</v>
      </c>
    </row>
    <row r="63" customFormat="false" ht="24" hidden="false" customHeight="true" outlineLevel="0" collapsed="false">
      <c r="A63" s="23" t="s">
        <v>133</v>
      </c>
      <c r="B63" s="6" t="s">
        <v>134</v>
      </c>
    </row>
    <row r="64" customFormat="false" ht="17.25" hidden="false" customHeight="true" outlineLevel="0" collapsed="false">
      <c r="A64" s="5" t="s">
        <v>135</v>
      </c>
      <c r="B64" s="6" t="n">
        <f aca="false">100-B66</f>
        <v>91.2</v>
      </c>
      <c r="D64" s="11" t="s">
        <v>50</v>
      </c>
    </row>
    <row r="65" customFormat="false" ht="17.25" hidden="false" customHeight="true" outlineLevel="0" collapsed="false">
      <c r="A65" s="5" t="s">
        <v>136</v>
      </c>
      <c r="B65" s="6" t="n">
        <f aca="false">+B71*B66/B72</f>
        <v>3.83288888888889</v>
      </c>
      <c r="D65" s="5" t="s">
        <v>100</v>
      </c>
    </row>
    <row r="66" customFormat="false" ht="17.25" hidden="false" customHeight="true" outlineLevel="0" collapsed="false">
      <c r="A66" s="5" t="s">
        <v>137</v>
      </c>
      <c r="B66" s="6" t="n">
        <f aca="false">+B16</f>
        <v>8.8</v>
      </c>
      <c r="D66" s="5" t="s">
        <v>138</v>
      </c>
    </row>
    <row r="67" customFormat="false" ht="17.25" hidden="false" customHeight="true" outlineLevel="0" collapsed="false">
      <c r="A67" s="5" t="s">
        <v>139</v>
      </c>
      <c r="B67" s="6" t="n">
        <f aca="false">100-B65-B69</f>
        <v>95.9171111111111</v>
      </c>
      <c r="D67" s="5" t="s">
        <v>100</v>
      </c>
    </row>
    <row r="68" customFormat="false" ht="17.25" hidden="false" customHeight="true" outlineLevel="0" collapsed="false">
      <c r="A68" s="5" t="s">
        <v>140</v>
      </c>
      <c r="B68" s="6" t="n">
        <f aca="false">+B69*B72/B73</f>
        <v>0.03375</v>
      </c>
      <c r="D68" s="5" t="s">
        <v>100</v>
      </c>
    </row>
    <row r="69" customFormat="false" ht="17.25" hidden="false" customHeight="true" outlineLevel="0" collapsed="false">
      <c r="A69" s="5" t="s">
        <v>141</v>
      </c>
      <c r="B69" s="6" t="n">
        <v>0.25</v>
      </c>
      <c r="D69" s="5" t="s">
        <v>138</v>
      </c>
    </row>
    <row r="70" customFormat="false" ht="17.25" hidden="false" customHeight="true" outlineLevel="0" collapsed="false">
      <c r="A70" s="5" t="s">
        <v>142</v>
      </c>
      <c r="B70" s="6" t="n">
        <f aca="false">100-B68</f>
        <v>99.96625</v>
      </c>
      <c r="D70" s="5" t="s">
        <v>100</v>
      </c>
    </row>
    <row r="71" customFormat="false" ht="17.25" hidden="false" customHeight="true" outlineLevel="0" collapsed="false">
      <c r="A71" s="5" t="s">
        <v>143</v>
      </c>
      <c r="B71" s="6" t="n">
        <v>588</v>
      </c>
      <c r="D71" s="5" t="s">
        <v>100</v>
      </c>
    </row>
    <row r="72" customFormat="false" ht="17.25" hidden="false" customHeight="true" outlineLevel="0" collapsed="false">
      <c r="A72" s="5" t="s">
        <v>144</v>
      </c>
      <c r="B72" s="6" t="n">
        <v>1350</v>
      </c>
      <c r="D72" s="5" t="s">
        <v>138</v>
      </c>
    </row>
    <row r="73" customFormat="false" ht="17.25" hidden="false" customHeight="true" outlineLevel="0" collapsed="false">
      <c r="A73" s="5" t="s">
        <v>145</v>
      </c>
      <c r="B73" s="6" t="n">
        <v>10000</v>
      </c>
      <c r="D73" s="5" t="s">
        <v>146</v>
      </c>
    </row>
    <row r="74" customFormat="false" ht="17.25" hidden="false" customHeight="true" outlineLevel="0" collapsed="false"/>
    <row r="75" customFormat="false" ht="17.25" hidden="false" customHeight="true" outlineLevel="0" collapsed="false">
      <c r="A75" s="8" t="s">
        <v>147</v>
      </c>
    </row>
    <row r="76" customFormat="false" ht="17.25" hidden="false" customHeight="true" outlineLevel="0" collapsed="false">
      <c r="A76" s="5" t="s">
        <v>148</v>
      </c>
      <c r="B76" s="24" t="n">
        <v>0.25</v>
      </c>
      <c r="D76" s="11" t="s">
        <v>50</v>
      </c>
    </row>
    <row r="77" customFormat="false" ht="17.25" hidden="false" customHeight="true" outlineLevel="0" collapsed="false">
      <c r="A77" s="5" t="s">
        <v>149</v>
      </c>
      <c r="B77" s="24" t="n">
        <v>0.7</v>
      </c>
      <c r="D77" s="11" t="s">
        <v>50</v>
      </c>
    </row>
    <row r="78" customFormat="false" ht="17.25" hidden="false" customHeight="true" outlineLevel="0" collapsed="false">
      <c r="A78" s="5" t="s">
        <v>150</v>
      </c>
      <c r="B78" s="6" t="n">
        <v>0.8</v>
      </c>
      <c r="D78" s="11" t="s">
        <v>50</v>
      </c>
    </row>
    <row r="79" customFormat="false" ht="17.25" hidden="false" customHeight="true" outlineLevel="0" collapsed="false">
      <c r="A79" s="5" t="s">
        <v>151</v>
      </c>
      <c r="B79" s="6" t="n">
        <v>0.0068</v>
      </c>
      <c r="D79" s="5" t="s">
        <v>138</v>
      </c>
    </row>
    <row r="80" customFormat="false" ht="17.25" hidden="false" customHeight="true" outlineLevel="0" collapsed="false">
      <c r="A80" s="5" t="s">
        <v>55</v>
      </c>
      <c r="B80" s="6" t="n">
        <v>3.2</v>
      </c>
      <c r="D80" s="11" t="s">
        <v>50</v>
      </c>
    </row>
    <row r="81" customFormat="false" ht="17.25" hidden="false" customHeight="true" outlineLevel="0" collapsed="false">
      <c r="A81" s="5" t="s">
        <v>152</v>
      </c>
      <c r="B81" s="6" t="n">
        <v>3.8</v>
      </c>
      <c r="D81" s="11" t="s">
        <v>50</v>
      </c>
    </row>
    <row r="82" customFormat="false" ht="25.15" hidden="false" customHeight="true" outlineLevel="0" collapsed="false">
      <c r="A82" s="25" t="s">
        <v>153</v>
      </c>
    </row>
    <row r="83" customFormat="false" ht="17.25" hidden="false" customHeight="true" outlineLevel="0" collapsed="false">
      <c r="A83" s="5" t="s">
        <v>154</v>
      </c>
      <c r="B83" s="6" t="n">
        <v>0.098</v>
      </c>
      <c r="D83" s="11" t="s">
        <v>50</v>
      </c>
    </row>
    <row r="84" customFormat="false" ht="17.25" hidden="false" customHeight="true" outlineLevel="0" collapsed="false">
      <c r="A84" s="5" t="s">
        <v>155</v>
      </c>
      <c r="B84" s="6" t="n">
        <v>0.088</v>
      </c>
      <c r="D84" s="5" t="s">
        <v>138</v>
      </c>
    </row>
    <row r="85" customFormat="false" ht="17.25" hidden="false" customHeight="true" outlineLevel="0" collapsed="false">
      <c r="A85" s="5" t="s">
        <v>156</v>
      </c>
      <c r="B85" s="6" t="n">
        <v>0.025</v>
      </c>
      <c r="D85" s="5" t="s">
        <v>138</v>
      </c>
    </row>
    <row r="86" customFormat="false" ht="24" hidden="false" customHeight="true" outlineLevel="0" collapsed="false">
      <c r="A86" s="8" t="s">
        <v>157</v>
      </c>
      <c r="B86" s="6" t="s">
        <v>158</v>
      </c>
      <c r="C86" s="26"/>
    </row>
    <row r="87" customFormat="false" ht="17.25" hidden="false" customHeight="true" outlineLevel="0" collapsed="false"/>
    <row r="88" customFormat="false" ht="17.25" hidden="false" customHeight="true" outlineLevel="0" collapsed="false">
      <c r="A88" s="5" t="s">
        <v>159</v>
      </c>
      <c r="B88" s="12" t="n">
        <v>0</v>
      </c>
      <c r="C88" s="13"/>
    </row>
    <row r="89" customFormat="false" ht="17.25" hidden="false" customHeight="true" outlineLevel="0" collapsed="false">
      <c r="A89" s="5" t="s">
        <v>160</v>
      </c>
      <c r="B89" s="6" t="n">
        <v>90</v>
      </c>
    </row>
    <row r="90" customFormat="false" ht="17.25" hidden="false" customHeight="true" outlineLevel="0" collapsed="false">
      <c r="A90" s="5" t="s">
        <v>161</v>
      </c>
      <c r="B90" s="6" t="n">
        <v>0.04</v>
      </c>
    </row>
    <row r="91" customFormat="false" ht="33.6" hidden="false" customHeight="true" outlineLevel="0" collapsed="false">
      <c r="A91" s="5" t="s">
        <v>162</v>
      </c>
      <c r="B91" s="6" t="n">
        <v>10500</v>
      </c>
    </row>
    <row r="92" s="28" customFormat="true" ht="17.25" hidden="false" customHeight="true" outlineLevel="0" collapsed="false">
      <c r="A92" s="27" t="s">
        <v>163</v>
      </c>
      <c r="B92" s="6" t="n">
        <v>0.13449</v>
      </c>
      <c r="C92" s="7"/>
      <c r="D92" s="9" t="n">
        <v>0.4853304</v>
      </c>
      <c r="F92" s="5" t="n">
        <f aca="false">+Base!J53</f>
        <v>9167.8866567272</v>
      </c>
    </row>
    <row r="93" s="28" customFormat="true" ht="17.25" hidden="false" customHeight="true" outlineLevel="0" collapsed="false">
      <c r="B93" s="29"/>
      <c r="C93" s="30"/>
    </row>
    <row r="94" s="28" customFormat="true" ht="17.25" hidden="false" customHeight="true" outlineLevel="0" collapsed="false">
      <c r="A94" s="5" t="s">
        <v>164</v>
      </c>
      <c r="B94" s="6" t="n">
        <f aca="false">+B38</f>
        <v>3.8</v>
      </c>
      <c r="C94" s="7"/>
      <c r="D94" s="9" t="n">
        <v>3.79762</v>
      </c>
    </row>
    <row r="95" s="28" customFormat="true" ht="17.25" hidden="false" customHeight="true" outlineLevel="0" collapsed="false">
      <c r="A95" s="5" t="s">
        <v>165</v>
      </c>
      <c r="B95" s="6" t="n">
        <v>0.079</v>
      </c>
      <c r="C95" s="7"/>
      <c r="D95" s="9" t="n">
        <v>0.1600232</v>
      </c>
    </row>
    <row r="96" s="28" customFormat="true" ht="17.25" hidden="false" customHeight="true" outlineLevel="0" collapsed="false">
      <c r="A96" s="5" t="s">
        <v>166</v>
      </c>
      <c r="B96" s="6" t="n">
        <v>0.006</v>
      </c>
      <c r="C96" s="7"/>
      <c r="D96" s="9" t="n">
        <v>0.00942588385</v>
      </c>
    </row>
    <row r="97" customFormat="false" ht="14.25" hidden="false" customHeight="true" outlineLevel="0" collapsed="false">
      <c r="A97" s="5" t="s">
        <v>167</v>
      </c>
      <c r="B97" s="6" t="n">
        <v>0</v>
      </c>
      <c r="D97" s="9" t="n">
        <v>0.00192375246</v>
      </c>
    </row>
    <row r="99" customFormat="false" ht="14.25" hidden="false" customHeight="true" outlineLevel="0" collapsed="false">
      <c r="A99" s="5" t="s">
        <v>168</v>
      </c>
    </row>
    <row r="100" customFormat="false" ht="14.25" hidden="false" customHeight="true" outlineLevel="0" collapsed="false">
      <c r="A100" s="5" t="s">
        <v>169</v>
      </c>
    </row>
    <row r="101" customFormat="false" ht="14.25" hidden="false" customHeight="true" outlineLevel="0" collapsed="false">
      <c r="A101" s="5" t="s">
        <v>170</v>
      </c>
      <c r="D101" s="5" t="n">
        <f aca="false">+LN(D103/B103)/5</f>
        <v>0.016459048545366</v>
      </c>
    </row>
    <row r="102" s="5" customFormat="true" ht="14.25" hidden="false" customHeight="true" outlineLevel="0" collapsed="false">
      <c r="B102" s="31" t="n">
        <v>2010</v>
      </c>
      <c r="D102" s="5" t="n">
        <v>2015</v>
      </c>
      <c r="E102" s="5" t="n">
        <v>2020</v>
      </c>
      <c r="F102" s="5" t="n">
        <v>2025</v>
      </c>
      <c r="G102" s="5" t="n">
        <v>2030</v>
      </c>
      <c r="H102" s="5" t="n">
        <v>2035</v>
      </c>
      <c r="I102" s="5" t="n">
        <v>2040</v>
      </c>
      <c r="J102" s="5" t="n">
        <v>2045</v>
      </c>
      <c r="K102" s="5" t="n">
        <v>2050</v>
      </c>
      <c r="L102" s="5" t="n">
        <v>2055</v>
      </c>
      <c r="M102" s="5" t="n">
        <v>2060</v>
      </c>
      <c r="N102" s="5" t="n">
        <v>2065</v>
      </c>
      <c r="O102" s="5" t="n">
        <v>2070</v>
      </c>
      <c r="P102" s="5" t="n">
        <v>2075</v>
      </c>
      <c r="Q102" s="5" t="n">
        <v>2080</v>
      </c>
      <c r="R102" s="5" t="n">
        <v>2085</v>
      </c>
      <c r="S102" s="5" t="n">
        <v>2090</v>
      </c>
      <c r="T102" s="5" t="n">
        <v>2095</v>
      </c>
      <c r="U102" s="5" t="n">
        <v>2100</v>
      </c>
      <c r="V102" s="5" t="n">
        <v>2105</v>
      </c>
      <c r="W102" s="5" t="n">
        <v>2110</v>
      </c>
      <c r="X102" s="5" t="n">
        <v>2115</v>
      </c>
      <c r="Y102" s="5" t="n">
        <v>2120</v>
      </c>
      <c r="Z102" s="5" t="n">
        <v>2125</v>
      </c>
      <c r="AA102" s="5" t="n">
        <v>2130</v>
      </c>
      <c r="AB102" s="5" t="n">
        <v>2135</v>
      </c>
      <c r="AC102" s="5" t="n">
        <v>2140</v>
      </c>
      <c r="AD102" s="5" t="n">
        <v>2145</v>
      </c>
      <c r="AE102" s="5" t="n">
        <v>2150</v>
      </c>
      <c r="AF102" s="5" t="n">
        <v>2155</v>
      </c>
      <c r="AG102" s="5" t="n">
        <v>2160</v>
      </c>
      <c r="AH102" s="5" t="n">
        <v>2165</v>
      </c>
      <c r="AI102" s="5" t="n">
        <v>2170</v>
      </c>
      <c r="AJ102" s="5" t="n">
        <v>2175</v>
      </c>
      <c r="AK102" s="5" t="n">
        <v>2180</v>
      </c>
      <c r="AL102" s="5" t="n">
        <v>2185</v>
      </c>
      <c r="AM102" s="5" t="n">
        <v>2190</v>
      </c>
      <c r="AN102" s="5" t="n">
        <v>2195</v>
      </c>
      <c r="AO102" s="5" t="n">
        <v>2200</v>
      </c>
      <c r="AP102" s="5" t="n">
        <v>2205</v>
      </c>
      <c r="AQ102" s="5" t="n">
        <v>2210</v>
      </c>
      <c r="AR102" s="5" t="n">
        <v>2215</v>
      </c>
      <c r="AS102" s="5" t="n">
        <v>2220</v>
      </c>
      <c r="AT102" s="5" t="n">
        <v>2225</v>
      </c>
      <c r="AU102" s="5" t="n">
        <v>2230</v>
      </c>
      <c r="AV102" s="5" t="n">
        <v>2235</v>
      </c>
      <c r="AW102" s="5" t="n">
        <v>2240</v>
      </c>
      <c r="AX102" s="5" t="n">
        <v>2245</v>
      </c>
      <c r="AY102" s="5" t="n">
        <v>2250</v>
      </c>
      <c r="AZ102" s="5" t="n">
        <v>2255</v>
      </c>
      <c r="BA102" s="5" t="n">
        <v>2260</v>
      </c>
      <c r="BB102" s="5" t="n">
        <v>2265</v>
      </c>
      <c r="BC102" s="5" t="n">
        <v>2270</v>
      </c>
      <c r="BD102" s="5" t="n">
        <v>2275</v>
      </c>
      <c r="BE102" s="5" t="n">
        <v>2280</v>
      </c>
      <c r="BF102" s="5" t="n">
        <v>2285</v>
      </c>
      <c r="BG102" s="5" t="n">
        <v>2290</v>
      </c>
      <c r="BH102" s="5" t="n">
        <v>2295</v>
      </c>
      <c r="BI102" s="5" t="n">
        <v>2300</v>
      </c>
      <c r="BJ102" s="5" t="n">
        <v>2305</v>
      </c>
      <c r="BK102" s="5" t="n">
        <v>2310</v>
      </c>
      <c r="BL102" s="5" t="n">
        <v>2315</v>
      </c>
      <c r="BM102" s="5" t="n">
        <v>2320</v>
      </c>
      <c r="BN102" s="5" t="n">
        <v>2325</v>
      </c>
      <c r="BO102" s="5" t="n">
        <v>2330</v>
      </c>
      <c r="BP102" s="5" t="n">
        <v>2335</v>
      </c>
      <c r="BQ102" s="5" t="n">
        <v>2340</v>
      </c>
      <c r="BR102" s="5" t="n">
        <v>2345</v>
      </c>
      <c r="BS102" s="5" t="n">
        <v>2350</v>
      </c>
      <c r="BT102" s="5" t="n">
        <v>2355</v>
      </c>
      <c r="BU102" s="5" t="n">
        <v>2360</v>
      </c>
      <c r="BV102" s="5" t="n">
        <v>2365</v>
      </c>
      <c r="BW102" s="5" t="n">
        <v>2370</v>
      </c>
      <c r="BX102" s="5" t="n">
        <v>2375</v>
      </c>
      <c r="BY102" s="5" t="n">
        <v>2380</v>
      </c>
      <c r="BZ102" s="5" t="n">
        <v>2385</v>
      </c>
      <c r="CA102" s="5" t="n">
        <v>2390</v>
      </c>
      <c r="CB102" s="5" t="n">
        <v>2395</v>
      </c>
      <c r="CC102" s="5" t="n">
        <v>2400</v>
      </c>
      <c r="CD102" s="5" t="n">
        <v>2405</v>
      </c>
      <c r="CE102" s="5" t="n">
        <v>2410</v>
      </c>
      <c r="CF102" s="5" t="n">
        <v>2415</v>
      </c>
      <c r="CG102" s="5" t="n">
        <v>2420</v>
      </c>
      <c r="CH102" s="5" t="n">
        <v>2425</v>
      </c>
      <c r="CI102" s="5" t="n">
        <v>2430</v>
      </c>
      <c r="CJ102" s="5" t="n">
        <v>2435</v>
      </c>
      <c r="CK102" s="5" t="n">
        <v>2440</v>
      </c>
      <c r="CL102" s="5" t="n">
        <v>2445</v>
      </c>
      <c r="CM102" s="5" t="n">
        <v>2450</v>
      </c>
      <c r="CN102" s="5" t="n">
        <v>2455</v>
      </c>
      <c r="CO102" s="5" t="n">
        <v>2460</v>
      </c>
      <c r="CP102" s="5" t="n">
        <v>2465</v>
      </c>
      <c r="CQ102" s="5" t="n">
        <v>2470</v>
      </c>
      <c r="CR102" s="5" t="n">
        <v>2475</v>
      </c>
      <c r="CS102" s="5" t="n">
        <v>2480</v>
      </c>
      <c r="CT102" s="5" t="n">
        <v>2485</v>
      </c>
      <c r="CU102" s="5" t="n">
        <v>2490</v>
      </c>
      <c r="CV102" s="5" t="n">
        <v>2495</v>
      </c>
      <c r="CW102" s="5" t="n">
        <v>2500</v>
      </c>
      <c r="CX102" s="5" t="n">
        <v>2505</v>
      </c>
      <c r="CY102" s="5" t="n">
        <v>2510</v>
      </c>
      <c r="CZ102" s="5" t="n">
        <v>2515</v>
      </c>
      <c r="DA102" s="5" t="n">
        <v>2520</v>
      </c>
      <c r="DB102" s="5" t="n">
        <v>2525</v>
      </c>
      <c r="DC102" s="5" t="n">
        <v>2530</v>
      </c>
      <c r="DD102" s="5" t="n">
        <v>2535</v>
      </c>
      <c r="DE102" s="5" t="n">
        <v>2540</v>
      </c>
      <c r="DF102" s="5" t="n">
        <v>2545</v>
      </c>
      <c r="DG102" s="5" t="n">
        <v>2550</v>
      </c>
      <c r="DH102" s="5" t="n">
        <v>2555</v>
      </c>
      <c r="DI102" s="5" t="n">
        <v>2560</v>
      </c>
      <c r="DJ102" s="5" t="n">
        <v>2565</v>
      </c>
      <c r="DK102" s="5" t="n">
        <v>2570</v>
      </c>
      <c r="DL102" s="5" t="n">
        <v>2575</v>
      </c>
      <c r="DM102" s="5" t="n">
        <v>2580</v>
      </c>
      <c r="DN102" s="5" t="n">
        <v>2585</v>
      </c>
      <c r="DO102" s="5" t="n">
        <v>2590</v>
      </c>
      <c r="DP102" s="5" t="n">
        <v>2595</v>
      </c>
      <c r="DQ102" s="5" t="n">
        <v>2600</v>
      </c>
      <c r="DR102" s="5" t="n">
        <v>2605</v>
      </c>
      <c r="DS102" s="5" t="n">
        <v>2610</v>
      </c>
      <c r="DT102" s="5" t="n">
        <v>2615</v>
      </c>
      <c r="DU102" s="5" t="n">
        <v>2620</v>
      </c>
    </row>
    <row r="103" s="5" customFormat="true" ht="14.25" hidden="false" customHeight="true" outlineLevel="0" collapsed="false">
      <c r="A103" s="5" t="s">
        <v>171</v>
      </c>
      <c r="B103" s="31" t="n">
        <f aca="false">+B94</f>
        <v>3.8</v>
      </c>
      <c r="D103" s="5" t="n">
        <f aca="false">+B103/(1-B104)</f>
        <v>4.12595005428882</v>
      </c>
      <c r="E103" s="5" t="n">
        <f aca="false">+D103/(1-D104)</f>
        <v>4.46853085311524</v>
      </c>
      <c r="F103" s="5" t="n">
        <f aca="false">+E103/(1-E104)</f>
        <v>4.82770953713644</v>
      </c>
      <c r="G103" s="5" t="n">
        <f aca="false">+F103/(1-F104)</f>
        <v>5.20339779043003</v>
      </c>
      <c r="H103" s="5" t="n">
        <f aca="false">+G103/(1-G104)</f>
        <v>5.59545278308429</v>
      </c>
      <c r="I103" s="5" t="n">
        <f aca="false">+H103/(1-H104)</f>
        <v>6.00367848598588</v>
      </c>
      <c r="J103" s="5" t="n">
        <f aca="false">+I103/(1-I104)</f>
        <v>6.42782732863018</v>
      </c>
      <c r="K103" s="5" t="n">
        <f aca="false">+J103/(1-J104)</f>
        <v>6.86760216853734</v>
      </c>
      <c r="L103" s="5" t="n">
        <f aca="false">+K103/(1-K104)</f>
        <v>7.32265853923653</v>
      </c>
      <c r="M103" s="5" t="n">
        <f aca="false">+L103/(1-L104)</f>
        <v>7.79260714275233</v>
      </c>
      <c r="N103" s="5" t="n">
        <f aca="false">+M103/(1-M104)</f>
        <v>8.27701655204906</v>
      </c>
      <c r="O103" s="5" t="n">
        <f aca="false">+N103/(1-N104)</f>
        <v>8.77541608891702</v>
      </c>
      <c r="P103" s="5" t="n">
        <f aca="false">+O103/(1-O104)</f>
        <v>9.28729884326855</v>
      </c>
      <c r="Q103" s="5" t="n">
        <f aca="false">+P103/(1-P104)</f>
        <v>9.81212480069856</v>
      </c>
      <c r="R103" s="5" t="n">
        <f aca="false">+Q103/(1-Q104)</f>
        <v>10.3493240464005</v>
      </c>
      <c r="S103" s="5" t="n">
        <f aca="false">+R103/(1-R104)</f>
        <v>10.8983000150598</v>
      </c>
      <c r="T103" s="5" t="n">
        <f aca="false">+S103/(1-S104)</f>
        <v>11.4584327581212</v>
      </c>
      <c r="U103" s="5" t="n">
        <f aca="false">+T103/(1-T104)</f>
        <v>12.0290822017894</v>
      </c>
      <c r="V103" s="5" t="n">
        <f aca="false">+U103/(1-U104)</f>
        <v>12.6095913712335</v>
      </c>
      <c r="W103" s="5" t="n">
        <f aca="false">+V103/(1-V104)</f>
        <v>13.1992895586705</v>
      </c>
      <c r="X103" s="5" t="n">
        <f aca="false">+W103/(1-W104)</f>
        <v>13.7974954152658</v>
      </c>
      <c r="Y103" s="5" t="n">
        <f aca="false">+X103/(1-X104)</f>
        <v>14.4035199490767</v>
      </c>
      <c r="Z103" s="5" t="n">
        <f aca="false">+Y103/(1-Y104)</f>
        <v>15.016669413531</v>
      </c>
      <c r="AA103" s="5" t="n">
        <f aca="false">+Z103/(1-Z104)</f>
        <v>15.6362480731659</v>
      </c>
      <c r="AB103" s="5" t="n">
        <f aca="false">+AA103/(1-AA104)</f>
        <v>16.2615608355131</v>
      </c>
      <c r="AC103" s="5" t="n">
        <f aca="false">+AB103/(1-AB104)</f>
        <v>16.8919157400929</v>
      </c>
      <c r="AD103" s="5" t="n">
        <f aca="false">+AC103/(1-AC104)</f>
        <v>17.5266262974525</v>
      </c>
      <c r="AE103" s="5" t="n">
        <f aca="false">+AD103/(1-AD104)</f>
        <v>18.165013673037</v>
      </c>
      <c r="AF103" s="5" t="n">
        <f aca="false">+AE103/(1-AE104)</f>
        <v>18.8064087124125</v>
      </c>
      <c r="AG103" s="5" t="n">
        <f aca="false">+AF103/(1-AF104)</f>
        <v>19.4501538059511</v>
      </c>
      <c r="AH103" s="5" t="n">
        <f aca="false">+AG103/(1-AG104)</f>
        <v>20.0956045925475</v>
      </c>
      <c r="AI103" s="5" t="n">
        <f aca="false">+AH103/(1-AH104)</f>
        <v>20.7421315032517</v>
      </c>
      <c r="AJ103" s="5" t="n">
        <f aca="false">+AI103/(1-AI104)</f>
        <v>21.3891211468793</v>
      </c>
      <c r="AK103" s="5" t="n">
        <f aca="false">+AJ103/(1-AJ104)</f>
        <v>22.0359775407021</v>
      </c>
      <c r="AL103" s="5" t="n">
        <f aca="false">+AK103/(1-AK104)</f>
        <v>22.6821231902297</v>
      </c>
      <c r="AM103" s="5" t="n">
        <f aca="false">+AL103/(1-AL104)</f>
        <v>23.3270000228697</v>
      </c>
      <c r="AN103" s="5" t="n">
        <f aca="false">+AM103/(1-AM104)</f>
        <v>23.9700701809135</v>
      </c>
      <c r="AO103" s="5" t="n">
        <f aca="false">+AN103/(1-AN104)</f>
        <v>24.6108166798348</v>
      </c>
      <c r="AP103" s="5" t="n">
        <f aca="false">+AO103/(1-AO104)</f>
        <v>25.2487439383219</v>
      </c>
      <c r="AQ103" s="5" t="n">
        <f aca="false">+AP103/(1-AP104)</f>
        <v>25.8833781868008</v>
      </c>
      <c r="AR103" s="5" t="n">
        <f aca="false">+AQ103/(1-AQ104)</f>
        <v>26.514267761445</v>
      </c>
      <c r="AS103" s="5" t="n">
        <f aca="false">+AR103/(1-AR104)</f>
        <v>27.1409832908277</v>
      </c>
      <c r="AT103" s="5" t="n">
        <f aca="false">+AS103/(1-AS104)</f>
        <v>27.763117782455</v>
      </c>
      <c r="AU103" s="5" t="n">
        <f aca="false">+AT103/(1-AT104)</f>
        <v>28.3802866164311</v>
      </c>
      <c r="AV103" s="5" t="n">
        <f aca="false">+AU103/(1-AU104)</f>
        <v>28.9921274534622</v>
      </c>
      <c r="AW103" s="5" t="n">
        <f aca="false">+AV103/(1-AV104)</f>
        <v>29.5983000643065</v>
      </c>
      <c r="AX103" s="5" t="n">
        <f aca="false">+AW103/(1-AW104)</f>
        <v>30.1984860876338</v>
      </c>
      <c r="AY103" s="5" t="n">
        <f aca="false">+AX103/(1-AX104)</f>
        <v>30.7923887230738</v>
      </c>
      <c r="AZ103" s="5" t="n">
        <f aca="false">+AY103/(1-AY104)</f>
        <v>31.3797323660184</v>
      </c>
      <c r="BA103" s="5" t="n">
        <f aca="false">+AZ103/(1-AZ104)</f>
        <v>31.9602621904951</v>
      </c>
      <c r="BB103" s="5" t="n">
        <f aca="false">+BA103/(1-BA104)</f>
        <v>32.53374368617</v>
      </c>
      <c r="BC103" s="5" t="n">
        <f aca="false">+BB103/(1-BB104)</f>
        <v>33.0999621552503</v>
      </c>
      <c r="BD103" s="5" t="n">
        <f aca="false">+BC103/(1-BC104)</f>
        <v>33.6587221747664</v>
      </c>
      <c r="BE103" s="5" t="n">
        <f aca="false">+BD103/(1-BD104)</f>
        <v>34.209847029408</v>
      </c>
      <c r="BF103" s="5" t="n">
        <f aca="false">+BE103/(1-BE104)</f>
        <v>34.7531781197832</v>
      </c>
      <c r="BG103" s="5" t="n">
        <f aca="false">+BF103/(1-BF104)</f>
        <v>35.2885743506558</v>
      </c>
      <c r="BH103" s="5" t="n">
        <f aca="false">+BG103/(1-BG104)</f>
        <v>35.8159115034128</v>
      </c>
      <c r="BI103" s="5" t="n">
        <f aca="false">+BH103/(1-BH104)</f>
        <v>36.3350815967036</v>
      </c>
      <c r="BJ103" s="5" t="n">
        <f aca="false">+BI103/(1-BI104)</f>
        <v>36.8459922388969</v>
      </c>
      <c r="BK103" s="5" t="n">
        <f aca="false">+BJ103/(1-BJ104)</f>
        <v>37.3485659757047</v>
      </c>
      <c r="BL103" s="5" t="n">
        <f aca="false">+BK103/(1-BK104)</f>
        <v>40.658399948775</v>
      </c>
      <c r="BM103" s="5" t="n">
        <f aca="false">+BL103/(1-BL104)</f>
        <v>44.2615517680089</v>
      </c>
      <c r="BN103" s="5" t="n">
        <f aca="false">+BM103/(1-BM104)</f>
        <v>48.1840152927896</v>
      </c>
      <c r="BO103" s="5" t="n">
        <f aca="false">+BN103/(1-BN104)</f>
        <v>52.4540879611421</v>
      </c>
      <c r="BP103" s="5" t="n">
        <f aca="false">+BO103/(1-BO104)</f>
        <v>57.1025749331224</v>
      </c>
      <c r="BQ103" s="5" t="n">
        <f aca="false">+BP103/(1-BP104)</f>
        <v>62.1630113254162</v>
      </c>
      <c r="BR103" s="5" t="n">
        <f aca="false">+BQ103/(1-BQ104)</f>
        <v>67.6719041403923</v>
      </c>
      <c r="BS103" s="5" t="n">
        <f aca="false">+BR103/(1-BR104)</f>
        <v>73.668995634934</v>
      </c>
      <c r="BT103" s="5" t="n">
        <f aca="false">+BS103/(1-BS104)</f>
        <v>80.1975500290462</v>
      </c>
      <c r="BU103" s="5" t="n">
        <f aca="false">+BT103/(1-BT104)</f>
        <v>87.3046656226091</v>
      </c>
      <c r="BV103" s="5" t="n">
        <f aca="false">+BU103/(1-BU104)</f>
        <v>95.0416145719538</v>
      </c>
      <c r="BW103" s="5" t="n">
        <f aca="false">+BV103/(1-BV104)</f>
        <v>103.464212777474</v>
      </c>
      <c r="BX103" s="5" t="n">
        <f aca="false">+BW103/(1-BW104)</f>
        <v>112.633222550717</v>
      </c>
      <c r="BY103" s="5" t="n">
        <f aca="false">+BX103/(1-BX104)</f>
        <v>122.614790965881</v>
      </c>
      <c r="BZ103" s="5" t="n">
        <f aca="false">+BY103/(1-BY104)</f>
        <v>133.480927058061</v>
      </c>
      <c r="CA103" s="5" t="n">
        <f aca="false">+BZ103/(1-BZ104)</f>
        <v>145.310021310866</v>
      </c>
      <c r="CB103" s="5" t="n">
        <f aca="false">+CA103/(1-CA104)</f>
        <v>158.187411181072</v>
      </c>
      <c r="CC103" s="5" t="n">
        <f aca="false">+CB103/(1-CB104)</f>
        <v>172.205996740147</v>
      </c>
      <c r="CD103" s="5" t="n">
        <f aca="false">+CC103/(1-CC104)</f>
        <v>187.466910873979</v>
      </c>
      <c r="CE103" s="5" t="n">
        <f aca="false">+CD103/(1-CD104)</f>
        <v>204.080248875788</v>
      </c>
      <c r="CF103" s="5" t="n">
        <f aca="false">+CE103/(1-CE104)</f>
        <v>222.165862695636</v>
      </c>
      <c r="CG103" s="5" t="n">
        <f aca="false">+CF103/(1-CF104)</f>
        <v>241.854225576418</v>
      </c>
      <c r="CH103" s="5" t="n">
        <f aca="false">+CG103/(1-CG104)</f>
        <v>263.287373313983</v>
      </c>
      <c r="CI103" s="5" t="n">
        <f aca="false">+CH103/(1-CH104)</f>
        <v>286.619928931833</v>
      </c>
      <c r="CJ103" s="5" t="n">
        <f aca="false">+CI103/(1-CI104)</f>
        <v>312.020218162608</v>
      </c>
      <c r="CK103" s="5" t="n">
        <f aca="false">+CJ103/(1-CJ104)</f>
        <v>339.671483783655</v>
      </c>
      <c r="CL103" s="5" t="n">
        <f aca="false">+CK103/(1-CK104)</f>
        <v>369.773207567152</v>
      </c>
      <c r="CM103" s="5" t="n">
        <f aca="false">+CL103/(1-CL104)</f>
        <v>402.54254938159</v>
      </c>
      <c r="CN103" s="5" t="n">
        <f aca="false">+CM103/(1-CM104)</f>
        <v>438.215913826592</v>
      </c>
      <c r="CO103" s="5" t="n">
        <f aca="false">+CN103/(1-CN104)</f>
        <v>477.050655703076</v>
      </c>
      <c r="CP103" s="5" t="n">
        <f aca="false">+CO103/(1-CO104)</f>
        <v>519.326936622366</v>
      </c>
      <c r="CQ103" s="5" t="n">
        <f aca="false">+CP103/(1-CP104)</f>
        <v>565.349746148209</v>
      </c>
      <c r="CR103" s="5" t="n">
        <f aca="false">+CQ103/(1-CQ104)</f>
        <v>615.451102052617</v>
      </c>
      <c r="CS103" s="5" t="n">
        <f aca="false">+CR103/(1-CR104)</f>
        <v>669.992445558615</v>
      </c>
      <c r="CT103" s="5" t="n">
        <f aca="false">+CS103/(1-CS104)</f>
        <v>729.367248849668</v>
      </c>
      <c r="CU103" s="5" t="n">
        <f aca="false">+CT103/(1-CT104)</f>
        <v>794.003853656874</v>
      </c>
      <c r="CV103" s="5" t="n">
        <f aca="false">+CU103/(1-CU104)</f>
        <v>864.368561402061</v>
      </c>
      <c r="CW103" s="5" t="n">
        <f aca="false">+CV103/(1-CV104)</f>
        <v>940.968997189703</v>
      </c>
      <c r="CX103" s="5" t="n">
        <f aca="false">+CW103/(1-CW104)</f>
        <v>1024.35777191616</v>
      </c>
      <c r="CY103" s="5" t="n">
        <f aca="false">+CX103/(1-CX104)</f>
        <v>1115.13646891546</v>
      </c>
      <c r="CZ103" s="5" t="n">
        <f aca="false">+CY103/(1-CY104)</f>
        <v>1213.95998390201</v>
      </c>
      <c r="DA103" s="5" t="n">
        <f aca="false">+CZ103/(1-CZ104)</f>
        <v>1321.54124951956</v>
      </c>
      <c r="DB103" s="5" t="n">
        <f aca="false">+DA103/(1-DA104)</f>
        <v>1438.65637858017</v>
      </c>
      <c r="DC103" s="5" t="n">
        <f aca="false">+DB103/(1-DB104)</f>
        <v>1566.15026309763</v>
      </c>
      <c r="DD103" s="5" t="n">
        <f aca="false">+DC103/(1-DC104)</f>
        <v>1704.94266950771</v>
      </c>
      <c r="DE103" s="5" t="n">
        <f aca="false">+DD103/(1-DD104)</f>
        <v>1856.03487404763</v>
      </c>
      <c r="DF103" s="5" t="n">
        <f aca="false">+DE103/(1-DE104)</f>
        <v>2020.51688616349</v>
      </c>
      <c r="DG103" s="5" t="n">
        <f aca="false">+DF103/(1-DF104)</f>
        <v>2199.57531205691</v>
      </c>
      <c r="DH103" s="5" t="n">
        <f aca="false">+DG103/(1-DG104)</f>
        <v>2394.50191509995</v>
      </c>
      <c r="DI103" s="5" t="n">
        <f aca="false">+DH103/(1-DH104)</f>
        <v>2606.70293487499</v>
      </c>
      <c r="DJ103" s="5" t="n">
        <f aca="false">+DI103/(1-DI104)</f>
        <v>2837.70923206893</v>
      </c>
      <c r="DK103" s="5" t="n">
        <f aca="false">+DJ103/(1-DJ104)</f>
        <v>3089.18733240903</v>
      </c>
      <c r="DL103" s="5" t="n">
        <f aca="false">+DK103/(1-DK104)</f>
        <v>3362.95144931347</v>
      </c>
      <c r="DM103" s="5" t="n">
        <f aca="false">+DL103/(1-DL104)</f>
        <v>3660.97657199059</v>
      </c>
      <c r="DN103" s="5" t="n">
        <f aca="false">+DM103/(1-DM104)</f>
        <v>3985.41271340688</v>
      </c>
      <c r="DO103" s="5" t="n">
        <f aca="false">+DN103/(1-DN104)</f>
        <v>4338.6004209114</v>
      </c>
      <c r="DP103" s="5" t="n">
        <f aca="false">+DO103/(1-DO104)</f>
        <v>4723.08766141351</v>
      </c>
      <c r="DQ103" s="5" t="n">
        <f aca="false">+DP103/(1-DP104)</f>
        <v>5141.6482029268</v>
      </c>
      <c r="DR103" s="5" t="n">
        <f aca="false">+DQ103/(1-DQ104)</f>
        <v>5597.30162508747</v>
      </c>
      <c r="DS103" s="5" t="n">
        <f aca="false">+DR103/(1-DR104)</f>
        <v>6093.33510300701</v>
      </c>
      <c r="DT103" s="5" t="n">
        <f aca="false">+DS103/(1-DS104)</f>
        <v>6633.32712161233</v>
      </c>
      <c r="DU103" s="5" t="n">
        <f aca="false">+DT103/(1-DT104)</f>
        <v>7221.17329155319</v>
      </c>
    </row>
    <row r="104" s="5" customFormat="true" ht="14.25" hidden="false" customHeight="true" outlineLevel="0" collapsed="false">
      <c r="A104" s="5" t="s">
        <v>172</v>
      </c>
      <c r="B104" s="31" t="n">
        <f aca="false">+EXP(-$B$96*5*(Base!B1-1))*$B$95</f>
        <v>0.079</v>
      </c>
      <c r="D104" s="5" t="n">
        <f aca="false">+EXP(-$B$96*5*(Base!C1-1))*$B$95</f>
        <v>0.0766651971503321</v>
      </c>
      <c r="E104" s="5" t="n">
        <f aca="false">+EXP(-$B$96*5*(Base!D1-1))*$B$95</f>
        <v>0.0743993981531556</v>
      </c>
      <c r="F104" s="5" t="n">
        <f aca="false">+EXP(-$B$96*5*(Base!E1-1))*$B$95</f>
        <v>0.072200563636427</v>
      </c>
      <c r="G104" s="5" t="n">
        <f aca="false">+EXP(-$B$96*5*(Base!F1-1))*$B$95</f>
        <v>0.0700667145006554</v>
      </c>
      <c r="H104" s="5" t="n">
        <f aca="false">+EXP(-$B$96*5*(Base!G1-1))*$B$95</f>
        <v>0.0679959301375796</v>
      </c>
      <c r="I104" s="5" t="n">
        <f aca="false">+EXP(-$B$96*5*(Base!H1-1))*$B$95</f>
        <v>0.0659863467014905</v>
      </c>
      <c r="J104" s="5" t="n">
        <f aca="false">+EXP(-$B$96*5*(Base!I1-1))*$B$95</f>
        <v>0.0640361554316448</v>
      </c>
      <c r="K104" s="5" t="n">
        <f aca="false">+EXP(-$B$96*5*(Base!J1-1))*$B$95</f>
        <v>0.0621436010242577</v>
      </c>
      <c r="L104" s="5" t="n">
        <f aca="false">+EXP(-$B$96*5*(Base!K1-1))*$B$95</f>
        <v>0.0603069800526114</v>
      </c>
      <c r="M104" s="5" t="n">
        <f aca="false">+EXP(-$B$96*5*(Base!L1-1))*$B$95</f>
        <v>0.0585246394338557</v>
      </c>
      <c r="N104" s="5" t="n">
        <f aca="false">+EXP(-$B$96*5*(Base!M1-1))*$B$95</f>
        <v>0.0567949749411222</v>
      </c>
      <c r="O104" s="5" t="n">
        <f aca="false">+EXP(-$B$96*5*(Base!N1-1))*$B$95</f>
        <v>0.0551164297596115</v>
      </c>
      <c r="P104" s="5" t="n">
        <f aca="false">+EXP(-$B$96*5*(Base!O1-1))*$B$95</f>
        <v>0.053487493085355</v>
      </c>
      <c r="Q104" s="5" t="n">
        <f aca="false">+EXP(-$B$96*5*(Base!P1-1))*$B$95</f>
        <v>0.0519066987653895</v>
      </c>
      <c r="R104" s="5" t="n">
        <f aca="false">+EXP(-$B$96*5*(Base!Q1-1))*$B$95</f>
        <v>0.0503726239781201</v>
      </c>
      <c r="S104" s="5" t="n">
        <f aca="false">+EXP(-$B$96*5*(Base!R1-1))*$B$95</f>
        <v>0.0488838879526851</v>
      </c>
      <c r="T104" s="5" t="n">
        <f aca="false">+EXP(-$B$96*5*(Base!S1-1))*$B$95</f>
        <v>0.047439150726169</v>
      </c>
      <c r="U104" s="5" t="n">
        <f aca="false">+EXP(-$B$96*5*(Base!T1-1))*$B$95</f>
        <v>0.0460371119375452</v>
      </c>
      <c r="V104" s="5" t="n">
        <f aca="false">+EXP(-$B$96*5*(Base!U1-1))*$B$95</f>
        <v>0.0446765096572634</v>
      </c>
      <c r="W104" s="5" t="n">
        <f aca="false">+EXP(-$B$96*5*(Base!V1-1))*$B$95</f>
        <v>0.0433561192514281</v>
      </c>
      <c r="X104" s="5" t="n">
        <f aca="false">+EXP(-$B$96*5*(Base!W1-1))*$B$95</f>
        <v>0.0420747522795449</v>
      </c>
      <c r="Y104" s="5" t="n">
        <f aca="false">+EXP(-$B$96*5*(Base!X1-1))*$B$95</f>
        <v>0.0408312554248442</v>
      </c>
      <c r="Z104" s="5" t="n">
        <f aca="false">+EXP(-$B$96*5*(Base!Y1-1))*$B$95</f>
        <v>0.0396245094562184</v>
      </c>
      <c r="AA104" s="5" t="n">
        <f aca="false">+EXP(-$B$96*5*(Base!Z1-1))*$B$95</f>
        <v>0.0384534282208378</v>
      </c>
      <c r="AB104" s="5" t="n">
        <f aca="false">+EXP(-$B$96*5*(Base!AA1-1))*$B$95</f>
        <v>0.0373169576665402</v>
      </c>
      <c r="AC104" s="5" t="n">
        <f aca="false">+EXP(-$B$96*5*(Base!AB1-1))*$B$95</f>
        <v>0.0362140748931127</v>
      </c>
      <c r="AD104" s="5" t="n">
        <f aca="false">+EXP(-$B$96*5*(Base!AC1-1))*$B$95</f>
        <v>0.0351437872316124</v>
      </c>
      <c r="AE104" s="5" t="n">
        <f aca="false">+EXP(-$B$96*5*(Base!AD1-1))*$B$95</f>
        <v>0.0341051313508973</v>
      </c>
      <c r="AF104" s="5" t="n">
        <f aca="false">+EXP(-$B$96*5*(Base!AE1-1))*$B$95</f>
        <v>0.0330971723905635</v>
      </c>
      <c r="AG104" s="5" t="n">
        <f aca="false">+EXP(-$B$96*5*(Base!AF1-1))*$B$95</f>
        <v>0.0321190031195073</v>
      </c>
      <c r="AH104" s="5" t="n">
        <f aca="false">+EXP(-$B$96*5*(Base!AG1-1))*$B$95</f>
        <v>0.0311697431193565</v>
      </c>
      <c r="AI104" s="5" t="n">
        <f aca="false">+EXP(-$B$96*5*(Base!AH1-1))*$B$95</f>
        <v>0.0302485379920339</v>
      </c>
      <c r="AJ104" s="5" t="n">
        <f aca="false">+EXP(-$B$96*5*(Base!AI1-1))*$B$95</f>
        <v>0.0293545585907416</v>
      </c>
      <c r="AK104" s="5" t="n">
        <f aca="false">+EXP(-$B$96*5*(Base!AJ1-1))*$B$95</f>
        <v>0.0284870002736732</v>
      </c>
      <c r="AL104" s="5" t="n">
        <f aca="false">+EXP(-$B$96*5*(Base!AK1-1))*$B$95</f>
        <v>0.0276450821797813</v>
      </c>
      <c r="AM104" s="5" t="n">
        <f aca="false">+EXP(-$B$96*5*(Base!AL1-1))*$B$95</f>
        <v>0.0268280465259502</v>
      </c>
      <c r="AN104" s="5" t="n">
        <f aca="false">+EXP(-$B$96*5*(Base!AM1-1))*$B$95</f>
        <v>0.0260351579249399</v>
      </c>
      <c r="AO104" s="5" t="n">
        <f aca="false">+EXP(-$B$96*5*(Base!AN1-1))*$B$95</f>
        <v>0.025265702723488</v>
      </c>
      <c r="AP104" s="5" t="n">
        <f aca="false">+EXP(-$B$96*5*(Base!AO1-1))*$B$95</f>
        <v>0.0245189883599733</v>
      </c>
      <c r="AQ104" s="5" t="n">
        <f aca="false">+EXP(-$B$96*5*(Base!AP1-1))*$B$95</f>
        <v>0.023794342741064</v>
      </c>
      <c r="AR104" s="5" t="n">
        <f aca="false">+EXP(-$B$96*5*(Base!AQ1-1))*$B$95</f>
        <v>0.0230911136367879</v>
      </c>
      <c r="AS104" s="5" t="n">
        <f aca="false">+EXP(-$B$96*5*(Base!AR1-1))*$B$95</f>
        <v>0.0224086680934819</v>
      </c>
      <c r="AT104" s="5" t="n">
        <f aca="false">+EXP(-$B$96*5*(Base!AS1-1))*$B$95</f>
        <v>0.0217463918640904</v>
      </c>
      <c r="AU104" s="5" t="n">
        <f aca="false">+EXP(-$B$96*5*(Base!AT1-1))*$B$95</f>
        <v>0.0211036888553022</v>
      </c>
      <c r="AV104" s="5" t="n">
        <f aca="false">+EXP(-$B$96*5*(Base!AU1-1))*$B$95</f>
        <v>0.0204799805910254</v>
      </c>
      <c r="AW104" s="5" t="n">
        <f aca="false">+EXP(-$B$96*5*(Base!AV1-1))*$B$95</f>
        <v>0.0198747056917208</v>
      </c>
      <c r="AX104" s="5" t="n">
        <f aca="false">+EXP(-$B$96*5*(Base!AW1-1))*$B$95</f>
        <v>0.0192873193691215</v>
      </c>
      <c r="AY104" s="5" t="n">
        <f aca="false">+EXP(-$B$96*5*(Base!AX1-1))*$B$95</f>
        <v>0.0187172929358876</v>
      </c>
      <c r="AZ104" s="5" t="n">
        <f aca="false">+EXP(-$B$96*5*(Base!AY1-1))*$B$95</f>
        <v>0.0181641133297512</v>
      </c>
      <c r="BA104" s="5" t="n">
        <f aca="false">+EXP(-$B$96*5*(Base!AZ1-1))*$B$95</f>
        <v>0.017627282651726</v>
      </c>
      <c r="BB104" s="5" t="n">
        <f aca="false">+EXP(-$B$96*5*(Base!BA1-1))*$B$95</f>
        <v>0.0171063177179646</v>
      </c>
      <c r="BC104" s="5" t="n">
        <f aca="false">+EXP(-$B$96*5*(Base!BB1-1))*$B$95</f>
        <v>0.0166007496248604</v>
      </c>
      <c r="BD104" s="5" t="n">
        <f aca="false">+EXP(-$B$96*5*(Base!BC1-1))*$B$95</f>
        <v>0.0161101233270029</v>
      </c>
      <c r="BE104" s="5" t="n">
        <f aca="false">+EXP(-$B$96*5*(Base!BD1-1))*$B$95</f>
        <v>0.0156339972276056</v>
      </c>
      <c r="BF104" s="5" t="n">
        <f aca="false">+EXP(-$B$96*5*(Base!BE1-1))*$B$95</f>
        <v>0.0151719427810396</v>
      </c>
      <c r="BG104" s="5" t="n">
        <f aca="false">+EXP(-$B$96*5*(Base!BF1-1))*$B$95</f>
        <v>0.0147235441071134</v>
      </c>
      <c r="BH104" s="5" t="n">
        <f aca="false">+EXP(-$B$96*5*(Base!BG1-1))*$B$95</f>
        <v>0.0142883976167526</v>
      </c>
      <c r="BI104" s="5" t="n">
        <f aca="false">+EXP(-$B$96*5*(Base!BH1-1))*$B$95</f>
        <v>0.0138661116487428</v>
      </c>
      <c r="BJ104" s="5" t="n">
        <f aca="false">+EXP(-$B$96*5*(Base!BI1-1))*$B$95</f>
        <v>0.0134563061172073</v>
      </c>
      <c r="BK104" s="5" t="n">
        <f aca="false">+EXP(-$B$96*5*(Base!BJ1-1))*$B$95</f>
        <v>0.0814059081823278</v>
      </c>
      <c r="BL104" s="5" t="n">
        <f aca="false">+EXP(-$B$96*5*(Base!BK1-1))*$B$95</f>
        <v>0.0814059081823278</v>
      </c>
      <c r="BM104" s="5" t="n">
        <f aca="false">+EXP(-$B$96*5*(Base!BL1-1))*$B$95</f>
        <v>0.0814059081823278</v>
      </c>
      <c r="BN104" s="5" t="n">
        <f aca="false">+EXP(-$B$96*5*(Base!BM1-1))*$B$95</f>
        <v>0.0814059081823278</v>
      </c>
      <c r="BO104" s="5" t="n">
        <f aca="false">+EXP(-$B$96*5*(Base!BN1-1))*$B$95</f>
        <v>0.0814059081823278</v>
      </c>
      <c r="BP104" s="5" t="n">
        <f aca="false">+EXP(-$B$96*5*(Base!BO1-1))*$B$95</f>
        <v>0.0814059081823278</v>
      </c>
      <c r="BQ104" s="5" t="n">
        <f aca="false">+EXP(-$B$96*5*(Base!BP1-1))*$B$95</f>
        <v>0.0814059081823278</v>
      </c>
      <c r="BR104" s="5" t="n">
        <f aca="false">+EXP(-$B$96*5*(Base!BQ1-1))*$B$95</f>
        <v>0.0814059081823278</v>
      </c>
      <c r="BS104" s="5" t="n">
        <f aca="false">+EXP(-$B$96*5*(Base!BR1-1))*$B$95</f>
        <v>0.0814059081823278</v>
      </c>
      <c r="BT104" s="5" t="n">
        <f aca="false">+EXP(-$B$96*5*(Base!BS1-1))*$B$95</f>
        <v>0.0814059081823278</v>
      </c>
      <c r="BU104" s="5" t="n">
        <f aca="false">+EXP(-$B$96*5*(Base!BT1-1))*$B$95</f>
        <v>0.0814059081823278</v>
      </c>
      <c r="BV104" s="5" t="n">
        <f aca="false">+EXP(-$B$96*5*(Base!BU1-1))*$B$95</f>
        <v>0.0814059081823278</v>
      </c>
      <c r="BW104" s="5" t="n">
        <f aca="false">+EXP(-$B$96*5*(Base!BV1-1))*$B$95</f>
        <v>0.0814059081823278</v>
      </c>
      <c r="BX104" s="5" t="n">
        <f aca="false">+EXP(-$B$96*5*(Base!BW1-1))*$B$95</f>
        <v>0.0814059081823278</v>
      </c>
      <c r="BY104" s="5" t="n">
        <f aca="false">+EXP(-$B$96*5*(Base!BX1-1))*$B$95</f>
        <v>0.0814059081823278</v>
      </c>
      <c r="BZ104" s="5" t="n">
        <f aca="false">+EXP(-$B$96*5*(Base!BY1-1))*$B$95</f>
        <v>0.0814059081823278</v>
      </c>
      <c r="CA104" s="5" t="n">
        <f aca="false">+EXP(-$B$96*5*(Base!BZ1-1))*$B$95</f>
        <v>0.0814059081823278</v>
      </c>
      <c r="CB104" s="5" t="n">
        <f aca="false">+EXP(-$B$96*5*(Base!CA1-1))*$B$95</f>
        <v>0.0814059081823278</v>
      </c>
      <c r="CC104" s="5" t="n">
        <f aca="false">+EXP(-$B$96*5*(Base!CB1-1))*$B$95</f>
        <v>0.0814059081823278</v>
      </c>
      <c r="CD104" s="5" t="n">
        <f aca="false">+EXP(-$B$96*5*(Base!CC1-1))*$B$95</f>
        <v>0.0814059081823278</v>
      </c>
      <c r="CE104" s="5" t="n">
        <f aca="false">+EXP(-$B$96*5*(Base!CD1-1))*$B$95</f>
        <v>0.0814059081823278</v>
      </c>
      <c r="CF104" s="5" t="n">
        <f aca="false">+EXP(-$B$96*5*(Base!CE1-1))*$B$95</f>
        <v>0.0814059081823278</v>
      </c>
      <c r="CG104" s="5" t="n">
        <f aca="false">+EXP(-$B$96*5*(Base!CF1-1))*$B$95</f>
        <v>0.0814059081823278</v>
      </c>
      <c r="CH104" s="5" t="n">
        <f aca="false">+EXP(-$B$96*5*(Base!CG1-1))*$B$95</f>
        <v>0.0814059081823278</v>
      </c>
      <c r="CI104" s="5" t="n">
        <f aca="false">+EXP(-$B$96*5*(Base!CH1-1))*$B$95</f>
        <v>0.0814059081823278</v>
      </c>
      <c r="CJ104" s="5" t="n">
        <f aca="false">+EXP(-$B$96*5*(Base!CI1-1))*$B$95</f>
        <v>0.0814059081823278</v>
      </c>
      <c r="CK104" s="5" t="n">
        <f aca="false">+EXP(-$B$96*5*(Base!CJ1-1))*$B$95</f>
        <v>0.0814059081823278</v>
      </c>
      <c r="CL104" s="5" t="n">
        <f aca="false">+EXP(-$B$96*5*(Base!CK1-1))*$B$95</f>
        <v>0.0814059081823278</v>
      </c>
      <c r="CM104" s="5" t="n">
        <f aca="false">+EXP(-$B$96*5*(Base!CL1-1))*$B$95</f>
        <v>0.0814059081823278</v>
      </c>
      <c r="CN104" s="5" t="n">
        <f aca="false">+EXP(-$B$96*5*(Base!CM1-1))*$B$95</f>
        <v>0.0814059081823278</v>
      </c>
      <c r="CO104" s="5" t="n">
        <f aca="false">+EXP(-$B$96*5*(Base!CN1-1))*$B$95</f>
        <v>0.0814059081823278</v>
      </c>
      <c r="CP104" s="5" t="n">
        <f aca="false">+EXP(-$B$96*5*(Base!CO1-1))*$B$95</f>
        <v>0.0814059081823278</v>
      </c>
      <c r="CQ104" s="5" t="n">
        <f aca="false">+EXP(-$B$96*5*(Base!CP1-1))*$B$95</f>
        <v>0.0814059081823278</v>
      </c>
      <c r="CR104" s="5" t="n">
        <f aca="false">+EXP(-$B$96*5*(Base!CQ1-1))*$B$95</f>
        <v>0.0814059081823278</v>
      </c>
      <c r="CS104" s="5" t="n">
        <f aca="false">+EXP(-$B$96*5*(Base!CR1-1))*$B$95</f>
        <v>0.0814059081823278</v>
      </c>
      <c r="CT104" s="5" t="n">
        <f aca="false">+EXP(-$B$96*5*(Base!CS1-1))*$B$95</f>
        <v>0.0814059081823278</v>
      </c>
      <c r="CU104" s="5" t="n">
        <f aca="false">+EXP(-$B$96*5*(Base!CT1-1))*$B$95</f>
        <v>0.0814059081823278</v>
      </c>
      <c r="CV104" s="5" t="n">
        <f aca="false">+EXP(-$B$96*5*(Base!CU1-1))*$B$95</f>
        <v>0.0814059081823278</v>
      </c>
      <c r="CW104" s="5" t="n">
        <f aca="false">+EXP(-$B$96*5*(Base!CV1-1))*$B$95</f>
        <v>0.0814059081823278</v>
      </c>
      <c r="CX104" s="5" t="n">
        <f aca="false">+EXP(-$B$96*5*(Base!CW1-1))*$B$95</f>
        <v>0.0814059081823278</v>
      </c>
      <c r="CY104" s="5" t="n">
        <f aca="false">+EXP(-$B$96*5*(Base!CX1-1))*$B$95</f>
        <v>0.0814059081823278</v>
      </c>
      <c r="CZ104" s="5" t="n">
        <f aca="false">+EXP(-$B$96*5*(Base!CY1-1))*$B$95</f>
        <v>0.0814059081823278</v>
      </c>
      <c r="DA104" s="5" t="n">
        <f aca="false">+EXP(-$B$96*5*(Base!CZ1-1))*$B$95</f>
        <v>0.0814059081823278</v>
      </c>
      <c r="DB104" s="5" t="n">
        <f aca="false">+EXP(-$B$96*5*(Base!DA1-1))*$B$95</f>
        <v>0.0814059081823278</v>
      </c>
      <c r="DC104" s="5" t="n">
        <f aca="false">+EXP(-$B$96*5*(Base!DB1-1))*$B$95</f>
        <v>0.0814059081823278</v>
      </c>
      <c r="DD104" s="5" t="n">
        <f aca="false">+EXP(-$B$96*5*(Base!DC1-1))*$B$95</f>
        <v>0.0814059081823278</v>
      </c>
      <c r="DE104" s="5" t="n">
        <f aca="false">+EXP(-$B$96*5*(Base!DD1-1))*$B$95</f>
        <v>0.0814059081823278</v>
      </c>
      <c r="DF104" s="5" t="n">
        <f aca="false">+EXP(-$B$96*5*(Base!DE1-1))*$B$95</f>
        <v>0.0814059081823278</v>
      </c>
      <c r="DG104" s="5" t="n">
        <f aca="false">+EXP(-$B$96*5*(Base!DF1-1))*$B$95</f>
        <v>0.0814059081823278</v>
      </c>
      <c r="DH104" s="5" t="n">
        <f aca="false">+EXP(-$B$96*5*(Base!DG1-1))*$B$95</f>
        <v>0.0814059081823278</v>
      </c>
      <c r="DI104" s="5" t="n">
        <f aca="false">+EXP(-$B$96*5*(Base!DH1-1))*$B$95</f>
        <v>0.0814059081823278</v>
      </c>
      <c r="DJ104" s="5" t="n">
        <f aca="false">+EXP(-$B$96*5*(Base!DI1-1))*$B$95</f>
        <v>0.0814059081823278</v>
      </c>
      <c r="DK104" s="5" t="n">
        <f aca="false">+EXP(-$B$96*5*(Base!DJ1-1))*$B$95</f>
        <v>0.0814059081823278</v>
      </c>
      <c r="DL104" s="5" t="n">
        <f aca="false">+EXP(-$B$96*5*(Base!DK1-1))*$B$95</f>
        <v>0.0814059081823278</v>
      </c>
      <c r="DM104" s="5" t="n">
        <f aca="false">+EXP(-$B$96*5*(Base!DL1-1))*$B$95</f>
        <v>0.0814059081823278</v>
      </c>
      <c r="DN104" s="5" t="n">
        <f aca="false">+EXP(-$B$96*5*(Base!DM1-1))*$B$95</f>
        <v>0.0814059081823278</v>
      </c>
      <c r="DO104" s="5" t="n">
        <f aca="false">+EXP(-$B$96*5*(Base!DN1-1))*$B$95</f>
        <v>0.0814059081823278</v>
      </c>
      <c r="DP104" s="5" t="n">
        <f aca="false">+EXP(-$B$96*5*(Base!DO1-1))*$B$95</f>
        <v>0.0814059081823278</v>
      </c>
      <c r="DQ104" s="5" t="n">
        <f aca="false">+EXP(-$B$96*5*(Base!DP1-1))*$B$95</f>
        <v>0.0814059081823278</v>
      </c>
      <c r="DR104" s="5" t="n">
        <f aca="false">+EXP(-$B$96*5*(Base!DQ1-1))*$B$95</f>
        <v>0.0814059081823278</v>
      </c>
      <c r="DS104" s="5" t="n">
        <f aca="false">+EXP(-$B$96*5*(Base!DR1-1))*$B$95</f>
        <v>0.0814059081823278</v>
      </c>
      <c r="DT104" s="5" t="n">
        <f aca="false">+EXP(-$B$96*5*(Base!DS1-1))*$B$95</f>
        <v>0.0814059081823278</v>
      </c>
      <c r="DU104" s="5" t="n">
        <f aca="false">+EXP(-$B$96*5*(Base!DT1-1))*$B$95</f>
        <v>0.0814059081823278</v>
      </c>
    </row>
    <row r="105" s="5" customFormat="true" ht="14.25" hidden="false" customHeight="true" outlineLevel="0" collapsed="false">
      <c r="B105" s="31" t="n">
        <f aca="false">+B104</f>
        <v>0.079</v>
      </c>
      <c r="D105" s="5" t="n">
        <f aca="false">+B105*EXP(-$B$96*5)</f>
        <v>0.0766651971503321</v>
      </c>
      <c r="E105" s="5" t="n">
        <f aca="false">+D105*EXP(-$B$96*5)</f>
        <v>0.0743993981531556</v>
      </c>
      <c r="F105" s="5" t="n">
        <f aca="false">+E105*EXP(-$B$96*5)</f>
        <v>0.072200563636427</v>
      </c>
      <c r="G105" s="5" t="n">
        <f aca="false">+F105*EXP(-$B$96*5)</f>
        <v>0.0700667145006554</v>
      </c>
    </row>
    <row r="106" s="5" customFormat="true" ht="14.25" hidden="false" customHeight="true" outlineLevel="0" collapsed="false">
      <c r="A106" s="5" t="s">
        <v>173</v>
      </c>
      <c r="B106" s="31" t="n">
        <f aca="false">+Limt2!B21</f>
        <v>3.8</v>
      </c>
      <c r="D106" s="5" t="n">
        <f aca="false">+Limt2!C21</f>
        <v>4.12595005428882</v>
      </c>
      <c r="E106" s="5" t="n">
        <f aca="false">+Limt2!D21</f>
        <v>4.46853085311524</v>
      </c>
      <c r="F106" s="5" t="n">
        <f aca="false">+Limt2!E21</f>
        <v>4.82770953713644</v>
      </c>
      <c r="G106" s="5" t="n">
        <f aca="false">+Limt2!F21</f>
        <v>5.20339779043003</v>
      </c>
      <c r="H106" s="5" t="n">
        <f aca="false">+Limt2!G21</f>
        <v>5.59545278308429</v>
      </c>
      <c r="I106" s="5" t="n">
        <f aca="false">+Limt2!H21</f>
        <v>6.00367848598588</v>
      </c>
      <c r="J106" s="5" t="n">
        <f aca="false">+Limt2!I21</f>
        <v>6.42782732863018</v>
      </c>
      <c r="K106" s="5" t="n">
        <f aca="false">+Limt2!J21</f>
        <v>6.86760216853734</v>
      </c>
      <c r="L106" s="5" t="n">
        <f aca="false">+Limt2!K21</f>
        <v>7.32265853923653</v>
      </c>
      <c r="M106" s="5" t="n">
        <f aca="false">+Limt2!L21</f>
        <v>7.79260714275233</v>
      </c>
      <c r="N106" s="5" t="n">
        <f aca="false">+Limt2!M21</f>
        <v>8.27701655204906</v>
      </c>
      <c r="O106" s="5" t="n">
        <f aca="false">+Limt2!N21</f>
        <v>8.77541608891702</v>
      </c>
      <c r="P106" s="5" t="n">
        <f aca="false">+Limt2!O21</f>
        <v>9.28729884326855</v>
      </c>
      <c r="Q106" s="5" t="n">
        <f aca="false">+Limt2!P21</f>
        <v>9.81212480069856</v>
      </c>
      <c r="R106" s="5" t="n">
        <f aca="false">+Limt2!Q21</f>
        <v>10.3493240464005</v>
      </c>
      <c r="S106" s="5" t="n">
        <f aca="false">+Limt2!R21</f>
        <v>10.8983000150598</v>
      </c>
      <c r="T106" s="5" t="n">
        <f aca="false">+Limt2!S21</f>
        <v>11.4584327581212</v>
      </c>
      <c r="U106" s="5" t="n">
        <f aca="false">+Limt2!T21</f>
        <v>12.0290822017894</v>
      </c>
      <c r="V106" s="5" t="n">
        <f aca="false">+Limt2!U21</f>
        <v>12.6095913712335</v>
      </c>
      <c r="W106" s="5" t="n">
        <f aca="false">+Limt2!V21</f>
        <v>13.1992895586705</v>
      </c>
      <c r="X106" s="5" t="n">
        <f aca="false">+Limt2!W21</f>
        <v>13.7974954152658</v>
      </c>
      <c r="Y106" s="5" t="n">
        <f aca="false">+Limt2!X21</f>
        <v>14.4035199490767</v>
      </c>
      <c r="Z106" s="5" t="n">
        <f aca="false">+Limt2!Y21</f>
        <v>15.016669413531</v>
      </c>
      <c r="AA106" s="5" t="n">
        <f aca="false">+Limt2!Z21</f>
        <v>15.6362480731659</v>
      </c>
      <c r="AB106" s="5" t="n">
        <f aca="false">+Limt2!AA21</f>
        <v>16.2615608355131</v>
      </c>
      <c r="AC106" s="5" t="n">
        <f aca="false">+Limt2!AB21</f>
        <v>16.8919157400929</v>
      </c>
      <c r="AD106" s="5" t="n">
        <f aca="false">+Limt2!AC21</f>
        <v>17.5266262974525</v>
      </c>
      <c r="AE106" s="5" t="n">
        <f aca="false">+Limt2!AD21</f>
        <v>18.165013673037</v>
      </c>
      <c r="AF106" s="5" t="n">
        <f aca="false">+Limt2!AE21</f>
        <v>18.8064087124125</v>
      </c>
      <c r="AG106" s="5" t="n">
        <f aca="false">+Limt2!AF21</f>
        <v>19.4501538059511</v>
      </c>
      <c r="AH106" s="5" t="n">
        <f aca="false">+Limt2!AG21</f>
        <v>20.0956045925475</v>
      </c>
      <c r="AI106" s="5" t="n">
        <f aca="false">+Limt2!AH21</f>
        <v>20.7421315032517</v>
      </c>
      <c r="AJ106" s="5" t="n">
        <f aca="false">+Limt2!AI21</f>
        <v>21.3891211468793</v>
      </c>
      <c r="AK106" s="5" t="n">
        <f aca="false">+Limt2!AJ21</f>
        <v>22.0359775407021</v>
      </c>
      <c r="AL106" s="5" t="n">
        <f aca="false">+Limt2!AK21</f>
        <v>22.6821231902297</v>
      </c>
      <c r="AM106" s="5" t="n">
        <f aca="false">+Limt2!AL21</f>
        <v>23.3270000228697</v>
      </c>
      <c r="AN106" s="5" t="n">
        <f aca="false">+Limt2!AM21</f>
        <v>23.9700701809135</v>
      </c>
      <c r="AO106" s="5" t="n">
        <f aca="false">+Limt2!AN21</f>
        <v>24.6108166798348</v>
      </c>
      <c r="AP106" s="5" t="n">
        <f aca="false">+Limt2!AO21</f>
        <v>25.2487439383219</v>
      </c>
      <c r="AQ106" s="5" t="n">
        <f aca="false">+Limt2!AP21</f>
        <v>25.8833781868008</v>
      </c>
      <c r="AR106" s="5" t="n">
        <f aca="false">+Limt2!AQ21</f>
        <v>26.514267761445</v>
      </c>
      <c r="AS106" s="5" t="n">
        <f aca="false">+Limt2!AR21</f>
        <v>27.1409832908277</v>
      </c>
      <c r="AT106" s="5" t="n">
        <f aca="false">+Limt2!AS21</f>
        <v>27.763117782455</v>
      </c>
      <c r="AU106" s="5" t="n">
        <f aca="false">+Limt2!AT21</f>
        <v>28.3802866164311</v>
      </c>
      <c r="AV106" s="5" t="n">
        <f aca="false">+Limt2!AU21</f>
        <v>28.9921274534622</v>
      </c>
      <c r="AW106" s="5" t="n">
        <f aca="false">+Limt2!AV21</f>
        <v>29.5983000643065</v>
      </c>
      <c r="AX106" s="5" t="n">
        <f aca="false">+Limt2!AW21</f>
        <v>30.1984860876338</v>
      </c>
      <c r="AY106" s="5" t="n">
        <f aca="false">+Limt2!AX21</f>
        <v>30.7923887230738</v>
      </c>
      <c r="AZ106" s="5" t="n">
        <f aca="false">+Limt2!AY21</f>
        <v>31.3797323660184</v>
      </c>
      <c r="BA106" s="5" t="n">
        <f aca="false">+Limt2!AZ21</f>
        <v>31.9602621904951</v>
      </c>
      <c r="BB106" s="5" t="n">
        <f aca="false">+Limt2!BA21</f>
        <v>32.53374368617</v>
      </c>
      <c r="BC106" s="5" t="n">
        <f aca="false">+Limt2!BB21</f>
        <v>33.0999621552503</v>
      </c>
      <c r="BD106" s="5" t="n">
        <f aca="false">+Limt2!BC21</f>
        <v>33.6587221747664</v>
      </c>
      <c r="BE106" s="5" t="n">
        <f aca="false">+Limt2!BD21</f>
        <v>34.209847029408</v>
      </c>
      <c r="BF106" s="5" t="n">
        <f aca="false">+Limt2!BE21</f>
        <v>34.7531781197832</v>
      </c>
      <c r="BG106" s="5" t="n">
        <f aca="false">+Limt2!BF21</f>
        <v>35.2885743506558</v>
      </c>
      <c r="BH106" s="5" t="n">
        <f aca="false">+Limt2!BG21</f>
        <v>35.8159115034128</v>
      </c>
      <c r="BI106" s="5" t="n">
        <f aca="false">+Limt2!BH21</f>
        <v>36.3350815967036</v>
      </c>
      <c r="BJ106" s="5" t="n">
        <f aca="false">+Limt2!BI21</f>
        <v>36.8459922388969</v>
      </c>
      <c r="BK106" s="5" t="n">
        <f aca="false">+Limt2!BJ21</f>
        <v>0</v>
      </c>
      <c r="BL106" s="5" t="n">
        <f aca="false">+Limt2!BK21</f>
        <v>0</v>
      </c>
      <c r="BM106" s="5" t="n">
        <f aca="false">+Limt2!BL21</f>
        <v>0</v>
      </c>
      <c r="BN106" s="5" t="n">
        <f aca="false">+Limt2!BM21</f>
        <v>0</v>
      </c>
      <c r="BO106" s="5" t="n">
        <f aca="false">+Limt2!BN21</f>
        <v>0</v>
      </c>
      <c r="BP106" s="5" t="n">
        <f aca="false">+Limt2!BO21</f>
        <v>0</v>
      </c>
      <c r="BQ106" s="5" t="n">
        <f aca="false">+Limt2!BP21</f>
        <v>0</v>
      </c>
      <c r="BR106" s="5" t="n">
        <f aca="false">+Limt2!BQ21</f>
        <v>0</v>
      </c>
      <c r="BS106" s="5" t="n">
        <f aca="false">+Limt2!BR21</f>
        <v>0</v>
      </c>
      <c r="BT106" s="5" t="n">
        <f aca="false">+Limt2!BS21</f>
        <v>0</v>
      </c>
      <c r="BU106" s="5" t="n">
        <f aca="false">+Limt2!BT21</f>
        <v>0</v>
      </c>
      <c r="BV106" s="5" t="n">
        <f aca="false">+Limt2!BU21</f>
        <v>0</v>
      </c>
      <c r="BW106" s="5" t="n">
        <f aca="false">+Limt2!BV21</f>
        <v>0</v>
      </c>
      <c r="BX106" s="5" t="n">
        <f aca="false">+Limt2!BW21</f>
        <v>0</v>
      </c>
      <c r="BY106" s="5" t="n">
        <f aca="false">+Limt2!BX21</f>
        <v>0</v>
      </c>
      <c r="BZ106" s="5" t="n">
        <f aca="false">+Limt2!BY21</f>
        <v>0</v>
      </c>
      <c r="CA106" s="5" t="n">
        <f aca="false">+Limt2!BZ21</f>
        <v>0</v>
      </c>
      <c r="CB106" s="5" t="n">
        <f aca="false">+Limt2!CA21</f>
        <v>0</v>
      </c>
      <c r="CC106" s="5" t="n">
        <f aca="false">+Limt2!CB21</f>
        <v>0</v>
      </c>
      <c r="CD106" s="5" t="n">
        <f aca="false">+Limt2!CC21</f>
        <v>0</v>
      </c>
      <c r="CE106" s="5" t="n">
        <f aca="false">+Limt2!CD21</f>
        <v>0</v>
      </c>
      <c r="CF106" s="5" t="n">
        <f aca="false">+Limt2!CE21</f>
        <v>0</v>
      </c>
      <c r="CG106" s="5" t="n">
        <f aca="false">+Limt2!CF21</f>
        <v>0</v>
      </c>
      <c r="CH106" s="5" t="n">
        <f aca="false">+Limt2!CG21</f>
        <v>0</v>
      </c>
      <c r="CI106" s="5" t="n">
        <f aca="false">+Limt2!CH21</f>
        <v>0</v>
      </c>
      <c r="CJ106" s="5" t="n">
        <f aca="false">+Limt2!CI21</f>
        <v>0</v>
      </c>
      <c r="CK106" s="5" t="n">
        <f aca="false">+Limt2!CJ21</f>
        <v>0</v>
      </c>
      <c r="CL106" s="5" t="n">
        <f aca="false">+Limt2!CK21</f>
        <v>0</v>
      </c>
      <c r="CM106" s="5" t="n">
        <f aca="false">+Limt2!CL21</f>
        <v>0</v>
      </c>
      <c r="CN106" s="5" t="n">
        <f aca="false">+Limt2!CM21</f>
        <v>0</v>
      </c>
      <c r="CO106" s="5" t="n">
        <f aca="false">+Limt2!CN21</f>
        <v>0</v>
      </c>
      <c r="CP106" s="5" t="n">
        <f aca="false">+Limt2!CO21</f>
        <v>0</v>
      </c>
      <c r="CQ106" s="5" t="n">
        <f aca="false">+Limt2!CP21</f>
        <v>0</v>
      </c>
      <c r="CR106" s="5" t="n">
        <f aca="false">+Limt2!CQ21</f>
        <v>0</v>
      </c>
      <c r="CS106" s="5" t="n">
        <f aca="false">+Limt2!CR21</f>
        <v>0</v>
      </c>
      <c r="CT106" s="5" t="n">
        <f aca="false">+Limt2!CS21</f>
        <v>0</v>
      </c>
      <c r="CU106" s="5" t="n">
        <f aca="false">+Limt2!CT21</f>
        <v>0</v>
      </c>
      <c r="CV106" s="5" t="n">
        <f aca="false">+Limt2!CU21</f>
        <v>0</v>
      </c>
      <c r="CW106" s="5" t="n">
        <f aca="false">+Limt2!CV21</f>
        <v>0</v>
      </c>
      <c r="CX106" s="5" t="n">
        <f aca="false">+Limt2!CW21</f>
        <v>0</v>
      </c>
      <c r="CY106" s="5" t="n">
        <f aca="false">+Limt2!CX21</f>
        <v>0</v>
      </c>
      <c r="CZ106" s="5" t="n">
        <f aca="false">+Limt2!CY21</f>
        <v>0</v>
      </c>
      <c r="DA106" s="5" t="n">
        <f aca="false">+Limt2!CZ21</f>
        <v>0</v>
      </c>
      <c r="DB106" s="5" t="n">
        <f aca="false">+Limt2!DA21</f>
        <v>0</v>
      </c>
      <c r="DC106" s="5" t="n">
        <f aca="false">+Limt2!DB21</f>
        <v>0</v>
      </c>
      <c r="DD106" s="5" t="n">
        <f aca="false">+Limt2!DC21</f>
        <v>0</v>
      </c>
      <c r="DE106" s="5" t="n">
        <f aca="false">+Limt2!DD21</f>
        <v>0</v>
      </c>
      <c r="DF106" s="5" t="n">
        <f aca="false">+Limt2!DE21</f>
        <v>0</v>
      </c>
      <c r="DG106" s="5" t="n">
        <f aca="false">+Limt2!DF21</f>
        <v>0</v>
      </c>
      <c r="DH106" s="5" t="n">
        <f aca="false">+Limt2!DG21</f>
        <v>0</v>
      </c>
      <c r="DI106" s="5" t="n">
        <f aca="false">+Limt2!DH21</f>
        <v>0</v>
      </c>
      <c r="DJ106" s="5" t="n">
        <f aca="false">+Limt2!DI21</f>
        <v>0</v>
      </c>
      <c r="DK106" s="5" t="n">
        <f aca="false">+Limt2!DJ21</f>
        <v>0</v>
      </c>
      <c r="DL106" s="5" t="n">
        <f aca="false">+Limt2!DK21</f>
        <v>0</v>
      </c>
      <c r="DM106" s="5" t="n">
        <f aca="false">+Limt2!DL21</f>
        <v>0</v>
      </c>
      <c r="DN106" s="5" t="n">
        <f aca="false">+Limt2!DM21</f>
        <v>0</v>
      </c>
      <c r="DO106" s="5" t="n">
        <f aca="false">+Limt2!DN21</f>
        <v>0</v>
      </c>
      <c r="DP106" s="5" t="n">
        <f aca="false">+Limt2!DO21</f>
        <v>0</v>
      </c>
      <c r="DQ106" s="5" t="n">
        <f aca="false">+Limt2!DP21</f>
        <v>0</v>
      </c>
      <c r="DR106" s="5" t="n">
        <f aca="false">+Limt2!DQ21</f>
        <v>0</v>
      </c>
      <c r="DS106" s="5" t="n">
        <f aca="false">+Limt2!DR21</f>
        <v>0</v>
      </c>
      <c r="DT106" s="5" t="n">
        <f aca="false">+Limt2!DS21</f>
        <v>0</v>
      </c>
      <c r="DU106" s="5" t="n">
        <f aca="false">+Limt2!DT21</f>
        <v>0</v>
      </c>
    </row>
    <row r="108" customFormat="false" ht="20.45" hidden="false" customHeight="true" outlineLevel="0" collapsed="false">
      <c r="A108" s="5" t="s">
        <v>174</v>
      </c>
      <c r="B108" s="6" t="n">
        <f aca="false">+B103/B106</f>
        <v>1</v>
      </c>
      <c r="D108" s="5" t="n">
        <f aca="false">+D103/D106</f>
        <v>1</v>
      </c>
      <c r="E108" s="5" t="n">
        <f aca="false">+E103/E106</f>
        <v>1</v>
      </c>
      <c r="F108" s="5" t="n">
        <f aca="false">+F103/F106</f>
        <v>1</v>
      </c>
      <c r="G108" s="5" t="n">
        <f aca="false">+G103/G106</f>
        <v>1</v>
      </c>
      <c r="H108" s="5" t="n">
        <f aca="false">+H103/H106</f>
        <v>1</v>
      </c>
      <c r="I108" s="5" t="n">
        <f aca="false">+I103/I106</f>
        <v>1</v>
      </c>
      <c r="J108" s="5" t="n">
        <f aca="false">+J103/J106</f>
        <v>1</v>
      </c>
      <c r="K108" s="5" t="n">
        <f aca="false">+K103/K106</f>
        <v>1</v>
      </c>
      <c r="L108" s="5" t="n">
        <f aca="false">+L103/L106</f>
        <v>1</v>
      </c>
      <c r="M108" s="5" t="n">
        <f aca="false">+M103/M106</f>
        <v>1</v>
      </c>
      <c r="N108" s="5" t="n">
        <f aca="false">+N103/N106</f>
        <v>1</v>
      </c>
      <c r="O108" s="5" t="n">
        <f aca="false">+O103/O106</f>
        <v>1</v>
      </c>
      <c r="P108" s="5" t="n">
        <f aca="false">+P103/P106</f>
        <v>1</v>
      </c>
      <c r="Q108" s="5" t="n">
        <f aca="false">+Q103/Q106</f>
        <v>1</v>
      </c>
      <c r="R108" s="5" t="n">
        <f aca="false">+R103/R106</f>
        <v>1</v>
      </c>
      <c r="S108" s="5" t="n">
        <f aca="false">+S103/S106</f>
        <v>1</v>
      </c>
      <c r="T108" s="5" t="n">
        <f aca="false">+T103/T106</f>
        <v>1</v>
      </c>
      <c r="U108" s="5" t="n">
        <f aca="false">+U103/U106</f>
        <v>1</v>
      </c>
      <c r="V108" s="5" t="n">
        <f aca="false">+V103/V106</f>
        <v>1</v>
      </c>
      <c r="W108" s="5" t="n">
        <f aca="false">+W103/W106</f>
        <v>1</v>
      </c>
      <c r="X108" s="5" t="n">
        <f aca="false">+X103/X106</f>
        <v>1</v>
      </c>
      <c r="Y108" s="5" t="n">
        <f aca="false">+Y103/Y106</f>
        <v>1</v>
      </c>
      <c r="Z108" s="5" t="n">
        <f aca="false">+Z103/Z106</f>
        <v>1</v>
      </c>
      <c r="AA108" s="5" t="n">
        <f aca="false">+AA103/AA106</f>
        <v>1</v>
      </c>
      <c r="AB108" s="5" t="n">
        <f aca="false">+AB103/AB106</f>
        <v>1</v>
      </c>
      <c r="AC108" s="5" t="n">
        <f aca="false">+AC103/AC106</f>
        <v>1</v>
      </c>
      <c r="AD108" s="5" t="n">
        <f aca="false">+AD103/AD106</f>
        <v>1</v>
      </c>
      <c r="AE108" s="5" t="n">
        <f aca="false">+AE103/AE106</f>
        <v>1</v>
      </c>
      <c r="AF108" s="5" t="n">
        <f aca="false">+AF103/AF106</f>
        <v>1</v>
      </c>
      <c r="AG108" s="5" t="n">
        <f aca="false">+AG103/AG106</f>
        <v>1</v>
      </c>
      <c r="AH108" s="5" t="n">
        <f aca="false">+AH103/AH106</f>
        <v>1</v>
      </c>
      <c r="AI108" s="5" t="n">
        <f aca="false">+AI103/AI106</f>
        <v>1</v>
      </c>
      <c r="AJ108" s="5" t="n">
        <f aca="false">+AJ103/AJ106</f>
        <v>1</v>
      </c>
      <c r="AK108" s="5" t="n">
        <f aca="false">+AK103/AK106</f>
        <v>1</v>
      </c>
      <c r="AL108" s="5" t="n">
        <f aca="false">+AL103/AL106</f>
        <v>1</v>
      </c>
      <c r="AM108" s="5" t="n">
        <f aca="false">+AM103/AM106</f>
        <v>1</v>
      </c>
      <c r="AN108" s="5" t="n">
        <f aca="false">+AN103/AN106</f>
        <v>1</v>
      </c>
      <c r="AO108" s="5" t="n">
        <f aca="false">+AO103/AO106</f>
        <v>1</v>
      </c>
      <c r="AP108" s="5" t="n">
        <f aca="false">+AP103/AP106</f>
        <v>1</v>
      </c>
      <c r="AQ108" s="5" t="n">
        <f aca="false">+AQ103/AQ106</f>
        <v>1</v>
      </c>
      <c r="AR108" s="5" t="n">
        <f aca="false">+AR103/AR106</f>
        <v>1</v>
      </c>
      <c r="AS108" s="5" t="n">
        <f aca="false">+AS103/AS106</f>
        <v>1</v>
      </c>
      <c r="AT108" s="5" t="n">
        <f aca="false">+AT103/AT106</f>
        <v>1</v>
      </c>
      <c r="AU108" s="5" t="n">
        <f aca="false">+AU103/AU106</f>
        <v>1</v>
      </c>
      <c r="AV108" s="5" t="n">
        <f aca="false">+AV103/AV106</f>
        <v>1</v>
      </c>
      <c r="AW108" s="5" t="n">
        <f aca="false">+AW103/AW106</f>
        <v>1</v>
      </c>
      <c r="AX108" s="5" t="n">
        <f aca="false">+AX103/AX106</f>
        <v>1</v>
      </c>
      <c r="AY108" s="5" t="n">
        <f aca="false">+AY103/AY106</f>
        <v>1</v>
      </c>
      <c r="AZ108" s="5" t="n">
        <f aca="false">+AZ103/AZ106</f>
        <v>1</v>
      </c>
      <c r="BA108" s="5" t="n">
        <f aca="false">+BA103/BA106</f>
        <v>1</v>
      </c>
      <c r="BB108" s="5" t="n">
        <f aca="false">+BB103/BB106</f>
        <v>1</v>
      </c>
      <c r="BC108" s="5" t="n">
        <f aca="false">+BC103/BC106</f>
        <v>1</v>
      </c>
      <c r="BD108" s="5" t="n">
        <f aca="false">+BD103/BD106</f>
        <v>1</v>
      </c>
      <c r="BE108" s="5" t="n">
        <f aca="false">+BE103/BE106</f>
        <v>1</v>
      </c>
      <c r="BF108" s="5" t="n">
        <f aca="false">+BF103/BF106</f>
        <v>1</v>
      </c>
      <c r="BG108" s="5" t="n">
        <f aca="false">+BG103/BG106</f>
        <v>1</v>
      </c>
      <c r="BH108" s="5" t="n">
        <f aca="false">+BH103/BH106</f>
        <v>1</v>
      </c>
      <c r="BI108" s="5" t="n">
        <f aca="false">+BI103/BI106</f>
        <v>1</v>
      </c>
      <c r="BJ108" s="5" t="n">
        <f aca="false">+BJ103/BJ106</f>
        <v>1</v>
      </c>
      <c r="BK108" s="5" t="e">
        <f aca="false">+BK103/BK106</f>
        <v>#DIV/0!</v>
      </c>
      <c r="BL108" s="5" t="e">
        <f aca="false">+BL103/BL106</f>
        <v>#DIV/0!</v>
      </c>
      <c r="BM108" s="5" t="e">
        <f aca="false">+BM103/BM106</f>
        <v>#DIV/0!</v>
      </c>
      <c r="BN108" s="5" t="e">
        <f aca="false">+BN103/BN106</f>
        <v>#DIV/0!</v>
      </c>
      <c r="BO108" s="5" t="e">
        <f aca="false">+BO103/BO106</f>
        <v>#DIV/0!</v>
      </c>
      <c r="BP108" s="5" t="e">
        <f aca="false">+BP103/BP106</f>
        <v>#DIV/0!</v>
      </c>
      <c r="BQ108" s="5" t="e">
        <f aca="false">+BQ103/BQ106</f>
        <v>#DIV/0!</v>
      </c>
      <c r="BR108" s="5" t="e">
        <f aca="false">+BR103/BR106</f>
        <v>#DIV/0!</v>
      </c>
      <c r="BS108" s="5" t="e">
        <f aca="false">+BS103/BS106</f>
        <v>#DIV/0!</v>
      </c>
      <c r="BT108" s="5" t="e">
        <f aca="false">+BT103/BT106</f>
        <v>#DIV/0!</v>
      </c>
      <c r="BU108" s="5" t="e">
        <f aca="false">+BU103/BU106</f>
        <v>#DIV/0!</v>
      </c>
      <c r="BV108" s="5" t="e">
        <f aca="false">+BV103/BV106</f>
        <v>#DIV/0!</v>
      </c>
      <c r="BW108" s="5" t="e">
        <f aca="false">+BW103/BW106</f>
        <v>#DIV/0!</v>
      </c>
      <c r="BX108" s="5" t="e">
        <f aca="false">+BX103/BX106</f>
        <v>#DIV/0!</v>
      </c>
      <c r="BY108" s="5" t="e">
        <f aca="false">+BY103/BY106</f>
        <v>#DIV/0!</v>
      </c>
      <c r="BZ108" s="5" t="e">
        <f aca="false">+BZ103/BZ106</f>
        <v>#DIV/0!</v>
      </c>
      <c r="CA108" s="5" t="e">
        <f aca="false">+CA103/CA106</f>
        <v>#DIV/0!</v>
      </c>
      <c r="CB108" s="5" t="e">
        <f aca="false">+CB103/CB106</f>
        <v>#DIV/0!</v>
      </c>
      <c r="CC108" s="5" t="e">
        <f aca="false">+CC103/CC106</f>
        <v>#DIV/0!</v>
      </c>
      <c r="CD108" s="5" t="e">
        <f aca="false">+CD103/CD106</f>
        <v>#DIV/0!</v>
      </c>
      <c r="CE108" s="5" t="e">
        <f aca="false">+CE103/CE106</f>
        <v>#DIV/0!</v>
      </c>
      <c r="CF108" s="5" t="e">
        <f aca="false">+CF103/CF106</f>
        <v>#DIV/0!</v>
      </c>
      <c r="CG108" s="5" t="e">
        <f aca="false">+CG103/CG106</f>
        <v>#DIV/0!</v>
      </c>
      <c r="CH108" s="5" t="e">
        <f aca="false">+CH103/CH106</f>
        <v>#DIV/0!</v>
      </c>
      <c r="CI108" s="5" t="e">
        <f aca="false">+CI103/CI106</f>
        <v>#DIV/0!</v>
      </c>
      <c r="CJ108" s="5" t="e">
        <f aca="false">+CJ103/CJ106</f>
        <v>#DIV/0!</v>
      </c>
      <c r="CK108" s="5" t="e">
        <f aca="false">+CK103/CK106</f>
        <v>#DIV/0!</v>
      </c>
      <c r="CL108" s="5" t="e">
        <f aca="false">+CL103/CL106</f>
        <v>#DIV/0!</v>
      </c>
      <c r="CM108" s="5" t="e">
        <f aca="false">+CM103/CM106</f>
        <v>#DIV/0!</v>
      </c>
      <c r="CN108" s="5" t="e">
        <f aca="false">+CN103/CN106</f>
        <v>#DIV/0!</v>
      </c>
      <c r="CO108" s="5" t="e">
        <f aca="false">+CO103/CO106</f>
        <v>#DIV/0!</v>
      </c>
      <c r="CP108" s="5" t="e">
        <f aca="false">+CP103/CP106</f>
        <v>#DIV/0!</v>
      </c>
      <c r="CQ108" s="5" t="e">
        <f aca="false">+CQ103/CQ106</f>
        <v>#DIV/0!</v>
      </c>
      <c r="CR108" s="5" t="e">
        <f aca="false">+CR103/CR106</f>
        <v>#DIV/0!</v>
      </c>
      <c r="CS108" s="5" t="e">
        <f aca="false">+CS103/CS106</f>
        <v>#DIV/0!</v>
      </c>
      <c r="CT108" s="5" t="e">
        <f aca="false">+CT103/CT106</f>
        <v>#DIV/0!</v>
      </c>
      <c r="CU108" s="5" t="e">
        <f aca="false">+CU103/CU106</f>
        <v>#DIV/0!</v>
      </c>
      <c r="CV108" s="5" t="e">
        <f aca="false">+CV103/CV106</f>
        <v>#DIV/0!</v>
      </c>
      <c r="CW108" s="5" t="e">
        <f aca="false">+CW103/CW106</f>
        <v>#DIV/0!</v>
      </c>
      <c r="CX108" s="5" t="e">
        <f aca="false">+CX103/CX106</f>
        <v>#DIV/0!</v>
      </c>
      <c r="CY108" s="5" t="e">
        <f aca="false">+CY103/CY106</f>
        <v>#DIV/0!</v>
      </c>
      <c r="CZ108" s="5" t="e">
        <f aca="false">+CZ103/CZ106</f>
        <v>#DIV/0!</v>
      </c>
      <c r="DA108" s="5" t="e">
        <f aca="false">+DA103/DA106</f>
        <v>#DIV/0!</v>
      </c>
      <c r="DB108" s="5" t="e">
        <f aca="false">+DB103/DB106</f>
        <v>#DIV/0!</v>
      </c>
      <c r="DC108" s="5" t="e">
        <f aca="false">+DC103/DC106</f>
        <v>#DIV/0!</v>
      </c>
      <c r="DD108" s="5" t="e">
        <f aca="false">+DD103/DD106</f>
        <v>#DIV/0!</v>
      </c>
      <c r="DE108" s="5" t="e">
        <f aca="false">+DE103/DE106</f>
        <v>#DIV/0!</v>
      </c>
      <c r="DF108" s="5" t="e">
        <f aca="false">+DF103/DF106</f>
        <v>#DIV/0!</v>
      </c>
      <c r="DG108" s="5" t="e">
        <f aca="false">+DG103/DG106</f>
        <v>#DIV/0!</v>
      </c>
      <c r="DH108" s="5" t="e">
        <f aca="false">+DH103/DH106</f>
        <v>#DIV/0!</v>
      </c>
      <c r="DI108" s="5" t="e">
        <f aca="false">+DI103/DI106</f>
        <v>#DIV/0!</v>
      </c>
      <c r="DJ108" s="5" t="e">
        <f aca="false">+DJ103/DJ106</f>
        <v>#DIV/0!</v>
      </c>
      <c r="DK108" s="5" t="e">
        <f aca="false">+DK103/DK106</f>
        <v>#DIV/0!</v>
      </c>
      <c r="DL108" s="5" t="e">
        <f aca="false">+DL103/DL106</f>
        <v>#DIV/0!</v>
      </c>
      <c r="DM108" s="5" t="e">
        <f aca="false">+DM103/DM106</f>
        <v>#DIV/0!</v>
      </c>
      <c r="DN108" s="5" t="e">
        <f aca="false">+DN103/DN106</f>
        <v>#DIV/0!</v>
      </c>
      <c r="DO108" s="5" t="e">
        <f aca="false">+DO103/DO106</f>
        <v>#DIV/0!</v>
      </c>
      <c r="DP108" s="5" t="e">
        <f aca="false">+DP103/DP106</f>
        <v>#DIV/0!</v>
      </c>
      <c r="DQ108" s="5" t="e">
        <f aca="false">+DQ103/DQ106</f>
        <v>#DIV/0!</v>
      </c>
      <c r="DR108" s="5" t="e">
        <f aca="false">+DR103/DR106</f>
        <v>#DIV/0!</v>
      </c>
      <c r="DS108" s="5" t="e">
        <f aca="false">+DS103/DS106</f>
        <v>#DIV/0!</v>
      </c>
      <c r="DT108" s="5" t="e">
        <f aca="false">+DT103/DT106</f>
        <v>#DIV/0!</v>
      </c>
      <c r="DU108" s="5" t="e">
        <f aca="false">+DU103/DU106</f>
        <v>#DIV/0!</v>
      </c>
    </row>
    <row r="113" customFormat="false" ht="14.25" hidden="false" customHeight="true" outlineLevel="0" collapsed="false">
      <c r="A113" s="5" t="s">
        <v>175</v>
      </c>
    </row>
    <row r="114" customFormat="false" ht="14.25" hidden="false" customHeight="true" outlineLevel="0" collapsed="false">
      <c r="A114" s="5" t="s">
        <v>176</v>
      </c>
    </row>
    <row r="115" customFormat="false" ht="14.25" hidden="false" customHeight="true" outlineLevel="0" collapsed="false">
      <c r="A115" s="5" t="s">
        <v>177</v>
      </c>
      <c r="B115" s="6" t="n">
        <v>0.2</v>
      </c>
      <c r="D115" s="32" t="n">
        <v>0.390423082370419</v>
      </c>
      <c r="E115" s="32" t="n">
        <v>0.379051793767646</v>
      </c>
      <c r="F115" s="32" t="n">
        <v>0.43473126916606</v>
      </c>
      <c r="G115" s="32" t="n">
        <v>0.422722159652297</v>
      </c>
      <c r="H115" s="32" t="n">
        <v>0.410416776797459</v>
      </c>
      <c r="I115" s="32" t="n">
        <v>0.707776547816308</v>
      </c>
      <c r="J115" s="32" t="n">
        <v>0.692148237451976</v>
      </c>
      <c r="K115" s="32" t="n">
        <v>0.840306904668391</v>
      </c>
      <c r="L115" s="32" t="n">
        <v>0.834064356041928</v>
      </c>
      <c r="M115" s="32" t="n">
        <v>0.939658851575289</v>
      </c>
      <c r="N115" s="32" t="n">
        <v>0.936731085269664</v>
      </c>
      <c r="O115" s="32" t="n">
        <v>0.933881266795913</v>
      </c>
      <c r="P115" s="32" t="n">
        <v>0.93094420085046</v>
      </c>
      <c r="Q115" s="32" t="n">
        <v>0.92808804859366</v>
      </c>
      <c r="R115" s="32" t="n">
        <v>0.925153812199609</v>
      </c>
      <c r="S115" s="32" t="n">
        <v>0.922301006992916</v>
      </c>
      <c r="T115" s="32" t="n">
        <v>0.91937849700563</v>
      </c>
      <c r="U115" s="32" t="n">
        <v>1</v>
      </c>
      <c r="V115" s="32" t="n">
        <v>1</v>
      </c>
      <c r="W115" s="32" t="n">
        <v>1</v>
      </c>
      <c r="X115" s="32" t="n">
        <v>1</v>
      </c>
      <c r="Y115" s="32" t="n">
        <v>1</v>
      </c>
      <c r="Z115" s="32" t="n">
        <v>1</v>
      </c>
      <c r="AA115" s="32" t="n">
        <v>1</v>
      </c>
      <c r="AB115" s="32" t="n">
        <v>1</v>
      </c>
      <c r="AC115" s="32" t="n">
        <v>1</v>
      </c>
      <c r="AD115" s="32" t="n">
        <v>1</v>
      </c>
      <c r="AE115" s="32" t="n">
        <v>1</v>
      </c>
      <c r="AF115" s="32" t="n">
        <v>1</v>
      </c>
      <c r="AG115" s="32" t="n">
        <v>1</v>
      </c>
      <c r="AH115" s="32" t="n">
        <v>1</v>
      </c>
      <c r="AI115" s="32" t="n">
        <v>1</v>
      </c>
      <c r="AJ115" s="32" t="n">
        <v>1</v>
      </c>
      <c r="AK115" s="32" t="n">
        <v>1</v>
      </c>
      <c r="AL115" s="32" t="n">
        <v>1</v>
      </c>
      <c r="AM115" s="32" t="n">
        <v>1</v>
      </c>
      <c r="AN115" s="32" t="n">
        <v>1</v>
      </c>
      <c r="AO115" s="32" t="n">
        <v>1</v>
      </c>
      <c r="AP115" s="32" t="n">
        <v>1</v>
      </c>
      <c r="AQ115" s="32" t="n">
        <v>1</v>
      </c>
      <c r="AR115" s="32" t="n">
        <v>1</v>
      </c>
      <c r="AS115" s="32" t="n">
        <v>1</v>
      </c>
      <c r="AT115" s="32" t="n">
        <v>1</v>
      </c>
      <c r="AU115" s="32" t="n">
        <v>1</v>
      </c>
      <c r="AV115" s="32" t="n">
        <v>1</v>
      </c>
      <c r="AW115" s="32" t="n">
        <v>1</v>
      </c>
      <c r="AX115" s="32" t="n">
        <v>1</v>
      </c>
      <c r="AY115" s="32" t="n">
        <v>1</v>
      </c>
      <c r="AZ115" s="32" t="n">
        <v>1</v>
      </c>
      <c r="BA115" s="32" t="n">
        <v>1</v>
      </c>
      <c r="BB115" s="32" t="n">
        <v>1</v>
      </c>
      <c r="BC115" s="32" t="n">
        <v>1</v>
      </c>
      <c r="BD115" s="32" t="n">
        <v>1</v>
      </c>
      <c r="BE115" s="32" t="n">
        <v>1</v>
      </c>
      <c r="BF115" s="32" t="n">
        <v>1</v>
      </c>
      <c r="BG115" s="32" t="n">
        <v>1</v>
      </c>
      <c r="BH115" s="32" t="n">
        <v>1</v>
      </c>
      <c r="BI115" s="32" t="n">
        <v>1</v>
      </c>
      <c r="BJ115" s="32" t="n">
        <v>1</v>
      </c>
      <c r="BK115" s="32" t="n">
        <v>1</v>
      </c>
      <c r="BL115" s="32" t="n">
        <v>1</v>
      </c>
      <c r="BM115" s="32" t="n">
        <v>1</v>
      </c>
      <c r="BN115" s="32" t="n">
        <v>1</v>
      </c>
      <c r="BO115" s="32" t="n">
        <v>1</v>
      </c>
    </row>
    <row r="116" customFormat="false" ht="14.25" hidden="false" customHeight="true" outlineLevel="0" collapsed="false">
      <c r="A116" s="5" t="s">
        <v>178</v>
      </c>
      <c r="B116" s="6" t="n">
        <v>0.02</v>
      </c>
      <c r="D116" s="32" t="n">
        <v>0.0558748006313837</v>
      </c>
      <c r="E116" s="32" t="n">
        <v>0.11093715103193</v>
      </c>
      <c r="F116" s="32" t="n">
        <v>0.163189757091424</v>
      </c>
      <c r="G116" s="32" t="n">
        <v>0.206247481877797</v>
      </c>
      <c r="H116" s="32" t="n">
        <v>0.241939219120748</v>
      </c>
      <c r="I116" s="32" t="n">
        <v>0.301809139794965</v>
      </c>
      <c r="J116" s="32" t="n">
        <v>0.364484979206509</v>
      </c>
      <c r="K116" s="32" t="n">
        <v>0.423670192325458</v>
      </c>
      <c r="L116" s="32" t="n">
        <v>0.47828388059114</v>
      </c>
      <c r="M116" s="32" t="n">
        <v>0.534073642890573</v>
      </c>
      <c r="N116" s="32" t="n">
        <v>0.588156847288757</v>
      </c>
      <c r="O116" s="32" t="n">
        <v>0.633622000235754</v>
      </c>
      <c r="P116" s="32" t="n">
        <v>0.672456999552875</v>
      </c>
      <c r="Q116" s="32" t="n">
        <v>0.705173102129566</v>
      </c>
      <c r="R116" s="32" t="n">
        <v>0.733018572682693</v>
      </c>
      <c r="S116" s="32" t="n">
        <v>0.756457118352739</v>
      </c>
      <c r="T116" s="32" t="n">
        <v>0.77629758052826</v>
      </c>
      <c r="U116" s="32" t="n">
        <v>0.794110815378554</v>
      </c>
      <c r="V116" s="32" t="n">
        <v>0.822197128286669</v>
      </c>
      <c r="W116" s="32" t="n">
        <v>0.839125810583072</v>
      </c>
      <c r="X116" s="32" t="n">
        <v>0.854453753674867</v>
      </c>
      <c r="Y116" s="32" t="n">
        <v>0.868106413452781</v>
      </c>
      <c r="Z116" s="32" t="n">
        <v>0.880485825306535</v>
      </c>
      <c r="AA116" s="32" t="n">
        <v>0.891631751984253</v>
      </c>
      <c r="AB116" s="32" t="n">
        <v>0.901741793815245</v>
      </c>
      <c r="AC116" s="32" t="n">
        <v>0.9</v>
      </c>
      <c r="AD116" s="32" t="n">
        <v>0.9</v>
      </c>
      <c r="AE116" s="32" t="n">
        <v>0.9</v>
      </c>
      <c r="AF116" s="32" t="n">
        <v>0.9</v>
      </c>
      <c r="AG116" s="32" t="n">
        <v>0.9</v>
      </c>
      <c r="AH116" s="32" t="n">
        <v>0.9</v>
      </c>
      <c r="AI116" s="32" t="n">
        <v>0.9</v>
      </c>
      <c r="AJ116" s="32" t="n">
        <v>0.9</v>
      </c>
      <c r="AK116" s="32" t="n">
        <v>0.9</v>
      </c>
      <c r="AL116" s="32" t="n">
        <v>0.9</v>
      </c>
      <c r="AM116" s="32" t="n">
        <v>0.9</v>
      </c>
      <c r="AN116" s="32" t="n">
        <v>0.9</v>
      </c>
      <c r="AO116" s="32" t="n">
        <v>0.9</v>
      </c>
      <c r="AP116" s="32" t="n">
        <v>0.9</v>
      </c>
      <c r="AQ116" s="32" t="n">
        <v>0.9</v>
      </c>
      <c r="AR116" s="32" t="n">
        <v>0.9</v>
      </c>
      <c r="AS116" s="32" t="n">
        <v>0.9</v>
      </c>
      <c r="AT116" s="32" t="n">
        <v>0.9</v>
      </c>
      <c r="AU116" s="32" t="n">
        <v>0.9</v>
      </c>
      <c r="AV116" s="32" t="n">
        <v>0.9</v>
      </c>
      <c r="AW116" s="32" t="n">
        <v>0.9</v>
      </c>
      <c r="AX116" s="32" t="n">
        <v>0.9</v>
      </c>
      <c r="AY116" s="32" t="n">
        <v>0.9</v>
      </c>
      <c r="AZ116" s="32" t="n">
        <v>0.9</v>
      </c>
      <c r="BA116" s="32" t="n">
        <v>0.9</v>
      </c>
      <c r="BB116" s="32" t="n">
        <v>0.9</v>
      </c>
      <c r="BC116" s="32" t="n">
        <v>0.9</v>
      </c>
      <c r="BD116" s="32" t="n">
        <v>0.9</v>
      </c>
      <c r="BE116" s="32" t="n">
        <v>0.9</v>
      </c>
      <c r="BF116" s="32" t="n">
        <v>0.9</v>
      </c>
      <c r="BG116" s="32" t="n">
        <v>0.9</v>
      </c>
      <c r="BH116" s="32" t="n">
        <v>0.9</v>
      </c>
      <c r="BI116" s="32" t="n">
        <v>0.9</v>
      </c>
      <c r="BJ116" s="32" t="n">
        <v>0.9</v>
      </c>
      <c r="BK116" s="32" t="n">
        <v>0.9</v>
      </c>
      <c r="BL116" s="32" t="n">
        <v>0.9</v>
      </c>
      <c r="BM116" s="32" t="n">
        <v>0.9</v>
      </c>
      <c r="BN116" s="32" t="n">
        <v>0.9</v>
      </c>
      <c r="BO116" s="32" t="n">
        <v>0.9</v>
      </c>
    </row>
    <row r="118" customFormat="false" ht="14.25" hidden="false" customHeight="true" outlineLevel="0" collapsed="false">
      <c r="A118" s="5" t="s">
        <v>179</v>
      </c>
    </row>
    <row r="119" customFormat="false" ht="14.25" hidden="false" customHeight="true" outlineLevel="0" collapsed="false">
      <c r="A119" s="5" t="s">
        <v>176</v>
      </c>
    </row>
    <row r="120" customFormat="false" ht="14.25" hidden="false" customHeight="true" outlineLevel="0" collapsed="false">
      <c r="A120" s="5" t="s">
        <v>177</v>
      </c>
      <c r="B120" s="6" t="n">
        <v>0.2</v>
      </c>
      <c r="D120" s="5" t="n">
        <v>0.390423082370419</v>
      </c>
      <c r="E120" s="5" t="n">
        <v>0.379051793767646</v>
      </c>
      <c r="F120" s="5" t="n">
        <v>0.43473126916606</v>
      </c>
      <c r="G120" s="5" t="n">
        <v>0.422722159652297</v>
      </c>
      <c r="H120" s="5" t="n">
        <v>0.410416776797459</v>
      </c>
      <c r="I120" s="5" t="n">
        <v>0.707776547816308</v>
      </c>
      <c r="J120" s="5" t="n">
        <v>0.692148237451976</v>
      </c>
      <c r="K120" s="5" t="n">
        <v>0.840306904668391</v>
      </c>
      <c r="L120" s="5" t="n">
        <v>0.834064356041928</v>
      </c>
      <c r="M120" s="5" t="n">
        <v>0.939658851575289</v>
      </c>
      <c r="N120" s="5" t="n">
        <v>0.936731085269664</v>
      </c>
      <c r="O120" s="5" t="n">
        <v>0.933881266795913</v>
      </c>
      <c r="P120" s="5" t="n">
        <v>0.93094420085046</v>
      </c>
      <c r="Q120" s="5" t="n">
        <v>0.92808804859366</v>
      </c>
      <c r="R120" s="5" t="n">
        <v>0.925153812199609</v>
      </c>
      <c r="S120" s="5" t="n">
        <v>0.922301006992916</v>
      </c>
      <c r="T120" s="5" t="n">
        <v>0.91937849700563</v>
      </c>
      <c r="U120" s="5" t="n">
        <v>1</v>
      </c>
      <c r="V120" s="5" t="n">
        <v>1</v>
      </c>
      <c r="W120" s="5" t="n">
        <v>1</v>
      </c>
      <c r="X120" s="5" t="n">
        <v>1</v>
      </c>
      <c r="Y120" s="5" t="n">
        <v>1</v>
      </c>
      <c r="Z120" s="5" t="n">
        <v>1</v>
      </c>
      <c r="AA120" s="5" t="n">
        <v>1</v>
      </c>
      <c r="AB120" s="5" t="n">
        <v>1</v>
      </c>
      <c r="AC120" s="5" t="n">
        <v>1</v>
      </c>
      <c r="AD120" s="5" t="n">
        <v>1</v>
      </c>
      <c r="AE120" s="5" t="n">
        <v>1</v>
      </c>
      <c r="AF120" s="5" t="n">
        <v>1</v>
      </c>
      <c r="AG120" s="5" t="n">
        <v>1</v>
      </c>
      <c r="AH120" s="5" t="n">
        <v>1</v>
      </c>
      <c r="AI120" s="5" t="n">
        <v>1</v>
      </c>
      <c r="AJ120" s="5" t="n">
        <v>1</v>
      </c>
      <c r="AK120" s="5" t="n">
        <v>1</v>
      </c>
      <c r="AL120" s="5" t="n">
        <v>1</v>
      </c>
      <c r="AM120" s="5" t="n">
        <v>1</v>
      </c>
      <c r="AN120" s="5" t="n">
        <v>1</v>
      </c>
      <c r="AO120" s="5" t="n">
        <v>1</v>
      </c>
      <c r="AP120" s="5" t="n">
        <v>1</v>
      </c>
      <c r="AQ120" s="5" t="n">
        <v>1</v>
      </c>
      <c r="AR120" s="5" t="n">
        <v>1</v>
      </c>
      <c r="AS120" s="5" t="n">
        <v>1</v>
      </c>
      <c r="AT120" s="5" t="n">
        <v>1</v>
      </c>
      <c r="AU120" s="5" t="n">
        <v>1</v>
      </c>
      <c r="AV120" s="5" t="n">
        <v>1</v>
      </c>
      <c r="AW120" s="5" t="n">
        <v>1</v>
      </c>
      <c r="AX120" s="5" t="n">
        <v>1</v>
      </c>
      <c r="AY120" s="5" t="n">
        <v>1</v>
      </c>
      <c r="AZ120" s="5" t="n">
        <v>1</v>
      </c>
      <c r="BA120" s="5" t="n">
        <v>1</v>
      </c>
      <c r="BB120" s="5" t="n">
        <v>1</v>
      </c>
      <c r="BC120" s="5" t="n">
        <v>1</v>
      </c>
      <c r="BD120" s="5" t="n">
        <v>1</v>
      </c>
      <c r="BE120" s="5" t="n">
        <v>1</v>
      </c>
      <c r="BF120" s="5" t="n">
        <v>1</v>
      </c>
      <c r="BG120" s="5" t="n">
        <v>1</v>
      </c>
      <c r="BH120" s="5" t="n">
        <v>1</v>
      </c>
      <c r="BI120" s="5" t="n">
        <v>1</v>
      </c>
      <c r="BJ120" s="5" t="n">
        <v>1</v>
      </c>
      <c r="BK120" s="5" t="n">
        <v>1</v>
      </c>
      <c r="BL120" s="5" t="n">
        <v>1</v>
      </c>
      <c r="BM120" s="5" t="n">
        <v>1</v>
      </c>
      <c r="BN120" s="5" t="n">
        <v>1</v>
      </c>
      <c r="BO120" s="5" t="n">
        <v>1</v>
      </c>
    </row>
    <row r="121" customFormat="false" ht="14.25" hidden="false" customHeight="true" outlineLevel="0" collapsed="false">
      <c r="A121" s="5" t="s">
        <v>178</v>
      </c>
      <c r="B121" s="6" t="n">
        <v>0.02</v>
      </c>
      <c r="D121" s="5" t="n">
        <v>0.0558748006313837</v>
      </c>
      <c r="E121" s="5" t="n">
        <v>0.11093715103193</v>
      </c>
      <c r="F121" s="5" t="n">
        <v>0.163189757091424</v>
      </c>
      <c r="G121" s="5" t="n">
        <v>0.206247481877797</v>
      </c>
      <c r="H121" s="5" t="n">
        <v>0.241939219120748</v>
      </c>
      <c r="I121" s="5" t="n">
        <v>0.301809139794965</v>
      </c>
      <c r="J121" s="5" t="n">
        <v>0.364484979206509</v>
      </c>
      <c r="K121" s="5" t="n">
        <v>0.423670192325458</v>
      </c>
      <c r="L121" s="5" t="n">
        <v>0.47828388059114</v>
      </c>
      <c r="M121" s="5" t="n">
        <v>0.534073642890573</v>
      </c>
      <c r="N121" s="5" t="n">
        <v>0.588156847288757</v>
      </c>
      <c r="O121" s="5" t="n">
        <v>0.633622000235754</v>
      </c>
      <c r="P121" s="5" t="n">
        <v>0.672456999552875</v>
      </c>
      <c r="Q121" s="5" t="n">
        <v>0.705173102129566</v>
      </c>
      <c r="R121" s="5" t="n">
        <v>0.733018572682693</v>
      </c>
      <c r="S121" s="5" t="n">
        <v>0.756457118352739</v>
      </c>
      <c r="T121" s="5" t="n">
        <v>0.77629758052826</v>
      </c>
      <c r="U121" s="5" t="n">
        <v>0.794110815378554</v>
      </c>
      <c r="V121" s="5" t="n">
        <v>0.822197128286669</v>
      </c>
      <c r="W121" s="5" t="n">
        <v>0.839125810583072</v>
      </c>
      <c r="X121" s="5" t="n">
        <v>0.854453753674867</v>
      </c>
      <c r="Y121" s="5" t="n">
        <v>0.868106413452781</v>
      </c>
      <c r="Z121" s="5" t="n">
        <v>0.880485825306535</v>
      </c>
      <c r="AA121" s="5" t="n">
        <v>0.891631751984253</v>
      </c>
      <c r="AB121" s="5" t="n">
        <v>0.901741793815245</v>
      </c>
      <c r="AC121" s="5" t="n">
        <v>0.9</v>
      </c>
      <c r="AD121" s="5" t="n">
        <v>0.9</v>
      </c>
      <c r="AE121" s="5" t="n">
        <v>0.9</v>
      </c>
      <c r="AF121" s="5" t="n">
        <v>0.9</v>
      </c>
      <c r="AG121" s="5" t="n">
        <v>0.9</v>
      </c>
      <c r="AH121" s="5" t="n">
        <v>0.9</v>
      </c>
      <c r="AI121" s="5" t="n">
        <v>0.9</v>
      </c>
      <c r="AJ121" s="5" t="n">
        <v>0.9</v>
      </c>
      <c r="AK121" s="5" t="n">
        <v>0.9</v>
      </c>
      <c r="AL121" s="5" t="n">
        <v>0.9</v>
      </c>
      <c r="AM121" s="5" t="n">
        <v>0.9</v>
      </c>
      <c r="AN121" s="5" t="n">
        <v>0.9</v>
      </c>
      <c r="AO121" s="5" t="n">
        <v>0.9</v>
      </c>
      <c r="AP121" s="5" t="n">
        <v>0.9</v>
      </c>
      <c r="AQ121" s="5" t="n">
        <v>0.9</v>
      </c>
      <c r="AR121" s="5" t="n">
        <v>0.9</v>
      </c>
      <c r="AS121" s="5" t="n">
        <v>0.9</v>
      </c>
      <c r="AT121" s="5" t="n">
        <v>0.9</v>
      </c>
      <c r="AU121" s="5" t="n">
        <v>0.9</v>
      </c>
      <c r="AV121" s="5" t="n">
        <v>0.9</v>
      </c>
      <c r="AW121" s="5" t="n">
        <v>0.9</v>
      </c>
      <c r="AX121" s="5" t="n">
        <v>0.9</v>
      </c>
      <c r="AY121" s="5" t="n">
        <v>0.9</v>
      </c>
      <c r="AZ121" s="5" t="n">
        <v>0.9</v>
      </c>
      <c r="BA121" s="5" t="n">
        <v>0.9</v>
      </c>
      <c r="BB121" s="5" t="n">
        <v>0.9</v>
      </c>
      <c r="BC121" s="5" t="n">
        <v>0.9</v>
      </c>
      <c r="BD121" s="5" t="n">
        <v>0.9</v>
      </c>
      <c r="BE121" s="5" t="n">
        <v>0.9</v>
      </c>
      <c r="BF121" s="5" t="n">
        <v>0.9</v>
      </c>
      <c r="BG121" s="5" t="n">
        <v>0.9</v>
      </c>
      <c r="BH121" s="5" t="n">
        <v>0.9</v>
      </c>
      <c r="BI121" s="5" t="n">
        <v>0.9</v>
      </c>
      <c r="BJ121" s="5" t="n">
        <v>0.9</v>
      </c>
      <c r="BK121" s="5" t="n">
        <v>0.9</v>
      </c>
      <c r="BL121" s="5" t="n">
        <v>0.9</v>
      </c>
      <c r="BM121" s="5" t="n">
        <v>0.9</v>
      </c>
      <c r="BN121" s="5" t="n">
        <v>0.9</v>
      </c>
      <c r="BO121" s="5" t="n">
        <v>0.9</v>
      </c>
    </row>
    <row r="149" customFormat="false" ht="14.25" hidden="false" customHeight="true" outlineLevel="0" collapsed="false">
      <c r="A149" s="5" t="s">
        <v>180</v>
      </c>
    </row>
    <row r="150" customFormat="false" ht="14.25" hidden="false" customHeight="true" outlineLevel="0" collapsed="false">
      <c r="A150" s="5" t="str">
        <f aca="false">+A15</f>
        <v>Trend sigma growth (per year)</v>
      </c>
      <c r="B150" s="6" t="n">
        <v>-0.01</v>
      </c>
    </row>
    <row r="151" customFormat="false" ht="14.25" hidden="false" customHeight="true" outlineLevel="0" collapsed="false">
      <c r="A151" s="5" t="str">
        <f aca="false">+A53</f>
        <v>      Initial sigma (tC per $1000 GDP US $, 2005 prices) 2005</v>
      </c>
      <c r="B151" s="6" t="n">
        <f aca="false">+D53</f>
        <v>0.5481480683</v>
      </c>
    </row>
    <row r="152" customFormat="false" ht="14.25" hidden="false" customHeight="true" outlineLevel="0" collapsed="false">
      <c r="A152" s="5" t="str">
        <f aca="false">+A57</f>
        <v>Decline rate of sigma (per year)</v>
      </c>
      <c r="B152" s="6" t="n">
        <v>-0.001</v>
      </c>
    </row>
    <row r="154" s="9" customFormat="true" ht="14.25" hidden="false" customHeight="true" outlineLevel="0" collapsed="false">
      <c r="B154" s="6"/>
      <c r="C154" s="7"/>
      <c r="D154" s="9" t="n">
        <f aca="false">+D155/$B155</f>
        <v>0.951229424500714</v>
      </c>
      <c r="E154" s="9" t="n">
        <f aca="false">+E155/$B155</f>
        <v>0.905063203589585</v>
      </c>
      <c r="F154" s="9" t="n">
        <f aca="false">+F155/$B155</f>
        <v>0.861351386412006</v>
      </c>
      <c r="G154" s="9" t="n">
        <f aca="false">+G155/$B155</f>
        <v>0.819953235007466</v>
      </c>
      <c r="H154" s="9" t="n">
        <f aca="false">+H155/$B155</f>
        <v>0.780736624890063</v>
      </c>
      <c r="I154" s="9" t="n">
        <f aca="false">+I155/$B155</f>
        <v>0.743577486686844</v>
      </c>
      <c r="J154" s="9" t="n">
        <f aca="false">+J155/$B155</f>
        <v>0.708359285887214</v>
      </c>
      <c r="K154" s="9" t="n">
        <f aca="false">+K155/$B155</f>
        <v>0.674972537977399</v>
      </c>
      <c r="L154" s="9" t="n">
        <f aca="false">+L155/$B155</f>
        <v>0.643314356437478</v>
      </c>
      <c r="M154" s="9" t="n">
        <f aca="false">+M155/$B155</f>
        <v>0.613288031266263</v>
      </c>
      <c r="N154" s="9" t="n">
        <f aca="false">+N155/$B155</f>
        <v>0.584802635872459</v>
      </c>
      <c r="O154" s="9" t="n">
        <f aca="false">+O155/$B155</f>
        <v>0.557772660330396</v>
      </c>
      <c r="P154" s="9" t="n">
        <f aca="false">+P155/$B155</f>
        <v>0.53211766914611</v>
      </c>
      <c r="Q154" s="9" t="n">
        <f aca="false">+Q155/$B155</f>
        <v>0.50776198181579</v>
      </c>
      <c r="R154" s="9" t="n">
        <f aca="false">+R155/$B155</f>
        <v>0.484634374584377</v>
      </c>
      <c r="S154" s="9" t="n">
        <f aca="false">+S155/$B155</f>
        <v>0.462667801928301</v>
      </c>
      <c r="T154" s="9" t="n">
        <f aca="false">+T155/$B155</f>
        <v>0.441799136393738</v>
      </c>
      <c r="U154" s="9" t="n">
        <f aca="false">+U155/$B155</f>
        <v>0.421968925520964</v>
      </c>
      <c r="V154" s="9" t="n">
        <f aca="false">+V155/$B155</f>
        <v>0.403121164677179</v>
      </c>
      <c r="W154" s="9" t="n">
        <f aca="false">+W155/$B155</f>
        <v>0.385203084704962</v>
      </c>
      <c r="X154" s="9" t="n">
        <f aca="false">+X155/$B155</f>
        <v>0.368164953372023</v>
      </c>
      <c r="Y154" s="9" t="n">
        <f aca="false">+Y155/$B155</f>
        <v>0.351959889680513</v>
      </c>
      <c r="Z154" s="9" t="n">
        <f aca="false">+Z155/$B155</f>
        <v>0.336543690161328</v>
      </c>
      <c r="AA154" s="9" t="n">
        <f aca="false">+AA155/$B155</f>
        <v>0.321874666341054</v>
      </c>
      <c r="AB154" s="9" t="n">
        <f aca="false">+AB155/$B155</f>
        <v>0.307913492626771</v>
      </c>
      <c r="AC154" s="9" t="n">
        <f aca="false">+AC155/$B155</f>
        <v>0.294623063907271</v>
      </c>
      <c r="AD154" s="9" t="n">
        <f aca="false">+AD155/$B155</f>
        <v>0.281968362218655</v>
      </c>
      <c r="AE154" s="9" t="n">
        <f aca="false">+AE155/$B155</f>
        <v>0.269916331868025</v>
      </c>
      <c r="AF154" s="9" t="n">
        <f aca="false">+AF155/$B155</f>
        <v>0.258435762451452</v>
      </c>
      <c r="AG154" s="9" t="n">
        <f aca="false">+AG155/$B155</f>
        <v>0.247497179241691</v>
      </c>
      <c r="AH154" s="9" t="n">
        <f aca="false">+AH155/$B155</f>
        <v>0.237072740457616</v>
      </c>
      <c r="AI154" s="9" t="n">
        <f aca="false">+AI155/$B155</f>
        <v>0.227136140961163</v>
      </c>
      <c r="AJ154" s="9" t="n">
        <f aca="false">+AJ155/$B155</f>
        <v>0.217662521958931</v>
      </c>
      <c r="AK154" s="9" t="n">
        <f aca="false">+AK155/$B155</f>
        <v>0.208628386314751</v>
      </c>
      <c r="AL154" s="9" t="n">
        <f aca="false">+AL155/$B155</f>
        <v>0.200011519106523</v>
      </c>
      <c r="AM154" s="9" t="n">
        <f aca="false">+AM155/$B155</f>
        <v>0.191790913085734</v>
      </c>
      <c r="AN154" s="9" t="n">
        <f aca="false">+AN155/$B155</f>
        <v>0.183946698721356</v>
      </c>
      <c r="AO154" s="9" t="n">
        <f aca="false">+AO155/$B155</f>
        <v>0.176460078531496</v>
      </c>
      <c r="AP154" s="9" t="n">
        <f aca="false">+AP155/$B155</f>
        <v>0.16931326542623</v>
      </c>
      <c r="AQ154" s="9" t="n">
        <f aca="false">+AQ155/$B155</f>
        <v>0.162489424803776</v>
      </c>
      <c r="AR154" s="9" t="n">
        <f aca="false">+AR155/$B155</f>
        <v>0.155972620159518</v>
      </c>
      <c r="AS154" s="9" t="n">
        <f aca="false">+AS155/$B155</f>
        <v>0.14974776198353</v>
      </c>
      <c r="AT154" s="9" t="n">
        <f aca="false">+AT155/$B155</f>
        <v>0.143800559737272</v>
      </c>
      <c r="AU154" s="9" t="n">
        <f aca="false">+AU155/$B155</f>
        <v>0.138117476714088</v>
      </c>
      <c r="AV154" s="9" t="n">
        <f aca="false">+AV155/$B155</f>
        <v>0.132685687601147</v>
      </c>
      <c r="AW154" s="9" t="n">
        <f aca="false">+AW155/$B155</f>
        <v>0.127493038572528</v>
      </c>
      <c r="AX154" s="9" t="n">
        <f aca="false">+AX155/$B155</f>
        <v>0.122528009754437</v>
      </c>
      <c r="AY154" s="9" t="n">
        <f aca="false">+AY155/$B155</f>
        <v>0.117779679913983</v>
      </c>
      <c r="AZ154" s="9" t="n">
        <f aca="false">+AZ155/$B155</f>
        <v>0.113237693232745</v>
      </c>
      <c r="BA154" s="9" t="n">
        <f aca="false">+BA155/$B155</f>
        <v>0.108892228035388</v>
      </c>
      <c r="BB154" s="9" t="n">
        <f aca="false">+BB155/$B155</f>
        <v>0.104733967352109</v>
      </c>
      <c r="BC154" s="9" t="n">
        <f aca="false">+BC155/$B155</f>
        <v>0.100754071201538</v>
      </c>
      <c r="BD154" s="9" t="n">
        <f aca="false">+BD155/$B155</f>
        <v>0.0969441504880983</v>
      </c>
      <c r="BE154" s="9" t="n">
        <f aca="false">+BE155/$B155</f>
        <v>0.0932962424146707</v>
      </c>
      <c r="BF154" s="9" t="n">
        <f aca="false">+BF155/$B155</f>
        <v>0.0898027873177912</v>
      </c>
      <c r="BG154" s="9" t="n">
        <f aca="false">+BG155/$B155</f>
        <v>0.0864566068385929</v>
      </c>
      <c r="BH154" s="9" t="n">
        <f aca="false">+BH155/$B155</f>
        <v>0.0832508833482381</v>
      </c>
      <c r="BI154" s="9" t="n">
        <f aca="false">+BI155/$B155</f>
        <v>0.0801791405517891</v>
      </c>
      <c r="BJ154" s="9" t="n">
        <f aca="false">+BJ155/$B155</f>
        <v>0.0772352251993009</v>
      </c>
      <c r="BK154" s="9" t="n">
        <f aca="false">+BK155/$B155</f>
        <v>0.0744132898374402</v>
      </c>
      <c r="BL154" s="9" t="n">
        <f aca="false">+BL155/$B155</f>
        <v>0.0717077765391522</v>
      </c>
      <c r="BM154" s="9" t="n">
        <f aca="false">+BM155/$B155</f>
        <v>0.0691134015528376</v>
      </c>
      <c r="BN154" s="9" t="n">
        <f aca="false">+BN155/$B155</f>
        <v>0.0666251408161826</v>
      </c>
      <c r="BO154" s="9" t="n">
        <f aca="false">+BO155/$B155</f>
        <v>0.0642382162832209</v>
      </c>
      <c r="BP154" s="9" t="n">
        <f aca="false">+BP155/$B155</f>
        <v>0.0619480830164207</v>
      </c>
      <c r="BQ154" s="9" t="n">
        <f aca="false">+BQ155/$B155</f>
        <v>0.0597504169985915</v>
      </c>
      <c r="BR154" s="9" t="n">
        <f aca="false">+BR155/$B155</f>
        <v>0.0576411036222135</v>
      </c>
      <c r="BS154" s="9" t="n">
        <f aca="false">+BS155/$B155</f>
        <v>0.0556162268164147</v>
      </c>
      <c r="BT154" s="9" t="n">
        <f aca="false">+BT155/$B155</f>
        <v>0.053672058774277</v>
      </c>
      <c r="BU154" s="9" t="n">
        <f aca="false">+BU155/$B155</f>
        <v>0.0518050502454488</v>
      </c>
      <c r="BV154" s="9" t="n">
        <f aca="false">+BV155/$B155</f>
        <v>0.0500118213611875</v>
      </c>
      <c r="BW154" s="9" t="n">
        <f aca="false">+BW155/$B155</f>
        <v>0.0482891529609679</v>
      </c>
      <c r="BX154" s="9" t="n">
        <f aca="false">+BX155/$B155</f>
        <v>0.0466339783916721</v>
      </c>
      <c r="BY154" s="9" t="n">
        <f aca="false">+BY155/$B155</f>
        <v>0.0450433757521393</v>
      </c>
      <c r="BZ154" s="9" t="n">
        <f aca="false">+BZ155/$B155</f>
        <v>0.0435145605575015</v>
      </c>
      <c r="CA154" s="9" t="n">
        <f aca="false">+CA155/$B155</f>
        <v>0.0420448787992776</v>
      </c>
      <c r="CB154" s="9" t="n">
        <f aca="false">+CB155/$B155</f>
        <v>0.0406318003786435</v>
      </c>
      <c r="CC154" s="9" t="n">
        <f aca="false">+CC155/$B155</f>
        <v>0.0392729128916534</v>
      </c>
      <c r="CD154" s="9" t="n">
        <f aca="false">+CD155/$B155</f>
        <v>0.0379659157464553</v>
      </c>
      <c r="CE154" s="9" t="n">
        <f aca="false">+CE155/$B155</f>
        <v>0.0367086145937372</v>
      </c>
      <c r="CF154" s="9" t="n">
        <f aca="false">+CF155/$B155</f>
        <v>0.0354989160527544</v>
      </c>
      <c r="CG154" s="9" t="n">
        <f aca="false">+CG155/$B155</f>
        <v>0.0343348227163367</v>
      </c>
      <c r="CH154" s="9" t="n">
        <f aca="false">+CH155/$B155</f>
        <v>0.0332144284192554</v>
      </c>
      <c r="CI154" s="9" t="n">
        <f aca="false">+CI155/$B155</f>
        <v>0.0321359137552494</v>
      </c>
      <c r="CJ154" s="9" t="n">
        <f aca="false">+CJ155/$B155</f>
        <v>0.0310975418288765</v>
      </c>
      <c r="CK154" s="9" t="n">
        <f aca="false">+CK155/$B155</f>
        <v>0.0300976542291635</v>
      </c>
      <c r="CL154" s="9" t="n">
        <f aca="false">+CL155/$B155</f>
        <v>0.0291346672127924</v>
      </c>
      <c r="CM154" s="9" t="n">
        <f aca="false">+CM155/$B155</f>
        <v>0.0282070680852718</v>
      </c>
      <c r="CN154" s="9" t="n">
        <f aca="false">+CN155/$B155</f>
        <v>0.0273134117692148</v>
      </c>
      <c r="CO154" s="9" t="n">
        <f aca="false">+CO155/$B155</f>
        <v>0.0264523175494746</v>
      </c>
      <c r="CP154" s="9" t="n">
        <f aca="false">+CP155/$B155</f>
        <v>0.025622465985479</v>
      </c>
      <c r="CQ154" s="9" t="n">
        <f aca="false">+CQ155/$B155</f>
        <v>0.0248225959816628</v>
      </c>
      <c r="CR154" s="9" t="n">
        <f aca="false">+CR155/$B155</f>
        <v>0.0240515020074172</v>
      </c>
      <c r="CS154" s="9" t="n">
        <f aca="false">+CS155/$B155</f>
        <v>0.0233080314584686</v>
      </c>
      <c r="CT154" s="9" t="n">
        <f aca="false">+CT155/$B155</f>
        <v>0.0225910821520578</v>
      </c>
      <c r="CU154" s="9" t="n">
        <f aca="false">+CU155/$B155</f>
        <v>0.0218995999487256</v>
      </c>
      <c r="CV154" s="9" t="n">
        <f aca="false">+CV155/$B155</f>
        <v>0.0212325764939201</v>
      </c>
    </row>
    <row r="155" s="33" customFormat="true" ht="14.25" hidden="false" customHeight="true" outlineLevel="0" collapsed="false">
      <c r="A155" s="33" t="s">
        <v>181</v>
      </c>
      <c r="B155" s="6" t="n">
        <f aca="false">+B151</f>
        <v>0.5481480683</v>
      </c>
      <c r="C155" s="7"/>
      <c r="D155" s="33" t="n">
        <f aca="false">+B155*EXP(5*D156)</f>
        <v>0.521414571550187</v>
      </c>
      <c r="E155" s="33" t="n">
        <f aca="false">+D155*EXP(5*E156)</f>
        <v>0.496108646737041</v>
      </c>
      <c r="F155" s="33" t="n">
        <f aca="false">+E155*EXP(5*F156)</f>
        <v>0.472148098589268</v>
      </c>
      <c r="G155" s="33" t="n">
        <f aca="false">+F155*EXP(5*G156)</f>
        <v>0.449455781865679</v>
      </c>
      <c r="H155" s="33" t="n">
        <f aca="false">+G155*EXP(5*H156)</f>
        <v>0.42795927278455</v>
      </c>
      <c r="I155" s="33" t="n">
        <f aca="false">+H155*EXP(5*I156)</f>
        <v>0.407590562958762</v>
      </c>
      <c r="J155" s="33" t="n">
        <f aca="false">+I155*EXP(5*J156)</f>
        <v>0.388285774221444</v>
      </c>
      <c r="K155" s="33" t="n">
        <f aca="false">+J155*EXP(5*K156)</f>
        <v>0.36998489284786</v>
      </c>
      <c r="L155" s="33" t="n">
        <f aca="false">+K155*EXP(5*L156)</f>
        <v>0.352631521790861</v>
      </c>
      <c r="M155" s="33" t="n">
        <f aca="false">+L155*EXP(5*M156)</f>
        <v>0.336172649650112</v>
      </c>
      <c r="N155" s="33" t="n">
        <f aca="false">+M155*EXP(5*N156)</f>
        <v>0.320558435190237</v>
      </c>
      <c r="O155" s="33" t="n">
        <f aca="false">+N155*EXP(5*O156)</f>
        <v>0.305742006310659</v>
      </c>
      <c r="P155" s="33" t="n">
        <f aca="false">+O155*EXP(5*P156)</f>
        <v>0.291679272450739</v>
      </c>
      <c r="Q155" s="33" t="n">
        <f aca="false">+P155*EXP(5*Q156)</f>
        <v>0.278328749488505</v>
      </c>
      <c r="R155" s="33" t="n">
        <f aca="false">+Q155*EXP(5*R156)</f>
        <v>0.265651396260205</v>
      </c>
      <c r="S155" s="33" t="n">
        <f aca="false">+R155*EXP(5*S156)</f>
        <v>0.253610461891605</v>
      </c>
      <c r="T155" s="33" t="n">
        <f aca="false">+S155*EXP(5*T156)</f>
        <v>0.242171343190835</v>
      </c>
      <c r="U155" s="33" t="n">
        <f aca="false">+T155*EXP(5*U156)</f>
        <v>0.231301451406943</v>
      </c>
      <c r="V155" s="33" t="n">
        <f aca="false">+U155*EXP(5*V156)</f>
        <v>0.220970087708642</v>
      </c>
      <c r="W155" s="33" t="n">
        <f aca="false">+V155*EXP(5*W156)</f>
        <v>0.211148326784226</v>
      </c>
      <c r="X155" s="33" t="n">
        <f aca="false">+W155*EXP(5*X156)</f>
        <v>0.201808908006634</v>
      </c>
      <c r="Y155" s="33" t="n">
        <f aca="false">+X155*EXP(5*Y156)</f>
        <v>0.192926133647455</v>
      </c>
      <c r="Z155" s="33" t="n">
        <f aca="false">+Y155*EXP(5*Z156)</f>
        <v>0.184475773660486</v>
      </c>
      <c r="AA155" s="33" t="n">
        <f aca="false">+Z155*EXP(5*AA156)</f>
        <v>0.176434976589556</v>
      </c>
      <c r="AB155" s="33" t="n">
        <f aca="false">+AA155*EXP(5*AB156)</f>
        <v>0.168782186186871</v>
      </c>
      <c r="AC155" s="33" t="n">
        <f aca="false">+AB155*EXP(5*AC156)</f>
        <v>0.161497063357398</v>
      </c>
      <c r="AD155" s="33" t="n">
        <f aca="false">+AC155*EXP(5*AD156)</f>
        <v>0.15456041307187</v>
      </c>
      <c r="AE155" s="33" t="n">
        <f aca="false">+AD155*EXP(5*AE156)</f>
        <v>0.14795411591608</v>
      </c>
      <c r="AF155" s="33" t="n">
        <f aca="false">+AE155*EXP(5*AF156)</f>
        <v>0.141661063967401</v>
      </c>
      <c r="AG155" s="33" t="n">
        <f aca="false">+AF155*EXP(5*AG156)</f>
        <v>0.135665100711032</v>
      </c>
      <c r="AH155" s="33" t="n">
        <f aca="false">+AG155*EXP(5*AH156)</f>
        <v>0.12995096472843</v>
      </c>
      <c r="AI155" s="33" t="n">
        <f aca="false">+AH155*EXP(5*AI156)</f>
        <v>0.124504236908978</v>
      </c>
      <c r="AJ155" s="33" t="n">
        <f aca="false">+AI155*EXP(5*AJ156)</f>
        <v>0.119311290953094</v>
      </c>
      <c r="AK155" s="33" t="n">
        <f aca="false">+AJ155*EXP(5*AK156)</f>
        <v>0.114359246950977</v>
      </c>
      <c r="AL155" s="33" t="n">
        <f aca="false">+AK155*EXP(5*AL156)</f>
        <v>0.109635927835989</v>
      </c>
      <c r="AM155" s="33" t="n">
        <f aca="false">+AL155*EXP(5*AM156)</f>
        <v>0.105129818525438</v>
      </c>
      <c r="AN155" s="33" t="n">
        <f aca="false">+AM155*EXP(5*AN156)</f>
        <v>0.100830027574273</v>
      </c>
      <c r="AO155" s="33" t="n">
        <f aca="false">+AN155*EXP(5*AO156)</f>
        <v>0.0967262511791061</v>
      </c>
      <c r="AP155" s="33" t="n">
        <f aca="false">+AO155*EXP(5*AP156)</f>
        <v>0.0928087393809532</v>
      </c>
      <c r="AQ155" s="33" t="n">
        <f aca="false">+AP155*EXP(5*AQ156)</f>
        <v>0.0890682643253677</v>
      </c>
      <c r="AR155" s="33" t="n">
        <f aca="false">+AQ155*EXP(5*AR156)</f>
        <v>0.0854960904481293</v>
      </c>
      <c r="AS155" s="33" t="n">
        <f aca="false">+AR155*EXP(5*AS156)</f>
        <v>0.0820839464635202</v>
      </c>
      <c r="AT155" s="33" t="n">
        <f aca="false">+AS155*EXP(5*AT156)</f>
        <v>0.0788239990404443</v>
      </c>
      <c r="AU155" s="33" t="n">
        <f aca="false">+AT155*EXP(5*AU156)</f>
        <v>0.0757088280592975</v>
      </c>
      <c r="AV155" s="33" t="n">
        <f aca="false">+AU155*EXP(5*AV156)</f>
        <v>0.0727314033496258</v>
      </c>
      <c r="AW155" s="33" t="n">
        <f aca="false">+AV155*EXP(5*AW156)</f>
        <v>0.0698850628152288</v>
      </c>
      <c r="AX155" s="33" t="n">
        <f aca="false">+AW155*EXP(5*AX156)</f>
        <v>0.0671634918595381</v>
      </c>
      <c r="AY155" s="33" t="n">
        <f aca="false">+AX155*EXP(5*AY156)</f>
        <v>0.0645607040298424</v>
      </c>
      <c r="AZ155" s="33" t="n">
        <f aca="false">+AY155*EXP(5*AZ156)</f>
        <v>0.0620710228042774</v>
      </c>
      <c r="BA155" s="33" t="n">
        <f aca="false">+AZ155*EXP(5*BA156)</f>
        <v>0.0596890644504813</v>
      </c>
      <c r="BB155" s="33" t="n">
        <f aca="false">+BA155*EXP(5*BB156)</f>
        <v>0.0574097218894538</v>
      </c>
      <c r="BC155" s="33" t="n">
        <f aca="false">+BB155*EXP(5*BC156)</f>
        <v>0.0552281495024835</v>
      </c>
      <c r="BD155" s="33" t="n">
        <f aca="false">+BC155*EXP(5*BD156)</f>
        <v>0.0531397488230356</v>
      </c>
      <c r="BE155" s="33" t="n">
        <f aca="false">+BD155*EXP(5*BE156)</f>
        <v>0.0511401550592503</v>
      </c>
      <c r="BF155" s="33" t="n">
        <f aca="false">+BE155*EXP(5*BF156)</f>
        <v>0.049225224396203</v>
      </c>
      <c r="BG155" s="33" t="n">
        <f aca="false">+BF155*EXP(5*BG156)</f>
        <v>0.0473910220303473</v>
      </c>
      <c r="BH155" s="33" t="n">
        <f aca="false">+BG155*EXP(5*BH156)</f>
        <v>0.0456338108916053</v>
      </c>
      <c r="BI155" s="33" t="n">
        <f aca="false">+BH155*EXP(5*BI156)</f>
        <v>0.0439500410114174</v>
      </c>
      <c r="BJ155" s="33" t="n">
        <f aca="false">+BI155*EXP(5*BJ156)</f>
        <v>0.0423363394977123</v>
      </c>
      <c r="BK155" s="33" t="n">
        <f aca="false">+BJ155*EXP(5*BK156)</f>
        <v>0.0407895010802409</v>
      </c>
      <c r="BL155" s="33" t="n">
        <f aca="false">+BK155*EXP(5*BL156)</f>
        <v>0.0393064791920243</v>
      </c>
      <c r="BM155" s="33" t="n">
        <f aca="false">+BL155*EXP(5*BM156)</f>
        <v>0.0378843775548301</v>
      </c>
      <c r="BN155" s="33" t="n">
        <f aca="false">+BM155*EXP(5*BN156)</f>
        <v>0.036520442238606</v>
      </c>
      <c r="BO155" s="33" t="n">
        <f aca="false">+BN155*EXP(5*BO156)</f>
        <v>0.0352120541666852</v>
      </c>
      <c r="BP155" s="33" t="n">
        <f aca="false">+BO155*EXP(5*BP156)</f>
        <v>0.033956722040339</v>
      </c>
      <c r="BQ155" s="33" t="n">
        <f aca="false">+BP155*EXP(5*BQ156)</f>
        <v>0.0327520756578974</v>
      </c>
      <c r="BR155" s="33" t="n">
        <f aca="false">+BQ155*EXP(5*BR156)</f>
        <v>0.0315958596051965</v>
      </c>
      <c r="BS155" s="33" t="n">
        <f aca="false">+BR155*EXP(5*BS156)</f>
        <v>0.0304859272955524</v>
      </c>
      <c r="BT155" s="33" t="n">
        <f aca="false">+BS155*EXP(5*BT156)</f>
        <v>0.029420235338804</v>
      </c>
      <c r="BU155" s="33" t="n">
        <f aca="false">+BT155*EXP(5*BU156)</f>
        <v>0.0283968382202272</v>
      </c>
      <c r="BV155" s="33" t="n">
        <f aca="false">+BU155*EXP(5*BV156)</f>
        <v>0.0274138832712996</v>
      </c>
      <c r="BW155" s="33" t="n">
        <f aca="false">+BV155*EXP(5*BW156)</f>
        <v>0.0264696059153978</v>
      </c>
      <c r="BX155" s="33" t="n">
        <f aca="false">+BW155*EXP(5*BX156)</f>
        <v>0.025562325172539</v>
      </c>
      <c r="BY155" s="33" t="n">
        <f aca="false">+BX155*EXP(5*BY156)</f>
        <v>0.0246904394082462</v>
      </c>
      <c r="BZ155" s="33" t="n">
        <f aca="false">+BY155*EXP(5*BZ156)</f>
        <v>0.0238524223125178</v>
      </c>
      <c r="CA155" s="33" t="n">
        <f aca="false">+BZ155*EXP(5*CA156)</f>
        <v>0.0230468190957316</v>
      </c>
      <c r="CB155" s="33" t="n">
        <f aca="false">+CA155*EXP(5*CB156)</f>
        <v>0.0222722428891046</v>
      </c>
      <c r="CC155" s="33" t="n">
        <f aca="false">+CB155*EXP(5*CC156)</f>
        <v>0.021527371338074</v>
      </c>
      <c r="CD155" s="33" t="n">
        <f aca="false">+CC155*EXP(5*CD156)</f>
        <v>0.02081094337766</v>
      </c>
      <c r="CE155" s="33" t="n">
        <f aca="false">+CD155*EXP(5*CE156)</f>
        <v>0.0201217561795262</v>
      </c>
      <c r="CF155" s="33" t="n">
        <f aca="false">+CE155*EXP(5*CF156)</f>
        <v>0.0194586622610612</v>
      </c>
      <c r="CG155" s="33" t="n">
        <f aca="false">+CF155*EXP(5*CG156)</f>
        <v>0.0188205667473829</v>
      </c>
      <c r="CH155" s="33" t="n">
        <f aca="false">+CG155*EXP(5*CH156)</f>
        <v>0.0182064247777035</v>
      </c>
      <c r="CI155" s="33" t="n">
        <f aca="false">+CH155*EXP(5*CI156)</f>
        <v>0.0176152390479954</v>
      </c>
      <c r="CJ155" s="33" t="n">
        <f aca="false">+CI155*EXP(5*CJ156)</f>
        <v>0.0170460574823771</v>
      </c>
      <c r="CK155" s="33" t="n">
        <f aca="false">+CJ155*EXP(5*CK156)</f>
        <v>0.0164979710260773</v>
      </c>
      <c r="CL155" s="33" t="n">
        <f aca="false">+CK155*EXP(5*CL156)</f>
        <v>0.0159701115532555</v>
      </c>
      <c r="CM155" s="33" t="n">
        <f aca="false">+CL155*EXP(5*CM156)</f>
        <v>0.0154616498833483</v>
      </c>
      <c r="CN155" s="33" t="n">
        <f aca="false">+CM155*EXP(5*CN156)</f>
        <v>0.0149717938999776</v>
      </c>
      <c r="CO155" s="33" t="n">
        <f aca="false">+CN155*EXP(5*CO156)</f>
        <v>0.0144997867668027</v>
      </c>
      <c r="CP155" s="33" t="n">
        <f aca="false">+CO155*EXP(5*CP156)</f>
        <v>0.0140449052350228</v>
      </c>
      <c r="CQ155" s="33" t="n">
        <f aca="false">+CP155*EXP(5*CQ156)</f>
        <v>0.0136064580375398</v>
      </c>
      <c r="CR155" s="33" t="n">
        <f aca="false">+CQ155*EXP(5*CR156)</f>
        <v>0.0131837843650793</v>
      </c>
      <c r="CS155" s="33" t="n">
        <f aca="false">+CR155*EXP(5*CS156)</f>
        <v>0.0127762524198352</v>
      </c>
      <c r="CT155" s="33" t="n">
        <f aca="false">+CS155*EXP(5*CT156)</f>
        <v>0.0123832580424571</v>
      </c>
      <c r="CU155" s="33" t="n">
        <f aca="false">+CT155*EXP(5*CU156)</f>
        <v>0.0120042234084367</v>
      </c>
      <c r="CV155" s="33" t="n">
        <f aca="false">+CU155*EXP(5*CV156)</f>
        <v>0.0116385957901743</v>
      </c>
      <c r="CW155" s="33" t="n">
        <f aca="false">+CV155*EXP(5*CW156)</f>
        <v>0.0112858463812143</v>
      </c>
    </row>
    <row r="156" s="33" customFormat="true" ht="14.25" hidden="false" customHeight="true" outlineLevel="0" collapsed="false">
      <c r="A156" s="33" t="s">
        <v>182</v>
      </c>
      <c r="B156" s="6"/>
      <c r="C156" s="7"/>
      <c r="D156" s="33" t="n">
        <f aca="false">+B150</f>
        <v>-0.01</v>
      </c>
      <c r="E156" s="33" t="n">
        <f aca="false">+D156*(1+$B$152)^5</f>
        <v>-0.00995009990004999</v>
      </c>
      <c r="F156" s="33" t="n">
        <f aca="false">+E156*(1+$B$152)^5</f>
        <v>-0.00990044880209748</v>
      </c>
      <c r="G156" s="33" t="n">
        <f aca="false">+F156*(1+$B$152)^5</f>
        <v>-0.00985104546362002</v>
      </c>
      <c r="H156" s="33" t="n">
        <f aca="false">+G156*(1+$B$152)^5</f>
        <v>-0.00980188864829535</v>
      </c>
      <c r="I156" s="33" t="n">
        <f aca="false">+H156*(1+$B$152)^5</f>
        <v>-0.00975297712597047</v>
      </c>
      <c r="J156" s="33" t="n">
        <f aca="false">+I156*(1+$B$152)^5</f>
        <v>-0.00970430967263086</v>
      </c>
      <c r="K156" s="33" t="n">
        <f aca="false">+J156*(1+$B$152)^5</f>
        <v>-0.00965588507036985</v>
      </c>
      <c r="L156" s="33" t="n">
        <f aca="false">+K156*(1+$B$152)^5</f>
        <v>-0.00960770210735812</v>
      </c>
      <c r="M156" s="33" t="n">
        <f aca="false">+L156*(1+$B$152)^5</f>
        <v>-0.00955975957781341</v>
      </c>
      <c r="N156" s="33" t="n">
        <f aca="false">+M156*(1+$B$152)^5</f>
        <v>-0.00951205628197032</v>
      </c>
      <c r="O156" s="33" t="n">
        <f aca="false">+N156*(1+$B$152)^5</f>
        <v>-0.00946459102605027</v>
      </c>
      <c r="P156" s="33" t="n">
        <f aca="false">+O156*(1+$B$152)^5</f>
        <v>-0.00941736262223168</v>
      </c>
      <c r="Q156" s="33" t="n">
        <f aca="false">+P156*(1+$B$152)^5</f>
        <v>-0.0093703698886202</v>
      </c>
      <c r="R156" s="33" t="n">
        <f aca="false">+Q156*(1+$B$152)^5</f>
        <v>-0.00932361164921913</v>
      </c>
      <c r="S156" s="33" t="n">
        <f aca="false">+R156*(1+$B$152)^5</f>
        <v>-0.00927708673390002</v>
      </c>
      <c r="T156" s="33" t="n">
        <f aca="false">+S156*(1+$B$152)^5</f>
        <v>-0.00923079397837337</v>
      </c>
      <c r="U156" s="33" t="n">
        <f aca="false">+T156*(1+$B$152)^5</f>
        <v>-0.00918473222415949</v>
      </c>
      <c r="V156" s="33" t="n">
        <f aca="false">+U156*(1+$B$152)^5</f>
        <v>-0.00913890031855952</v>
      </c>
      <c r="W156" s="33" t="n">
        <f aca="false">+V156*(1+$B$152)^5</f>
        <v>-0.00909329711462659</v>
      </c>
      <c r="X156" s="33" t="n">
        <f aca="false">+W156*(1+$B$152)^5</f>
        <v>-0.00904792147113709</v>
      </c>
      <c r="Y156" s="33" t="n">
        <f aca="false">+X156*(1+$B$152)^5</f>
        <v>-0.00900277225256214</v>
      </c>
      <c r="Z156" s="33" t="n">
        <f aca="false">+Y156*(1+$B$152)^5</f>
        <v>-0.00895784832903913</v>
      </c>
      <c r="AA156" s="33" t="n">
        <f aca="false">+Z156*(1+$B$152)^5</f>
        <v>-0.00891314857634352</v>
      </c>
      <c r="AB156" s="33" t="n">
        <f aca="false">+AA156*(1+$B$152)^5</f>
        <v>-0.00886867187586064</v>
      </c>
      <c r="AC156" s="33" t="n">
        <f aca="false">+AB156*(1+$B$152)^5</f>
        <v>-0.00882441711455771</v>
      </c>
      <c r="AD156" s="33" t="n">
        <f aca="false">+AC156*(1+$B$152)^5</f>
        <v>-0.00878038318495601</v>
      </c>
      <c r="AE156" s="33" t="n">
        <f aca="false">+AD156*(1+$B$152)^5</f>
        <v>-0.00873656898510314</v>
      </c>
      <c r="AF156" s="33" t="n">
        <f aca="false">+AE156*(1+$B$152)^5</f>
        <v>-0.00869297341854546</v>
      </c>
      <c r="AG156" s="33" t="n">
        <f aca="false">+AF156*(1+$B$152)^5</f>
        <v>-0.00864959539430064</v>
      </c>
      <c r="AH156" s="33" t="n">
        <f aca="false">+AG156*(1+$B$152)^5</f>
        <v>-0.00860643382683037</v>
      </c>
      <c r="AI156" s="33" t="n">
        <f aca="false">+AH156*(1+$B$152)^5</f>
        <v>-0.00856348763601317</v>
      </c>
      <c r="AJ156" s="33" t="n">
        <f aca="false">+AI156*(1+$B$152)^5</f>
        <v>-0.0085207557471174</v>
      </c>
      <c r="AK156" s="33" t="n">
        <f aca="false">+AJ156*(1+$B$152)^5</f>
        <v>-0.00847823709077432</v>
      </c>
      <c r="AL156" s="33" t="n">
        <f aca="false">+AK156*(1+$B$152)^5</f>
        <v>-0.00843593060295137</v>
      </c>
      <c r="AM156" s="33" t="n">
        <f aca="false">+AL156*(1+$B$152)^5</f>
        <v>-0.00839383522492551</v>
      </c>
      <c r="AN156" s="33" t="n">
        <f aca="false">+AM156*(1+$B$152)^5</f>
        <v>-0.00835194990325674</v>
      </c>
      <c r="AO156" s="33" t="n">
        <f aca="false">+AN156*(1+$B$152)^5</f>
        <v>-0.00831027358976174</v>
      </c>
      <c r="AP156" s="33" t="n">
        <f aca="false">+AO156*(1+$B$152)^5</f>
        <v>-0.00826880524148763</v>
      </c>
      <c r="AQ156" s="33" t="n">
        <f aca="false">+AP156*(1+$B$152)^5</f>
        <v>-0.0082275438206859</v>
      </c>
      <c r="AR156" s="33" t="n">
        <f aca="false">+AQ156*(1+$B$152)^5</f>
        <v>-0.00818648829478637</v>
      </c>
      <c r="AS156" s="33" t="n">
        <f aca="false">+AR156*(1+$B$152)^5</f>
        <v>-0.00814563763637142</v>
      </c>
      <c r="AT156" s="33" t="n">
        <f aca="false">+AS156*(1+$B$152)^5</f>
        <v>-0.00810499082315027</v>
      </c>
      <c r="AU156" s="33" t="n">
        <f aca="false">+AT156*(1+$B$152)^5</f>
        <v>-0.00806454683793336</v>
      </c>
      <c r="AV156" s="33" t="n">
        <f aca="false">+AU156*(1+$B$152)^5</f>
        <v>-0.00802430466860692</v>
      </c>
      <c r="AW156" s="33" t="n">
        <f aca="false">+AV156*(1+$B$152)^5</f>
        <v>-0.00798426330810764</v>
      </c>
      <c r="AX156" s="33" t="n">
        <f aca="false">+AW156*(1+$B$152)^5</f>
        <v>-0.00794442175439746</v>
      </c>
      <c r="AY156" s="33" t="n">
        <f aca="false">+AX156*(1+$B$152)^5</f>
        <v>-0.00790477901043852</v>
      </c>
      <c r="AZ156" s="33" t="n">
        <f aca="false">+AY156*(1+$B$152)^5</f>
        <v>-0.00786533408416815</v>
      </c>
      <c r="BA156" s="33" t="n">
        <f aca="false">+AZ156*(1+$B$152)^5</f>
        <v>-0.00782608598847413</v>
      </c>
      <c r="BB156" s="33" t="n">
        <f aca="false">+BA156*(1+$B$152)^5</f>
        <v>-0.00778703374116991</v>
      </c>
      <c r="BC156" s="33" t="n">
        <f aca="false">+BB156*(1+$B$152)^5</f>
        <v>-0.00774817636497006</v>
      </c>
      <c r="BD156" s="33" t="n">
        <f aca="false">+BC156*(1+$B$152)^5</f>
        <v>-0.00770951288746583</v>
      </c>
      <c r="BE156" s="33" t="n">
        <f aca="false">+BD156*(1+$B$152)^5</f>
        <v>-0.00767104234110079</v>
      </c>
      <c r="BF156" s="33" t="n">
        <f aca="false">+BE156*(1+$B$152)^5</f>
        <v>-0.00763276376314662</v>
      </c>
      <c r="BG156" s="33" t="n">
        <f aca="false">+BF156*(1+$B$152)^5</f>
        <v>-0.00759467619567903</v>
      </c>
      <c r="BH156" s="33" t="n">
        <f aca="false">+BG156*(1+$B$152)^5</f>
        <v>-0.0075567786855538</v>
      </c>
      <c r="BI156" s="33" t="n">
        <f aca="false">+BH156*(1+$B$152)^5</f>
        <v>-0.00751907028438288</v>
      </c>
      <c r="BJ156" s="33" t="n">
        <f aca="false">+BI156*(1+$B$152)^5</f>
        <v>-0.00748155004851069</v>
      </c>
      <c r="BK156" s="33" t="n">
        <f aca="false">+BJ156*(1+$B$152)^5</f>
        <v>-0.00744421703899052</v>
      </c>
      <c r="BL156" s="33" t="n">
        <f aca="false">+BK156*(1+$B$152)^5</f>
        <v>-0.007407070321561</v>
      </c>
      <c r="BM156" s="33" t="n">
        <f aca="false">+BL156*(1+$B$152)^5</f>
        <v>-0.00737010896662274</v>
      </c>
      <c r="BN156" s="33" t="n">
        <f aca="false">+BM156*(1+$B$152)^5</f>
        <v>-0.00733333204921504</v>
      </c>
      <c r="BO156" s="33" t="n">
        <f aca="false">+BN156*(1+$B$152)^5</f>
        <v>-0.0072967386489928</v>
      </c>
      <c r="BP156" s="33" t="n">
        <f aca="false">+BO156*(1+$B$152)^5</f>
        <v>-0.00726032785020342</v>
      </c>
      <c r="BQ156" s="33" t="n">
        <f aca="false">+BP156*(1+$B$152)^5</f>
        <v>-0.00722409874166392</v>
      </c>
      <c r="BR156" s="33" t="n">
        <f aca="false">+BQ156*(1+$B$152)^5</f>
        <v>-0.00718805041673814</v>
      </c>
      <c r="BS156" s="33" t="n">
        <f aca="false">+BR156*(1+$B$152)^5</f>
        <v>-0.00715218197331405</v>
      </c>
      <c r="BT156" s="33" t="n">
        <f aca="false">+BS156*(1+$B$152)^5</f>
        <v>-0.00711649251378114</v>
      </c>
      <c r="BU156" s="33" t="n">
        <f aca="false">+BT156*(1+$B$152)^5</f>
        <v>-0.00708098114500803</v>
      </c>
      <c r="BV156" s="33" t="n">
        <f aca="false">+BU156*(1+$B$152)^5</f>
        <v>-0.00704564697832002</v>
      </c>
      <c r="BW156" s="33" t="n">
        <f aca="false">+BV156*(1+$B$152)^5</f>
        <v>-0.00701048912947696</v>
      </c>
      <c r="BX156" s="33" t="n">
        <f aca="false">+BW156*(1+$B$152)^5</f>
        <v>-0.00697550671865102</v>
      </c>
      <c r="BY156" s="33" t="n">
        <f aca="false">+BX156*(1+$B$152)^5</f>
        <v>-0.00694069887040476</v>
      </c>
      <c r="BZ156" s="33" t="n">
        <f aca="false">+BY156*(1+$B$152)^5</f>
        <v>-0.00690606471366914</v>
      </c>
      <c r="CA156" s="33" t="n">
        <f aca="false">+BZ156*(1+$B$152)^5</f>
        <v>-0.00687160338172181</v>
      </c>
      <c r="CB156" s="33" t="n">
        <f aca="false">+CA156*(1+$B$152)^5</f>
        <v>-0.00683731401216534</v>
      </c>
      <c r="CC156" s="33" t="n">
        <f aca="false">+CB156*(1+$B$152)^5</f>
        <v>-0.00680319574690567</v>
      </c>
      <c r="CD156" s="33" t="n">
        <f aca="false">+CC156*(1+$B$152)^5</f>
        <v>-0.00676924773213066</v>
      </c>
      <c r="CE156" s="33" t="n">
        <f aca="false">+CD156*(1+$B$152)^5</f>
        <v>-0.00673546911828869</v>
      </c>
      <c r="CF156" s="33" t="n">
        <f aca="false">+CE156*(1+$B$152)^5</f>
        <v>-0.00670185906006741</v>
      </c>
      <c r="CG156" s="33" t="n">
        <f aca="false">+CF156*(1+$B$152)^5</f>
        <v>-0.00666841671637259</v>
      </c>
      <c r="CH156" s="33" t="n">
        <f aca="false">+CG156*(1+$B$152)^5</f>
        <v>-0.00663514125030706</v>
      </c>
      <c r="CI156" s="33" t="n">
        <f aca="false">+CH156*(1+$B$152)^5</f>
        <v>-0.00660203182914978</v>
      </c>
      <c r="CJ156" s="33" t="n">
        <f aca="false">+CI156*(1+$B$152)^5</f>
        <v>-0.00656908762433501</v>
      </c>
      <c r="CK156" s="33" t="n">
        <f aca="false">+CJ156*(1+$B$152)^5</f>
        <v>-0.00653630781143154</v>
      </c>
      <c r="CL156" s="33" t="n">
        <f aca="false">+CK156*(1+$B$152)^5</f>
        <v>-0.0065036915701221</v>
      </c>
      <c r="CM156" s="33" t="n">
        <f aca="false">+CL156*(1+$B$152)^5</f>
        <v>-0.00647123808418278</v>
      </c>
      <c r="CN156" s="33" t="n">
        <f aca="false">+CM156*(1+$B$152)^5</f>
        <v>-0.00643894654146268</v>
      </c>
      <c r="CO156" s="33" t="n">
        <f aca="false">+CN156*(1+$B$152)^5</f>
        <v>-0.0064068161338635</v>
      </c>
      <c r="CP156" s="33" t="n">
        <f aca="false">+CO156*(1+$B$152)^5</f>
        <v>-0.00637484605731939</v>
      </c>
      <c r="CQ156" s="33" t="n">
        <f aca="false">+CP156*(1+$B$152)^5</f>
        <v>-0.00634303551177677</v>
      </c>
      <c r="CR156" s="33" t="n">
        <f aca="false">+CQ156*(1+$B$152)^5</f>
        <v>-0.00631138370117436</v>
      </c>
      <c r="CS156" s="33" t="n">
        <f aca="false">+CR156*(1+$B$152)^5</f>
        <v>-0.00627988983342322</v>
      </c>
      <c r="CT156" s="33" t="n">
        <f aca="false">+CS156*(1+$B$152)^5</f>
        <v>-0.00624855312038693</v>
      </c>
      <c r="CU156" s="33" t="n">
        <f aca="false">+CT156*(1+$B$152)^5</f>
        <v>-0.0062173727778619</v>
      </c>
      <c r="CV156" s="33" t="n">
        <f aca="false">+CU156*(1+$B$152)^5</f>
        <v>-0.00618634802555772</v>
      </c>
      <c r="CW156" s="33" t="n">
        <f aca="false">+CV156*(1+$B$152)^5</f>
        <v>-0.00615547808707764</v>
      </c>
    </row>
    <row r="157" s="33" customFormat="true" ht="14.25" hidden="false" customHeight="true" outlineLevel="0" collapsed="false">
      <c r="B157" s="6"/>
      <c r="C157" s="7"/>
    </row>
    <row r="159" customFormat="false" ht="14.25" hidden="false" customHeight="true" outlineLevel="0" collapsed="false">
      <c r="A159" s="5" t="s">
        <v>183</v>
      </c>
    </row>
    <row r="161" s="9" customFormat="true" ht="13.9" hidden="false" customHeight="true" outlineLevel="0" collapsed="false">
      <c r="A161" s="9" t="s">
        <v>184</v>
      </c>
      <c r="B161" s="6" t="n">
        <f aca="false">+Limt2!B41</f>
        <v>0.5491283629</v>
      </c>
      <c r="C161" s="7"/>
      <c r="D161" s="9" t="n">
        <f aca="false">+Limt2!C41</f>
        <v>0.522347056618386</v>
      </c>
      <c r="E161" s="9" t="n">
        <f aca="false">+Limt2!D41</f>
        <v>0.496995875308178</v>
      </c>
      <c r="F161" s="9" t="n">
        <f aca="false">+Limt2!E41</f>
        <v>0.47299247670207</v>
      </c>
      <c r="G161" s="9" t="n">
        <f aca="false">+Limt2!F41</f>
        <v>0.450259577594209</v>
      </c>
      <c r="H161" s="9" t="n">
        <f aca="false">+Limt2!G41</f>
        <v>0.428724624681952</v>
      </c>
      <c r="I161" s="9" t="n">
        <f aca="false">+Limt2!H41</f>
        <v>0.408319487953643</v>
      </c>
      <c r="J161" s="9" t="n">
        <f aca="false">+Limt2!I41</f>
        <v>0.388980175004259</v>
      </c>
      <c r="K161" s="9" t="n">
        <f aca="false">+Limt2!J41</f>
        <v>0.370646564781987</v>
      </c>
      <c r="L161" s="9" t="n">
        <f aca="false">+Limt2!K41</f>
        <v>0.353262159380579</v>
      </c>
      <c r="M161" s="9" t="n">
        <f aca="false">+Limt2!L41</f>
        <v>0.336773852595407</v>
      </c>
      <c r="N161" s="9" t="n">
        <f aca="false">+Limt2!M41</f>
        <v>0.321131714056248</v>
      </c>
      <c r="O161" s="9" t="n">
        <f aca="false">+Limt2!N41</f>
        <v>0.306288787837608</v>
      </c>
      <c r="P161" s="9" t="n">
        <f aca="false">+Limt2!O41</f>
        <v>0.292200904528367</v>
      </c>
      <c r="Q161" s="9" t="n">
        <f aca="false">+Limt2!P41</f>
        <v>0.278826505817364</v>
      </c>
      <c r="R161" s="9" t="n">
        <f aca="false">+Limt2!Q41</f>
        <v>0.266126480720584</v>
      </c>
      <c r="S161" s="9" t="n">
        <f aca="false">+Limt2!R41</f>
        <v>0.254064012639429</v>
      </c>
      <c r="T161" s="9" t="n">
        <f aca="false">+Limt2!S41</f>
        <v>0.242604436498527</v>
      </c>
      <c r="U161" s="9" t="n">
        <f aca="false">+Limt2!T41</f>
        <v>0.231715105265999</v>
      </c>
      <c r="V161" s="9" t="n">
        <f aca="false">+Limt2!U41</f>
        <v>0.221365265209521</v>
      </c>
      <c r="W161" s="9" t="n">
        <f aca="false">+Limt2!V41</f>
        <v>0.211525939288066</v>
      </c>
      <c r="X161" s="9" t="n">
        <f aca="false">+Limt2!W41</f>
        <v>0.202169818122334</v>
      </c>
      <c r="Y161" s="9" t="n">
        <f aca="false">+Limt2!X41</f>
        <v>0.193271158026725</v>
      </c>
      <c r="Z161" s="9" t="n">
        <f aca="false">+Limt2!Y41</f>
        <v>0.184805685622615</v>
      </c>
      <c r="AA161" s="9" t="n">
        <f aca="false">+Limt2!Z41</f>
        <v>0.176750508586847</v>
      </c>
      <c r="AB161" s="9" t="n">
        <f aca="false">+Limt2!AA41</f>
        <v>0.16908403212096</v>
      </c>
      <c r="AC161" s="9" t="n">
        <f aca="false">+Limt2!AB41</f>
        <v>0.161785880755982</v>
      </c>
      <c r="AD161" s="9" t="n">
        <f aca="false">+Limt2!AC41</f>
        <v>0.154836825134724</v>
      </c>
      <c r="AE161" s="9" t="n">
        <f aca="false">+Limt2!AD41</f>
        <v>0.148218713438662</v>
      </c>
      <c r="AF161" s="9" t="n">
        <f aca="false">+Limt2!AE41</f>
        <v>0.141914407149779</v>
      </c>
      <c r="AG161" s="9" t="n">
        <f aca="false">+Limt2!AF41</f>
        <v>0.135907720859357</v>
      </c>
      <c r="AH161" s="9" t="n">
        <f aca="false">+Limt2!AG41</f>
        <v>0.130183365855707</v>
      </c>
      <c r="AI161" s="9" t="n">
        <f aca="false">+Limt2!AH41</f>
        <v>0.124726897241427</v>
      </c>
      <c r="AJ161" s="9" t="n">
        <f aca="false">+Limt2!AI41</f>
        <v>0.119524664347993</v>
      </c>
      <c r="AK161" s="9" t="n">
        <f aca="false">+Limt2!AJ41</f>
        <v>0.114563764231488</v>
      </c>
      <c r="AL161" s="9" t="n">
        <f aca="false">+Limt2!AK41</f>
        <v>0.109831998048107</v>
      </c>
      <c r="AM161" s="9" t="n">
        <f aca="false">+Limt2!AL41</f>
        <v>0.105317830121865</v>
      </c>
      <c r="AN161" s="9" t="n">
        <f aca="false">+Limt2!AM41</f>
        <v>0.101010349529718</v>
      </c>
      <c r="AO161" s="9" t="n">
        <f aca="false">+Limt2!AN41</f>
        <v>0.0968992340412061</v>
      </c>
      <c r="AP161" s="9" t="n">
        <f aca="false">+Limt2!AO41</f>
        <v>0.092974716260759</v>
      </c>
      <c r="AQ161" s="9" t="n">
        <f aca="false">+Limt2!AP41</f>
        <v>0.08922755183106</v>
      </c>
      <c r="AR161" s="9" t="n">
        <f aca="false">+Limt2!AQ41</f>
        <v>0.0856489895654195</v>
      </c>
      <c r="AS161" s="9" t="n">
        <f aca="false">+Limt2!AR41</f>
        <v>0.0822307433859548</v>
      </c>
      <c r="AT161" s="9" t="n">
        <f aca="false">+Limt2!AS41</f>
        <v>0.0789649659526317</v>
      </c>
      <c r="AU161" s="9" t="n">
        <f aca="false">+Limt2!AT41</f>
        <v>0.0758442238758859</v>
      </c>
      <c r="AV161" s="9" t="n">
        <f aca="false">+Limt2!AU41</f>
        <v>0.0728614744126785</v>
      </c>
      <c r="AW161" s="9" t="n">
        <f aca="false">+Limt2!AV41</f>
        <v>0.0700100435524791</v>
      </c>
      <c r="AX161" s="9" t="n">
        <f aca="false">+Limt2!AW41</f>
        <v>0.0672836054058492</v>
      </c>
      <c r="AY161" s="9" t="n">
        <f aca="false">+Limt2!AX41</f>
        <v>0.0646761628140518</v>
      </c>
      <c r="AZ161" s="9" t="n">
        <f aca="false">+Limt2!AY41</f>
        <v>0.06218202910347</v>
      </c>
      <c r="BA161" s="9" t="n">
        <f aca="false">+Limt2!AZ41</f>
        <v>0.0597958109136064</v>
      </c>
      <c r="BB161" s="9" t="n">
        <f aca="false">+Limt2!BA41</f>
        <v>0.0575123920320857</v>
      </c>
      <c r="BC161" s="9" t="n">
        <f aca="false">+Limt2!BB41</f>
        <v>0.0553269181744104</v>
      </c>
      <c r="BD161" s="9" t="n">
        <f aca="false">+Limt2!BC41</f>
        <v>0.0532347826502607</v>
      </c>
      <c r="BE161" s="9" t="n">
        <f aca="false">+Limt2!BD41</f>
        <v>0.0512316128618897</v>
      </c>
      <c r="BF161" s="9" t="n">
        <f aca="false">+Limt2!BE41</f>
        <v>0.0493132575836756</v>
      </c>
      <c r="BG161" s="9" t="n">
        <f aca="false">+Limt2!BF41</f>
        <v>0.0474757749751655</v>
      </c>
      <c r="BH161" s="9" t="n">
        <f aca="false">+Limt2!BG41</f>
        <v>0.0457154212829969</v>
      </c>
      <c r="BI161" s="9" t="n">
        <f aca="false">+Limt2!BH41</f>
        <v>0.0440286401899329</v>
      </c>
      <c r="BJ161" s="9" t="n">
        <f aca="false">+Limt2!BI41</f>
        <v>0.0424120527719049</v>
      </c>
      <c r="BK161" s="9" t="n">
        <f aca="false">+Limt2!BJ41</f>
        <v>0</v>
      </c>
      <c r="BL161" s="9" t="n">
        <f aca="false">+Limt2!BK41</f>
        <v>0</v>
      </c>
      <c r="BM161" s="9" t="n">
        <f aca="false">+Limt2!BL41</f>
        <v>0</v>
      </c>
      <c r="BN161" s="9" t="n">
        <f aca="false">+Limt2!BM41</f>
        <v>0</v>
      </c>
      <c r="BO161" s="9" t="n">
        <f aca="false">+Limt2!BN41</f>
        <v>0</v>
      </c>
      <c r="BP161" s="9" t="n">
        <f aca="false">+Limt2!BO41</f>
        <v>0</v>
      </c>
      <c r="BQ161" s="9" t="n">
        <f aca="false">+Limt2!BP41</f>
        <v>0</v>
      </c>
      <c r="BR161" s="9" t="n">
        <f aca="false">+Limt2!BQ41</f>
        <v>0</v>
      </c>
      <c r="BS161" s="9" t="n">
        <f aca="false">+Limt2!BR41</f>
        <v>0</v>
      </c>
      <c r="BT161" s="9" t="n">
        <f aca="false">+Limt2!BS41</f>
        <v>0</v>
      </c>
      <c r="BU161" s="9" t="n">
        <f aca="false">+Limt2!BT41</f>
        <v>0</v>
      </c>
      <c r="BV161" s="9" t="n">
        <f aca="false">+Limt2!BU41</f>
        <v>0</v>
      </c>
      <c r="BW161" s="9" t="n">
        <f aca="false">+Limt2!BV41</f>
        <v>0</v>
      </c>
      <c r="BX161" s="9" t="n">
        <f aca="false">+Limt2!BW41</f>
        <v>0</v>
      </c>
      <c r="BY161" s="9" t="n">
        <f aca="false">+Limt2!BX41</f>
        <v>0</v>
      </c>
      <c r="BZ161" s="9" t="n">
        <f aca="false">+Limt2!BY41</f>
        <v>0</v>
      </c>
      <c r="CA161" s="9" t="n">
        <f aca="false">+Limt2!BZ41</f>
        <v>0</v>
      </c>
      <c r="CB161" s="9" t="n">
        <f aca="false">+Limt2!CA41</f>
        <v>0</v>
      </c>
      <c r="CC161" s="9" t="n">
        <f aca="false">+Limt2!CB41</f>
        <v>0</v>
      </c>
      <c r="CD161" s="9" t="n">
        <f aca="false">+Limt2!CC41</f>
        <v>0</v>
      </c>
      <c r="CE161" s="9" t="n">
        <f aca="false">+Limt2!CD41</f>
        <v>0</v>
      </c>
      <c r="CF161" s="9" t="n">
        <f aca="false">+Limt2!CE41</f>
        <v>0</v>
      </c>
      <c r="CG161" s="9" t="n">
        <f aca="false">+Limt2!CF41</f>
        <v>0</v>
      </c>
      <c r="CH161" s="9" t="n">
        <f aca="false">+Limt2!CG41</f>
        <v>0</v>
      </c>
      <c r="CI161" s="9" t="n">
        <f aca="false">+Limt2!CH41</f>
        <v>0</v>
      </c>
      <c r="CJ161" s="9" t="n">
        <f aca="false">+Limt2!CI41</f>
        <v>0</v>
      </c>
      <c r="CK161" s="9" t="n">
        <f aca="false">+Limt2!CJ41</f>
        <v>0</v>
      </c>
      <c r="CL161" s="9" t="n">
        <f aca="false">+Limt2!CK41</f>
        <v>0</v>
      </c>
      <c r="CM161" s="9" t="n">
        <f aca="false">+Limt2!CL41</f>
        <v>0</v>
      </c>
      <c r="CN161" s="9" t="n">
        <f aca="false">+Limt2!CM41</f>
        <v>0</v>
      </c>
      <c r="CO161" s="9" t="n">
        <f aca="false">+Limt2!CN41</f>
        <v>0</v>
      </c>
      <c r="CP161" s="9" t="n">
        <f aca="false">+Limt2!CO41</f>
        <v>0</v>
      </c>
      <c r="CQ161" s="9" t="n">
        <f aca="false">+Limt2!CP41</f>
        <v>0</v>
      </c>
      <c r="CR161" s="9" t="n">
        <f aca="false">+Limt2!CQ41</f>
        <v>0</v>
      </c>
      <c r="CS161" s="9" t="n">
        <f aca="false">+Limt2!CR41</f>
        <v>0</v>
      </c>
      <c r="CT161" s="9" t="n">
        <f aca="false">+Limt2!CS41</f>
        <v>0</v>
      </c>
      <c r="CU161" s="9" t="n">
        <f aca="false">+Limt2!CT41</f>
        <v>0</v>
      </c>
      <c r="CV161" s="9" t="n">
        <f aca="false">+Limt2!CU41</f>
        <v>0</v>
      </c>
      <c r="CW161" s="9" t="n">
        <f aca="false">+Limt2!CV41</f>
        <v>0</v>
      </c>
    </row>
    <row r="162" s="34" customFormat="true" ht="14.25" hidden="false" customHeight="true" outlineLevel="0" collapsed="false">
      <c r="A162" s="34" t="s">
        <v>185</v>
      </c>
      <c r="B162" s="6" t="n">
        <f aca="false">+Base!B41</f>
        <v>0.5491283629</v>
      </c>
      <c r="C162" s="7"/>
      <c r="D162" s="34" t="n">
        <f aca="false">+Base!C41</f>
        <v>0.522347056618386</v>
      </c>
      <c r="E162" s="34" t="n">
        <f aca="false">+Base!D41</f>
        <v>0.496995875308178</v>
      </c>
      <c r="F162" s="34" t="n">
        <f aca="false">+Base!E41</f>
        <v>0.47299247670207</v>
      </c>
      <c r="G162" s="34" t="n">
        <f aca="false">+Base!F41</f>
        <v>0.450259577594209</v>
      </c>
      <c r="H162" s="34" t="n">
        <f aca="false">+Base!G41</f>
        <v>0.428724624681952</v>
      </c>
      <c r="I162" s="34" t="n">
        <f aca="false">+Base!H41</f>
        <v>0.408319487953643</v>
      </c>
      <c r="J162" s="34" t="n">
        <f aca="false">+Base!I41</f>
        <v>0.388980175004259</v>
      </c>
      <c r="K162" s="34" t="n">
        <f aca="false">+Base!J41</f>
        <v>0.370646564781987</v>
      </c>
      <c r="L162" s="34" t="n">
        <f aca="false">+Base!K41</f>
        <v>0.353262159380579</v>
      </c>
      <c r="M162" s="34" t="n">
        <f aca="false">+Base!L41</f>
        <v>0.336773852595407</v>
      </c>
      <c r="N162" s="34" t="n">
        <f aca="false">+Base!M41</f>
        <v>0.321131714056248</v>
      </c>
      <c r="O162" s="34" t="n">
        <f aca="false">+Base!N41</f>
        <v>0.306288787837608</v>
      </c>
      <c r="P162" s="34" t="n">
        <f aca="false">+Base!O41</f>
        <v>0.292200904528367</v>
      </c>
      <c r="Q162" s="34" t="n">
        <f aca="false">+Base!P41</f>
        <v>0.278826505817364</v>
      </c>
      <c r="R162" s="34" t="n">
        <f aca="false">+Base!Q41</f>
        <v>0.266126480720584</v>
      </c>
      <c r="S162" s="34" t="n">
        <f aca="false">+Base!R41</f>
        <v>0.254064012639429</v>
      </c>
      <c r="T162" s="34" t="n">
        <f aca="false">+Base!S41</f>
        <v>0.242604436498527</v>
      </c>
      <c r="U162" s="34" t="n">
        <f aca="false">+Base!T41</f>
        <v>0.231715105265999</v>
      </c>
      <c r="V162" s="34" t="n">
        <f aca="false">+Base!U41</f>
        <v>0.221365265209521</v>
      </c>
      <c r="W162" s="34" t="n">
        <f aca="false">+Base!V41</f>
        <v>0.211525939288066</v>
      </c>
      <c r="X162" s="34" t="n">
        <f aca="false">+Base!W41</f>
        <v>0.202169818122334</v>
      </c>
      <c r="Y162" s="34" t="n">
        <f aca="false">+Base!X41</f>
        <v>0.193271158026725</v>
      </c>
      <c r="Z162" s="34" t="n">
        <f aca="false">+Base!Y41</f>
        <v>0.184805685622615</v>
      </c>
      <c r="AA162" s="34" t="n">
        <f aca="false">+Base!Z41</f>
        <v>0.176750508586847</v>
      </c>
      <c r="AB162" s="34" t="n">
        <f aca="false">+Base!AA41</f>
        <v>0.16908403212096</v>
      </c>
      <c r="AC162" s="34" t="n">
        <f aca="false">+Base!AB41</f>
        <v>0.161785880755982</v>
      </c>
      <c r="AD162" s="34" t="n">
        <f aca="false">+Base!AC41</f>
        <v>0.154836825134724</v>
      </c>
      <c r="AE162" s="34" t="n">
        <f aca="false">+Base!AD41</f>
        <v>0.148218713438662</v>
      </c>
      <c r="AF162" s="34" t="n">
        <f aca="false">+Base!AE41</f>
        <v>0.141914407149779</v>
      </c>
      <c r="AG162" s="34" t="n">
        <f aca="false">+Base!AF41</f>
        <v>0.135907720859357</v>
      </c>
      <c r="AH162" s="34" t="n">
        <f aca="false">+Base!AG41</f>
        <v>0.130183365855707</v>
      </c>
      <c r="AI162" s="34" t="n">
        <f aca="false">+Base!AH41</f>
        <v>0.124726897241427</v>
      </c>
      <c r="AJ162" s="34" t="n">
        <f aca="false">+Base!AI41</f>
        <v>0.119524664347993</v>
      </c>
      <c r="AK162" s="34" t="n">
        <f aca="false">+Base!AJ41</f>
        <v>0.114563764231488</v>
      </c>
      <c r="AL162" s="34" t="n">
        <f aca="false">+Base!AK41</f>
        <v>0.109831998048107</v>
      </c>
      <c r="AM162" s="34" t="n">
        <f aca="false">+Base!AL41</f>
        <v>0.105317830121865</v>
      </c>
      <c r="AN162" s="34" t="n">
        <f aca="false">+Base!AM41</f>
        <v>0.101010349529718</v>
      </c>
      <c r="AO162" s="34" t="n">
        <f aca="false">+Base!AN41</f>
        <v>0.0968992340412061</v>
      </c>
      <c r="AP162" s="34" t="n">
        <f aca="false">+Base!AO41</f>
        <v>0.092974716260759</v>
      </c>
      <c r="AQ162" s="34" t="n">
        <f aca="false">+Base!AP41</f>
        <v>0.08922755183106</v>
      </c>
      <c r="AR162" s="34" t="n">
        <f aca="false">+Base!AQ41</f>
        <v>0.0856489895654195</v>
      </c>
      <c r="AS162" s="34" t="n">
        <f aca="false">+Base!AR41</f>
        <v>0.0822307433859548</v>
      </c>
      <c r="AT162" s="34" t="n">
        <f aca="false">+Base!AS41</f>
        <v>0.0789649659526317</v>
      </c>
      <c r="AU162" s="34" t="n">
        <f aca="false">+Base!AT41</f>
        <v>0.0758442238758859</v>
      </c>
      <c r="AV162" s="34" t="n">
        <f aca="false">+Base!AU41</f>
        <v>0.0728614744126785</v>
      </c>
      <c r="AW162" s="34" t="n">
        <f aca="false">+Base!AV41</f>
        <v>0.0700100435524791</v>
      </c>
      <c r="AX162" s="34" t="n">
        <f aca="false">+Base!AW41</f>
        <v>0.0672836054058492</v>
      </c>
      <c r="AY162" s="34" t="n">
        <f aca="false">+Base!AX41</f>
        <v>0.0646761628140518</v>
      </c>
      <c r="AZ162" s="34" t="n">
        <f aca="false">+Base!AY41</f>
        <v>0.06218202910347</v>
      </c>
      <c r="BA162" s="34" t="n">
        <f aca="false">+Base!AZ41</f>
        <v>0.0597958109136064</v>
      </c>
      <c r="BB162" s="34" t="n">
        <f aca="false">+Base!BA41</f>
        <v>0.0575123920320857</v>
      </c>
      <c r="BC162" s="34" t="n">
        <f aca="false">+Base!BB41</f>
        <v>0.0553269181744104</v>
      </c>
      <c r="BD162" s="34" t="n">
        <f aca="false">+Base!BC41</f>
        <v>0.0532347826502607</v>
      </c>
      <c r="BE162" s="34" t="n">
        <f aca="false">+Base!BD41</f>
        <v>0.0512316128618897</v>
      </c>
      <c r="BF162" s="34" t="n">
        <f aca="false">+Base!BE41</f>
        <v>0.0493132575836756</v>
      </c>
      <c r="BG162" s="34" t="n">
        <f aca="false">+Base!BF41</f>
        <v>0.0474757749751655</v>
      </c>
      <c r="BH162" s="34" t="n">
        <f aca="false">+Base!BG41</f>
        <v>0.0457154212829969</v>
      </c>
      <c r="BI162" s="34" t="n">
        <f aca="false">+Base!BH41</f>
        <v>0.0440286401899329</v>
      </c>
      <c r="BJ162" s="34" t="n">
        <f aca="false">+Base!BI41</f>
        <v>0.0424120527719049</v>
      </c>
      <c r="BK162" s="34" t="n">
        <f aca="false">+Base!BJ41</f>
        <v>0</v>
      </c>
      <c r="BL162" s="34" t="n">
        <f aca="false">+Base!BK41</f>
        <v>0</v>
      </c>
      <c r="BM162" s="34" t="n">
        <f aca="false">+Base!BL41</f>
        <v>0</v>
      </c>
      <c r="BN162" s="34" t="n">
        <f aca="false">+Base!BM41</f>
        <v>0</v>
      </c>
      <c r="BO162" s="34" t="n">
        <f aca="false">+Base!BN41</f>
        <v>0</v>
      </c>
      <c r="BP162" s="34" t="n">
        <f aca="false">+Base!BO41</f>
        <v>0</v>
      </c>
      <c r="BQ162" s="34" t="n">
        <f aca="false">+Base!BP41</f>
        <v>0</v>
      </c>
      <c r="BR162" s="34" t="n">
        <f aca="false">+Base!BQ41</f>
        <v>0</v>
      </c>
      <c r="BS162" s="34" t="n">
        <f aca="false">+Base!BR41</f>
        <v>0</v>
      </c>
      <c r="BT162" s="34" t="n">
        <f aca="false">+Base!BS41</f>
        <v>0</v>
      </c>
      <c r="BU162" s="34" t="n">
        <f aca="false">+Base!BT41</f>
        <v>0</v>
      </c>
      <c r="BV162" s="34" t="n">
        <f aca="false">+Base!BU41</f>
        <v>0</v>
      </c>
      <c r="BW162" s="34" t="n">
        <f aca="false">+Base!BV41</f>
        <v>0</v>
      </c>
      <c r="BX162" s="34" t="n">
        <f aca="false">+Base!BW41</f>
        <v>0</v>
      </c>
      <c r="BY162" s="34" t="n">
        <f aca="false">+Base!BX41</f>
        <v>0</v>
      </c>
      <c r="BZ162" s="34" t="n">
        <f aca="false">+Base!BY41</f>
        <v>0</v>
      </c>
      <c r="CA162" s="34" t="n">
        <f aca="false">+Base!BZ41</f>
        <v>0</v>
      </c>
      <c r="CB162" s="34" t="n">
        <f aca="false">+Base!CA41</f>
        <v>0</v>
      </c>
      <c r="CC162" s="34" t="n">
        <f aca="false">+Base!CB41</f>
        <v>0</v>
      </c>
      <c r="CD162" s="34" t="n">
        <f aca="false">+Base!CC41</f>
        <v>0</v>
      </c>
      <c r="CE162" s="34" t="n">
        <f aca="false">+Base!CD41</f>
        <v>0</v>
      </c>
      <c r="CF162" s="34" t="n">
        <f aca="false">+Base!CE41</f>
        <v>0</v>
      </c>
      <c r="CG162" s="34" t="n">
        <f aca="false">+Base!CF41</f>
        <v>0</v>
      </c>
      <c r="CH162" s="34" t="n">
        <f aca="false">+Base!CG41</f>
        <v>0</v>
      </c>
      <c r="CI162" s="34" t="n">
        <f aca="false">+Base!CH41</f>
        <v>0</v>
      </c>
      <c r="CJ162" s="34" t="n">
        <f aca="false">+Base!CI41</f>
        <v>0</v>
      </c>
      <c r="CK162" s="34" t="n">
        <f aca="false">+Base!CJ41</f>
        <v>0</v>
      </c>
      <c r="CL162" s="34" t="n">
        <f aca="false">+Base!CK41</f>
        <v>0</v>
      </c>
      <c r="CM162" s="34" t="n">
        <f aca="false">+Base!CL41</f>
        <v>0</v>
      </c>
      <c r="CN162" s="34" t="n">
        <f aca="false">+Base!CM41</f>
        <v>0</v>
      </c>
      <c r="CO162" s="34" t="n">
        <f aca="false">+Base!CN41</f>
        <v>0</v>
      </c>
      <c r="CP162" s="34" t="n">
        <f aca="false">+Base!CO41</f>
        <v>0</v>
      </c>
      <c r="CQ162" s="34" t="n">
        <f aca="false">+Base!CP41</f>
        <v>0</v>
      </c>
      <c r="CR162" s="34" t="n">
        <f aca="false">+Base!CQ41</f>
        <v>0</v>
      </c>
      <c r="CS162" s="34" t="n">
        <f aca="false">+Base!CR41</f>
        <v>0</v>
      </c>
      <c r="CT162" s="34" t="n">
        <f aca="false">+Base!CS41</f>
        <v>0</v>
      </c>
      <c r="CU162" s="34" t="n">
        <f aca="false">+Base!CT41</f>
        <v>0</v>
      </c>
      <c r="CV162" s="34" t="n">
        <f aca="false">+Base!CU41</f>
        <v>0</v>
      </c>
      <c r="CW162" s="34" t="n">
        <f aca="false">+Base!CV41</f>
        <v>0</v>
      </c>
    </row>
    <row r="164" customFormat="false" ht="14.25" hidden="false" customHeight="true" outlineLevel="0" collapsed="false">
      <c r="B164" s="6" t="n">
        <f aca="false">+B155/B161</f>
        <v>0.998214817033265</v>
      </c>
      <c r="D164" s="5" t="n">
        <f aca="false">+D155/D161</f>
        <v>0.998214817033265</v>
      </c>
      <c r="E164" s="5" t="n">
        <f aca="false">+E155/E161</f>
        <v>0.998214817033265</v>
      </c>
      <c r="F164" s="5" t="n">
        <f aca="false">+F155/F161</f>
        <v>0.998214817033265</v>
      </c>
      <c r="G164" s="5" t="n">
        <f aca="false">+G155/G161</f>
        <v>0.998214817033265</v>
      </c>
      <c r="H164" s="5" t="n">
        <f aca="false">+H155/H161</f>
        <v>0.998214817033265</v>
      </c>
      <c r="I164" s="5" t="n">
        <f aca="false">+I155/I161</f>
        <v>0.998214817033265</v>
      </c>
      <c r="J164" s="5" t="n">
        <f aca="false">+J155/J161</f>
        <v>0.998214817033265</v>
      </c>
      <c r="K164" s="5" t="n">
        <f aca="false">+K155/K161</f>
        <v>0.998214817033265</v>
      </c>
      <c r="L164" s="5" t="n">
        <f aca="false">+L155/L161</f>
        <v>0.998214817033265</v>
      </c>
      <c r="M164" s="5" t="n">
        <f aca="false">+M155/M161</f>
        <v>0.998214817033265</v>
      </c>
      <c r="N164" s="5" t="n">
        <f aca="false">+N155/N161</f>
        <v>0.998214817033265</v>
      </c>
      <c r="O164" s="5" t="n">
        <f aca="false">+O155/O161</f>
        <v>0.998214817033265</v>
      </c>
      <c r="P164" s="5" t="n">
        <f aca="false">+P155/P161</f>
        <v>0.998214817033266</v>
      </c>
      <c r="Q164" s="5" t="n">
        <f aca="false">+Q155/Q161</f>
        <v>0.998214817033265</v>
      </c>
      <c r="R164" s="5" t="n">
        <f aca="false">+R155/R161</f>
        <v>0.998214817033265</v>
      </c>
      <c r="S164" s="5" t="n">
        <f aca="false">+S155/S161</f>
        <v>0.998214817033265</v>
      </c>
      <c r="T164" s="5" t="n">
        <f aca="false">+T155/T161</f>
        <v>0.998214817033265</v>
      </c>
      <c r="U164" s="5" t="n">
        <f aca="false">+U155/U161</f>
        <v>0.998214817033265</v>
      </c>
      <c r="V164" s="5" t="n">
        <f aca="false">+V155/V161</f>
        <v>0.998214817033265</v>
      </c>
      <c r="W164" s="5" t="n">
        <f aca="false">+W155/W161</f>
        <v>0.998214817033265</v>
      </c>
      <c r="X164" s="5" t="n">
        <f aca="false">+X155/X161</f>
        <v>0.998214817033265</v>
      </c>
      <c r="Y164" s="5" t="n">
        <f aca="false">+Y155/Y161</f>
        <v>0.998214817033265</v>
      </c>
      <c r="Z164" s="5" t="n">
        <f aca="false">+Z155/Z161</f>
        <v>0.998214817033265</v>
      </c>
      <c r="AA164" s="5" t="n">
        <f aca="false">+AA155/AA161</f>
        <v>0.998214817033266</v>
      </c>
      <c r="AB164" s="5" t="n">
        <f aca="false">+AB155/AB161</f>
        <v>0.998214817033265</v>
      </c>
      <c r="AC164" s="5" t="n">
        <f aca="false">+AC155/AC161</f>
        <v>0.998214817033266</v>
      </c>
      <c r="AD164" s="5" t="n">
        <f aca="false">+AD155/AD161</f>
        <v>0.998214817033265</v>
      </c>
      <c r="AE164" s="5" t="n">
        <f aca="false">+AE155/AE161</f>
        <v>0.998214817033265</v>
      </c>
      <c r="AF164" s="5" t="n">
        <f aca="false">+AF155/AF161</f>
        <v>0.998214817033265</v>
      </c>
      <c r="AG164" s="5" t="n">
        <f aca="false">+AG155/AG161</f>
        <v>0.998214817033265</v>
      </c>
      <c r="AH164" s="5" t="n">
        <f aca="false">+AH155/AH161</f>
        <v>0.998214817033265</v>
      </c>
      <c r="AI164" s="5" t="n">
        <f aca="false">+AI155/AI161</f>
        <v>0.998214817033265</v>
      </c>
      <c r="AJ164" s="5" t="n">
        <f aca="false">+AJ155/AJ161</f>
        <v>0.998214817033265</v>
      </c>
      <c r="AK164" s="5" t="n">
        <f aca="false">+AK155/AK161</f>
        <v>0.998214817033265</v>
      </c>
      <c r="AL164" s="5" t="n">
        <f aca="false">+AL155/AL161</f>
        <v>0.998214817033265</v>
      </c>
      <c r="AM164" s="5" t="n">
        <f aca="false">+AM155/AM161</f>
        <v>0.998214817033265</v>
      </c>
      <c r="AN164" s="5" t="n">
        <f aca="false">+AN155/AN161</f>
        <v>0.998214817033265</v>
      </c>
      <c r="AO164" s="5" t="n">
        <f aca="false">+AO155/AO161</f>
        <v>0.998214817033265</v>
      </c>
      <c r="AP164" s="5" t="n">
        <f aca="false">+AP155/AP161</f>
        <v>0.998214817033265</v>
      </c>
      <c r="AQ164" s="5" t="n">
        <f aca="false">+AQ155/AQ161</f>
        <v>0.998214817033265</v>
      </c>
      <c r="AR164" s="5" t="n">
        <f aca="false">+AR155/AR161</f>
        <v>0.998214817033265</v>
      </c>
      <c r="AS164" s="5" t="n">
        <f aca="false">+AS155/AS161</f>
        <v>0.998214817033265</v>
      </c>
      <c r="AT164" s="5" t="n">
        <f aca="false">+AT155/AT161</f>
        <v>0.998214817033265</v>
      </c>
      <c r="AU164" s="5" t="n">
        <f aca="false">+AU155/AU161</f>
        <v>0.998214817033265</v>
      </c>
      <c r="AV164" s="5" t="n">
        <f aca="false">+AV155/AV161</f>
        <v>0.998214817033265</v>
      </c>
      <c r="AW164" s="5" t="n">
        <f aca="false">+AW155/AW161</f>
        <v>0.998214817033265</v>
      </c>
      <c r="AX164" s="5" t="n">
        <f aca="false">+AX155/AX161</f>
        <v>0.998214817033265</v>
      </c>
      <c r="AY164" s="5" t="n">
        <f aca="false">+AY155/AY161</f>
        <v>0.998214817033265</v>
      </c>
      <c r="AZ164" s="5" t="n">
        <f aca="false">+AZ155/AZ161</f>
        <v>0.998214817033265</v>
      </c>
      <c r="BA164" s="5" t="n">
        <f aca="false">+BA155/BA161</f>
        <v>0.998214817033265</v>
      </c>
      <c r="BB164" s="5" t="n">
        <f aca="false">+BB155/BB161</f>
        <v>0.998214817033265</v>
      </c>
      <c r="BC164" s="5" t="n">
        <f aca="false">+BC155/BC161</f>
        <v>0.998214817033265</v>
      </c>
      <c r="BD164" s="5" t="n">
        <f aca="false">+BD155/BD161</f>
        <v>0.998214817033265</v>
      </c>
      <c r="BE164" s="5" t="n">
        <f aca="false">+BE155/BE161</f>
        <v>0.998214817033265</v>
      </c>
      <c r="BF164" s="5" t="n">
        <f aca="false">+BF155/BF161</f>
        <v>0.998214817033265</v>
      </c>
      <c r="BG164" s="5" t="n">
        <f aca="false">+BG155/BG161</f>
        <v>0.998214817033265</v>
      </c>
      <c r="BH164" s="5" t="n">
        <f aca="false">+BH155/BH161</f>
        <v>0.998214817033265</v>
      </c>
      <c r="BI164" s="5" t="n">
        <f aca="false">+BI155/BI161</f>
        <v>0.998214817033265</v>
      </c>
      <c r="BJ164" s="5" t="n">
        <f aca="false">+BJ155/BJ161</f>
        <v>0.998214817033265</v>
      </c>
      <c r="BK164" s="5" t="e">
        <f aca="false">+BK155/BK161</f>
        <v>#DIV/0!</v>
      </c>
      <c r="BL164" s="5" t="e">
        <f aca="false">+BL155/BL161</f>
        <v>#DIV/0!</v>
      </c>
      <c r="BM164" s="5" t="e">
        <f aca="false">+BM155/BM161</f>
        <v>#DIV/0!</v>
      </c>
      <c r="BN164" s="5" t="e">
        <f aca="false">+BN155/BN161</f>
        <v>#DIV/0!</v>
      </c>
      <c r="BO164" s="5" t="e">
        <f aca="false">+BO155/BO161</f>
        <v>#DIV/0!</v>
      </c>
      <c r="BP164" s="5" t="e">
        <f aca="false">+BP155/BP161</f>
        <v>#DIV/0!</v>
      </c>
      <c r="BQ164" s="5" t="e">
        <f aca="false">+BQ155/BQ161</f>
        <v>#DIV/0!</v>
      </c>
      <c r="BR164" s="5" t="e">
        <f aca="false">+BR155/BR161</f>
        <v>#DIV/0!</v>
      </c>
      <c r="BS164" s="5" t="e">
        <f aca="false">+BS155/BS161</f>
        <v>#DIV/0!</v>
      </c>
      <c r="BT164" s="5" t="e">
        <f aca="false">+BT155/BT161</f>
        <v>#DIV/0!</v>
      </c>
      <c r="BU164" s="5" t="e">
        <f aca="false">+BU155/BU161</f>
        <v>#DIV/0!</v>
      </c>
      <c r="BV164" s="5" t="e">
        <f aca="false">+BV155/BV161</f>
        <v>#DIV/0!</v>
      </c>
      <c r="BW164" s="5" t="e">
        <f aca="false">+BW155/BW161</f>
        <v>#DIV/0!</v>
      </c>
      <c r="BX164" s="5" t="e">
        <f aca="false">+BX155/BX161</f>
        <v>#DIV/0!</v>
      </c>
      <c r="BY164" s="5" t="e">
        <f aca="false">+BY155/BY161</f>
        <v>#DIV/0!</v>
      </c>
      <c r="BZ164" s="5" t="e">
        <f aca="false">+BZ155/BZ161</f>
        <v>#DIV/0!</v>
      </c>
      <c r="CA164" s="5" t="e">
        <f aca="false">+CA155/CA161</f>
        <v>#DIV/0!</v>
      </c>
      <c r="CB164" s="5" t="e">
        <f aca="false">+CB155/CB161</f>
        <v>#DIV/0!</v>
      </c>
      <c r="CC164" s="5" t="e">
        <f aca="false">+CC155/CC161</f>
        <v>#DIV/0!</v>
      </c>
      <c r="CD164" s="5" t="e">
        <f aca="false">+CD155/CD161</f>
        <v>#DIV/0!</v>
      </c>
      <c r="CE164" s="5" t="e">
        <f aca="false">+CE155/CE161</f>
        <v>#DIV/0!</v>
      </c>
      <c r="CF164" s="5" t="e">
        <f aca="false">+CF155/CF161</f>
        <v>#DIV/0!</v>
      </c>
      <c r="CG164" s="5" t="e">
        <f aca="false">+CG155/CG161</f>
        <v>#DIV/0!</v>
      </c>
      <c r="CH164" s="5" t="e">
        <f aca="false">+CH155/CH161</f>
        <v>#DIV/0!</v>
      </c>
      <c r="CI164" s="5" t="e">
        <f aca="false">+CI155/CI161</f>
        <v>#DIV/0!</v>
      </c>
      <c r="CJ164" s="5" t="e">
        <f aca="false">+CJ155/CJ161</f>
        <v>#DIV/0!</v>
      </c>
      <c r="CK164" s="5" t="e">
        <f aca="false">+CK155/CK161</f>
        <v>#DIV/0!</v>
      </c>
      <c r="CL164" s="5" t="e">
        <f aca="false">+CL155/CL161</f>
        <v>#DIV/0!</v>
      </c>
      <c r="CM164" s="5" t="e">
        <f aca="false">+CM155/CM161</f>
        <v>#DIV/0!</v>
      </c>
      <c r="CN164" s="5" t="e">
        <f aca="false">+CN155/CN161</f>
        <v>#DIV/0!</v>
      </c>
      <c r="CO164" s="5" t="e">
        <f aca="false">+CO155/CO161</f>
        <v>#DIV/0!</v>
      </c>
      <c r="CP164" s="5" t="e">
        <f aca="false">+CP155/CP161</f>
        <v>#DIV/0!</v>
      </c>
      <c r="CQ164" s="5" t="e">
        <f aca="false">+CQ155/CQ161</f>
        <v>#DIV/0!</v>
      </c>
      <c r="CR164" s="5" t="e">
        <f aca="false">+CR155/CR161</f>
        <v>#DIV/0!</v>
      </c>
      <c r="CS164" s="5" t="e">
        <f aca="false">+CS155/CS161</f>
        <v>#DIV/0!</v>
      </c>
      <c r="CT164" s="5" t="e">
        <f aca="false">+CT155/CT161</f>
        <v>#DIV/0!</v>
      </c>
      <c r="CU164" s="5" t="e">
        <f aca="false">+CU155/CU161</f>
        <v>#DIV/0!</v>
      </c>
      <c r="CV164" s="5" t="e">
        <f aca="false">+CV155/CV161</f>
        <v>#DIV/0!</v>
      </c>
      <c r="CW164" s="5" t="e">
        <f aca="false">+CW155/CW161</f>
        <v>#DIV/0!</v>
      </c>
    </row>
    <row r="167" customFormat="false" ht="14.25" hidden="false" customHeight="true" outlineLevel="0" collapsed="false">
      <c r="A167" s="5" t="s">
        <v>186</v>
      </c>
    </row>
    <row r="168" customFormat="false" ht="14.25" hidden="false" customHeight="true" outlineLevel="0" collapsed="false">
      <c r="A168" s="5" t="s">
        <v>187</v>
      </c>
      <c r="D168" s="35" t="n">
        <f aca="false">+LN(D155/B155)/5</f>
        <v>-0.01</v>
      </c>
      <c r="E168" s="35" t="n">
        <f aca="false">+LN(E155/D155)/5</f>
        <v>-0.00995009990005</v>
      </c>
      <c r="F168" s="35" t="n">
        <f aca="false">+LN(F155/E155)/5</f>
        <v>-0.00990044880209748</v>
      </c>
      <c r="G168" s="35" t="n">
        <f aca="false">+LN(G155/F155)/5</f>
        <v>-0.00985104546362002</v>
      </c>
      <c r="H168" s="35" t="n">
        <f aca="false">+LN(H155/G155)/5</f>
        <v>-0.00980188864829535</v>
      </c>
      <c r="I168" s="35" t="n">
        <f aca="false">+LN(I155/H155)/5</f>
        <v>-0.0097529771259705</v>
      </c>
      <c r="J168" s="35" t="n">
        <f aca="false">+LN(J155/I155)/5</f>
        <v>-0.00970430967263085</v>
      </c>
      <c r="K168" s="35" t="n">
        <f aca="false">+LN(K155/J155)/5</f>
        <v>-0.00965588507036985</v>
      </c>
      <c r="L168" s="35" t="n">
        <f aca="false">+LN(L155/K155)/5</f>
        <v>-0.00960770210735812</v>
      </c>
      <c r="M168" s="35" t="n">
        <f aca="false">+LN(M155/L155)/5</f>
        <v>-0.00955975957781342</v>
      </c>
      <c r="N168" s="35" t="n">
        <f aca="false">+LN(N155/M155)/5</f>
        <v>-0.0095120562819703</v>
      </c>
      <c r="O168" s="35" t="n">
        <f aca="false">+LN(O155/N155)/5</f>
        <v>-0.00946459102605027</v>
      </c>
      <c r="P168" s="35" t="n">
        <f aca="false">+LN(P155/O155)/5</f>
        <v>-0.00941736262223168</v>
      </c>
      <c r="Q168" s="35" t="n">
        <f aca="false">+LN(Q155/P155)/5</f>
        <v>-0.0093703698886202</v>
      </c>
      <c r="R168" s="35" t="n">
        <f aca="false">+LN(R155/Q155)/5</f>
        <v>-0.00932361164921912</v>
      </c>
      <c r="S168" s="35" t="n">
        <f aca="false">+LN(S155/R155)/5</f>
        <v>-0.00927708673390002</v>
      </c>
      <c r="T168" s="35" t="n">
        <f aca="false">+LN(T155/S155)/5</f>
        <v>-0.00923079397837337</v>
      </c>
      <c r="U168" s="35" t="n">
        <f aca="false">+LN(U155/T155)/5</f>
        <v>-0.00918473222415948</v>
      </c>
      <c r="V168" s="35" t="n">
        <f aca="false">+LN(V155/U155)/5</f>
        <v>-0.00913890031855953</v>
      </c>
      <c r="W168" s="35" t="n">
        <f aca="false">+LN(W155/V155)/5</f>
        <v>-0.00909329711462659</v>
      </c>
      <c r="X168" s="35" t="n">
        <f aca="false">+LN(X155/W155)/5</f>
        <v>-0.00904792147113712</v>
      </c>
      <c r="Y168" s="35" t="n">
        <f aca="false">+LN(Y155/X155)/5</f>
        <v>-0.00900277225256214</v>
      </c>
      <c r="Z168" s="35" t="n">
        <f aca="false">+LN(Z155/Y155)/5</f>
        <v>-0.00895784832903914</v>
      </c>
      <c r="AA168" s="35" t="n">
        <f aca="false">+LN(AA155/Z155)/5</f>
        <v>-0.00891314857634349</v>
      </c>
      <c r="AB168" s="35" t="n">
        <f aca="false">+LN(AB155/AA155)/5</f>
        <v>-0.00886867187586067</v>
      </c>
      <c r="AC168" s="35" t="n">
        <f aca="false">+LN(AC155/AB155)/5</f>
        <v>-0.00882441711455772</v>
      </c>
      <c r="AD168" s="35" t="n">
        <f aca="false">+LN(AD155/AC155)/5</f>
        <v>-0.00878038318495604</v>
      </c>
      <c r="AE168" s="35" t="n">
        <f aca="false">+LN(AE155/AD155)/5</f>
        <v>-0.00873656898510314</v>
      </c>
      <c r="AF168" s="35" t="n">
        <f aca="false">+LN(AF155/AE155)/5</f>
        <v>-0.00869297341854543</v>
      </c>
      <c r="AG168" s="35" t="n">
        <f aca="false">+LN(AG155/AF155)/5</f>
        <v>-0.00864959539430068</v>
      </c>
      <c r="AH168" s="35" t="n">
        <f aca="false">+LN(AH155/AG155)/5</f>
        <v>-0.00860643382683036</v>
      </c>
      <c r="AI168" s="35" t="n">
        <f aca="false">+LN(AI155/AH155)/5</f>
        <v>-0.00856348763601317</v>
      </c>
      <c r="AJ168" s="35" t="n">
        <f aca="false">+LN(AJ155/AI155)/5</f>
        <v>-0.00852075574711739</v>
      </c>
      <c r="AK168" s="35" t="n">
        <f aca="false">+LN(AK155/AJ155)/5</f>
        <v>-0.00847823709077433</v>
      </c>
      <c r="AL168" s="35" t="n">
        <f aca="false">+LN(AL155/AK155)/5</f>
        <v>-0.00843593060295137</v>
      </c>
      <c r="AM168" s="35" t="n">
        <f aca="false">+LN(AM155/AL155)/5</f>
        <v>-0.00839383522492549</v>
      </c>
      <c r="AN168" s="35" t="n">
        <f aca="false">+LN(AN155/AM155)/5</f>
        <v>-0.00835194990325674</v>
      </c>
      <c r="AO168" s="35" t="n">
        <f aca="false">+LN(AO155/AN155)/5</f>
        <v>-0.00831027358976174</v>
      </c>
      <c r="AP168" s="35" t="n">
        <f aca="false">+LN(AP155/AO155)/5</f>
        <v>-0.00826880524148764</v>
      </c>
      <c r="AQ168" s="35" t="n">
        <f aca="false">+LN(AQ155/AP155)/5</f>
        <v>-0.00822754382068593</v>
      </c>
      <c r="AR168" s="35" t="n">
        <f aca="false">+LN(AR155/AQ155)/5</f>
        <v>-0.00818648829478637</v>
      </c>
      <c r="AS168" s="35" t="n">
        <f aca="false">+LN(AS155/AR155)/5</f>
        <v>-0.00814563763637143</v>
      </c>
      <c r="AT168" s="35" t="n">
        <f aca="false">+LN(AT155/AS155)/5</f>
        <v>-0.00810499082315028</v>
      </c>
      <c r="AU168" s="35" t="n">
        <f aca="false">+LN(AU155/AT155)/5</f>
        <v>-0.00806454683793337</v>
      </c>
      <c r="AV168" s="35" t="n">
        <f aca="false">+LN(AV155/AU155)/5</f>
        <v>-0.00802430466860692</v>
      </c>
      <c r="AW168" s="35" t="n">
        <f aca="false">+LN(AW155/AV155)/5</f>
        <v>-0.00798426330810763</v>
      </c>
      <c r="AX168" s="35" t="n">
        <f aca="false">+LN(AX155/AW155)/5</f>
        <v>-0.00794442175439749</v>
      </c>
      <c r="AY168" s="35" t="n">
        <f aca="false">+LN(AY155/AX155)/5</f>
        <v>-0.00790477901043853</v>
      </c>
      <c r="AZ168" s="35" t="n">
        <f aca="false">+LN(AZ155/AY155)/5</f>
        <v>-0.00786533408416815</v>
      </c>
      <c r="BA168" s="35" t="n">
        <f aca="false">+LN(BA155/AZ155)/5</f>
        <v>-0.00782608598847414</v>
      </c>
      <c r="BB168" s="35" t="n">
        <f aca="false">+LN(BB155/BA155)/5</f>
        <v>-0.00778703374116991</v>
      </c>
      <c r="BC168" s="35" t="n">
        <f aca="false">+LN(BC155/BB155)/5</f>
        <v>-0.00774817636497007</v>
      </c>
      <c r="BD168" s="35" t="n">
        <f aca="false">+LN(BD155/BC155)/5</f>
        <v>-0.00770951288746582</v>
      </c>
      <c r="BE168" s="35" t="n">
        <f aca="false">+LN(BE155/BD155)/5</f>
        <v>-0.00767104234110078</v>
      </c>
      <c r="BF168" s="35" t="n">
        <f aca="false">+LN(BF155/BE155)/5</f>
        <v>-0.00763276376314661</v>
      </c>
      <c r="BG168" s="35" t="n">
        <f aca="false">+LN(BG155/BF155)/5</f>
        <v>-0.00759467619567904</v>
      </c>
      <c r="BH168" s="35" t="n">
        <f aca="false">+LN(BH155/BG155)/5</f>
        <v>-0.0075567786855538</v>
      </c>
      <c r="BI168" s="35" t="n">
        <f aca="false">+LN(BI155/BH155)/5</f>
        <v>-0.00751907028438287</v>
      </c>
      <c r="BJ168" s="35" t="n">
        <f aca="false">+LN(BJ155/BI155)/5</f>
        <v>-0.00748155004851068</v>
      </c>
      <c r="BK168" s="35" t="n">
        <f aca="false">+LN(BK155/BJ155)/5</f>
        <v>-0.00744421703899053</v>
      </c>
      <c r="BL168" s="35" t="n">
        <f aca="false">+LN(BL155/BK155)/5</f>
        <v>-0.00740707032156101</v>
      </c>
      <c r="BM168" s="35" t="n">
        <f aca="false">+LN(BM155/BL155)/5</f>
        <v>-0.00737010896662274</v>
      </c>
      <c r="BN168" s="35" t="n">
        <f aca="false">+LN(BN155/BM155)/5</f>
        <v>-0.00733333204921502</v>
      </c>
      <c r="BO168" s="35" t="n">
        <f aca="false">+LN(BO155/BN155)/5</f>
        <v>-0.00729673864899278</v>
      </c>
      <c r="BP168" s="35" t="n">
        <f aca="false">+LN(BP155/BO155)/5</f>
        <v>-0.00726032785020342</v>
      </c>
      <c r="BQ168" s="35" t="n">
        <f aca="false">+LN(BQ155/BP155)/5</f>
        <v>-0.00722409874166393</v>
      </c>
      <c r="BR168" s="35" t="n">
        <f aca="false">+LN(BR155/BQ155)/5</f>
        <v>-0.00718805041673812</v>
      </c>
      <c r="BS168" s="35" t="n">
        <f aca="false">+LN(BS155/BR155)/5</f>
        <v>-0.00715218197331404</v>
      </c>
      <c r="BT168" s="35" t="n">
        <f aca="false">+LN(BT155/BS155)/5</f>
        <v>-0.00711649251378115</v>
      </c>
      <c r="BU168" s="35" t="n">
        <f aca="false">+LN(BU155/BT155)/5</f>
        <v>-0.00708098114500802</v>
      </c>
      <c r="BV168" s="35" t="n">
        <f aca="false">+LN(BV155/BU155)/5</f>
        <v>-0.00704564697832003</v>
      </c>
      <c r="BW168" s="35" t="n">
        <f aca="false">+LN(BW155/BV155)/5</f>
        <v>-0.00701048912947695</v>
      </c>
      <c r="BX168" s="35" t="n">
        <f aca="false">+LN(BX155/BW155)/5</f>
        <v>-0.00697550671865101</v>
      </c>
      <c r="BY168" s="35" t="n">
        <f aca="false">+LN(BY155/BX155)/5</f>
        <v>-0.00694069887040476</v>
      </c>
      <c r="BZ168" s="35" t="n">
        <f aca="false">+LN(BZ155/BY155)/5</f>
        <v>-0.00690606471366914</v>
      </c>
      <c r="CA168" s="35" t="n">
        <f aca="false">+LN(CA155/BZ155)/5</f>
        <v>-0.00687160338172179</v>
      </c>
      <c r="CB168" s="35" t="n">
        <f aca="false">+LN(CB155/CA155)/5</f>
        <v>-0.00683731401216535</v>
      </c>
      <c r="CC168" s="35" t="n">
        <f aca="false">+LN(CC155/CB155)/5</f>
        <v>-0.00680319574690564</v>
      </c>
      <c r="CD168" s="35" t="n">
        <f aca="false">+LN(CD155/CC155)/5</f>
        <v>-0.00676924773213065</v>
      </c>
      <c r="CE168" s="35" t="n">
        <f aca="false">+LN(CE155/CD155)/5</f>
        <v>-0.00673546911828868</v>
      </c>
      <c r="CF168" s="35" t="n">
        <f aca="false">+LN(CF155/CE155)/5</f>
        <v>-0.0067018590600674</v>
      </c>
      <c r="CG168" s="35" t="n">
        <f aca="false">+LN(CG155/CF155)/5</f>
        <v>-0.00666841671637258</v>
      </c>
      <c r="CH168" s="35" t="n">
        <f aca="false">+LN(CH155/CG155)/5</f>
        <v>-0.00663514125030708</v>
      </c>
      <c r="CI168" s="35" t="n">
        <f aca="false">+LN(CI155/CH155)/5</f>
        <v>-0.00660203182914981</v>
      </c>
      <c r="CJ168" s="35" t="n">
        <f aca="false">+LN(CJ155/CI155)/5</f>
        <v>-0.00656908762433501</v>
      </c>
      <c r="CK168" s="35" t="n">
        <f aca="false">+LN(CK155/CJ155)/5</f>
        <v>-0.00653630781143154</v>
      </c>
      <c r="CL168" s="35" t="n">
        <f aca="false">+LN(CL155/CK155)/5</f>
        <v>-0.00650369157012209</v>
      </c>
      <c r="CM168" s="35" t="n">
        <f aca="false">+LN(CM155/CL155)/5</f>
        <v>-0.00647123808418278</v>
      </c>
      <c r="CN168" s="35" t="n">
        <f aca="false">+LN(CN155/CM155)/5</f>
        <v>-0.00643894654146268</v>
      </c>
      <c r="CO168" s="35" t="n">
        <f aca="false">+LN(CO155/CN155)/5</f>
        <v>-0.00640681613386351</v>
      </c>
      <c r="CP168" s="35" t="n">
        <f aca="false">+LN(CP155/CO155)/5</f>
        <v>-0.0063748460573194</v>
      </c>
      <c r="CQ168" s="35" t="n">
        <f aca="false">+LN(CQ155/CP155)/5</f>
        <v>-0.00634303551177678</v>
      </c>
      <c r="CR168" s="35" t="n">
        <f aca="false">+LN(CR155/CQ155)/5</f>
        <v>-0.00631138370117439</v>
      </c>
      <c r="CS168" s="35" t="n">
        <f aca="false">+LN(CS155/CR155)/5</f>
        <v>-0.00627988983342322</v>
      </c>
      <c r="CT168" s="35" t="n">
        <f aca="false">+LN(CT155/CS155)/5</f>
        <v>-0.00624855312038693</v>
      </c>
      <c r="CU168" s="35" t="n">
        <f aca="false">+LN(CU155/CT155)/5</f>
        <v>-0.00621737277786191</v>
      </c>
      <c r="CV168" s="35" t="n">
        <f aca="false">+LN(CV155/CU155)/5</f>
        <v>-0.00618634802555772</v>
      </c>
      <c r="CW168" s="35" t="n">
        <f aca="false">+LN(CW155/CV155)/5</f>
        <v>-0.00615547808707764</v>
      </c>
    </row>
    <row r="169" customFormat="false" ht="14.25" hidden="false" customHeight="true" outlineLevel="0" collapsed="false">
      <c r="A169" s="5" t="s">
        <v>188</v>
      </c>
      <c r="D169" s="35" t="n">
        <f aca="false">+LN(D161/B161)/5</f>
        <v>-0.01</v>
      </c>
      <c r="E169" s="35" t="n">
        <f aca="false">+LN(E161/D161)/5</f>
        <v>-0.00995009990005004</v>
      </c>
      <c r="F169" s="35" t="n">
        <f aca="false">+LN(F161/E161)/5</f>
        <v>-0.00990044880209746</v>
      </c>
      <c r="G169" s="35" t="n">
        <f aca="false">+LN(G161/F161)/5</f>
        <v>-0.00985104546362002</v>
      </c>
      <c r="H169" s="35" t="n">
        <f aca="false">+LN(H161/G161)/5</f>
        <v>-0.00980188864829537</v>
      </c>
      <c r="I169" s="35" t="n">
        <f aca="false">+LN(I161/H161)/5</f>
        <v>-0.00975297712597048</v>
      </c>
      <c r="J169" s="35" t="n">
        <f aca="false">+LN(J161/I161)/5</f>
        <v>-0.00970430967263083</v>
      </c>
      <c r="K169" s="35" t="n">
        <f aca="false">+LN(K161/J161)/5</f>
        <v>-0.0096558850703699</v>
      </c>
      <c r="L169" s="35" t="n">
        <f aca="false">+LN(L161/K161)/5</f>
        <v>-0.0096077021073581</v>
      </c>
      <c r="M169" s="35" t="n">
        <f aca="false">+LN(M161/L161)/5</f>
        <v>-0.00955975957781339</v>
      </c>
      <c r="N169" s="35" t="n">
        <f aca="false">+LN(N161/M161)/5</f>
        <v>-0.00951205628197034</v>
      </c>
      <c r="O169" s="35" t="n">
        <f aca="false">+LN(O161/N161)/5</f>
        <v>-0.00946459102605027</v>
      </c>
      <c r="P169" s="35" t="n">
        <f aca="false">+LN(P161/O161)/5</f>
        <v>-0.0094173626222317</v>
      </c>
      <c r="Q169" s="35" t="n">
        <f aca="false">+LN(Q161/P161)/5</f>
        <v>-0.00937036988862018</v>
      </c>
      <c r="R169" s="35" t="n">
        <f aca="false">+LN(R161/Q161)/5</f>
        <v>-0.00932361164921912</v>
      </c>
      <c r="S169" s="35" t="n">
        <f aca="false">+LN(S161/R161)/5</f>
        <v>-0.0092770867339</v>
      </c>
      <c r="T169" s="35" t="n">
        <f aca="false">+LN(T161/S161)/5</f>
        <v>-0.00923079397837337</v>
      </c>
      <c r="U169" s="35" t="n">
        <f aca="false">+LN(U161/T161)/5</f>
        <v>-0.00918473222415948</v>
      </c>
      <c r="V169" s="35" t="n">
        <f aca="false">+LN(V161/U161)/5</f>
        <v>-0.00913890031855953</v>
      </c>
      <c r="W169" s="35" t="n">
        <f aca="false">+LN(W161/V161)/5</f>
        <v>-0.00909329711462657</v>
      </c>
      <c r="X169" s="35" t="n">
        <f aca="false">+LN(X161/W161)/5</f>
        <v>-0.0090479214711371</v>
      </c>
      <c r="Y169" s="35" t="n">
        <f aca="false">+LN(Y161/X161)/5</f>
        <v>-0.00900277225256217</v>
      </c>
      <c r="Z169" s="35" t="n">
        <f aca="false">+LN(Z161/Y161)/5</f>
        <v>-0.00895784832903916</v>
      </c>
      <c r="AA169" s="35" t="n">
        <f aca="false">+LN(AA161/Z161)/5</f>
        <v>-0.00891314857634352</v>
      </c>
      <c r="AB169" s="35" t="n">
        <f aca="false">+LN(AB161/AA161)/5</f>
        <v>-0.00886867187586062</v>
      </c>
      <c r="AC169" s="35" t="n">
        <f aca="false">+LN(AC161/AB161)/5</f>
        <v>-0.00882441711455777</v>
      </c>
      <c r="AD169" s="35" t="n">
        <f aca="false">+LN(AD161/AC161)/5</f>
        <v>-0.00878038318495599</v>
      </c>
      <c r="AE169" s="35" t="n">
        <f aca="false">+LN(AE161/AD161)/5</f>
        <v>-0.00873656898510312</v>
      </c>
      <c r="AF169" s="35" t="n">
        <f aca="false">+LN(AF161/AE161)/5</f>
        <v>-0.00869297341854543</v>
      </c>
      <c r="AG169" s="35" t="n">
        <f aca="false">+LN(AG161/AF161)/5</f>
        <v>-0.00864959539430061</v>
      </c>
      <c r="AH169" s="35" t="n">
        <f aca="false">+LN(AH161/AG161)/5</f>
        <v>-0.00860643382683041</v>
      </c>
      <c r="AI169" s="35" t="n">
        <f aca="false">+LN(AI161/AH161)/5</f>
        <v>-0.00856348763601314</v>
      </c>
      <c r="AJ169" s="35" t="n">
        <f aca="false">+LN(AJ161/AI161)/5</f>
        <v>-0.00852075574711737</v>
      </c>
      <c r="AK169" s="35" t="n">
        <f aca="false">+LN(AK161/AJ161)/5</f>
        <v>-0.00847823709077438</v>
      </c>
      <c r="AL169" s="35" t="n">
        <f aca="false">+LN(AL161/AK161)/5</f>
        <v>-0.00843593060295135</v>
      </c>
      <c r="AM169" s="35" t="n">
        <f aca="false">+LN(AM161/AL161)/5</f>
        <v>-0.00839383522492552</v>
      </c>
      <c r="AN169" s="35" t="n">
        <f aca="false">+LN(AN161/AM161)/5</f>
        <v>-0.00835194990325674</v>
      </c>
      <c r="AO169" s="35" t="n">
        <f aca="false">+LN(AO161/AN161)/5</f>
        <v>-0.00831027358976171</v>
      </c>
      <c r="AP169" s="35" t="n">
        <f aca="false">+LN(AP161/AO161)/5</f>
        <v>-0.00826880524148764</v>
      </c>
      <c r="AQ169" s="35" t="n">
        <f aca="false">+LN(AQ161/AP161)/5</f>
        <v>-0.00822754382068595</v>
      </c>
      <c r="AR169" s="35" t="n">
        <f aca="false">+LN(AR161/AQ161)/5</f>
        <v>-0.00818648829478637</v>
      </c>
      <c r="AS169" s="35" t="n">
        <f aca="false">+LN(AS161/AR161)/5</f>
        <v>-0.00814563763637139</v>
      </c>
      <c r="AT169" s="35" t="n">
        <f aca="false">+LN(AT161/AS161)/5</f>
        <v>-0.00810499082315032</v>
      </c>
      <c r="AU169" s="35" t="n">
        <f aca="false">+LN(AU161/AT161)/5</f>
        <v>-0.00806454683793333</v>
      </c>
      <c r="AV169" s="35" t="n">
        <f aca="false">+LN(AV161/AU161)/5</f>
        <v>-0.00802430466860695</v>
      </c>
      <c r="AW169" s="35" t="n">
        <f aca="false">+LN(AW161/AV161)/5</f>
        <v>-0.00798426330810765</v>
      </c>
      <c r="AX169" s="35" t="n">
        <f aca="false">+LN(AX161/AW161)/5</f>
        <v>-0.00794442175439746</v>
      </c>
      <c r="AY169" s="35" t="n">
        <f aca="false">+LN(AY161/AX161)/5</f>
        <v>-0.00790477901043851</v>
      </c>
      <c r="AZ169" s="35" t="n">
        <f aca="false">+LN(AZ161/AY161)/5</f>
        <v>-0.00786533408416815</v>
      </c>
      <c r="BA169" s="35" t="n">
        <f aca="false">+LN(BA161/AZ161)/5</f>
        <v>-0.00782608598847412</v>
      </c>
      <c r="BB169" s="35" t="n">
        <f aca="false">+LN(BB161/BA161)/5</f>
        <v>-0.00778703374116993</v>
      </c>
      <c r="BC169" s="35" t="n">
        <f aca="false">+LN(BC161/BB161)/5</f>
        <v>-0.00774817636497007</v>
      </c>
      <c r="BD169" s="35" t="n">
        <f aca="false">+LN(BD161/BC161)/5</f>
        <v>-0.00770951288746582</v>
      </c>
      <c r="BE169" s="35" t="n">
        <f aca="false">+LN(BE161/BD161)/5</f>
        <v>-0.0076710423411008</v>
      </c>
      <c r="BF169" s="35" t="n">
        <f aca="false">+LN(BF161/BE161)/5</f>
        <v>-0.00763276376314659</v>
      </c>
      <c r="BG169" s="35" t="n">
        <f aca="false">+LN(BG161/BF161)/5</f>
        <v>-0.00759467619567906</v>
      </c>
      <c r="BH169" s="35" t="n">
        <f aca="false">+LN(BH161/BG161)/5</f>
        <v>-0.0075567786855538</v>
      </c>
      <c r="BI169" s="35" t="n">
        <f aca="false">+LN(BI161/BH161)/5</f>
        <v>-0.00751907028438287</v>
      </c>
      <c r="BJ169" s="35" t="n">
        <f aca="false">+LN(BJ161/BI161)/5</f>
        <v>-0.00748155004851065</v>
      </c>
      <c r="BK169" s="35" t="e">
        <f aca="false">+LN(BK161/BJ161)/5</f>
        <v>#VALUE!</v>
      </c>
      <c r="BL169" s="35" t="e">
        <f aca="false">+LN(BL161/BK161)/5</f>
        <v>#DIV/0!</v>
      </c>
      <c r="BM169" s="35" t="e">
        <f aca="false">+LN(BM161/BL161)/5</f>
        <v>#DIV/0!</v>
      </c>
      <c r="BN169" s="35" t="e">
        <f aca="false">+LN(BN161/BM161)/5</f>
        <v>#DIV/0!</v>
      </c>
      <c r="BO169" s="35" t="e">
        <f aca="false">+LN(BO161/BN161)/5</f>
        <v>#DIV/0!</v>
      </c>
      <c r="BP169" s="35" t="e">
        <f aca="false">+LN(BP161/BO161)/5</f>
        <v>#DIV/0!</v>
      </c>
      <c r="BQ169" s="35" t="e">
        <f aca="false">+LN(BQ161/BP161)/5</f>
        <v>#DIV/0!</v>
      </c>
      <c r="BR169" s="35" t="e">
        <f aca="false">+LN(BR161/BQ161)/5</f>
        <v>#DIV/0!</v>
      </c>
      <c r="BS169" s="35" t="e">
        <f aca="false">+LN(BS161/BR161)/5</f>
        <v>#DIV/0!</v>
      </c>
      <c r="BT169" s="35" t="e">
        <f aca="false">+LN(BT161/BS161)/5</f>
        <v>#DIV/0!</v>
      </c>
      <c r="BU169" s="35" t="e">
        <f aca="false">+LN(BU161/BT161)/5</f>
        <v>#DIV/0!</v>
      </c>
      <c r="BV169" s="35" t="e">
        <f aca="false">+LN(BV161/BU161)/5</f>
        <v>#DIV/0!</v>
      </c>
      <c r="BW169" s="35" t="e">
        <f aca="false">+LN(BW161/BV161)/5</f>
        <v>#DIV/0!</v>
      </c>
      <c r="BX169" s="35" t="e">
        <f aca="false">+LN(BX161/BW161)/5</f>
        <v>#DIV/0!</v>
      </c>
      <c r="BY169" s="35" t="e">
        <f aca="false">+LN(BY161/BX161)/5</f>
        <v>#DIV/0!</v>
      </c>
      <c r="BZ169" s="35" t="e">
        <f aca="false">+LN(BZ161/BY161)/5</f>
        <v>#DIV/0!</v>
      </c>
      <c r="CA169" s="35" t="e">
        <f aca="false">+LN(CA161/BZ161)/5</f>
        <v>#DIV/0!</v>
      </c>
      <c r="CB169" s="35" t="e">
        <f aca="false">+LN(CB161/CA161)/5</f>
        <v>#DIV/0!</v>
      </c>
      <c r="CC169" s="35" t="e">
        <f aca="false">+LN(CC161/CB161)/5</f>
        <v>#DIV/0!</v>
      </c>
      <c r="CD169" s="35" t="e">
        <f aca="false">+LN(CD161/CC161)/5</f>
        <v>#DIV/0!</v>
      </c>
      <c r="CE169" s="35" t="e">
        <f aca="false">+LN(CE161/CD161)/5</f>
        <v>#DIV/0!</v>
      </c>
      <c r="CF169" s="35" t="e">
        <f aca="false">+LN(CF161/CE161)/5</f>
        <v>#DIV/0!</v>
      </c>
      <c r="CG169" s="35" t="e">
        <f aca="false">+LN(CG161/CF161)/5</f>
        <v>#DIV/0!</v>
      </c>
      <c r="CH169" s="35" t="e">
        <f aca="false">+LN(CH161/CG161)/5</f>
        <v>#DIV/0!</v>
      </c>
      <c r="CI169" s="35" t="e">
        <f aca="false">+LN(CI161/CH161)/5</f>
        <v>#DIV/0!</v>
      </c>
      <c r="CJ169" s="35" t="e">
        <f aca="false">+LN(CJ161/CI161)/5</f>
        <v>#DIV/0!</v>
      </c>
      <c r="CK169" s="35" t="e">
        <f aca="false">+LN(CK161/CJ161)/5</f>
        <v>#DIV/0!</v>
      </c>
      <c r="CL169" s="35" t="e">
        <f aca="false">+LN(CL161/CK161)/5</f>
        <v>#DIV/0!</v>
      </c>
      <c r="CM169" s="35" t="e">
        <f aca="false">+LN(CM161/CL161)/5</f>
        <v>#DIV/0!</v>
      </c>
      <c r="CN169" s="35" t="e">
        <f aca="false">+LN(CN161/CM161)/5</f>
        <v>#DIV/0!</v>
      </c>
      <c r="CO169" s="35" t="e">
        <f aca="false">+LN(CO161/CN161)/5</f>
        <v>#DIV/0!</v>
      </c>
      <c r="CP169" s="35" t="e">
        <f aca="false">+LN(CP161/CO161)/5</f>
        <v>#DIV/0!</v>
      </c>
      <c r="CQ169" s="35" t="e">
        <f aca="false">+LN(CQ161/CP161)/5</f>
        <v>#DIV/0!</v>
      </c>
      <c r="CR169" s="35" t="e">
        <f aca="false">+LN(CR161/CQ161)/5</f>
        <v>#DIV/0!</v>
      </c>
      <c r="CS169" s="35" t="e">
        <f aca="false">+LN(CS161/CR161)/5</f>
        <v>#DIV/0!</v>
      </c>
      <c r="CT169" s="35" t="e">
        <f aca="false">+LN(CT161/CS161)/5</f>
        <v>#DIV/0!</v>
      </c>
      <c r="CU169" s="35" t="e">
        <f aca="false">+LN(CU161/CT161)/5</f>
        <v>#DIV/0!</v>
      </c>
      <c r="CV169" s="35" t="e">
        <f aca="false">+LN(CV161/CU161)/5</f>
        <v>#DIV/0!</v>
      </c>
      <c r="CW169" s="35" t="e">
        <f aca="false">+LN(CW161/CV161)/5</f>
        <v>#DIV/0!</v>
      </c>
    </row>
    <row r="170" customFormat="false" ht="14.25" hidden="false" customHeight="true" outlineLevel="0" collapsed="false">
      <c r="D170" s="35" t="n">
        <f aca="false">+LN(D162/B162)/5</f>
        <v>-0.01</v>
      </c>
      <c r="E170" s="35" t="n">
        <f aca="false">+LN(E162/D162)/5</f>
        <v>-0.00995009990005004</v>
      </c>
      <c r="F170" s="35" t="n">
        <f aca="false">+LN(F162/E162)/5</f>
        <v>-0.00990044880209746</v>
      </c>
      <c r="G170" s="35" t="n">
        <f aca="false">+LN(G162/F162)/5</f>
        <v>-0.00985104546362002</v>
      </c>
      <c r="H170" s="35" t="n">
        <f aca="false">+LN(H162/G162)/5</f>
        <v>-0.00980188864829537</v>
      </c>
      <c r="I170" s="35" t="n">
        <f aca="false">+LN(I162/H162)/5</f>
        <v>-0.00975297712597048</v>
      </c>
      <c r="J170" s="35" t="n">
        <f aca="false">+LN(J162/I162)/5</f>
        <v>-0.00970430967263083</v>
      </c>
      <c r="K170" s="35" t="n">
        <f aca="false">+LN(K162/J162)/5</f>
        <v>-0.0096558850703699</v>
      </c>
      <c r="L170" s="35" t="n">
        <f aca="false">+LN(L162/K162)/5</f>
        <v>-0.0096077021073581</v>
      </c>
      <c r="M170" s="35" t="n">
        <f aca="false">+LN(M162/L162)/5</f>
        <v>-0.00955975957781339</v>
      </c>
      <c r="N170" s="35" t="n">
        <f aca="false">+LN(N162/M162)/5</f>
        <v>-0.00951205628197034</v>
      </c>
      <c r="O170" s="35" t="n">
        <f aca="false">+LN(O162/N162)/5</f>
        <v>-0.00946459102605027</v>
      </c>
      <c r="P170" s="35" t="n">
        <f aca="false">+LN(P162/O162)/5</f>
        <v>-0.0094173626222317</v>
      </c>
      <c r="Q170" s="35" t="n">
        <f aca="false">+LN(Q162/P162)/5</f>
        <v>-0.00937036988862018</v>
      </c>
      <c r="R170" s="35" t="n">
        <f aca="false">+LN(R162/Q162)/5</f>
        <v>-0.00932361164921912</v>
      </c>
      <c r="S170" s="35" t="n">
        <f aca="false">+LN(S162/R162)/5</f>
        <v>-0.0092770867339</v>
      </c>
      <c r="T170" s="35" t="n">
        <f aca="false">+LN(T162/S162)/5</f>
        <v>-0.00923079397837337</v>
      </c>
      <c r="U170" s="35" t="n">
        <f aca="false">+LN(U162/T162)/5</f>
        <v>-0.00918473222415948</v>
      </c>
      <c r="V170" s="35" t="n">
        <f aca="false">+LN(V162/U162)/5</f>
        <v>-0.00913890031855953</v>
      </c>
      <c r="W170" s="35" t="n">
        <f aca="false">+LN(W162/V162)/5</f>
        <v>-0.00909329711462657</v>
      </c>
      <c r="X170" s="35" t="n">
        <f aca="false">+LN(X162/W162)/5</f>
        <v>-0.0090479214711371</v>
      </c>
      <c r="Y170" s="35" t="n">
        <f aca="false">+LN(Y162/X162)/5</f>
        <v>-0.00900277225256217</v>
      </c>
      <c r="Z170" s="35" t="n">
        <f aca="false">+LN(Z162/Y162)/5</f>
        <v>-0.00895784832903916</v>
      </c>
      <c r="AA170" s="35" t="n">
        <f aca="false">+LN(AA162/Z162)/5</f>
        <v>-0.00891314857634352</v>
      </c>
      <c r="AB170" s="35" t="n">
        <f aca="false">+LN(AB162/AA162)/5</f>
        <v>-0.00886867187586062</v>
      </c>
      <c r="AC170" s="35" t="n">
        <f aca="false">+LN(AC162/AB162)/5</f>
        <v>-0.00882441711455777</v>
      </c>
      <c r="AD170" s="35" t="n">
        <f aca="false">+LN(AD162/AC162)/5</f>
        <v>-0.00878038318495599</v>
      </c>
      <c r="AE170" s="35" t="n">
        <f aca="false">+LN(AE162/AD162)/5</f>
        <v>-0.00873656898510312</v>
      </c>
      <c r="AF170" s="35" t="n">
        <f aca="false">+LN(AF162/AE162)/5</f>
        <v>-0.00869297341854543</v>
      </c>
      <c r="AG170" s="35" t="n">
        <f aca="false">+LN(AG162/AF162)/5</f>
        <v>-0.00864959539430061</v>
      </c>
      <c r="AH170" s="35" t="n">
        <f aca="false">+LN(AH162/AG162)/5</f>
        <v>-0.00860643382683041</v>
      </c>
      <c r="AI170" s="35" t="n">
        <f aca="false">+LN(AI162/AH162)/5</f>
        <v>-0.00856348763601314</v>
      </c>
      <c r="AJ170" s="35" t="n">
        <f aca="false">+LN(AJ162/AI162)/5</f>
        <v>-0.00852075574711737</v>
      </c>
      <c r="AK170" s="35" t="n">
        <f aca="false">+LN(AK162/AJ162)/5</f>
        <v>-0.00847823709077438</v>
      </c>
      <c r="AL170" s="35" t="n">
        <f aca="false">+LN(AL162/AK162)/5</f>
        <v>-0.00843593060295135</v>
      </c>
      <c r="AM170" s="35" t="n">
        <f aca="false">+LN(AM162/AL162)/5</f>
        <v>-0.00839383522492552</v>
      </c>
      <c r="AN170" s="35" t="n">
        <f aca="false">+LN(AN162/AM162)/5</f>
        <v>-0.00835194990325674</v>
      </c>
      <c r="AO170" s="35" t="n">
        <f aca="false">+LN(AO162/AN162)/5</f>
        <v>-0.00831027358976171</v>
      </c>
      <c r="AP170" s="35" t="n">
        <f aca="false">+LN(AP162/AO162)/5</f>
        <v>-0.00826880524148764</v>
      </c>
      <c r="AQ170" s="35" t="n">
        <f aca="false">+LN(AQ162/AP162)/5</f>
        <v>-0.00822754382068595</v>
      </c>
      <c r="AR170" s="35" t="n">
        <f aca="false">+LN(AR162/AQ162)/5</f>
        <v>-0.00818648829478637</v>
      </c>
      <c r="AS170" s="35" t="n">
        <f aca="false">+LN(AS162/AR162)/5</f>
        <v>-0.00814563763637139</v>
      </c>
      <c r="AT170" s="35" t="n">
        <f aca="false">+LN(AT162/AS162)/5</f>
        <v>-0.00810499082315032</v>
      </c>
      <c r="AU170" s="35" t="n">
        <f aca="false">+LN(AU162/AT162)/5</f>
        <v>-0.00806454683793333</v>
      </c>
      <c r="AV170" s="35" t="n">
        <f aca="false">+LN(AV162/AU162)/5</f>
        <v>-0.00802430466860695</v>
      </c>
      <c r="AW170" s="35" t="n">
        <f aca="false">+LN(AW162/AV162)/5</f>
        <v>-0.00798426330810765</v>
      </c>
      <c r="AX170" s="35" t="n">
        <f aca="false">+LN(AX162/AW162)/5</f>
        <v>-0.00794442175439746</v>
      </c>
      <c r="AY170" s="35" t="n">
        <f aca="false">+LN(AY162/AX162)/5</f>
        <v>-0.00790477901043851</v>
      </c>
      <c r="AZ170" s="35" t="n">
        <f aca="false">+LN(AZ162/AY162)/5</f>
        <v>-0.00786533408416815</v>
      </c>
      <c r="BA170" s="35" t="n">
        <f aca="false">+LN(BA162/AZ162)/5</f>
        <v>-0.00782608598847412</v>
      </c>
      <c r="BB170" s="35" t="n">
        <f aca="false">+LN(BB162/BA162)/5</f>
        <v>-0.00778703374116993</v>
      </c>
      <c r="BC170" s="35" t="n">
        <f aca="false">+LN(BC162/BB162)/5</f>
        <v>-0.00774817636497007</v>
      </c>
      <c r="BD170" s="35" t="n">
        <f aca="false">+LN(BD162/BC162)/5</f>
        <v>-0.00770951288746582</v>
      </c>
      <c r="BE170" s="35" t="n">
        <f aca="false">+LN(BE162/BD162)/5</f>
        <v>-0.0076710423411008</v>
      </c>
      <c r="BF170" s="35" t="n">
        <f aca="false">+LN(BF162/BE162)/5</f>
        <v>-0.00763276376314659</v>
      </c>
      <c r="BG170" s="35" t="n">
        <f aca="false">+LN(BG162/BF162)/5</f>
        <v>-0.00759467619567906</v>
      </c>
      <c r="BH170" s="35" t="n">
        <f aca="false">+LN(BH162/BG162)/5</f>
        <v>-0.0075567786855538</v>
      </c>
      <c r="BI170" s="35" t="n">
        <f aca="false">+LN(BI162/BH162)/5</f>
        <v>-0.00751907028438287</v>
      </c>
      <c r="BJ170" s="35" t="n">
        <f aca="false">+LN(BJ162/BI162)/5</f>
        <v>-0.00748155004851065</v>
      </c>
      <c r="BK170" s="35" t="e">
        <f aca="false">+LN(BK162/BJ162)/5</f>
        <v>#VALUE!</v>
      </c>
      <c r="BL170" s="35" t="e">
        <f aca="false">+LN(BL162/BK162)/5</f>
        <v>#DIV/0!</v>
      </c>
      <c r="BM170" s="35" t="e">
        <f aca="false">+LN(BM162/BL162)/5</f>
        <v>#DIV/0!</v>
      </c>
      <c r="BN170" s="35" t="e">
        <f aca="false">+LN(BN162/BM162)/5</f>
        <v>#DIV/0!</v>
      </c>
      <c r="BO170" s="35" t="e">
        <f aca="false">+LN(BO162/BN162)/5</f>
        <v>#DIV/0!</v>
      </c>
      <c r="BP170" s="35" t="e">
        <f aca="false">+LN(BP162/BO162)/5</f>
        <v>#DIV/0!</v>
      </c>
      <c r="BQ170" s="35" t="e">
        <f aca="false">+LN(BQ162/BP162)/5</f>
        <v>#DIV/0!</v>
      </c>
      <c r="BR170" s="35" t="e">
        <f aca="false">+LN(BR162/BQ162)/5</f>
        <v>#DIV/0!</v>
      </c>
      <c r="BS170" s="35" t="e">
        <f aca="false">+LN(BS162/BR162)/5</f>
        <v>#DIV/0!</v>
      </c>
      <c r="BT170" s="35" t="e">
        <f aca="false">+LN(BT162/BS162)/5</f>
        <v>#DIV/0!</v>
      </c>
      <c r="BU170" s="35" t="e">
        <f aca="false">+LN(BU162/BT162)/5</f>
        <v>#DIV/0!</v>
      </c>
      <c r="BV170" s="35" t="e">
        <f aca="false">+LN(BV162/BU162)/5</f>
        <v>#DIV/0!</v>
      </c>
      <c r="BW170" s="35" t="e">
        <f aca="false">+LN(BW162/BV162)/5</f>
        <v>#DIV/0!</v>
      </c>
      <c r="BX170" s="35" t="e">
        <f aca="false">+LN(BX162/BW162)/5</f>
        <v>#DIV/0!</v>
      </c>
      <c r="BY170" s="35" t="e">
        <f aca="false">+LN(BY162/BX162)/5</f>
        <v>#DIV/0!</v>
      </c>
      <c r="BZ170" s="35" t="e">
        <f aca="false">+LN(BZ162/BY162)/5</f>
        <v>#DIV/0!</v>
      </c>
      <c r="CA170" s="35" t="e">
        <f aca="false">+LN(CA162/BZ162)/5</f>
        <v>#DIV/0!</v>
      </c>
      <c r="CB170" s="35" t="e">
        <f aca="false">+LN(CB162/CA162)/5</f>
        <v>#DIV/0!</v>
      </c>
      <c r="CC170" s="35" t="e">
        <f aca="false">+LN(CC162/CB162)/5</f>
        <v>#DIV/0!</v>
      </c>
      <c r="CD170" s="35" t="e">
        <f aca="false">+LN(CD162/CC162)/5</f>
        <v>#DIV/0!</v>
      </c>
      <c r="CE170" s="35" t="e">
        <f aca="false">+LN(CE162/CD162)/5</f>
        <v>#DIV/0!</v>
      </c>
      <c r="CF170" s="35" t="e">
        <f aca="false">+LN(CF162/CE162)/5</f>
        <v>#DIV/0!</v>
      </c>
      <c r="CG170" s="35" t="e">
        <f aca="false">+LN(CG162/CF162)/5</f>
        <v>#DIV/0!</v>
      </c>
      <c r="CH170" s="35" t="e">
        <f aca="false">+LN(CH162/CG162)/5</f>
        <v>#DIV/0!</v>
      </c>
      <c r="CI170" s="35" t="e">
        <f aca="false">+LN(CI162/CH162)/5</f>
        <v>#DIV/0!</v>
      </c>
      <c r="CJ170" s="35" t="e">
        <f aca="false">+LN(CJ162/CI162)/5</f>
        <v>#DIV/0!</v>
      </c>
      <c r="CK170" s="35" t="e">
        <f aca="false">+LN(CK162/CJ162)/5</f>
        <v>#DIV/0!</v>
      </c>
      <c r="CL170" s="35" t="e">
        <f aca="false">+LN(CL162/CK162)/5</f>
        <v>#DIV/0!</v>
      </c>
      <c r="CM170" s="35" t="e">
        <f aca="false">+LN(CM162/CL162)/5</f>
        <v>#DIV/0!</v>
      </c>
      <c r="CN170" s="35" t="e">
        <f aca="false">+LN(CN162/CM162)/5</f>
        <v>#DIV/0!</v>
      </c>
      <c r="CO170" s="35" t="e">
        <f aca="false">+LN(CO162/CN162)/5</f>
        <v>#DIV/0!</v>
      </c>
      <c r="CP170" s="35" t="e">
        <f aca="false">+LN(CP162/CO162)/5</f>
        <v>#DIV/0!</v>
      </c>
      <c r="CQ170" s="35" t="e">
        <f aca="false">+LN(CQ162/CP162)/5</f>
        <v>#DIV/0!</v>
      </c>
      <c r="CR170" s="35" t="e">
        <f aca="false">+LN(CR162/CQ162)/5</f>
        <v>#DIV/0!</v>
      </c>
      <c r="CS170" s="35" t="e">
        <f aca="false">+LN(CS162/CR162)/5</f>
        <v>#DIV/0!</v>
      </c>
      <c r="CT170" s="35" t="e">
        <f aca="false">+LN(CT162/CS162)/5</f>
        <v>#DIV/0!</v>
      </c>
      <c r="CU170" s="35" t="e">
        <f aca="false">+LN(CU162/CT162)/5</f>
        <v>#DIV/0!</v>
      </c>
      <c r="CV170" s="35" t="e">
        <f aca="false">+LN(CV162/CU162)/5</f>
        <v>#DIV/0!</v>
      </c>
      <c r="CW170" s="35" t="e">
        <f aca="false">+LN(CW162/CV162)/5</f>
        <v>#DIV/0!</v>
      </c>
    </row>
    <row r="172" customFormat="false" ht="14.25" hidden="false" customHeight="true" outlineLevel="0" collapsed="false">
      <c r="A172" s="36" t="s">
        <v>189</v>
      </c>
      <c r="B172" s="37" t="n">
        <v>0.488982524271845</v>
      </c>
      <c r="C172" s="38"/>
      <c r="D172" s="39" t="n">
        <v>0.452565678808385</v>
      </c>
      <c r="E172" s="39" t="n">
        <v>0.419937910082322</v>
      </c>
      <c r="F172" s="39" t="n">
        <v>0.390615150954769</v>
      </c>
      <c r="G172" s="39" t="n">
        <v>0.364184656276431</v>
      </c>
      <c r="H172" s="39" t="n">
        <v>0.340293248486998</v>
      </c>
      <c r="I172" s="39" t="n">
        <v>0.318637688389887</v>
      </c>
      <c r="J172" s="39" t="n">
        <v>0.298956755453821</v>
      </c>
      <c r="K172" s="39" t="n">
        <v>0.281024709017867</v>
      </c>
      <c r="L172" s="39" t="n">
        <v>0.264645869453716</v>
      </c>
      <c r="M172" s="39" t="n">
        <v>0.249650111206526</v>
      </c>
      <c r="N172" s="39" t="n">
        <v>0.235889101114684</v>
      </c>
      <c r="O172" s="39" t="n">
        <v>0.223233148090607</v>
      </c>
      <c r="P172" s="39" t="n">
        <v>0.211568556101102</v>
      </c>
      <c r="Q172" s="39" t="n">
        <v>0.200795392924085</v>
      </c>
      <c r="R172" s="39" t="n">
        <v>0.190825603535939</v>
      </c>
      <c r="S172" s="39" t="n">
        <v>0.181581410092682</v>
      </c>
      <c r="T172" s="39" t="n">
        <v>0.172993950999413</v>
      </c>
      <c r="U172" s="39" t="n">
        <v>0.165002120053186</v>
      </c>
      <c r="V172" s="39" t="n">
        <v>0.157551573513815</v>
      </c>
      <c r="W172" s="39" t="n">
        <v>0.150593878533471</v>
      </c>
      <c r="X172" s="39" t="n">
        <v>0.14408578091763</v>
      </c>
      <c r="Y172" s="39" t="n">
        <v>0.137988573900751</v>
      </c>
      <c r="Z172" s="39" t="n">
        <v>0.132267552661541</v>
      </c>
      <c r="AA172" s="39" t="n">
        <v>0.126891541803011</v>
      </c>
      <c r="AB172" s="39" t="n">
        <v>0.121832485084234</v>
      </c>
      <c r="AC172" s="39" t="n">
        <v>0.117065088395505</v>
      </c>
      <c r="AD172" s="39" t="n">
        <v>0.112566508382352</v>
      </c>
      <c r="AE172" s="39" t="n">
        <v>0.108316080299359</v>
      </c>
      <c r="AF172" s="39" t="n">
        <v>0.104295079654855</v>
      </c>
      <c r="AG172" s="39" t="n">
        <v>0.1004865130268</v>
      </c>
      <c r="AH172" s="39" t="n">
        <v>0.0968749341167737</v>
      </c>
      <c r="AI172" s="39" t="n">
        <v>0.0934462816857782</v>
      </c>
      <c r="AJ172" s="39" t="n">
        <v>0.0901877365013607</v>
      </c>
      <c r="AK172" s="39" t="n">
        <v>0.0870875948355865</v>
      </c>
      <c r="AL172" s="39" t="n">
        <v>0.0841351564003696</v>
      </c>
      <c r="AM172" s="39" t="n">
        <v>0.0813206249008738</v>
      </c>
      <c r="AN172" s="39" t="n">
        <v>0.0786350196377486</v>
      </c>
      <c r="AO172" s="39" t="n">
        <v>0.0760700968019321</v>
      </c>
      <c r="AP172" s="39" t="n">
        <v>0.0736182792875213</v>
      </c>
      <c r="AQ172" s="39" t="n">
        <v>0.071272594003668</v>
      </c>
      <c r="AR172" s="39" t="n">
        <v>0.0690266157996863</v>
      </c>
      <c r="AS172" s="39" t="n">
        <v>0.06687441723195</v>
      </c>
      <c r="AT172" s="39" t="n">
        <v>0.0648105234995783</v>
      </c>
      <c r="AU172" s="39" t="n">
        <v>0.0628298719607383</v>
      </c>
      <c r="AV172" s="39" t="n">
        <v>0.0609277757146469</v>
      </c>
      <c r="AW172" s="39" t="n">
        <v>0.059099890797726</v>
      </c>
      <c r="AX172" s="39" t="n">
        <v>0.0573421865972889</v>
      </c>
      <c r="AY172" s="39" t="n">
        <v>0.05565091913381</v>
      </c>
      <c r="AZ172" s="39" t="n">
        <v>0.0540226069042974</v>
      </c>
      <c r="BA172" s="39" t="n">
        <v>0.0524540090153984</v>
      </c>
      <c r="BB172" s="39" t="n">
        <v>0.0509421053663863</v>
      </c>
      <c r="BC172" s="39" t="n">
        <v>0.0494840786697075</v>
      </c>
      <c r="BD172" s="39" t="n">
        <v>0.0480772981208767</v>
      </c>
      <c r="BE172" s="39" t="n">
        <v>0.0467193045506332</v>
      </c>
      <c r="BF172" s="39" t="n">
        <v>0.0454077969108241</v>
      </c>
      <c r="BG172" s="39" t="n">
        <v>0.0441406199617898</v>
      </c>
      <c r="BH172" s="39" t="n">
        <v>0.0429157530433898</v>
      </c>
      <c r="BI172" s="39" t="n">
        <v>0.041731299824472</v>
      </c>
      <c r="BJ172" s="39" t="n">
        <v>0.040585478936773</v>
      </c>
      <c r="BK172" s="39" t="n">
        <v>0.0394766154091246</v>
      </c>
      <c r="BL172" s="39" t="n">
        <v>0.038403132826601</v>
      </c>
      <c r="BM172" s="39" t="n">
        <v>0.0373635461470053</v>
      </c>
      <c r="BN172" s="39" t="n">
        <v>0.036356455113986</v>
      </c>
      <c r="BO172" s="39" t="n">
        <v>0.0353805382122046</v>
      </c>
      <c r="BP172" s="39" t="n">
        <v>0.0344345471154281</v>
      </c>
      <c r="BQ172" s="39" t="n">
        <v>0.0344345471154281</v>
      </c>
      <c r="BR172" s="39" t="n">
        <v>0.0344345471154281</v>
      </c>
      <c r="BS172" s="39" t="n">
        <v>0.0344345471154281</v>
      </c>
      <c r="BT172" s="39" t="n">
        <v>0.0344345471154281</v>
      </c>
      <c r="BU172" s="39" t="n">
        <v>0.0344345471154281</v>
      </c>
      <c r="BV172" s="39" t="n">
        <v>0.0344345471154281</v>
      </c>
      <c r="BW172" s="39" t="n">
        <v>0.0344345471154281</v>
      </c>
      <c r="BX172" s="39" t="n">
        <v>0.0344345471154281</v>
      </c>
      <c r="BY172" s="39" t="n">
        <v>0.0344345471154281</v>
      </c>
      <c r="BZ172" s="39" t="n">
        <v>0.0344345471154281</v>
      </c>
      <c r="CA172" s="39" t="n">
        <v>0.0344345471154281</v>
      </c>
      <c r="CB172" s="39" t="n">
        <v>0.0344345471154281</v>
      </c>
      <c r="CC172" s="39" t="n">
        <v>0.0344345471154281</v>
      </c>
      <c r="CD172" s="39" t="n">
        <v>0.0344345471154281</v>
      </c>
      <c r="CE172" s="39" t="n">
        <v>0.0344345471154281</v>
      </c>
      <c r="CF172" s="39" t="n">
        <v>0.0344345471154281</v>
      </c>
      <c r="CG172" s="39" t="n">
        <v>0.0344345471154281</v>
      </c>
      <c r="CH172" s="39" t="n">
        <v>0.0344345471154281</v>
      </c>
      <c r="CI172" s="39" t="n">
        <v>0.0344345471154281</v>
      </c>
      <c r="CJ172" s="39" t="n">
        <v>0.0344345471154281</v>
      </c>
      <c r="CK172" s="39" t="n">
        <v>0.0344345471154281</v>
      </c>
      <c r="CL172" s="39" t="n">
        <v>0.0344345471154281</v>
      </c>
      <c r="CM172" s="39" t="n">
        <v>0.0344345471154281</v>
      </c>
      <c r="CN172" s="39" t="n">
        <v>0.0344345471154281</v>
      </c>
      <c r="CO172" s="39" t="n">
        <v>0.0344345471154281</v>
      </c>
      <c r="CP172" s="39" t="n">
        <v>0.0344345471154281</v>
      </c>
      <c r="CQ172" s="39" t="n">
        <v>0.0344345471154281</v>
      </c>
      <c r="CR172" s="39" t="n">
        <v>0.0344345471154281</v>
      </c>
      <c r="CS172" s="39" t="n">
        <v>0.0344345471154281</v>
      </c>
      <c r="CT172" s="39" t="n">
        <v>0.0344345471154281</v>
      </c>
      <c r="CU172" s="39" t="n">
        <v>0.0344345471154281</v>
      </c>
      <c r="CV172" s="39" t="n">
        <v>0.0344345471154281</v>
      </c>
      <c r="CW172" s="39" t="n">
        <v>0.0344345471154281</v>
      </c>
      <c r="CX172" s="39" t="n">
        <v>0.0344345471154281</v>
      </c>
      <c r="CY172" s="39" t="n">
        <v>0.0344345471154281</v>
      </c>
      <c r="CZ172" s="39" t="n">
        <v>0.0344345471154281</v>
      </c>
      <c r="DA172" s="39" t="n">
        <v>0.0344345471154281</v>
      </c>
      <c r="DB172" s="39" t="n">
        <v>0.0344345471154281</v>
      </c>
      <c r="DC172" s="39" t="n">
        <v>0.0344345471154281</v>
      </c>
      <c r="DD172" s="39" t="n">
        <v>0.0344345471154281</v>
      </c>
      <c r="DE172" s="39" t="n">
        <v>0.0344345471154281</v>
      </c>
      <c r="DF172" s="39" t="n">
        <v>0.0344345471154281</v>
      </c>
      <c r="DG172" s="39" t="n">
        <v>0.0344345471154281</v>
      </c>
      <c r="DH172" s="39" t="n">
        <v>0.0344345471154281</v>
      </c>
      <c r="DI172" s="39" t="n">
        <v>0.0344345471154281</v>
      </c>
      <c r="DJ172" s="39" t="n">
        <v>0.0344345471154281</v>
      </c>
      <c r="DK172" s="39" t="n">
        <v>0.0344345471154281</v>
      </c>
      <c r="DL172" s="39" t="n">
        <v>0.0344345471154281</v>
      </c>
      <c r="DM172" s="39" t="n">
        <v>0.0344345471154281</v>
      </c>
      <c r="DN172" s="39" t="n">
        <v>0.0344345471154281</v>
      </c>
      <c r="DO172" s="39" t="n">
        <v>0.0344345471154281</v>
      </c>
      <c r="DP172" s="39" t="n">
        <v>0.0344345471154281</v>
      </c>
      <c r="DQ172" s="39" t="n">
        <v>0.0344345471154281</v>
      </c>
      <c r="DR172" s="39" t="n">
        <v>0.0344345471154281</v>
      </c>
      <c r="DS172" s="39" t="n">
        <v>0.0344345471154281</v>
      </c>
      <c r="DT172" s="39" t="n">
        <v>0.0344345471154281</v>
      </c>
      <c r="DU172" s="39" t="n">
        <v>0.0344345471154281</v>
      </c>
    </row>
    <row r="174" customFormat="false" ht="14.25" hidden="false" customHeight="true" outlineLevel="0" collapsed="false">
      <c r="B174" s="6" t="n">
        <f aca="false">+B155/B172</f>
        <v>1.12099725673481</v>
      </c>
      <c r="D174" s="5" t="n">
        <f aca="false">+D155/D172</f>
        <v>1.15213016798597</v>
      </c>
      <c r="E174" s="5" t="n">
        <f aca="false">+E155/E172</f>
        <v>1.18138571161576</v>
      </c>
      <c r="F174" s="5" t="n">
        <f aca="false">+F155/F172</f>
        <v>1.20872960875995</v>
      </c>
      <c r="G174" s="5" t="n">
        <f aca="false">+G155/G172</f>
        <v>1.23414255411278</v>
      </c>
      <c r="H174" s="5" t="n">
        <f aca="false">+H155/H172</f>
        <v>1.25761905264747</v>
      </c>
      <c r="I174" s="5" t="n">
        <f aca="false">+I155/I172</f>
        <v>1.2791662060391</v>
      </c>
      <c r="J174" s="5" t="n">
        <f aca="false">+J155/J172</f>
        <v>1.29880247607056</v>
      </c>
      <c r="K174" s="5" t="n">
        <f aca="false">+K155/K172</f>
        <v>1.31655644850908</v>
      </c>
      <c r="L174" s="5" t="n">
        <f aca="false">+L155/L172</f>
        <v>1.33246561723697</v>
      </c>
      <c r="M174" s="5" t="n">
        <f aca="false">+M155/M172</f>
        <v>1.3465752048955</v>
      </c>
      <c r="N174" s="5" t="n">
        <f aca="false">+N155/N172</f>
        <v>1.3589370330187</v>
      </c>
      <c r="O174" s="5" t="n">
        <f aca="false">+O155/O172</f>
        <v>1.36960845163802</v>
      </c>
      <c r="P174" s="5" t="n">
        <f aca="false">+P155/P172</f>
        <v>1.37865133565195</v>
      </c>
      <c r="Q174" s="5" t="n">
        <f aca="false">+Q155/Q172</f>
        <v>1.38613115288822</v>
      </c>
      <c r="R174" s="5" t="n">
        <f aca="false">+R155/R172</f>
        <v>1.39211610673708</v>
      </c>
      <c r="S174" s="5" t="n">
        <f aca="false">+S155/S172</f>
        <v>1.39667635449113</v>
      </c>
      <c r="T174" s="5" t="n">
        <f aca="false">+T155/T172</f>
        <v>1.39988330107367</v>
      </c>
      <c r="U174" s="5" t="n">
        <f aca="false">+U155/U172</f>
        <v>1.40180896665077</v>
      </c>
      <c r="V174" s="5" t="n">
        <f aca="false">+V155/V172</f>
        <v>1.40252542567762</v>
      </c>
      <c r="W174" s="5" t="n">
        <f aca="false">+W155/W172</f>
        <v>1.40210431420223</v>
      </c>
      <c r="X174" s="5" t="n">
        <f aca="false">+X155/X172</f>
        <v>1.40061640171145</v>
      </c>
      <c r="Y174" s="5" t="n">
        <f aca="false">+Y155/Y172</f>
        <v>1.39813122343172</v>
      </c>
      <c r="Z174" s="5" t="n">
        <f aca="false">+Z155/Z172</f>
        <v>1.39471676876445</v>
      </c>
      <c r="AA174" s="5" t="n">
        <f aca="false">+AA155/AA172</f>
        <v>1.39043922142153</v>
      </c>
      <c r="AB174" s="5" t="n">
        <f aca="false">+AB155/AB172</f>
        <v>1.38536274680908</v>
      </c>
      <c r="AC174" s="5" t="n">
        <f aca="false">+AC155/AC172</f>
        <v>1.37954932226916</v>
      </c>
      <c r="AD174" s="5" t="n">
        <f aca="false">+AD155/AD172</f>
        <v>1.37305860591214</v>
      </c>
      <c r="AE174" s="5" t="n">
        <f aca="false">+AE155/AE172</f>
        <v>1.36594783994372</v>
      </c>
      <c r="AF174" s="5" t="n">
        <f aca="false">+AF155/AF172</f>
        <v>1.35827178459619</v>
      </c>
      <c r="AG174" s="5" t="n">
        <f aca="false">+AG155/AG172</f>
        <v>1.35008267900438</v>
      </c>
      <c r="AH174" s="5" t="n">
        <f aca="false">+AH155/AH172</f>
        <v>1.34143022561219</v>
      </c>
      <c r="AI174" s="5" t="n">
        <f aca="false">+AI155/AI172</f>
        <v>1.33236159494965</v>
      </c>
      <c r="AJ174" s="5" t="n">
        <f aca="false">+AJ155/AJ172</f>
        <v>1.32292144787661</v>
      </c>
      <c r="AK174" s="5" t="n">
        <f aca="false">+AK155/AK172</f>
        <v>1.31315197264176</v>
      </c>
      <c r="AL174" s="5" t="n">
        <f aca="false">+AL155/AL172</f>
        <v>1.3030929343528</v>
      </c>
      <c r="AM174" s="5" t="n">
        <f aca="false">+AM155/AM172</f>
        <v>1.29278173469014</v>
      </c>
      <c r="AN174" s="5" t="n">
        <f aca="false">+AN155/AN172</f>
        <v>1.28225347992245</v>
      </c>
      <c r="AO174" s="5" t="n">
        <f aca="false">+AO155/AO172</f>
        <v>1.27154105549461</v>
      </c>
      <c r="AP174" s="5" t="n">
        <f aca="false">+AP155/AP172</f>
        <v>1.26067520565758</v>
      </c>
      <c r="AQ174" s="5" t="n">
        <f aca="false">+AQ155/AQ172</f>
        <v>1.24968461679371</v>
      </c>
      <c r="AR174" s="5" t="n">
        <f aca="false">+AR155/AR172</f>
        <v>1.23859600326108</v>
      </c>
      <c r="AS174" s="5" t="n">
        <f aca="false">+AS155/AS172</f>
        <v>1.22743419473574</v>
      </c>
      <c r="AT174" s="5" t="n">
        <f aca="false">+AT155/AT172</f>
        <v>1.21622222417255</v>
      </c>
      <c r="AU174" s="5" t="n">
        <f aca="false">+AU155/AU172</f>
        <v>1.20498141563311</v>
      </c>
      <c r="AV174" s="5" t="n">
        <f aca="false">+AV155/AV172</f>
        <v>1.19373147134504</v>
      </c>
      <c r="AW174" s="5" t="n">
        <f aca="false">+AW155/AW172</f>
        <v>1.18249055746001</v>
      </c>
      <c r="AX174" s="5" t="n">
        <f aca="false">+AX155/AX172</f>
        <v>1.17127538807028</v>
      </c>
      <c r="AY174" s="5" t="n">
        <f aca="false">+AY155/AY172</f>
        <v>1.16010130712503</v>
      </c>
      <c r="AZ174" s="5" t="n">
        <f aca="false">+AZ155/AZ172</f>
        <v>1.1489823679601</v>
      </c>
      <c r="BA174" s="5" t="n">
        <f aca="false">+BA155/BA172</f>
        <v>1.13793141021803</v>
      </c>
      <c r="BB174" s="5" t="n">
        <f aca="false">+BB155/BB172</f>
        <v>1.12696013399036</v>
      </c>
      <c r="BC174" s="5" t="n">
        <f aca="false">+BC155/BC172</f>
        <v>1.1160791710626</v>
      </c>
      <c r="BD174" s="5" t="n">
        <f aca="false">+BD155/BD172</f>
        <v>1.10529815318304</v>
      </c>
      <c r="BE174" s="5" t="n">
        <f aca="false">+BE155/BE172</f>
        <v>1.0946257773128</v>
      </c>
      <c r="BF174" s="5" t="n">
        <f aca="false">+BF155/BF172</f>
        <v>1.08406986784397</v>
      </c>
      <c r="BG174" s="5" t="n">
        <f aca="false">+BG155/BG172</f>
        <v>1.07363743579884</v>
      </c>
      <c r="BH174" s="5" t="n">
        <f aca="false">+BH155/BH172</f>
        <v>1.06333473504397</v>
      </c>
      <c r="BI174" s="5" t="n">
        <f aca="false">+BI155/BI172</f>
        <v>1.05316731557075</v>
      </c>
      <c r="BJ174" s="5" t="n">
        <f aca="false">+BJ155/BJ172</f>
        <v>1.04314007390838</v>
      </c>
      <c r="BK174" s="5" t="n">
        <f aca="false">+BK155/BK172</f>
        <v>1.03325730074653</v>
      </c>
      <c r="BL174" s="5" t="n">
        <f aca="false">+BL155/BL172</f>
        <v>1.02352272585422</v>
      </c>
      <c r="BM174" s="5" t="n">
        <f aca="false">+BM155/BM172</f>
        <v>1.01393956038797</v>
      </c>
      <c r="BN174" s="5" t="n">
        <f aca="false">+BN155/BN172</f>
        <v>1.00451053668752</v>
      </c>
      <c r="BO174" s="5" t="n">
        <f aca="false">+BO155/BO172</f>
        <v>0.995237945660722</v>
      </c>
    </row>
    <row r="175" customFormat="false" ht="14.25" hidden="false" customHeight="true" outlineLevel="0" collapsed="false">
      <c r="B175" s="6" t="n">
        <f aca="false">+B174-1</f>
        <v>0.120997256734809</v>
      </c>
      <c r="D175" s="5" t="n">
        <f aca="false">+D174-1</f>
        <v>0.152130167985966</v>
      </c>
      <c r="E175" s="5" t="n">
        <f aca="false">+E174-1</f>
        <v>0.181385711615765</v>
      </c>
      <c r="F175" s="5" t="n">
        <f aca="false">+F174-1</f>
        <v>0.208729608759952</v>
      </c>
      <c r="G175" s="5" t="n">
        <f aca="false">+G174-1</f>
        <v>0.234142554112776</v>
      </c>
      <c r="H175" s="5" t="n">
        <f aca="false">+H174-1</f>
        <v>0.257619052647472</v>
      </c>
      <c r="I175" s="5" t="n">
        <f aca="false">+I174-1</f>
        <v>0.279166206039104</v>
      </c>
      <c r="J175" s="5" t="n">
        <f aca="false">+J174-1</f>
        <v>0.298802476070562</v>
      </c>
      <c r="K175" s="5" t="n">
        <f aca="false">+K174-1</f>
        <v>0.316556448509078</v>
      </c>
      <c r="L175" s="5" t="n">
        <f aca="false">+L174-1</f>
        <v>0.332465617236975</v>
      </c>
      <c r="M175" s="5" t="n">
        <f aca="false">+M174-1</f>
        <v>0.3465752048955</v>
      </c>
      <c r="N175" s="5" t="n">
        <f aca="false">+N174-1</f>
        <v>0.3589370330187</v>
      </c>
      <c r="O175" s="5" t="n">
        <f aca="false">+O174-1</f>
        <v>0.369608451638024</v>
      </c>
      <c r="P175" s="5" t="n">
        <f aca="false">+P174-1</f>
        <v>0.37865133565195</v>
      </c>
      <c r="Q175" s="5" t="n">
        <f aca="false">+Q174-1</f>
        <v>0.386131152888221</v>
      </c>
      <c r="R175" s="5" t="n">
        <f aca="false">+R174-1</f>
        <v>0.392116106737081</v>
      </c>
      <c r="S175" s="5" t="n">
        <f aca="false">+S174-1</f>
        <v>0.396676354491126</v>
      </c>
      <c r="T175" s="5" t="n">
        <f aca="false">+T174-1</f>
        <v>0.39988330107367</v>
      </c>
      <c r="U175" s="5" t="n">
        <f aca="false">+U174-1</f>
        <v>0.401808966650767</v>
      </c>
      <c r="V175" s="5" t="n">
        <f aca="false">+V174-1</f>
        <v>0.402525425677618</v>
      </c>
      <c r="W175" s="5" t="n">
        <f aca="false">+W174-1</f>
        <v>0.402104314202227</v>
      </c>
      <c r="X175" s="5" t="n">
        <f aca="false">+X174-1</f>
        <v>0.400616401711445</v>
      </c>
      <c r="Y175" s="5" t="n">
        <f aca="false">+Y174-1</f>
        <v>0.398131223431715</v>
      </c>
      <c r="Z175" s="5" t="n">
        <f aca="false">+Z174-1</f>
        <v>0.394716768764452</v>
      </c>
      <c r="AA175" s="5" t="n">
        <f aca="false">+AA174-1</f>
        <v>0.390439221421529</v>
      </c>
      <c r="AB175" s="5" t="n">
        <f aca="false">+AB174-1</f>
        <v>0.385362746809078</v>
      </c>
      <c r="AC175" s="5" t="n">
        <f aca="false">+AC174-1</f>
        <v>0.379549322269156</v>
      </c>
      <c r="AD175" s="5" t="n">
        <f aca="false">+AD174-1</f>
        <v>0.373058605912144</v>
      </c>
      <c r="AE175" s="5" t="n">
        <f aca="false">+AE174-1</f>
        <v>0.365947839943719</v>
      </c>
      <c r="AF175" s="5" t="n">
        <f aca="false">+AF174-1</f>
        <v>0.358271784596188</v>
      </c>
      <c r="AG175" s="5" t="n">
        <f aca="false">+AG174-1</f>
        <v>0.350082679004384</v>
      </c>
      <c r="AH175" s="5" t="n">
        <f aca="false">+AH174-1</f>
        <v>0.341430225612188</v>
      </c>
      <c r="AI175" s="5" t="n">
        <f aca="false">+AI174-1</f>
        <v>0.332361594949653</v>
      </c>
      <c r="AJ175" s="5" t="n">
        <f aca="false">+AJ174-1</f>
        <v>0.32292144787661</v>
      </c>
    </row>
    <row r="176" customFormat="false" ht="14.25" hidden="false" customHeight="true" outlineLevel="0" collapsed="false">
      <c r="A176" s="34" t="n">
        <f aca="false">SUM(B176:T176)</f>
        <v>1.76244962498854</v>
      </c>
      <c r="B176" s="6" t="n">
        <f aca="false">+B175^2</f>
        <v>0.0146403361373492</v>
      </c>
      <c r="D176" s="5" t="n">
        <f aca="false">+D175^2</f>
        <v>0.0231435880114381</v>
      </c>
      <c r="E176" s="5" t="n">
        <f aca="false">+E175^2</f>
        <v>0.0329007763783574</v>
      </c>
      <c r="F176" s="5" t="n">
        <f aca="false">+F175^2</f>
        <v>0.0435680495730827</v>
      </c>
      <c r="G176" s="5" t="n">
        <f aca="false">+G175^2</f>
        <v>0.0548227356464543</v>
      </c>
      <c r="H176" s="5" t="n">
        <f aca="false">+H175^2</f>
        <v>0.0663675762869808</v>
      </c>
      <c r="I176" s="5" t="n">
        <f aca="false">+I175^2</f>
        <v>0.0779337705942677</v>
      </c>
      <c r="J176" s="5" t="n">
        <f aca="false">+J175^2</f>
        <v>0.0892829197058988</v>
      </c>
      <c r="K176" s="5" t="n">
        <f aca="false">+K175^2</f>
        <v>0.10020798509268</v>
      </c>
      <c r="L176" s="5" t="n">
        <f aca="false">+L175^2</f>
        <v>0.110533386644763</v>
      </c>
      <c r="M176" s="5" t="n">
        <f aca="false">+M175^2</f>
        <v>0.120114372648358</v>
      </c>
      <c r="N176" s="5" t="n">
        <f aca="false">+N175^2</f>
        <v>0.128835793672267</v>
      </c>
      <c r="O176" s="5" t="n">
        <f aca="false">+O175^2</f>
        <v>0.136610407522258</v>
      </c>
      <c r="P176" s="5" t="n">
        <f aca="false">+P175^2</f>
        <v>0.143376833991005</v>
      </c>
      <c r="Q176" s="5" t="n">
        <f aca="false">+Q175^2</f>
        <v>0.149097267230787</v>
      </c>
      <c r="R176" s="5" t="n">
        <f aca="false">+R175^2</f>
        <v>0.153755041162646</v>
      </c>
      <c r="S176" s="5" t="n">
        <f aca="false">+S175^2</f>
        <v>0.157352130212369</v>
      </c>
      <c r="T176" s="5" t="n">
        <f aca="false">+T175^2</f>
        <v>0.159906654477576</v>
      </c>
      <c r="U176" s="5" t="n">
        <f aca="false">+U175^2</f>
        <v>0.161450445680957</v>
      </c>
      <c r="V176" s="5" t="n">
        <f aca="false">+V175^2</f>
        <v>0.162026718316948</v>
      </c>
      <c r="W176" s="5" t="n">
        <f aca="false">+W175^2</f>
        <v>0.161687879500043</v>
      </c>
      <c r="X176" s="5" t="n">
        <f aca="false">+X175^2</f>
        <v>0.160493501320226</v>
      </c>
      <c r="Y176" s="5" t="n">
        <f aca="false">+Y175^2</f>
        <v>0.158508471071234</v>
      </c>
      <c r="Z176" s="5" t="n">
        <f aca="false">+Z175^2</f>
        <v>0.15580132754385</v>
      </c>
      <c r="AA176" s="5" t="n">
        <f aca="false">+AA175^2</f>
        <v>0.15244278562425</v>
      </c>
      <c r="AB176" s="5" t="n">
        <f aca="false">+AB175^2</f>
        <v>0.148504446628238</v>
      </c>
      <c r="AC176" s="5" t="n">
        <f aca="false">+AC175^2</f>
        <v>0.144057688034976</v>
      </c>
      <c r="AD176" s="5" t="n">
        <f aca="false">+AD175^2</f>
        <v>0.139172723445112</v>
      </c>
      <c r="AE176" s="5" t="n">
        <f aca="false">+AE175^2</f>
        <v>0.133917821559474</v>
      </c>
      <c r="AF176" s="5" t="n">
        <f aca="false">+AF175^2</f>
        <v>0.128358671637738</v>
      </c>
      <c r="AG176" s="5" t="n">
        <f aca="false">+AG175^2</f>
        <v>0.122557882138886</v>
      </c>
      <c r="AH176" s="5" t="n">
        <f aca="false">+AH175^2</f>
        <v>0.11657459896159</v>
      </c>
      <c r="AI176" s="5" t="n">
        <f aca="false">+AI175^2</f>
        <v>0.110464229797478</v>
      </c>
      <c r="AJ176" s="5" t="n">
        <f aca="false">+AJ175^2</f>
        <v>0.104278261498726</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true" showOutlineSymbols="true" defaultGridColor="true" view="normal" topLeftCell="A38" colorId="64" zoomScale="85" zoomScaleNormal="85" zoomScalePageLayoutView="100" workbookViewId="0">
      <selection pane="topLeft" activeCell="T92" activeCellId="0" sqref="T92"/>
    </sheetView>
  </sheetViews>
  <sheetFormatPr defaultRowHeight="12.75" zeroHeight="false" outlineLevelRow="0" outlineLevelCol="0"/>
  <cols>
    <col collapsed="false" customWidth="true" hidden="false" outlineLevel="0" max="1025" min="1" style="0" width="8.67"/>
  </cols>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sheetPr filterMode="false">
    <pageSetUpPr fitToPage="false"/>
  </sheetPr>
  <dimension ref="A1:KW212"/>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1" ySplit="2" topLeftCell="B3" activePane="bottomRight" state="frozen"/>
      <selection pane="topLeft" activeCell="A1" activeCellId="0" sqref="A1"/>
      <selection pane="topRight" activeCell="B1" activeCellId="0" sqref="B1"/>
      <selection pane="bottomLeft" activeCell="A3" activeCellId="0" sqref="A3"/>
      <selection pane="bottomRight" activeCell="D24" activeCellId="0" sqref="D24"/>
    </sheetView>
  </sheetViews>
  <sheetFormatPr defaultRowHeight="21" zeroHeight="false" outlineLevelRow="0" outlineLevelCol="0"/>
  <cols>
    <col collapsed="false" customWidth="true" hidden="false" outlineLevel="0" max="1" min="1" style="40" width="49.29"/>
    <col collapsed="false" customWidth="true" hidden="false" outlineLevel="0" max="2" min="2" style="41" width="17.29"/>
    <col collapsed="false" customWidth="true" hidden="false" outlineLevel="0" max="6" min="3" style="42" width="15.71"/>
    <col collapsed="false" customWidth="true" hidden="false" outlineLevel="0" max="7" min="7" style="42" width="17.86"/>
    <col collapsed="false" customWidth="true" hidden="false" outlineLevel="0" max="17" min="8" style="42" width="15.71"/>
    <col collapsed="false" customWidth="true" hidden="false" outlineLevel="0" max="61" min="18" style="42" width="16.86"/>
    <col collapsed="false" customWidth="true" hidden="false" outlineLevel="0" max="124" min="62" style="42" width="12.42"/>
    <col collapsed="false" customWidth="true" hidden="false" outlineLevel="0" max="1025" min="125" style="42" width="12.29"/>
  </cols>
  <sheetData>
    <row r="1" s="45" customFormat="true" ht="21" hidden="false" customHeight="true" outlineLevel="0" collapsed="false">
      <c r="A1" s="43" t="s">
        <v>190</v>
      </c>
      <c r="B1" s="44" t="n">
        <v>1</v>
      </c>
      <c r="C1" s="45" t="n">
        <v>2</v>
      </c>
      <c r="D1" s="45" t="n">
        <v>3</v>
      </c>
      <c r="E1" s="45" t="n">
        <v>4</v>
      </c>
      <c r="F1" s="45" t="n">
        <v>5</v>
      </c>
      <c r="G1" s="45" t="n">
        <v>6</v>
      </c>
      <c r="H1" s="45" t="n">
        <v>7</v>
      </c>
      <c r="I1" s="45" t="n">
        <v>8</v>
      </c>
      <c r="J1" s="45" t="n">
        <v>9</v>
      </c>
      <c r="K1" s="45" t="n">
        <v>10</v>
      </c>
      <c r="L1" s="45" t="n">
        <v>11</v>
      </c>
      <c r="M1" s="45" t="n">
        <v>12</v>
      </c>
      <c r="N1" s="45" t="n">
        <v>13</v>
      </c>
      <c r="O1" s="45" t="n">
        <v>14</v>
      </c>
      <c r="P1" s="45" t="n">
        <v>15</v>
      </c>
      <c r="Q1" s="45" t="n">
        <v>16</v>
      </c>
      <c r="R1" s="45" t="n">
        <v>17</v>
      </c>
      <c r="S1" s="45" t="n">
        <v>18</v>
      </c>
      <c r="T1" s="45" t="n">
        <v>19</v>
      </c>
      <c r="U1" s="45" t="n">
        <v>20</v>
      </c>
      <c r="V1" s="45" t="n">
        <v>21</v>
      </c>
      <c r="W1" s="45" t="n">
        <v>22</v>
      </c>
      <c r="X1" s="45" t="n">
        <v>23</v>
      </c>
      <c r="Y1" s="45" t="n">
        <v>24</v>
      </c>
      <c r="Z1" s="45" t="n">
        <v>25</v>
      </c>
      <c r="AA1" s="45" t="n">
        <v>26</v>
      </c>
      <c r="AB1" s="45" t="n">
        <v>27</v>
      </c>
      <c r="AC1" s="45" t="n">
        <v>28</v>
      </c>
      <c r="AD1" s="45" t="n">
        <v>29</v>
      </c>
      <c r="AE1" s="45" t="n">
        <v>30</v>
      </c>
      <c r="AF1" s="45" t="n">
        <v>31</v>
      </c>
      <c r="AG1" s="45" t="n">
        <v>32</v>
      </c>
      <c r="AH1" s="45" t="n">
        <v>33</v>
      </c>
      <c r="AI1" s="45" t="n">
        <v>34</v>
      </c>
      <c r="AJ1" s="45" t="n">
        <v>35</v>
      </c>
      <c r="AK1" s="45" t="n">
        <v>36</v>
      </c>
      <c r="AL1" s="45" t="n">
        <v>37</v>
      </c>
      <c r="AM1" s="45" t="n">
        <v>38</v>
      </c>
      <c r="AN1" s="45" t="n">
        <v>39</v>
      </c>
      <c r="AO1" s="45" t="n">
        <f aca="false">+AN1+1</f>
        <v>40</v>
      </c>
      <c r="AP1" s="45" t="n">
        <f aca="false">+AO1+1</f>
        <v>41</v>
      </c>
      <c r="AQ1" s="45" t="n">
        <f aca="false">+AP1+1</f>
        <v>42</v>
      </c>
      <c r="AR1" s="45" t="n">
        <f aca="false">+AQ1+1</f>
        <v>43</v>
      </c>
      <c r="AS1" s="45" t="n">
        <f aca="false">+AR1+1</f>
        <v>44</v>
      </c>
      <c r="AT1" s="45" t="n">
        <f aca="false">+AS1+1</f>
        <v>45</v>
      </c>
      <c r="AU1" s="45" t="n">
        <f aca="false">+AT1+1</f>
        <v>46</v>
      </c>
      <c r="AV1" s="45" t="n">
        <f aca="false">+AU1+1</f>
        <v>47</v>
      </c>
      <c r="AW1" s="45" t="n">
        <f aca="false">+AV1+1</f>
        <v>48</v>
      </c>
      <c r="AX1" s="45" t="n">
        <f aca="false">+AW1+1</f>
        <v>49</v>
      </c>
      <c r="AY1" s="45" t="n">
        <f aca="false">+AX1+1</f>
        <v>50</v>
      </c>
      <c r="AZ1" s="45" t="n">
        <f aca="false">+AY1+1</f>
        <v>51</v>
      </c>
      <c r="BA1" s="45" t="n">
        <f aca="false">+AZ1+1</f>
        <v>52</v>
      </c>
      <c r="BB1" s="45" t="n">
        <f aca="false">+BA1+1</f>
        <v>53</v>
      </c>
      <c r="BC1" s="45" t="n">
        <f aca="false">+BB1+1</f>
        <v>54</v>
      </c>
      <c r="BD1" s="45" t="n">
        <f aca="false">+BC1+1</f>
        <v>55</v>
      </c>
      <c r="BE1" s="45" t="n">
        <f aca="false">+BD1+1</f>
        <v>56</v>
      </c>
      <c r="BF1" s="45" t="n">
        <f aca="false">+BE1+1</f>
        <v>57</v>
      </c>
      <c r="BG1" s="45" t="n">
        <f aca="false">+BF1+1</f>
        <v>58</v>
      </c>
      <c r="BH1" s="45" t="n">
        <f aca="false">+BG1+1</f>
        <v>59</v>
      </c>
      <c r="BI1" s="45" t="n">
        <f aca="false">+BH1+1</f>
        <v>60</v>
      </c>
    </row>
    <row r="2" s="45" customFormat="true" ht="16.5" hidden="false" customHeight="true" outlineLevel="0" collapsed="false">
      <c r="A2" s="43" t="s">
        <v>191</v>
      </c>
      <c r="B2" s="44" t="n">
        <v>2010</v>
      </c>
      <c r="C2" s="45" t="n">
        <f aca="false">+B2+Parameters!$B$21</f>
        <v>2015</v>
      </c>
      <c r="D2" s="45" t="n">
        <f aca="false">+C2+Parameters!$B$21</f>
        <v>2020</v>
      </c>
      <c r="E2" s="45" t="n">
        <f aca="false">+D2+Parameters!$B$21</f>
        <v>2025</v>
      </c>
      <c r="F2" s="45" t="n">
        <f aca="false">+E2+Parameters!$B$21</f>
        <v>2030</v>
      </c>
      <c r="G2" s="45" t="n">
        <f aca="false">+F2+Parameters!$B$21</f>
        <v>2035</v>
      </c>
      <c r="H2" s="45" t="n">
        <f aca="false">+G2+Parameters!$B$21</f>
        <v>2040</v>
      </c>
      <c r="I2" s="45" t="n">
        <f aca="false">+H2+Parameters!$B$21</f>
        <v>2045</v>
      </c>
      <c r="J2" s="45" t="n">
        <f aca="false">+I2+Parameters!$B$21</f>
        <v>2050</v>
      </c>
      <c r="K2" s="45" t="n">
        <f aca="false">+J2+Parameters!$B$21</f>
        <v>2055</v>
      </c>
      <c r="L2" s="45" t="n">
        <f aca="false">+K2+Parameters!$B$21</f>
        <v>2060</v>
      </c>
      <c r="M2" s="45" t="n">
        <f aca="false">+L2+Parameters!$B$21</f>
        <v>2065</v>
      </c>
      <c r="N2" s="45" t="n">
        <f aca="false">+M2+Parameters!$B$21</f>
        <v>2070</v>
      </c>
      <c r="O2" s="45" t="n">
        <f aca="false">+N2+Parameters!$B$21</f>
        <v>2075</v>
      </c>
      <c r="P2" s="45" t="n">
        <f aca="false">+O2+Parameters!$B$21</f>
        <v>2080</v>
      </c>
      <c r="Q2" s="45" t="n">
        <f aca="false">+P2+Parameters!$B$21</f>
        <v>2085</v>
      </c>
      <c r="R2" s="45" t="n">
        <f aca="false">+Q2+Parameters!$B$21</f>
        <v>2090</v>
      </c>
      <c r="S2" s="45" t="n">
        <f aca="false">+R2+Parameters!$B$21</f>
        <v>2095</v>
      </c>
      <c r="T2" s="45" t="n">
        <f aca="false">+S2+Parameters!$B$21</f>
        <v>2100</v>
      </c>
      <c r="U2" s="45" t="n">
        <f aca="false">+T2+Parameters!$B$21</f>
        <v>2105</v>
      </c>
      <c r="V2" s="45" t="n">
        <f aca="false">+U2+Parameters!$B$21</f>
        <v>2110</v>
      </c>
      <c r="W2" s="45" t="n">
        <f aca="false">+V2+Parameters!$B$21</f>
        <v>2115</v>
      </c>
      <c r="X2" s="45" t="n">
        <f aca="false">+W2+Parameters!$B$21</f>
        <v>2120</v>
      </c>
      <c r="Y2" s="45" t="n">
        <f aca="false">+X2+Parameters!$B$21</f>
        <v>2125</v>
      </c>
      <c r="Z2" s="45" t="n">
        <f aca="false">+Y2+Parameters!$B$21</f>
        <v>2130</v>
      </c>
      <c r="AA2" s="45" t="n">
        <f aca="false">+Z2+Parameters!$B$21</f>
        <v>2135</v>
      </c>
      <c r="AB2" s="45" t="n">
        <f aca="false">+AA2+Parameters!$B$21</f>
        <v>2140</v>
      </c>
      <c r="AC2" s="45" t="n">
        <f aca="false">+AB2+Parameters!$B$21</f>
        <v>2145</v>
      </c>
      <c r="AD2" s="45" t="n">
        <f aca="false">+AC2+Parameters!$B$21</f>
        <v>2150</v>
      </c>
      <c r="AE2" s="45" t="n">
        <f aca="false">+AD2+Parameters!$B$21</f>
        <v>2155</v>
      </c>
      <c r="AF2" s="45" t="n">
        <f aca="false">+AE2+Parameters!$B$21</f>
        <v>2160</v>
      </c>
      <c r="AG2" s="45" t="n">
        <f aca="false">+AF2+Parameters!$B$21</f>
        <v>2165</v>
      </c>
      <c r="AH2" s="45" t="n">
        <f aca="false">+AG2+Parameters!$B$21</f>
        <v>2170</v>
      </c>
      <c r="AI2" s="45" t="n">
        <f aca="false">+AH2+Parameters!$B$21</f>
        <v>2175</v>
      </c>
      <c r="AJ2" s="45" t="n">
        <f aca="false">+AI2+Parameters!$B$21</f>
        <v>2180</v>
      </c>
      <c r="AK2" s="45" t="n">
        <f aca="false">+AJ2+Parameters!$B$21</f>
        <v>2185</v>
      </c>
      <c r="AL2" s="45" t="n">
        <f aca="false">+AK2+Parameters!$B$21</f>
        <v>2190</v>
      </c>
      <c r="AM2" s="45" t="n">
        <f aca="false">+AL2+Parameters!$B$21</f>
        <v>2195</v>
      </c>
      <c r="AN2" s="45" t="n">
        <f aca="false">+AM2+Parameters!$B$21</f>
        <v>2200</v>
      </c>
      <c r="AO2" s="45" t="n">
        <f aca="false">+AN2+Parameters!$B$21</f>
        <v>2205</v>
      </c>
      <c r="AP2" s="45" t="n">
        <f aca="false">+AO2+Parameters!$B$21</f>
        <v>2210</v>
      </c>
      <c r="AQ2" s="45" t="n">
        <f aca="false">+AP2+Parameters!$B$21</f>
        <v>2215</v>
      </c>
      <c r="AR2" s="45" t="n">
        <f aca="false">+AQ2+Parameters!$B$21</f>
        <v>2220</v>
      </c>
      <c r="AS2" s="45" t="n">
        <f aca="false">+AR2+Parameters!$B$21</f>
        <v>2225</v>
      </c>
      <c r="AT2" s="45" t="n">
        <f aca="false">+AS2+Parameters!$B$21</f>
        <v>2230</v>
      </c>
      <c r="AU2" s="45" t="n">
        <f aca="false">+AT2+Parameters!$B$21</f>
        <v>2235</v>
      </c>
      <c r="AV2" s="45" t="n">
        <f aca="false">+AU2+Parameters!$B$21</f>
        <v>2240</v>
      </c>
      <c r="AW2" s="45" t="n">
        <f aca="false">+AV2+Parameters!$B$21</f>
        <v>2245</v>
      </c>
      <c r="AX2" s="45" t="n">
        <f aca="false">+AW2+Parameters!$B$21</f>
        <v>2250</v>
      </c>
      <c r="AY2" s="45" t="n">
        <f aca="false">+AX2+Parameters!$B$21</f>
        <v>2255</v>
      </c>
      <c r="AZ2" s="45" t="n">
        <f aca="false">+AY2+Parameters!$B$21</f>
        <v>2260</v>
      </c>
      <c r="BA2" s="45" t="n">
        <f aca="false">+AZ2+Parameters!$B$21</f>
        <v>2265</v>
      </c>
      <c r="BB2" s="45" t="n">
        <f aca="false">+BA2+Parameters!$B$21</f>
        <v>2270</v>
      </c>
      <c r="BC2" s="45" t="n">
        <f aca="false">+BB2+Parameters!$B$21</f>
        <v>2275</v>
      </c>
      <c r="BD2" s="45" t="n">
        <f aca="false">+BC2+Parameters!$B$21</f>
        <v>2280</v>
      </c>
      <c r="BE2" s="45" t="n">
        <f aca="false">+BD2+Parameters!$B$21</f>
        <v>2285</v>
      </c>
      <c r="BF2" s="45" t="n">
        <f aca="false">+BE2+Parameters!$B$21</f>
        <v>2290</v>
      </c>
      <c r="BG2" s="45" t="n">
        <f aca="false">+BF2+Parameters!$B$21</f>
        <v>2295</v>
      </c>
      <c r="BH2" s="45" t="n">
        <f aca="false">+BG2+Parameters!$B$21</f>
        <v>2300</v>
      </c>
      <c r="BI2" s="45" t="n">
        <f aca="false">+BH2+Parameters!$B$21</f>
        <v>2305</v>
      </c>
    </row>
    <row r="3" customFormat="false" ht="21" hidden="false" customHeight="true" outlineLevel="0" collapsed="false">
      <c r="A3" s="46" t="s">
        <v>192</v>
      </c>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row>
    <row r="4" customFormat="false" ht="21" hidden="false" customHeight="true" outlineLevel="0" collapsed="false">
      <c r="A4" s="48" t="s">
        <v>193</v>
      </c>
      <c r="C4" s="47"/>
      <c r="D4" s="47"/>
      <c r="E4" s="47"/>
      <c r="F4" s="47"/>
      <c r="G4" s="47"/>
      <c r="H4" s="47"/>
      <c r="I4" s="47"/>
      <c r="J4" s="47"/>
      <c r="K4" s="47"/>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c r="BA4" s="47"/>
      <c r="BB4" s="47"/>
      <c r="BC4" s="47"/>
      <c r="BD4" s="47"/>
      <c r="BE4" s="47"/>
      <c r="BF4" s="47"/>
      <c r="BG4" s="47"/>
      <c r="BH4" s="47"/>
      <c r="BI4" s="47"/>
    </row>
    <row r="5" customFormat="false" ht="21" hidden="false" customHeight="true" outlineLevel="0" collapsed="false">
      <c r="A5" s="49" t="s">
        <v>92</v>
      </c>
      <c r="B5" s="41" t="n">
        <f aca="false">+Parameters!B32</f>
        <v>0.3</v>
      </c>
      <c r="C5" s="47"/>
      <c r="D5" s="47"/>
      <c r="E5" s="47"/>
      <c r="F5" s="47"/>
      <c r="G5" s="47"/>
      <c r="H5" s="47"/>
      <c r="I5" s="47"/>
      <c r="J5" s="47"/>
      <c r="K5" s="4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c r="BB5" s="47"/>
      <c r="BC5" s="47"/>
      <c r="BD5" s="47"/>
      <c r="BE5" s="47"/>
      <c r="BF5" s="47"/>
      <c r="BG5" s="47"/>
      <c r="BH5" s="47"/>
      <c r="BI5" s="47"/>
    </row>
    <row r="6" customFormat="false" ht="18.6" hidden="false" customHeight="true" outlineLevel="0" collapsed="false">
      <c r="A6" s="49" t="s">
        <v>194</v>
      </c>
      <c r="B6" s="41" t="n">
        <f aca="false">+Parameters!B33</f>
        <v>0.1</v>
      </c>
      <c r="C6" s="47"/>
      <c r="D6" s="47"/>
      <c r="E6" s="47"/>
      <c r="F6" s="47"/>
      <c r="G6" s="47"/>
      <c r="H6" s="47"/>
      <c r="I6" s="47"/>
      <c r="J6" s="47"/>
      <c r="K6" s="4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c r="BA6" s="47"/>
      <c r="BB6" s="47"/>
      <c r="BC6" s="47"/>
      <c r="BD6" s="47"/>
      <c r="BE6" s="47"/>
      <c r="BF6" s="47"/>
      <c r="BG6" s="47"/>
      <c r="BH6" s="47"/>
      <c r="BI6" s="47"/>
    </row>
    <row r="7" customFormat="false" ht="21" hidden="true" customHeight="true" outlineLevel="0" collapsed="false">
      <c r="A7" s="50" t="s">
        <v>195</v>
      </c>
      <c r="B7" s="51" t="n">
        <f aca="false">+Parameters!B22*Parameters!B23</f>
        <v>0</v>
      </c>
      <c r="C7" s="47"/>
      <c r="D7" s="47"/>
      <c r="E7" s="47"/>
      <c r="F7" s="47"/>
      <c r="G7" s="47"/>
      <c r="H7" s="47"/>
      <c r="I7" s="47"/>
      <c r="J7" s="47"/>
      <c r="K7" s="4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row>
    <row r="8" customFormat="false" ht="21" hidden="true" customHeight="true" outlineLevel="0" collapsed="false">
      <c r="A8" s="50" t="s">
        <v>196</v>
      </c>
      <c r="B8" s="51" t="n">
        <f aca="false">1-Parameters!B24</f>
        <v>0.5</v>
      </c>
      <c r="C8" s="47"/>
      <c r="D8" s="47"/>
      <c r="E8" s="47"/>
      <c r="F8" s="47"/>
      <c r="G8" s="47"/>
      <c r="H8" s="47"/>
      <c r="I8" s="47"/>
      <c r="J8" s="47"/>
      <c r="K8" s="4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c r="BA8" s="47"/>
      <c r="BB8" s="47"/>
      <c r="BC8" s="47"/>
      <c r="BD8" s="47"/>
      <c r="BE8" s="47"/>
      <c r="BF8" s="47"/>
      <c r="BG8" s="47"/>
      <c r="BH8" s="47"/>
      <c r="BI8" s="47"/>
    </row>
    <row r="9" customFormat="false" ht="21" hidden="true" customHeight="true" outlineLevel="0" collapsed="false">
      <c r="A9" s="50" t="s">
        <v>197</v>
      </c>
      <c r="B9" s="52" t="n">
        <f aca="false">+B7*B8</f>
        <v>0</v>
      </c>
      <c r="C9" s="47"/>
      <c r="D9" s="47"/>
      <c r="E9" s="47"/>
      <c r="F9" s="47"/>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row>
    <row r="10" customFormat="false" ht="21" hidden="true" customHeight="true" outlineLevel="0" collapsed="false">
      <c r="A10" s="49" t="s">
        <v>198</v>
      </c>
      <c r="B10" s="41" t="n">
        <f aca="false">+B6+B9</f>
        <v>0.1</v>
      </c>
      <c r="C10" s="47"/>
      <c r="D10" s="47"/>
      <c r="E10" s="47"/>
      <c r="F10" s="47"/>
      <c r="G10" s="47"/>
      <c r="H10" s="47"/>
      <c r="I10" s="47"/>
      <c r="J10" s="47"/>
      <c r="K10" s="4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c r="BA10" s="47"/>
      <c r="BB10" s="47"/>
      <c r="BC10" s="47"/>
      <c r="BD10" s="47"/>
      <c r="BE10" s="47"/>
      <c r="BF10" s="47"/>
      <c r="BG10" s="47"/>
      <c r="BH10" s="47"/>
      <c r="BI10" s="47"/>
    </row>
    <row r="11" customFormat="false" ht="21" hidden="false" customHeight="true" outlineLevel="0" collapsed="false">
      <c r="A11" s="49" t="s">
        <v>95</v>
      </c>
      <c r="B11" s="41" t="n">
        <f aca="false">Parameters!B34</f>
        <v>63.5819868191</v>
      </c>
      <c r="C11" s="47"/>
      <c r="D11" s="47"/>
      <c r="E11" s="47"/>
      <c r="F11" s="47"/>
      <c r="G11" s="47"/>
      <c r="H11" s="47"/>
      <c r="I11" s="47"/>
      <c r="J11" s="47"/>
      <c r="K11" s="4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c r="BA11" s="47"/>
      <c r="BB11" s="47"/>
      <c r="BC11" s="47"/>
      <c r="BD11" s="47"/>
      <c r="BE11" s="47"/>
      <c r="BF11" s="47"/>
      <c r="BG11" s="47"/>
      <c r="BH11" s="47"/>
      <c r="BI11" s="47"/>
    </row>
    <row r="12" customFormat="false" ht="21" hidden="false" customHeight="true" outlineLevel="0" collapsed="false">
      <c r="A12" s="49" t="s">
        <v>99</v>
      </c>
      <c r="B12" s="41" t="n">
        <f aca="false">+Parameters!B37</f>
        <v>135</v>
      </c>
      <c r="C12" s="47"/>
      <c r="D12" s="47"/>
      <c r="E12" s="47"/>
      <c r="F12" s="47"/>
      <c r="G12" s="47"/>
      <c r="H12" s="47"/>
      <c r="I12" s="47"/>
      <c r="J12" s="47"/>
      <c r="K12" s="4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c r="BA12" s="47"/>
      <c r="BB12" s="47"/>
      <c r="BC12" s="47"/>
      <c r="BD12" s="47"/>
      <c r="BE12" s="47"/>
      <c r="BF12" s="47"/>
      <c r="BG12" s="47"/>
      <c r="BH12" s="47"/>
      <c r="BI12" s="47"/>
    </row>
    <row r="13" customFormat="false" ht="21" hidden="false" customHeight="true" outlineLevel="0" collapsed="false">
      <c r="A13" s="49" t="s">
        <v>199</v>
      </c>
      <c r="B13" s="41" t="n">
        <f aca="false">+Parameters!B38</f>
        <v>3.8</v>
      </c>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c r="AW13" s="47"/>
      <c r="AX13" s="47"/>
      <c r="AY13" s="47"/>
      <c r="AZ13" s="47"/>
      <c r="BA13" s="47"/>
      <c r="BB13" s="47"/>
      <c r="BC13" s="47"/>
      <c r="BD13" s="47"/>
      <c r="BE13" s="47"/>
      <c r="BF13" s="47"/>
      <c r="BG13" s="47"/>
      <c r="BH13" s="47"/>
      <c r="BI13" s="47"/>
    </row>
    <row r="14" customFormat="false" ht="21" hidden="false" customHeight="true" outlineLevel="0" collapsed="false">
      <c r="A14" s="48" t="s">
        <v>200</v>
      </c>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c r="AW14" s="47"/>
      <c r="AX14" s="47"/>
      <c r="AY14" s="47"/>
      <c r="AZ14" s="47"/>
      <c r="BA14" s="47"/>
      <c r="BB14" s="47"/>
      <c r="BC14" s="47"/>
      <c r="BD14" s="47"/>
      <c r="BE14" s="47"/>
      <c r="BF14" s="47"/>
      <c r="BG14" s="47"/>
      <c r="BH14" s="47"/>
      <c r="BI14" s="47"/>
    </row>
    <row r="15" customFormat="false" ht="21" hidden="false" customHeight="true" outlineLevel="0" collapsed="false">
      <c r="A15" s="49" t="s">
        <v>201</v>
      </c>
      <c r="B15" s="41" t="n">
        <f aca="false">+B16+B17</f>
        <v>0.015</v>
      </c>
      <c r="C15" s="47" t="n">
        <f aca="false">+B15</f>
        <v>0.015</v>
      </c>
      <c r="D15" s="47" t="n">
        <f aca="false">+C15</f>
        <v>0.015</v>
      </c>
      <c r="E15" s="47" t="n">
        <f aca="false">+D15</f>
        <v>0.015</v>
      </c>
      <c r="F15" s="47" t="n">
        <f aca="false">+E15</f>
        <v>0.015</v>
      </c>
      <c r="G15" s="47" t="n">
        <f aca="false">+F15</f>
        <v>0.015</v>
      </c>
      <c r="H15" s="47" t="n">
        <f aca="false">+G15</f>
        <v>0.015</v>
      </c>
      <c r="I15" s="47" t="n">
        <f aca="false">+H15</f>
        <v>0.015</v>
      </c>
      <c r="J15" s="47" t="n">
        <f aca="false">+I15</f>
        <v>0.015</v>
      </c>
      <c r="K15" s="47" t="n">
        <f aca="false">+J15</f>
        <v>0.015</v>
      </c>
      <c r="L15" s="47" t="n">
        <f aca="false">+K15</f>
        <v>0.015</v>
      </c>
      <c r="M15" s="47" t="n">
        <f aca="false">+L15</f>
        <v>0.015</v>
      </c>
      <c r="N15" s="47" t="n">
        <f aca="false">+M15</f>
        <v>0.015</v>
      </c>
      <c r="O15" s="47" t="n">
        <f aca="false">+N15</f>
        <v>0.015</v>
      </c>
      <c r="P15" s="47" t="n">
        <f aca="false">+O15</f>
        <v>0.015</v>
      </c>
      <c r="Q15" s="47" t="n">
        <f aca="false">+P15</f>
        <v>0.015</v>
      </c>
      <c r="R15" s="47" t="n">
        <f aca="false">+Q15</f>
        <v>0.015</v>
      </c>
      <c r="S15" s="47" t="n">
        <f aca="false">+R15</f>
        <v>0.015</v>
      </c>
      <c r="T15" s="47" t="n">
        <f aca="false">+S15</f>
        <v>0.015</v>
      </c>
      <c r="U15" s="47" t="n">
        <f aca="false">+T15</f>
        <v>0.015</v>
      </c>
      <c r="V15" s="47" t="n">
        <f aca="false">+U15</f>
        <v>0.015</v>
      </c>
      <c r="W15" s="47" t="n">
        <f aca="false">+V15</f>
        <v>0.015</v>
      </c>
      <c r="X15" s="47" t="n">
        <f aca="false">+W15</f>
        <v>0.015</v>
      </c>
      <c r="Y15" s="47" t="n">
        <f aca="false">+X15</f>
        <v>0.015</v>
      </c>
      <c r="Z15" s="47" t="n">
        <f aca="false">+Y15</f>
        <v>0.015</v>
      </c>
      <c r="AA15" s="47" t="n">
        <f aca="false">+Z15</f>
        <v>0.015</v>
      </c>
      <c r="AB15" s="47" t="n">
        <f aca="false">+AA15</f>
        <v>0.015</v>
      </c>
      <c r="AC15" s="47" t="n">
        <f aca="false">+AB15</f>
        <v>0.015</v>
      </c>
      <c r="AD15" s="47" t="n">
        <f aca="false">+AC15</f>
        <v>0.015</v>
      </c>
      <c r="AE15" s="47" t="n">
        <f aca="false">+AD15</f>
        <v>0.015</v>
      </c>
      <c r="AF15" s="47" t="n">
        <f aca="false">+AE15</f>
        <v>0.015</v>
      </c>
      <c r="AG15" s="47" t="n">
        <f aca="false">+AF15</f>
        <v>0.015</v>
      </c>
      <c r="AH15" s="47" t="n">
        <f aca="false">+AG15</f>
        <v>0.015</v>
      </c>
      <c r="AI15" s="47" t="n">
        <f aca="false">+AH15</f>
        <v>0.015</v>
      </c>
      <c r="AJ15" s="47" t="n">
        <f aca="false">+AI15</f>
        <v>0.015</v>
      </c>
      <c r="AK15" s="47" t="n">
        <f aca="false">+AJ15</f>
        <v>0.015</v>
      </c>
      <c r="AL15" s="47" t="n">
        <f aca="false">+AK15</f>
        <v>0.015</v>
      </c>
      <c r="AM15" s="47" t="n">
        <f aca="false">+AL15</f>
        <v>0.015</v>
      </c>
      <c r="AN15" s="47" t="n">
        <f aca="false">+AM15</f>
        <v>0.015</v>
      </c>
      <c r="AO15" s="47" t="n">
        <f aca="false">+AN15</f>
        <v>0.015</v>
      </c>
      <c r="AP15" s="47" t="n">
        <f aca="false">+AO15</f>
        <v>0.015</v>
      </c>
      <c r="AQ15" s="47" t="n">
        <f aca="false">+AP15</f>
        <v>0.015</v>
      </c>
      <c r="AR15" s="47" t="n">
        <f aca="false">+AQ15</f>
        <v>0.015</v>
      </c>
      <c r="AS15" s="47" t="n">
        <f aca="false">+AR15</f>
        <v>0.015</v>
      </c>
      <c r="AT15" s="47" t="n">
        <f aca="false">+AS15</f>
        <v>0.015</v>
      </c>
      <c r="AU15" s="47" t="n">
        <f aca="false">+AT15</f>
        <v>0.015</v>
      </c>
      <c r="AV15" s="47" t="n">
        <f aca="false">+AU15</f>
        <v>0.015</v>
      </c>
      <c r="AW15" s="47" t="n">
        <f aca="false">+AV15</f>
        <v>0.015</v>
      </c>
      <c r="AX15" s="47" t="n">
        <f aca="false">+AW15</f>
        <v>0.015</v>
      </c>
      <c r="AY15" s="47" t="n">
        <f aca="false">+AX15</f>
        <v>0.015</v>
      </c>
      <c r="AZ15" s="47" t="n">
        <f aca="false">+AY15</f>
        <v>0.015</v>
      </c>
      <c r="BA15" s="47" t="n">
        <f aca="false">+AZ15</f>
        <v>0.015</v>
      </c>
      <c r="BB15" s="47" t="n">
        <f aca="false">+BA15</f>
        <v>0.015</v>
      </c>
      <c r="BC15" s="47" t="n">
        <f aca="false">+BB15</f>
        <v>0.015</v>
      </c>
      <c r="BD15" s="47" t="n">
        <f aca="false">+BC15</f>
        <v>0.015</v>
      </c>
      <c r="BE15" s="47" t="n">
        <f aca="false">+BD15</f>
        <v>0.015</v>
      </c>
      <c r="BF15" s="47" t="n">
        <f aca="false">+BE15</f>
        <v>0.015</v>
      </c>
      <c r="BG15" s="47" t="n">
        <f aca="false">+BF15</f>
        <v>0.015</v>
      </c>
      <c r="BH15" s="47" t="n">
        <f aca="false">+BG15</f>
        <v>0.015</v>
      </c>
      <c r="BI15" s="47" t="n">
        <f aca="false">+BH15</f>
        <v>0.015</v>
      </c>
    </row>
    <row r="16" customFormat="false" ht="21" hidden="false" customHeight="true" outlineLevel="0" collapsed="false">
      <c r="A16" s="49" t="s">
        <v>202</v>
      </c>
      <c r="B16" s="41" t="n">
        <f aca="false">+Parameters!B5</f>
        <v>0.015</v>
      </c>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c r="AW16" s="47"/>
      <c r="AX16" s="47"/>
      <c r="AY16" s="47"/>
      <c r="AZ16" s="47"/>
      <c r="BA16" s="47"/>
      <c r="BB16" s="47"/>
      <c r="BC16" s="47"/>
      <c r="BD16" s="47"/>
      <c r="BE16" s="47"/>
      <c r="BF16" s="47"/>
      <c r="BG16" s="47"/>
      <c r="BH16" s="47"/>
      <c r="BI16" s="47"/>
    </row>
    <row r="17" customFormat="false" ht="21" hidden="true" customHeight="true" outlineLevel="0" collapsed="false">
      <c r="A17" s="49" t="s">
        <v>203</v>
      </c>
      <c r="B17" s="41" t="n">
        <f aca="false">+B7*(1-B8)</f>
        <v>0</v>
      </c>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row>
    <row r="18" customFormat="false" ht="21" hidden="false" customHeight="true" outlineLevel="0" collapsed="false">
      <c r="A18" s="49" t="s">
        <v>204</v>
      </c>
      <c r="B18" s="41" t="n">
        <v>1</v>
      </c>
      <c r="C18" s="47" t="n">
        <f aca="false">B18/(1+B15)^(C2-B2)</f>
        <v>0.92826032540564</v>
      </c>
      <c r="D18" s="47" t="n">
        <f aca="false">C18/(1+C15)^(D2-C2)</f>
        <v>0.861667231722185</v>
      </c>
      <c r="E18" s="47" t="n">
        <f aca="false">D18/(1+D15)^(E2-D2)</f>
        <v>0.799851504909812</v>
      </c>
      <c r="F18" s="47" t="n">
        <f aca="false">E18/(1+E15)^(F2-E2)</f>
        <v>0.742470418223773</v>
      </c>
      <c r="G18" s="47" t="n">
        <f aca="false">F18/(1+F15)^(G2-F2)</f>
        <v>0.689205832024461</v>
      </c>
      <c r="H18" s="47" t="n">
        <f aca="false">G18/(1+G15)^(H2-G2)</f>
        <v>0.639762429906491</v>
      </c>
      <c r="I18" s="47" t="n">
        <f aca="false">H18/(1+H15)^(I2-H2)</f>
        <v>0.593866081367302</v>
      </c>
      <c r="J18" s="47" t="n">
        <f aca="false">I18/(1+I15)^(J2-I2)</f>
        <v>0.551262321937384</v>
      </c>
      <c r="K18" s="47" t="n">
        <f aca="false">J18/(1+J15)^(K2-J2)</f>
        <v>0.511714942345464</v>
      </c>
      <c r="L18" s="47" t="n">
        <f aca="false">K18/(1+K15)^(L2-K2)</f>
        <v>0.475004678896529</v>
      </c>
      <c r="M18" s="47" t="n">
        <f aca="false">L18/(1+L15)^(M2-L2)</f>
        <v>0.440927997801694</v>
      </c>
      <c r="N18" s="47" t="n">
        <f aca="false">M18/(1+M15)^(N2-M2)</f>
        <v>0.409295966719857</v>
      </c>
      <c r="O18" s="47" t="n">
        <f aca="false">N18/(1+N15)^(O2-N2)</f>
        <v>0.379933207254591</v>
      </c>
      <c r="P18" s="47" t="n">
        <f aca="false">O18/(1+O15)^(P2-O2)</f>
        <v>0.352676922598555</v>
      </c>
      <c r="Q18" s="47" t="n">
        <f aca="false">P18/(1+P15)^(Q2-P2)</f>
        <v>0.327375994934394</v>
      </c>
      <c r="R18" s="47" t="n">
        <f aca="false">Q18/(1+Q15)^(R2-Q2)</f>
        <v>0.303890147587796</v>
      </c>
      <c r="S18" s="47" t="n">
        <f aca="false">R18/(1+R15)^(S2-R2)</f>
        <v>0.282089167287415</v>
      </c>
      <c r="T18" s="47" t="n">
        <f aca="false">S18/(1+S15)^(T2-S2)</f>
        <v>0.261852182219622</v>
      </c>
      <c r="U18" s="47" t="n">
        <f aca="false">T18/(1+T15)^(U2-T2)</f>
        <v>0.243066991875363</v>
      </c>
      <c r="V18" s="47" t="n">
        <f aca="false">U18/(1+U15)^(V2-U2)</f>
        <v>0.225629444973594</v>
      </c>
      <c r="W18" s="47" t="n">
        <f aca="false">V18/(1+V15)^(W2-V2)</f>
        <v>0.209442862012283</v>
      </c>
      <c r="X18" s="47" t="n">
        <f aca="false">W18/(1+W15)^(X2-W2)</f>
        <v>0.19441749924541</v>
      </c>
      <c r="Y18" s="47" t="n">
        <f aca="false">X18/(1+X15)^(Y2-X2)</f>
        <v>0.180470051114095</v>
      </c>
      <c r="Z18" s="47" t="n">
        <f aca="false">Y18/(1+Y15)^(Z2-Y2)</f>
        <v>0.167523188373142</v>
      </c>
      <c r="AA18" s="47" t="n">
        <f aca="false">Z18/(1+Z15)^(AA2-Z2)</f>
        <v>0.155505129352243</v>
      </c>
      <c r="AB18" s="47" t="n">
        <f aca="false">AA18/(1+AA15)^(AB2-AA2)</f>
        <v>0.14434924197476</v>
      </c>
      <c r="AC18" s="47" t="n">
        <f aca="false">AB18/(1+AB15)^(AC2-AB2)</f>
        <v>0.133993674327548</v>
      </c>
      <c r="AD18" s="47" t="n">
        <f aca="false">AC18/(1+AC15)^(AD2-AC2)</f>
        <v>0.124381011733587</v>
      </c>
      <c r="AE18" s="47" t="n">
        <f aca="false">AD18/(1+AD15)^(AE2-AD2)</f>
        <v>0.115457958426102</v>
      </c>
      <c r="AF18" s="47" t="n">
        <f aca="false">AE18/(1+AE15)^(AF2-AE2)</f>
        <v>0.107175042059284</v>
      </c>
      <c r="AG18" s="47" t="n">
        <f aca="false">AF18/(1+AF15)^(AG2-AF2)</f>
        <v>0.0994863394173143</v>
      </c>
      <c r="AH18" s="47" t="n">
        <f aca="false">AG18/(1+AG15)^(AH2-AG2)</f>
        <v>0.0923492218009321</v>
      </c>
      <c r="AI18" s="47" t="n">
        <f aca="false">AH18/(1+AH15)^(AI2-AH2)</f>
        <v>0.0857241186798909</v>
      </c>
      <c r="AJ18" s="47" t="n">
        <f aca="false">AI18/(1+AI15)^(AJ2-AI2)</f>
        <v>0.0795742983009072</v>
      </c>
      <c r="AK18" s="47" t="n">
        <f aca="false">AJ18/(1+AJ15)^(AK2-AJ2)</f>
        <v>0.0738656640347255</v>
      </c>
      <c r="AL18" s="47" t="n">
        <f aca="false">AK18/(1+AK15)^(AL2-AK2)</f>
        <v>0.068566565333178</v>
      </c>
      <c r="AM18" s="47" t="n">
        <f aca="false">AL18/(1+AL15)^(AM2-AL2)</f>
        <v>0.0636476222481229</v>
      </c>
      <c r="AN18" s="47" t="n">
        <f aca="false">AM18/(1+AM15)^(AN2-AM2)</f>
        <v>0.0590815625393378</v>
      </c>
      <c r="AO18" s="47" t="n">
        <f aca="false">AN18/(1+AN15)^(AO2-AN2)</f>
        <v>0.0548430704682393</v>
      </c>
      <c r="AP18" s="47" t="n">
        <f aca="false">AO18/(1+AO15)^(AP2-AO2)</f>
        <v>0.0509086464390923</v>
      </c>
      <c r="AQ18" s="47" t="n">
        <f aca="false">AP18/(1+AP15)^(AQ2-AP2)</f>
        <v>0.0472564767095124</v>
      </c>
      <c r="AR18" s="47" t="n">
        <f aca="false">AQ18/(1+AQ15)^(AR2-AQ2)</f>
        <v>0.0438663124478961</v>
      </c>
      <c r="AS18" s="47" t="n">
        <f aca="false">AR18/(1+AR15)^(AS2-AR2)</f>
        <v>0.0407193574672295</v>
      </c>
      <c r="AT18" s="47" t="n">
        <f aca="false">AS18/(1+AS15)^(AT2-AS2)</f>
        <v>0.037798164012839</v>
      </c>
      <c r="AU18" s="47" t="n">
        <f aca="false">AT18/(1+AT15)^(AU2-AT2)</f>
        <v>0.0350865360262937</v>
      </c>
      <c r="AV18" s="47" t="n">
        <f aca="false">AU18/(1+AU15)^(AV2-AU2)</f>
        <v>0.0325694393491241</v>
      </c>
      <c r="AW18" s="47" t="n">
        <f aca="false">AV18/(1+AV15)^(AW2-AV2)</f>
        <v>0.0302329183684972</v>
      </c>
      <c r="AX18" s="47" t="n">
        <f aca="false">AW18/(1+AW15)^(AX2-AW2)</f>
        <v>0.0280640186427033</v>
      </c>
      <c r="AY18" s="47" t="n">
        <f aca="false">AX18/(1+AX15)^(AY2-AX2)</f>
        <v>0.0260507150774657</v>
      </c>
      <c r="AZ18" s="47" t="n">
        <f aca="false">AY18/(1+AY15)^(AZ2-AY2)</f>
        <v>0.0241818452548579</v>
      </c>
      <c r="BA18" s="47" t="n">
        <f aca="false">AZ18/(1+AZ15)^(BA2-AZ2)</f>
        <v>0.0224470475451833</v>
      </c>
      <c r="BB18" s="47" t="n">
        <f aca="false">BA18/(1+BA15)^(BB2-BA2)</f>
        <v>0.0208367036586877</v>
      </c>
      <c r="BC18" s="47" t="n">
        <f aca="false">BB18/(1+BB15)^(BC2-BB2)</f>
        <v>0.0193418853185943</v>
      </c>
      <c r="BD18" s="47" t="n">
        <f aca="false">BC18/(1+BC15)^(BD2-BC2)</f>
        <v>0.0179543047597969</v>
      </c>
      <c r="BE18" s="47" t="n">
        <f aca="false">BD18/(1+BD15)^(BE2-BD2)</f>
        <v>0.0166662687787611</v>
      </c>
      <c r="BF18" s="47" t="n">
        <f aca="false">BE18/(1+BE15)^(BF2-BE2)</f>
        <v>0.0154706360798706</v>
      </c>
      <c r="BG18" s="47" t="n">
        <f aca="false">BF18/(1+BF15)^(BG2-BF2)</f>
        <v>0.014360777681733</v>
      </c>
      <c r="BH18" s="47" t="n">
        <f aca="false">BG18/(1+BG15)^(BH2-BG2)</f>
        <v>0.0133305401639235</v>
      </c>
      <c r="BI18" s="47" t="n">
        <f aca="false">BH18/(1+BH15)^(BI2-BH2)</f>
        <v>0.0123742115503966</v>
      </c>
    </row>
    <row r="19" customFormat="false" ht="21" hidden="false" customHeight="true" outlineLevel="0" collapsed="false">
      <c r="A19" s="49" t="s">
        <v>205</v>
      </c>
      <c r="B19" s="41" t="n">
        <f aca="false">+Parameters!B6</f>
        <v>1.45</v>
      </c>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c r="AW19" s="47"/>
      <c r="AX19" s="47"/>
      <c r="AY19" s="47"/>
      <c r="AZ19" s="47"/>
      <c r="BA19" s="47"/>
      <c r="BB19" s="47"/>
      <c r="BC19" s="47"/>
      <c r="BD19" s="47"/>
      <c r="BE19" s="47"/>
      <c r="BF19" s="47"/>
      <c r="BG19" s="47"/>
      <c r="BH19" s="47"/>
      <c r="BI19" s="47"/>
    </row>
    <row r="20" customFormat="false" ht="21" hidden="false" customHeight="true" outlineLevel="0" collapsed="false">
      <c r="A20" s="48" t="s">
        <v>206</v>
      </c>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7"/>
      <c r="BC20" s="47"/>
      <c r="BD20" s="47"/>
      <c r="BE20" s="47"/>
      <c r="BF20" s="47"/>
      <c r="BG20" s="47"/>
      <c r="BH20" s="47"/>
      <c r="BI20" s="47"/>
    </row>
    <row r="21" customFormat="false" ht="21" hidden="false" customHeight="true" outlineLevel="0" collapsed="false">
      <c r="A21" s="49" t="s">
        <v>98</v>
      </c>
      <c r="B21" s="41" t="n">
        <f aca="false">+B22</f>
        <v>3.8</v>
      </c>
      <c r="C21" s="53" t="n">
        <f aca="false">Parameters!D103</f>
        <v>4.12595005428882</v>
      </c>
      <c r="D21" s="53" t="n">
        <f aca="false">Parameters!E103</f>
        <v>4.46853085311524</v>
      </c>
      <c r="E21" s="53" t="n">
        <f aca="false">Parameters!F103</f>
        <v>4.82770953713644</v>
      </c>
      <c r="F21" s="53" t="n">
        <f aca="false">Parameters!G103</f>
        <v>5.20339779043003</v>
      </c>
      <c r="G21" s="53" t="n">
        <f aca="false">Parameters!H103</f>
        <v>5.59545278308429</v>
      </c>
      <c r="H21" s="53" t="n">
        <f aca="false">Parameters!I103</f>
        <v>6.00367848598588</v>
      </c>
      <c r="I21" s="53" t="n">
        <f aca="false">Parameters!J103</f>
        <v>6.42782732863018</v>
      </c>
      <c r="J21" s="53" t="n">
        <f aca="false">Parameters!K103</f>
        <v>6.86760216853734</v>
      </c>
      <c r="K21" s="53" t="n">
        <f aca="false">Parameters!L103</f>
        <v>7.32265853923653</v>
      </c>
      <c r="L21" s="53" t="n">
        <f aca="false">Parameters!M103</f>
        <v>7.79260714275233</v>
      </c>
      <c r="M21" s="53" t="n">
        <f aca="false">Parameters!N103</f>
        <v>8.27701655204906</v>
      </c>
      <c r="N21" s="53" t="n">
        <f aca="false">Parameters!O103</f>
        <v>8.77541608891702</v>
      </c>
      <c r="O21" s="53" t="n">
        <f aca="false">Parameters!P103</f>
        <v>9.28729884326855</v>
      </c>
      <c r="P21" s="53" t="n">
        <f aca="false">Parameters!Q103</f>
        <v>9.81212480069856</v>
      </c>
      <c r="Q21" s="53" t="n">
        <f aca="false">Parameters!R103</f>
        <v>10.3493240464005</v>
      </c>
      <c r="R21" s="53" t="n">
        <f aca="false">Parameters!S103</f>
        <v>10.8983000150598</v>
      </c>
      <c r="S21" s="53" t="n">
        <f aca="false">Parameters!T103</f>
        <v>11.4584327581212</v>
      </c>
      <c r="T21" s="53" t="n">
        <f aca="false">Parameters!U103</f>
        <v>12.0290822017894</v>
      </c>
      <c r="U21" s="53" t="n">
        <f aca="false">Parameters!V103</f>
        <v>12.6095913712335</v>
      </c>
      <c r="V21" s="53" t="n">
        <f aca="false">Parameters!W103</f>
        <v>13.1992895586705</v>
      </c>
      <c r="W21" s="53" t="n">
        <f aca="false">Parameters!X103</f>
        <v>13.7974954152658</v>
      </c>
      <c r="X21" s="53" t="n">
        <f aca="false">Parameters!Y103</f>
        <v>14.4035199490767</v>
      </c>
      <c r="Y21" s="53" t="n">
        <f aca="false">Parameters!Z103</f>
        <v>15.016669413531</v>
      </c>
      <c r="Z21" s="53" t="n">
        <f aca="false">Parameters!AA103</f>
        <v>15.6362480731659</v>
      </c>
      <c r="AA21" s="53" t="n">
        <f aca="false">Parameters!AB103</f>
        <v>16.2615608355131</v>
      </c>
      <c r="AB21" s="53" t="n">
        <f aca="false">Parameters!AC103</f>
        <v>16.8919157400929</v>
      </c>
      <c r="AC21" s="53" t="n">
        <f aca="false">Parameters!AD103</f>
        <v>17.5266262974525</v>
      </c>
      <c r="AD21" s="53" t="n">
        <f aca="false">Parameters!AE103</f>
        <v>18.165013673037</v>
      </c>
      <c r="AE21" s="53" t="n">
        <f aca="false">Parameters!AF103</f>
        <v>18.8064087124125</v>
      </c>
      <c r="AF21" s="53" t="n">
        <f aca="false">Parameters!AG103</f>
        <v>19.4501538059511</v>
      </c>
      <c r="AG21" s="53" t="n">
        <f aca="false">Parameters!AH103</f>
        <v>20.0956045925475</v>
      </c>
      <c r="AH21" s="53" t="n">
        <f aca="false">Parameters!AI103</f>
        <v>20.7421315032517</v>
      </c>
      <c r="AI21" s="53" t="n">
        <f aca="false">Parameters!AJ103</f>
        <v>21.3891211468793</v>
      </c>
      <c r="AJ21" s="53" t="n">
        <f aca="false">Parameters!AK103</f>
        <v>22.0359775407021</v>
      </c>
      <c r="AK21" s="53" t="n">
        <f aca="false">Parameters!AL103</f>
        <v>22.6821231902297</v>
      </c>
      <c r="AL21" s="53" t="n">
        <f aca="false">Parameters!AM103</f>
        <v>23.3270000228697</v>
      </c>
      <c r="AM21" s="53" t="n">
        <f aca="false">Parameters!AN103</f>
        <v>23.9700701809135</v>
      </c>
      <c r="AN21" s="53" t="n">
        <f aca="false">Parameters!AO103</f>
        <v>24.6108166798348</v>
      </c>
      <c r="AO21" s="53" t="n">
        <f aca="false">Parameters!AP103</f>
        <v>25.2487439383219</v>
      </c>
      <c r="AP21" s="53" t="n">
        <f aca="false">Parameters!AQ103</f>
        <v>25.8833781868008</v>
      </c>
      <c r="AQ21" s="53" t="n">
        <f aca="false">Parameters!AR103</f>
        <v>26.514267761445</v>
      </c>
      <c r="AR21" s="53" t="n">
        <f aca="false">Parameters!AS103</f>
        <v>27.1409832908277</v>
      </c>
      <c r="AS21" s="53" t="n">
        <f aca="false">Parameters!AT103</f>
        <v>27.763117782455</v>
      </c>
      <c r="AT21" s="53" t="n">
        <f aca="false">Parameters!AU103</f>
        <v>28.3802866164311</v>
      </c>
      <c r="AU21" s="53" t="n">
        <f aca="false">Parameters!AV103</f>
        <v>28.9921274534622</v>
      </c>
      <c r="AV21" s="53" t="n">
        <f aca="false">Parameters!AW103</f>
        <v>29.5983000643065</v>
      </c>
      <c r="AW21" s="53" t="n">
        <f aca="false">Parameters!AX103</f>
        <v>30.1984860876338</v>
      </c>
      <c r="AX21" s="53" t="n">
        <f aca="false">Parameters!AY103</f>
        <v>30.7923887230738</v>
      </c>
      <c r="AY21" s="53" t="n">
        <f aca="false">Parameters!AZ103</f>
        <v>31.3797323660184</v>
      </c>
      <c r="AZ21" s="53" t="n">
        <f aca="false">Parameters!BA103</f>
        <v>31.9602621904951</v>
      </c>
      <c r="BA21" s="53" t="n">
        <f aca="false">Parameters!BB103</f>
        <v>32.53374368617</v>
      </c>
      <c r="BB21" s="53" t="n">
        <f aca="false">Parameters!BC103</f>
        <v>33.0999621552503</v>
      </c>
      <c r="BC21" s="53" t="n">
        <f aca="false">Parameters!BD103</f>
        <v>33.6587221747664</v>
      </c>
      <c r="BD21" s="53" t="n">
        <f aca="false">Parameters!BE103</f>
        <v>34.209847029408</v>
      </c>
      <c r="BE21" s="53" t="n">
        <f aca="false">Parameters!BF103</f>
        <v>34.7531781197832</v>
      </c>
      <c r="BF21" s="53" t="n">
        <f aca="false">Parameters!BG103</f>
        <v>35.2885743506558</v>
      </c>
      <c r="BG21" s="53" t="n">
        <f aca="false">Parameters!BH103</f>
        <v>35.8159115034128</v>
      </c>
      <c r="BH21" s="53" t="n">
        <f aca="false">Parameters!BI103</f>
        <v>36.3350815967036</v>
      </c>
      <c r="BI21" s="53" t="n">
        <f aca="false">Parameters!BJ103</f>
        <v>36.8459922388969</v>
      </c>
      <c r="BJ21" s="54"/>
      <c r="BK21" s="54"/>
      <c r="BL21" s="54"/>
      <c r="BM21" s="54"/>
      <c r="BN21" s="54"/>
      <c r="BO21" s="54"/>
      <c r="BP21" s="54"/>
      <c r="BQ21" s="54"/>
      <c r="BR21" s="54"/>
      <c r="BS21" s="54"/>
      <c r="BT21" s="54"/>
      <c r="BU21" s="54"/>
      <c r="BV21" s="54"/>
      <c r="BW21" s="54"/>
      <c r="BX21" s="54"/>
      <c r="BY21" s="54"/>
      <c r="BZ21" s="54"/>
      <c r="CA21" s="54"/>
      <c r="CB21" s="54"/>
      <c r="CC21" s="54"/>
      <c r="CD21" s="54"/>
      <c r="CE21" s="54"/>
      <c r="CF21" s="54"/>
      <c r="CG21" s="54"/>
      <c r="CH21" s="54"/>
      <c r="CI21" s="54"/>
      <c r="CJ21" s="54"/>
      <c r="CK21" s="54"/>
      <c r="CL21" s="54"/>
      <c r="CM21" s="54"/>
      <c r="CN21" s="54"/>
      <c r="CO21" s="54"/>
      <c r="CP21" s="54"/>
      <c r="CQ21" s="54"/>
      <c r="CR21" s="54"/>
      <c r="CS21" s="54"/>
      <c r="CT21" s="54"/>
      <c r="CU21" s="54"/>
      <c r="CV21" s="54"/>
      <c r="CW21" s="54"/>
      <c r="CX21" s="54"/>
      <c r="CY21" s="54"/>
      <c r="CZ21" s="54"/>
      <c r="DA21" s="54"/>
      <c r="DB21" s="54"/>
      <c r="DC21" s="54"/>
      <c r="DD21" s="54"/>
      <c r="DE21" s="54"/>
      <c r="DF21" s="54"/>
      <c r="DG21" s="54"/>
      <c r="DH21" s="54"/>
      <c r="DI21" s="54"/>
      <c r="DJ21" s="54"/>
      <c r="DK21" s="54"/>
      <c r="DL21" s="54"/>
      <c r="DM21" s="54"/>
      <c r="DN21" s="54"/>
      <c r="DO21" s="54"/>
      <c r="DP21" s="54"/>
      <c r="DQ21" s="54"/>
      <c r="DR21" s="54"/>
      <c r="DS21" s="54"/>
      <c r="DT21" s="54"/>
    </row>
    <row r="22" customFormat="false" ht="21" hidden="false" customHeight="true" outlineLevel="0" collapsed="false">
      <c r="A22" s="49" t="s">
        <v>207</v>
      </c>
      <c r="B22" s="41" t="n">
        <f aca="false">+Parameters!B38</f>
        <v>3.8</v>
      </c>
      <c r="C22" s="47"/>
      <c r="D22" s="47"/>
      <c r="E22" s="47"/>
      <c r="F22" s="47"/>
      <c r="G22" s="47"/>
      <c r="H22" s="47"/>
      <c r="I22" s="47"/>
      <c r="J22" s="47"/>
      <c r="K22" s="4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row>
    <row r="23" customFormat="false" ht="21" hidden="false" customHeight="true" outlineLevel="0" collapsed="false">
      <c r="A23" s="49" t="s">
        <v>208</v>
      </c>
      <c r="B23" s="55" t="n">
        <f aca="false">Parameters!B104</f>
        <v>0.079</v>
      </c>
      <c r="C23" s="55" t="n">
        <f aca="false">Parameters!D104</f>
        <v>0.0766651971503321</v>
      </c>
      <c r="D23" s="55" t="n">
        <f aca="false">Parameters!E104</f>
        <v>0.0743993981531556</v>
      </c>
      <c r="E23" s="55" t="n">
        <f aca="false">Parameters!F104</f>
        <v>0.072200563636427</v>
      </c>
      <c r="F23" s="55" t="n">
        <f aca="false">Parameters!G104</f>
        <v>0.0700667145006554</v>
      </c>
      <c r="G23" s="55" t="n">
        <f aca="false">Parameters!H104</f>
        <v>0.0679959301375796</v>
      </c>
      <c r="H23" s="55" t="n">
        <f aca="false">Parameters!I104</f>
        <v>0.0659863467014905</v>
      </c>
      <c r="I23" s="55" t="n">
        <f aca="false">Parameters!J104</f>
        <v>0.0640361554316448</v>
      </c>
      <c r="J23" s="55" t="n">
        <f aca="false">Parameters!K104</f>
        <v>0.0621436010242577</v>
      </c>
      <c r="K23" s="55" t="n">
        <f aca="false">Parameters!L104</f>
        <v>0.0603069800526114</v>
      </c>
      <c r="L23" s="55" t="n">
        <f aca="false">Parameters!M104</f>
        <v>0.0585246394338557</v>
      </c>
      <c r="M23" s="55" t="n">
        <f aca="false">Parameters!N104</f>
        <v>0.0567949749411222</v>
      </c>
      <c r="N23" s="55" t="n">
        <f aca="false">Parameters!O104</f>
        <v>0.0551164297596115</v>
      </c>
      <c r="O23" s="55" t="n">
        <f aca="false">Parameters!P104</f>
        <v>0.053487493085355</v>
      </c>
      <c r="P23" s="55" t="n">
        <f aca="false">Parameters!Q104</f>
        <v>0.0519066987653895</v>
      </c>
      <c r="Q23" s="55" t="n">
        <f aca="false">Parameters!R104</f>
        <v>0.0503726239781201</v>
      </c>
      <c r="R23" s="55" t="n">
        <f aca="false">Parameters!S104</f>
        <v>0.0488838879526851</v>
      </c>
      <c r="S23" s="55" t="n">
        <f aca="false">Parameters!T104</f>
        <v>0.047439150726169</v>
      </c>
      <c r="T23" s="55" t="n">
        <f aca="false">Parameters!U104</f>
        <v>0.0460371119375452</v>
      </c>
      <c r="U23" s="55" t="n">
        <f aca="false">Parameters!V104</f>
        <v>0.0446765096572634</v>
      </c>
      <c r="V23" s="55" t="n">
        <f aca="false">Parameters!W104</f>
        <v>0.0433561192514281</v>
      </c>
      <c r="W23" s="55" t="n">
        <f aca="false">Parameters!X104</f>
        <v>0.0420747522795449</v>
      </c>
      <c r="X23" s="55" t="n">
        <f aca="false">Parameters!Y104</f>
        <v>0.0408312554248442</v>
      </c>
      <c r="Y23" s="55" t="n">
        <f aca="false">Parameters!Z104</f>
        <v>0.0396245094562184</v>
      </c>
      <c r="Z23" s="55" t="n">
        <f aca="false">Parameters!AA104</f>
        <v>0.0384534282208378</v>
      </c>
      <c r="AA23" s="55" t="n">
        <f aca="false">Parameters!AB104</f>
        <v>0.0373169576665402</v>
      </c>
      <c r="AB23" s="55" t="n">
        <f aca="false">Parameters!AC104</f>
        <v>0.0362140748931127</v>
      </c>
      <c r="AC23" s="55" t="n">
        <f aca="false">Parameters!AD104</f>
        <v>0.0351437872316124</v>
      </c>
      <c r="AD23" s="55" t="n">
        <f aca="false">Parameters!AE104</f>
        <v>0.0341051313508973</v>
      </c>
      <c r="AE23" s="55" t="n">
        <f aca="false">Parameters!AF104</f>
        <v>0.0330971723905635</v>
      </c>
      <c r="AF23" s="55" t="n">
        <f aca="false">Parameters!AG104</f>
        <v>0.0321190031195073</v>
      </c>
      <c r="AG23" s="55" t="n">
        <f aca="false">Parameters!AH104</f>
        <v>0.0311697431193565</v>
      </c>
      <c r="AH23" s="55" t="n">
        <f aca="false">Parameters!AI104</f>
        <v>0.0302485379920339</v>
      </c>
      <c r="AI23" s="55" t="n">
        <f aca="false">Parameters!AJ104</f>
        <v>0.0293545585907416</v>
      </c>
      <c r="AJ23" s="55" t="n">
        <f aca="false">Parameters!AK104</f>
        <v>0.0284870002736732</v>
      </c>
      <c r="AK23" s="55" t="n">
        <f aca="false">Parameters!AL104</f>
        <v>0.0276450821797813</v>
      </c>
      <c r="AL23" s="55" t="n">
        <f aca="false">Parameters!AM104</f>
        <v>0.0268280465259502</v>
      </c>
      <c r="AM23" s="55" t="n">
        <f aca="false">Parameters!AN104</f>
        <v>0.0260351579249399</v>
      </c>
      <c r="AN23" s="55" t="n">
        <f aca="false">Parameters!AO104</f>
        <v>0.025265702723488</v>
      </c>
      <c r="AO23" s="55" t="n">
        <f aca="false">Parameters!AP104</f>
        <v>0.0245189883599733</v>
      </c>
      <c r="AP23" s="55" t="n">
        <f aca="false">Parameters!AQ104</f>
        <v>0.023794342741064</v>
      </c>
      <c r="AQ23" s="55" t="n">
        <f aca="false">Parameters!AR104</f>
        <v>0.0230911136367879</v>
      </c>
      <c r="AR23" s="55" t="n">
        <f aca="false">Parameters!AS104</f>
        <v>0.0224086680934819</v>
      </c>
      <c r="AS23" s="55" t="n">
        <f aca="false">Parameters!AT104</f>
        <v>0.0217463918640904</v>
      </c>
      <c r="AT23" s="55" t="n">
        <f aca="false">Parameters!AU104</f>
        <v>0.0211036888553022</v>
      </c>
      <c r="AU23" s="55" t="n">
        <f aca="false">Parameters!AV104</f>
        <v>0.0204799805910254</v>
      </c>
      <c r="AV23" s="55" t="n">
        <f aca="false">Parameters!AW104</f>
        <v>0.0198747056917208</v>
      </c>
      <c r="AW23" s="55" t="n">
        <f aca="false">Parameters!AX104</f>
        <v>0.0192873193691215</v>
      </c>
      <c r="AX23" s="55" t="n">
        <f aca="false">Parameters!AY104</f>
        <v>0.0187172929358876</v>
      </c>
      <c r="AY23" s="55" t="n">
        <f aca="false">Parameters!AZ104</f>
        <v>0.0181641133297512</v>
      </c>
      <c r="AZ23" s="55" t="n">
        <f aca="false">Parameters!BA104</f>
        <v>0.017627282651726</v>
      </c>
      <c r="BA23" s="55" t="n">
        <f aca="false">Parameters!BB104</f>
        <v>0.0171063177179646</v>
      </c>
      <c r="BB23" s="55" t="n">
        <f aca="false">Parameters!BC104</f>
        <v>0.0166007496248604</v>
      </c>
      <c r="BC23" s="55" t="n">
        <f aca="false">Parameters!BD104</f>
        <v>0.0161101233270029</v>
      </c>
      <c r="BD23" s="55" t="n">
        <f aca="false">Parameters!BE104</f>
        <v>0.0156339972276056</v>
      </c>
      <c r="BE23" s="55" t="n">
        <f aca="false">Parameters!BF104</f>
        <v>0.0151719427810396</v>
      </c>
      <c r="BF23" s="55" t="n">
        <f aca="false">Parameters!BG104</f>
        <v>0.0147235441071134</v>
      </c>
      <c r="BG23" s="55" t="n">
        <f aca="false">Parameters!BH104</f>
        <v>0.0142883976167526</v>
      </c>
      <c r="BH23" s="55" t="n">
        <f aca="false">Parameters!BI104</f>
        <v>0.0138661116487428</v>
      </c>
      <c r="BI23" s="55" t="n">
        <f aca="false">Parameters!BJ104</f>
        <v>0.0134563061172073</v>
      </c>
    </row>
    <row r="24" customFormat="false" ht="21" hidden="false" customHeight="true" outlineLevel="0" collapsed="false">
      <c r="A24" s="48" t="s">
        <v>209</v>
      </c>
      <c r="C24" s="47"/>
      <c r="D24" s="47"/>
      <c r="E24" s="47"/>
      <c r="F24" s="47"/>
      <c r="G24" s="47"/>
      <c r="H24" s="47"/>
      <c r="I24" s="47"/>
      <c r="J24" s="47"/>
      <c r="K24" s="4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c r="AW24" s="47"/>
      <c r="AX24" s="47"/>
      <c r="AY24" s="47"/>
      <c r="AZ24" s="47"/>
      <c r="BA24" s="47"/>
      <c r="BB24" s="47"/>
      <c r="BC24" s="47"/>
      <c r="BD24" s="47"/>
      <c r="BE24" s="47"/>
      <c r="BF24" s="47"/>
      <c r="BG24" s="47"/>
      <c r="BH24" s="47"/>
      <c r="BI24" s="47"/>
    </row>
    <row r="25" customFormat="false" ht="21" hidden="false" customHeight="true" outlineLevel="0" collapsed="false">
      <c r="A25" s="49" t="s">
        <v>44</v>
      </c>
      <c r="B25" s="41" t="n">
        <f aca="false">+Parameters!B7*Parameters!B$25</f>
        <v>0</v>
      </c>
      <c r="C25" s="47"/>
      <c r="D25" s="47"/>
      <c r="E25" s="47"/>
      <c r="F25" s="47"/>
      <c r="G25" s="47"/>
      <c r="H25" s="47"/>
      <c r="I25" s="47"/>
      <c r="J25" s="47"/>
      <c r="K25" s="4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c r="AW25" s="47"/>
      <c r="AX25" s="47"/>
      <c r="AY25" s="47"/>
      <c r="AZ25" s="47"/>
      <c r="BA25" s="47"/>
      <c r="BB25" s="47"/>
      <c r="BC25" s="47"/>
      <c r="BD25" s="47"/>
      <c r="BE25" s="47"/>
      <c r="BF25" s="47"/>
      <c r="BG25" s="47"/>
      <c r="BH25" s="47"/>
      <c r="BI25" s="47"/>
    </row>
    <row r="26" customFormat="false" ht="21" hidden="false" customHeight="true" outlineLevel="0" collapsed="false">
      <c r="A26" s="49" t="s">
        <v>46</v>
      </c>
      <c r="B26" s="56" t="n">
        <f aca="false">+Parameters!B8*Parameters!B$25</f>
        <v>0.00267</v>
      </c>
      <c r="C26" s="47"/>
      <c r="D26" s="47"/>
      <c r="E26" s="47"/>
      <c r="F26" s="47"/>
      <c r="G26" s="47"/>
      <c r="H26" s="47"/>
      <c r="I26" s="47"/>
      <c r="J26" s="47"/>
      <c r="K26" s="4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c r="AW26" s="47"/>
      <c r="AX26" s="47"/>
      <c r="AY26" s="47"/>
      <c r="AZ26" s="47"/>
      <c r="BA26" s="47"/>
      <c r="BB26" s="47"/>
      <c r="BC26" s="47"/>
      <c r="BD26" s="47"/>
      <c r="BE26" s="47"/>
      <c r="BF26" s="47"/>
      <c r="BG26" s="47"/>
      <c r="BH26" s="47"/>
      <c r="BI26" s="47"/>
    </row>
    <row r="27" customFormat="false" ht="21" hidden="false" customHeight="true" outlineLevel="0" collapsed="false">
      <c r="A27" s="49" t="s">
        <v>47</v>
      </c>
      <c r="B27" s="41" t="n">
        <f aca="false">+Parameters!B9</f>
        <v>2</v>
      </c>
      <c r="C27" s="47"/>
      <c r="D27" s="47"/>
      <c r="E27" s="47"/>
      <c r="F27" s="47"/>
      <c r="G27" s="47"/>
      <c r="H27" s="47"/>
      <c r="I27" s="47"/>
      <c r="J27" s="47"/>
      <c r="K27" s="4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row>
    <row r="28" customFormat="false" ht="21" hidden="false" customHeight="true" outlineLevel="0" collapsed="false">
      <c r="A28" s="49" t="str">
        <f aca="false">+Parameters!A18</f>
        <v>Threshold for catastrophic damages</v>
      </c>
      <c r="B28" s="41" t="n">
        <f aca="false">+Parameters!B18*Parameters!B20</f>
        <v>0</v>
      </c>
      <c r="C28" s="47"/>
      <c r="D28" s="47"/>
      <c r="E28" s="47"/>
      <c r="F28" s="47"/>
      <c r="G28" s="47"/>
      <c r="H28" s="47"/>
      <c r="I28" s="47"/>
      <c r="J28" s="47"/>
      <c r="K28" s="4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7"/>
      <c r="BC28" s="47"/>
      <c r="BD28" s="47"/>
      <c r="BE28" s="47"/>
      <c r="BF28" s="47"/>
      <c r="BG28" s="47"/>
      <c r="BH28" s="47"/>
      <c r="BI28" s="47"/>
    </row>
    <row r="29" customFormat="false" ht="21" hidden="false" customHeight="true" outlineLevel="0" collapsed="false">
      <c r="A29" s="49" t="str">
        <f aca="false">+Parameters!A19</f>
        <v>Exponent for catastrophic damages</v>
      </c>
      <c r="B29" s="41" t="n">
        <f aca="false">+Parameters!B19*Parameters!B20</f>
        <v>0</v>
      </c>
      <c r="C29" s="47"/>
      <c r="D29" s="47"/>
      <c r="E29" s="47"/>
      <c r="F29" s="47"/>
      <c r="G29" s="47"/>
      <c r="H29" s="47"/>
      <c r="I29" s="47"/>
      <c r="J29" s="47"/>
      <c r="K29" s="4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c r="AW29" s="47"/>
      <c r="AX29" s="47"/>
      <c r="AY29" s="47"/>
      <c r="AZ29" s="47"/>
      <c r="BA29" s="47"/>
      <c r="BB29" s="47"/>
      <c r="BC29" s="47"/>
      <c r="BD29" s="47"/>
      <c r="BE29" s="47"/>
      <c r="BF29" s="47"/>
      <c r="BG29" s="47"/>
      <c r="BH29" s="47"/>
      <c r="BI29" s="47"/>
    </row>
    <row r="30" customFormat="false" ht="21" hidden="false" customHeight="true" outlineLevel="0" collapsed="false">
      <c r="A30" s="49" t="str">
        <f aca="false">+Parameters!A17</f>
        <v>Damage rate at threshold for catastrophic damages</v>
      </c>
      <c r="B30" s="41" t="n">
        <f aca="false">+Parameters!B17*Parameters!B20</f>
        <v>0</v>
      </c>
      <c r="C30" s="47"/>
      <c r="D30" s="47"/>
      <c r="E30" s="47"/>
      <c r="F30" s="47"/>
      <c r="G30" s="47"/>
      <c r="H30" s="47"/>
      <c r="I30" s="47"/>
      <c r="J30" s="47"/>
      <c r="K30" s="4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c r="AW30" s="47"/>
      <c r="AX30" s="47"/>
      <c r="AY30" s="47"/>
      <c r="AZ30" s="47"/>
      <c r="BA30" s="47"/>
      <c r="BB30" s="47"/>
      <c r="BC30" s="47"/>
      <c r="BD30" s="47"/>
      <c r="BE30" s="47"/>
      <c r="BF30" s="47"/>
      <c r="BG30" s="47"/>
      <c r="BH30" s="47"/>
      <c r="BI30" s="47"/>
    </row>
    <row r="31" customFormat="false" ht="21" hidden="false" customHeight="true" outlineLevel="0" collapsed="false">
      <c r="A31" s="48" t="s">
        <v>104</v>
      </c>
      <c r="C31" s="47"/>
      <c r="D31" s="47"/>
      <c r="E31" s="47"/>
      <c r="F31" s="47"/>
      <c r="G31" s="47"/>
      <c r="H31" s="47"/>
      <c r="I31" s="47"/>
      <c r="J31" s="47"/>
      <c r="K31" s="4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c r="AW31" s="47"/>
      <c r="AX31" s="47"/>
      <c r="AY31" s="47"/>
      <c r="AZ31" s="47"/>
      <c r="BA31" s="47"/>
      <c r="BB31" s="47"/>
      <c r="BC31" s="47"/>
      <c r="BD31" s="47"/>
      <c r="BE31" s="47"/>
      <c r="BF31" s="47"/>
      <c r="BG31" s="47"/>
      <c r="BH31" s="47"/>
      <c r="BI31" s="47"/>
    </row>
    <row r="32" customFormat="false" ht="21" hidden="false" customHeight="true" outlineLevel="0" collapsed="false">
      <c r="A32" s="49" t="s">
        <v>210</v>
      </c>
      <c r="B32" s="55" t="n">
        <f aca="false">+B34*B41/$B39/1000</f>
        <v>0.0674643417277143</v>
      </c>
      <c r="C32" s="47" t="n">
        <f aca="false">+C34*C41/$B39/1000</f>
        <v>0.0625697152820738</v>
      </c>
      <c r="D32" s="47" t="n">
        <f aca="false">+D34*D41/$B39/1000</f>
        <v>0.0580446807728228</v>
      </c>
      <c r="E32" s="47" t="n">
        <f aca="false">+E34*E41/$B39/1000</f>
        <v>0.0538602656783962</v>
      </c>
      <c r="F32" s="47" t="n">
        <f aca="false">+F34*F41/$B39/1000</f>
        <v>0.0499898500003486</v>
      </c>
      <c r="G32" s="47" t="n">
        <f aca="false">+G34*G41/$B39/1000</f>
        <v>0.0464089687974527</v>
      </c>
      <c r="H32" s="47" t="n">
        <f aca="false">+H34*H41/$B39/1000</f>
        <v>0.0430951318230041</v>
      </c>
      <c r="I32" s="47" t="n">
        <f aca="false">+I34*I41/$B39/1000</f>
        <v>0.040027658739229</v>
      </c>
      <c r="J32" s="47" t="n">
        <f aca="false">+J34*J41/$B39/1000</f>
        <v>0.0371875285227673</v>
      </c>
      <c r="K32" s="47" t="n">
        <f aca="false">+K34*K41/$B39/1000</f>
        <v>0.0345572418020766</v>
      </c>
      <c r="L32" s="47" t="n">
        <f aca="false">+L34*L41/$B39/1000</f>
        <v>0.0321206949825412</v>
      </c>
      <c r="M32" s="47" t="n">
        <f aca="false">+M34*M41/$B39/1000</f>
        <v>0.0298630651192308</v>
      </c>
      <c r="N32" s="47" t="n">
        <f aca="false">+N34*N41/$B39/1000</f>
        <v>0.0277707045916697</v>
      </c>
      <c r="O32" s="47" t="n">
        <f aca="false">+O34*O41/$B39/1000</f>
        <v>0.0258310447205917</v>
      </c>
      <c r="P32" s="47" t="n">
        <f aca="false">+P34*P41/$B39/1000</f>
        <v>0.0240325075442967</v>
      </c>
      <c r="Q32" s="47" t="n">
        <f aca="false">+Q34*Q41/$B39/1000</f>
        <v>0.0223644250426742</v>
      </c>
      <c r="R32" s="47" t="n">
        <f aca="false">+R34*R41/$B39/1000</f>
        <v>0.0208169651608787</v>
      </c>
      <c r="S32" s="47" t="n">
        <f aca="false">+S34*S41/$B39/1000</f>
        <v>0.0193810640426713</v>
      </c>
      <c r="T32" s="47" t="n">
        <f aca="false">+T34*T41/$B39/1000</f>
        <v>0.0180483639361264</v>
      </c>
      <c r="U32" s="47" t="n">
        <f aca="false">+U34*U41/$B39/1000</f>
        <v>0.0168111562822538</v>
      </c>
      <c r="V32" s="47" t="n">
        <f aca="false">+V34*V41/$B39/1000</f>
        <v>0.0156623295405563</v>
      </c>
      <c r="W32" s="47" t="n">
        <f aca="false">+W34*W41/$B39/1000</f>
        <v>0.0145953213450444</v>
      </c>
      <c r="X32" s="47" t="n">
        <f aca="false">+X34*X41/$B39/1000</f>
        <v>0.0136040746201366</v>
      </c>
      <c r="Y32" s="47" t="n">
        <f aca="false">+Y34*Y41/$B39/1000</f>
        <v>0.0126829973185172</v>
      </c>
      <c r="Z32" s="47" t="n">
        <f aca="false">+Z34*Z41/$B39/1000</f>
        <v>0.0118269254727125</v>
      </c>
      <c r="AA32" s="47" t="n">
        <f aca="false">+AA34*AA41/$B39/1000</f>
        <v>0.0110310892791535</v>
      </c>
      <c r="AB32" s="47" t="n">
        <f aca="false">+AB34*AB41/$B39/1000</f>
        <v>0.0102910819580691</v>
      </c>
      <c r="AC32" s="47" t="n">
        <f aca="false">+AC34*AC41/$B39/1000</f>
        <v>0.00960283115491521</v>
      </c>
      <c r="AD32" s="47" t="n">
        <f aca="false">+AD34*AD41/$B39/1000</f>
        <v>0.00896257266941505</v>
      </c>
      <c r="AE32" s="47" t="n">
        <f aca="false">+AE34*AE41/$B39/1000</f>
        <v>0.00836682631682089</v>
      </c>
      <c r="AF32" s="47" t="n">
        <f aca="false">+AF34*AF41/$B39/1000</f>
        <v>0.00781237374290305</v>
      </c>
      <c r="AG32" s="47" t="n">
        <f aca="false">+AG34*AG41/$B39/1000</f>
        <v>0.00729623802955746</v>
      </c>
      <c r="AH32" s="47" t="n">
        <f aca="false">+AH34*AH41/$B39/1000</f>
        <v>0.00681566494194824</v>
      </c>
      <c r="AI32" s="47" t="n">
        <f aca="false">+AI34*AI41/$B39/1000</f>
        <v>0.00636810568088569</v>
      </c>
      <c r="AJ32" s="47" t="n">
        <f aca="false">+AJ34*AJ41/$B39/1000</f>
        <v>0.00595120101579667</v>
      </c>
      <c r="AK32" s="47" t="n">
        <f aca="false">+AK34*AK41/$B39/1000</f>
        <v>0.0055627666842754</v>
      </c>
      <c r="AL32" s="47" t="n">
        <f aca="false">+AL34*AL41/$B39/1000</f>
        <v>0.00520077995390141</v>
      </c>
      <c r="AM32" s="47" t="n">
        <f aca="false">+AM34*AM41/$B39/1000</f>
        <v>0.00486336725086139</v>
      </c>
      <c r="AN32" s="47" t="n">
        <f aca="false">+AN34*AN41/$B39/1000</f>
        <v>0.00454879276798895</v>
      </c>
      <c r="AO32" s="47" t="n">
        <f aca="false">+AO34*AO41/$B39/1000</f>
        <v>0.00425544797221096</v>
      </c>
      <c r="AP32" s="47" t="n">
        <f aca="false">+AP34*AP41/$B39/1000</f>
        <v>0.00398184193812338</v>
      </c>
      <c r="AQ32" s="47" t="n">
        <f aca="false">+AQ34*AQ41/$B39/1000</f>
        <v>0.00372659244057052</v>
      </c>
      <c r="AR32" s="47" t="n">
        <f aca="false">+AR34*AR41/$B39/1000</f>
        <v>0.00348841774472153</v>
      </c>
      <c r="AS32" s="47" t="n">
        <f aca="false">+AS34*AS41/$B39/1000</f>
        <v>0.00326612903727382</v>
      </c>
      <c r="AT32" s="47" t="n">
        <f aca="false">+AT34*AT41/$B39/1000</f>
        <v>0.0030586234471075</v>
      </c>
      <c r="AU32" s="47" t="n">
        <f aca="false">+AU34*AU41/$B39/1000</f>
        <v>0.00286487760800713</v>
      </c>
      <c r="AV32" s="47" t="n">
        <f aca="false">+AV34*AV41/$B39/1000</f>
        <v>0.00268394171999277</v>
      </c>
      <c r="AW32" s="47" t="n">
        <f aca="false">+AW34*AW41/$B39/1000</f>
        <v>0.0025149340693925</v>
      </c>
      <c r="AX32" s="47" t="n">
        <f aca="false">+AX34*AX41/$B39/1000</f>
        <v>0.0023570359710745</v>
      </c>
      <c r="AY32" s="47" t="n">
        <f aca="false">+AY34*AY41/$B39/1000</f>
        <v>0.00220948709926327</v>
      </c>
      <c r="AZ32" s="47" t="n">
        <f aca="false">+AZ34*AZ41/$B39/1000</f>
        <v>0.00207158117611702</v>
      </c>
      <c r="BA32" s="47" t="n">
        <f aca="false">+BA34*BA41/$B39/1000</f>
        <v>0.00194266198976357</v>
      </c>
      <c r="BB32" s="47" t="n">
        <f aca="false">+BB34*BB41/$B39/1000</f>
        <v>0.0018221197158</v>
      </c>
      <c r="BC32" s="47" t="n">
        <f aca="false">+BC34*BC41/$B39/1000</f>
        <v>0.00170938751837575</v>
      </c>
      <c r="BD32" s="47" t="n">
        <f aca="false">+BD34*BD41/$B39/1000</f>
        <v>0.00160393840891628</v>
      </c>
      <c r="BE32" s="47" t="n">
        <f aca="false">+BE34*BE41/$B39/1000</f>
        <v>0.00150528234231964</v>
      </c>
      <c r="BF32" s="47" t="n">
        <f aca="false">+BF34*BF41/$B39/1000</f>
        <v>0.00141296353208618</v>
      </c>
      <c r="BG32" s="47" t="n">
        <f aca="false">+BG34*BG41/$B39/1000</f>
        <v>0.00132655796733397</v>
      </c>
      <c r="BH32" s="47" t="n">
        <f aca="false">+BH34*BH41/$B39/1000</f>
        <v>0.00124567111602109</v>
      </c>
      <c r="BI32" s="47" t="n">
        <f aca="false">+BI34*BI41/$B39/1000</f>
        <v>0.00116993579995173</v>
      </c>
    </row>
    <row r="33" customFormat="false" ht="21" hidden="false" customHeight="true" outlineLevel="0" collapsed="false">
      <c r="A33" s="49" t="s">
        <v>211</v>
      </c>
      <c r="B33" s="41" t="n">
        <f aca="false">+Parameters!B10</f>
        <v>344</v>
      </c>
      <c r="C33" s="47"/>
      <c r="D33" s="47"/>
      <c r="E33" s="47"/>
      <c r="F33" s="47"/>
      <c r="G33" s="47"/>
      <c r="H33" s="47"/>
      <c r="I33" s="47"/>
      <c r="J33" s="47"/>
      <c r="K33" s="4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row>
    <row r="34" customFormat="false" ht="21" hidden="false" customHeight="true" outlineLevel="0" collapsed="false">
      <c r="A34" s="49" t="s">
        <v>212</v>
      </c>
      <c r="B34" s="41" t="n">
        <f aca="false">+B33</f>
        <v>344</v>
      </c>
      <c r="C34" s="47" t="n">
        <f aca="false">+B34*(1-$B$36)</f>
        <v>335.4</v>
      </c>
      <c r="D34" s="47" t="n">
        <f aca="false">+C34*(1-$B$36)</f>
        <v>327.015</v>
      </c>
      <c r="E34" s="47" t="n">
        <f aca="false">+D34*(1-$B$36)</f>
        <v>318.839625</v>
      </c>
      <c r="F34" s="47" t="n">
        <f aca="false">+E34*(1-$B$36)</f>
        <v>310.868634375</v>
      </c>
      <c r="G34" s="47" t="n">
        <f aca="false">+F34*(1-$B$36)</f>
        <v>303.096918515625</v>
      </c>
      <c r="H34" s="47" t="n">
        <f aca="false">+G34*(1-$B$36)</f>
        <v>295.519495552734</v>
      </c>
      <c r="I34" s="47" t="n">
        <f aca="false">+H34*(1-$B$36)</f>
        <v>288.131508163916</v>
      </c>
      <c r="J34" s="47" t="n">
        <f aca="false">+I34*(1-$B$36)</f>
        <v>280.928220459818</v>
      </c>
      <c r="K34" s="47" t="n">
        <f aca="false">+J34*(1-$B$36)</f>
        <v>273.905014948323</v>
      </c>
      <c r="L34" s="47" t="n">
        <f aca="false">+K34*(1-$B$36)</f>
        <v>267.057389574614</v>
      </c>
      <c r="M34" s="47" t="n">
        <f aca="false">+L34*(1-$B$36)</f>
        <v>260.380954835249</v>
      </c>
      <c r="N34" s="47" t="n">
        <f aca="false">+M34*(1-$B$36)</f>
        <v>253.871430964368</v>
      </c>
      <c r="O34" s="47" t="n">
        <f aca="false">+N34*(1-$B$36)</f>
        <v>247.524645190259</v>
      </c>
      <c r="P34" s="47" t="n">
        <f aca="false">+O34*(1-$B$36)</f>
        <v>241.336529060502</v>
      </c>
      <c r="Q34" s="47" t="n">
        <f aca="false">+P34*(1-$B$36)</f>
        <v>235.30311583399</v>
      </c>
      <c r="R34" s="47" t="n">
        <f aca="false">+Q34*(1-$B$36)</f>
        <v>229.42053793814</v>
      </c>
      <c r="S34" s="47" t="n">
        <f aca="false">+R34*(1-$B$36)</f>
        <v>223.685024489686</v>
      </c>
      <c r="T34" s="47" t="n">
        <f aca="false">+S34*(1-$B$36)</f>
        <v>218.092898877444</v>
      </c>
      <c r="U34" s="47" t="n">
        <f aca="false">+T34*(1-$B$36)</f>
        <v>212.640576405508</v>
      </c>
      <c r="V34" s="47" t="n">
        <f aca="false">+U34*(1-$B$36)</f>
        <v>207.32456199537</v>
      </c>
      <c r="W34" s="47" t="n">
        <f aca="false">+V34*(1-$B$36)</f>
        <v>202.141447945486</v>
      </c>
      <c r="X34" s="47" t="n">
        <f aca="false">+W34*(1-$B$36)</f>
        <v>197.087911746849</v>
      </c>
      <c r="Y34" s="47" t="n">
        <f aca="false">+X34*(1-$B$36)</f>
        <v>192.160713953178</v>
      </c>
      <c r="Z34" s="47" t="n">
        <f aca="false">+Y34*(1-$B$36)</f>
        <v>187.356696104348</v>
      </c>
      <c r="AA34" s="47" t="n">
        <f aca="false">+Z34*(1-$B$36)</f>
        <v>182.67277870174</v>
      </c>
      <c r="AB34" s="47" t="n">
        <f aca="false">+AA34*(1-$B$36)</f>
        <v>178.105959234196</v>
      </c>
      <c r="AC34" s="47" t="n">
        <f aca="false">+AB34*(1-$B$36)</f>
        <v>173.653310253341</v>
      </c>
      <c r="AD34" s="47" t="n">
        <f aca="false">+AC34*(1-$B$36)</f>
        <v>169.311977497008</v>
      </c>
      <c r="AE34" s="47" t="n">
        <f aca="false">+AD34*(1-$B$36)</f>
        <v>165.079178059582</v>
      </c>
      <c r="AF34" s="47" t="n">
        <f aca="false">+AE34*(1-$B$36)</f>
        <v>160.952198608093</v>
      </c>
      <c r="AG34" s="47" t="n">
        <f aca="false">+AF34*(1-$B$36)</f>
        <v>156.928393642891</v>
      </c>
      <c r="AH34" s="47" t="n">
        <f aca="false">+AG34*(1-$B$36)</f>
        <v>153.005183801818</v>
      </c>
      <c r="AI34" s="47" t="n">
        <f aca="false">+AH34*(1-$B$36)</f>
        <v>149.180054206773</v>
      </c>
      <c r="AJ34" s="47" t="n">
        <f aca="false">+AI34*(1-$B$36)</f>
        <v>145.450552851603</v>
      </c>
      <c r="AK34" s="47" t="n">
        <f aca="false">+AJ34*(1-$B$36)</f>
        <v>141.814289030313</v>
      </c>
      <c r="AL34" s="47" t="n">
        <f aca="false">+AK34*(1-$B$36)</f>
        <v>138.268931804556</v>
      </c>
      <c r="AM34" s="47" t="n">
        <f aca="false">+AL34*(1-$B$36)</f>
        <v>134.812208509442</v>
      </c>
      <c r="AN34" s="47" t="n">
        <f aca="false">+AM34*(1-$B$36)</f>
        <v>131.441903296706</v>
      </c>
      <c r="AO34" s="47" t="n">
        <f aca="false">+AN34*(1-$B$36)</f>
        <v>128.155855714288</v>
      </c>
      <c r="AP34" s="47" t="n">
        <f aca="false">+AO34*(1-$B$36)</f>
        <v>124.951959321431</v>
      </c>
      <c r="AQ34" s="47" t="n">
        <f aca="false">+AP34*(1-$B$36)</f>
        <v>121.828160338395</v>
      </c>
      <c r="AR34" s="47" t="n">
        <f aca="false">+AQ34*(1-$B$36)</f>
        <v>118.782456329935</v>
      </c>
      <c r="AS34" s="47" t="n">
        <f aca="false">+AR34*(1-$B$36)</f>
        <v>115.812894921687</v>
      </c>
      <c r="AT34" s="47" t="n">
        <f aca="false">+AS34*(1-$B$36)</f>
        <v>112.917572548645</v>
      </c>
      <c r="AU34" s="47" t="n">
        <f aca="false">+AT34*(1-$B$36)</f>
        <v>110.094633234928</v>
      </c>
      <c r="AV34" s="47" t="n">
        <f aca="false">+AU34*(1-$B$36)</f>
        <v>107.342267404055</v>
      </c>
      <c r="AW34" s="47" t="n">
        <f aca="false">+AV34*(1-$B$36)</f>
        <v>104.658710718954</v>
      </c>
      <c r="AX34" s="47" t="n">
        <f aca="false">+AW34*(1-$B$36)</f>
        <v>102.04224295098</v>
      </c>
      <c r="AY34" s="47" t="n">
        <f aca="false">+AX34*(1-$B$36)</f>
        <v>99.4911868772055</v>
      </c>
      <c r="AZ34" s="47" t="n">
        <f aca="false">+AY34*(1-$B$36)</f>
        <v>97.0039072052753</v>
      </c>
      <c r="BA34" s="47" t="n">
        <f aca="false">+AZ34*(1-$B$36)</f>
        <v>94.5788095251435</v>
      </c>
      <c r="BB34" s="47" t="n">
        <f aca="false">+BA34*(1-$B$36)</f>
        <v>92.2143392870149</v>
      </c>
      <c r="BC34" s="47" t="n">
        <f aca="false">+BB34*(1-$B$36)</f>
        <v>89.9089808048395</v>
      </c>
      <c r="BD34" s="47" t="n">
        <f aca="false">+BC34*(1-$B$36)</f>
        <v>87.6612562847185</v>
      </c>
      <c r="BE34" s="47" t="n">
        <f aca="false">+BD34*(1-$B$36)</f>
        <v>85.4697248776006</v>
      </c>
      <c r="BF34" s="47" t="n">
        <f aca="false">+BE34*(1-$B$36)</f>
        <v>83.3329817556605</v>
      </c>
      <c r="BG34" s="47" t="n">
        <f aca="false">+BF34*(1-$B$36)</f>
        <v>81.249657211769</v>
      </c>
      <c r="BH34" s="47" t="n">
        <f aca="false">+BG34*(1-$B$36)</f>
        <v>79.2184157814748</v>
      </c>
      <c r="BI34" s="47" t="n">
        <f aca="false">+BH34*(1-$B$36)</f>
        <v>77.2379553869379</v>
      </c>
    </row>
    <row r="35" customFormat="false" ht="21" hidden="false" customHeight="true" outlineLevel="0" collapsed="false">
      <c r="A35" s="49" t="s">
        <v>213</v>
      </c>
      <c r="C35" s="47"/>
      <c r="D35" s="47" t="n">
        <f aca="false">+D34/C34</f>
        <v>0.975</v>
      </c>
      <c r="E35" s="47" t="n">
        <f aca="false">+E34/D34</f>
        <v>0.975</v>
      </c>
      <c r="F35" s="47" t="n">
        <f aca="false">+F34/E34</f>
        <v>0.975</v>
      </c>
      <c r="G35" s="47" t="n">
        <f aca="false">+G34/F34</f>
        <v>0.975</v>
      </c>
      <c r="H35" s="47" t="n">
        <f aca="false">+H34/G34</f>
        <v>0.975</v>
      </c>
      <c r="I35" s="47" t="n">
        <f aca="false">+I34/H34</f>
        <v>0.975</v>
      </c>
      <c r="J35" s="47" t="n">
        <f aca="false">+J34/I34</f>
        <v>0.975</v>
      </c>
      <c r="K35" s="47" t="n">
        <f aca="false">+K34/J34</f>
        <v>0.975</v>
      </c>
      <c r="L35" s="47" t="n">
        <f aca="false">+L34/K34</f>
        <v>0.975</v>
      </c>
      <c r="M35" s="47" t="n">
        <f aca="false">+M34/L34</f>
        <v>0.975</v>
      </c>
      <c r="N35" s="47" t="n">
        <f aca="false">+N34/M34</f>
        <v>0.975</v>
      </c>
      <c r="O35" s="47" t="n">
        <f aca="false">+O34/N34</f>
        <v>0.975</v>
      </c>
      <c r="P35" s="47" t="n">
        <f aca="false">+P34/O34</f>
        <v>0.975</v>
      </c>
      <c r="Q35" s="47" t="n">
        <f aca="false">+Q34/P34</f>
        <v>0.975</v>
      </c>
      <c r="R35" s="47" t="n">
        <f aca="false">+R34/Q34</f>
        <v>0.975</v>
      </c>
      <c r="S35" s="47" t="n">
        <f aca="false">+S34/R34</f>
        <v>0.975</v>
      </c>
      <c r="T35" s="47" t="n">
        <f aca="false">+T34/S34</f>
        <v>0.975</v>
      </c>
      <c r="U35" s="47" t="n">
        <f aca="false">+U34/T34</f>
        <v>0.975</v>
      </c>
      <c r="V35" s="47" t="n">
        <f aca="false">+V34/U34</f>
        <v>0.975</v>
      </c>
      <c r="W35" s="47" t="n">
        <f aca="false">+W34/V34</f>
        <v>0.975</v>
      </c>
      <c r="X35" s="47" t="n">
        <f aca="false">+X34/W34</f>
        <v>0.975</v>
      </c>
      <c r="Y35" s="47" t="n">
        <f aca="false">+Y34/X34</f>
        <v>0.975</v>
      </c>
      <c r="Z35" s="47" t="n">
        <f aca="false">+Z34/Y34</f>
        <v>0.975</v>
      </c>
      <c r="AA35" s="47" t="n">
        <f aca="false">+AA34/Z34</f>
        <v>0.975</v>
      </c>
      <c r="AB35" s="47" t="n">
        <f aca="false">+AB34/AA34</f>
        <v>0.975</v>
      </c>
      <c r="AC35" s="47" t="n">
        <f aca="false">+AC34/AB34</f>
        <v>0.975</v>
      </c>
      <c r="AD35" s="47"/>
      <c r="AE35" s="47"/>
      <c r="AF35" s="47"/>
      <c r="AG35" s="47"/>
      <c r="AH35" s="47"/>
      <c r="AI35" s="47"/>
      <c r="AJ35" s="47"/>
      <c r="AK35" s="47"/>
      <c r="AL35" s="47"/>
      <c r="AM35" s="47"/>
      <c r="AN35" s="47"/>
      <c r="AO35" s="47"/>
      <c r="AP35" s="47"/>
      <c r="AQ35" s="47"/>
      <c r="AR35" s="47"/>
      <c r="AS35" s="47"/>
      <c r="AT35" s="47"/>
      <c r="AU35" s="47"/>
      <c r="AV35" s="47"/>
      <c r="AW35" s="47"/>
      <c r="AX35" s="47"/>
      <c r="AY35" s="47"/>
      <c r="AZ35" s="47"/>
      <c r="BA35" s="47"/>
      <c r="BB35" s="47"/>
      <c r="BC35" s="47"/>
      <c r="BD35" s="47"/>
      <c r="BE35" s="47"/>
      <c r="BF35" s="47"/>
      <c r="BG35" s="47"/>
      <c r="BH35" s="47"/>
      <c r="BI35" s="47"/>
    </row>
    <row r="36" customFormat="false" ht="21" hidden="false" customHeight="true" outlineLevel="0" collapsed="false">
      <c r="A36" s="49" t="s">
        <v>214</v>
      </c>
      <c r="B36" s="41" t="n">
        <f aca="false">+Parameters!B26</f>
        <v>0.025</v>
      </c>
      <c r="C36" s="47"/>
      <c r="D36" s="47"/>
      <c r="E36" s="47"/>
      <c r="F36" s="47"/>
      <c r="G36" s="47"/>
      <c r="H36" s="47"/>
      <c r="I36" s="47"/>
      <c r="J36" s="47"/>
      <c r="K36" s="4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c r="AW36" s="47"/>
      <c r="AX36" s="47"/>
      <c r="AY36" s="47"/>
      <c r="AZ36" s="47"/>
      <c r="BA36" s="47"/>
      <c r="BB36" s="47"/>
      <c r="BC36" s="47"/>
      <c r="BD36" s="47"/>
      <c r="BE36" s="47"/>
      <c r="BF36" s="47"/>
      <c r="BG36" s="47"/>
      <c r="BH36" s="47"/>
      <c r="BI36" s="47"/>
    </row>
    <row r="37" customFormat="false" ht="21" hidden="false" customHeight="true" outlineLevel="0" collapsed="false">
      <c r="A37" s="49" t="s">
        <v>215</v>
      </c>
      <c r="B37" s="41" t="n">
        <f aca="false">+Parameters!B42</f>
        <v>1.2</v>
      </c>
      <c r="C37" s="47"/>
      <c r="D37" s="47"/>
      <c r="E37" s="47"/>
      <c r="F37" s="47"/>
      <c r="G37" s="47"/>
      <c r="H37" s="47"/>
      <c r="I37" s="47"/>
      <c r="J37" s="47"/>
      <c r="K37" s="4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row>
    <row r="38" customFormat="false" ht="28.15" hidden="false" customHeight="true" outlineLevel="0" collapsed="false">
      <c r="A38" s="49" t="s">
        <v>216</v>
      </c>
      <c r="B38" s="41" t="n">
        <f aca="false">+Parameters!B12</f>
        <v>2250</v>
      </c>
      <c r="C38" s="47"/>
      <c r="D38" s="47"/>
      <c r="E38" s="47"/>
      <c r="F38" s="47"/>
      <c r="G38" s="47"/>
      <c r="H38" s="47"/>
      <c r="I38" s="47"/>
      <c r="J38" s="47"/>
      <c r="K38" s="4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row>
    <row r="39" customFormat="false" ht="21" hidden="false" customHeight="true" outlineLevel="0" collapsed="false">
      <c r="A39" s="49" t="s">
        <v>51</v>
      </c>
      <c r="B39" s="41" t="n">
        <f aca="false">+Parameters!B11</f>
        <v>2.8</v>
      </c>
      <c r="C39" s="47"/>
      <c r="D39" s="47"/>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c r="AW39" s="47"/>
      <c r="AX39" s="47"/>
      <c r="AY39" s="47"/>
      <c r="AZ39" s="47"/>
      <c r="BA39" s="47"/>
      <c r="BB39" s="47"/>
      <c r="BC39" s="47"/>
      <c r="BD39" s="47"/>
      <c r="BE39" s="47"/>
      <c r="BF39" s="47"/>
      <c r="BG39" s="47"/>
      <c r="BH39" s="47"/>
      <c r="BI39" s="47"/>
    </row>
    <row r="40" customFormat="false" ht="21" hidden="false" customHeight="true" outlineLevel="0" collapsed="false">
      <c r="A40" s="48" t="s">
        <v>113</v>
      </c>
      <c r="C40" s="47"/>
      <c r="D40" s="47"/>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c r="AW40" s="47"/>
      <c r="AX40" s="47"/>
      <c r="AY40" s="47"/>
      <c r="AZ40" s="47"/>
      <c r="BA40" s="47"/>
      <c r="BB40" s="47"/>
      <c r="BC40" s="47"/>
      <c r="BD40" s="47"/>
      <c r="BE40" s="47"/>
      <c r="BF40" s="47"/>
      <c r="BG40" s="47"/>
      <c r="BH40" s="47"/>
      <c r="BI40" s="47"/>
    </row>
    <row r="41" customFormat="false" ht="24" hidden="false" customHeight="true" outlineLevel="0" collapsed="false">
      <c r="A41" s="49" t="s">
        <v>189</v>
      </c>
      <c r="B41" s="41" t="n">
        <f aca="false">+B42</f>
        <v>0.5491283629</v>
      </c>
      <c r="C41" s="47" t="n">
        <f aca="false">+B41*EXP(B43*(C2-B2))</f>
        <v>0.522347056618386</v>
      </c>
      <c r="D41" s="47" t="n">
        <f aca="false">+C41*EXP(C43*(D2-C2))</f>
        <v>0.496995875308178</v>
      </c>
      <c r="E41" s="47" t="n">
        <f aca="false">+D41*EXP(D43*(E2-D2))</f>
        <v>0.47299247670207</v>
      </c>
      <c r="F41" s="47" t="n">
        <f aca="false">+E41*EXP(E43*(F2-E2))</f>
        <v>0.450259577594209</v>
      </c>
      <c r="G41" s="47" t="n">
        <f aca="false">+F41*EXP(F43*(G2-F2))</f>
        <v>0.428724624681952</v>
      </c>
      <c r="H41" s="47" t="n">
        <f aca="false">+G41*EXP(G43*(H2-G2))</f>
        <v>0.408319487953643</v>
      </c>
      <c r="I41" s="47" t="n">
        <f aca="false">+H41*EXP(H43*(I2-H2))</f>
        <v>0.388980175004259</v>
      </c>
      <c r="J41" s="47" t="n">
        <f aca="false">+I41*EXP(I43*(J2-I2))</f>
        <v>0.370646564781987</v>
      </c>
      <c r="K41" s="47" t="n">
        <f aca="false">+J41*EXP(J43*(K2-J2))</f>
        <v>0.353262159380579</v>
      </c>
      <c r="L41" s="47" t="n">
        <f aca="false">+K41*EXP(K43*(L2-K2))</f>
        <v>0.336773852595407</v>
      </c>
      <c r="M41" s="47" t="n">
        <f aca="false">+L41*EXP(L43*(M2-L2))</f>
        <v>0.321131714056248</v>
      </c>
      <c r="N41" s="47" t="n">
        <f aca="false">+M41*EXP(M43*(N2-M2))</f>
        <v>0.306288787837608</v>
      </c>
      <c r="O41" s="47" t="n">
        <f aca="false">+N41*EXP(N43*(O2-N2))</f>
        <v>0.292200904528367</v>
      </c>
      <c r="P41" s="47" t="n">
        <f aca="false">+O41*EXP(O43*(P2-O2))</f>
        <v>0.278826505817364</v>
      </c>
      <c r="Q41" s="47" t="n">
        <f aca="false">+P41*EXP(P43*(Q2-P2))</f>
        <v>0.266126480720584</v>
      </c>
      <c r="R41" s="47" t="n">
        <f aca="false">+Q41*EXP(Q43*(R2-Q2))</f>
        <v>0.254064012639429</v>
      </c>
      <c r="S41" s="47" t="n">
        <f aca="false">+R41*EXP(R43*(S2-R2))</f>
        <v>0.242604436498527</v>
      </c>
      <c r="T41" s="47" t="n">
        <f aca="false">+S41*EXP(S43*(T2-S2))</f>
        <v>0.231715105265999</v>
      </c>
      <c r="U41" s="47" t="n">
        <f aca="false">+T41*EXP(T43*(U2-T2))</f>
        <v>0.221365265209521</v>
      </c>
      <c r="V41" s="47" t="n">
        <f aca="false">+U41*EXP(U43*(V2-U2))</f>
        <v>0.211525939288066</v>
      </c>
      <c r="W41" s="47" t="n">
        <f aca="false">+V41*EXP(V43*(W2-V2))</f>
        <v>0.202169818122334</v>
      </c>
      <c r="X41" s="47" t="n">
        <f aca="false">+W41*EXP(W43*(X2-W2))</f>
        <v>0.193271158026725</v>
      </c>
      <c r="Y41" s="47" t="n">
        <f aca="false">+X41*EXP(X43*(Y2-X2))</f>
        <v>0.184805685622615</v>
      </c>
      <c r="Z41" s="47" t="n">
        <f aca="false">+Y41*EXP(Y43*(Z2-Y2))</f>
        <v>0.176750508586847</v>
      </c>
      <c r="AA41" s="47" t="n">
        <f aca="false">+Z41*EXP(Z43*(AA2-Z2))</f>
        <v>0.16908403212096</v>
      </c>
      <c r="AB41" s="47" t="n">
        <f aca="false">+AA41*EXP(AA43*(AB2-AA2))</f>
        <v>0.161785880755982</v>
      </c>
      <c r="AC41" s="47" t="n">
        <f aca="false">+AB41*EXP(AB43*(AC2-AB2))</f>
        <v>0.154836825134724</v>
      </c>
      <c r="AD41" s="47" t="n">
        <f aca="false">+AC41*EXP(AC43*(AD2-AC2))</f>
        <v>0.148218713438662</v>
      </c>
      <c r="AE41" s="47" t="n">
        <f aca="false">+AD41*EXP(AD43*(AE2-AD2))</f>
        <v>0.141914407149779</v>
      </c>
      <c r="AF41" s="47" t="n">
        <f aca="false">+AE41*EXP(AE43*(AF2-AE2))</f>
        <v>0.135907720859357</v>
      </c>
      <c r="AG41" s="47" t="n">
        <f aca="false">+AF41*EXP(AF43*(AG2-AF2))</f>
        <v>0.130183365855707</v>
      </c>
      <c r="AH41" s="47" t="n">
        <f aca="false">+AG41*EXP(AG43*(AH2-AG2))</f>
        <v>0.124726897241427</v>
      </c>
      <c r="AI41" s="47" t="n">
        <f aca="false">+AH41*EXP(AH43*(AI2-AH2))</f>
        <v>0.119524664347993</v>
      </c>
      <c r="AJ41" s="47" t="n">
        <f aca="false">+AI41*EXP(AI43*(AJ2-AI2))</f>
        <v>0.114563764231488</v>
      </c>
      <c r="AK41" s="47" t="n">
        <f aca="false">+AJ41*EXP(AJ43*(AK2-AJ2))</f>
        <v>0.109831998048107</v>
      </c>
      <c r="AL41" s="47" t="n">
        <f aca="false">+AK41*EXP(AK43*(AL2-AK2))</f>
        <v>0.105317830121865</v>
      </c>
      <c r="AM41" s="47" t="n">
        <f aca="false">+AL41*EXP(AL43*(AM2-AL2))</f>
        <v>0.101010349529718</v>
      </c>
      <c r="AN41" s="47" t="n">
        <f aca="false">+AM41*EXP(AM43*(AN2-AM2))</f>
        <v>0.0968992340412061</v>
      </c>
      <c r="AO41" s="47" t="n">
        <f aca="false">+AN41*EXP(AN43*(AO2-AN2))</f>
        <v>0.092974716260759</v>
      </c>
      <c r="AP41" s="47" t="n">
        <f aca="false">+AO41*EXP(AO43*(AP2-AO2))</f>
        <v>0.08922755183106</v>
      </c>
      <c r="AQ41" s="47" t="n">
        <f aca="false">+AP41*EXP(AP43*(AQ2-AP2))</f>
        <v>0.0856489895654195</v>
      </c>
      <c r="AR41" s="47" t="n">
        <f aca="false">+AQ41*EXP(AQ43*(AR2-AQ2))</f>
        <v>0.0822307433859548</v>
      </c>
      <c r="AS41" s="47" t="n">
        <f aca="false">+AR41*EXP(AR43*(AS2-AR2))</f>
        <v>0.0789649659526317</v>
      </c>
      <c r="AT41" s="47" t="n">
        <f aca="false">+AS41*EXP(AS43*(AT2-AS2))</f>
        <v>0.0758442238758859</v>
      </c>
      <c r="AU41" s="47" t="n">
        <f aca="false">+AT41*EXP(AT43*(AU2-AT2))</f>
        <v>0.0728614744126785</v>
      </c>
      <c r="AV41" s="47" t="n">
        <f aca="false">+AU41*EXP(AU43*(AV2-AU2))</f>
        <v>0.0700100435524791</v>
      </c>
      <c r="AW41" s="47" t="n">
        <f aca="false">+AV41*EXP(AV43*(AW2-AV2))</f>
        <v>0.0672836054058492</v>
      </c>
      <c r="AX41" s="47" t="n">
        <f aca="false">+AW41*EXP(AW43*(AX2-AW2))</f>
        <v>0.0646761628140518</v>
      </c>
      <c r="AY41" s="47" t="n">
        <f aca="false">+AX41*EXP(AX43*(AY2-AX2))</f>
        <v>0.06218202910347</v>
      </c>
      <c r="AZ41" s="47" t="n">
        <f aca="false">+AY41*EXP(AY43*(AZ2-AY2))</f>
        <v>0.0597958109136064</v>
      </c>
      <c r="BA41" s="47" t="n">
        <f aca="false">+AZ41*EXP(AZ43*(BA2-AZ2))</f>
        <v>0.0575123920320857</v>
      </c>
      <c r="BB41" s="47" t="n">
        <f aca="false">+BA41*EXP(BA43*(BB2-BA2))</f>
        <v>0.0553269181744104</v>
      </c>
      <c r="BC41" s="47" t="n">
        <f aca="false">+BB41*EXP(BB43*(BC2-BB2))</f>
        <v>0.0532347826502607</v>
      </c>
      <c r="BD41" s="47" t="n">
        <f aca="false">+BC41*EXP(BC43*(BD2-BC2))</f>
        <v>0.0512316128618897</v>
      </c>
      <c r="BE41" s="47" t="n">
        <f aca="false">+BD41*EXP(BD43*(BE2-BD2))</f>
        <v>0.0493132575836756</v>
      </c>
      <c r="BF41" s="47" t="n">
        <f aca="false">+BE41*EXP(BE43*(BF2-BE2))</f>
        <v>0.0474757749751655</v>
      </c>
      <c r="BG41" s="47" t="n">
        <f aca="false">+BF41*EXP(BF43*(BG2-BF2))</f>
        <v>0.0457154212829969</v>
      </c>
      <c r="BH41" s="47" t="n">
        <f aca="false">+BG41*EXP(BG43*(BH2-BG2))</f>
        <v>0.0440286401899329</v>
      </c>
      <c r="BI41" s="47" t="n">
        <f aca="false">+BH41*EXP(BH43*(BI2-BH2))</f>
        <v>0.0424120527719049</v>
      </c>
    </row>
    <row r="42" customFormat="false" ht="21" hidden="false" customHeight="true" outlineLevel="0" collapsed="false">
      <c r="A42" s="49" t="s">
        <v>217</v>
      </c>
      <c r="B42" s="41" t="n">
        <v>0.5491283629</v>
      </c>
      <c r="C42" s="53"/>
      <c r="D42" s="47"/>
      <c r="E42" s="47"/>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c r="AW42" s="47"/>
      <c r="AX42" s="47"/>
      <c r="AY42" s="47"/>
      <c r="AZ42" s="47"/>
      <c r="BA42" s="47"/>
      <c r="BB42" s="47"/>
      <c r="BC42" s="47"/>
      <c r="BD42" s="47"/>
      <c r="BE42" s="47"/>
      <c r="BF42" s="47"/>
      <c r="BG42" s="47"/>
      <c r="BH42" s="47"/>
      <c r="BI42" s="47"/>
    </row>
    <row r="43" customFormat="false" ht="21" hidden="false" customHeight="true" outlineLevel="0" collapsed="false">
      <c r="A43" s="49" t="s">
        <v>218</v>
      </c>
      <c r="B43" s="47" t="n">
        <f aca="false">+Parameters!B15</f>
        <v>-0.01</v>
      </c>
      <c r="C43" s="47" t="n">
        <f aca="false">+B43*(1+Parameters!$B$57)^5</f>
        <v>-0.00995009990004999</v>
      </c>
      <c r="D43" s="47" t="n">
        <f aca="false">+C43*(1+Parameters!$B$57)^5</f>
        <v>-0.00990044880209748</v>
      </c>
      <c r="E43" s="47" t="n">
        <f aca="false">+D43*(1+Parameters!$B$57)^5</f>
        <v>-0.00985104546362002</v>
      </c>
      <c r="F43" s="47" t="n">
        <f aca="false">+E43*(1+Parameters!$B$57)^5</f>
        <v>-0.00980188864829535</v>
      </c>
      <c r="G43" s="47" t="n">
        <f aca="false">+F43*(1+Parameters!$B$57)^5</f>
        <v>-0.00975297712597047</v>
      </c>
      <c r="H43" s="47" t="n">
        <f aca="false">+G43*(1+Parameters!$B$57)^5</f>
        <v>-0.00970430967263086</v>
      </c>
      <c r="I43" s="47" t="n">
        <f aca="false">+H43*(1+Parameters!$B$57)^5</f>
        <v>-0.00965588507036985</v>
      </c>
      <c r="J43" s="47" t="n">
        <f aca="false">+I43*(1+Parameters!$B$57)^5</f>
        <v>-0.00960770210735812</v>
      </c>
      <c r="K43" s="47" t="n">
        <f aca="false">+J43*(1+Parameters!$B$57)^5</f>
        <v>-0.00955975957781341</v>
      </c>
      <c r="L43" s="47" t="n">
        <f aca="false">+K43*(1+Parameters!$B$57)^5</f>
        <v>-0.00951205628197032</v>
      </c>
      <c r="M43" s="47" t="n">
        <f aca="false">+L43*(1+Parameters!$B$57)^5</f>
        <v>-0.00946459102605027</v>
      </c>
      <c r="N43" s="47" t="n">
        <f aca="false">+M43*(1+Parameters!$B$57)^5</f>
        <v>-0.00941736262223168</v>
      </c>
      <c r="O43" s="47" t="n">
        <f aca="false">+N43*(1+Parameters!$B$57)^5</f>
        <v>-0.0093703698886202</v>
      </c>
      <c r="P43" s="47" t="n">
        <f aca="false">+O43*(1+Parameters!$B$57)^5</f>
        <v>-0.00932361164921913</v>
      </c>
      <c r="Q43" s="47" t="n">
        <f aca="false">+P43*(1+Parameters!$B$57)^5</f>
        <v>-0.00927708673390002</v>
      </c>
      <c r="R43" s="47" t="n">
        <f aca="false">+Q43*(1+Parameters!$B$57)^5</f>
        <v>-0.00923079397837337</v>
      </c>
      <c r="S43" s="47" t="n">
        <f aca="false">+R43*(1+Parameters!$B$57)^5</f>
        <v>-0.00918473222415949</v>
      </c>
      <c r="T43" s="47" t="n">
        <f aca="false">+S43*(1+Parameters!$B$57)^5</f>
        <v>-0.00913890031855952</v>
      </c>
      <c r="U43" s="47" t="n">
        <f aca="false">+T43*(1+Parameters!$B$57)^5</f>
        <v>-0.00909329711462659</v>
      </c>
      <c r="V43" s="47" t="n">
        <f aca="false">+U43*(1+Parameters!$B$57)^5</f>
        <v>-0.00904792147113709</v>
      </c>
      <c r="W43" s="47" t="n">
        <f aca="false">+V43*(1+Parameters!$B$57)^5</f>
        <v>-0.00900277225256214</v>
      </c>
      <c r="X43" s="47" t="n">
        <f aca="false">+W43*(1+Parameters!$B$57)^5</f>
        <v>-0.00895784832903913</v>
      </c>
      <c r="Y43" s="47" t="n">
        <f aca="false">+X43*(1+Parameters!$B$57)^5</f>
        <v>-0.00891314857634352</v>
      </c>
      <c r="Z43" s="47" t="n">
        <f aca="false">+Y43*(1+Parameters!$B$57)^5</f>
        <v>-0.00886867187586064</v>
      </c>
      <c r="AA43" s="47" t="n">
        <f aca="false">+Z43*(1+Parameters!$B$57)^5</f>
        <v>-0.00882441711455771</v>
      </c>
      <c r="AB43" s="47" t="n">
        <f aca="false">+AA43*(1+Parameters!$B$57)^5</f>
        <v>-0.00878038318495601</v>
      </c>
      <c r="AC43" s="47" t="n">
        <f aca="false">+AB43*(1+Parameters!$B$57)^5</f>
        <v>-0.00873656898510314</v>
      </c>
      <c r="AD43" s="47" t="n">
        <f aca="false">+AC43*(1+Parameters!$B$57)^5</f>
        <v>-0.00869297341854546</v>
      </c>
      <c r="AE43" s="47" t="n">
        <f aca="false">+AD43*(1+Parameters!$B$57)^5</f>
        <v>-0.00864959539430064</v>
      </c>
      <c r="AF43" s="47" t="n">
        <f aca="false">+AE43*(1+Parameters!$B$57)^5</f>
        <v>-0.00860643382683037</v>
      </c>
      <c r="AG43" s="47" t="n">
        <f aca="false">+AF43*(1+Parameters!$B$57)^5</f>
        <v>-0.00856348763601317</v>
      </c>
      <c r="AH43" s="47" t="n">
        <f aca="false">+AG43*(1+Parameters!$B$57)^5</f>
        <v>-0.0085207557471174</v>
      </c>
      <c r="AI43" s="47" t="n">
        <f aca="false">+AH43*(1+Parameters!$B$57)^5</f>
        <v>-0.00847823709077432</v>
      </c>
      <c r="AJ43" s="47" t="n">
        <f aca="false">+AI43*(1+Parameters!$B$57)^5</f>
        <v>-0.00843593060295137</v>
      </c>
      <c r="AK43" s="47" t="n">
        <f aca="false">+AJ43*(1+Parameters!$B$57)^5</f>
        <v>-0.00839383522492551</v>
      </c>
      <c r="AL43" s="47" t="n">
        <f aca="false">+AK43*(1+Parameters!$B$57)^5</f>
        <v>-0.00835194990325674</v>
      </c>
      <c r="AM43" s="47" t="n">
        <f aca="false">+AL43*(1+Parameters!$B$57)^5</f>
        <v>-0.00831027358976174</v>
      </c>
      <c r="AN43" s="47" t="n">
        <f aca="false">+AM43*(1+Parameters!$B$57)^5</f>
        <v>-0.00826880524148763</v>
      </c>
      <c r="AO43" s="47" t="n">
        <f aca="false">+AN43*(1+Parameters!$B$57)^5</f>
        <v>-0.0082275438206859</v>
      </c>
      <c r="AP43" s="47" t="n">
        <f aca="false">+AO43*(1+Parameters!$B$57)^5</f>
        <v>-0.00818648829478637</v>
      </c>
      <c r="AQ43" s="47" t="n">
        <f aca="false">+AP43*(1+Parameters!$B$57)^5</f>
        <v>-0.00814563763637142</v>
      </c>
      <c r="AR43" s="47" t="n">
        <f aca="false">+AQ43*(1+Parameters!$B$57)^5</f>
        <v>-0.00810499082315027</v>
      </c>
      <c r="AS43" s="47" t="n">
        <f aca="false">+AR43*(1+Parameters!$B$57)^5</f>
        <v>-0.00806454683793336</v>
      </c>
      <c r="AT43" s="47" t="n">
        <f aca="false">+AS43*(1+Parameters!$B$57)^5</f>
        <v>-0.00802430466860692</v>
      </c>
      <c r="AU43" s="47" t="n">
        <f aca="false">+AT43*(1+Parameters!$B$57)^5</f>
        <v>-0.00798426330810764</v>
      </c>
      <c r="AV43" s="47" t="n">
        <f aca="false">+AU43*(1+Parameters!$B$57)^5</f>
        <v>-0.00794442175439746</v>
      </c>
      <c r="AW43" s="47" t="n">
        <f aca="false">+AV43*(1+Parameters!$B$57)^5</f>
        <v>-0.00790477901043852</v>
      </c>
      <c r="AX43" s="47" t="n">
        <f aca="false">+AW43*(1+Parameters!$B$57)^5</f>
        <v>-0.00786533408416815</v>
      </c>
      <c r="AY43" s="47" t="n">
        <f aca="false">+AX43*(1+Parameters!$B$57)^5</f>
        <v>-0.00782608598847413</v>
      </c>
      <c r="AZ43" s="47" t="n">
        <f aca="false">+AY43*(1+Parameters!$B$57)^5</f>
        <v>-0.00778703374116991</v>
      </c>
      <c r="BA43" s="47" t="n">
        <f aca="false">+AZ43*(1+Parameters!$B$57)^5</f>
        <v>-0.00774817636497006</v>
      </c>
      <c r="BB43" s="47" t="n">
        <f aca="false">+BA43*(1+Parameters!$B$57)^5</f>
        <v>-0.00770951288746583</v>
      </c>
      <c r="BC43" s="47" t="n">
        <f aca="false">+BB43*(1+Parameters!$B$57)^5</f>
        <v>-0.00767104234110079</v>
      </c>
      <c r="BD43" s="47" t="n">
        <f aca="false">+BC43*(1+Parameters!$B$57)^5</f>
        <v>-0.00763276376314662</v>
      </c>
      <c r="BE43" s="47" t="n">
        <f aca="false">+BD43*(1+Parameters!$B$57)^5</f>
        <v>-0.00759467619567903</v>
      </c>
      <c r="BF43" s="47" t="n">
        <f aca="false">+BE43*(1+Parameters!$B$57)^5</f>
        <v>-0.0075567786855538</v>
      </c>
      <c r="BG43" s="47" t="n">
        <f aca="false">+BF43*(1+Parameters!$B$57)^5</f>
        <v>-0.00751907028438288</v>
      </c>
      <c r="BH43" s="47" t="n">
        <f aca="false">+BG43*(1+Parameters!$B$57)^5</f>
        <v>-0.00748155004851069</v>
      </c>
    </row>
    <row r="44" customFormat="false" ht="21" hidden="false" customHeight="true" outlineLevel="0" collapsed="false">
      <c r="A44" s="49" t="s">
        <v>219</v>
      </c>
      <c r="B44" s="41" t="n">
        <f aca="false">+B45</f>
        <v>3.3</v>
      </c>
      <c r="C44" s="47" t="n">
        <f aca="false">+B44*(1-Parameters!$D$55)</f>
        <v>2.64</v>
      </c>
      <c r="D44" s="47" t="n">
        <f aca="false">+C44*(1-Parameters!$D$55)</f>
        <v>2.112</v>
      </c>
      <c r="E44" s="47" t="n">
        <f aca="false">+D44*(1-Parameters!$D$55)</f>
        <v>1.6896</v>
      </c>
      <c r="F44" s="47" t="n">
        <f aca="false">+E44*(1-Parameters!$D$55)</f>
        <v>1.35168</v>
      </c>
      <c r="G44" s="47" t="n">
        <f aca="false">+F44*(1-Parameters!$D$55)</f>
        <v>1.081344</v>
      </c>
      <c r="H44" s="47" t="n">
        <f aca="false">+G44*(1-Parameters!$D$55)</f>
        <v>0.8650752</v>
      </c>
      <c r="I44" s="47" t="n">
        <f aca="false">+H44*(1-Parameters!$D$55)</f>
        <v>0.69206016</v>
      </c>
      <c r="J44" s="47" t="n">
        <f aca="false">+I44*(1-Parameters!$D$55)</f>
        <v>0.553648128</v>
      </c>
      <c r="K44" s="47" t="n">
        <f aca="false">+J44*(1-Parameters!$D$55)</f>
        <v>0.4429185024</v>
      </c>
      <c r="L44" s="47" t="n">
        <f aca="false">+K44*(1-Parameters!$D$55)</f>
        <v>0.35433480192</v>
      </c>
      <c r="M44" s="47" t="n">
        <f aca="false">+L44*(1-Parameters!$D$55)</f>
        <v>0.283467841536</v>
      </c>
      <c r="N44" s="47" t="n">
        <f aca="false">+M44*(1-Parameters!$D$55)</f>
        <v>0.2267742732288</v>
      </c>
      <c r="O44" s="47" t="n">
        <f aca="false">+N44*(1-Parameters!$D$55)</f>
        <v>0.18141941858304</v>
      </c>
      <c r="P44" s="47" t="n">
        <f aca="false">+O44*(1-Parameters!$D$55)</f>
        <v>0.145135534866432</v>
      </c>
      <c r="Q44" s="47" t="n">
        <f aca="false">+P44*(1-Parameters!$D$55)</f>
        <v>0.116108427893146</v>
      </c>
      <c r="R44" s="47" t="n">
        <f aca="false">+Q44*(1-Parameters!$D$55)</f>
        <v>0.0928867423145165</v>
      </c>
      <c r="S44" s="47" t="n">
        <f aca="false">+R44*(1-Parameters!$D$55)</f>
        <v>0.0743093938516132</v>
      </c>
      <c r="T44" s="47" t="n">
        <f aca="false">+S44*(1-Parameters!$D$55)</f>
        <v>0.0594475150812906</v>
      </c>
      <c r="U44" s="47" t="n">
        <f aca="false">+T44*(1-Parameters!$D$55)</f>
        <v>0.0475580120650325</v>
      </c>
      <c r="V44" s="47" t="n">
        <f aca="false">+U44*(1-Parameters!$D$55)</f>
        <v>0.038046409652026</v>
      </c>
      <c r="W44" s="47" t="n">
        <f aca="false">+V44*(1-Parameters!$D$55)</f>
        <v>0.0304371277216208</v>
      </c>
      <c r="X44" s="47" t="n">
        <f aca="false">+W44*(1-Parameters!$D$55)</f>
        <v>0.0243497021772966</v>
      </c>
      <c r="Y44" s="47" t="n">
        <f aca="false">+X44*(1-Parameters!$D$55)</f>
        <v>0.0194797617418373</v>
      </c>
      <c r="Z44" s="47" t="n">
        <f aca="false">+Y44*(1-Parameters!$D$55)</f>
        <v>0.0155838093934698</v>
      </c>
      <c r="AA44" s="47" t="n">
        <f aca="false">+Z44*(1-Parameters!$D$55)</f>
        <v>0.0124670475147759</v>
      </c>
      <c r="AB44" s="47" t="n">
        <f aca="false">+AA44*(1-Parameters!$D$55)</f>
        <v>0.0099736380118207</v>
      </c>
      <c r="AC44" s="47" t="n">
        <f aca="false">+AB44*(1-Parameters!$D$55)</f>
        <v>0.00797891040945656</v>
      </c>
      <c r="AD44" s="47" t="n">
        <f aca="false">+AC44*(1-Parameters!$D$55)</f>
        <v>0.00638312832756525</v>
      </c>
      <c r="AE44" s="47" t="n">
        <f aca="false">+AD44*(1-Parameters!$D$55)</f>
        <v>0.0051065026620522</v>
      </c>
      <c r="AF44" s="47" t="n">
        <f aca="false">+AE44*(1-Parameters!$D$55)</f>
        <v>0.00408520212964176</v>
      </c>
      <c r="AG44" s="47" t="n">
        <f aca="false">+AF44*(1-Parameters!$D$55)</f>
        <v>0.00326816170371341</v>
      </c>
      <c r="AH44" s="47" t="n">
        <f aca="false">+AG44*(1-Parameters!$D$55)</f>
        <v>0.00261452936297073</v>
      </c>
      <c r="AI44" s="47" t="n">
        <f aca="false">+AH44*(1-Parameters!$D$55)</f>
        <v>0.00209162349037658</v>
      </c>
      <c r="AJ44" s="47" t="n">
        <f aca="false">+AI44*(1-Parameters!$D$55)</f>
        <v>0.00167329879230127</v>
      </c>
      <c r="AK44" s="47" t="n">
        <f aca="false">+AJ44*(1-Parameters!$D$55)</f>
        <v>0.00133863903384101</v>
      </c>
      <c r="AL44" s="47" t="n">
        <f aca="false">+AK44*(1-Parameters!$D$55)</f>
        <v>0.00107091122707281</v>
      </c>
      <c r="AM44" s="47" t="n">
        <f aca="false">+AL44*(1-Parameters!$D$55)</f>
        <v>0.000856728981658248</v>
      </c>
      <c r="AN44" s="47" t="n">
        <f aca="false">+AM44*(1-Parameters!$D$55)</f>
        <v>0.000685383185326598</v>
      </c>
      <c r="AO44" s="47" t="n">
        <f aca="false">+AN44*(1-Parameters!$D$55)</f>
        <v>0.000548306548261279</v>
      </c>
      <c r="AP44" s="47" t="n">
        <f aca="false">+AO44*(1-Parameters!$D$55)</f>
        <v>0.000438645238609023</v>
      </c>
      <c r="AQ44" s="47" t="n">
        <f aca="false">+AP44*(1-Parameters!$D$55)</f>
        <v>0.000350916190887218</v>
      </c>
      <c r="AR44" s="47" t="n">
        <f aca="false">+AQ44*(1-Parameters!$D$55)</f>
        <v>0.000280732952709775</v>
      </c>
      <c r="AS44" s="47" t="n">
        <f aca="false">+AR44*(1-Parameters!$D$55)</f>
        <v>0.00022458636216782</v>
      </c>
      <c r="AT44" s="47" t="n">
        <f aca="false">+AS44*(1-Parameters!$D$55)</f>
        <v>0.000179669089734256</v>
      </c>
      <c r="AU44" s="47" t="n">
        <f aca="false">+AT44*(1-Parameters!$D$55)</f>
        <v>0.000143735271787405</v>
      </c>
      <c r="AV44" s="47" t="n">
        <f aca="false">+AU44*(1-Parameters!$D$55)</f>
        <v>0.000114988217429924</v>
      </c>
      <c r="AW44" s="47" t="n">
        <f aca="false">+AV44*(1-Parameters!$D$55)</f>
        <v>9.1990573943939E-005</v>
      </c>
      <c r="AX44" s="47" t="n">
        <f aca="false">+AW44*(1-Parameters!$D$55)</f>
        <v>7.35924591551512E-005</v>
      </c>
      <c r="AY44" s="47" t="n">
        <f aca="false">+AX44*(1-Parameters!$D$55)</f>
        <v>5.8873967324121E-005</v>
      </c>
      <c r="AZ44" s="47" t="n">
        <f aca="false">+AY44*(1-Parameters!$D$55)</f>
        <v>4.70991738592968E-005</v>
      </c>
      <c r="BA44" s="47" t="n">
        <f aca="false">+AZ44*(1-Parameters!$D$55)</f>
        <v>3.76793390874374E-005</v>
      </c>
      <c r="BB44" s="47" t="n">
        <f aca="false">+BA44*(1-Parameters!$D$55)</f>
        <v>3.01434712699499E-005</v>
      </c>
      <c r="BC44" s="47" t="n">
        <f aca="false">+BB44*(1-Parameters!$D$55)</f>
        <v>2.411477701596E-005</v>
      </c>
      <c r="BD44" s="47" t="n">
        <f aca="false">+BC44*(1-Parameters!$D$55)</f>
        <v>1.9291821612768E-005</v>
      </c>
      <c r="BE44" s="47" t="n">
        <f aca="false">+BD44*(1-Parameters!$D$55)</f>
        <v>1.54334572902144E-005</v>
      </c>
      <c r="BF44" s="47" t="n">
        <f aca="false">+BE44*(1-Parameters!$D$55)</f>
        <v>1.23467658321715E-005</v>
      </c>
      <c r="BG44" s="47" t="n">
        <f aca="false">+BF44*(1-Parameters!$D$55)</f>
        <v>9.8774126657372E-006</v>
      </c>
      <c r="BH44" s="47" t="n">
        <f aca="false">+BG44*(1-Parameters!$D$55)</f>
        <v>7.90193013258976E-006</v>
      </c>
      <c r="BI44" s="47" t="n">
        <f aca="false">+BH44*(1-Parameters!$D$55)</f>
        <v>6.32154410607181E-006</v>
      </c>
    </row>
    <row r="45" customFormat="false" ht="22.15" hidden="false" customHeight="true" outlineLevel="0" collapsed="false">
      <c r="A45" s="49" t="s">
        <v>220</v>
      </c>
      <c r="B45" s="41" t="n">
        <f aca="false">Parameters!D54</f>
        <v>3.3</v>
      </c>
      <c r="C45" s="47"/>
      <c r="D45" s="47"/>
      <c r="E45" s="47"/>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c r="AW45" s="47"/>
      <c r="AX45" s="47"/>
      <c r="AY45" s="47"/>
      <c r="AZ45" s="47"/>
      <c r="BA45" s="47"/>
      <c r="BB45" s="47"/>
      <c r="BC45" s="47"/>
      <c r="BD45" s="47"/>
      <c r="BE45" s="47"/>
      <c r="BF45" s="47"/>
      <c r="BG45" s="47"/>
      <c r="BH45" s="47"/>
      <c r="BI45" s="47"/>
    </row>
    <row r="46" customFormat="false" ht="21" hidden="false" customHeight="true" outlineLevel="0" collapsed="false">
      <c r="A46" s="48" t="s">
        <v>221</v>
      </c>
      <c r="B46" s="57"/>
      <c r="C46" s="47"/>
      <c r="D46" s="47"/>
      <c r="E46" s="47"/>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c r="AW46" s="47"/>
      <c r="AX46" s="47"/>
      <c r="AY46" s="47"/>
      <c r="AZ46" s="47"/>
      <c r="BA46" s="47"/>
      <c r="BB46" s="47"/>
      <c r="BC46" s="47"/>
      <c r="BD46" s="47"/>
      <c r="BE46" s="47"/>
      <c r="BF46" s="47"/>
      <c r="BG46" s="47"/>
      <c r="BH46" s="47"/>
      <c r="BI46" s="47"/>
    </row>
    <row r="47" customFormat="false" ht="21" hidden="false" customHeight="true" outlineLevel="0" collapsed="false">
      <c r="A47" s="49" t="str">
        <f aca="false">+IF(Parameters!B27=1,"Copenhagen",IF(Parameters!B27=2,"Copenhagen rich",IF(Parameters!B27=3,"Realistically optimistic","All immediate")))</f>
        <v>All immediate</v>
      </c>
      <c r="B47" s="58" t="n">
        <v>1</v>
      </c>
      <c r="C47" s="59" t="n">
        <f aca="false">+IF(Parameters!$B$27=1,Parameters!D45,IF(Parameters!$B$27=2,Parameters!D46,IF(Parameters!$B$27=3,Parameters!D47,Parameters!D48)))</f>
        <v>1</v>
      </c>
      <c r="D47" s="59" t="n">
        <f aca="false">+IF(Parameters!$B$27=1,Parameters!E45,IF(Parameters!$B$27=2,Parameters!E46,IF(Parameters!$B$27=3,Parameters!E47,Parameters!E48)))</f>
        <v>1</v>
      </c>
      <c r="E47" s="59" t="n">
        <f aca="false">+IF(Parameters!$B$27=1,Parameters!F45,IF(Parameters!$B$27=2,Parameters!F46,IF(Parameters!$B$27=3,Parameters!F47,Parameters!F48)))</f>
        <v>1</v>
      </c>
      <c r="F47" s="59" t="n">
        <f aca="false">+IF(Parameters!$B$27=1,Parameters!G45,IF(Parameters!$B$27=2,Parameters!G46,IF(Parameters!$B$27=3,Parameters!G47,Parameters!G48)))</f>
        <v>1</v>
      </c>
      <c r="G47" s="59" t="n">
        <f aca="false">+IF(Parameters!$B$27=1,Parameters!H45,IF(Parameters!$B$27=2,Parameters!H46,IF(Parameters!$B$27=3,Parameters!H47,Parameters!H48)))</f>
        <v>1</v>
      </c>
      <c r="H47" s="59" t="n">
        <f aca="false">+IF(Parameters!$B$27=1,Parameters!I45,IF(Parameters!$B$27=2,Parameters!I46,IF(Parameters!$B$27=3,Parameters!I47,Parameters!I48)))</f>
        <v>1</v>
      </c>
      <c r="I47" s="59" t="n">
        <f aca="false">+IF(Parameters!$B$27=1,Parameters!J45,IF(Parameters!$B$27=2,Parameters!J46,IF(Parameters!$B$27=3,Parameters!J47,Parameters!J48)))</f>
        <v>1</v>
      </c>
      <c r="J47" s="59" t="n">
        <f aca="false">+IF(Parameters!$B$27=1,Parameters!K45,IF(Parameters!$B$27=2,Parameters!K46,IF(Parameters!$B$27=3,Parameters!K47,Parameters!K48)))</f>
        <v>1</v>
      </c>
      <c r="K47" s="59" t="n">
        <f aca="false">+IF(Parameters!$B$27=1,Parameters!L45,IF(Parameters!$B$27=2,Parameters!L46,IF(Parameters!$B$27=3,Parameters!L47,Parameters!L48)))</f>
        <v>1</v>
      </c>
      <c r="L47" s="59" t="n">
        <f aca="false">+IF(Parameters!$B$27=1,Parameters!M45,IF(Parameters!$B$27=2,Parameters!M46,IF(Parameters!$B$27=3,Parameters!M47,Parameters!M48)))</f>
        <v>1</v>
      </c>
      <c r="M47" s="59" t="n">
        <f aca="false">+IF(Parameters!$B$27=1,Parameters!N45,IF(Parameters!$B$27=2,Parameters!N46,IF(Parameters!$B$27=3,Parameters!N47,Parameters!N48)))</f>
        <v>1</v>
      </c>
      <c r="N47" s="59" t="n">
        <f aca="false">+IF(Parameters!$B$27=1,Parameters!O45,IF(Parameters!$B$27=2,Parameters!O46,IF(Parameters!$B$27=3,Parameters!O47,Parameters!O48)))</f>
        <v>1</v>
      </c>
      <c r="O47" s="59" t="n">
        <f aca="false">+IF(Parameters!$B$27=1,Parameters!P45,IF(Parameters!$B$27=2,Parameters!P46,IF(Parameters!$B$27=3,Parameters!P47,Parameters!P48)))</f>
        <v>1</v>
      </c>
      <c r="P47" s="59" t="n">
        <f aca="false">+IF(Parameters!$B$27=1,Parameters!Q45,IF(Parameters!$B$27=2,Parameters!Q46,IF(Parameters!$B$27=3,Parameters!Q47,Parameters!Q48)))</f>
        <v>1</v>
      </c>
      <c r="Q47" s="59" t="n">
        <f aca="false">+IF(Parameters!$B$27=1,Parameters!R45,IF(Parameters!$B$27=2,Parameters!R46,IF(Parameters!$B$27=3,Parameters!R47,Parameters!R48)))</f>
        <v>1</v>
      </c>
      <c r="R47" s="59" t="n">
        <f aca="false">+IF(Parameters!$B$27=1,Parameters!S45,IF(Parameters!$B$27=2,Parameters!S46,IF(Parameters!$B$27=3,Parameters!S47,Parameters!S48)))</f>
        <v>1</v>
      </c>
      <c r="S47" s="59" t="n">
        <f aca="false">+IF(Parameters!$B$27=1,Parameters!T45,IF(Parameters!$B$27=2,Parameters!T46,IF(Parameters!$B$27=3,Parameters!T47,Parameters!T48)))</f>
        <v>1</v>
      </c>
      <c r="T47" s="59" t="n">
        <f aca="false">+IF(Parameters!$B$27=1,Parameters!U45,IF(Parameters!$B$27=2,Parameters!U46,IF(Parameters!$B$27=3,Parameters!U47,Parameters!U48)))</f>
        <v>1</v>
      </c>
      <c r="U47" s="59" t="n">
        <f aca="false">+IF(Parameters!$B$27=1,Parameters!V45,IF(Parameters!$B$27=2,Parameters!V46,IF(Parameters!$B$27=3,Parameters!V47,Parameters!V48)))</f>
        <v>1</v>
      </c>
      <c r="V47" s="59" t="n">
        <f aca="false">+IF(Parameters!$B$27=1,Parameters!W45,IF(Parameters!$B$27=2,Parameters!W46,IF(Parameters!$B$27=3,Parameters!W47,Parameters!W48)))</f>
        <v>1</v>
      </c>
      <c r="W47" s="59" t="n">
        <f aca="false">+IF(Parameters!$B$27=1,Parameters!X45,IF(Parameters!$B$27=2,Parameters!X46,IF(Parameters!$B$27=3,Parameters!X47,Parameters!X48)))</f>
        <v>1</v>
      </c>
      <c r="X47" s="59" t="n">
        <f aca="false">+IF(Parameters!$B$27=1,Parameters!Y45,IF(Parameters!$B$27=2,Parameters!Y46,IF(Parameters!$B$27=3,Parameters!Y47,Parameters!Y48)))</f>
        <v>1</v>
      </c>
      <c r="Y47" s="59" t="n">
        <f aca="false">+IF(Parameters!$B$27=1,Parameters!Z45,IF(Parameters!$B$27=2,Parameters!Z46,IF(Parameters!$B$27=3,Parameters!Z47,Parameters!Z48)))</f>
        <v>1</v>
      </c>
      <c r="Z47" s="59" t="n">
        <f aca="false">+IF(Parameters!$B$27=1,Parameters!AA45,IF(Parameters!$B$27=2,Parameters!AA46,IF(Parameters!$B$27=3,Parameters!AA47,Parameters!AA48)))</f>
        <v>1</v>
      </c>
      <c r="AA47" s="59" t="n">
        <f aca="false">+IF(Parameters!$B$27=1,Parameters!AB45,IF(Parameters!$B$27=2,Parameters!AB46,IF(Parameters!$B$27=3,Parameters!AB47,Parameters!AB48)))</f>
        <v>1</v>
      </c>
      <c r="AB47" s="59" t="n">
        <f aca="false">+IF(Parameters!$B$27=1,Parameters!AC45,IF(Parameters!$B$27=2,Parameters!AC46,IF(Parameters!$B$27=3,Parameters!AC47,Parameters!AC48)))</f>
        <v>1</v>
      </c>
      <c r="AC47" s="59" t="n">
        <f aca="false">+IF(Parameters!$B$27=1,Parameters!AD45,IF(Parameters!$B$27=2,Parameters!AD46,IF(Parameters!$B$27=3,Parameters!AD47,Parameters!AD48)))</f>
        <v>1</v>
      </c>
      <c r="AD47" s="59" t="n">
        <f aca="false">+IF(Parameters!$B$27=1,Parameters!AE45,IF(Parameters!$B$27=2,Parameters!AE46,IF(Parameters!$B$27=3,Parameters!AE47,Parameters!AE48)))</f>
        <v>1</v>
      </c>
      <c r="AE47" s="59" t="n">
        <f aca="false">+IF(Parameters!$B$27=1,Parameters!AF45,IF(Parameters!$B$27=2,Parameters!AF46,IF(Parameters!$B$27=3,Parameters!AF47,Parameters!AF48)))</f>
        <v>1</v>
      </c>
      <c r="AF47" s="59" t="n">
        <f aca="false">+IF(Parameters!$B$27=1,Parameters!AG45,IF(Parameters!$B$27=2,Parameters!AG46,IF(Parameters!$B$27=3,Parameters!AG47,Parameters!AG48)))</f>
        <v>1</v>
      </c>
      <c r="AG47" s="59" t="n">
        <f aca="false">+IF(Parameters!$B$27=1,Parameters!AH45,IF(Parameters!$B$27=2,Parameters!AH46,IF(Parameters!$B$27=3,Parameters!AH47,Parameters!AH48)))</f>
        <v>1</v>
      </c>
      <c r="AH47" s="59" t="n">
        <f aca="false">+IF(Parameters!$B$27=1,Parameters!AI45,IF(Parameters!$B$27=2,Parameters!AI46,IF(Parameters!$B$27=3,Parameters!AI47,Parameters!AI48)))</f>
        <v>1</v>
      </c>
      <c r="AI47" s="59" t="n">
        <f aca="false">+IF(Parameters!$B$27=1,Parameters!AJ45,IF(Parameters!$B$27=2,Parameters!AJ46,IF(Parameters!$B$27=3,Parameters!AJ47,Parameters!AJ48)))</f>
        <v>1</v>
      </c>
      <c r="AJ47" s="59" t="n">
        <f aca="false">+IF(Parameters!$B$27=1,Parameters!AK45,IF(Parameters!$B$27=2,Parameters!AK46,IF(Parameters!$B$27=3,Parameters!AK47,Parameters!AK48)))</f>
        <v>1</v>
      </c>
      <c r="AK47" s="59" t="n">
        <f aca="false">+IF(Parameters!$B$27=1,Parameters!AL45,IF(Parameters!$B$27=2,Parameters!AL46,IF(Parameters!$B$27=3,Parameters!AL47,Parameters!AL48)))</f>
        <v>1</v>
      </c>
      <c r="AL47" s="59" t="n">
        <f aca="false">+IF(Parameters!$B$27=1,Parameters!AM45,IF(Parameters!$B$27=2,Parameters!AM46,IF(Parameters!$B$27=3,Parameters!AM47,Parameters!AM48)))</f>
        <v>1</v>
      </c>
      <c r="AM47" s="59" t="n">
        <f aca="false">+IF(Parameters!$B$27=1,Parameters!AN45,IF(Parameters!$B$27=2,Parameters!AN46,IF(Parameters!$B$27=3,Parameters!AN47,Parameters!AN48)))</f>
        <v>1</v>
      </c>
      <c r="AN47" s="59" t="n">
        <f aca="false">+IF(Parameters!$B$27=1,Parameters!AO45,IF(Parameters!$B$27=2,Parameters!AO46,IF(Parameters!$B$27=3,Parameters!AO47,Parameters!AO48)))</f>
        <v>1</v>
      </c>
      <c r="AO47" s="59" t="n">
        <f aca="false">+IF(Parameters!$B$27=1,Parameters!AP45,IF(Parameters!$B$27=2,Parameters!AP46,IF(Parameters!$B$27=3,Parameters!AP47,Parameters!AP48)))</f>
        <v>1</v>
      </c>
      <c r="AP47" s="59" t="n">
        <f aca="false">+IF(Parameters!$B$27=1,Parameters!AQ45,IF(Parameters!$B$27=2,Parameters!AQ46,IF(Parameters!$B$27=3,Parameters!AQ47,Parameters!AQ48)))</f>
        <v>1</v>
      </c>
      <c r="AQ47" s="59" t="n">
        <f aca="false">+IF(Parameters!$B$27=1,Parameters!AR45,IF(Parameters!$B$27=2,Parameters!AR46,IF(Parameters!$B$27=3,Parameters!AR47,Parameters!AR48)))</f>
        <v>1</v>
      </c>
      <c r="AR47" s="59" t="n">
        <f aca="false">+IF(Parameters!$B$27=1,Parameters!AS45,IF(Parameters!$B$27=2,Parameters!AS46,IF(Parameters!$B$27=3,Parameters!AS47,Parameters!AS48)))</f>
        <v>1</v>
      </c>
      <c r="AS47" s="59" t="n">
        <f aca="false">+IF(Parameters!$B$27=1,Parameters!AT45,IF(Parameters!$B$27=2,Parameters!AT46,IF(Parameters!$B$27=3,Parameters!AT47,Parameters!AT48)))</f>
        <v>1</v>
      </c>
      <c r="AT47" s="59" t="n">
        <f aca="false">+IF(Parameters!$B$27=1,Parameters!AU45,IF(Parameters!$B$27=2,Parameters!AU46,IF(Parameters!$B$27=3,Parameters!AU47,Parameters!AU48)))</f>
        <v>1</v>
      </c>
      <c r="AU47" s="59" t="n">
        <f aca="false">+IF(Parameters!$B$27=1,Parameters!AV45,IF(Parameters!$B$27=2,Parameters!AV46,IF(Parameters!$B$27=3,Parameters!AV47,Parameters!AV48)))</f>
        <v>1</v>
      </c>
      <c r="AV47" s="59" t="n">
        <f aca="false">+IF(Parameters!$B$27=1,Parameters!AW45,IF(Parameters!$B$27=2,Parameters!AW46,IF(Parameters!$B$27=3,Parameters!AW47,Parameters!AW48)))</f>
        <v>1</v>
      </c>
      <c r="AW47" s="59" t="n">
        <f aca="false">+IF(Parameters!$B$27=1,Parameters!AX45,IF(Parameters!$B$27=2,Parameters!AX46,IF(Parameters!$B$27=3,Parameters!AX47,Parameters!AX48)))</f>
        <v>1</v>
      </c>
      <c r="AX47" s="59" t="n">
        <f aca="false">+IF(Parameters!$B$27=1,Parameters!AY45,IF(Parameters!$B$27=2,Parameters!AY46,IF(Parameters!$B$27=3,Parameters!AY47,Parameters!AY48)))</f>
        <v>1</v>
      </c>
      <c r="AY47" s="59" t="n">
        <f aca="false">+IF(Parameters!$B$27=1,Parameters!AZ45,IF(Parameters!$B$27=2,Parameters!AZ46,IF(Parameters!$B$27=3,Parameters!AZ47,Parameters!AZ48)))</f>
        <v>1</v>
      </c>
      <c r="AZ47" s="59" t="n">
        <f aca="false">+IF(Parameters!$B$27=1,Parameters!BA45,IF(Parameters!$B$27=2,Parameters!BA46,IF(Parameters!$B$27=3,Parameters!BA47,Parameters!BA48)))</f>
        <v>1</v>
      </c>
      <c r="BA47" s="59" t="n">
        <f aca="false">+IF(Parameters!$B$27=1,Parameters!BB45,IF(Parameters!$B$27=2,Parameters!BB46,IF(Parameters!$B$27=3,Parameters!BB47,Parameters!BB48)))</f>
        <v>1</v>
      </c>
      <c r="BB47" s="59" t="n">
        <f aca="false">+IF(Parameters!$B$27=1,Parameters!BC45,IF(Parameters!$B$27=2,Parameters!BC46,IF(Parameters!$B$27=3,Parameters!BC47,Parameters!BC48)))</f>
        <v>1</v>
      </c>
      <c r="BC47" s="59" t="n">
        <f aca="false">+IF(Parameters!$B$27=1,Parameters!BD45,IF(Parameters!$B$27=2,Parameters!BD46,IF(Parameters!$B$27=3,Parameters!BD47,Parameters!BD48)))</f>
        <v>1</v>
      </c>
      <c r="BD47" s="59" t="n">
        <f aca="false">+IF(Parameters!$B$27=1,Parameters!BE45,IF(Parameters!$B$27=2,Parameters!BE46,IF(Parameters!$B$27=3,Parameters!BE47,Parameters!BE48)))</f>
        <v>1</v>
      </c>
      <c r="BE47" s="59" t="n">
        <f aca="false">+IF(Parameters!$B$27=1,Parameters!BF45,IF(Parameters!$B$27=2,Parameters!BF46,IF(Parameters!$B$27=3,Parameters!BF47,Parameters!BF48)))</f>
        <v>1</v>
      </c>
      <c r="BF47" s="59" t="n">
        <f aca="false">+IF(Parameters!$B$27=1,Parameters!BG45,IF(Parameters!$B$27=2,Parameters!BG46,IF(Parameters!$B$27=3,Parameters!BG47,Parameters!BG48)))</f>
        <v>1</v>
      </c>
      <c r="BG47" s="59" t="n">
        <f aca="false">+IF(Parameters!$B$27=1,Parameters!BH45,IF(Parameters!$B$27=2,Parameters!BH46,IF(Parameters!$B$27=3,Parameters!BH47,Parameters!BH48)))</f>
        <v>1</v>
      </c>
      <c r="BH47" s="59" t="n">
        <f aca="false">+IF(Parameters!$B$27=1,Parameters!BI45,IF(Parameters!$B$27=2,Parameters!BI46,IF(Parameters!$B$27=3,Parameters!BI47,Parameters!BI48)))</f>
        <v>1</v>
      </c>
      <c r="BI47" s="59" t="n">
        <f aca="false">+IF(Parameters!$B$27=1,Parameters!BJ45,IF(Parameters!$B$27=2,Parameters!BJ46,IF(Parameters!$B$27=3,Parameters!BJ47,Parameters!BJ48)))</f>
        <v>1</v>
      </c>
      <c r="BJ47" s="60"/>
      <c r="BK47" s="60"/>
      <c r="BL47" s="60"/>
      <c r="BM47" s="60"/>
      <c r="BN47" s="60"/>
      <c r="BO47" s="60"/>
      <c r="BP47" s="60"/>
      <c r="BQ47" s="60"/>
      <c r="BR47" s="60"/>
      <c r="BS47" s="60"/>
      <c r="BT47" s="60"/>
      <c r="BU47" s="60"/>
      <c r="BV47" s="60"/>
      <c r="BW47" s="60"/>
      <c r="BX47" s="60"/>
      <c r="BY47" s="60"/>
      <c r="BZ47" s="60"/>
      <c r="CA47" s="60"/>
      <c r="CB47" s="60"/>
      <c r="CC47" s="60"/>
      <c r="CD47" s="60"/>
      <c r="CE47" s="60"/>
      <c r="CF47" s="60"/>
      <c r="CG47" s="60"/>
      <c r="CH47" s="60"/>
      <c r="CI47" s="60"/>
      <c r="CJ47" s="60"/>
      <c r="CK47" s="60"/>
      <c r="CL47" s="60"/>
      <c r="CM47" s="60"/>
      <c r="CN47" s="60"/>
      <c r="CO47" s="60"/>
      <c r="CP47" s="60"/>
      <c r="CQ47" s="60"/>
      <c r="CR47" s="60"/>
      <c r="CS47" s="60"/>
      <c r="CT47" s="60"/>
      <c r="CU47" s="60"/>
      <c r="CV47" s="60"/>
      <c r="CW47" s="60"/>
      <c r="CX47" s="60"/>
      <c r="CY47" s="60"/>
      <c r="CZ47" s="60"/>
      <c r="DA47" s="60"/>
      <c r="DB47" s="60"/>
      <c r="DC47" s="60"/>
      <c r="DD47" s="60"/>
      <c r="DE47" s="60"/>
      <c r="DF47" s="60"/>
      <c r="DG47" s="60"/>
      <c r="DH47" s="60"/>
      <c r="DI47" s="60"/>
      <c r="DJ47" s="60"/>
      <c r="DK47" s="60"/>
      <c r="DL47" s="60"/>
      <c r="DM47" s="60"/>
      <c r="DN47" s="60"/>
      <c r="DO47" s="60"/>
      <c r="DP47" s="60"/>
      <c r="DQ47" s="60"/>
      <c r="DR47" s="60"/>
      <c r="DS47" s="60"/>
      <c r="DT47" s="60"/>
    </row>
    <row r="48" customFormat="false" ht="21" hidden="false" customHeight="true" outlineLevel="0" collapsed="false">
      <c r="A48" s="48" t="s">
        <v>222</v>
      </c>
      <c r="C48" s="47"/>
      <c r="D48" s="47" t="n">
        <f aca="false">+B126</f>
        <v>6.88622958640215</v>
      </c>
      <c r="E48" s="47" t="n">
        <v>7.52677609350203</v>
      </c>
      <c r="F48" s="53"/>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c r="AW48" s="47"/>
      <c r="AX48" s="47"/>
      <c r="AY48" s="47"/>
      <c r="AZ48" s="47"/>
      <c r="BA48" s="47"/>
      <c r="BB48" s="47"/>
      <c r="BC48" s="47"/>
      <c r="BD48" s="47"/>
      <c r="BE48" s="47"/>
      <c r="BF48" s="47"/>
      <c r="BG48" s="47"/>
      <c r="BH48" s="47"/>
      <c r="BI48" s="47"/>
    </row>
    <row r="49" customFormat="false" ht="21" hidden="false" customHeight="true" outlineLevel="0" collapsed="false">
      <c r="A49" s="49" t="s">
        <v>223</v>
      </c>
      <c r="B49" s="41" t="n">
        <v>0.016408662</v>
      </c>
      <c r="C49" s="53"/>
      <c r="D49" s="47" t="n">
        <f aca="false">+B126^B19/1000</f>
        <v>0.0164086621099729</v>
      </c>
      <c r="E49" s="47"/>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c r="AW49" s="47"/>
      <c r="AX49" s="47"/>
      <c r="AY49" s="47"/>
      <c r="AZ49" s="47"/>
      <c r="BA49" s="47"/>
      <c r="BB49" s="47"/>
      <c r="BC49" s="47"/>
      <c r="BD49" s="47"/>
      <c r="BE49" s="47"/>
      <c r="BF49" s="47"/>
      <c r="BG49" s="47"/>
      <c r="BH49" s="47"/>
      <c r="BI49" s="47"/>
    </row>
    <row r="50" customFormat="false" ht="21" hidden="false" customHeight="true" outlineLevel="0" collapsed="false">
      <c r="A50" s="49" t="s">
        <v>224</v>
      </c>
      <c r="B50" s="41" t="n">
        <v>-3855.106895</v>
      </c>
      <c r="C50" s="61"/>
      <c r="D50" s="61" t="n">
        <f aca="false">+B163</f>
        <v>2686.02492058125</v>
      </c>
      <c r="E50" s="47"/>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c r="AW50" s="47"/>
      <c r="AX50" s="47"/>
      <c r="AY50" s="47"/>
      <c r="AZ50" s="47"/>
      <c r="BA50" s="47"/>
      <c r="BB50" s="47"/>
      <c r="BC50" s="47"/>
      <c r="BD50" s="47"/>
      <c r="BE50" s="47"/>
      <c r="BF50" s="47"/>
      <c r="BG50" s="47"/>
      <c r="BH50" s="47"/>
      <c r="BI50" s="47"/>
    </row>
    <row r="51" customFormat="false" ht="21" hidden="false" customHeight="true" outlineLevel="0" collapsed="false">
      <c r="A51" s="48" t="s">
        <v>225</v>
      </c>
      <c r="B51" s="41" t="n">
        <v>1</v>
      </c>
      <c r="C51" s="47"/>
      <c r="D51" s="47" t="n">
        <f aca="false">+D50-B129</f>
        <v>17.8130419611421</v>
      </c>
      <c r="E51" s="47"/>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c r="AW51" s="47"/>
      <c r="AX51" s="47"/>
      <c r="AY51" s="47"/>
      <c r="AZ51" s="47"/>
      <c r="BA51" s="47"/>
      <c r="BB51" s="47"/>
      <c r="BC51" s="47"/>
      <c r="BD51" s="47"/>
      <c r="BE51" s="47"/>
      <c r="BF51" s="47"/>
      <c r="BG51" s="47"/>
      <c r="BH51" s="47"/>
      <c r="BI51" s="47"/>
    </row>
    <row r="52" customFormat="false" ht="21" hidden="false" customHeight="true" outlineLevel="0" collapsed="false">
      <c r="A52" s="48" t="s">
        <v>226</v>
      </c>
      <c r="C52" s="53"/>
      <c r="D52" s="53"/>
      <c r="E52" s="53"/>
      <c r="F52" s="53"/>
      <c r="G52" s="53"/>
      <c r="H52" s="53"/>
      <c r="I52" s="53"/>
      <c r="J52" s="53"/>
      <c r="K52" s="53"/>
      <c r="L52" s="53"/>
      <c r="M52" s="53"/>
      <c r="N52" s="53"/>
      <c r="O52" s="53"/>
      <c r="P52" s="53"/>
      <c r="Q52" s="53"/>
      <c r="R52" s="53"/>
      <c r="S52" s="53"/>
      <c r="T52" s="53"/>
      <c r="U52" s="53"/>
      <c r="V52" s="53"/>
      <c r="W52" s="53"/>
      <c r="X52" s="53"/>
      <c r="Y52" s="53"/>
      <c r="Z52" s="53"/>
      <c r="AA52" s="53"/>
      <c r="AB52" s="53"/>
      <c r="AC52" s="53"/>
      <c r="AD52" s="53"/>
      <c r="AE52" s="53"/>
      <c r="AF52" s="53"/>
      <c r="AG52" s="53"/>
      <c r="AH52" s="53"/>
      <c r="AI52" s="53"/>
      <c r="AJ52" s="53"/>
      <c r="AK52" s="53"/>
      <c r="AL52" s="53"/>
      <c r="AM52" s="53"/>
      <c r="AN52" s="53"/>
      <c r="AO52" s="53"/>
      <c r="AP52" s="53"/>
      <c r="AQ52" s="53"/>
      <c r="AR52" s="53"/>
      <c r="AS52" s="53"/>
      <c r="AT52" s="53"/>
      <c r="AU52" s="53"/>
      <c r="AV52" s="53"/>
      <c r="AW52" s="53"/>
      <c r="AX52" s="53"/>
      <c r="AY52" s="53"/>
      <c r="AZ52" s="53"/>
      <c r="BA52" s="53"/>
      <c r="BB52" s="53"/>
      <c r="BC52" s="53"/>
      <c r="BD52" s="53"/>
      <c r="BE52" s="53"/>
      <c r="BF52" s="53"/>
      <c r="BG52" s="53"/>
      <c r="BH52" s="53"/>
      <c r="BI52" s="53"/>
      <c r="BJ52" s="54"/>
      <c r="BK52" s="54"/>
      <c r="BL52" s="54"/>
      <c r="BM52" s="54"/>
      <c r="BN52" s="54"/>
      <c r="BO52" s="54"/>
      <c r="BP52" s="54"/>
      <c r="BQ52" s="54"/>
      <c r="BR52" s="54"/>
      <c r="BS52" s="54"/>
      <c r="BT52" s="54"/>
      <c r="BU52" s="54"/>
      <c r="BV52" s="54"/>
      <c r="BW52" s="54"/>
      <c r="BX52" s="54"/>
      <c r="BY52" s="54"/>
      <c r="BZ52" s="54"/>
      <c r="CA52" s="54"/>
      <c r="CB52" s="54"/>
      <c r="CC52" s="54"/>
      <c r="CD52" s="54"/>
      <c r="CE52" s="54"/>
      <c r="CF52" s="54"/>
      <c r="CG52" s="54"/>
      <c r="CH52" s="54"/>
      <c r="CI52" s="54"/>
      <c r="CJ52" s="54"/>
      <c r="CK52" s="54"/>
      <c r="CL52" s="54"/>
      <c r="CM52" s="54"/>
      <c r="CN52" s="54"/>
      <c r="CO52" s="54"/>
      <c r="CP52" s="54"/>
      <c r="CQ52" s="54"/>
      <c r="CR52" s="54"/>
      <c r="CS52" s="54"/>
      <c r="CT52" s="54"/>
      <c r="CU52" s="54"/>
      <c r="CV52" s="54"/>
      <c r="CW52" s="54"/>
      <c r="CX52" s="54"/>
      <c r="CY52" s="54"/>
      <c r="CZ52" s="54"/>
      <c r="DA52" s="54"/>
      <c r="DB52" s="54"/>
      <c r="DC52" s="54"/>
      <c r="DD52" s="54"/>
      <c r="DE52" s="54"/>
      <c r="DF52" s="54"/>
      <c r="DG52" s="54"/>
      <c r="DH52" s="54"/>
      <c r="DI52" s="54"/>
      <c r="DJ52" s="54"/>
      <c r="DK52" s="54"/>
      <c r="DL52" s="54"/>
      <c r="DM52" s="54"/>
      <c r="DN52" s="54"/>
      <c r="DO52" s="54"/>
      <c r="DP52" s="54"/>
      <c r="DQ52" s="54"/>
      <c r="DR52" s="54"/>
      <c r="DS52" s="54"/>
      <c r="DT52" s="54"/>
    </row>
    <row r="53" customFormat="false" ht="21" hidden="false" customHeight="true" outlineLevel="0" collapsed="false">
      <c r="A53" s="49" t="s">
        <v>227</v>
      </c>
      <c r="B53" s="41" t="n">
        <v>6838</v>
      </c>
      <c r="C53" s="59" t="n">
        <f aca="false">Parameters!D35</f>
        <v>7242.4909902817</v>
      </c>
      <c r="D53" s="59" t="n">
        <f aca="false">Parameters!E35</f>
        <v>7612.0624490151</v>
      </c>
      <c r="E53" s="59" t="n">
        <f aca="false">Parameters!F35</f>
        <v>7947.3144083379</v>
      </c>
      <c r="F53" s="59" t="n">
        <f aca="false">Parameters!G35</f>
        <v>8249.5494073664</v>
      </c>
      <c r="G53" s="59" t="n">
        <f aca="false">Parameters!H35</f>
        <v>8520.5561633235</v>
      </c>
      <c r="H53" s="59" t="n">
        <f aca="false">Parameters!I35</f>
        <v>8762.4308785046</v>
      </c>
      <c r="I53" s="59" t="n">
        <f aca="false">Parameters!J35</f>
        <v>8977.4350979826</v>
      </c>
      <c r="J53" s="59" t="n">
        <f aca="false">Parameters!K35</f>
        <v>9167.8866567272</v>
      </c>
      <c r="K53" s="59" t="n">
        <f aca="false">Parameters!L35</f>
        <v>9336.079129048</v>
      </c>
      <c r="L53" s="59" t="n">
        <f aca="false">Parameters!M35</f>
        <v>9484.2248989409</v>
      </c>
      <c r="M53" s="59" t="n">
        <f aca="false">Parameters!N35</f>
        <v>9614.4171827133</v>
      </c>
      <c r="N53" s="59" t="n">
        <f aca="false">Parameters!O35</f>
        <v>9728.6068217838</v>
      </c>
      <c r="O53" s="59" t="n">
        <f aca="false">Parameters!P35</f>
        <v>9828.5902665064</v>
      </c>
      <c r="P53" s="59" t="n">
        <f aca="false">Parameters!Q35</f>
        <v>9916.005792335</v>
      </c>
      <c r="Q53" s="59" t="n">
        <f aca="false">Parameters!R35</f>
        <v>9992.3355707251</v>
      </c>
      <c r="R53" s="59" t="n">
        <f aca="false">Parameters!S35</f>
        <v>10058.9117304096</v>
      </c>
      <c r="S53" s="59" t="n">
        <f aca="false">Parameters!T35</f>
        <v>10116.9249798906</v>
      </c>
      <c r="T53" s="59" t="n">
        <f aca="false">Parameters!U35</f>
        <v>10167.4347198162</v>
      </c>
      <c r="U53" s="59" t="n">
        <f aca="false">Parameters!V35</f>
        <v>10211.3798609328</v>
      </c>
      <c r="V53" s="59" t="n">
        <f aca="false">Parameters!W35</f>
        <v>10249.5897887346</v>
      </c>
      <c r="W53" s="59" t="n">
        <f aca="false">Parameters!X35</f>
        <v>10282.7950896782</v>
      </c>
      <c r="X53" s="59" t="n">
        <f aca="false">Parameters!Y35</f>
        <v>10311.6377853629</v>
      </c>
      <c r="Y53" s="59" t="n">
        <f aca="false">Parameters!Z35</f>
        <v>10336.6809188678</v>
      </c>
      <c r="Z53" s="59" t="n">
        <f aca="false">Parameters!AA35</f>
        <v>10358.4174087482</v>
      </c>
      <c r="AA53" s="59" t="n">
        <f aca="false">Parameters!AB35</f>
        <v>10377.2781370437</v>
      </c>
      <c r="AB53" s="59" t="n">
        <f aca="false">Parameters!AC35</f>
        <v>10393.63927294</v>
      </c>
      <c r="AC53" s="59" t="n">
        <f aca="false">Parameters!AD35</f>
        <v>10407.8288573315</v>
      </c>
      <c r="AD53" s="59" t="n">
        <f aca="false">Parameters!AE35</f>
        <v>10420.1326885111</v>
      </c>
      <c r="AE53" s="59" t="n">
        <f aca="false">Parameters!AF35</f>
        <v>10430.799557918</v>
      </c>
      <c r="AF53" s="59" t="n">
        <f aca="false">Parameters!AG35</f>
        <v>10440.0458890952</v>
      </c>
      <c r="AG53" s="59" t="n">
        <f aca="false">Parameters!AH35</f>
        <v>10448.0598341152</v>
      </c>
      <c r="AH53" s="59" t="n">
        <f aca="false">Parameters!AI35</f>
        <v>10455.0048807149</v>
      </c>
      <c r="AI53" s="59" t="n">
        <f aca="false">Parameters!AJ35</f>
        <v>10461.0230210058</v>
      </c>
      <c r="AJ53" s="59" t="n">
        <f aca="false">Parameters!AK35</f>
        <v>10466.2375294065</v>
      </c>
      <c r="AK53" s="59" t="n">
        <f aca="false">Parameters!AL35</f>
        <v>10470.7553937935</v>
      </c>
      <c r="AL53" s="59" t="n">
        <f aca="false">Parameters!AM35</f>
        <v>10474.6694400288</v>
      </c>
      <c r="AM53" s="59" t="n">
        <f aca="false">Parameters!AN35</f>
        <v>10478.060186201</v>
      </c>
      <c r="AN53" s="59" t="n">
        <f aca="false">Parameters!AO35</f>
        <v>10480.9974592226</v>
      </c>
      <c r="AO53" s="59" t="n">
        <f aca="false">Parameters!AP35</f>
        <v>10483.5418029352</v>
      </c>
      <c r="AP53" s="59" t="n">
        <f aca="false">Parameters!AQ35</f>
        <v>10485.7457036401</v>
      </c>
      <c r="AQ53" s="59" t="n">
        <f aca="false">Parameters!AR35</f>
        <v>10487.654655995</v>
      </c>
      <c r="AR53" s="59" t="n">
        <f aca="false">Parameters!AS35</f>
        <v>10489.3080895277</v>
      </c>
      <c r="AS53" s="59" t="n">
        <f aca="false">Parameters!AT35</f>
        <v>10490.7401735831</v>
      </c>
      <c r="AT53" s="59" t="n">
        <f aca="false">Parameters!AU35</f>
        <v>10491.9805163496</v>
      </c>
      <c r="AU53" s="59" t="n">
        <f aca="false">Parameters!AV35</f>
        <v>10493.0547716735</v>
      </c>
      <c r="AV53" s="59" t="n">
        <f aca="false">Parameters!AW35</f>
        <v>10493.985165654</v>
      </c>
      <c r="AW53" s="59" t="n">
        <f aca="false">Parameters!AX35</f>
        <v>10494.7909534956</v>
      </c>
      <c r="AX53" s="59" t="n">
        <f aca="false">Parameters!AY35</f>
        <v>10495.4888157582</v>
      </c>
      <c r="AY53" s="59" t="n">
        <f aca="false">Parameters!AZ35</f>
        <v>10496.0932019719</v>
      </c>
      <c r="AZ53" s="59" t="n">
        <f aca="false">Parameters!BA35</f>
        <v>10496.6166285535</v>
      </c>
      <c r="BA53" s="59" t="n">
        <f aca="false">Parameters!BB35</f>
        <v>10497.0699370635</v>
      </c>
      <c r="BB53" s="59" t="n">
        <f aca="false">Parameters!BC35</f>
        <v>10497.4625180506</v>
      </c>
      <c r="BC53" s="59" t="n">
        <f aca="false">Parameters!BD35</f>
        <v>10497.8025050483</v>
      </c>
      <c r="BD53" s="59" t="n">
        <f aca="false">Parameters!BE35</f>
        <v>10498.0969426852</v>
      </c>
      <c r="BE53" s="59" t="n">
        <f aca="false">Parameters!BF35</f>
        <v>10498.3519323512</v>
      </c>
      <c r="BF53" s="59" t="n">
        <f aca="false">Parameters!BG35</f>
        <v>10498.5727584062</v>
      </c>
      <c r="BG53" s="59" t="n">
        <f aca="false">Parameters!BH35</f>
        <v>10498.7639975228</v>
      </c>
      <c r="BH53" s="59" t="n">
        <f aca="false">Parameters!BI35</f>
        <v>10498.9296134125</v>
      </c>
      <c r="BI53" s="59" t="n">
        <f aca="false">Parameters!BJ35</f>
        <v>10499.0730388838</v>
      </c>
      <c r="BJ53" s="54"/>
      <c r="BK53" s="54"/>
      <c r="BL53" s="54"/>
      <c r="BM53" s="54"/>
      <c r="BN53" s="54"/>
      <c r="BO53" s="54"/>
      <c r="BP53" s="54"/>
      <c r="BQ53" s="54"/>
      <c r="BR53" s="54"/>
      <c r="BS53" s="54"/>
      <c r="BT53" s="54"/>
      <c r="BU53" s="54"/>
      <c r="BV53" s="54"/>
      <c r="BW53" s="54"/>
      <c r="BX53" s="54"/>
      <c r="BY53" s="54"/>
      <c r="BZ53" s="54"/>
      <c r="CA53" s="54"/>
      <c r="CB53" s="54"/>
      <c r="CC53" s="54"/>
      <c r="CD53" s="54"/>
      <c r="CE53" s="54"/>
      <c r="CF53" s="54"/>
      <c r="CG53" s="54"/>
      <c r="CH53" s="54"/>
      <c r="CI53" s="54"/>
      <c r="CJ53" s="54"/>
      <c r="CK53" s="54"/>
      <c r="CL53" s="54"/>
      <c r="CM53" s="54"/>
      <c r="CN53" s="54"/>
      <c r="CO53" s="54"/>
      <c r="CP53" s="54"/>
      <c r="CQ53" s="54"/>
      <c r="CR53" s="54"/>
      <c r="CS53" s="54"/>
      <c r="CT53" s="54"/>
      <c r="CU53" s="54"/>
      <c r="CV53" s="54"/>
      <c r="CW53" s="54"/>
      <c r="CX53" s="54"/>
      <c r="CY53" s="54"/>
      <c r="CZ53" s="54"/>
      <c r="DA53" s="54"/>
      <c r="DB53" s="54"/>
      <c r="DC53" s="54"/>
      <c r="DD53" s="54"/>
      <c r="DE53" s="54"/>
      <c r="DF53" s="54"/>
      <c r="DG53" s="54"/>
      <c r="DH53" s="54"/>
      <c r="DI53" s="54"/>
      <c r="DJ53" s="54"/>
      <c r="DK53" s="54"/>
      <c r="DL53" s="54"/>
      <c r="DM53" s="54"/>
      <c r="DN53" s="54"/>
      <c r="DO53" s="54"/>
      <c r="DP53" s="54"/>
      <c r="DQ53" s="54"/>
      <c r="DR53" s="54"/>
      <c r="DS53" s="54"/>
      <c r="DT53" s="54"/>
    </row>
    <row r="54" customFormat="false" ht="21" hidden="false" customHeight="true" outlineLevel="0" collapsed="false">
      <c r="A54" s="49" t="s">
        <v>228</v>
      </c>
      <c r="C54" s="53" t="n">
        <f aca="false">+C53/B53-1</f>
        <v>0.0591534060078531</v>
      </c>
      <c r="D54" s="53" t="n">
        <f aca="false">+D53/C53-1</f>
        <v>0.051028224850995</v>
      </c>
      <c r="E54" s="53" t="n">
        <f aca="false">+E53/D53-1</f>
        <v>0.0440421977050618</v>
      </c>
      <c r="F54" s="53" t="n">
        <f aca="false">+F53/E53-1</f>
        <v>0.0380298278763718</v>
      </c>
      <c r="G54" s="53" t="n">
        <f aca="false">+G53/F53-1</f>
        <v>0.0328510979902861</v>
      </c>
      <c r="H54" s="53" t="n">
        <f aca="false">+H53/G53-1</f>
        <v>0.0283871980355277</v>
      </c>
      <c r="I54" s="53" t="n">
        <f aca="false">+I53/H53-1</f>
        <v>0.0245370516993673</v>
      </c>
      <c r="J54" s="53" t="n">
        <f aca="false">+J53/I53-1</f>
        <v>0.0212144734733195</v>
      </c>
      <c r="K54" s="53" t="n">
        <f aca="false">+K53/J53-1</f>
        <v>0.0183458280646809</v>
      </c>
      <c r="L54" s="53" t="n">
        <f aca="false">+L53/K53-1</f>
        <v>0.0158680927876849</v>
      </c>
      <c r="M54" s="53" t="n">
        <f aca="false">+M53/L53-1</f>
        <v>0.0137272455218707</v>
      </c>
      <c r="N54" s="53" t="n">
        <f aca="false">+N53/M53-1</f>
        <v>0.0118769174356002</v>
      </c>
      <c r="O54" s="53" t="n">
        <f aca="false">+O53/N53-1</f>
        <v>0.0102772623618341</v>
      </c>
      <c r="P54" s="53" t="n">
        <f aca="false">+P53/O53-1</f>
        <v>0.00889400447656175</v>
      </c>
      <c r="Q54" s="53" t="n">
        <f aca="false">+Q53/P53-1</f>
        <v>0.00769763350169694</v>
      </c>
      <c r="R54" s="53" t="n">
        <f aca="false">+R53/Q53-1</f>
        <v>0.00666272256503775</v>
      </c>
      <c r="S54" s="53" t="n">
        <f aca="false">+S53/R53-1</f>
        <v>0.00576734850009841</v>
      </c>
      <c r="T54" s="53" t="n">
        <f aca="false">+T53/S53-1</f>
        <v>0.00499259804990126</v>
      </c>
      <c r="U54" s="53" t="n">
        <f aca="false">+U53/T53-1</f>
        <v>0.004322146374931</v>
      </c>
      <c r="V54" s="53" t="n">
        <f aca="false">+V53/U53-1</f>
        <v>0.00374189662143354</v>
      </c>
      <c r="W54" s="53" t="n">
        <f aca="false">+W53/V53-1</f>
        <v>0.00323967120909519</v>
      </c>
      <c r="X54" s="53" t="n">
        <f aca="false">+X53/W53-1</f>
        <v>0.00280494704340173</v>
      </c>
      <c r="Y54" s="53" t="n">
        <f aca="false">+Y53/X53-1</f>
        <v>0.00242862812156264</v>
      </c>
      <c r="Z54" s="53" t="n">
        <f aca="false">+Z53/Y53-1</f>
        <v>0.00210285003968003</v>
      </c>
      <c r="AA54" s="53" t="n">
        <f aca="false">+AA53/Z53-1</f>
        <v>0.00182081176604942</v>
      </c>
      <c r="AB54" s="53" t="n">
        <f aca="false">+AB53/AA53-1</f>
        <v>0.00157663075810754</v>
      </c>
      <c r="AC54" s="53" t="n">
        <f aca="false">+AC53/AB53-1</f>
        <v>0.00136521809338186</v>
      </c>
      <c r="AD54" s="53" t="n">
        <f aca="false">+AD53/AC53-1</f>
        <v>0.00118217078203897</v>
      </c>
      <c r="AE54" s="53" t="n">
        <f aca="false">+AE53/AD53-1</f>
        <v>0.00102367884611132</v>
      </c>
      <c r="AF54" s="53" t="n">
        <f aca="false">+AF53/AE53-1</f>
        <v>0.000886445101917488</v>
      </c>
      <c r="AG54" s="53" t="n">
        <f aca="false">+AG53/AF53-1</f>
        <v>0.000767615880728156</v>
      </c>
      <c r="AH54" s="53" t="n">
        <f aca="false">+AH53/AG53-1</f>
        <v>0.000664721174071348</v>
      </c>
      <c r="AI54" s="53" t="n">
        <f aca="false">+AI53/AH53-1</f>
        <v>0.000575622905925277</v>
      </c>
      <c r="AJ54" s="53" t="n">
        <f aca="false">+AJ53/AI53-1</f>
        <v>0.00049847021560212</v>
      </c>
      <c r="AK54" s="53" t="n">
        <f aca="false">+AK53/AJ53-1</f>
        <v>0.000431660792553856</v>
      </c>
      <c r="AL54" s="53" t="n">
        <f aca="false">+AL53/AK53-1</f>
        <v>0.000373807436817586</v>
      </c>
      <c r="AM54" s="53" t="n">
        <f aca="false">+AM53/AL53-1</f>
        <v>0.000323709133888572</v>
      </c>
      <c r="AN54" s="53" t="n">
        <f aca="false">+AN53/AM53-1</f>
        <v>0.000280326030715816</v>
      </c>
      <c r="AO54" s="53" t="n">
        <f aca="false">+AO53/AN53-1</f>
        <v>0.000242757783550429</v>
      </c>
      <c r="AP54" s="53" t="n">
        <f aca="false">+AP53/AO53-1</f>
        <v>0.00021022482156563</v>
      </c>
      <c r="AQ54" s="53" t="n">
        <f aca="false">+AQ53/AP53-1</f>
        <v>0.000182052131422417</v>
      </c>
      <c r="AR54" s="53" t="n">
        <f aca="false">+AR53/AQ53-1</f>
        <v>0.000157655222920106</v>
      </c>
      <c r="AS54" s="53" t="n">
        <f aca="false">+AS53/AR53-1</f>
        <v>0.000136527980985734</v>
      </c>
      <c r="AT54" s="53" t="n">
        <f aca="false">+AT53/AS53-1</f>
        <v>0.000118232150065234</v>
      </c>
      <c r="AU54" s="53" t="n">
        <f aca="false">+AU53/AT53-1</f>
        <v>0.000102388230918349</v>
      </c>
      <c r="AV54" s="53" t="n">
        <f aca="false">+AV53/AU53-1</f>
        <v>8.86675997358033E-005</v>
      </c>
      <c r="AW54" s="53" t="n">
        <f aca="false">+AW53/AV53-1</f>
        <v>7.67856852168514E-005</v>
      </c>
      <c r="AX54" s="53" t="n">
        <f aca="false">+AX53/AW53-1</f>
        <v>6.64960613026011E-005</v>
      </c>
      <c r="AY54" s="53" t="n">
        <f aca="false">+AY53/AX53-1</f>
        <v>5.75853325470721E-005</v>
      </c>
      <c r="AZ54" s="53" t="n">
        <f aca="false">+AZ53/AY53-1</f>
        <v>4.98687055772162E-005</v>
      </c>
      <c r="BA54" s="53" t="n">
        <f aca="false">+BA53/AZ53-1</f>
        <v>4.31861547429691E-005</v>
      </c>
      <c r="BB54" s="53" t="n">
        <f aca="false">+BB53/BA53-1</f>
        <v>3.73991017925679E-005</v>
      </c>
      <c r="BC54" s="53" t="n">
        <f aca="false">+BC53/BB53-1</f>
        <v>3.23875409999896E-005</v>
      </c>
      <c r="BD54" s="53" t="n">
        <f aca="false">+BD53/BC53-1</f>
        <v>2.80475496428068E-005</v>
      </c>
      <c r="BE54" s="53" t="n">
        <f aca="false">+BE53/BD53-1</f>
        <v>2.42891323436467E-005</v>
      </c>
      <c r="BF54" s="53" t="n">
        <f aca="false">+BF53/BE53-1</f>
        <v>2.10343543847191E-005</v>
      </c>
      <c r="BG54" s="53" t="n">
        <f aca="false">+BG53/BF53-1</f>
        <v>1.82157252228698E-005</v>
      </c>
      <c r="BH54" s="53" t="n">
        <f aca="false">+BH53/BG53-1</f>
        <v>1.57747987992174E-005</v>
      </c>
      <c r="BI54" s="53" t="n">
        <f aca="false">+BI53/BH53-1</f>
        <v>1.36609613152761E-005</v>
      </c>
      <c r="BJ54" s="54"/>
      <c r="BK54" s="54"/>
      <c r="BL54" s="54"/>
      <c r="BM54" s="54"/>
      <c r="BN54" s="54"/>
      <c r="BO54" s="54"/>
      <c r="BP54" s="54"/>
      <c r="BQ54" s="54"/>
      <c r="BR54" s="54"/>
      <c r="BS54" s="54"/>
      <c r="BT54" s="54"/>
      <c r="BU54" s="54"/>
      <c r="BV54" s="54"/>
      <c r="BW54" s="54"/>
      <c r="BX54" s="54"/>
      <c r="BY54" s="54"/>
      <c r="BZ54" s="54"/>
      <c r="CA54" s="54"/>
      <c r="CB54" s="54"/>
      <c r="CC54" s="54"/>
      <c r="CD54" s="54"/>
      <c r="CE54" s="54"/>
      <c r="CF54" s="54"/>
      <c r="CG54" s="54"/>
      <c r="CH54" s="54"/>
      <c r="CI54" s="54"/>
      <c r="CJ54" s="54"/>
      <c r="CK54" s="54"/>
      <c r="CL54" s="54"/>
      <c r="CM54" s="54"/>
      <c r="CN54" s="54"/>
      <c r="CO54" s="54"/>
      <c r="CP54" s="54"/>
      <c r="CQ54" s="54"/>
      <c r="CR54" s="54"/>
      <c r="CS54" s="54"/>
      <c r="CT54" s="54"/>
      <c r="CU54" s="54"/>
      <c r="CV54" s="54"/>
      <c r="CW54" s="54"/>
      <c r="CX54" s="54"/>
      <c r="CY54" s="54"/>
      <c r="CZ54" s="54"/>
      <c r="DA54" s="54"/>
      <c r="DB54" s="54"/>
      <c r="DC54" s="54"/>
      <c r="DD54" s="54"/>
      <c r="DE54" s="54"/>
      <c r="DF54" s="54"/>
      <c r="DG54" s="54"/>
      <c r="DH54" s="54"/>
      <c r="DI54" s="54"/>
      <c r="DJ54" s="54"/>
      <c r="DK54" s="54"/>
      <c r="DL54" s="54"/>
      <c r="DM54" s="54"/>
      <c r="DN54" s="54"/>
      <c r="DO54" s="54"/>
      <c r="DP54" s="54"/>
      <c r="DQ54" s="54"/>
      <c r="DR54" s="54"/>
      <c r="DS54" s="54"/>
      <c r="DT54" s="54"/>
    </row>
    <row r="55" s="64" customFormat="true" ht="38.45" hidden="false" customHeight="true" outlineLevel="0" collapsed="false">
      <c r="A55" s="46" t="s">
        <v>229</v>
      </c>
      <c r="B55" s="62"/>
      <c r="C55" s="63"/>
      <c r="D55" s="63"/>
      <c r="E55" s="63"/>
      <c r="F55" s="63"/>
      <c r="G55" s="63"/>
      <c r="H55" s="63"/>
      <c r="I55" s="63"/>
      <c r="J55" s="63"/>
      <c r="K55" s="63"/>
      <c r="L55" s="63"/>
      <c r="M55" s="63"/>
      <c r="N55" s="63"/>
      <c r="O55" s="63"/>
      <c r="P55" s="63"/>
      <c r="Q55" s="63"/>
      <c r="R55" s="63"/>
      <c r="S55" s="63"/>
      <c r="T55" s="63"/>
      <c r="U55" s="63"/>
      <c r="V55" s="63"/>
      <c r="W55" s="63"/>
      <c r="X55" s="63"/>
      <c r="Y55" s="63"/>
      <c r="Z55" s="63"/>
      <c r="AA55" s="63"/>
      <c r="AB55" s="63"/>
      <c r="AC55" s="63"/>
      <c r="AD55" s="63"/>
      <c r="AE55" s="63"/>
      <c r="AF55" s="63"/>
      <c r="AG55" s="63"/>
      <c r="AH55" s="63"/>
      <c r="AI55" s="63"/>
      <c r="AJ55" s="63"/>
      <c r="AK55" s="63"/>
      <c r="AL55" s="63"/>
      <c r="AM55" s="63"/>
      <c r="AN55" s="63"/>
      <c r="AO55" s="63"/>
      <c r="AP55" s="63"/>
      <c r="AQ55" s="63"/>
      <c r="AR55" s="63"/>
      <c r="AS55" s="63"/>
      <c r="AT55" s="63"/>
      <c r="AU55" s="63"/>
      <c r="AV55" s="63"/>
      <c r="AW55" s="63"/>
      <c r="AX55" s="63"/>
      <c r="AY55" s="63"/>
      <c r="AZ55" s="63"/>
      <c r="BA55" s="63"/>
      <c r="BB55" s="63"/>
      <c r="BC55" s="63"/>
      <c r="BD55" s="63"/>
      <c r="BE55" s="63"/>
      <c r="BF55" s="63"/>
      <c r="BG55" s="63"/>
      <c r="BH55" s="63"/>
      <c r="BI55" s="63"/>
    </row>
    <row r="56" s="67" customFormat="true" ht="21" hidden="false" customHeight="true" outlineLevel="0" collapsed="false">
      <c r="A56" s="48" t="s">
        <v>230</v>
      </c>
      <c r="B56" s="65"/>
      <c r="C56" s="66"/>
      <c r="D56" s="66"/>
      <c r="E56" s="66"/>
      <c r="F56" s="66"/>
      <c r="G56" s="66"/>
      <c r="H56" s="66"/>
      <c r="I56" s="66"/>
      <c r="J56" s="66"/>
      <c r="K56" s="66"/>
      <c r="L56" s="66"/>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row>
    <row r="57" s="67" customFormat="true" ht="21" hidden="false" customHeight="true" outlineLevel="0" collapsed="false">
      <c r="A57" s="49" t="s">
        <v>54</v>
      </c>
      <c r="B57" s="41" t="n">
        <f aca="false">+Parameters!B13</f>
        <v>6000</v>
      </c>
      <c r="C57" s="66"/>
      <c r="D57" s="66"/>
      <c r="E57" s="66"/>
      <c r="F57" s="66"/>
      <c r="G57" s="66"/>
      <c r="H57" s="66"/>
      <c r="I57" s="66"/>
      <c r="J57" s="66"/>
      <c r="K57" s="66"/>
      <c r="L57" s="66"/>
      <c r="M57" s="66"/>
      <c r="N57" s="66"/>
      <c r="O57" s="66"/>
      <c r="P57" s="66"/>
      <c r="Q57" s="66"/>
      <c r="R57" s="66"/>
      <c r="S57" s="66"/>
      <c r="T57" s="66"/>
      <c r="U57" s="66"/>
      <c r="V57" s="66"/>
      <c r="W57" s="66"/>
      <c r="X57" s="66"/>
      <c r="Y57" s="66"/>
      <c r="Z57" s="66"/>
      <c r="AA57" s="66"/>
      <c r="AB57" s="66"/>
      <c r="AC57" s="66"/>
      <c r="AD57" s="66"/>
      <c r="AE57" s="66"/>
      <c r="AF57" s="66"/>
      <c r="AG57" s="66"/>
      <c r="AH57" s="66"/>
      <c r="AI57" s="66"/>
      <c r="AJ57" s="66"/>
      <c r="AK57" s="66"/>
      <c r="AL57" s="66"/>
      <c r="AM57" s="66"/>
      <c r="AN57" s="66"/>
      <c r="AO57" s="66"/>
      <c r="AP57" s="66"/>
      <c r="AQ57" s="66"/>
      <c r="AR57" s="66"/>
      <c r="AS57" s="66"/>
      <c r="AT57" s="66"/>
      <c r="AU57" s="66"/>
      <c r="AV57" s="66"/>
      <c r="AW57" s="66"/>
      <c r="AX57" s="66"/>
      <c r="AY57" s="66"/>
      <c r="AZ57" s="66"/>
      <c r="BA57" s="66"/>
      <c r="BB57" s="66"/>
      <c r="BC57" s="66"/>
      <c r="BD57" s="66"/>
      <c r="BE57" s="66"/>
      <c r="BF57" s="66"/>
      <c r="BG57" s="66"/>
      <c r="BH57" s="66"/>
      <c r="BI57" s="66"/>
    </row>
    <row r="58" s="67" customFormat="true" ht="21" hidden="false" customHeight="true" outlineLevel="0" collapsed="false">
      <c r="A58" s="48" t="s">
        <v>231</v>
      </c>
      <c r="B58" s="65"/>
      <c r="C58" s="66"/>
      <c r="D58" s="66"/>
      <c r="E58" s="66"/>
      <c r="F58" s="66"/>
      <c r="G58" s="66"/>
      <c r="H58" s="66"/>
      <c r="I58" s="66"/>
      <c r="J58" s="66"/>
      <c r="K58" s="66"/>
      <c r="L58" s="66"/>
      <c r="M58" s="66"/>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row>
    <row r="59" s="67" customFormat="true" ht="21" hidden="false" customHeight="true" outlineLevel="0" collapsed="false">
      <c r="A59" s="68" t="s">
        <v>232</v>
      </c>
      <c r="C59" s="69"/>
      <c r="D59" s="66"/>
      <c r="E59" s="66"/>
      <c r="F59" s="66"/>
      <c r="G59" s="66"/>
      <c r="H59" s="66"/>
      <c r="I59" s="66"/>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row>
    <row r="60" s="67" customFormat="true" ht="21" hidden="false" customHeight="true" outlineLevel="0" collapsed="false">
      <c r="A60" s="49" t="s">
        <v>233</v>
      </c>
      <c r="B60" s="41" t="n">
        <f aca="false">Parameters!B59</f>
        <v>830.4</v>
      </c>
      <c r="C60" s="66"/>
      <c r="D60" s="66"/>
      <c r="E60" s="66"/>
      <c r="F60" s="66"/>
      <c r="G60" s="66"/>
      <c r="H60" s="66"/>
      <c r="I60" s="66"/>
      <c r="J60" s="66"/>
      <c r="K60" s="66"/>
      <c r="L60" s="66"/>
      <c r="M60" s="66"/>
      <c r="N60" s="66"/>
      <c r="O60" s="66"/>
      <c r="P60" s="66"/>
      <c r="Q60" s="66"/>
      <c r="R60" s="66"/>
      <c r="S60" s="66"/>
      <c r="T60" s="66"/>
      <c r="U60" s="66"/>
      <c r="V60" s="66"/>
      <c r="W60" s="66"/>
      <c r="X60" s="66"/>
      <c r="Y60" s="66"/>
      <c r="Z60" s="66"/>
      <c r="AA60" s="66"/>
      <c r="AB60" s="66"/>
      <c r="AC60" s="66"/>
      <c r="AD60" s="66"/>
      <c r="AE60" s="66"/>
      <c r="AF60" s="66"/>
      <c r="AG60" s="66"/>
      <c r="AH60" s="66"/>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6"/>
      <c r="BH60" s="66"/>
      <c r="BI60" s="66"/>
    </row>
    <row r="61" s="67" customFormat="true" ht="21" hidden="false" customHeight="true" outlineLevel="0" collapsed="false">
      <c r="A61" s="49"/>
      <c r="B61" s="41"/>
      <c r="C61" s="66"/>
      <c r="D61" s="66"/>
      <c r="E61" s="66"/>
      <c r="F61" s="66"/>
      <c r="G61" s="66"/>
      <c r="H61" s="66"/>
      <c r="I61" s="66"/>
      <c r="J61" s="66"/>
      <c r="K61" s="66"/>
      <c r="L61" s="66"/>
      <c r="M61" s="66"/>
      <c r="N61" s="66"/>
      <c r="O61" s="66"/>
      <c r="P61" s="66"/>
      <c r="Q61" s="66"/>
      <c r="R61" s="66"/>
      <c r="S61" s="66"/>
      <c r="T61" s="66"/>
      <c r="U61" s="66"/>
      <c r="V61" s="66"/>
      <c r="W61" s="66"/>
      <c r="X61" s="66"/>
      <c r="Y61" s="66"/>
      <c r="Z61" s="66"/>
      <c r="AA61" s="66"/>
      <c r="AB61" s="66"/>
      <c r="AC61" s="66"/>
      <c r="AD61" s="66"/>
      <c r="AE61" s="66"/>
      <c r="AF61" s="66"/>
      <c r="AG61" s="66"/>
      <c r="AH61" s="66"/>
      <c r="AI61" s="66"/>
      <c r="AJ61" s="66"/>
      <c r="AK61" s="66"/>
      <c r="AL61" s="66"/>
      <c r="AM61" s="66"/>
      <c r="AN61" s="66"/>
      <c r="AO61" s="66"/>
      <c r="AP61" s="66"/>
      <c r="AQ61" s="66"/>
      <c r="AR61" s="66"/>
      <c r="AS61" s="66"/>
      <c r="AT61" s="66"/>
      <c r="AU61" s="66"/>
      <c r="AV61" s="66"/>
      <c r="AW61" s="66"/>
      <c r="AX61" s="66"/>
      <c r="AY61" s="66"/>
      <c r="AZ61" s="66"/>
      <c r="BA61" s="66"/>
      <c r="BB61" s="66"/>
      <c r="BC61" s="66"/>
      <c r="BD61" s="66"/>
      <c r="BE61" s="66"/>
      <c r="BF61" s="66"/>
      <c r="BG61" s="66"/>
      <c r="BH61" s="66"/>
      <c r="BI61" s="66"/>
    </row>
    <row r="62" s="67" customFormat="true" ht="21" hidden="false" customHeight="true" outlineLevel="0" collapsed="false">
      <c r="A62" s="49" t="s">
        <v>234</v>
      </c>
      <c r="B62" s="41" t="n">
        <f aca="false">+Parameters!B61</f>
        <v>1527</v>
      </c>
      <c r="C62" s="66"/>
      <c r="D62" s="66"/>
      <c r="E62" s="66"/>
      <c r="F62" s="66"/>
      <c r="G62" s="66"/>
      <c r="H62" s="66"/>
      <c r="I62" s="66"/>
      <c r="J62" s="66"/>
      <c r="K62" s="66"/>
      <c r="L62" s="66"/>
      <c r="M62" s="66"/>
      <c r="N62" s="66"/>
      <c r="O62" s="66"/>
      <c r="P62" s="66"/>
      <c r="Q62" s="66"/>
      <c r="R62" s="66"/>
      <c r="S62" s="66"/>
      <c r="T62" s="66"/>
      <c r="U62" s="66"/>
      <c r="V62" s="66"/>
      <c r="W62" s="66"/>
      <c r="X62" s="66"/>
      <c r="Y62" s="66"/>
      <c r="Z62" s="66"/>
      <c r="AA62" s="66"/>
      <c r="AB62" s="66"/>
      <c r="AC62" s="66"/>
      <c r="AD62" s="66"/>
      <c r="AE62" s="66"/>
      <c r="AF62" s="66"/>
      <c r="AG62" s="66"/>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6"/>
      <c r="BH62" s="66"/>
      <c r="BI62" s="66"/>
    </row>
    <row r="63" s="67" customFormat="true" ht="21" hidden="false" customHeight="true" outlineLevel="0" collapsed="false">
      <c r="A63" s="49" t="s">
        <v>235</v>
      </c>
      <c r="B63" s="41" t="n">
        <f aca="false">+Parameters!B62</f>
        <v>10010</v>
      </c>
      <c r="C63" s="66"/>
      <c r="D63" s="66"/>
      <c r="E63" s="66"/>
      <c r="F63" s="66"/>
      <c r="G63" s="66"/>
      <c r="H63" s="66"/>
      <c r="I63" s="66"/>
      <c r="J63" s="66"/>
      <c r="K63" s="66"/>
      <c r="L63" s="66"/>
      <c r="M63" s="66"/>
      <c r="N63" s="66"/>
      <c r="O63" s="66"/>
      <c r="P63" s="66"/>
      <c r="Q63" s="66"/>
      <c r="R63" s="66"/>
      <c r="S63" s="66"/>
      <c r="T63" s="66"/>
      <c r="U63" s="66"/>
      <c r="V63" s="66"/>
      <c r="W63" s="66"/>
      <c r="X63" s="66"/>
      <c r="Y63" s="66"/>
      <c r="Z63" s="66"/>
      <c r="AA63" s="66"/>
      <c r="AB63" s="66"/>
      <c r="AC63" s="66"/>
      <c r="AD63" s="66"/>
      <c r="AE63" s="66"/>
      <c r="AF63" s="66"/>
      <c r="AG63" s="66"/>
      <c r="AH63" s="66"/>
      <c r="AI63" s="66"/>
      <c r="AJ63" s="66"/>
      <c r="AK63" s="66"/>
      <c r="AL63" s="66"/>
      <c r="AM63" s="66"/>
      <c r="AN63" s="66"/>
      <c r="AO63" s="66"/>
      <c r="AP63" s="66"/>
      <c r="AQ63" s="66"/>
      <c r="AR63" s="66"/>
      <c r="AS63" s="66"/>
      <c r="AT63" s="66"/>
      <c r="AU63" s="66"/>
      <c r="AV63" s="66"/>
      <c r="AW63" s="66"/>
      <c r="AX63" s="66"/>
      <c r="AY63" s="66"/>
      <c r="AZ63" s="66"/>
      <c r="BA63" s="66"/>
      <c r="BB63" s="66"/>
      <c r="BC63" s="66"/>
      <c r="BD63" s="66"/>
      <c r="BE63" s="66"/>
      <c r="BF63" s="66"/>
      <c r="BG63" s="66"/>
      <c r="BH63" s="66"/>
      <c r="BI63" s="66"/>
    </row>
    <row r="64" s="67" customFormat="true" ht="21" hidden="false" customHeight="true" outlineLevel="0" collapsed="false">
      <c r="A64" s="48" t="s">
        <v>236</v>
      </c>
      <c r="B64" s="65"/>
      <c r="C64" s="66"/>
      <c r="D64" s="66"/>
      <c r="E64" s="66"/>
      <c r="F64" s="66"/>
      <c r="G64" s="66"/>
      <c r="H64" s="66"/>
      <c r="I64" s="66"/>
      <c r="J64" s="66"/>
      <c r="K64" s="66"/>
      <c r="L64" s="66"/>
      <c r="M64" s="66"/>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row>
    <row r="65" s="67" customFormat="true" ht="21" hidden="false" customHeight="true" outlineLevel="0" collapsed="false">
      <c r="A65" s="49" t="s">
        <v>237</v>
      </c>
      <c r="B65" s="70" t="n">
        <f aca="false">+C65/100</f>
        <v>0.912</v>
      </c>
      <c r="C65" s="66" t="n">
        <f aca="false">+Parameters!B64</f>
        <v>91.2</v>
      </c>
      <c r="D65" s="71"/>
      <c r="E65" s="66"/>
      <c r="F65" s="71" t="n">
        <v>0</v>
      </c>
      <c r="G65" s="66"/>
      <c r="H65" s="66"/>
      <c r="I65" s="66"/>
      <c r="J65" s="66"/>
      <c r="K65" s="66"/>
      <c r="L65" s="66"/>
      <c r="M65" s="66"/>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row>
    <row r="66" s="67" customFormat="true" ht="21" hidden="false" customHeight="true" outlineLevel="0" collapsed="false">
      <c r="A66" s="49" t="s">
        <v>238</v>
      </c>
      <c r="B66" s="70" t="n">
        <f aca="false">+C66/100</f>
        <v>0.0383288888888889</v>
      </c>
      <c r="C66" s="66" t="n">
        <f aca="false">+Parameters!B65</f>
        <v>3.83288888888889</v>
      </c>
      <c r="D66" s="71"/>
      <c r="E66" s="66"/>
      <c r="F66" s="71" t="n">
        <v>0</v>
      </c>
      <c r="G66" s="66"/>
      <c r="H66" s="66"/>
      <c r="I66" s="66"/>
      <c r="J66" s="66"/>
      <c r="K66" s="66"/>
      <c r="L66" s="66"/>
      <c r="M66" s="66"/>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6"/>
      <c r="BH66" s="66"/>
      <c r="BI66" s="66"/>
    </row>
    <row r="67" s="67" customFormat="true" ht="21" hidden="false" customHeight="true" outlineLevel="0" collapsed="false">
      <c r="A67" s="49" t="s">
        <v>239</v>
      </c>
      <c r="B67" s="70" t="n">
        <f aca="false">+C67/100</f>
        <v>0.088</v>
      </c>
      <c r="C67" s="66" t="n">
        <f aca="false">+Parameters!B66</f>
        <v>8.8</v>
      </c>
      <c r="D67" s="71"/>
      <c r="E67" s="66"/>
      <c r="F67" s="71" t="n">
        <v>0</v>
      </c>
      <c r="G67" s="66"/>
      <c r="H67" s="66"/>
      <c r="I67" s="66"/>
      <c r="J67" s="66"/>
      <c r="K67" s="66"/>
      <c r="L67" s="66"/>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row>
    <row r="68" s="67" customFormat="true" ht="21" hidden="false" customHeight="true" outlineLevel="0" collapsed="false">
      <c r="A68" s="49" t="s">
        <v>240</v>
      </c>
      <c r="B68" s="70" t="n">
        <f aca="false">+C68/100</f>
        <v>0.959171111111111</v>
      </c>
      <c r="C68" s="66" t="n">
        <f aca="false">+Parameters!B67</f>
        <v>95.9171111111111</v>
      </c>
      <c r="D68" s="71"/>
      <c r="E68" s="66"/>
      <c r="F68" s="71" t="n">
        <v>0</v>
      </c>
      <c r="G68" s="66"/>
      <c r="H68" s="66"/>
      <c r="I68" s="66"/>
      <c r="J68" s="66"/>
      <c r="K68" s="66"/>
      <c r="L68" s="66"/>
      <c r="M68" s="66"/>
      <c r="N68" s="66"/>
      <c r="O68" s="66"/>
      <c r="P68" s="66"/>
      <c r="Q68" s="66"/>
      <c r="R68" s="66"/>
      <c r="S68" s="66"/>
      <c r="T68" s="66"/>
      <c r="U68" s="66"/>
      <c r="V68" s="66"/>
      <c r="W68" s="66"/>
      <c r="X68" s="66"/>
      <c r="Y68" s="66"/>
      <c r="Z68" s="66"/>
      <c r="AA68" s="66"/>
      <c r="AB68" s="66"/>
      <c r="AC68" s="66"/>
      <c r="AD68" s="66"/>
      <c r="AE68" s="66"/>
      <c r="AF68" s="66"/>
      <c r="AG68" s="66"/>
      <c r="AH68" s="66"/>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6"/>
      <c r="BH68" s="66"/>
      <c r="BI68" s="66"/>
    </row>
    <row r="69" s="67" customFormat="true" ht="21" hidden="false" customHeight="true" outlineLevel="0" collapsed="false">
      <c r="A69" s="49" t="s">
        <v>241</v>
      </c>
      <c r="B69" s="70" t="n">
        <f aca="false">+C69/100</f>
        <v>0.0003375</v>
      </c>
      <c r="C69" s="66" t="n">
        <f aca="false">+Parameters!B68</f>
        <v>0.03375</v>
      </c>
      <c r="D69" s="71"/>
      <c r="E69" s="66"/>
      <c r="F69" s="71" t="n">
        <v>0</v>
      </c>
      <c r="G69" s="66"/>
      <c r="H69" s="66"/>
      <c r="I69" s="66"/>
      <c r="J69" s="66"/>
      <c r="K69" s="66"/>
      <c r="L69" s="66"/>
      <c r="M69" s="66"/>
      <c r="N69" s="66"/>
      <c r="O69" s="66"/>
      <c r="P69" s="66"/>
      <c r="Q69" s="66"/>
      <c r="R69" s="66"/>
      <c r="S69" s="66"/>
      <c r="T69" s="66"/>
      <c r="U69" s="66"/>
      <c r="V69" s="66"/>
      <c r="W69" s="66"/>
      <c r="X69" s="66"/>
      <c r="Y69" s="66"/>
      <c r="Z69" s="66"/>
      <c r="AA69" s="66"/>
      <c r="AB69" s="66"/>
      <c r="AC69" s="66"/>
      <c r="AD69" s="66"/>
      <c r="AE69" s="66"/>
      <c r="AF69" s="66"/>
      <c r="AG69" s="66"/>
      <c r="AH69" s="66"/>
      <c r="AI69" s="66"/>
      <c r="AJ69" s="66"/>
      <c r="AK69" s="66"/>
      <c r="AL69" s="66"/>
      <c r="AM69" s="66"/>
      <c r="AN69" s="66"/>
      <c r="AO69" s="66"/>
      <c r="AP69" s="66"/>
      <c r="AQ69" s="66"/>
      <c r="AR69" s="66"/>
      <c r="AS69" s="66"/>
      <c r="AT69" s="66"/>
      <c r="AU69" s="66"/>
      <c r="AV69" s="66"/>
      <c r="AW69" s="66"/>
      <c r="AX69" s="66"/>
      <c r="AY69" s="66"/>
      <c r="AZ69" s="66"/>
      <c r="BA69" s="66"/>
      <c r="BB69" s="66"/>
      <c r="BC69" s="66"/>
      <c r="BD69" s="66"/>
      <c r="BE69" s="66"/>
      <c r="BF69" s="66"/>
      <c r="BG69" s="66"/>
      <c r="BH69" s="66"/>
      <c r="BI69" s="66"/>
    </row>
    <row r="70" s="67" customFormat="true" ht="21" hidden="false" customHeight="true" outlineLevel="0" collapsed="false">
      <c r="A70" s="49" t="s">
        <v>242</v>
      </c>
      <c r="B70" s="70" t="n">
        <f aca="false">+C70/100</f>
        <v>0.0025</v>
      </c>
      <c r="C70" s="66" t="n">
        <f aca="false">+Parameters!B69</f>
        <v>0.25</v>
      </c>
      <c r="D70" s="71"/>
      <c r="E70" s="66"/>
      <c r="F70" s="71" t="n">
        <v>0</v>
      </c>
      <c r="G70" s="66"/>
      <c r="H70" s="66"/>
      <c r="I70" s="66"/>
      <c r="J70" s="66"/>
      <c r="K70" s="66"/>
      <c r="L70" s="66"/>
      <c r="M70" s="66"/>
      <c r="N70" s="66"/>
      <c r="O70" s="66"/>
      <c r="P70" s="66"/>
      <c r="Q70" s="66"/>
      <c r="R70" s="66"/>
      <c r="S70" s="66"/>
      <c r="T70" s="66"/>
      <c r="U70" s="66"/>
      <c r="V70" s="66"/>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6"/>
      <c r="BH70" s="66"/>
      <c r="BI70" s="66"/>
    </row>
    <row r="71" s="67" customFormat="true" ht="21" hidden="false" customHeight="true" outlineLevel="0" collapsed="false">
      <c r="A71" s="49" t="s">
        <v>243</v>
      </c>
      <c r="B71" s="70" t="n">
        <f aca="false">+C71/100</f>
        <v>0.9996625</v>
      </c>
      <c r="C71" s="66" t="n">
        <f aca="false">+Parameters!B70</f>
        <v>99.96625</v>
      </c>
      <c r="D71" s="71"/>
      <c r="E71" s="66"/>
      <c r="F71" s="71" t="n">
        <v>0</v>
      </c>
      <c r="G71" s="66"/>
      <c r="H71" s="66"/>
      <c r="I71" s="66"/>
      <c r="J71" s="66"/>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row>
    <row r="72" s="67" customFormat="true" ht="21" hidden="false" customHeight="true" outlineLevel="0" collapsed="false">
      <c r="A72" s="48" t="s">
        <v>244</v>
      </c>
      <c r="B72" s="65"/>
      <c r="C72" s="66"/>
      <c r="D72" s="66"/>
      <c r="E72" s="66"/>
      <c r="F72" s="66"/>
      <c r="G72" s="66"/>
      <c r="H72" s="66"/>
      <c r="I72" s="66"/>
      <c r="J72" s="66"/>
      <c r="K72" s="66"/>
      <c r="L72" s="66"/>
      <c r="M72" s="66"/>
      <c r="N72" s="66"/>
      <c r="O72" s="66"/>
      <c r="P72" s="66"/>
      <c r="Q72" s="66"/>
      <c r="R72" s="66"/>
      <c r="S72" s="66"/>
      <c r="T72" s="66"/>
      <c r="U72" s="66"/>
      <c r="V72" s="66"/>
      <c r="W72" s="66"/>
      <c r="X72" s="66"/>
      <c r="Y72" s="66"/>
      <c r="Z72" s="66"/>
      <c r="AA72" s="66"/>
      <c r="AB72" s="66"/>
      <c r="AC72" s="66"/>
      <c r="AD72" s="66"/>
      <c r="AE72" s="66"/>
      <c r="AF72" s="66"/>
      <c r="AG72" s="66"/>
      <c r="AH72" s="66"/>
      <c r="AI72" s="66"/>
      <c r="AJ72" s="66"/>
      <c r="AK72" s="66"/>
      <c r="AL72" s="66"/>
      <c r="AM72" s="66"/>
      <c r="AN72" s="66"/>
      <c r="AO72" s="66"/>
      <c r="AP72" s="66"/>
      <c r="AQ72" s="66"/>
      <c r="AR72" s="66"/>
      <c r="AS72" s="66"/>
      <c r="AT72" s="66"/>
      <c r="AU72" s="66"/>
      <c r="AV72" s="66"/>
      <c r="AW72" s="66"/>
      <c r="AX72" s="66"/>
      <c r="AY72" s="66"/>
      <c r="AZ72" s="66"/>
      <c r="BA72" s="66"/>
      <c r="BB72" s="66"/>
      <c r="BC72" s="66"/>
      <c r="BD72" s="66"/>
      <c r="BE72" s="66"/>
      <c r="BF72" s="66"/>
      <c r="BG72" s="66"/>
      <c r="BH72" s="66"/>
      <c r="BI72" s="66"/>
    </row>
    <row r="73" s="67" customFormat="true" ht="21" hidden="false" customHeight="true" outlineLevel="0" collapsed="false">
      <c r="A73" s="49" t="s">
        <v>245</v>
      </c>
      <c r="B73" s="41" t="n">
        <f aca="false">+$B$74+ IF(B1&lt;19, ((1/18)*($B$75-$B$74)*(B1-1)), ($B$75-$B$74))</f>
        <v>0.25</v>
      </c>
      <c r="C73" s="53" t="n">
        <f aca="false">+$B$74+ IF(C1&lt;19, ((1/18)*($B$75-$B$74)*(C1-1)), ($B$75-$B$74))</f>
        <v>0.275</v>
      </c>
      <c r="D73" s="53" t="n">
        <f aca="false">+$B$74+ IF(D1&lt;19, ((1/18)*($B$75-$B$74)*(D1-1)), ($B$75-$B$74))</f>
        <v>0.3</v>
      </c>
      <c r="E73" s="53" t="n">
        <f aca="false">+$B$74+ IF(E1&lt;19, ((1/18)*($B$75-$B$74)*(E1-1)), ($B$75-$B$74))</f>
        <v>0.325</v>
      </c>
      <c r="F73" s="53" t="n">
        <f aca="false">+$B$74+ IF(F1&lt;19, ((1/18)*($B$75-$B$74)*(F1-1)), ($B$75-$B$74))</f>
        <v>0.35</v>
      </c>
      <c r="G73" s="53" t="n">
        <f aca="false">+$B$74+ IF(G1&lt;19, ((1/18)*($B$75-$B$74)*(G1-1)), ($B$75-$B$74))</f>
        <v>0.375</v>
      </c>
      <c r="H73" s="53" t="n">
        <f aca="false">+$B$74+ IF(H1&lt;19, ((1/18)*($B$75-$B$74)*(H1-1)), ($B$75-$B$74))</f>
        <v>0.4</v>
      </c>
      <c r="I73" s="53" t="n">
        <f aca="false">+$B$74+ IF(I1&lt;19, ((1/18)*($B$75-$B$74)*(I1-1)), ($B$75-$B$74))</f>
        <v>0.425</v>
      </c>
      <c r="J73" s="53" t="n">
        <f aca="false">+$B$74+ IF(J1&lt;19, ((1/18)*($B$75-$B$74)*(J1-1)), ($B$75-$B$74))</f>
        <v>0.45</v>
      </c>
      <c r="K73" s="53" t="n">
        <f aca="false">+$B$74+ IF(K1&lt;19, ((1/18)*($B$75-$B$74)*(K1-1)), ($B$75-$B$74))</f>
        <v>0.475</v>
      </c>
      <c r="L73" s="53" t="n">
        <f aca="false">+$B$74+ IF(L1&lt;19, ((1/18)*($B$75-$B$74)*(L1-1)), ($B$75-$B$74))</f>
        <v>0.5</v>
      </c>
      <c r="M73" s="53" t="n">
        <f aca="false">+$B$74+ IF(M1&lt;19, ((1/18)*($B$75-$B$74)*(M1-1)), ($B$75-$B$74))</f>
        <v>0.525</v>
      </c>
      <c r="N73" s="53" t="n">
        <f aca="false">+$B$74+ IF(N1&lt;19, ((1/18)*($B$75-$B$74)*(N1-1)), ($B$75-$B$74))</f>
        <v>0.55</v>
      </c>
      <c r="O73" s="53" t="n">
        <f aca="false">+$B$74+ IF(O1&lt;19, ((1/18)*($B$75-$B$74)*(O1-1)), ($B$75-$B$74))</f>
        <v>0.575</v>
      </c>
      <c r="P73" s="53" t="n">
        <f aca="false">+$B$74+ IF(P1&lt;19, ((1/18)*($B$75-$B$74)*(P1-1)), ($B$75-$B$74))</f>
        <v>0.6</v>
      </c>
      <c r="Q73" s="53" t="n">
        <f aca="false">+$B$74+ IF(Q1&lt;19, ((1/18)*($B$75-$B$74)*(Q1-1)), ($B$75-$B$74))</f>
        <v>0.625</v>
      </c>
      <c r="R73" s="53" t="n">
        <f aca="false">+$B$74+ IF(R1&lt;19, ((1/18)*($B$75-$B$74)*(R1-1)), ($B$75-$B$74))</f>
        <v>0.65</v>
      </c>
      <c r="S73" s="53" t="n">
        <f aca="false">+$B$74+ IF(S1&lt;19, ((1/18)*($B$75-$B$74)*(S1-1)), ($B$75-$B$74))</f>
        <v>0.675</v>
      </c>
      <c r="T73" s="53" t="n">
        <f aca="false">+$B$74+ IF(T1&lt;19, ((1/18)*($B$75-$B$74)*(T1-1)), ($B$75-$B$74))</f>
        <v>0.7</v>
      </c>
      <c r="U73" s="53" t="n">
        <f aca="false">+$B$74+ IF(U1&lt;19, ((1/18)*($B$75-$B$74)*(U1-1)), ($B$75-$B$74))</f>
        <v>0.7</v>
      </c>
      <c r="V73" s="53" t="n">
        <f aca="false">+$B$74+ IF(V1&lt;19, ((1/18)*($B$75-$B$74)*(V1-1)), ($B$75-$B$74))</f>
        <v>0.7</v>
      </c>
      <c r="W73" s="53" t="n">
        <f aca="false">+$B$74+ IF(W1&lt;19, ((1/18)*($B$75-$B$74)*(W1-1)), ($B$75-$B$74))</f>
        <v>0.7</v>
      </c>
      <c r="X73" s="53" t="n">
        <f aca="false">+$B$74+ IF(X1&lt;19, ((1/18)*($B$75-$B$74)*(X1-1)), ($B$75-$B$74))</f>
        <v>0.7</v>
      </c>
      <c r="Y73" s="53" t="n">
        <f aca="false">+$B$74+ IF(Y1&lt;19, ((1/18)*($B$75-$B$74)*(Y1-1)), ($B$75-$B$74))</f>
        <v>0.7</v>
      </c>
      <c r="Z73" s="53" t="n">
        <f aca="false">+$B$74+ IF(Z1&lt;19, ((1/18)*($B$75-$B$74)*(Z1-1)), ($B$75-$B$74))</f>
        <v>0.7</v>
      </c>
      <c r="AA73" s="53" t="n">
        <f aca="false">+$B$74+ IF(AA1&lt;19, ((1/18)*($B$75-$B$74)*(AA1-1)), ($B$75-$B$74))</f>
        <v>0.7</v>
      </c>
      <c r="AB73" s="53" t="n">
        <f aca="false">+$B$74+ IF(AB1&lt;19, ((1/18)*($B$75-$B$74)*(AB1-1)), ($B$75-$B$74))</f>
        <v>0.7</v>
      </c>
      <c r="AC73" s="53" t="n">
        <f aca="false">+$B$74+ IF(AC1&lt;19, ((1/18)*($B$75-$B$74)*(AC1-1)), ($B$75-$B$74))</f>
        <v>0.7</v>
      </c>
      <c r="AD73" s="53" t="n">
        <f aca="false">+$B$74+ IF(AD1&lt;19, ((1/18)*($B$75-$B$74)*(AD1-1)), ($B$75-$B$74))</f>
        <v>0.7</v>
      </c>
      <c r="AE73" s="53" t="n">
        <f aca="false">+$B$74+ IF(AE1&lt;19, ((1/18)*($B$75-$B$74)*(AE1-1)), ($B$75-$B$74))</f>
        <v>0.7</v>
      </c>
      <c r="AF73" s="53" t="n">
        <f aca="false">+$B$74+ IF(AF1&lt;19, ((1/18)*($B$75-$B$74)*(AF1-1)), ($B$75-$B$74))</f>
        <v>0.7</v>
      </c>
      <c r="AG73" s="53" t="n">
        <f aca="false">+$B$74+ IF(AG1&lt;19, ((1/18)*($B$75-$B$74)*(AG1-1)), ($B$75-$B$74))</f>
        <v>0.7</v>
      </c>
      <c r="AH73" s="53" t="n">
        <f aca="false">+$B$74+ IF(AH1&lt;19, ((1/18)*($B$75-$B$74)*(AH1-1)), ($B$75-$B$74))</f>
        <v>0.7</v>
      </c>
      <c r="AI73" s="53" t="n">
        <f aca="false">+$B$74+ IF(AI1&lt;19, ((1/18)*($B$75-$B$74)*(AI1-1)), ($B$75-$B$74))</f>
        <v>0.7</v>
      </c>
      <c r="AJ73" s="53" t="n">
        <f aca="false">+$B$74+ IF(AJ1&lt;19, ((1/18)*($B$75-$B$74)*(AJ1-1)), ($B$75-$B$74))</f>
        <v>0.7</v>
      </c>
      <c r="AK73" s="53" t="n">
        <f aca="false">+$B$74+ IF(AK1&lt;19, ((1/18)*($B$75-$B$74)*(AK1-1)), ($B$75-$B$74))</f>
        <v>0.7</v>
      </c>
      <c r="AL73" s="53" t="n">
        <f aca="false">+$B$74+ IF(AL1&lt;19, ((1/18)*($B$75-$B$74)*(AL1-1)), ($B$75-$B$74))</f>
        <v>0.7</v>
      </c>
      <c r="AM73" s="53" t="n">
        <f aca="false">+$B$74+ IF(AM1&lt;19, ((1/18)*($B$75-$B$74)*(AM1-1)), ($B$75-$B$74))</f>
        <v>0.7</v>
      </c>
      <c r="AN73" s="53" t="n">
        <f aca="false">+$B$74+ IF(AN1&lt;19, ((1/18)*($B$75-$B$74)*(AN1-1)), ($B$75-$B$74))</f>
        <v>0.7</v>
      </c>
      <c r="AO73" s="53" t="n">
        <f aca="false">+$B$74+ IF(AO1&lt;19, ((1/18)*($B$75-$B$74)*(AO1-1)), ($B$75-$B$74))</f>
        <v>0.7</v>
      </c>
      <c r="AP73" s="53" t="n">
        <f aca="false">+$B$74+ IF(AP1&lt;19, ((1/18)*($B$75-$B$74)*(AP1-1)), ($B$75-$B$74))</f>
        <v>0.7</v>
      </c>
      <c r="AQ73" s="53" t="n">
        <f aca="false">+$B$74+ IF(AQ1&lt;19, ((1/18)*($B$75-$B$74)*(AQ1-1)), ($B$75-$B$74))</f>
        <v>0.7</v>
      </c>
      <c r="AR73" s="53" t="n">
        <f aca="false">+$B$74+ IF(AR1&lt;19, ((1/18)*($B$75-$B$74)*(AR1-1)), ($B$75-$B$74))</f>
        <v>0.7</v>
      </c>
      <c r="AS73" s="53" t="n">
        <f aca="false">+$B$74+ IF(AS1&lt;19, ((1/18)*($B$75-$B$74)*(AS1-1)), ($B$75-$B$74))</f>
        <v>0.7</v>
      </c>
      <c r="AT73" s="53" t="n">
        <f aca="false">+$B$74+ IF(AT1&lt;19, ((1/18)*($B$75-$B$74)*(AT1-1)), ($B$75-$B$74))</f>
        <v>0.7</v>
      </c>
      <c r="AU73" s="53" t="n">
        <f aca="false">+$B$74+ IF(AU1&lt;19, ((1/18)*($B$75-$B$74)*(AU1-1)), ($B$75-$B$74))</f>
        <v>0.7</v>
      </c>
      <c r="AV73" s="53" t="n">
        <f aca="false">+$B$74+ IF(AV1&lt;19, ((1/18)*($B$75-$B$74)*(AV1-1)), ($B$75-$B$74))</f>
        <v>0.7</v>
      </c>
      <c r="AW73" s="53" t="n">
        <f aca="false">+$B$74+ IF(AW1&lt;19, ((1/18)*($B$75-$B$74)*(AW1-1)), ($B$75-$B$74))</f>
        <v>0.7</v>
      </c>
      <c r="AX73" s="53" t="n">
        <f aca="false">+$B$74+ IF(AX1&lt;19, ((1/18)*($B$75-$B$74)*(AX1-1)), ($B$75-$B$74))</f>
        <v>0.7</v>
      </c>
      <c r="AY73" s="53" t="n">
        <f aca="false">+$B$74+ IF(AY1&lt;19, ((1/18)*($B$75-$B$74)*(AY1-1)), ($B$75-$B$74))</f>
        <v>0.7</v>
      </c>
      <c r="AZ73" s="53" t="n">
        <f aca="false">+$B$74+ IF(AZ1&lt;19, ((1/18)*($B$75-$B$74)*(AZ1-1)), ($B$75-$B$74))</f>
        <v>0.7</v>
      </c>
      <c r="BA73" s="53" t="n">
        <f aca="false">+$B$74+ IF(BA1&lt;19, ((1/18)*($B$75-$B$74)*(BA1-1)), ($B$75-$B$74))</f>
        <v>0.7</v>
      </c>
      <c r="BB73" s="53" t="n">
        <f aca="false">+$B$74+ IF(BB1&lt;19, ((1/18)*($B$75-$B$74)*(BB1-1)), ($B$75-$B$74))</f>
        <v>0.7</v>
      </c>
      <c r="BC73" s="53" t="n">
        <f aca="false">+$B$74+ IF(BC1&lt;19, ((1/18)*($B$75-$B$74)*(BC1-1)), ($B$75-$B$74))</f>
        <v>0.7</v>
      </c>
      <c r="BD73" s="53" t="n">
        <f aca="false">+$B$74+ IF(BD1&lt;19, ((1/18)*($B$75-$B$74)*(BD1-1)), ($B$75-$B$74))</f>
        <v>0.7</v>
      </c>
      <c r="BE73" s="53" t="n">
        <f aca="false">+$B$74+ IF(BE1&lt;19, ((1/18)*($B$75-$B$74)*(BE1-1)), ($B$75-$B$74))</f>
        <v>0.7</v>
      </c>
      <c r="BF73" s="53" t="n">
        <f aca="false">+$B$74+ IF(BF1&lt;19, ((1/18)*($B$75-$B$74)*(BF1-1)), ($B$75-$B$74))</f>
        <v>0.7</v>
      </c>
      <c r="BG73" s="53" t="n">
        <f aca="false">+$B$74+ IF(BG1&lt;19, ((1/18)*($B$75-$B$74)*(BG1-1)), ($B$75-$B$74))</f>
        <v>0.7</v>
      </c>
      <c r="BH73" s="53" t="n">
        <f aca="false">+$B$74+ IF(BH1&lt;19, ((1/18)*($B$75-$B$74)*(BH1-1)), ($B$75-$B$74))</f>
        <v>0.7</v>
      </c>
      <c r="BI73" s="53" t="n">
        <f aca="false">+$B$74+ IF(BI1&lt;19, ((1/18)*($B$75-$B$74)*(BI1-1)), ($B$75-$B$74))</f>
        <v>0.7</v>
      </c>
      <c r="BJ73" s="72"/>
      <c r="BK73" s="72"/>
      <c r="BL73" s="72"/>
      <c r="BM73" s="72"/>
      <c r="BN73" s="72"/>
      <c r="BO73" s="72"/>
      <c r="BP73" s="72"/>
      <c r="BQ73" s="72"/>
      <c r="BR73" s="72"/>
      <c r="BS73" s="72"/>
      <c r="BT73" s="72"/>
      <c r="BU73" s="72"/>
      <c r="BV73" s="72"/>
      <c r="BW73" s="72"/>
      <c r="BX73" s="72"/>
      <c r="BY73" s="72"/>
      <c r="BZ73" s="72"/>
      <c r="CA73" s="72"/>
      <c r="CB73" s="72"/>
      <c r="CC73" s="72"/>
      <c r="CD73" s="72"/>
      <c r="CE73" s="72"/>
      <c r="CF73" s="72"/>
      <c r="CG73" s="72"/>
      <c r="CH73" s="72"/>
      <c r="CI73" s="72"/>
      <c r="CJ73" s="72"/>
      <c r="CK73" s="72"/>
      <c r="CL73" s="72"/>
      <c r="CM73" s="72"/>
      <c r="CN73" s="72"/>
      <c r="CO73" s="72"/>
      <c r="CP73" s="72"/>
      <c r="CQ73" s="72"/>
      <c r="CR73" s="72"/>
      <c r="CS73" s="72"/>
      <c r="CT73" s="72"/>
      <c r="CU73" s="72"/>
      <c r="CV73" s="72"/>
      <c r="CW73" s="72"/>
      <c r="CX73" s="72"/>
      <c r="CY73" s="72"/>
      <c r="CZ73" s="72"/>
      <c r="DA73" s="72"/>
      <c r="DB73" s="72"/>
      <c r="DC73" s="72"/>
      <c r="DD73" s="72"/>
      <c r="DE73" s="72"/>
      <c r="DF73" s="72"/>
      <c r="DG73" s="72"/>
      <c r="DH73" s="72"/>
      <c r="DI73" s="72"/>
      <c r="DJ73" s="72"/>
      <c r="DK73" s="72"/>
      <c r="DL73" s="72"/>
      <c r="DM73" s="72"/>
      <c r="DN73" s="72"/>
      <c r="DO73" s="72"/>
      <c r="DP73" s="72"/>
      <c r="DQ73" s="72"/>
      <c r="DR73" s="72"/>
      <c r="DS73" s="72"/>
      <c r="DT73" s="72"/>
    </row>
    <row r="74" s="67" customFormat="true" ht="21" hidden="false" customHeight="true" outlineLevel="0" collapsed="false">
      <c r="A74" s="49" t="s">
        <v>246</v>
      </c>
      <c r="B74" s="41" t="n">
        <f aca="false">+Parameters!B76</f>
        <v>0.25</v>
      </c>
      <c r="C74" s="66"/>
      <c r="D74" s="66"/>
      <c r="E74" s="66"/>
      <c r="F74" s="66"/>
      <c r="G74" s="66"/>
      <c r="H74" s="66"/>
      <c r="I74" s="66"/>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row>
    <row r="75" s="67" customFormat="true" ht="21" hidden="false" customHeight="true" outlineLevel="0" collapsed="false">
      <c r="A75" s="49" t="s">
        <v>247</v>
      </c>
      <c r="B75" s="41" t="n">
        <f aca="false">+Parameters!B77</f>
        <v>0.7</v>
      </c>
      <c r="C75" s="66"/>
      <c r="D75" s="66"/>
      <c r="E75" s="66"/>
      <c r="F75" s="66"/>
      <c r="G75" s="66"/>
      <c r="H75" s="66"/>
      <c r="I75" s="66"/>
      <c r="J75" s="66"/>
      <c r="K75" s="66"/>
      <c r="L75" s="66"/>
      <c r="M75" s="66"/>
      <c r="N75" s="66"/>
      <c r="O75" s="66"/>
      <c r="P75" s="66"/>
      <c r="Q75" s="66"/>
      <c r="R75" s="66"/>
      <c r="S75" s="66"/>
      <c r="T75" s="66"/>
      <c r="U75" s="66"/>
      <c r="V75" s="66"/>
      <c r="W75" s="66"/>
      <c r="X75" s="66"/>
      <c r="Y75" s="66"/>
      <c r="Z75" s="66"/>
      <c r="AA75" s="66"/>
      <c r="AB75" s="66"/>
      <c r="AC75" s="66"/>
      <c r="AD75" s="66"/>
      <c r="AE75" s="66"/>
      <c r="AF75" s="66"/>
      <c r="AG75" s="66"/>
      <c r="AH75" s="66"/>
      <c r="AI75" s="66"/>
      <c r="AJ75" s="66"/>
      <c r="AK75" s="66"/>
      <c r="AL75" s="66"/>
      <c r="AM75" s="66"/>
      <c r="AN75" s="66"/>
      <c r="AO75" s="66"/>
      <c r="AP75" s="66"/>
      <c r="AQ75" s="66"/>
      <c r="AR75" s="66"/>
      <c r="AS75" s="66"/>
      <c r="AT75" s="66"/>
      <c r="AU75" s="66"/>
      <c r="AV75" s="66"/>
      <c r="AW75" s="66"/>
      <c r="AX75" s="66"/>
      <c r="AY75" s="66"/>
      <c r="AZ75" s="66"/>
      <c r="BA75" s="66"/>
      <c r="BB75" s="66"/>
      <c r="BC75" s="66"/>
      <c r="BD75" s="66"/>
      <c r="BE75" s="66"/>
      <c r="BF75" s="66"/>
      <c r="BG75" s="66"/>
      <c r="BH75" s="66"/>
      <c r="BI75" s="66"/>
    </row>
    <row r="76" s="67" customFormat="true" ht="21" hidden="false" customHeight="true" outlineLevel="0" collapsed="false">
      <c r="A76" s="49" t="s">
        <v>248</v>
      </c>
      <c r="B76" s="41" t="n">
        <f aca="false">+Parameters!B78</f>
        <v>0.8</v>
      </c>
      <c r="C76" s="66"/>
      <c r="D76" s="66"/>
      <c r="E76" s="66"/>
      <c r="F76" s="66"/>
      <c r="G76" s="66"/>
      <c r="H76" s="66"/>
      <c r="I76" s="66"/>
      <c r="J76" s="66"/>
      <c r="K76" s="66"/>
      <c r="L76" s="66"/>
      <c r="M76" s="66"/>
      <c r="N76" s="66"/>
      <c r="O76" s="66"/>
      <c r="P76" s="66"/>
      <c r="Q76" s="66"/>
      <c r="R76" s="66"/>
      <c r="S76" s="66"/>
      <c r="T76" s="66"/>
      <c r="U76" s="66"/>
      <c r="V76" s="66"/>
      <c r="W76" s="66"/>
      <c r="X76" s="66"/>
      <c r="Y76" s="66"/>
      <c r="Z76" s="66"/>
      <c r="AA76" s="66"/>
      <c r="AB76" s="66"/>
      <c r="AC76" s="66"/>
      <c r="AD76" s="66"/>
      <c r="AE76" s="66"/>
      <c r="AF76" s="66"/>
      <c r="AG76" s="66"/>
      <c r="AH76" s="66"/>
      <c r="AI76" s="66"/>
      <c r="AJ76" s="66"/>
      <c r="AK76" s="66"/>
      <c r="AL76" s="66"/>
      <c r="AM76" s="66"/>
      <c r="AN76" s="66"/>
      <c r="AO76" s="66"/>
      <c r="AP76" s="66"/>
      <c r="AQ76" s="66"/>
      <c r="AR76" s="66"/>
      <c r="AS76" s="66"/>
      <c r="AT76" s="66"/>
      <c r="AU76" s="66"/>
      <c r="AV76" s="66"/>
      <c r="AW76" s="66"/>
      <c r="AX76" s="66"/>
      <c r="AY76" s="66"/>
      <c r="AZ76" s="66"/>
      <c r="BA76" s="66"/>
      <c r="BB76" s="66"/>
      <c r="BC76" s="66"/>
      <c r="BD76" s="66"/>
      <c r="BE76" s="66"/>
      <c r="BF76" s="66"/>
      <c r="BG76" s="66"/>
      <c r="BH76" s="66"/>
      <c r="BI76" s="66"/>
    </row>
    <row r="77" s="67" customFormat="true" ht="21" hidden="false" customHeight="true" outlineLevel="0" collapsed="false">
      <c r="A77" s="49" t="s">
        <v>151</v>
      </c>
      <c r="B77" s="41" t="n">
        <f aca="false">+Parameters!B79</f>
        <v>0.0068</v>
      </c>
      <c r="C77" s="66"/>
      <c r="D77" s="66"/>
      <c r="E77" s="66"/>
      <c r="F77" s="66"/>
      <c r="G77" s="66"/>
      <c r="H77" s="66"/>
      <c r="I77" s="66"/>
      <c r="J77" s="66"/>
      <c r="K77" s="66"/>
      <c r="L77" s="66"/>
      <c r="M77" s="66"/>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6"/>
      <c r="BH77" s="66"/>
      <c r="BI77" s="66"/>
    </row>
    <row r="78" s="67" customFormat="true" ht="21" hidden="false" customHeight="true" outlineLevel="0" collapsed="false">
      <c r="A78" s="48" t="s">
        <v>249</v>
      </c>
      <c r="B78" s="65"/>
      <c r="C78" s="66"/>
      <c r="D78" s="66"/>
      <c r="E78" s="66"/>
      <c r="F78" s="66"/>
      <c r="G78" s="66"/>
      <c r="H78" s="66"/>
      <c r="I78" s="66"/>
      <c r="J78" s="66"/>
      <c r="K78" s="66"/>
      <c r="L78" s="66"/>
      <c r="M78" s="66"/>
      <c r="N78" s="66"/>
      <c r="O78" s="66"/>
      <c r="P78" s="66"/>
      <c r="Q78" s="66"/>
      <c r="R78" s="66"/>
      <c r="S78" s="66"/>
      <c r="T78" s="66"/>
      <c r="U78" s="66"/>
      <c r="V78" s="66"/>
      <c r="W78" s="66"/>
      <c r="X78" s="66"/>
      <c r="Y78" s="66"/>
      <c r="Z78" s="66"/>
      <c r="AA78" s="66"/>
      <c r="AB78" s="66"/>
      <c r="AC78" s="66"/>
      <c r="AD78" s="66"/>
      <c r="AE78" s="66"/>
      <c r="AF78" s="66"/>
      <c r="AG78" s="66"/>
      <c r="AH78" s="66"/>
      <c r="AI78" s="66"/>
      <c r="AJ78" s="66"/>
      <c r="AK78" s="66"/>
      <c r="AL78" s="66"/>
      <c r="AM78" s="66"/>
      <c r="AN78" s="66"/>
      <c r="AO78" s="66"/>
      <c r="AP78" s="66"/>
      <c r="AQ78" s="66"/>
      <c r="AR78" s="66"/>
      <c r="AS78" s="66"/>
      <c r="AT78" s="66"/>
      <c r="AU78" s="66"/>
      <c r="AV78" s="66"/>
      <c r="AW78" s="66"/>
      <c r="AX78" s="66"/>
      <c r="AY78" s="66"/>
      <c r="AZ78" s="66"/>
      <c r="BA78" s="66"/>
      <c r="BB78" s="66"/>
      <c r="BC78" s="66"/>
      <c r="BD78" s="66"/>
      <c r="BE78" s="66"/>
      <c r="BF78" s="66"/>
      <c r="BG78" s="66"/>
      <c r="BH78" s="66"/>
      <c r="BI78" s="66"/>
    </row>
    <row r="79" s="67" customFormat="true" ht="21" hidden="false" customHeight="true" outlineLevel="0" collapsed="false">
      <c r="A79" s="49" t="s">
        <v>55</v>
      </c>
      <c r="B79" s="41" t="n">
        <f aca="false">+Parameters!B14</f>
        <v>2.9</v>
      </c>
      <c r="C79" s="66"/>
      <c r="D79" s="66"/>
      <c r="E79" s="66"/>
      <c r="F79" s="66"/>
      <c r="G79" s="66"/>
      <c r="H79" s="66"/>
      <c r="I79" s="66"/>
      <c r="J79" s="66"/>
      <c r="K79" s="66"/>
      <c r="L79" s="66"/>
      <c r="M79" s="66"/>
      <c r="N79" s="66"/>
      <c r="O79" s="66"/>
      <c r="P79" s="66"/>
      <c r="Q79" s="66"/>
      <c r="R79" s="66"/>
      <c r="S79" s="66"/>
      <c r="T79" s="66"/>
      <c r="U79" s="66"/>
      <c r="V79" s="66"/>
      <c r="W79" s="66"/>
      <c r="X79" s="66"/>
      <c r="Y79" s="66"/>
      <c r="Z79" s="66"/>
      <c r="AA79" s="66"/>
      <c r="AB79" s="66"/>
      <c r="AC79" s="66"/>
      <c r="AD79" s="66"/>
      <c r="AE79" s="66"/>
      <c r="AF79" s="66"/>
      <c r="AG79" s="66"/>
      <c r="AH79" s="66"/>
      <c r="AI79" s="66"/>
      <c r="AJ79" s="66"/>
      <c r="AK79" s="66"/>
      <c r="AL79" s="66"/>
      <c r="AM79" s="66"/>
      <c r="AN79" s="66"/>
      <c r="AO79" s="66"/>
      <c r="AP79" s="66"/>
      <c r="AQ79" s="66"/>
      <c r="AR79" s="66"/>
      <c r="AS79" s="66"/>
      <c r="AT79" s="66"/>
      <c r="AU79" s="66"/>
      <c r="AV79" s="66"/>
      <c r="AW79" s="66"/>
      <c r="AX79" s="66"/>
      <c r="AY79" s="66"/>
      <c r="AZ79" s="66"/>
      <c r="BA79" s="66"/>
      <c r="BB79" s="66"/>
      <c r="BC79" s="66"/>
      <c r="BD79" s="66"/>
      <c r="BE79" s="66"/>
      <c r="BF79" s="66"/>
      <c r="BG79" s="66"/>
      <c r="BH79" s="66"/>
      <c r="BI79" s="66"/>
    </row>
    <row r="80" s="67" customFormat="true" ht="21" hidden="false" customHeight="true" outlineLevel="0" collapsed="false">
      <c r="A80" s="49" t="s">
        <v>250</v>
      </c>
      <c r="B80" s="41" t="n">
        <f aca="false">+Parameters!B81</f>
        <v>3.8</v>
      </c>
      <c r="C80" s="66"/>
      <c r="D80" s="66"/>
      <c r="E80" s="66"/>
      <c r="F80" s="66"/>
      <c r="G80" s="66"/>
      <c r="H80" s="66"/>
      <c r="I80" s="66"/>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row>
    <row r="81" s="67" customFormat="true" ht="21" hidden="false" customHeight="true" outlineLevel="0" collapsed="false">
      <c r="A81" s="48" t="s">
        <v>251</v>
      </c>
      <c r="B81" s="65"/>
      <c r="C81" s="66"/>
      <c r="D81" s="66"/>
      <c r="E81" s="66"/>
      <c r="F81" s="66"/>
      <c r="G81" s="66"/>
      <c r="H81" s="66"/>
      <c r="I81" s="66"/>
      <c r="J81" s="66"/>
      <c r="K81" s="66"/>
      <c r="L81" s="66"/>
      <c r="M81" s="66"/>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c r="AY81" s="66"/>
      <c r="AZ81" s="66"/>
      <c r="BA81" s="66"/>
      <c r="BB81" s="66"/>
      <c r="BC81" s="66"/>
      <c r="BD81" s="66"/>
      <c r="BE81" s="66"/>
      <c r="BF81" s="66"/>
      <c r="BG81" s="66"/>
      <c r="BH81" s="66"/>
      <c r="BI81" s="66"/>
    </row>
    <row r="82" s="67" customFormat="true" ht="27.6" hidden="false" customHeight="true" outlineLevel="0" collapsed="false">
      <c r="A82" s="49" t="s">
        <v>252</v>
      </c>
      <c r="B82" s="41" t="n">
        <f aca="false">+Parameters!B83</f>
        <v>0.098</v>
      </c>
      <c r="C82" s="66"/>
      <c r="D82" s="71"/>
      <c r="E82" s="66"/>
      <c r="F82" s="66"/>
      <c r="G82" s="66"/>
      <c r="H82" s="66"/>
      <c r="I82" s="66"/>
      <c r="J82" s="66"/>
      <c r="K82" s="66"/>
      <c r="L82" s="66"/>
      <c r="M82" s="66"/>
      <c r="N82" s="66"/>
      <c r="O82" s="66"/>
      <c r="P82" s="66"/>
      <c r="Q82" s="66"/>
      <c r="R82" s="66"/>
      <c r="S82" s="66"/>
      <c r="T82" s="66"/>
      <c r="U82" s="66"/>
      <c r="V82" s="66"/>
      <c r="W82" s="66"/>
      <c r="X82" s="66"/>
      <c r="Y82" s="66"/>
      <c r="Z82" s="66"/>
      <c r="AA82" s="66"/>
      <c r="AB82" s="66"/>
      <c r="AC82" s="66"/>
      <c r="AD82" s="66"/>
      <c r="AE82" s="66"/>
      <c r="AF82" s="66"/>
      <c r="AG82" s="66"/>
      <c r="AH82" s="66"/>
      <c r="AI82" s="66"/>
      <c r="AJ82" s="66"/>
      <c r="AK82" s="66"/>
      <c r="AL82" s="66"/>
      <c r="AM82" s="66"/>
      <c r="AN82" s="66"/>
      <c r="AO82" s="66"/>
      <c r="AP82" s="66"/>
      <c r="AQ82" s="66"/>
      <c r="AR82" s="66"/>
      <c r="AS82" s="66"/>
      <c r="AT82" s="66"/>
      <c r="AU82" s="66"/>
      <c r="AV82" s="66"/>
      <c r="AW82" s="66"/>
      <c r="AX82" s="66"/>
      <c r="AY82" s="66"/>
      <c r="AZ82" s="66"/>
      <c r="BA82" s="66"/>
      <c r="BB82" s="66"/>
      <c r="BC82" s="66"/>
      <c r="BD82" s="66"/>
      <c r="BE82" s="66"/>
      <c r="BF82" s="66"/>
      <c r="BG82" s="66"/>
      <c r="BH82" s="66"/>
      <c r="BI82" s="66"/>
    </row>
    <row r="83" s="67" customFormat="true" ht="27.6" hidden="false" customHeight="true" outlineLevel="0" collapsed="false">
      <c r="A83" s="49" t="s">
        <v>253</v>
      </c>
      <c r="B83" s="41" t="n">
        <f aca="false">+Parameters!B84</f>
        <v>0.088</v>
      </c>
      <c r="C83" s="66"/>
      <c r="D83" s="71"/>
      <c r="E83" s="66"/>
      <c r="F83" s="66"/>
      <c r="G83" s="66"/>
      <c r="H83" s="66"/>
      <c r="I83" s="66"/>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row>
    <row r="84" s="67" customFormat="true" ht="27.6" hidden="false" customHeight="true" outlineLevel="0" collapsed="false">
      <c r="A84" s="49" t="s">
        <v>254</v>
      </c>
      <c r="B84" s="41" t="n">
        <f aca="false">+Parameters!B85</f>
        <v>0.025</v>
      </c>
      <c r="C84" s="66"/>
      <c r="D84" s="71"/>
      <c r="E84" s="66"/>
      <c r="F84" s="66"/>
      <c r="G84" s="66"/>
      <c r="H84" s="66"/>
      <c r="I84" s="66"/>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c r="AY84" s="66"/>
      <c r="AZ84" s="66"/>
      <c r="BA84" s="66"/>
      <c r="BB84" s="66"/>
      <c r="BC84" s="66"/>
      <c r="BD84" s="66"/>
      <c r="BE84" s="66"/>
      <c r="BF84" s="66"/>
      <c r="BG84" s="66"/>
      <c r="BH84" s="66"/>
      <c r="BI84" s="66"/>
    </row>
    <row r="85" s="64" customFormat="true" ht="29.45" hidden="false" customHeight="true" outlineLevel="0" collapsed="false">
      <c r="A85" s="46" t="s">
        <v>255</v>
      </c>
      <c r="B85" s="62"/>
      <c r="C85" s="63"/>
      <c r="D85" s="63"/>
      <c r="E85" s="63"/>
      <c r="F85" s="63"/>
      <c r="G85" s="63"/>
      <c r="H85" s="63"/>
      <c r="I85" s="63"/>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s="63"/>
      <c r="AN85" s="63"/>
      <c r="AO85" s="63"/>
      <c r="AP85" s="63"/>
      <c r="AQ85" s="63"/>
      <c r="AR85" s="63"/>
      <c r="AS85" s="63"/>
      <c r="AT85" s="63"/>
      <c r="AU85" s="63"/>
      <c r="AV85" s="63"/>
      <c r="AW85" s="63"/>
      <c r="AX85" s="63"/>
      <c r="AY85" s="63"/>
      <c r="AZ85" s="63"/>
      <c r="BA85" s="63"/>
      <c r="BB85" s="63"/>
      <c r="BC85" s="63"/>
      <c r="BD85" s="63"/>
      <c r="BE85" s="63"/>
      <c r="BF85" s="63"/>
      <c r="BG85" s="63"/>
      <c r="BH85" s="63"/>
      <c r="BI85" s="63"/>
    </row>
    <row r="86" s="67" customFormat="true" ht="21" hidden="false" customHeight="true" outlineLevel="0" collapsed="false">
      <c r="A86" s="73" t="s">
        <v>256</v>
      </c>
      <c r="B86" s="74"/>
      <c r="C86" s="69"/>
      <c r="D86" s="69"/>
      <c r="E86" s="69"/>
      <c r="F86" s="69"/>
      <c r="G86" s="69"/>
      <c r="H86" s="69"/>
      <c r="I86" s="69"/>
      <c r="J86" s="69"/>
      <c r="K86" s="69"/>
      <c r="L86" s="69"/>
      <c r="M86" s="69"/>
      <c r="N86" s="69"/>
      <c r="O86" s="69"/>
      <c r="P86" s="69"/>
      <c r="Q86" s="69"/>
      <c r="R86" s="69"/>
      <c r="S86" s="69"/>
      <c r="T86" s="69"/>
      <c r="U86" s="69"/>
      <c r="V86" s="69"/>
      <c r="W86" s="69"/>
      <c r="X86" s="69"/>
      <c r="Y86" s="69"/>
      <c r="Z86" s="69"/>
      <c r="AA86" s="69"/>
      <c r="AB86" s="69"/>
      <c r="AC86" s="69"/>
      <c r="AD86" s="69"/>
      <c r="AE86" s="69"/>
      <c r="AF86" s="69"/>
      <c r="AG86" s="69"/>
      <c r="AH86" s="69"/>
      <c r="AI86" s="69"/>
      <c r="AJ86" s="69"/>
      <c r="AK86" s="69"/>
      <c r="AL86" s="69"/>
      <c r="AM86" s="69"/>
      <c r="AN86" s="69"/>
      <c r="AO86" s="69"/>
      <c r="AP86" s="69"/>
      <c r="AQ86" s="69"/>
      <c r="AR86" s="69"/>
      <c r="AS86" s="69"/>
      <c r="AT86" s="69"/>
      <c r="AU86" s="69"/>
      <c r="AV86" s="69"/>
      <c r="AW86" s="69"/>
      <c r="AX86" s="69"/>
      <c r="AY86" s="69"/>
      <c r="AZ86" s="69"/>
      <c r="BA86" s="69"/>
      <c r="BB86" s="69"/>
      <c r="BC86" s="69"/>
      <c r="BD86" s="69"/>
      <c r="BE86" s="69"/>
      <c r="BF86" s="69"/>
      <c r="BG86" s="69"/>
      <c r="BH86" s="69"/>
      <c r="BI86" s="69"/>
    </row>
    <row r="87" s="67" customFormat="true" ht="21" hidden="false" customHeight="true" outlineLevel="0" collapsed="false">
      <c r="A87" s="49" t="s">
        <v>257</v>
      </c>
      <c r="B87" s="74" t="n">
        <f aca="false">+Base!B60</f>
        <v>830.4</v>
      </c>
      <c r="C87" s="69" t="n">
        <f aca="false">Base!$B65*B87+Base!$B66*B89+B112*5/3.666</f>
        <v>866.117370653323</v>
      </c>
      <c r="D87" s="69" t="n">
        <f aca="false">Base!$B65*C87+Base!$B66*C89+C112*5/3.666</f>
        <v>904.3555223154</v>
      </c>
      <c r="E87" s="69" t="n">
        <f aca="false">Base!$B65*D87+Base!$B66*D89+D112*5/3.666</f>
        <v>945.370570030568</v>
      </c>
      <c r="F87" s="69" t="n">
        <f aca="false">Base!$B65*E87+Base!$B66*E89+E112*5/3.666</f>
        <v>989.289276066538</v>
      </c>
      <c r="G87" s="69" t="n">
        <f aca="false">Base!$B65*F87+Base!$B66*F89+F112*5/3.666</f>
        <v>1036.13506806027</v>
      </c>
      <c r="H87" s="69" t="n">
        <f aca="false">Base!$B65*G87+Base!$B66*G89+G112*5/3.666</f>
        <v>1085.8492733211</v>
      </c>
      <c r="I87" s="69" t="n">
        <f aca="false">Base!$B65*H87+Base!$B66*H89+H112*5/3.666</f>
        <v>1138.30842995242</v>
      </c>
      <c r="J87" s="69" t="n">
        <f aca="false">Base!$B65*I87+Base!$B66*I89+I112*5/3.666</f>
        <v>1193.33839958224</v>
      </c>
      <c r="K87" s="69" t="n">
        <f aca="false">Base!$B65*J87+Base!$B66*J89+J112*5/3.666</f>
        <v>1250.72587780022</v>
      </c>
      <c r="L87" s="69" t="n">
        <f aca="false">Base!$B65*K87+Base!$B66*K89+K112*5/3.666</f>
        <v>1310.22778703497</v>
      </c>
      <c r="M87" s="69" t="n">
        <f aca="false">Base!$B65*L87+Base!$B66*L89+L112*5/3.666</f>
        <v>1371.57894404952</v>
      </c>
      <c r="N87" s="69" t="n">
        <f aca="false">Base!$B65*M87+Base!$B66*M89+M112*5/3.666</f>
        <v>1434.49831850693</v>
      </c>
      <c r="O87" s="69" t="n">
        <f aca="false">Base!$B65*N87+Base!$B66*N89+N112*5/3.666</f>
        <v>1498.69413742066</v>
      </c>
      <c r="P87" s="69" t="n">
        <f aca="false">Base!$B65*O87+Base!$B66*O89+O112*5/3.666</f>
        <v>1563.86803994597</v>
      </c>
      <c r="Q87" s="69" t="n">
        <f aca="false">Base!$B65*P87+Base!$B66*P89+P112*5/3.666</f>
        <v>1629.71844543443</v>
      </c>
      <c r="R87" s="69" t="n">
        <f aca="false">Base!$B65*Q87+Base!$B66*Q89+Q112*5/3.666</f>
        <v>1695.94326264101</v>
      </c>
      <c r="S87" s="69" t="n">
        <f aca="false">Base!$B65*R87+Base!$B66*R89+R112*5/3.666</f>
        <v>1762.24203742369</v>
      </c>
      <c r="T87" s="69" t="n">
        <f aca="false">Base!$B65*S87+Base!$B66*S89+S112*5/3.666</f>
        <v>1828.31760707303</v>
      </c>
      <c r="U87" s="69" t="n">
        <f aca="false">Base!$B65*T87+Base!$B66*T89+T112*5/3.666</f>
        <v>1893.87729805928</v>
      </c>
      <c r="V87" s="69" t="n">
        <f aca="false">Base!$B65*U87+Base!$B66*U89+U112*5/3.666</f>
        <v>1958.63366458415</v>
      </c>
      <c r="W87" s="69" t="n">
        <f aca="false">Base!$B65*V87+Base!$B66*V89+V112*5/3.666</f>
        <v>2022.30801014932</v>
      </c>
      <c r="X87" s="69" t="n">
        <f aca="false">Base!$B65*W87+Base!$B66*W89+W112*5/3.666</f>
        <v>2084.63005211926</v>
      </c>
      <c r="Y87" s="69" t="n">
        <f aca="false">Base!$B65*X87+Base!$B66*X89+X112*5/3.666</f>
        <v>2145.33770635549</v>
      </c>
      <c r="Z87" s="69" t="n">
        <f aca="false">Base!$B65*Y87+Base!$B66*Y89+Y112*5/3.666</f>
        <v>2204.1768972525</v>
      </c>
      <c r="AA87" s="69" t="n">
        <f aca="false">Base!$B65*Z87+Base!$B66*Z89+Z112*5/3.666</f>
        <v>2260.90134100538</v>
      </c>
      <c r="AB87" s="69" t="n">
        <f aca="false">Base!$B65*AA87+Base!$B66*AA89+AA112*5/3.666</f>
        <v>2315.27227530829</v>
      </c>
      <c r="AC87" s="69" t="n">
        <f aca="false">Base!$B65*AB87+Base!$B66*AB89+AB112*5/3.666</f>
        <v>2367.05812358216</v>
      </c>
      <c r="AD87" s="69" t="n">
        <f aca="false">Base!$B65*AC87+Base!$B66*AC89+AC112*5/3.666</f>
        <v>2416.03409052121</v>
      </c>
      <c r="AE87" s="69" t="n">
        <f aca="false">Base!$B65*AD87+Base!$B66*AD89+AD112*5/3.666</f>
        <v>2461.98169050886</v>
      </c>
      <c r="AF87" s="69" t="n">
        <f aca="false">Base!$B65*AE87+Base!$B66*AE89+AE112*5/3.666</f>
        <v>2504.68821308161</v>
      </c>
      <c r="AG87" s="69" t="n">
        <f aca="false">Base!$B65*AF87+Base!$B66*AF89+AF112*5/3.666</f>
        <v>2543.94613085617</v>
      </c>
      <c r="AH87" s="69" t="n">
        <f aca="false">Base!$B65*AG87+Base!$B66*AG89+AG112*5/3.666</f>
        <v>2579.55245599852</v>
      </c>
      <c r="AI87" s="69" t="n">
        <f aca="false">Base!$B65*AH87+Base!$B66*AH89+AH112*5/3.666</f>
        <v>2611.30805157048</v>
      </c>
      <c r="AJ87" s="69" t="n">
        <f aca="false">Base!$B65*AI87+Base!$B66*AI89+AI112*5/3.666</f>
        <v>2639.01690443201</v>
      </c>
      <c r="AK87" s="69" t="n">
        <f aca="false">Base!$B65*AJ87+Base!$B66*AJ89+AJ112*5/3.666</f>
        <v>2662.48536675948</v>
      </c>
      <c r="AL87" s="69" t="n">
        <f aca="false">Base!$B65*AK87+Base!$B66*AK89+AK112*5/3.666</f>
        <v>2681.52137409358</v>
      </c>
      <c r="AM87" s="69" t="n">
        <f aca="false">Base!$B65*AL87+Base!$B66*AL89+AL112*5/3.666</f>
        <v>2695.93364880936</v>
      </c>
      <c r="AN87" s="69" t="n">
        <f aca="false">Base!$B65*AM87+Base!$B66*AM89+AM112*5/3.666</f>
        <v>2705.53089937274</v>
      </c>
      <c r="AO87" s="69" t="n">
        <f aca="false">Base!$B65*AN87+Base!$B66*AN89+AN112*5/3.666</f>
        <v>2710.1210266194</v>
      </c>
      <c r="AP87" s="69" t="n">
        <f aca="false">Base!$B65*AO87+Base!$B66*AO89+AO112*5/3.666</f>
        <v>2709.51034746894</v>
      </c>
      <c r="AQ87" s="69" t="n">
        <f aca="false">Base!$B65*AP87+Base!$B66*AP89+AP112*5/3.666</f>
        <v>2703.5028397167</v>
      </c>
      <c r="AR87" s="69" t="n">
        <f aca="false">Base!$B65*AQ87+Base!$B66*AQ89+AQ112*5/3.666</f>
        <v>2691.89939062852</v>
      </c>
      <c r="AS87" s="69" t="n">
        <f aca="false">Base!$B65*AR87+Base!$B66*AR89+AR112*5/3.666</f>
        <v>2674.49697864952</v>
      </c>
      <c r="AT87" s="69" t="n">
        <f aca="false">Base!$B65*AS87+Base!$B66*AS89+AS112*5/3.666</f>
        <v>2651.08759411589</v>
      </c>
      <c r="AU87" s="69" t="n">
        <f aca="false">Base!$B65*AT87+Base!$B66*AT89+AT112*5/3.666</f>
        <v>2621.45643653057</v>
      </c>
      <c r="AV87" s="69" t="n">
        <f aca="false">Base!$B65*AU87+Base!$B66*AU89+AU112*5/3.666</f>
        <v>2523.47532600425</v>
      </c>
      <c r="AW87" s="69" t="n">
        <f aca="false">Base!$B65*AV87+Base!$B66*AV89+AV112*5/3.666</f>
        <v>2436.50103026526</v>
      </c>
      <c r="AX87" s="69" t="n">
        <f aca="false">Base!$B65*AW87+Base!$B66*AW89+AW112*5/3.666</f>
        <v>2359.17519702544</v>
      </c>
      <c r="AY87" s="69" t="n">
        <f aca="false">Base!$B65*AX87+Base!$B66*AX89+AX112*5/3.666</f>
        <v>2290.31310187082</v>
      </c>
      <c r="AZ87" s="69" t="n">
        <f aca="false">Base!$B65*AY87+Base!$B66*AY89+AY112*5/3.666</f>
        <v>2228.8870440098</v>
      </c>
      <c r="BA87" s="69" t="n">
        <f aca="false">Base!$B65*AZ87+Base!$B66*AZ89+AZ112*5/3.666</f>
        <v>2174.01357468818</v>
      </c>
      <c r="BB87" s="69" t="n">
        <f aca="false">Base!$B65*BA87+Base!$B66*BA89+BA112*5/3.666</f>
        <v>2124.59072069536</v>
      </c>
      <c r="BC87" s="69" t="n">
        <f aca="false">Base!$B65*BB87+Base!$B66*BB89+BB112*5/3.666</f>
        <v>2080.02151976585</v>
      </c>
      <c r="BD87" s="69" t="n">
        <f aca="false">Base!$B65*BC87+Base!$B66*BC89+BC112*5/3.666</f>
        <v>2039.76483999345</v>
      </c>
      <c r="BE87" s="69" t="n">
        <f aca="false">Base!$B65*BD87+Base!$B66*BD89+BD112*5/3.666</f>
        <v>2003.33456251897</v>
      </c>
      <c r="BF87" s="69" t="n">
        <f aca="false">Base!$B65*BE87+Base!$B66*BE89+BE112*5/3.666</f>
        <v>1970.29679283619</v>
      </c>
      <c r="BG87" s="69" t="n">
        <f aca="false">Base!$B65*BF87+Base!$B66*BF89+BF112*5/3.666</f>
        <v>1940.26604770787</v>
      </c>
      <c r="BH87" s="69" t="n">
        <f aca="false">Base!$B65*BG87+Base!$B66*BG89+BG112*5/3.666</f>
        <v>1967.21649475104</v>
      </c>
      <c r="BI87" s="69" t="n">
        <f aca="false">Base!$B65*BH87+Base!$B66*BH89+BH112*5/3.666</f>
        <v>2048.06299211558</v>
      </c>
    </row>
    <row r="88" s="67" customFormat="true" ht="21" hidden="false" customHeight="true" outlineLevel="0" collapsed="false">
      <c r="A88" s="49" t="s">
        <v>258</v>
      </c>
      <c r="B88" s="74" t="n">
        <f aca="false">+B87/2.13</f>
        <v>389.859154929577</v>
      </c>
      <c r="C88" s="69" t="n">
        <f aca="false">+C87/2.13</f>
        <v>406.627873546161</v>
      </c>
      <c r="D88" s="69" t="n">
        <f aca="false">+D87/2.13</f>
        <v>424.580057425071</v>
      </c>
      <c r="E88" s="69" t="n">
        <f aca="false">+E87/2.13</f>
        <v>443.835948371159</v>
      </c>
      <c r="F88" s="69" t="n">
        <f aca="false">+F87/2.13</f>
        <v>464.455059186168</v>
      </c>
      <c r="G88" s="69" t="n">
        <f aca="false">+G87/2.13</f>
        <v>486.448388760691</v>
      </c>
      <c r="H88" s="69" t="n">
        <f aca="false">+H87/2.13</f>
        <v>509.788391230565</v>
      </c>
      <c r="I88" s="69" t="n">
        <f aca="false">+I87/2.13</f>
        <v>534.417103264049</v>
      </c>
      <c r="J88" s="69" t="n">
        <f aca="false">+J87/2.13</f>
        <v>560.252769756921</v>
      </c>
      <c r="K88" s="69" t="n">
        <f aca="false">+K87/2.13</f>
        <v>587.195247793529</v>
      </c>
      <c r="L88" s="69" t="n">
        <f aca="false">+L87/2.13</f>
        <v>615.130416448343</v>
      </c>
      <c r="M88" s="69" t="n">
        <f aca="false">+M87/2.13</f>
        <v>643.93377654907</v>
      </c>
      <c r="N88" s="69" t="n">
        <f aca="false">+N87/2.13</f>
        <v>673.473388970388</v>
      </c>
      <c r="O88" s="69" t="n">
        <f aca="false">+O87/2.13</f>
        <v>703.612271089514</v>
      </c>
      <c r="P88" s="69" t="n">
        <f aca="false">+P87/2.13</f>
        <v>734.210347392475</v>
      </c>
      <c r="Q88" s="69" t="n">
        <f aca="false">+Q87/2.13</f>
        <v>765.126030720389</v>
      </c>
      <c r="R88" s="69" t="n">
        <f aca="false">+R87/2.13</f>
        <v>796.217494197655</v>
      </c>
      <c r="S88" s="69" t="n">
        <f aca="false">+S87/2.13</f>
        <v>827.343679541637</v>
      </c>
      <c r="T88" s="69" t="n">
        <f aca="false">+T87/2.13</f>
        <v>858.365073743208</v>
      </c>
      <c r="U88" s="69" t="n">
        <f aca="false">+U87/2.13</f>
        <v>889.144271389335</v>
      </c>
      <c r="V88" s="69" t="n">
        <f aca="false">+V87/2.13</f>
        <v>919.546321401009</v>
      </c>
      <c r="W88" s="69" t="n">
        <f aca="false">+W87/2.13</f>
        <v>949.440380351792</v>
      </c>
      <c r="X88" s="69" t="n">
        <f aca="false">+X87/2.13</f>
        <v>978.699554985571</v>
      </c>
      <c r="Y88" s="69" t="n">
        <f aca="false">+Y87/2.13</f>
        <v>1007.20080110586</v>
      </c>
      <c r="Z88" s="69" t="n">
        <f aca="false">+Z87/2.13</f>
        <v>1034.82483439085</v>
      </c>
      <c r="AA88" s="69" t="n">
        <f aca="false">+AA87/2.13</f>
        <v>1061.45602864102</v>
      </c>
      <c r="AB88" s="69" t="n">
        <f aca="false">+AB87/2.13</f>
        <v>1086.98228887713</v>
      </c>
      <c r="AC88" s="69" t="n">
        <f aca="false">+AC87/2.13</f>
        <v>1111.29489370055</v>
      </c>
      <c r="AD88" s="69" t="n">
        <f aca="false">+AD87/2.13</f>
        <v>1134.28830540902</v>
      </c>
      <c r="AE88" s="69" t="n">
        <f aca="false">+AE87/2.13</f>
        <v>1155.85994859571</v>
      </c>
      <c r="AF88" s="69" t="n">
        <f aca="false">+AF87/2.13</f>
        <v>1175.90995919324</v>
      </c>
      <c r="AG88" s="69" t="n">
        <f aca="false">+AG87/2.13</f>
        <v>1194.34090650524</v>
      </c>
      <c r="AH88" s="69" t="n">
        <f aca="false">+AH87/2.13</f>
        <v>1211.05749107912</v>
      </c>
      <c r="AI88" s="69" t="n">
        <f aca="false">+AI87/2.13</f>
        <v>1225.96622139459</v>
      </c>
      <c r="AJ88" s="69" t="n">
        <f aca="false">+AJ87/2.13</f>
        <v>1238.97507250329</v>
      </c>
      <c r="AK88" s="69" t="n">
        <f aca="false">+AK87/2.13</f>
        <v>1249.99312993403</v>
      </c>
      <c r="AL88" s="69" t="n">
        <f aca="false">+AL87/2.13</f>
        <v>1258.93022257915</v>
      </c>
      <c r="AM88" s="69" t="n">
        <f aca="false">+AM87/2.13</f>
        <v>1265.69654873679</v>
      </c>
      <c r="AN88" s="69" t="n">
        <f aca="false">+AN87/2.13</f>
        <v>1270.20230017499</v>
      </c>
      <c r="AO88" s="69" t="n">
        <f aca="false">+AO87/2.13</f>
        <v>1272.35728949267</v>
      </c>
      <c r="AP88" s="69" t="n">
        <f aca="false">+AP87/2.13</f>
        <v>1272.07058566617</v>
      </c>
      <c r="AQ88" s="69" t="n">
        <f aca="false">+AQ87/2.13</f>
        <v>1269.25015949141</v>
      </c>
      <c r="AR88" s="69" t="n">
        <f aca="false">+AR87/2.13</f>
        <v>1263.80253081151</v>
      </c>
      <c r="AS88" s="69" t="n">
        <f aca="false">+AS87/2.13</f>
        <v>1255.6323843425</v>
      </c>
      <c r="AT88" s="69" t="n">
        <f aca="false">+AT87/2.13</f>
        <v>1244.64206296521</v>
      </c>
      <c r="AU88" s="69" t="n">
        <f aca="false">+AU87/2.13</f>
        <v>1230.73072137586</v>
      </c>
      <c r="AV88" s="69" t="n">
        <f aca="false">+AV87/2.13</f>
        <v>1184.730200002</v>
      </c>
      <c r="AW88" s="69" t="n">
        <f aca="false">+AW87/2.13</f>
        <v>1143.89719730763</v>
      </c>
      <c r="AX88" s="69" t="n">
        <f aca="false">+AX87/2.13</f>
        <v>1107.59398921382</v>
      </c>
      <c r="AY88" s="69" t="n">
        <f aca="false">+AY87/2.13</f>
        <v>1075.2643670755</v>
      </c>
      <c r="AZ88" s="69" t="n">
        <f aca="false">+AZ87/2.13</f>
        <v>1046.42584225812</v>
      </c>
      <c r="BA88" s="69" t="n">
        <f aca="false">+BA87/2.13</f>
        <v>1020.66365008835</v>
      </c>
      <c r="BB88" s="69" t="n">
        <f aca="false">+BB87/2.13</f>
        <v>997.460432251342</v>
      </c>
      <c r="BC88" s="69" t="n">
        <f aca="false">+BC87/2.13</f>
        <v>976.535924772698</v>
      </c>
      <c r="BD88" s="69" t="n">
        <f aca="false">+BD87/2.13</f>
        <v>957.636075114297</v>
      </c>
      <c r="BE88" s="69" t="n">
        <f aca="false">+BE87/2.13</f>
        <v>940.532658459612</v>
      </c>
      <c r="BF88" s="69" t="n">
        <f aca="false">+BF87/2.13</f>
        <v>925.021968467693</v>
      </c>
      <c r="BG88" s="69" t="n">
        <f aca="false">+BG87/2.13</f>
        <v>910.923027092895</v>
      </c>
      <c r="BH88" s="69" t="n">
        <f aca="false">+BH87/2.13</f>
        <v>923.575819131943</v>
      </c>
      <c r="BI88" s="69" t="n">
        <f aca="false">+BI87/2.13</f>
        <v>961.531921181025</v>
      </c>
    </row>
    <row r="89" s="67" customFormat="true" ht="21" hidden="false" customHeight="true" outlineLevel="0" collapsed="false">
      <c r="A89" s="49" t="s">
        <v>259</v>
      </c>
      <c r="B89" s="74" t="n">
        <f aca="false">Base!B62</f>
        <v>1527</v>
      </c>
      <c r="C89" s="69" t="n">
        <f aca="false">B87* Base!$B67+B89* Base!$B68+B90* Base!$B69</f>
        <v>1541.10786166667</v>
      </c>
      <c r="D89" s="69" t="n">
        <f aca="false">C87* Base!$B67+C89* Base!$B68+C90* Base!$B69</f>
        <v>1557.78299183907</v>
      </c>
      <c r="E89" s="69" t="n">
        <f aca="false">D87* Base!$B67+D89* Base!$B68+D90* Base!$B69</f>
        <v>1577.14241237889</v>
      </c>
      <c r="F89" s="69" t="n">
        <f aca="false">E87* Base!$B67+E89* Base!$B68+E90* Base!$B69</f>
        <v>1599.32090756127</v>
      </c>
      <c r="G89" s="69" t="n">
        <f aca="false">F87* Base!$B67+F89* Base!$B68+F90* Base!$B69</f>
        <v>1624.45891590885</v>
      </c>
      <c r="H89" s="69" t="n">
        <f aca="false">G87* Base!$B67+G89* Base!$B68+G90* Base!$B69</f>
        <v>1652.69320600059</v>
      </c>
      <c r="I89" s="69" t="n">
        <f aca="false">H87* Base!$B67+H89* Base!$B68+H90* Base!$B69</f>
        <v>1684.14980160035</v>
      </c>
      <c r="J89" s="69" t="n">
        <f aca="false">I87* Base!$B67+I89* Base!$B68+I90* Base!$B69</f>
        <v>1718.93871902019</v>
      </c>
      <c r="K89" s="69" t="n">
        <f aca="false">J87* Base!$B67+J89* Base!$B68+J90* Base!$B69</f>
        <v>1757.15016126246</v>
      </c>
      <c r="L89" s="69" t="n">
        <f aca="false">K87* Base!$B67+K89* Base!$B68+K90* Base!$B69</f>
        <v>1798.85188045576</v>
      </c>
      <c r="M89" s="69" t="n">
        <f aca="false">L87* Base!$B67+L89* Base!$B68+L90* Base!$B69</f>
        <v>1844.08747453616</v>
      </c>
      <c r="N89" s="69" t="n">
        <f aca="false">M87* Base!$B67+M89* Base!$B68+M90* Base!$B69</f>
        <v>1892.87542819365</v>
      </c>
      <c r="O89" s="69" t="n">
        <f aca="false">N87* Base!$B67+N89* Base!$B68+N90* Base!$B69</f>
        <v>1945.20874370911</v>
      </c>
      <c r="P89" s="69" t="n">
        <f aca="false">O87* Base!$B67+O89* Base!$B68+O90* Base!$B69</f>
        <v>2001.05503603414</v>
      </c>
      <c r="Q89" s="69" t="n">
        <f aca="false">P87* Base!$B67+P89* Base!$B68+P90* Base!$B69</f>
        <v>2060.35698958912</v>
      </c>
      <c r="R89" s="69" t="n">
        <f aca="false">Q87* Base!$B67+Q89* Base!$B68+Q90* Base!$B69</f>
        <v>2123.033092778</v>
      </c>
      <c r="S89" s="69" t="n">
        <f aca="false">R87* Base!$B67+R89* Base!$B68+R90* Base!$B69</f>
        <v>2188.97858090297</v>
      </c>
      <c r="T89" s="69" t="n">
        <f aca="false">S87* Base!$B67+S89* Base!$B68+S90* Base!$B69</f>
        <v>2258.066529558</v>
      </c>
      <c r="U89" s="69" t="n">
        <f aca="false">T87* Base!$B67+T89* Base!$B68+T90* Base!$B69</f>
        <v>2330.14904894189</v>
      </c>
      <c r="V89" s="69" t="n">
        <f aca="false">U87* Base!$B67+U89* Base!$B68+U90* Base!$B69</f>
        <v>2405.05853479183</v>
      </c>
      <c r="W89" s="69" t="n">
        <f aca="false">V87* Base!$B67+V89* Base!$B68+V90* Base!$B69</f>
        <v>2482.60893321765</v>
      </c>
      <c r="X89" s="69" t="n">
        <f aca="false">W87* Base!$B67+W89* Base!$B68+W90* Base!$B69</f>
        <v>2562.59726377575</v>
      </c>
      <c r="Y89" s="69" t="n">
        <f aca="false">X87* Base!$B67+X89* Base!$B68+X90* Base!$B69</f>
        <v>2644.80505082362</v>
      </c>
      <c r="Z89" s="69" t="n">
        <f aca="false">Y87* Base!$B67+Y89* Base!$B68+Y90* Base!$B69</f>
        <v>2728.99967746731</v>
      </c>
      <c r="AA89" s="69" t="n">
        <f aca="false">Z87* Base!$B67+Z89* Base!$B68+Z90* Base!$B69</f>
        <v>2814.93566749891</v>
      </c>
      <c r="AB89" s="69" t="n">
        <f aca="false">AA87* Base!$B67+AA89* Base!$B68+AA90* Base!$B69</f>
        <v>2902.35589590959</v>
      </c>
      <c r="AC89" s="69" t="n">
        <f aca="false">AB87* Base!$B67+AB89* Base!$B68+AB90* Base!$B69</f>
        <v>2990.99272618145</v>
      </c>
      <c r="AD89" s="69" t="n">
        <f aca="false">AC87* Base!$B67+AC89* Base!$B68+AC90* Base!$B69</f>
        <v>3080.56907158728</v>
      </c>
      <c r="AE89" s="69" t="n">
        <f aca="false">AD87* Base!$B67+AD89* Base!$B68+AD90* Base!$B69</f>
        <v>3170.79937755787</v>
      </c>
      <c r="AF89" s="69" t="n">
        <f aca="false">AE87* Base!$B67+AE89* Base!$B68+AE90* Base!$B69</f>
        <v>3261.39052243322</v>
      </c>
      <c r="AG89" s="69" t="n">
        <f aca="false">AF87* Base!$B67+AF89* Base!$B68+AF90* Base!$B69</f>
        <v>3352.04263439059</v>
      </c>
      <c r="AH89" s="69" t="n">
        <f aca="false">AG87* Base!$B67+AG89* Base!$B68+AG90* Base!$B69</f>
        <v>3442.44982290982</v>
      </c>
      <c r="AI89" s="69" t="n">
        <f aca="false">AH87* Base!$B67+AH89* Base!$B68+AH90* Base!$B69</f>
        <v>3532.30082373722</v>
      </c>
      <c r="AJ89" s="69" t="n">
        <f aca="false">AI87* Base!$B67+AI89* Base!$B68+AI90* Base!$B69</f>
        <v>3621.27955690986</v>
      </c>
      <c r="AK89" s="69" t="n">
        <f aca="false">AJ87* Base!$B67+AJ89* Base!$B68+AJ90* Base!$B69</f>
        <v>3709.06559800737</v>
      </c>
      <c r="AL89" s="69" t="n">
        <f aca="false">AK87* Base!$B67+AK89* Base!$B68+AK90* Base!$B69</f>
        <v>3795.33456341257</v>
      </c>
      <c r="AM89" s="69" t="n">
        <f aca="false">AL87* Base!$B67+AL89* Base!$B68+AL90* Base!$B69</f>
        <v>3879.75841102708</v>
      </c>
      <c r="AN89" s="69" t="n">
        <f aca="false">AM87* Base!$B67+AM89* Base!$B68+AM90* Base!$B69</f>
        <v>3962.00565861107</v>
      </c>
      <c r="AO89" s="69" t="n">
        <f aca="false">AN87* Base!$B67+AN89* Base!$B68+AN90* Base!$B69</f>
        <v>4041.74152274013</v>
      </c>
      <c r="AP89" s="69" t="n">
        <f aca="false">AO87* Base!$B67+AO89* Base!$B68+AO90* Base!$B69</f>
        <v>4118.62798223828</v>
      </c>
      <c r="AQ89" s="69" t="n">
        <f aca="false">AP87* Base!$B67+AP89* Base!$B68+AP90* Base!$B69</f>
        <v>4192.32377070535</v>
      </c>
      <c r="AR89" s="69" t="n">
        <f aca="false">AQ87* Base!$B67+AQ89* Base!$B68+AQ90* Base!$B69</f>
        <v>4262.48430288845</v>
      </c>
      <c r="AS89" s="69" t="n">
        <f aca="false">AR87* Base!$B67+AR89* Base!$B68+AR90* Base!$B69</f>
        <v>4328.76153793333</v>
      </c>
      <c r="AT89" s="69" t="n">
        <f aca="false">AS87* Base!$B67+AS89* Base!$B68+AS90* Base!$B69</f>
        <v>4390.80377620669</v>
      </c>
      <c r="AU89" s="69" t="n">
        <f aca="false">AT87* Base!$B67+AT89* Base!$B68+AT90* Base!$B69</f>
        <v>4448.2553694338</v>
      </c>
      <c r="AV89" s="69" t="n">
        <f aca="false">AU87* Base!$B67+AU89* Base!$B68+AU90* Base!$B69</f>
        <v>4500.75628402822</v>
      </c>
      <c r="AW89" s="69" t="n">
        <f aca="false">AV87* Base!$B67+AV89* Base!$B68+AV90* Base!$B69</f>
        <v>4542.49390245382</v>
      </c>
      <c r="AX89" s="69" t="n">
        <f aca="false">AW87* Base!$B67+AW89* Base!$B68+AW90* Base!$B69</f>
        <v>4574.87632125687</v>
      </c>
      <c r="AY89" s="69" t="n">
        <f aca="false">AX87* Base!$B67+AX89* Base!$B68+AX90* Base!$B69</f>
        <v>4599.13460186869</v>
      </c>
      <c r="AZ89" s="69" t="n">
        <f aca="false">AY87* Base!$B67+AY89* Base!$B68+AY90* Base!$B69</f>
        <v>4616.34527919671</v>
      </c>
      <c r="BA89" s="69" t="n">
        <f aca="false">AZ87* Base!$B67+AZ89* Base!$B68+AZ90* Base!$B69</f>
        <v>4627.45048989096</v>
      </c>
      <c r="BB89" s="69" t="n">
        <f aca="false">BA87* Base!$B67+BA89* Base!$B68+BA90* Base!$B69</f>
        <v>4633.27615476545</v>
      </c>
      <c r="BC89" s="69" t="n">
        <f aca="false">BB87* Base!$B67+BB89* Base!$B68+BB90* Base!$B69</f>
        <v>4634.51749440644</v>
      </c>
      <c r="BD89" s="69" t="n">
        <f aca="false">BC87* Base!$B67+BC89* Base!$B68+BC90* Base!$B69</f>
        <v>4631.78880717929</v>
      </c>
      <c r="BE89" s="69" t="n">
        <f aca="false">BD87* Base!$B67+BD89* Base!$B68+BD90* Base!$B69</f>
        <v>4625.63168685256</v>
      </c>
      <c r="BF89" s="69" t="n">
        <f aca="false">BE87* Base!$B67+BE89* Base!$B68+BE90* Base!$B69</f>
        <v>4616.52283271361</v>
      </c>
      <c r="BG89" s="69" t="n">
        <f aca="false">BF87* Base!$B67+BF89* Base!$B68+BF90* Base!$B69</f>
        <v>4604.8812953394</v>
      </c>
      <c r="BH89" s="69" t="n">
        <f aca="false">BG87* Base!$B67+BG89* Base!$B68+BG90* Base!$B69</f>
        <v>4591.07509092409</v>
      </c>
      <c r="BI89" s="69" t="n">
        <f aca="false">BH87* Base!$B67+BH89* Base!$B68+BH90* Base!$B69</f>
        <v>4580.2069345858</v>
      </c>
    </row>
    <row r="90" s="67" customFormat="true" ht="21" hidden="false" customHeight="true" outlineLevel="0" collapsed="false">
      <c r="A90" s="49" t="s">
        <v>260</v>
      </c>
      <c r="B90" s="74" t="n">
        <f aca="false">Base!B63</f>
        <v>10010</v>
      </c>
      <c r="C90" s="69" t="n">
        <f aca="false">( Base!$B70)*B89+( Base!$B71)*B90</f>
        <v>10010.439125</v>
      </c>
      <c r="D90" s="69" t="n">
        <f aca="false">( Base!$B70)*C89+( Base!$B71)*C90</f>
        <v>10010.9133714495</v>
      </c>
      <c r="E90" s="69" t="n">
        <f aca="false">( Base!$B70)*D89+( Base!$B71)*D90</f>
        <v>10011.4291456662</v>
      </c>
      <c r="F90" s="69" t="n">
        <f aca="false">( Base!$B70)*E89+( Base!$B71)*E90</f>
        <v>10011.9931443605</v>
      </c>
      <c r="G90" s="69" t="n">
        <f aca="false">( Base!$B70)*F89+( Base!$B71)*F90</f>
        <v>10012.6123989432</v>
      </c>
      <c r="H90" s="69" t="n">
        <f aca="false">( Base!$B70)*G89+( Base!$B71)*G90</f>
        <v>10013.2942895483</v>
      </c>
      <c r="I90" s="69" t="n">
        <f aca="false">( Base!$B70)*H89+( Base!$B71)*H90</f>
        <v>10014.0465357406</v>
      </c>
      <c r="J90" s="69" t="n">
        <f aca="false">( Base!$B70)*I89+( Base!$B71)*I90</f>
        <v>10014.8771695388</v>
      </c>
      <c r="K90" s="69" t="n">
        <f aca="false">( Base!$B70)*J89+( Base!$B71)*J90</f>
        <v>10015.7944952916</v>
      </c>
      <c r="L90" s="69" t="n">
        <f aca="false">( Base!$B70)*K89+( Base!$B71)*K90</f>
        <v>10016.8070400526</v>
      </c>
      <c r="M90" s="69" t="n">
        <f aca="false">( Base!$B70)*L89+( Base!$B71)*L90</f>
        <v>10017.9234973777</v>
      </c>
      <c r="N90" s="69" t="n">
        <f aca="false">( Base!$B70)*M89+( Base!$B71)*M90</f>
        <v>10019.1526668837</v>
      </c>
      <c r="O90" s="69" t="n">
        <f aca="false">( Base!$B70)*N89+( Base!$B71)*N90</f>
        <v>10020.5033914291</v>
      </c>
      <c r="P90" s="69" t="n">
        <f aca="false">( Base!$B70)*O89+( Base!$B71)*O90</f>
        <v>10021.9844933938</v>
      </c>
      <c r="Q90" s="69" t="n">
        <f aca="false">( Base!$B70)*P89+( Base!$B71)*P90</f>
        <v>10023.6047112173</v>
      </c>
      <c r="R90" s="69" t="n">
        <f aca="false">( Base!$B70)*Q89+( Base!$B71)*Q90</f>
        <v>10025.3726371013</v>
      </c>
      <c r="S90" s="69" t="n">
        <f aca="false">( Base!$B70)*R89+( Base!$B71)*R90</f>
        <v>10027.2966565682</v>
      </c>
      <c r="T90" s="69" t="n">
        <f aca="false">( Base!$B70)*S89+( Base!$B71)*S90</f>
        <v>10029.3848903989</v>
      </c>
      <c r="U90" s="69" t="n">
        <f aca="false">( Base!$B70)*T89+( Base!$B71)*T90</f>
        <v>10031.6451393223</v>
      </c>
      <c r="V90" s="69" t="n">
        <f aca="false">( Base!$B70)*U89+( Base!$B71)*U90</f>
        <v>10034.0848317101</v>
      </c>
      <c r="W90" s="69" t="n">
        <f aca="false">( Base!$B70)*V89+( Base!$B71)*V90</f>
        <v>10036.7109744164</v>
      </c>
      <c r="X90" s="69" t="n">
        <f aca="false">( Base!$B70)*W89+( Base!$B71)*W90</f>
        <v>10039.5301067955</v>
      </c>
      <c r="Y90" s="69" t="n">
        <f aca="false">( Base!$B70)*X89+( Base!$B71)*X90</f>
        <v>10042.5482585439</v>
      </c>
      <c r="Z90" s="69" t="n">
        <f aca="false">( Base!$B70)*Y89+( Base!$B71)*Y90</f>
        <v>10045.7709111337</v>
      </c>
      <c r="AA90" s="69" t="n">
        <f aca="false">( Base!$B70)*Z89+( Base!$B71)*Z90</f>
        <v>10049.2029626449</v>
      </c>
      <c r="AB90" s="69" t="n">
        <f aca="false">( Base!$B70)*AA89+( Base!$B71)*AA90</f>
        <v>10052.8486958138</v>
      </c>
      <c r="AC90" s="69" t="n">
        <f aca="false">( Base!$B70)*AB89+( Base!$B71)*AB90</f>
        <v>10056.7117491187</v>
      </c>
      <c r="AD90" s="69" t="n">
        <f aca="false">( Base!$B70)*AC89+( Base!$B71)*AC90</f>
        <v>10060.7950907188</v>
      </c>
      <c r="AE90" s="69" t="n">
        <f aca="false">( Base!$B70)*AD89+( Base!$B71)*AD90</f>
        <v>10065.1009950547</v>
      </c>
      <c r="AF90" s="69" t="n">
        <f aca="false">( Base!$B70)*AE89+( Base!$B71)*AE90</f>
        <v>10069.6310219127</v>
      </c>
      <c r="AG90" s="69" t="n">
        <f aca="false">( Base!$B70)*AF89+( Base!$B71)*AF90</f>
        <v>10074.3859977489</v>
      </c>
      <c r="AH90" s="69" t="n">
        <f aca="false">( Base!$B70)*AG89+( Base!$B71)*AG90</f>
        <v>10079.3659990607</v>
      </c>
      <c r="AI90" s="69" t="n">
        <f aca="false">( Base!$B70)*AH89+( Base!$B71)*AH90</f>
        <v>10084.5703375932</v>
      </c>
      <c r="AJ90" s="69" t="n">
        <f aca="false">( Base!$B70)*AI89+( Base!$B71)*AI90</f>
        <v>10089.9975471637</v>
      </c>
      <c r="AK90" s="69" t="n">
        <f aca="false">( Base!$B70)*AJ89+( Base!$B71)*AJ90</f>
        <v>10095.6453718838</v>
      </c>
      <c r="AL90" s="69" t="n">
        <f aca="false">( Base!$B70)*AK89+( Base!$B71)*AK90</f>
        <v>10101.5107555658</v>
      </c>
      <c r="AM90" s="69" t="n">
        <f aca="false">( Base!$B70)*AL89+( Base!$B71)*AL90</f>
        <v>10107.5898320943</v>
      </c>
      <c r="AN90" s="69" t="n">
        <f aca="false">( Base!$B70)*AM89+( Base!$B71)*AM90</f>
        <v>10113.8779165535</v>
      </c>
      <c r="AO90" s="69" t="n">
        <f aca="false">( Base!$B70)*AN89+( Base!$B71)*AN90</f>
        <v>10120.3694969032</v>
      </c>
      <c r="AP90" s="69" t="n">
        <f aca="false">( Base!$B70)*AO89+( Base!$B71)*AO90</f>
        <v>10127.0582260049</v>
      </c>
      <c r="AQ90" s="69" t="n">
        <f aca="false">( Base!$B70)*AP89+( Base!$B71)*AP90</f>
        <v>10133.9369138092</v>
      </c>
      <c r="AR90" s="69" t="n">
        <f aca="false">( Base!$B70)*AQ89+( Base!$B71)*AQ90</f>
        <v>10140.9975195275</v>
      </c>
      <c r="AS90" s="69" t="n">
        <f aca="false">( Base!$B70)*AR89+( Base!$B71)*AR90</f>
        <v>10148.2311436219</v>
      </c>
      <c r="AT90" s="69" t="n">
        <f aca="false">( Base!$B70)*AS89+( Base!$B71)*AS90</f>
        <v>10155.6280194558</v>
      </c>
      <c r="AU90" s="69" t="n">
        <f aca="false">( Base!$B70)*AT89+( Base!$B71)*AT90</f>
        <v>10163.1775044397</v>
      </c>
      <c r="AV90" s="69" t="n">
        <f aca="false">( Base!$B70)*AU89+( Base!$B71)*AU90</f>
        <v>10170.8680704556</v>
      </c>
      <c r="AW90" s="69" t="n">
        <f aca="false">( Base!$B70)*AV89+( Base!$B71)*AV90</f>
        <v>10178.6872931919</v>
      </c>
      <c r="AX90" s="69" t="n">
        <f aca="false">( Base!$B70)*AW89+( Base!$B71)*AW90</f>
        <v>10186.6082209865</v>
      </c>
      <c r="AY90" s="69" t="n">
        <f aca="false">( Base!$B70)*AX89+( Base!$B71)*AX90</f>
        <v>10194.6074315151</v>
      </c>
      <c r="AZ90" s="69" t="n">
        <f aca="false">( Base!$B70)*AY89+( Base!$B71)*AY90</f>
        <v>10202.6645880116</v>
      </c>
      <c r="BA90" s="69" t="n">
        <f aca="false">( Base!$B70)*AZ89+( Base!$B71)*AZ90</f>
        <v>10210.7620519112</v>
      </c>
      <c r="BB90" s="69" t="n">
        <f aca="false">( Base!$B70)*BA89+( Base!$B71)*BA90</f>
        <v>10218.8845459434</v>
      </c>
      <c r="BC90" s="69" t="n">
        <f aca="false">( Base!$B70)*BB89+( Base!$B71)*BB90</f>
        <v>10227.018862796</v>
      </c>
      <c r="BD90" s="69" t="n">
        <f aca="false">( Base!$B70)*BC89+( Base!$B71)*BC90</f>
        <v>10235.1535376659</v>
      </c>
      <c r="BE90" s="69" t="n">
        <f aca="false">( Base!$B70)*BD89+( Base!$B71)*BD90</f>
        <v>10243.2786453648</v>
      </c>
      <c r="BF90" s="69" t="n">
        <f aca="false">( Base!$B70)*BE89+( Base!$B71)*BE90</f>
        <v>10251.3856180392</v>
      </c>
      <c r="BG90" s="69" t="n">
        <f aca="false">( Base!$B70)*BF89+( Base!$B71)*BF90</f>
        <v>10259.4670824749</v>
      </c>
      <c r="BH90" s="69" t="n">
        <f aca="false">( Base!$B70)*BG89+( Base!$B71)*BG90</f>
        <v>10267.5167155729</v>
      </c>
      <c r="BI90" s="69" t="n">
        <f aca="false">( Base!$B70)*BH89+( Base!$B71)*BH90</f>
        <v>10275.5291164087</v>
      </c>
    </row>
    <row r="91" s="67" customFormat="true" ht="21" hidden="false" customHeight="true" outlineLevel="0" collapsed="false">
      <c r="A91" s="73" t="s">
        <v>261</v>
      </c>
      <c r="B91" s="74"/>
      <c r="C91" s="69"/>
      <c r="D91" s="69"/>
      <c r="E91" s="69"/>
      <c r="F91" s="69"/>
      <c r="G91" s="69"/>
      <c r="H91" s="69"/>
      <c r="I91" s="69"/>
      <c r="J91" s="69"/>
      <c r="K91" s="69"/>
      <c r="L91" s="69"/>
      <c r="M91" s="69"/>
      <c r="N91" s="69"/>
      <c r="O91" s="69"/>
      <c r="P91" s="69"/>
      <c r="Q91" s="69"/>
      <c r="R91" s="69"/>
      <c r="S91" s="69"/>
      <c r="T91" s="69"/>
      <c r="U91" s="69"/>
      <c r="V91" s="69"/>
      <c r="W91" s="69"/>
      <c r="X91" s="69"/>
      <c r="Y91" s="69"/>
      <c r="Z91" s="69"/>
      <c r="AA91" s="69"/>
      <c r="AB91" s="69"/>
      <c r="AC91" s="69"/>
      <c r="AD91" s="69"/>
      <c r="AE91" s="69"/>
      <c r="AF91" s="69"/>
      <c r="AG91" s="69"/>
      <c r="AH91" s="69"/>
      <c r="AI91" s="69"/>
      <c r="AJ91" s="69"/>
      <c r="AK91" s="69"/>
      <c r="AL91" s="69"/>
      <c r="AM91" s="69"/>
      <c r="AN91" s="69"/>
      <c r="AO91" s="69"/>
      <c r="AP91" s="69"/>
      <c r="AQ91" s="69"/>
      <c r="AR91" s="69"/>
      <c r="AS91" s="69"/>
      <c r="AT91" s="69"/>
      <c r="AU91" s="69"/>
      <c r="AV91" s="69"/>
      <c r="AW91" s="69"/>
      <c r="AX91" s="69"/>
      <c r="AY91" s="69"/>
      <c r="AZ91" s="69"/>
      <c r="BA91" s="69"/>
      <c r="BB91" s="69"/>
      <c r="BC91" s="69"/>
      <c r="BD91" s="69"/>
      <c r="BE91" s="69"/>
      <c r="BF91" s="69"/>
      <c r="BG91" s="69"/>
      <c r="BH91" s="69"/>
      <c r="BI91" s="69"/>
    </row>
    <row r="92" s="67" customFormat="true" ht="21" hidden="false" customHeight="true" outlineLevel="0" collapsed="false">
      <c r="A92" s="49" t="s">
        <v>262</v>
      </c>
      <c r="B92" s="74" t="n">
        <f aca="false">+Parameters!B89</f>
        <v>90</v>
      </c>
      <c r="C92" s="69" t="n">
        <f aca="false">+Parameters!D89+B113*5/3.666+B92</f>
        <v>135.763538989384</v>
      </c>
      <c r="D92" s="69" t="n">
        <f aca="false">+Parameters!E89+C113*5/3.666+C92</f>
        <v>187.550412608854</v>
      </c>
      <c r="E92" s="69" t="n">
        <f aca="false">+Parameters!F89+D113*5/3.666+D92</f>
        <v>245.56013134899</v>
      </c>
      <c r="F92" s="69" t="n">
        <f aca="false">+Parameters!G89+E113*5/3.666+E92</f>
        <v>309.916912276355</v>
      </c>
      <c r="G92" s="69" t="n">
        <f aca="false">+Parameters!H89+F113*5/3.666+F92</f>
        <v>380.676432012134</v>
      </c>
      <c r="H92" s="69" t="n">
        <f aca="false">+Parameters!I89+G113*5/3.666+G92</f>
        <v>457.831989819262</v>
      </c>
      <c r="I92" s="69" t="n">
        <f aca="false">+Parameters!J89+H113*5/3.666+H92</f>
        <v>541.320125722164</v>
      </c>
      <c r="J92" s="69" t="n">
        <f aca="false">+Parameters!K89+I113*5/3.666+I92</f>
        <v>631.025756553643</v>
      </c>
      <c r="K92" s="69" t="n">
        <f aca="false">+Parameters!L89+J113*5/3.666+J92</f>
        <v>726.786890753628</v>
      </c>
      <c r="L92" s="69" t="n">
        <f aca="false">+Parameters!M89+K113*5/3.666+K92</f>
        <v>828.398974332205</v>
      </c>
      <c r="M92" s="69" t="n">
        <f aca="false">+Parameters!N89+L113*5/3.666+L92</f>
        <v>935.618911063893</v>
      </c>
      <c r="N92" s="69" t="n">
        <f aca="false">+Parameters!O89+M113*5/3.666+M92</f>
        <v>1048.16879133407</v>
      </c>
      <c r="O92" s="69" t="n">
        <f aca="false">+Parameters!P89+N113*5/3.666+N92</f>
        <v>1165.73935642811</v>
      </c>
      <c r="P92" s="69" t="n">
        <f aca="false">+Parameters!Q89+O113*5/3.666+O92</f>
        <v>1287.99321813866</v>
      </c>
      <c r="Q92" s="69" t="n">
        <f aca="false">+Parameters!R89+P113*5/3.666+P92</f>
        <v>1414.5678469221</v>
      </c>
      <c r="R92" s="69" t="n">
        <f aca="false">+Parameters!S89+Q113*5/3.666+Q92</f>
        <v>1545.07833473465</v>
      </c>
      <c r="S92" s="69" t="n">
        <f aca="false">+Parameters!T89+R113*5/3.666+R92</f>
        <v>1679.11993033574</v>
      </c>
      <c r="T92" s="69" t="n">
        <f aca="false">+Parameters!U89+S113*5/3.666+S92</f>
        <v>1816.270333052</v>
      </c>
      <c r="U92" s="69" t="n">
        <f aca="false">+Parameters!V89+T113*5/3.666+T92</f>
        <v>1956.0917128105</v>
      </c>
      <c r="V92" s="69" t="n">
        <f aca="false">+Parameters!W89+U113*5/3.666+U92</f>
        <v>2098.13239394512</v>
      </c>
      <c r="W92" s="69" t="n">
        <f aca="false">+Parameters!X89+V113*5/3.666+V92</f>
        <v>2241.93138973997</v>
      </c>
      <c r="X92" s="69" t="n">
        <f aca="false">+Parameters!Y89+W113*5/3.666+W92</f>
        <v>2387.01938192526</v>
      </c>
      <c r="Y92" s="69" t="n">
        <f aca="false">+Parameters!Z89+X113*5/3.666+X92</f>
        <v>2532.9197647802</v>
      </c>
      <c r="Z92" s="69" t="n">
        <f aca="false">+Parameters!AA89+Y113*5/3.666+Y92</f>
        <v>2679.14966676867</v>
      </c>
      <c r="AA92" s="69" t="n">
        <f aca="false">+Parameters!AB89+Z113*5/3.666+Z92</f>
        <v>2825.22089755068</v>
      </c>
      <c r="AB92" s="69" t="n">
        <f aca="false">+Parameters!AC89+AA113*5/3.666+AA92</f>
        <v>2970.64078982222</v>
      </c>
      <c r="AC92" s="69" t="n">
        <f aca="false">+Parameters!AD89+AB113*5/3.666+AB92</f>
        <v>3114.91291878417</v>
      </c>
      <c r="AD92" s="69" t="n">
        <f aca="false">+Parameters!AE89+AC113*5/3.666+AC92</f>
        <v>3257.53769041818</v>
      </c>
      <c r="AE92" s="69" t="n">
        <f aca="false">+Parameters!AF89+AD113*5/3.666+AD92</f>
        <v>3398.0127948635</v>
      </c>
      <c r="AF92" s="69" t="n">
        <f aca="false">+Parameters!AG89+AE113*5/3.666+AE92</f>
        <v>3535.83352449063</v>
      </c>
      <c r="AG92" s="69" t="n">
        <f aca="false">+Parameters!AH89+AF113*5/3.666+AF92</f>
        <v>3670.49295831553</v>
      </c>
      <c r="AH92" s="69" t="n">
        <f aca="false">+Parameters!AI89+AG113*5/3.666+AG92</f>
        <v>3801.48201589428</v>
      </c>
      <c r="AI92" s="69" t="n">
        <f aca="false">+Parameters!AJ89+AH113*5/3.666+AH92</f>
        <v>3928.28938491056</v>
      </c>
      <c r="AJ92" s="69" t="n">
        <f aca="false">+Parameters!AK89+AI113*5/3.666+AI92</f>
        <v>4050.40132778261</v>
      </c>
      <c r="AK92" s="69" t="n">
        <f aca="false">+Parameters!AL89+AJ113*5/3.666+AJ92</f>
        <v>4167.30137374167</v>
      </c>
      <c r="AL92" s="69" t="n">
        <f aca="false">+Parameters!AM89+AK113*5/3.666+AK92</f>
        <v>4278.46990441416</v>
      </c>
      <c r="AM92" s="69" t="n">
        <f aca="false">+Parameters!AN89+AL113*5/3.666+AL92</f>
        <v>4383.38364267392</v>
      </c>
      <c r="AN92" s="69" t="n">
        <f aca="false">+Parameters!AO89+AM113*5/3.666+AM92</f>
        <v>4481.51505680129</v>
      </c>
      <c r="AO92" s="69" t="n">
        <f aca="false">+Parameters!AP89+AN113*5/3.666+AN92</f>
        <v>4572.3316937433</v>
      </c>
      <c r="AP92" s="69" t="n">
        <f aca="false">+Parameters!AQ89+AO113*5/3.666+AO92</f>
        <v>4655.29545536592</v>
      </c>
      <c r="AQ92" s="69" t="n">
        <f aca="false">+Parameters!AR89+AP113*5/3.666+AP92</f>
        <v>4729.86182562369</v>
      </c>
      <c r="AR92" s="69" t="n">
        <f aca="false">+Parameters!AS89+AQ113*5/3.666+AQ92</f>
        <v>4795.47903582787</v>
      </c>
      <c r="AS92" s="69" t="n">
        <f aca="false">+Parameters!AT89+AR113*5/3.666+AR92</f>
        <v>4851.58710010086</v>
      </c>
      <c r="AT92" s="69" t="n">
        <f aca="false">+Parameters!AU89+AS113*5/3.666+AS92</f>
        <v>4897.61652336462</v>
      </c>
      <c r="AU92" s="69" t="n">
        <f aca="false">+Parameters!AV89+AT113*5/3.666+AT92</f>
        <v>4932.9861989425</v>
      </c>
      <c r="AV92" s="69" t="n">
        <f aca="false">+Parameters!AW89+AU113*5/3.666+AU92</f>
        <v>4895.19637298816</v>
      </c>
      <c r="AW92" s="69" t="n">
        <f aca="false">+Parameters!AX89+AV113*5/3.666+AV92</f>
        <v>4857.77876158042</v>
      </c>
      <c r="AX92" s="69" t="n">
        <f aca="false">+Parameters!AY89+AW113*5/3.666+AW92</f>
        <v>4820.75614947383</v>
      </c>
      <c r="AY92" s="69" t="n">
        <f aca="false">+Parameters!AZ89+AX113*5/3.666+AX92</f>
        <v>4784.15144508798</v>
      </c>
      <c r="AZ92" s="69" t="n">
        <f aca="false">+Parameters!BA89+AY113*5/3.666+AY92</f>
        <v>4747.99314075425</v>
      </c>
      <c r="BA92" s="69" t="n">
        <f aca="false">+Parameters!BB89+AZ113*5/3.666+AZ92</f>
        <v>4712.32228178858</v>
      </c>
      <c r="BB92" s="69" t="n">
        <f aca="false">+Parameters!BC89+BA113*5/3.666+BA92</f>
        <v>4676.8475353122</v>
      </c>
      <c r="BC92" s="69" t="n">
        <f aca="false">+Parameters!BD89+BB113*5/3.666+BB92</f>
        <v>4641.65394976412</v>
      </c>
      <c r="BD92" s="69" t="n">
        <f aca="false">+Parameters!BE89+BC113*5/3.666+BC92</f>
        <v>4606.80322474464</v>
      </c>
      <c r="BE92" s="69" t="n">
        <f aca="false">+Parameters!BF89+BD113*5/3.666+BD92</f>
        <v>4572.3409083306</v>
      </c>
      <c r="BF92" s="69" t="n">
        <f aca="false">+Parameters!BG89+BE113*5/3.666+BE92</f>
        <v>4538.30123613374</v>
      </c>
      <c r="BG92" s="69" t="n">
        <f aca="false">+Parameters!BH89+BF113*5/3.666+BF92</f>
        <v>4504.71040122734</v>
      </c>
      <c r="BH92" s="69" t="n">
        <f aca="false">+Parameters!BI89+BG113*5/3.666+BG92</f>
        <v>4525.90426348157</v>
      </c>
      <c r="BI92" s="69" t="n">
        <f aca="false">+Parameters!BJ89+BH113*5/3.666+BH92</f>
        <v>4603.89499456631</v>
      </c>
    </row>
    <row r="93" s="67" customFormat="true" ht="21" hidden="false" customHeight="true" outlineLevel="0" collapsed="false">
      <c r="A93" s="49" t="s">
        <v>263</v>
      </c>
      <c r="B93" s="74" t="n">
        <f aca="false">+B92/ Base!$B$57</f>
        <v>0.015</v>
      </c>
      <c r="C93" s="69" t="n">
        <f aca="false">+C92/ Base!$B$57</f>
        <v>0.0226272564982307</v>
      </c>
      <c r="D93" s="69" t="n">
        <f aca="false">+D92/ Base!$B$57</f>
        <v>0.0312584021014757</v>
      </c>
      <c r="E93" s="69" t="n">
        <f aca="false">+E92/ Base!$B$57</f>
        <v>0.040926688558165</v>
      </c>
      <c r="F93" s="69" t="n">
        <f aca="false">+F92/ Base!$B$57</f>
        <v>0.0516528187127258</v>
      </c>
      <c r="G93" s="69" t="n">
        <f aca="false">+G92/ Base!$B$57</f>
        <v>0.0634460720020224</v>
      </c>
      <c r="H93" s="69" t="n">
        <f aca="false">+H92/ Base!$B$57</f>
        <v>0.0763053316365436</v>
      </c>
      <c r="I93" s="69" t="n">
        <f aca="false">+I92/ Base!$B$57</f>
        <v>0.090220020953694</v>
      </c>
      <c r="J93" s="69" t="n">
        <f aca="false">+J92/ Base!$B$57</f>
        <v>0.105170959425607</v>
      </c>
      <c r="K93" s="69" t="n">
        <f aca="false">+K92/ Base!$B$57</f>
        <v>0.121131148458938</v>
      </c>
      <c r="L93" s="69" t="n">
        <f aca="false">+L92/ Base!$B$57</f>
        <v>0.138066495722034</v>
      </c>
      <c r="M93" s="69" t="n">
        <f aca="false">+M92/ Base!$B$57</f>
        <v>0.155936485177315</v>
      </c>
      <c r="N93" s="69" t="n">
        <f aca="false">+N92/ Base!$B$57</f>
        <v>0.174694798555678</v>
      </c>
      <c r="O93" s="69" t="n">
        <f aca="false">+O92/ Base!$B$57</f>
        <v>0.194289892738018</v>
      </c>
      <c r="P93" s="69" t="n">
        <f aca="false">+P92/ Base!$B$57</f>
        <v>0.214665536356444</v>
      </c>
      <c r="Q93" s="69" t="n">
        <f aca="false">+Q92/ Base!$B$57</f>
        <v>0.23576130782035</v>
      </c>
      <c r="R93" s="69" t="n">
        <f aca="false">+R92/ Base!$B$57</f>
        <v>0.257513055789108</v>
      </c>
      <c r="S93" s="69" t="n">
        <f aca="false">+S92/ Base!$B$57</f>
        <v>0.279853321722623</v>
      </c>
      <c r="T93" s="69" t="n">
        <f aca="false">+T92/ Base!$B$57</f>
        <v>0.302711722175333</v>
      </c>
      <c r="U93" s="69" t="n">
        <f aca="false">+U92/ Base!$B$57</f>
        <v>0.326015285468417</v>
      </c>
      <c r="V93" s="69" t="n">
        <f aca="false">+V92/ Base!$B$57</f>
        <v>0.349688732324187</v>
      </c>
      <c r="W93" s="69" t="n">
        <f aca="false">+W92/ Base!$B$57</f>
        <v>0.373655231623328</v>
      </c>
      <c r="X93" s="69" t="n">
        <f aca="false">+X92/ Base!$B$57</f>
        <v>0.39783656365421</v>
      </c>
      <c r="Y93" s="69" t="n">
        <f aca="false">+Y92/ Base!$B$57</f>
        <v>0.422153294130034</v>
      </c>
      <c r="Z93" s="69" t="n">
        <f aca="false">+Z92/ Base!$B$57</f>
        <v>0.446524944461445</v>
      </c>
      <c r="AA93" s="69" t="n">
        <f aca="false">+AA92/ Base!$B$57</f>
        <v>0.470870149591779</v>
      </c>
      <c r="AB93" s="69" t="n">
        <f aca="false">+AB92/ Base!$B$57</f>
        <v>0.495106798303704</v>
      </c>
      <c r="AC93" s="69" t="n">
        <f aca="false">+AC92/ Base!$B$57</f>
        <v>0.519152153130695</v>
      </c>
      <c r="AD93" s="69" t="n">
        <f aca="false">+AD92/ Base!$B$57</f>
        <v>0.54292294840303</v>
      </c>
      <c r="AE93" s="69" t="n">
        <f aca="false">+AE92/ Base!$B$57</f>
        <v>0.566335465810584</v>
      </c>
      <c r="AF93" s="69" t="n">
        <f aca="false">+AF92/ Base!$B$57</f>
        <v>0.589305587415106</v>
      </c>
      <c r="AG93" s="69" t="n">
        <f aca="false">+AG92/ Base!$B$57</f>
        <v>0.611748826385922</v>
      </c>
      <c r="AH93" s="69" t="n">
        <f aca="false">+AH92/ Base!$B$57</f>
        <v>0.63358033598238</v>
      </c>
      <c r="AI93" s="69" t="n">
        <f aca="false">+AI92/ Base!$B$57</f>
        <v>0.654714897485094</v>
      </c>
      <c r="AJ93" s="69" t="n">
        <f aca="false">+AJ92/ Base!$B$57</f>
        <v>0.675066887963769</v>
      </c>
      <c r="AK93" s="69" t="n">
        <f aca="false">+AK92/ Base!$B$57</f>
        <v>0.694550228956944</v>
      </c>
      <c r="AL93" s="69" t="n">
        <f aca="false">+AL92/ Base!$B$57</f>
        <v>0.713078317402361</v>
      </c>
      <c r="AM93" s="69" t="n">
        <f aca="false">+AM92/ Base!$B$57</f>
        <v>0.730563940445654</v>
      </c>
      <c r="AN93" s="69" t="n">
        <f aca="false">+AN92/ Base!$B$57</f>
        <v>0.746919176133548</v>
      </c>
      <c r="AO93" s="69" t="n">
        <f aca="false">+AO92/ Base!$B$57</f>
        <v>0.76205528229055</v>
      </c>
      <c r="AP93" s="69" t="n">
        <f aca="false">+AP92/ Base!$B$57</f>
        <v>0.775882575894319</v>
      </c>
      <c r="AQ93" s="69" t="n">
        <f aca="false">+AQ92/ Base!$B$57</f>
        <v>0.788310304270615</v>
      </c>
      <c r="AR93" s="69" t="n">
        <f aca="false">+AR92/ Base!$B$57</f>
        <v>0.799246505971311</v>
      </c>
      <c r="AS93" s="69" t="n">
        <f aca="false">+AS92/ Base!$B$57</f>
        <v>0.808597850016809</v>
      </c>
      <c r="AT93" s="69" t="n">
        <f aca="false">+AT92/ Base!$B$57</f>
        <v>0.81626942056077</v>
      </c>
      <c r="AU93" s="69" t="n">
        <f aca="false">+AU92/ Base!$B$57</f>
        <v>0.822164366490417</v>
      </c>
      <c r="AV93" s="69" t="n">
        <f aca="false">+AV92/ Base!$B$57</f>
        <v>0.815866062164693</v>
      </c>
      <c r="AW93" s="69" t="n">
        <f aca="false">+AW92/ Base!$B$57</f>
        <v>0.809629793596736</v>
      </c>
      <c r="AX93" s="69" t="n">
        <f aca="false">+AX92/ Base!$B$57</f>
        <v>0.803459358245638</v>
      </c>
      <c r="AY93" s="69" t="n">
        <f aca="false">+AY92/ Base!$B$57</f>
        <v>0.79735857418133</v>
      </c>
      <c r="AZ93" s="69" t="n">
        <f aca="false">+AZ92/ Base!$B$57</f>
        <v>0.791332190125707</v>
      </c>
      <c r="BA93" s="69" t="n">
        <f aca="false">+BA92/ Base!$B$57</f>
        <v>0.785387046964764</v>
      </c>
      <c r="BB93" s="69" t="n">
        <f aca="false">+BB92/ Base!$B$57</f>
        <v>0.779474589218699</v>
      </c>
      <c r="BC93" s="69" t="n">
        <f aca="false">+BC92/ Base!$B$57</f>
        <v>0.773608991627354</v>
      </c>
      <c r="BD93" s="69" t="n">
        <f aca="false">+BD92/ Base!$B$57</f>
        <v>0.76780053745744</v>
      </c>
      <c r="BE93" s="69" t="n">
        <f aca="false">+BE92/ Base!$B$57</f>
        <v>0.7620568180551</v>
      </c>
      <c r="BF93" s="69" t="n">
        <f aca="false">+BF92/ Base!$B$57</f>
        <v>0.756383539355623</v>
      </c>
      <c r="BG93" s="69" t="n">
        <f aca="false">+BG92/ Base!$B$57</f>
        <v>0.750785066871223</v>
      </c>
      <c r="BH93" s="69" t="n">
        <f aca="false">+BH92/ Base!$B$57</f>
        <v>0.754317377246928</v>
      </c>
      <c r="BI93" s="69" t="n">
        <f aca="false">+BI92/ Base!$B$57</f>
        <v>0.767315832427718</v>
      </c>
    </row>
    <row r="94" s="67" customFormat="true" ht="21" hidden="false" customHeight="true" outlineLevel="0" collapsed="false">
      <c r="A94" s="49" t="s">
        <v>264</v>
      </c>
      <c r="B94" s="74" t="n">
        <f aca="false">+MAX(B93:BI93)</f>
        <v>0.822164366490417</v>
      </c>
      <c r="C94" s="69"/>
      <c r="D94" s="69"/>
      <c r="E94" s="69"/>
      <c r="F94" s="69"/>
      <c r="G94" s="69"/>
      <c r="H94" s="69"/>
      <c r="I94" s="69"/>
      <c r="J94" s="69"/>
      <c r="K94" s="69"/>
      <c r="L94" s="69"/>
      <c r="M94" s="69"/>
      <c r="N94" s="69"/>
      <c r="O94" s="69"/>
      <c r="P94" s="69"/>
      <c r="Q94" s="69"/>
      <c r="R94" s="69"/>
      <c r="S94" s="69"/>
      <c r="T94" s="69"/>
      <c r="U94" s="69"/>
      <c r="V94" s="69"/>
      <c r="W94" s="69"/>
      <c r="X94" s="69"/>
      <c r="Y94" s="69"/>
      <c r="Z94" s="69"/>
      <c r="AA94" s="69"/>
      <c r="AB94" s="69"/>
      <c r="AC94" s="69"/>
      <c r="AD94" s="69"/>
      <c r="AE94" s="69"/>
      <c r="AF94" s="69"/>
      <c r="AG94" s="69"/>
      <c r="AH94" s="69"/>
      <c r="AI94" s="69"/>
      <c r="AJ94" s="69"/>
      <c r="AK94" s="69"/>
      <c r="AL94" s="69"/>
      <c r="AM94" s="69"/>
      <c r="AN94" s="69"/>
      <c r="AO94" s="69"/>
      <c r="AP94" s="69"/>
      <c r="AQ94" s="69"/>
      <c r="AR94" s="69"/>
      <c r="AS94" s="69"/>
      <c r="AT94" s="69"/>
      <c r="AU94" s="69"/>
      <c r="AV94" s="69"/>
      <c r="AW94" s="69"/>
      <c r="AX94" s="69"/>
      <c r="AY94" s="69"/>
      <c r="AZ94" s="69"/>
      <c r="BA94" s="69"/>
      <c r="BB94" s="69"/>
      <c r="BC94" s="69"/>
      <c r="BD94" s="69"/>
      <c r="BE94" s="69"/>
      <c r="BF94" s="69"/>
      <c r="BG94" s="69"/>
      <c r="BH94" s="69"/>
      <c r="BI94" s="69"/>
    </row>
    <row r="95" s="67" customFormat="true" ht="21" hidden="false" customHeight="true" outlineLevel="0" collapsed="false">
      <c r="A95" s="49" t="s">
        <v>265</v>
      </c>
      <c r="B95" s="74" t="n">
        <v>0</v>
      </c>
      <c r="C95" s="69"/>
      <c r="D95" s="69"/>
      <c r="E95" s="69" t="n">
        <f aca="false">+B99^2</f>
        <v>0.64</v>
      </c>
      <c r="F95" s="75" t="n">
        <f aca="false">+E95*B26</f>
        <v>0.0017088</v>
      </c>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row>
    <row r="96" s="67" customFormat="true" ht="21" hidden="false" customHeight="true" outlineLevel="0" collapsed="false">
      <c r="A96" s="49" t="s">
        <v>266</v>
      </c>
      <c r="B96" s="74" t="n">
        <v>2.5</v>
      </c>
      <c r="C96" s="69" t="n">
        <v>0.04</v>
      </c>
      <c r="D96" s="69"/>
      <c r="E96" s="69"/>
      <c r="F96" s="69"/>
      <c r="G96" s="69"/>
      <c r="H96" s="69"/>
      <c r="I96" s="69"/>
      <c r="J96" s="69"/>
      <c r="K96" s="69"/>
      <c r="L96" s="69"/>
      <c r="M96" s="69"/>
      <c r="N96" s="69"/>
      <c r="O96" s="69"/>
      <c r="P96" s="69"/>
      <c r="Q96" s="69"/>
      <c r="R96" s="69"/>
      <c r="S96" s="69"/>
      <c r="T96" s="69"/>
      <c r="U96" s="69"/>
      <c r="V96" s="69"/>
      <c r="W96" s="69"/>
      <c r="X96" s="69"/>
      <c r="Y96" s="69"/>
      <c r="Z96" s="69"/>
      <c r="AA96" s="69"/>
      <c r="AB96" s="69"/>
      <c r="AC96" s="69"/>
      <c r="AD96" s="69"/>
      <c r="AE96" s="69"/>
      <c r="AF96" s="69"/>
      <c r="AG96" s="69"/>
      <c r="AH96" s="69"/>
      <c r="AI96" s="69"/>
      <c r="AJ96" s="69"/>
      <c r="AK96" s="69"/>
      <c r="AL96" s="69"/>
      <c r="AM96" s="69"/>
      <c r="AN96" s="69"/>
      <c r="AO96" s="69"/>
      <c r="AP96" s="69"/>
      <c r="AQ96" s="69"/>
      <c r="AR96" s="69"/>
      <c r="AS96" s="69"/>
      <c r="AT96" s="69"/>
      <c r="AU96" s="69"/>
      <c r="AV96" s="69"/>
      <c r="AW96" s="69"/>
      <c r="AX96" s="69"/>
      <c r="AY96" s="69"/>
      <c r="AZ96" s="69"/>
      <c r="BA96" s="69"/>
      <c r="BB96" s="69"/>
      <c r="BC96" s="69"/>
      <c r="BD96" s="69"/>
      <c r="BE96" s="69"/>
      <c r="BF96" s="69"/>
      <c r="BG96" s="69"/>
      <c r="BH96" s="69"/>
      <c r="BI96" s="69"/>
    </row>
    <row r="97" s="79" customFormat="true" ht="23.45" hidden="false" customHeight="true" outlineLevel="0" collapsed="false">
      <c r="A97" s="76" t="s">
        <v>267</v>
      </c>
      <c r="B97" s="77" t="n">
        <f aca="false">+Parameters!B88</f>
        <v>0</v>
      </c>
      <c r="C97" s="78" t="n">
        <f aca="false">+B97*(1+Parameters!$B$90)^5</f>
        <v>0</v>
      </c>
      <c r="D97" s="78" t="n">
        <f aca="false">+C97*(1+Parameters!$B$90)^5</f>
        <v>0</v>
      </c>
      <c r="E97" s="78" t="n">
        <f aca="false">+D97*(1+Parameters!$B$90)^5</f>
        <v>0</v>
      </c>
      <c r="F97" s="78" t="n">
        <f aca="false">+E97*(1+Parameters!$B$90)^5</f>
        <v>0</v>
      </c>
      <c r="G97" s="78" t="n">
        <f aca="false">+F97*(1+Parameters!$B$90)^5</f>
        <v>0</v>
      </c>
      <c r="H97" s="78" t="n">
        <f aca="false">+G97*(1+Parameters!$B$90)^5</f>
        <v>0</v>
      </c>
      <c r="I97" s="78" t="n">
        <f aca="false">+H97*(1+Parameters!$B$90)^5</f>
        <v>0</v>
      </c>
      <c r="J97" s="78" t="n">
        <f aca="false">+I97*(1+Parameters!$B$90)^5</f>
        <v>0</v>
      </c>
      <c r="K97" s="78" t="n">
        <f aca="false">+J97*(1+Parameters!$B$90)^5</f>
        <v>0</v>
      </c>
      <c r="L97" s="78" t="n">
        <f aca="false">+K97*(1+Parameters!$B$90)^5</f>
        <v>0</v>
      </c>
      <c r="M97" s="78" t="n">
        <f aca="false">+L97*(1+Parameters!$B$90)^5</f>
        <v>0</v>
      </c>
      <c r="N97" s="78" t="n">
        <f aca="false">+M97*(1+Parameters!$B$90)^5</f>
        <v>0</v>
      </c>
      <c r="O97" s="78" t="n">
        <f aca="false">+N97*(1+Parameters!$B$90)^5</f>
        <v>0</v>
      </c>
      <c r="P97" s="78" t="n">
        <f aca="false">+O97*(1+Parameters!$B$90)^5</f>
        <v>0</v>
      </c>
      <c r="Q97" s="78" t="n">
        <f aca="false">+P97*(1+Parameters!$B$90)^5</f>
        <v>0</v>
      </c>
      <c r="R97" s="78" t="n">
        <f aca="false">+Q97*(1+Parameters!$B$90)^5</f>
        <v>0</v>
      </c>
      <c r="S97" s="78" t="n">
        <f aca="false">+R97*(1+Parameters!$B$90)^5</f>
        <v>0</v>
      </c>
      <c r="T97" s="78" t="n">
        <f aca="false">+S97*(1+Parameters!$B$90)^5</f>
        <v>0</v>
      </c>
      <c r="U97" s="78" t="n">
        <f aca="false">+T97*(1+Parameters!$B$90)^5</f>
        <v>0</v>
      </c>
      <c r="V97" s="78" t="n">
        <f aca="false">+U97*(1+Parameters!$B$90)^5</f>
        <v>0</v>
      </c>
      <c r="W97" s="78" t="n">
        <f aca="false">+V97*(1+Parameters!$B$90)^5</f>
        <v>0</v>
      </c>
      <c r="X97" s="78" t="n">
        <f aca="false">+W97*(1+Parameters!$B$90)^5</f>
        <v>0</v>
      </c>
      <c r="Y97" s="78" t="n">
        <f aca="false">+X97*(1+Parameters!$B$90)^5</f>
        <v>0</v>
      </c>
      <c r="Z97" s="78" t="n">
        <f aca="false">+Y97*(1+Parameters!$B$90)^5</f>
        <v>0</v>
      </c>
      <c r="AA97" s="78" t="n">
        <f aca="false">+Z97*(1+Parameters!$B$90)^5</f>
        <v>0</v>
      </c>
      <c r="AB97" s="78" t="n">
        <f aca="false">+AA97*(1+Parameters!$B$90)^5</f>
        <v>0</v>
      </c>
      <c r="AC97" s="78" t="n">
        <f aca="false">+AB97*(1+Parameters!$B$90)^5</f>
        <v>0</v>
      </c>
      <c r="AD97" s="78" t="n">
        <f aca="false">+AC97*(1+Parameters!$B$90)^5</f>
        <v>0</v>
      </c>
      <c r="AE97" s="78" t="n">
        <f aca="false">+AD97*(1+Parameters!$B$90)^5</f>
        <v>0</v>
      </c>
      <c r="AF97" s="78" t="n">
        <f aca="false">+AE97*(1+Parameters!$B$90)^5</f>
        <v>0</v>
      </c>
      <c r="AG97" s="78" t="n">
        <f aca="false">+AF97*(1+Parameters!$B$90)^5</f>
        <v>0</v>
      </c>
      <c r="AH97" s="78" t="n">
        <f aca="false">+AG97*(1+Parameters!$B$90)^5</f>
        <v>0</v>
      </c>
      <c r="AI97" s="78" t="n">
        <f aca="false">+AH97*(1+Parameters!$B$90)^5</f>
        <v>0</v>
      </c>
      <c r="AJ97" s="78" t="n">
        <f aca="false">+AI97*(1+Parameters!$B$90)^5</f>
        <v>0</v>
      </c>
      <c r="AK97" s="78" t="n">
        <f aca="false">+AJ97*(1+Parameters!$B$90)^5</f>
        <v>0</v>
      </c>
      <c r="AL97" s="78" t="n">
        <f aca="false">+AK97*(1+Parameters!$B$90)^5</f>
        <v>0</v>
      </c>
      <c r="AM97" s="78" t="n">
        <f aca="false">+AL97*(1+Parameters!$B$90)^5</f>
        <v>0</v>
      </c>
      <c r="AN97" s="78" t="n">
        <f aca="false">+AM97*(1+Parameters!$B$90)^5</f>
        <v>0</v>
      </c>
      <c r="AO97" s="78" t="n">
        <f aca="false">+AN97*(1+Parameters!$B$90)^5</f>
        <v>0</v>
      </c>
      <c r="AP97" s="78" t="n">
        <f aca="false">+AO97*(1+Parameters!$B$90)^5</f>
        <v>0</v>
      </c>
      <c r="AQ97" s="78" t="n">
        <f aca="false">+AP97*(1+Parameters!$B$90)^5</f>
        <v>0</v>
      </c>
      <c r="AR97" s="78" t="n">
        <f aca="false">+AQ97*(1+Parameters!$B$90)^5</f>
        <v>0</v>
      </c>
      <c r="AS97" s="78" t="n">
        <f aca="false">+AR97</f>
        <v>0</v>
      </c>
      <c r="AT97" s="78" t="n">
        <f aca="false">+AS97</f>
        <v>0</v>
      </c>
      <c r="AU97" s="78" t="n">
        <f aca="false">+AT97</f>
        <v>0</v>
      </c>
      <c r="AV97" s="78" t="n">
        <f aca="false">+AU97</f>
        <v>0</v>
      </c>
      <c r="AW97" s="78" t="n">
        <f aca="false">+AV97</f>
        <v>0</v>
      </c>
      <c r="AX97" s="78" t="n">
        <f aca="false">+AW97</f>
        <v>0</v>
      </c>
      <c r="AY97" s="78" t="n">
        <f aca="false">+AX97</f>
        <v>0</v>
      </c>
      <c r="AZ97" s="78" t="n">
        <f aca="false">+AY97</f>
        <v>0</v>
      </c>
      <c r="BA97" s="78" t="n">
        <f aca="false">+AZ97</f>
        <v>0</v>
      </c>
      <c r="BB97" s="78" t="n">
        <f aca="false">+BA97</f>
        <v>0</v>
      </c>
      <c r="BC97" s="78" t="n">
        <f aca="false">+BB97</f>
        <v>0</v>
      </c>
      <c r="BD97" s="78" t="n">
        <f aca="false">+BC97</f>
        <v>0</v>
      </c>
      <c r="BE97" s="78" t="n">
        <f aca="false">+BD97</f>
        <v>0</v>
      </c>
      <c r="BF97" s="78" t="n">
        <f aca="false">+BE97</f>
        <v>0</v>
      </c>
      <c r="BG97" s="78" t="n">
        <f aca="false">+BF97</f>
        <v>0</v>
      </c>
      <c r="BH97" s="78" t="n">
        <f aca="false">+BG97</f>
        <v>0</v>
      </c>
      <c r="BI97" s="78" t="n">
        <f aca="false">+BH97</f>
        <v>0</v>
      </c>
      <c r="DS97" s="72"/>
      <c r="DT97" s="72"/>
      <c r="DU97" s="72"/>
      <c r="DV97" s="72"/>
      <c r="DW97" s="72"/>
      <c r="DX97" s="72"/>
      <c r="DY97" s="72"/>
      <c r="DZ97" s="72"/>
      <c r="EA97" s="72"/>
      <c r="EB97" s="72"/>
      <c r="EC97" s="72"/>
      <c r="ED97" s="72"/>
      <c r="EE97" s="72"/>
      <c r="EF97" s="72"/>
      <c r="EG97" s="72"/>
      <c r="EH97" s="72"/>
      <c r="EI97" s="72"/>
      <c r="EJ97" s="72"/>
      <c r="EK97" s="72"/>
      <c r="EL97" s="72"/>
      <c r="EM97" s="72"/>
      <c r="EN97" s="72"/>
      <c r="EO97" s="72"/>
      <c r="EP97" s="72"/>
      <c r="EQ97" s="72"/>
      <c r="ER97" s="72"/>
      <c r="ES97" s="72"/>
      <c r="ET97" s="72"/>
      <c r="EU97" s="72"/>
      <c r="EV97" s="72"/>
      <c r="EW97" s="72"/>
      <c r="EX97" s="72"/>
      <c r="EY97" s="72"/>
      <c r="EZ97" s="72"/>
      <c r="FA97" s="72"/>
      <c r="FB97" s="72"/>
      <c r="FC97" s="72"/>
      <c r="FD97" s="72"/>
      <c r="FE97" s="72"/>
      <c r="FF97" s="72"/>
      <c r="FG97" s="72"/>
      <c r="FH97" s="72"/>
      <c r="FI97" s="72"/>
      <c r="FJ97" s="72"/>
      <c r="FK97" s="72"/>
      <c r="FL97" s="72"/>
      <c r="FM97" s="72"/>
      <c r="FN97" s="72"/>
      <c r="FO97" s="72"/>
      <c r="FP97" s="72"/>
      <c r="FQ97" s="72"/>
      <c r="FR97" s="72"/>
      <c r="FS97" s="72"/>
      <c r="FT97" s="72"/>
      <c r="FU97" s="72"/>
      <c r="FV97" s="72"/>
      <c r="FW97" s="72"/>
      <c r="FX97" s="72"/>
      <c r="FY97" s="72"/>
      <c r="FZ97" s="72"/>
      <c r="GA97" s="72"/>
      <c r="GB97" s="72"/>
      <c r="GC97" s="72"/>
      <c r="GD97" s="72"/>
      <c r="GE97" s="72"/>
      <c r="GF97" s="72"/>
      <c r="GG97" s="72"/>
      <c r="GH97" s="72"/>
      <c r="GI97" s="72"/>
      <c r="GJ97" s="72"/>
      <c r="GK97" s="72"/>
      <c r="GL97" s="72"/>
      <c r="GM97" s="72"/>
      <c r="GN97" s="72"/>
      <c r="GO97" s="72"/>
      <c r="GP97" s="72"/>
      <c r="GQ97" s="72"/>
      <c r="GR97" s="72"/>
      <c r="GS97" s="72"/>
      <c r="GT97" s="72"/>
      <c r="GU97" s="72"/>
      <c r="GV97" s="72"/>
      <c r="GW97" s="72"/>
      <c r="GX97" s="72"/>
      <c r="GY97" s="72"/>
      <c r="GZ97" s="72"/>
      <c r="HA97" s="72"/>
      <c r="HB97" s="72"/>
      <c r="HC97" s="72"/>
      <c r="HD97" s="72"/>
      <c r="HE97" s="72"/>
      <c r="HF97" s="72"/>
      <c r="HG97" s="72"/>
      <c r="HH97" s="72"/>
      <c r="HI97" s="72"/>
      <c r="HJ97" s="72"/>
      <c r="HK97" s="72"/>
      <c r="HL97" s="72"/>
      <c r="HM97" s="72"/>
      <c r="HN97" s="72"/>
      <c r="HO97" s="72"/>
      <c r="HP97" s="72"/>
      <c r="HQ97" s="72"/>
      <c r="HR97" s="72"/>
      <c r="HS97" s="72"/>
      <c r="HT97" s="72"/>
      <c r="HU97" s="72"/>
      <c r="HV97" s="72"/>
      <c r="HW97" s="72"/>
      <c r="HX97" s="72"/>
      <c r="HY97" s="72"/>
      <c r="HZ97" s="72"/>
      <c r="IA97" s="72"/>
      <c r="IB97" s="72"/>
      <c r="IC97" s="72"/>
      <c r="ID97" s="72"/>
      <c r="IE97" s="72"/>
      <c r="IF97" s="72"/>
      <c r="IG97" s="72"/>
      <c r="IH97" s="72"/>
      <c r="II97" s="72"/>
      <c r="IJ97" s="72"/>
      <c r="IK97" s="72"/>
      <c r="IL97" s="72"/>
      <c r="IM97" s="72"/>
      <c r="IN97" s="72"/>
      <c r="IO97" s="72"/>
      <c r="IP97" s="72"/>
      <c r="IQ97" s="72"/>
      <c r="IR97" s="72"/>
      <c r="IS97" s="72"/>
      <c r="IT97" s="72"/>
      <c r="IU97" s="72"/>
      <c r="IV97" s="72"/>
      <c r="IW97" s="72"/>
      <c r="IX97" s="72"/>
      <c r="IY97" s="72"/>
      <c r="IZ97" s="72"/>
      <c r="JA97" s="72"/>
      <c r="JB97" s="72"/>
      <c r="JC97" s="72"/>
      <c r="JD97" s="72"/>
      <c r="JE97" s="72"/>
      <c r="JF97" s="72"/>
      <c r="JG97" s="72"/>
      <c r="JH97" s="72"/>
      <c r="JI97" s="72"/>
      <c r="JJ97" s="72"/>
      <c r="JK97" s="72"/>
      <c r="JL97" s="72"/>
      <c r="JM97" s="72"/>
      <c r="JN97" s="72"/>
      <c r="JO97" s="72"/>
      <c r="JP97" s="72"/>
      <c r="JQ97" s="72"/>
      <c r="JR97" s="72"/>
      <c r="JS97" s="72"/>
      <c r="JT97" s="72"/>
      <c r="JU97" s="72"/>
      <c r="JV97" s="72"/>
      <c r="JW97" s="72"/>
      <c r="JX97" s="72"/>
      <c r="JY97" s="72"/>
      <c r="JZ97" s="72"/>
      <c r="KA97" s="72"/>
      <c r="KB97" s="72"/>
      <c r="KC97" s="72"/>
      <c r="KD97" s="72"/>
      <c r="KE97" s="72"/>
      <c r="KF97" s="72"/>
      <c r="KG97" s="72"/>
      <c r="KH97" s="72"/>
      <c r="KI97" s="72"/>
      <c r="KJ97" s="72"/>
      <c r="KK97" s="72"/>
      <c r="KL97" s="72"/>
      <c r="KM97" s="72"/>
      <c r="KN97" s="72"/>
      <c r="KO97" s="72"/>
      <c r="KP97" s="72"/>
      <c r="KQ97" s="72"/>
      <c r="KR97" s="72"/>
      <c r="KS97" s="72"/>
      <c r="KT97" s="72"/>
      <c r="KU97" s="72"/>
      <c r="KV97" s="72"/>
      <c r="KW97" s="72"/>
    </row>
    <row r="98" s="67" customFormat="true" ht="18" hidden="false" customHeight="true" outlineLevel="0" collapsed="false">
      <c r="A98" s="73" t="s">
        <v>268</v>
      </c>
      <c r="B98" s="74"/>
      <c r="C98" s="69"/>
      <c r="D98" s="69"/>
      <c r="E98" s="69"/>
      <c r="F98" s="69"/>
      <c r="G98" s="69"/>
      <c r="H98" s="69"/>
      <c r="I98" s="69"/>
      <c r="J98" s="69"/>
      <c r="K98" s="69"/>
      <c r="L98" s="69"/>
      <c r="M98" s="69"/>
      <c r="N98" s="69"/>
      <c r="O98" s="69"/>
      <c r="P98" s="69"/>
      <c r="Q98" s="69"/>
      <c r="R98" s="69"/>
      <c r="S98" s="69"/>
      <c r="T98" s="69"/>
      <c r="U98" s="69"/>
      <c r="V98" s="69"/>
      <c r="W98" s="69"/>
      <c r="X98" s="69"/>
      <c r="Y98" s="69"/>
      <c r="Z98" s="69"/>
      <c r="AA98" s="69"/>
      <c r="AB98" s="69"/>
      <c r="AC98" s="69"/>
      <c r="AD98" s="69"/>
      <c r="AE98" s="69"/>
      <c r="AF98" s="69"/>
      <c r="AG98" s="69"/>
      <c r="AH98" s="69"/>
      <c r="AI98" s="69"/>
      <c r="AJ98" s="69"/>
      <c r="AK98" s="69"/>
      <c r="AL98" s="69"/>
      <c r="AM98" s="69"/>
      <c r="AN98" s="69"/>
      <c r="AO98" s="69"/>
      <c r="AP98" s="69"/>
      <c r="AQ98" s="69"/>
      <c r="AR98" s="69"/>
      <c r="AS98" s="69"/>
      <c r="AT98" s="69"/>
      <c r="AU98" s="69"/>
      <c r="AV98" s="69"/>
      <c r="AW98" s="69"/>
      <c r="AX98" s="69"/>
      <c r="AY98" s="69"/>
      <c r="AZ98" s="69"/>
      <c r="BA98" s="69"/>
      <c r="BB98" s="69"/>
      <c r="BC98" s="69"/>
      <c r="BD98" s="69"/>
      <c r="BE98" s="69"/>
      <c r="BF98" s="69"/>
      <c r="BG98" s="69"/>
      <c r="BH98" s="69"/>
      <c r="BI98" s="69"/>
    </row>
    <row r="99" s="67" customFormat="true" ht="18" hidden="false" customHeight="true" outlineLevel="0" collapsed="false">
      <c r="A99" s="49" t="s">
        <v>269</v>
      </c>
      <c r="B99" s="74" t="n">
        <f aca="false">Base!B76</f>
        <v>0.8</v>
      </c>
      <c r="C99" s="80" t="n">
        <f aca="false">B99+Base!$B82*(C100-(Base!$B$80/Base!$B79)*B99-Base!$B83*(B99-B101))</f>
        <v>0.92545556356663</v>
      </c>
      <c r="D99" s="80" t="n">
        <f aca="false">C99+Base!$B82*(D100-(Base!$B$80/Base!$B79)*C99-Base!$B83*(C99-C101))</f>
        <v>1.05955074729105</v>
      </c>
      <c r="E99" s="80" t="n">
        <f aca="false">D99+Base!$B82*(E100-(Base!$B$80/Base!$B79)*D99-Base!$B83*(D99-D101))</f>
        <v>1.20174345361701</v>
      </c>
      <c r="F99" s="80" t="n">
        <f aca="false">E99+Base!$B82*(F100-(Base!$B$80/Base!$B79)*E99-Base!$B83*(E99-E101))</f>
        <v>1.35151508765166</v>
      </c>
      <c r="G99" s="80" t="n">
        <f aca="false">F99+Base!$B82*(G100-(Base!$B$80/Base!$B79)*F99-Base!$B83*(F99-F101))</f>
        <v>1.50831226866183</v>
      </c>
      <c r="H99" s="80" t="n">
        <f aca="false">G99+Base!$B82*(H100-(Base!$B$80/Base!$B79)*G99-Base!$B83*(G99-G101))</f>
        <v>1.67152021271172</v>
      </c>
      <c r="I99" s="80" t="n">
        <f aca="false">H99+Base!$B82*(I100-(Base!$B$80/Base!$B79)*H99-Base!$B83*(H99-H101))</f>
        <v>1.84045724764401</v>
      </c>
      <c r="J99" s="80" t="n">
        <f aca="false">I99+Base!$B82*(J100-(Base!$B$80/Base!$B79)*I99-Base!$B83*(I99-I101))</f>
        <v>2.01438244980122</v>
      </c>
      <c r="K99" s="80" t="n">
        <f aca="false">J99+Base!$B82*(K100-(Base!$B$80/Base!$B79)*J99-Base!$B83*(J99-J101))</f>
        <v>2.19251049952643</v>
      </c>
      <c r="L99" s="80" t="n">
        <f aca="false">K99+Base!$B82*(L100-(Base!$B$80/Base!$B79)*K99-Base!$B83*(K99-K101))</f>
        <v>2.37402958422556</v>
      </c>
      <c r="M99" s="80" t="n">
        <f aca="false">L99+Base!$B82*(M100-(Base!$B$80/Base!$B79)*L99-Base!$B83*(L99-L101))</f>
        <v>2.5581195590327</v>
      </c>
      <c r="N99" s="80" t="n">
        <f aca="false">M99+Base!$B82*(N100-(Base!$B$80/Base!$B79)*M99-Base!$B83*(M99-M101))</f>
        <v>2.74396863606602</v>
      </c>
      <c r="O99" s="80" t="n">
        <f aca="false">N99+Base!$B82*(O100-(Base!$B$80/Base!$B79)*N99-Base!$B83*(N99-N101))</f>
        <v>2.93078765407529</v>
      </c>
      <c r="P99" s="80" t="n">
        <f aca="false">O99+Base!$B82*(P100-(Base!$B$80/Base!$B79)*O99-Base!$B83*(O99-O101))</f>
        <v>3.11782152783996</v>
      </c>
      <c r="Q99" s="80" t="n">
        <f aca="false">P99+Base!$B82*(Q100-(Base!$B$80/Base!$B79)*P99-Base!$B83*(P99-P101))</f>
        <v>3.30435783909989</v>
      </c>
      <c r="R99" s="80" t="n">
        <f aca="false">Q99+Base!$B82*(R100-(Base!$B$80/Base!$B79)*Q99-Base!$B83*(Q99-Q101))</f>
        <v>3.48973275275438</v>
      </c>
      <c r="S99" s="80" t="n">
        <f aca="false">R99+Base!$B82*(S100-(Base!$B$80/Base!$B79)*R99-Base!$B83*(R99-R101))</f>
        <v>3.67333456196795</v>
      </c>
      <c r="T99" s="80" t="n">
        <f aca="false">S99+Base!$B82*(T100-(Base!$B$80/Base!$B79)*S99-Base!$B83*(S99-S101))</f>
        <v>3.85460521435529</v>
      </c>
      <c r="U99" s="80" t="n">
        <f aca="false">T99+Base!$B82*(U100-(Base!$B$80/Base!$B79)*T99-Base!$B83*(T99-T101))</f>
        <v>4.03059017170182</v>
      </c>
      <c r="V99" s="80" t="n">
        <f aca="false">U99+Base!$B82*(V100-(Base!$B$80/Base!$B79)*U99-Base!$B83*(U99-U101))</f>
        <v>4.20117266616548</v>
      </c>
      <c r="W99" s="80" t="n">
        <f aca="false">V99+Base!$B82*(W100-(Base!$B$80/Base!$B79)*V99-Base!$B83*(V99-V101))</f>
        <v>4.36623972971089</v>
      </c>
      <c r="X99" s="80" t="n">
        <f aca="false">W99+Base!$B82*(X100-(Base!$B$80/Base!$B79)*W99-Base!$B83*(W99-W101))</f>
        <v>4.52568585255452</v>
      </c>
      <c r="Y99" s="80" t="n">
        <f aca="false">X99+Base!$B82*(Y100-(Base!$B$80/Base!$B79)*X99-Base!$B83*(X99-X101))</f>
        <v>4.67941504758823</v>
      </c>
      <c r="Z99" s="80" t="n">
        <f aca="false">Y99+Base!$B82*(Z100-(Base!$B$80/Base!$B79)*Y99-Base!$B83*(Y99-Y101))</f>
        <v>4.82734173532641</v>
      </c>
      <c r="AA99" s="80" t="n">
        <f aca="false">Z99+Base!$B82*(AA100-(Base!$B$80/Base!$B79)*Z99-Base!$B83*(Z99-Z101))</f>
        <v>4.96939075864495</v>
      </c>
      <c r="AB99" s="80" t="n">
        <f aca="false">AA99+Base!$B82*(AB100-(Base!$B$80/Base!$B79)*AA99-Base!$B83*(AA99-AA101))</f>
        <v>5.10549675962051</v>
      </c>
      <c r="AC99" s="80" t="n">
        <f aca="false">AB99+Base!$B82*(AC100-(Base!$B$80/Base!$B79)*AB99-Base!$B83*(AB99-AB101))</f>
        <v>5.23560309304795</v>
      </c>
      <c r="AD99" s="80" t="n">
        <f aca="false">AC99+Base!$B82*(AD100-(Base!$B$80/Base!$B79)*AC99-Base!$B83*(AC99-AC101))</f>
        <v>5.35966040700918</v>
      </c>
      <c r="AE99" s="80" t="n">
        <f aca="false">AD99+Base!$B82*(AE100-(Base!$B$80/Base!$B79)*AD99-Base!$B83*(AD99-AD101))</f>
        <v>5.47762498641275</v>
      </c>
      <c r="AF99" s="80" t="n">
        <f aca="false">AE99+Base!$B82*(AF100-(Base!$B$80/Base!$B79)*AE99-Base!$B83*(AE99-AE101))</f>
        <v>5.58945692821116</v>
      </c>
      <c r="AG99" s="80" t="n">
        <f aca="false">AF99+Base!$B82*(AG100-(Base!$B$80/Base!$B79)*AF99-Base!$B83*(AF99-AF101))</f>
        <v>5.69511819520708</v>
      </c>
      <c r="AH99" s="80" t="n">
        <f aca="false">AG99+Base!$B82*(AH100-(Base!$B$80/Base!$B79)*AG99-Base!$B83*(AG99-AG101))</f>
        <v>5.7945705776796</v>
      </c>
      <c r="AI99" s="80" t="n">
        <f aca="false">AH99+Base!$B82*(AI100-(Base!$B$80/Base!$B79)*AH99-Base!$B83*(AH99-AH101))</f>
        <v>5.8877735774477</v>
      </c>
      <c r="AJ99" s="80" t="n">
        <f aca="false">AI99+Base!$B82*(AJ100-(Base!$B$80/Base!$B79)*AI99-Base!$B83*(AI99-AI101))</f>
        <v>5.97468221664909</v>
      </c>
      <c r="AK99" s="80" t="n">
        <f aca="false">AJ99+Base!$B82*(AK100-(Base!$B$80/Base!$B79)*AJ99-Base!$B83*(AJ99-AJ101))</f>
        <v>6.05524476273661</v>
      </c>
      <c r="AL99" s="80" t="n">
        <f aca="false">AK99+Base!$B82*(AL100-(Base!$B$80/Base!$B79)*AK99-Base!$B83*(AK99-AK101))</f>
        <v>6.12940035142095</v>
      </c>
      <c r="AM99" s="80" t="n">
        <f aca="false">AL99+Base!$B82*(AM100-(Base!$B$80/Base!$B79)*AL99-Base!$B83*(AL99-AL101))</f>
        <v>6.19707647989939</v>
      </c>
      <c r="AN99" s="80" t="n">
        <f aca="false">AM99+Base!$B82*(AN100-(Base!$B$80/Base!$B79)*AM99-Base!$B83*(AM99-AM101))</f>
        <v>6.25818633316437</v>
      </c>
      <c r="AO99" s="80" t="n">
        <f aca="false">AN99+Base!$B82*(AO100-(Base!$B$80/Base!$B79)*AN99-Base!$B83*(AN99-AN101))</f>
        <v>6.31262589567026</v>
      </c>
      <c r="AP99" s="80" t="n">
        <f aca="false">AO99+Base!$B82*(AP100-(Base!$B$80/Base!$B79)*AO99-Base!$B83*(AO99-AO101))</f>
        <v>6.36027078806315</v>
      </c>
      <c r="AQ99" s="80" t="n">
        <f aca="false">AP99+Base!$B82*(AQ100-(Base!$B$80/Base!$B79)*AP99-Base!$B83*(AP99-AP101))</f>
        <v>6.40097275198876</v>
      </c>
      <c r="AR99" s="80" t="n">
        <f aca="false">AQ99+Base!$B82*(AR100-(Base!$B$80/Base!$B79)*AQ99-Base!$B83*(AQ99-AQ101))</f>
        <v>6.43455568131921</v>
      </c>
      <c r="AS99" s="80" t="n">
        <f aca="false">AR99+Base!$B82*(AS100-(Base!$B$80/Base!$B79)*AR99-Base!$B83*(AR99-AR101))</f>
        <v>6.46081105757598</v>
      </c>
      <c r="AT99" s="80" t="n">
        <f aca="false">AS99+Base!$B82*(AT100-(Base!$B$80/Base!$B79)*AS99-Base!$B83*(AS99-AS101))</f>
        <v>6.47949257459259</v>
      </c>
      <c r="AU99" s="80" t="n">
        <f aca="false">AT99+Base!$B82*(AU100-(Base!$B$80/Base!$B79)*AT99-Base!$B83*(AT99-AT101))</f>
        <v>6.49030959898336</v>
      </c>
      <c r="AV99" s="80" t="n">
        <f aca="false">AU99+Base!$B82*(AV100-(Base!$B$80/Base!$B79)*AU99-Base!$B83*(AU99-AU101))</f>
        <v>6.47989845023282</v>
      </c>
      <c r="AW99" s="80" t="n">
        <f aca="false">AV99+Base!$B82*(AW100-(Base!$B$80/Base!$B79)*AV99-Base!$B83*(AV99-AV101))</f>
        <v>6.45277448946367</v>
      </c>
      <c r="AX99" s="80" t="n">
        <f aca="false">AW99+Base!$B82*(AX100-(Base!$B$80/Base!$B79)*AW99-Base!$B83*(AW99-AW101))</f>
        <v>6.41272488925208</v>
      </c>
      <c r="AY99" s="80" t="n">
        <f aca="false">AX99+Base!$B82*(AY100-(Base!$B$80/Base!$B79)*AX99-Base!$B83*(AX99-AX101))</f>
        <v>6.36290959193322</v>
      </c>
      <c r="AZ99" s="80" t="n">
        <f aca="false">AY99+Base!$B82*(AZ100-(Base!$B$80/Base!$B79)*AY99-Base!$B83*(AY99-AY101))</f>
        <v>6.30595119744103</v>
      </c>
      <c r="BA99" s="80" t="n">
        <f aca="false">AZ99+Base!$B82*(BA100-(Base!$B$80/Base!$B79)*AZ99-Base!$B83*(AZ99-AZ101))</f>
        <v>6.24401549951792</v>
      </c>
      <c r="BB99" s="80" t="n">
        <f aca="false">BA99+Base!$B82*(BB100-(Base!$B$80/Base!$B79)*BA99-Base!$B83*(BA99-BA101))</f>
        <v>6.17879476771648</v>
      </c>
      <c r="BC99" s="80" t="n">
        <f aca="false">BB99+Base!$B82*(BC100-(Base!$B$80/Base!$B79)*BB99-Base!$B83*(BB99-BB101))</f>
        <v>6.11167560015235</v>
      </c>
      <c r="BD99" s="80" t="n">
        <f aca="false">BC99+Base!$B82*(BD100-(Base!$B$80/Base!$B79)*BC99-Base!$B83*(BC99-BC101))</f>
        <v>6.04378059824329</v>
      </c>
      <c r="BE99" s="80" t="n">
        <f aca="false">BD99+Base!$B82*(BE100-(Base!$B$80/Base!$B79)*BD99-Base!$B83*(BD99-BD101))</f>
        <v>5.97600629966139</v>
      </c>
      <c r="BF99" s="80" t="n">
        <f aca="false">BE99+Base!$B82*(BF100-(Base!$B$80/Base!$B79)*BE99-Base!$B83*(BE99-BE101))</f>
        <v>5.90905722757542</v>
      </c>
      <c r="BG99" s="80" t="n">
        <f aca="false">BF99+Base!$B82*(BG100-(Base!$B$80/Base!$B79)*BF99-Base!$B83*(BF99-BF101))</f>
        <v>5.84347610441476</v>
      </c>
      <c r="BH99" s="80" t="n">
        <f aca="false">BG99+Base!$B82*(BH100-(Base!$B$80/Base!$B79)*BG99-Base!$B83*(BG99-BG101))</f>
        <v>5.79471294723017</v>
      </c>
      <c r="BI99" s="80" t="n">
        <f aca="false">BH99+Base!$B82*(BI100-(Base!$B$80/Base!$B79)*BH99-Base!$B83*(BH99-BH101))</f>
        <v>5.77466526390622</v>
      </c>
      <c r="BJ99" s="81"/>
      <c r="BK99" s="81"/>
      <c r="BL99" s="81"/>
      <c r="BM99" s="81"/>
      <c r="BN99" s="81"/>
      <c r="BO99" s="81"/>
      <c r="BP99" s="81"/>
      <c r="BQ99" s="81"/>
      <c r="BR99" s="81"/>
      <c r="BS99" s="81"/>
      <c r="BT99" s="81"/>
      <c r="BU99" s="81"/>
      <c r="BV99" s="81"/>
      <c r="BW99" s="81"/>
      <c r="BX99" s="81"/>
      <c r="BY99" s="81"/>
      <c r="BZ99" s="81"/>
      <c r="CA99" s="81"/>
      <c r="CB99" s="81"/>
      <c r="CC99" s="81"/>
      <c r="CD99" s="81"/>
      <c r="CE99" s="81"/>
      <c r="CF99" s="81"/>
      <c r="CG99" s="81"/>
      <c r="CH99" s="81"/>
      <c r="CI99" s="81"/>
      <c r="CJ99" s="81"/>
      <c r="CK99" s="81"/>
      <c r="CL99" s="81"/>
      <c r="CM99" s="81"/>
      <c r="CN99" s="81"/>
      <c r="CO99" s="81"/>
      <c r="CP99" s="81"/>
      <c r="CQ99" s="81"/>
      <c r="CR99" s="81"/>
      <c r="CS99" s="81"/>
      <c r="CT99" s="81"/>
      <c r="CU99" s="81"/>
      <c r="CV99" s="81"/>
      <c r="CW99" s="81"/>
      <c r="CX99" s="81"/>
      <c r="CY99" s="81"/>
      <c r="CZ99" s="81"/>
      <c r="DA99" s="81"/>
      <c r="DB99" s="81"/>
      <c r="DC99" s="81"/>
      <c r="DD99" s="81"/>
      <c r="DE99" s="81"/>
      <c r="DF99" s="81"/>
      <c r="DG99" s="81"/>
      <c r="DH99" s="81"/>
      <c r="DI99" s="81"/>
      <c r="DJ99" s="81"/>
      <c r="DK99" s="81"/>
      <c r="DL99" s="81"/>
      <c r="DM99" s="81"/>
      <c r="DN99" s="81"/>
      <c r="DO99" s="81"/>
      <c r="DP99" s="81"/>
      <c r="DQ99" s="81"/>
      <c r="DR99" s="81"/>
      <c r="DS99" s="81"/>
      <c r="DT99" s="81"/>
      <c r="DU99" s="81"/>
      <c r="DV99" s="81"/>
      <c r="DW99" s="81"/>
      <c r="DX99" s="81"/>
    </row>
    <row r="100" s="67" customFormat="true" ht="18" hidden="false" customHeight="true" outlineLevel="0" collapsed="false">
      <c r="A100" s="49" t="s">
        <v>270</v>
      </c>
      <c r="B100" s="82" t="n">
        <f aca="false">Base!$B$80*(LOG(B87/Parameters!$B$71))/LOG(2)+Base!B73</f>
        <v>2.14236309680979</v>
      </c>
      <c r="C100" s="83" t="n">
        <f aca="false">Base!$B$80*(LOG(C87/Parameters!$B$71))/LOG(2)+Base!C73</f>
        <v>2.39823627397335</v>
      </c>
      <c r="D100" s="83" t="n">
        <f aca="false">Base!$B$80*(LOG(D87/Parameters!$B$71))/LOG(2)+Base!D73</f>
        <v>2.66008076174383</v>
      </c>
      <c r="E100" s="83" t="n">
        <f aca="false">Base!$B$80*(LOG(E87/Parameters!$B$71))/LOG(2)+Base!E73</f>
        <v>2.92824243371771</v>
      </c>
      <c r="F100" s="83" t="n">
        <f aca="false">Base!$B$80*(LOG(F87/Parameters!$B$71))/LOG(2)+Base!F73</f>
        <v>3.20218987591846</v>
      </c>
      <c r="G100" s="83" t="n">
        <f aca="false">Base!$B$80*(LOG(G87/Parameters!$B$71))/LOG(2)+Base!G73</f>
        <v>3.48083128110619</v>
      </c>
      <c r="H100" s="83" t="n">
        <f aca="false">Base!$B$80*(LOG(H87/Parameters!$B$71))/LOG(2)+Base!H73</f>
        <v>3.76275602649171</v>
      </c>
      <c r="I100" s="83" t="n">
        <f aca="false">Base!$B$80*(LOG(I87/Parameters!$B$71))/LOG(2)+Base!I73</f>
        <v>4.04641313035269</v>
      </c>
      <c r="J100" s="83" t="n">
        <f aca="false">Base!$B$80*(LOG(J87/Parameters!$B$71))/LOG(2)+Base!J73</f>
        <v>4.33023757564359</v>
      </c>
      <c r="K100" s="83" t="n">
        <f aca="false">Base!$B$80*(LOG(K87/Parameters!$B$71))/LOG(2)+Base!K73</f>
        <v>4.61273475764028</v>
      </c>
      <c r="L100" s="83" t="n">
        <f aca="false">Base!$B$80*(LOG(L87/Parameters!$B$71))/LOG(2)+Base!L73</f>
        <v>4.89253244298199</v>
      </c>
      <c r="M100" s="83" t="n">
        <f aca="false">Base!$B$80*(LOG(M87/Parameters!$B$71))/LOG(2)+Base!M73</f>
        <v>5.16840848640133</v>
      </c>
      <c r="N100" s="83" t="n">
        <f aca="false">Base!$B$80*(LOG(N87/Parameters!$B$71))/LOG(2)+Base!N73</f>
        <v>5.43930122396224</v>
      </c>
      <c r="O100" s="83" t="n">
        <f aca="false">Base!$B$80*(LOG(O87/Parameters!$B$71))/LOG(2)+Base!O73</f>
        <v>5.70430809298999</v>
      </c>
      <c r="P100" s="83" t="n">
        <f aca="false">Base!$B$80*(LOG(P87/Parameters!$B$71))/LOG(2)+Base!P73</f>
        <v>5.96267674435126</v>
      </c>
      <c r="Q100" s="83" t="n">
        <f aca="false">Base!$B$80*(LOG(Q87/Parameters!$B$71))/LOG(2)+Base!Q73</f>
        <v>6.21379179126997</v>
      </c>
      <c r="R100" s="83" t="n">
        <f aca="false">Base!$B$80*(LOG(R87/Parameters!$B$71))/LOG(2)+Base!R73</f>
        <v>6.45715941301888</v>
      </c>
      <c r="S100" s="83" t="n">
        <f aca="false">Base!$B$80*(LOG(S87/Parameters!$B$71))/LOG(2)+Base!S73</f>
        <v>6.69239130077148</v>
      </c>
      <c r="T100" s="83" t="n">
        <f aca="false">Base!$B$80*(LOG(T87/Parameters!$B$71))/LOG(2)+Base!T73</f>
        <v>6.91918887173181</v>
      </c>
      <c r="U100" s="83" t="n">
        <f aca="false">Base!$B$80*(LOG(U87/Parameters!$B$71))/LOG(2)+Base!U73</f>
        <v>7.11232825236162</v>
      </c>
      <c r="V100" s="83" t="n">
        <f aca="false">Base!$B$80*(LOG(V87/Parameters!$B$71))/LOG(2)+Base!V73</f>
        <v>7.29664620051439</v>
      </c>
      <c r="W100" s="83" t="n">
        <f aca="false">Base!$B$80*(LOG(W87/Parameters!$B$71))/LOG(2)+Base!W73</f>
        <v>7.47203580403786</v>
      </c>
      <c r="X100" s="83" t="n">
        <f aca="false">Base!$B$80*(LOG(X87/Parameters!$B$71))/LOG(2)+Base!X73</f>
        <v>7.63843261228197</v>
      </c>
      <c r="Y100" s="83" t="n">
        <f aca="false">Base!$B$80*(LOG(Y87/Parameters!$B$71))/LOG(2)+Base!Y73</f>
        <v>7.79580348255483</v>
      </c>
      <c r="Z100" s="83" t="n">
        <f aca="false">Base!$B$80*(LOG(Z87/Parameters!$B$71))/LOG(2)+Base!Z73</f>
        <v>7.94413741968827</v>
      </c>
      <c r="AA100" s="83" t="n">
        <f aca="false">Base!$B$80*(LOG(AA87/Parameters!$B$71))/LOG(2)+Base!AA73</f>
        <v>8.083437917836</v>
      </c>
      <c r="AB100" s="83" t="n">
        <f aca="false">Base!$B$80*(LOG(AB87/Parameters!$B$71))/LOG(2)+Base!AB73</f>
        <v>8.21371645437015</v>
      </c>
      <c r="AC100" s="83" t="n">
        <f aca="false">Base!$B$80*(LOG(AC87/Parameters!$B$71))/LOG(2)+Base!AC73</f>
        <v>8.33498687358613</v>
      </c>
      <c r="AD100" s="83" t="n">
        <f aca="false">Base!$B$80*(LOG(AD87/Parameters!$B$71))/LOG(2)+Base!AD73</f>
        <v>8.44726045466135</v>
      </c>
      <c r="AE100" s="83" t="n">
        <f aca="false">Base!$B$80*(LOG(AE87/Parameters!$B$71))/LOG(2)+Base!AE73</f>
        <v>8.55054149558074</v>
      </c>
      <c r="AF100" s="83" t="n">
        <f aca="false">Base!$B$80*(LOG(AF87/Parameters!$B$71))/LOG(2)+Base!AF73</f>
        <v>8.64482327014049</v>
      </c>
      <c r="AG100" s="83" t="n">
        <f aca="false">Base!$B$80*(LOG(AG87/Parameters!$B$71))/LOG(2)+Base!AG73</f>
        <v>8.73008423213786</v>
      </c>
      <c r="AH100" s="83" t="n">
        <f aca="false">Base!$B$80*(LOG(AH87/Parameters!$B$71))/LOG(2)+Base!AH73</f>
        <v>8.8062843522082</v>
      </c>
      <c r="AI100" s="83" t="n">
        <f aca="false">Base!$B$80*(LOG(AI87/Parameters!$B$71))/LOG(2)+Base!AI73</f>
        <v>8.87336147922737</v>
      </c>
      <c r="AJ100" s="83" t="n">
        <f aca="false">Base!$B$80*(LOG(AJ87/Parameters!$B$71))/LOG(2)+Base!AJ73</f>
        <v>8.93122762090448</v>
      </c>
      <c r="AK100" s="83" t="n">
        <f aca="false">Base!$B$80*(LOG(AK87/Parameters!$B$71))/LOG(2)+Base!AK73</f>
        <v>8.97976503685442</v>
      </c>
      <c r="AL100" s="83" t="n">
        <f aca="false">Base!$B$80*(LOG(AL87/Parameters!$B$71))/LOG(2)+Base!AL73</f>
        <v>9.0188220325894</v>
      </c>
      <c r="AM100" s="83" t="n">
        <f aca="false">Base!$B$80*(LOG(AM87/Parameters!$B$71))/LOG(2)+Base!AM73</f>
        <v>9.04820833314839</v>
      </c>
      <c r="AN100" s="83" t="n">
        <f aca="false">Base!$B$80*(LOG(AN87/Parameters!$B$71))/LOG(2)+Base!AN73</f>
        <v>9.06768990038453</v>
      </c>
      <c r="AO100" s="83" t="n">
        <f aca="false">Base!$B$80*(LOG(AO87/Parameters!$B$71))/LOG(2)+Base!AO73</f>
        <v>9.07698303475494</v>
      </c>
      <c r="AP100" s="83" t="n">
        <f aca="false">Base!$B$80*(LOG(AP87/Parameters!$B$71))/LOG(2)+Base!AP73</f>
        <v>9.07574756682199</v>
      </c>
      <c r="AQ100" s="83" t="n">
        <f aca="false">Base!$B$80*(LOG(AQ87/Parameters!$B$71))/LOG(2)+Base!AQ73</f>
        <v>9.06357888419599</v>
      </c>
      <c r="AR100" s="83" t="n">
        <f aca="false">Base!$B$80*(LOG(AR87/Parameters!$B$71))/LOG(2)+Base!AR73</f>
        <v>9.03999843495671</v>
      </c>
      <c r="AS100" s="83" t="n">
        <f aca="false">Base!$B$80*(LOG(AS87/Parameters!$B$71))/LOG(2)+Base!AS73</f>
        <v>9.0044421521118</v>
      </c>
      <c r="AT100" s="83" t="n">
        <f aca="false">Base!$B$80*(LOG(AT87/Parameters!$B$71))/LOG(2)+Base!AT73</f>
        <v>8.95624585886946</v>
      </c>
      <c r="AU100" s="83" t="n">
        <f aca="false">Base!$B$80*(LOG(AU87/Parameters!$B$71))/LOG(2)+Base!AU73</f>
        <v>8.89462594223498</v>
      </c>
      <c r="AV100" s="83" t="n">
        <f aca="false">Base!$B$80*(LOG(AV87/Parameters!$B$71))/LOG(2)+Base!AV73</f>
        <v>8.68579089665005</v>
      </c>
      <c r="AW100" s="83" t="n">
        <f aca="false">Base!$B$80*(LOG(AW87/Parameters!$B$71))/LOG(2)+Base!AW73</f>
        <v>8.49350653509807</v>
      </c>
      <c r="AX100" s="83" t="n">
        <f aca="false">Base!$B$80*(LOG(AX87/Parameters!$B$71))/LOG(2)+Base!AX73</f>
        <v>8.31669909914202</v>
      </c>
      <c r="AY100" s="83" t="n">
        <f aca="false">Base!$B$80*(LOG(AY87/Parameters!$B$71))/LOG(2)+Base!AY73</f>
        <v>8.15429575702675</v>
      </c>
      <c r="AZ100" s="83" t="n">
        <f aca="false">Base!$B$80*(LOG(AZ87/Parameters!$B$71))/LOG(2)+Base!AZ73</f>
        <v>8.00525469131814</v>
      </c>
      <c r="BA100" s="83" t="n">
        <f aca="false">Base!$B$80*(LOG(BA87/Parameters!$B$71))/LOG(2)+Base!BA73</f>
        <v>7.86859697631798</v>
      </c>
      <c r="BB100" s="83" t="n">
        <f aca="false">Base!$B$80*(LOG(BB87/Parameters!$B$71))/LOG(2)+Base!BB73</f>
        <v>7.74252817564065</v>
      </c>
      <c r="BC100" s="83" t="n">
        <f aca="false">Base!$B$80*(LOG(BC87/Parameters!$B$71))/LOG(2)+Base!BC73</f>
        <v>7.62629949832979</v>
      </c>
      <c r="BD100" s="83" t="n">
        <f aca="false">Base!$B$80*(LOG(BD87/Parameters!$B$71))/LOG(2)+Base!BD73</f>
        <v>7.51915615057867</v>
      </c>
      <c r="BE100" s="83" t="n">
        <f aca="false">Base!$B$80*(LOG(BE87/Parameters!$B$71))/LOG(2)+Base!BE73</f>
        <v>7.42035819789469</v>
      </c>
      <c r="BF100" s="83" t="n">
        <f aca="false">Base!$B$80*(LOG(BF87/Parameters!$B$71))/LOG(2)+Base!BF73</f>
        <v>7.32919463587819</v>
      </c>
      <c r="BG100" s="83" t="n">
        <f aca="false">Base!$B$80*(LOG(BG87/Parameters!$B$71))/LOG(2)+Base!BG73</f>
        <v>7.24499242251108</v>
      </c>
      <c r="BH100" s="83" t="n">
        <f aca="false">Base!$B$80*(LOG(BH87/Parameters!$B$71))/LOG(2)+Base!BH73</f>
        <v>7.32061717129854</v>
      </c>
      <c r="BI100" s="83" t="n">
        <f aca="false">Base!$B$80*(LOG(BI87/Parameters!$B$71))/LOG(2)+Base!BI73</f>
        <v>7.54141370908358</v>
      </c>
      <c r="BJ100" s="84"/>
      <c r="BK100" s="84"/>
      <c r="BL100" s="84"/>
      <c r="BM100" s="84"/>
      <c r="BN100" s="84"/>
      <c r="BO100" s="84"/>
      <c r="BP100" s="84"/>
      <c r="BQ100" s="84"/>
      <c r="BR100" s="84"/>
      <c r="BS100" s="84"/>
      <c r="BT100" s="84"/>
      <c r="BU100" s="84"/>
      <c r="BV100" s="84"/>
      <c r="BW100" s="84"/>
      <c r="BX100" s="84"/>
      <c r="BY100" s="84"/>
      <c r="BZ100" s="84"/>
      <c r="CA100" s="84"/>
      <c r="CB100" s="84"/>
      <c r="CC100" s="84"/>
      <c r="CD100" s="84"/>
      <c r="CE100" s="84"/>
      <c r="CF100" s="84"/>
      <c r="CG100" s="84"/>
      <c r="CH100" s="84"/>
      <c r="CI100" s="84"/>
      <c r="CJ100" s="84"/>
      <c r="CK100" s="84"/>
      <c r="CL100" s="84"/>
      <c r="CM100" s="84"/>
      <c r="CN100" s="84"/>
      <c r="CO100" s="84"/>
      <c r="CP100" s="84"/>
      <c r="CQ100" s="84"/>
      <c r="CR100" s="84"/>
      <c r="CS100" s="84"/>
      <c r="CT100" s="84"/>
      <c r="CU100" s="84"/>
      <c r="CV100" s="84"/>
      <c r="CW100" s="84"/>
      <c r="CX100" s="84"/>
      <c r="CY100" s="84"/>
      <c r="CZ100" s="84"/>
      <c r="DA100" s="84"/>
      <c r="DB100" s="84"/>
      <c r="DC100" s="84"/>
      <c r="DD100" s="84"/>
      <c r="DE100" s="84"/>
      <c r="DF100" s="84"/>
      <c r="DG100" s="84"/>
      <c r="DH100" s="84"/>
      <c r="DI100" s="84"/>
      <c r="DJ100" s="84"/>
      <c r="DK100" s="84"/>
      <c r="DL100" s="84"/>
      <c r="DM100" s="84"/>
      <c r="DN100" s="84"/>
      <c r="DO100" s="84"/>
      <c r="DP100" s="84"/>
      <c r="DQ100" s="84"/>
      <c r="DR100" s="84"/>
      <c r="DS100" s="84"/>
      <c r="DT100" s="84"/>
      <c r="DU100" s="84"/>
      <c r="DV100" s="84"/>
      <c r="DW100" s="84"/>
      <c r="DX100" s="84"/>
    </row>
    <row r="101" s="67" customFormat="true" ht="18" hidden="false" customHeight="true" outlineLevel="0" collapsed="false">
      <c r="A101" s="49" t="s">
        <v>271</v>
      </c>
      <c r="B101" s="74" t="n">
        <f aca="false">Base!B77</f>
        <v>0.0068</v>
      </c>
      <c r="C101" s="69" t="n">
        <f aca="false">B101+ Base!$B84*(B99-B101)</f>
        <v>0.02663</v>
      </c>
      <c r="D101" s="69" t="n">
        <f aca="false">C101+ Base!$B84*(C99-C101)</f>
        <v>0.0491006390891658</v>
      </c>
      <c r="E101" s="69" t="n">
        <f aca="false">D101+ Base!$B84*(D99-D101)</f>
        <v>0.0743618917942128</v>
      </c>
      <c r="F101" s="69" t="n">
        <f aca="false">E101+ Base!$B84*(E99-E101)</f>
        <v>0.102546430839783</v>
      </c>
      <c r="G101" s="69" t="n">
        <f aca="false">F101+ Base!$B84*(F99-F101)</f>
        <v>0.13377064726008</v>
      </c>
      <c r="H101" s="69" t="n">
        <f aca="false">G101+ Base!$B84*(G99-G101)</f>
        <v>0.168134187795124</v>
      </c>
      <c r="I101" s="69" t="n">
        <f aca="false">H101+ Base!$B84*(H99-H101)</f>
        <v>0.205718838418038</v>
      </c>
      <c r="J101" s="69" t="n">
        <f aca="false">I101+ Base!$B84*(I99-I101)</f>
        <v>0.246587298648688</v>
      </c>
      <c r="K101" s="69" t="n">
        <f aca="false">J101+ Base!$B84*(J99-J101)</f>
        <v>0.290782177427501</v>
      </c>
      <c r="L101" s="69" t="n">
        <f aca="false">K101+ Base!$B84*(K99-K101)</f>
        <v>0.338325385479974</v>
      </c>
      <c r="M101" s="69" t="n">
        <f aca="false">L101+ Base!$B84*(L99-L101)</f>
        <v>0.389217990448614</v>
      </c>
      <c r="N101" s="69" t="n">
        <f aca="false">M101+ Base!$B84*(M99-M101)</f>
        <v>0.443440529663216</v>
      </c>
      <c r="O101" s="69" t="n">
        <f aca="false">N101+ Base!$B84*(N99-N101)</f>
        <v>0.500953732323286</v>
      </c>
      <c r="P101" s="69" t="n">
        <f aca="false">O101+ Base!$B84*(O99-O101)</f>
        <v>0.561699580367087</v>
      </c>
      <c r="Q101" s="69" t="n">
        <f aca="false">P101+ Base!$B84*(P99-P101)</f>
        <v>0.625602629053908</v>
      </c>
      <c r="R101" s="69" t="n">
        <f aca="false">Q101+ Base!$B84*(Q99-Q101)</f>
        <v>0.692571509305058</v>
      </c>
      <c r="S101" s="69" t="n">
        <f aca="false">R101+ Base!$B84*(R99-R101)</f>
        <v>0.762500540391291</v>
      </c>
      <c r="T101" s="69" t="n">
        <f aca="false">S101+ Base!$B84*(S99-S101)</f>
        <v>0.835271390930707</v>
      </c>
      <c r="U101" s="69" t="n">
        <f aca="false">T101+ Base!$B84*(T99-T101)</f>
        <v>0.910754736516322</v>
      </c>
      <c r="V101" s="69" t="n">
        <f aca="false">U101+ Base!$B84*(U99-U101)</f>
        <v>0.988750622395959</v>
      </c>
      <c r="W101" s="69" t="n">
        <f aca="false">V101+ Base!$B84*(V99-V101)</f>
        <v>1.0690611734902</v>
      </c>
      <c r="X101" s="69" t="n">
        <f aca="false">W101+ Base!$B84*(W99-W101)</f>
        <v>1.15149063739571</v>
      </c>
      <c r="Y101" s="69" t="n">
        <f aca="false">X101+ Base!$B84*(X99-X101)</f>
        <v>1.23584551777468</v>
      </c>
      <c r="Z101" s="69" t="n">
        <f aca="false">Y101+ Base!$B84*(Y99-Y101)</f>
        <v>1.32193475602002</v>
      </c>
      <c r="AA101" s="69" t="n">
        <f aca="false">Z101+ Base!$B84*(Z99-Z101)</f>
        <v>1.40956993050268</v>
      </c>
      <c r="AB101" s="69" t="n">
        <f aca="false">AA101+ Base!$B84*(AA99-AA101)</f>
        <v>1.49856545120624</v>
      </c>
      <c r="AC101" s="69" t="n">
        <f aca="false">AB101+ Base!$B84*(AB99-AB101)</f>
        <v>1.5887387339166</v>
      </c>
      <c r="AD101" s="69" t="n">
        <f aca="false">AC101+ Base!$B84*(AC99-AC101)</f>
        <v>1.67991034289488</v>
      </c>
      <c r="AE101" s="69" t="n">
        <f aca="false">AD101+ Base!$B84*(AD99-AD101)</f>
        <v>1.77190409449774</v>
      </c>
      <c r="AF101" s="69" t="n">
        <f aca="false">AE101+ Base!$B84*(AE99-AE101)</f>
        <v>1.86454711679561</v>
      </c>
      <c r="AG101" s="69" t="n">
        <f aca="false">AF101+ Base!$B84*(AF99-AF101)</f>
        <v>1.957669862081</v>
      </c>
      <c r="AH101" s="69" t="n">
        <f aca="false">AG101+ Base!$B84*(AG99-AG101)</f>
        <v>2.05110607040915</v>
      </c>
      <c r="AI101" s="69" t="n">
        <f aca="false">AH101+ Base!$B84*(AH99-AH101)</f>
        <v>2.14469268309091</v>
      </c>
      <c r="AJ101" s="69" t="n">
        <f aca="false">AI101+ Base!$B84*(AI99-AI101)</f>
        <v>2.23826970544983</v>
      </c>
      <c r="AK101" s="69" t="n">
        <f aca="false">AJ101+ Base!$B84*(AJ99-AJ101)</f>
        <v>2.33168001822982</v>
      </c>
      <c r="AL101" s="69" t="n">
        <f aca="false">AK101+ Base!$B84*(AK99-AK101)</f>
        <v>2.42476913684249</v>
      </c>
      <c r="AM101" s="69" t="n">
        <f aca="false">AL101+ Base!$B84*(AL99-AL101)</f>
        <v>2.51738491720695</v>
      </c>
      <c r="AN101" s="69" t="n">
        <f aca="false">AM101+ Base!$B84*(AM99-AM101)</f>
        <v>2.60937720627426</v>
      </c>
      <c r="AO101" s="69" t="n">
        <f aca="false">AN101+ Base!$B84*(AN99-AN101)</f>
        <v>2.70059743444651</v>
      </c>
      <c r="AP101" s="69" t="n">
        <f aca="false">AO101+ Base!$B84*(AO99-AO101)</f>
        <v>2.7908981459771</v>
      </c>
      <c r="AQ101" s="69" t="n">
        <f aca="false">AP101+ Base!$B84*(AP99-AP101)</f>
        <v>2.88013246202926</v>
      </c>
      <c r="AR101" s="69" t="n">
        <f aca="false">AQ101+ Base!$B84*(AQ99-AQ101)</f>
        <v>2.96815346927824</v>
      </c>
      <c r="AS101" s="69" t="n">
        <f aca="false">AR101+ Base!$B84*(AR99-AR101)</f>
        <v>3.05481352457927</v>
      </c>
      <c r="AT101" s="69" t="n">
        <f aca="false">AS101+ Base!$B84*(AS99-AS101)</f>
        <v>3.13996346290419</v>
      </c>
      <c r="AU101" s="69" t="n">
        <f aca="false">AT101+ Base!$B84*(AT99-AT101)</f>
        <v>3.2234516906964</v>
      </c>
      <c r="AV101" s="69" t="n">
        <f aca="false">AU101+ Base!$B84*(AU99-AU101)</f>
        <v>3.30512313840357</v>
      </c>
      <c r="AW101" s="69" t="n">
        <f aca="false">AV101+ Base!$B84*(AV99-AV101)</f>
        <v>3.3844925211993</v>
      </c>
      <c r="AX101" s="69" t="n">
        <f aca="false">AW101+ Base!$B84*(AW99-AW101)</f>
        <v>3.46119957040591</v>
      </c>
      <c r="AY101" s="69" t="n">
        <f aca="false">AX101+ Base!$B84*(AX99-AX101)</f>
        <v>3.53498770337706</v>
      </c>
      <c r="AZ101" s="69" t="n">
        <f aca="false">AY101+ Base!$B84*(AY99-AY101)</f>
        <v>3.60568575059097</v>
      </c>
      <c r="BA101" s="69" t="n">
        <f aca="false">AZ101+ Base!$B84*(AZ99-AZ101)</f>
        <v>3.67319238676222</v>
      </c>
      <c r="BB101" s="69" t="n">
        <f aca="false">BA101+ Base!$B84*(BA99-BA101)</f>
        <v>3.73746296458111</v>
      </c>
      <c r="BC101" s="69" t="n">
        <f aca="false">BB101+ Base!$B84*(BB99-BB101)</f>
        <v>3.7984962596595</v>
      </c>
      <c r="BD101" s="69" t="n">
        <f aca="false">BC101+ Base!$B84*(BC99-BC101)</f>
        <v>3.85632574317182</v>
      </c>
      <c r="BE101" s="69" t="n">
        <f aca="false">BD101+ Base!$B84*(BD99-BD101)</f>
        <v>3.9110121145486</v>
      </c>
      <c r="BF101" s="69" t="n">
        <f aca="false">BE101+ Base!$B84*(BE99-BE101)</f>
        <v>3.96263696917642</v>
      </c>
      <c r="BG101" s="69" t="n">
        <f aca="false">BF101+ Base!$B84*(BF99-BF101)</f>
        <v>4.0112974756364</v>
      </c>
      <c r="BH101" s="69" t="n">
        <f aca="false">BG101+ Base!$B84*(BG99-BG101)</f>
        <v>4.05710194135586</v>
      </c>
      <c r="BI101" s="69" t="n">
        <f aca="false">BH101+ Base!$B84*(BH99-BH101)</f>
        <v>4.10054221650272</v>
      </c>
    </row>
    <row r="102" customFormat="false" ht="18" hidden="false" customHeight="true" outlineLevel="0" collapsed="false">
      <c r="A102" s="46" t="s">
        <v>272</v>
      </c>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c r="AW102" s="47"/>
      <c r="AX102" s="47"/>
      <c r="AY102" s="47"/>
      <c r="AZ102" s="47"/>
      <c r="BA102" s="47"/>
      <c r="BB102" s="47"/>
      <c r="BC102" s="47"/>
      <c r="BD102" s="47"/>
      <c r="BE102" s="47"/>
      <c r="BF102" s="47"/>
      <c r="BG102" s="47"/>
      <c r="BH102" s="47"/>
      <c r="BI102" s="47"/>
    </row>
    <row r="103" customFormat="false" ht="18" hidden="false" customHeight="true" outlineLevel="0" collapsed="false">
      <c r="A103" s="48" t="s">
        <v>273</v>
      </c>
      <c r="B103" s="55"/>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c r="AW103" s="47"/>
      <c r="AX103" s="47"/>
      <c r="AY103" s="47"/>
      <c r="AZ103" s="47"/>
      <c r="BA103" s="47"/>
      <c r="BB103" s="47"/>
      <c r="BC103" s="47"/>
      <c r="BD103" s="47"/>
      <c r="BE103" s="47"/>
      <c r="BF103" s="47"/>
      <c r="BG103" s="47"/>
      <c r="BH103" s="47"/>
      <c r="BI103" s="47"/>
    </row>
    <row r="104" customFormat="false" ht="18" hidden="false" customHeight="true" outlineLevel="0" collapsed="false">
      <c r="A104" s="49" t="s">
        <v>274</v>
      </c>
      <c r="B104" s="55" t="n">
        <f aca="false">B21*B117^$B5*(B53/1000)^(1-$B5)</f>
        <v>63.5819868191407</v>
      </c>
      <c r="C104" s="47" t="n">
        <f aca="false">C21*C117^$B5*(C53/1000)^(1-$B5)</f>
        <v>75.8595689767906</v>
      </c>
      <c r="D104" s="47" t="n">
        <f aca="false">D21*D117^$B5*(D53/1000)^(1-$B5)</f>
        <v>89.5887663521795</v>
      </c>
      <c r="E104" s="47" t="n">
        <f aca="false">E21*E117^$B5*(E53/1000)^(1-$B5)</f>
        <v>104.785956158402</v>
      </c>
      <c r="F104" s="47" t="n">
        <f aca="false">F21*F117^$B5*(F53/1000)^(1-$B5)</f>
        <v>121.465239481609</v>
      </c>
      <c r="G104" s="47" t="n">
        <f aca="false">G21*G117^$B5*(G53/1000)^(1-$B5)</f>
        <v>139.638232258783</v>
      </c>
      <c r="H104" s="47" t="n">
        <f aca="false">H21*H117^$B5*(H53/1000)^(1-$B5)</f>
        <v>159.313836964821</v>
      </c>
      <c r="I104" s="47" t="n">
        <f aca="false">I21*I117^$B5*(I53/1000)^(1-$B5)</f>
        <v>180.498035198477</v>
      </c>
      <c r="J104" s="47" t="n">
        <f aca="false">J21*J117^$B5*(J53/1000)^(1-$B5)</f>
        <v>203.193716472269</v>
      </c>
      <c r="K104" s="47" t="n">
        <f aca="false">K21*K117^$B5*(K53/1000)^(1-$B5)</f>
        <v>227.400547821355</v>
      </c>
      <c r="L104" s="47" t="n">
        <f aca="false">L21*L117^$B5*(L53/1000)^(1-$B5)</f>
        <v>253.1148845637</v>
      </c>
      <c r="M104" s="47" t="n">
        <f aca="false">M21*M117^$B5*(M53/1000)^(1-$B5)</f>
        <v>280.329720442857</v>
      </c>
      <c r="N104" s="47" t="n">
        <f aca="false">N21*N117^$B5*(N53/1000)^(1-$B5)</f>
        <v>309.034673682605</v>
      </c>
      <c r="O104" s="47" t="n">
        <f aca="false">O21*O117^$B5*(O53/1000)^(1-$B5)</f>
        <v>339.216002894369</v>
      </c>
      <c r="P104" s="47" t="n">
        <f aca="false">P21*P117^$B5*(P53/1000)^(1-$B5)</f>
        <v>370.856642489168</v>
      </c>
      <c r="Q104" s="47" t="n">
        <f aca="false">Q21*Q117^$B5*(Q53/1000)^(1-$B5)</f>
        <v>403.936239506904</v>
      </c>
      <c r="R104" s="47" t="n">
        <f aca="false">R21*R117^$B5*(R53/1000)^(1-$B5)</f>
        <v>438.431160910738</v>
      </c>
      <c r="S104" s="47" t="n">
        <f aca="false">S21*S117^$B5*(S53/1000)^(1-$B5)</f>
        <v>474.314415101357</v>
      </c>
      <c r="T104" s="47" t="n">
        <f aca="false">T21*T117^$B5*(T53/1000)^(1-$B5)</f>
        <v>511.555385119236</v>
      </c>
      <c r="U104" s="47" t="n">
        <f aca="false">U21*U117^$B5*(U53/1000)^(1-$B5)</f>
        <v>550.11918305112</v>
      </c>
      <c r="V104" s="47" t="n">
        <f aca="false">V21*V117^$B5*(V53/1000)^(1-$B5)</f>
        <v>589.978814929632</v>
      </c>
      <c r="W104" s="47" t="n">
        <f aca="false">W21*W117^$B5*(W53/1000)^(1-$B5)</f>
        <v>631.103863205792</v>
      </c>
      <c r="X104" s="47" t="n">
        <f aca="false">X21*X117^$B5*(X53/1000)^(1-$B5)</f>
        <v>673.461209897617</v>
      </c>
      <c r="Y104" s="47" t="n">
        <f aca="false">Y21*Y117^$B5*(Y53/1000)^(1-$B5)</f>
        <v>717.015585292427</v>
      </c>
      <c r="Z104" s="47" t="n">
        <f aca="false">Z21*Z117^$B5*(Z53/1000)^(1-$B5)</f>
        <v>761.730002435513</v>
      </c>
      <c r="AA104" s="47" t="n">
        <f aca="false">AA21*AA117^$B5*(AA53/1000)^(1-$B5)</f>
        <v>807.566115713141</v>
      </c>
      <c r="AB104" s="47" t="n">
        <f aca="false">AB21*AB117^$B5*(AB53/1000)^(1-$B5)</f>
        <v>854.484527405838</v>
      </c>
      <c r="AC104" s="47" t="n">
        <f aca="false">AC21*AC117^$B5*(AC53/1000)^(1-$B5)</f>
        <v>902.445057344131</v>
      </c>
      <c r="AD104" s="47" t="n">
        <f aca="false">AD21*AD117^$B5*(AD53/1000)^(1-$B5)</f>
        <v>951.40698411895</v>
      </c>
      <c r="AE104" s="47" t="n">
        <f aca="false">AE21*AE117^$B5*(AE53/1000)^(1-$B5)</f>
        <v>1001.3292630904</v>
      </c>
      <c r="AF104" s="47" t="n">
        <f aca="false">AF21*AF117^$B5*(AF53/1000)^(1-$B5)</f>
        <v>1052.17072368163</v>
      </c>
      <c r="AG104" s="47" t="n">
        <f aca="false">AG21*AG117^$B5*(AG53/1000)^(1-$B5)</f>
        <v>1103.89024840477</v>
      </c>
      <c r="AH104" s="47" t="n">
        <f aca="false">AH21*AH117^$B5*(AH53/1000)^(1-$B5)</f>
        <v>1156.44693647404</v>
      </c>
      <c r="AI104" s="47" t="n">
        <f aca="false">AI21*AI117^$B5*(AI53/1000)^(1-$B5)</f>
        <v>1209.80025926998</v>
      </c>
      <c r="AJ104" s="47" t="n">
        <f aca="false">AJ21*AJ117^$B5*(AJ53/1000)^(1-$B5)</f>
        <v>1263.91022209302</v>
      </c>
      <c r="AK104" s="47" t="n">
        <f aca="false">AK21*AK117^$B5*(AK53/1000)^(1-$B5)</f>
        <v>1318.73756406577</v>
      </c>
      <c r="AL104" s="47" t="n">
        <f aca="false">AL21*AL117^$B5*(AL53/1000)^(1-$B5)</f>
        <v>1374.2440561776</v>
      </c>
      <c r="AM104" s="47" t="n">
        <f aca="false">AM21*AM117^$B5*(AM53/1000)^(1-$B5)</f>
        <v>1430.39301615817</v>
      </c>
      <c r="AN104" s="47" t="n">
        <f aca="false">AN21*AN117^$B5*(AN53/1000)^(1-$B5)</f>
        <v>1487.1502593946</v>
      </c>
      <c r="AO104" s="47" t="n">
        <f aca="false">AO21*AO117^$B5*(AO53/1000)^(1-$B5)</f>
        <v>1544.48589559349</v>
      </c>
      <c r="AP104" s="47" t="n">
        <f aca="false">AP21*AP117^$B5*(AP53/1000)^(1-$B5)</f>
        <v>1602.37771845705</v>
      </c>
      <c r="AQ104" s="47" t="n">
        <f aca="false">AQ21*AQ117^$B5*(AQ53/1000)^(1-$B5)</f>
        <v>1660.8175478987</v>
      </c>
      <c r="AR104" s="47" t="n">
        <f aca="false">AR21*AR117^$B5*(AR53/1000)^(1-$B5)</f>
        <v>1719.82297252561</v>
      </c>
      <c r="AS104" s="47" t="n">
        <f aca="false">AS21*AS117^$B5*(AS53/1000)^(1-$B5)</f>
        <v>1779.45885615284</v>
      </c>
      <c r="AT104" s="47" t="n">
        <f aca="false">AT21*AT117^$B5*(AT53/1000)^(1-$B5)</f>
        <v>1839.87627981321</v>
      </c>
      <c r="AU104" s="47" t="n">
        <f aca="false">AU21*AU117^$B5*(AU53/1000)^(1-$B5)</f>
        <v>1901.38208244281</v>
      </c>
      <c r="AV104" s="47" t="n">
        <f aca="false">AV21*AV117^$B5*(AV53/1000)^(1-$B5)</f>
        <v>1959.33263943693</v>
      </c>
      <c r="AW104" s="47" t="n">
        <f aca="false">AW21*AW117^$B5*(AW53/1000)^(1-$B5)</f>
        <v>2017.20605137119</v>
      </c>
      <c r="AX104" s="47" t="n">
        <f aca="false">AX21*AX117^$B5*(AX53/1000)^(1-$B5)</f>
        <v>2074.84242168684</v>
      </c>
      <c r="AY104" s="47" t="n">
        <f aca="false">AY21*AY117^$B5*(AY53/1000)^(1-$B5)</f>
        <v>2131.7468342325</v>
      </c>
      <c r="AZ104" s="47" t="n">
        <f aca="false">AZ21*AZ117^$B5*(AZ53/1000)^(1-$B5)</f>
        <v>2186.9319433941</v>
      </c>
      <c r="BA104" s="47" t="n">
        <f aca="false">BA21*BA117^$B5*(BA53/1000)^(1-$B5)</f>
        <v>2261.25911281654</v>
      </c>
      <c r="BB104" s="47" t="n">
        <f aca="false">BB21*BB117^$B5*(BB53/1000)^(1-$B5)</f>
        <v>2331.95140586929</v>
      </c>
      <c r="BC104" s="47" t="n">
        <f aca="false">BC21*BC117^$B5*(BC53/1000)^(1-$B5)</f>
        <v>2399.98646675791</v>
      </c>
      <c r="BD104" s="47" t="n">
        <f aca="false">BD21*BD117^$B5*(BD53/1000)^(1-$B5)</f>
        <v>2466.03307833527</v>
      </c>
      <c r="BE104" s="47" t="n">
        <f aca="false">BE21*BE117^$B5*(BE53/1000)^(1-$B5)</f>
        <v>2530.54542304273</v>
      </c>
      <c r="BF104" s="47" t="n">
        <f aca="false">BF21*BF117^$B5*(BF53/1000)^(1-$B5)</f>
        <v>2593.82813300608</v>
      </c>
      <c r="BG104" s="47" t="n">
        <f aca="false">BG21*BG117^$B5*(BG53/1000)^(1-$B5)</f>
        <v>2656.08169324287</v>
      </c>
      <c r="BH104" s="47" t="n">
        <f aca="false">BH21*BH117^$B5*(BH53/1000)^(1-$B5)</f>
        <v>2717.93441936401</v>
      </c>
      <c r="BI104" s="47" t="n">
        <f aca="false">BI21*BI117^$B5*(BI53/1000)^(1-$B5)</f>
        <v>2778.87269295119</v>
      </c>
    </row>
    <row r="105" customFormat="false" ht="18" hidden="false" customHeight="true" outlineLevel="0" collapsed="false">
      <c r="A105" s="49" t="s">
        <v>275</v>
      </c>
      <c r="B105" s="85" t="n">
        <f aca="false">B99*$B$25 +( $B$26*(B99^$B$27))</f>
        <v>0.0017088</v>
      </c>
      <c r="C105" s="86" t="n">
        <f aca="false">$B$26*(C99^$B$27)</f>
        <v>0.00228676956036426</v>
      </c>
      <c r="D105" s="86" t="n">
        <f aca="false">$B$26*(D99^$B$27)</f>
        <v>0.00299746958884699</v>
      </c>
      <c r="E105" s="47" t="n">
        <f aca="false">E99*$B$25 +( $B$26*(E99^$B$27))</f>
        <v>0.00385598016659128</v>
      </c>
      <c r="F105" s="47" t="n">
        <f aca="false">F99*$B$25 +( $B$26*(F99^$B$27))</f>
        <v>0.00487700339584072</v>
      </c>
      <c r="G105" s="47" t="n">
        <f aca="false">G99*$B$25 +( $B$26*(G99^$B$27))</f>
        <v>0.00607426575245481</v>
      </c>
      <c r="H105" s="47" t="n">
        <f aca="false">H99*$B$25 +( $B$26*(H99^$B$27))</f>
        <v>0.00745992612341524</v>
      </c>
      <c r="I105" s="47" t="n">
        <f aca="false">I99*$B$25 +( $B$26*(I99^$B$27))</f>
        <v>0.00904404529068231</v>
      </c>
      <c r="J105" s="47" t="n">
        <f aca="false">J99*$B$25 +( $B$26*(J99^$B$27))</f>
        <v>0.0108341568663593</v>
      </c>
      <c r="K105" s="47" t="n">
        <f aca="false">K99*$B$25 +( $B$26*(K99^$B$27))</f>
        <v>0.0128349631157248</v>
      </c>
      <c r="L105" s="47" t="n">
        <f aca="false">L99*$B$25 +( $B$26*(L99^$B$27))</f>
        <v>0.0150481639662978</v>
      </c>
      <c r="M105" s="47" t="n">
        <f aca="false">M99*$B$25 +( $B$26*(M99^$B$27))</f>
        <v>0.0174724150610761</v>
      </c>
      <c r="N105" s="47" t="n">
        <f aca="false">N99*$B$25 +( $B$26*(N99^$B$27))</f>
        <v>0.0201034015481565</v>
      </c>
      <c r="O105" s="47" t="n">
        <f aca="false">O99*$B$25 +( $B$26*(O99^$B$27))</f>
        <v>0.022934008449658</v>
      </c>
      <c r="P105" s="47" t="n">
        <f aca="false">P99*$B$25 +( $B$26*(P99^$B$27))</f>
        <v>0.0259545655821643</v>
      </c>
      <c r="Q105" s="47" t="n">
        <f aca="false">Q99*$B$25 +( $B$26*(Q99^$B$27))</f>
        <v>0.0291531445459518</v>
      </c>
      <c r="R105" s="47" t="n">
        <f aca="false">R99*$B$25 +( $B$26*(R99^$B$27))</f>
        <v>0.0325158866106765</v>
      </c>
      <c r="S105" s="47" t="n">
        <f aca="false">S99*$B$25 +( $B$26*(S99^$B$27))</f>
        <v>0.0360273427670758</v>
      </c>
      <c r="T105" s="47" t="n">
        <f aca="false">T99*$B$25 +( $B$26*(T99^$B$27))</f>
        <v>0.0396708102272884</v>
      </c>
      <c r="U105" s="47" t="n">
        <f aca="false">U99*$B$25 +( $B$26*(U99^$B$27))</f>
        <v>0.0433759045430256</v>
      </c>
      <c r="V105" s="47" t="n">
        <f aca="false">V99*$B$25 +( $B$26*(V99^$B$27))</f>
        <v>0.0471251042283991</v>
      </c>
      <c r="W105" s="47" t="n">
        <f aca="false">W99*$B$25 +( $B$26*(W99^$B$27))</f>
        <v>0.0509010118374065</v>
      </c>
      <c r="X105" s="47" t="n">
        <f aca="false">X99*$B$25 +( $B$26*(X99^$B$27))</f>
        <v>0.0546864926041524</v>
      </c>
      <c r="Y105" s="47" t="n">
        <f aca="false">Y99*$B$25 +( $B$26*(Y99^$B$27))</f>
        <v>0.058464790250879</v>
      </c>
      <c r="Z105" s="47" t="n">
        <f aca="false">Z99*$B$25 +( $B$26*(Z99^$B$27))</f>
        <v>0.0622196193730965</v>
      </c>
      <c r="AA105" s="47" t="n">
        <f aca="false">AA99*$B$25 +( $B$26*(AA99^$B$27))</f>
        <v>0.0659352348473226</v>
      </c>
      <c r="AB105" s="47" t="n">
        <f aca="false">AB99*$B$25 +( $B$26*(AB99^$B$27))</f>
        <v>0.0695964794238629</v>
      </c>
      <c r="AC105" s="47" t="n">
        <f aca="false">AC99*$B$25 +( $B$26*(AC99^$B$27))</f>
        <v>0.0731888111269817</v>
      </c>
      <c r="AD105" s="47" t="n">
        <f aca="false">AD99*$B$25 +( $B$26*(AD99^$B$27))</f>
        <v>0.076698312341493</v>
      </c>
      <c r="AE105" s="47" t="n">
        <f aca="false">AE99*$B$25 +( $B$26*(AE99^$B$27))</f>
        <v>0.0801116825630346</v>
      </c>
      <c r="AF105" s="47" t="n">
        <f aca="false">AF99*$B$25 +( $B$26*(AF99^$B$27))</f>
        <v>0.083416216768715</v>
      </c>
      <c r="AG105" s="47" t="n">
        <f aca="false">AG99*$B$25 +( $B$26*(AG99^$B$27))</f>
        <v>0.0865997712572012</v>
      </c>
      <c r="AH105" s="47" t="n">
        <f aca="false">AH99*$B$25 +( $B$26*(AH99^$B$27))</f>
        <v>0.0896507186398258</v>
      </c>
      <c r="AI105" s="47" t="n">
        <f aca="false">AI99*$B$25 +( $B$26*(AI99^$B$27))</f>
        <v>0.0925578934571078</v>
      </c>
      <c r="AJ105" s="47" t="n">
        <f aca="false">AJ99*$B$25 +( $B$26*(AJ99^$B$27))</f>
        <v>0.0953105296651475</v>
      </c>
      <c r="AK105" s="47" t="n">
        <f aca="false">AK99*$B$25 +( $B$26*(AK99^$B$27))</f>
        <v>0.0978981909948533</v>
      </c>
      <c r="AL105" s="47" t="n">
        <f aca="false">AL99*$B$25 +( $B$26*(AL99^$B$27))</f>
        <v>0.100310694943558</v>
      </c>
      <c r="AM105" s="47" t="n">
        <f aca="false">AM99*$B$25 +( $B$26*(AM99^$B$27))</f>
        <v>0.102538030916918</v>
      </c>
      <c r="AN105" s="47" t="n">
        <f aca="false">AN99*$B$25 +( $B$26*(AN99^$B$27))</f>
        <v>0.104570272802216</v>
      </c>
      <c r="AO105" s="47" t="n">
        <f aca="false">AO99*$B$25 +( $B$26*(AO99^$B$27))</f>
        <v>0.106397486015494</v>
      </c>
      <c r="AP105" s="47" t="n">
        <f aca="false">AP99*$B$25 +( $B$26*(AP99^$B$27))</f>
        <v>0.108009628808297</v>
      </c>
      <c r="AQ105" s="47" t="n">
        <f aca="false">AQ99*$B$25 +( $B$26*(AQ99^$B$27))</f>
        <v>0.109396447298446</v>
      </c>
      <c r="AR105" s="47" t="n">
        <f aca="false">AR99*$B$25 +( $B$26*(AR99^$B$27))</f>
        <v>0.110547363198713</v>
      </c>
      <c r="AS105" s="47" t="n">
        <f aca="false">AS99*$B$25 +( $B$26*(AS99^$B$27))</f>
        <v>0.111451352322929</v>
      </c>
      <c r="AT105" s="47" t="n">
        <f aca="false">AT99*$B$25 +( $B$26*(AT99^$B$27))</f>
        <v>0.112096810144615</v>
      </c>
      <c r="AU105" s="47" t="n">
        <f aca="false">AU99*$B$25 +( $B$26*(AU99^$B$27))</f>
        <v>0.11247139690405</v>
      </c>
      <c r="AV105" s="47" t="n">
        <f aca="false">AV99*$B$25 +( $B$26*(AV99^$B$27))</f>
        <v>0.11211085408063</v>
      </c>
      <c r="AW105" s="47" t="n">
        <f aca="false">AW99*$B$25 +( $B$26*(AW99^$B$27))</f>
        <v>0.111174257293701</v>
      </c>
      <c r="AX105" s="47" t="n">
        <f aca="false">AX99*$B$25 +( $B$26*(AX99^$B$27))</f>
        <v>0.109798518148972</v>
      </c>
      <c r="AY105" s="47" t="n">
        <f aca="false">AY99*$B$25 +( $B$26*(AY99^$B$27))</f>
        <v>0.108099271328559</v>
      </c>
      <c r="AZ105" s="47" t="n">
        <f aca="false">AZ99*$B$25 +( $B$26*(AZ99^$B$27))</f>
        <v>0.106172604747036</v>
      </c>
      <c r="BA105" s="47" t="n">
        <f aca="false">BA99*$B$25 +( $B$26*(BA99^$B$27))</f>
        <v>0.104097237920448</v>
      </c>
      <c r="BB105" s="47" t="n">
        <f aca="false">BB99*$B$25 +( $B$26*(BB99^$B$27))</f>
        <v>0.101933937766767</v>
      </c>
      <c r="BC105" s="47" t="n">
        <f aca="false">BC99*$B$25 +( $B$26*(BC99^$B$27))</f>
        <v>0.0997313849727985</v>
      </c>
      <c r="BD105" s="47" t="n">
        <f aca="false">BD99*$B$25 +( $B$26*(BD99^$B$27))</f>
        <v>0.0975278480656044</v>
      </c>
      <c r="BE105" s="47" t="n">
        <f aca="false">BE99*$B$25 +( $B$26*(BE99^$B$27))</f>
        <v>0.0953527789538922</v>
      </c>
      <c r="BF105" s="47" t="n">
        <f aca="false">BF99*$B$25 +( $B$26*(BF99^$B$27))</f>
        <v>0.0932282760410925</v>
      </c>
      <c r="BG105" s="47" t="n">
        <f aca="false">BG99*$B$25 +( $B$26*(BG99^$B$27))</f>
        <v>0.0911703886642531</v>
      </c>
      <c r="BH105" s="47" t="n">
        <f aca="false">BH99*$B$25 +( $B$26*(BH99^$B$27))</f>
        <v>0.089655124035928</v>
      </c>
      <c r="BI105" s="47" t="n">
        <f aca="false">BI99*$B$25 +( $B$26*(BI99^$B$27))</f>
        <v>0.0890358462901406</v>
      </c>
    </row>
    <row r="106" customFormat="false" ht="18" hidden="false" customHeight="true" outlineLevel="0" collapsed="false">
      <c r="A106" s="49" t="s">
        <v>276</v>
      </c>
      <c r="B106" s="55" t="n">
        <f aca="false">B105*B104</f>
        <v>0.108648899076548</v>
      </c>
      <c r="C106" s="47" t="n">
        <f aca="false">C105*C104</f>
        <v>0.173473353198478</v>
      </c>
      <c r="D106" s="47" t="n">
        <f aca="false">D105*D104</f>
        <v>0.268539602642976</v>
      </c>
      <c r="E106" s="47" t="n">
        <f aca="false">E105*E104</f>
        <v>0.404052568684101</v>
      </c>
      <c r="F106" s="47" t="n">
        <f aca="false">F105*F104</f>
        <v>0.592386385428411</v>
      </c>
      <c r="G106" s="47" t="n">
        <f aca="false">G105*G104</f>
        <v>0.848199731942859</v>
      </c>
      <c r="H106" s="47" t="n">
        <f aca="false">H105*H104</f>
        <v>1.18846945419539</v>
      </c>
      <c r="I106" s="47" t="n">
        <f aca="false">I105*I104</f>
        <v>1.63243240521419</v>
      </c>
      <c r="J106" s="47" t="n">
        <f aca="false">J105*J104</f>
        <v>2.2014325985191</v>
      </c>
      <c r="K106" s="47" t="n">
        <f aca="false">K105*K104</f>
        <v>2.91867764378272</v>
      </c>
      <c r="L106" s="47" t="n">
        <f aca="false">L105*L104</f>
        <v>3.80891428522509</v>
      </c>
      <c r="M106" s="47" t="n">
        <f aca="false">M105*M104</f>
        <v>4.89803722953303</v>
      </c>
      <c r="N106" s="47" t="n">
        <f aca="false">N105*N104</f>
        <v>6.2126481373449</v>
      </c>
      <c r="O106" s="47" t="n">
        <f aca="false">O105*O104</f>
        <v>7.77958267663866</v>
      </c>
      <c r="P106" s="47" t="n">
        <f aca="false">P105*P104</f>
        <v>9.6254230490664</v>
      </c>
      <c r="Q106" s="47" t="n">
        <f aca="false">Q105*Q104</f>
        <v>11.776011577693</v>
      </c>
      <c r="R106" s="47" t="n">
        <f aca="false">R105*R104</f>
        <v>14.2559779147608</v>
      </c>
      <c r="S106" s="47" t="n">
        <f aca="false">S105*S104</f>
        <v>17.0882880122217</v>
      </c>
      <c r="T106" s="47" t="n">
        <f aca="false">T105*T104</f>
        <v>20.2938166038126</v>
      </c>
      <c r="U106" s="47" t="n">
        <f aca="false">U105*U104</f>
        <v>23.8619171713126</v>
      </c>
      <c r="V106" s="47" t="n">
        <f aca="false">V105*V104</f>
        <v>27.8028131461063</v>
      </c>
      <c r="W106" s="47" t="n">
        <f aca="false">W105*W104</f>
        <v>32.123825211671</v>
      </c>
      <c r="X106" s="47" t="n">
        <f aca="false">X105*X104</f>
        <v>36.8292314742496</v>
      </c>
      <c r="Y106" s="47" t="n">
        <f aca="false">Y105*Y104</f>
        <v>41.920165800733</v>
      </c>
      <c r="Z106" s="47" t="n">
        <f aca="false">Z105*Z104</f>
        <v>47.3945508166055</v>
      </c>
      <c r="AA106" s="47" t="n">
        <f aca="false">AA105*AA104</f>
        <v>53.247061494286</v>
      </c>
      <c r="AB106" s="47" t="n">
        <f aca="false">AB105*AB104</f>
        <v>59.4691148296096</v>
      </c>
      <c r="AC106" s="47" t="n">
        <f aca="false">AC105*AC104</f>
        <v>66.0488808544378</v>
      </c>
      <c r="AD106" s="47" t="n">
        <f aca="false">AD105*AD104</f>
        <v>72.9713100318331</v>
      </c>
      <c r="AE106" s="47" t="n">
        <f aca="false">AE105*AE104</f>
        <v>80.2181720657758</v>
      </c>
      <c r="AF106" s="47" t="n">
        <f aca="false">AF105*AF104</f>
        <v>87.7681011643227</v>
      </c>
      <c r="AG106" s="47" t="n">
        <f aca="false">AG105*AG104</f>
        <v>95.5966430049079</v>
      </c>
      <c r="AH106" s="47" t="n">
        <f aca="false">AH105*AH104</f>
        <v>103.676298923723</v>
      </c>
      <c r="AI106" s="47" t="n">
        <f aca="false">AI105*AI104</f>
        <v>111.976563501892</v>
      </c>
      <c r="AJ106" s="47" t="n">
        <f aca="false">AJ105*AJ104</f>
        <v>120.46395271688</v>
      </c>
      <c r="AK106" s="47" t="n">
        <f aca="false">AK105*AK104</f>
        <v>129.102021918998</v>
      </c>
      <c r="AL106" s="47" t="n">
        <f aca="false">AL105*AL104</f>
        <v>137.851376297229</v>
      </c>
      <c r="AM106" s="47" t="n">
        <f aca="false">AM105*AM104</f>
        <v>146.669683314171</v>
      </c>
      <c r="AN106" s="47" t="n">
        <f aca="false">AN105*AN104</f>
        <v>155.51170832278</v>
      </c>
      <c r="AO106" s="47" t="n">
        <f aca="false">AO105*AO104</f>
        <v>164.329416477536</v>
      </c>
      <c r="AP106" s="47" t="n">
        <f aca="false">AP105*AP104</f>
        <v>173.072222581232</v>
      </c>
      <c r="AQ106" s="47" t="n">
        <f aca="false">AQ105*AQ104</f>
        <v>181.687539351034</v>
      </c>
      <c r="AR106" s="47" t="n">
        <f aca="false">AR105*AR104</f>
        <v>190.121894781278</v>
      </c>
      <c r="AS106" s="47" t="n">
        <f aca="false">AS105*AS104</f>
        <v>198.323095921245</v>
      </c>
      <c r="AT106" s="47" t="n">
        <f aca="false">AT105*AT104</f>
        <v>206.244262027803</v>
      </c>
      <c r="AU106" s="47" t="n">
        <f aca="false">AU105*AU104</f>
        <v>213.851098860675</v>
      </c>
      <c r="AV106" s="47" t="n">
        <f aca="false">AV105*AV104</f>
        <v>219.66245563533</v>
      </c>
      <c r="AW106" s="47" t="n">
        <f aca="false">AW105*AW104</f>
        <v>224.261384569551</v>
      </c>
      <c r="AX106" s="47" t="n">
        <f aca="false">AX105*AX104</f>
        <v>227.81462329384</v>
      </c>
      <c r="AY106" s="47" t="n">
        <f aca="false">AY105*AY104</f>
        <v>230.440279437496</v>
      </c>
      <c r="AZ106" s="47" t="n">
        <f aca="false">AZ105*AZ104</f>
        <v>232.192260834649</v>
      </c>
      <c r="BA106" s="47" t="n">
        <f aca="false">BA105*BA104</f>
        <v>235.390827866643</v>
      </c>
      <c r="BB106" s="47" t="n">
        <f aca="false">BB105*BB104</f>
        <v>237.704989481005</v>
      </c>
      <c r="BC106" s="47" t="n">
        <f aca="false">BC105*BC104</f>
        <v>239.35397424574</v>
      </c>
      <c r="BD106" s="47" t="n">
        <f aca="false">BD105*BD104</f>
        <v>240.506899388637</v>
      </c>
      <c r="BE106" s="47" t="n">
        <f aca="false">BE105*BE104</f>
        <v>241.294538356177</v>
      </c>
      <c r="BF106" s="47" t="n">
        <f aca="false">BF105*BF104</f>
        <v>241.818125187042</v>
      </c>
      <c r="BG106" s="47" t="n">
        <f aca="false">BG105*BG104</f>
        <v>242.15600029696</v>
      </c>
      <c r="BH106" s="47" t="n">
        <f aca="false">BH105*BH104</f>
        <v>243.676747489598</v>
      </c>
      <c r="BI106" s="47" t="n">
        <f aca="false">BI105*BI104</f>
        <v>247.419281949471</v>
      </c>
    </row>
    <row r="107" customFormat="false" ht="18" hidden="false" customHeight="true" outlineLevel="0" collapsed="false">
      <c r="A107" s="49" t="s">
        <v>277</v>
      </c>
      <c r="B107" s="55" t="n">
        <f aca="false">+B104-B106</f>
        <v>63.4733379200641</v>
      </c>
      <c r="C107" s="47" t="n">
        <f aca="false">+C104-C106</f>
        <v>75.6860956235921</v>
      </c>
      <c r="D107" s="47" t="n">
        <f aca="false">+D104-D106</f>
        <v>89.3202267495365</v>
      </c>
      <c r="E107" s="47" t="n">
        <f aca="false">+E104-E106</f>
        <v>104.381903589718</v>
      </c>
      <c r="F107" s="47" t="n">
        <f aca="false">+F104-F106</f>
        <v>120.87285309618</v>
      </c>
      <c r="G107" s="47" t="n">
        <f aca="false">+G104-G106</f>
        <v>138.790032526841</v>
      </c>
      <c r="H107" s="47" t="n">
        <f aca="false">+H104-H106</f>
        <v>158.125367510626</v>
      </c>
      <c r="I107" s="47" t="n">
        <f aca="false">+I104-I106</f>
        <v>178.865602793262</v>
      </c>
      <c r="J107" s="47" t="n">
        <f aca="false">+J104-J106</f>
        <v>200.99228387375</v>
      </c>
      <c r="K107" s="47" t="n">
        <f aca="false">+K104-K106</f>
        <v>224.481870177573</v>
      </c>
      <c r="L107" s="47" t="n">
        <f aca="false">+L104-L106</f>
        <v>249.305970278475</v>
      </c>
      <c r="M107" s="47" t="n">
        <f aca="false">+M104-M106</f>
        <v>275.431683213323</v>
      </c>
      <c r="N107" s="47" t="n">
        <f aca="false">+N104-N106</f>
        <v>302.82202554526</v>
      </c>
      <c r="O107" s="47" t="n">
        <f aca="false">+O104-O106</f>
        <v>331.43642021773</v>
      </c>
      <c r="P107" s="47" t="n">
        <f aca="false">+P104-P106</f>
        <v>361.231219440102</v>
      </c>
      <c r="Q107" s="47" t="n">
        <f aca="false">+Q104-Q106</f>
        <v>392.16022792921</v>
      </c>
      <c r="R107" s="47" t="n">
        <f aca="false">+R104-R106</f>
        <v>424.175182995977</v>
      </c>
      <c r="S107" s="47" t="n">
        <f aca="false">+S104-S106</f>
        <v>457.226127089136</v>
      </c>
      <c r="T107" s="47" t="n">
        <f aca="false">+T104-T106</f>
        <v>491.261568515424</v>
      </c>
      <c r="U107" s="47" t="n">
        <f aca="false">+U104-U106</f>
        <v>526.257265879807</v>
      </c>
      <c r="V107" s="47" t="n">
        <f aca="false">+V104-V106</f>
        <v>562.176001783526</v>
      </c>
      <c r="W107" s="47" t="n">
        <f aca="false">+W104-W106</f>
        <v>598.980037994121</v>
      </c>
      <c r="X107" s="47" t="n">
        <f aca="false">+X104-X106</f>
        <v>636.631978423367</v>
      </c>
      <c r="Y107" s="47" t="n">
        <f aca="false">+Y104-Y106</f>
        <v>675.095419491694</v>
      </c>
      <c r="Z107" s="47" t="n">
        <f aca="false">+Z104-Z106</f>
        <v>714.335451618908</v>
      </c>
      <c r="AA107" s="47" t="n">
        <f aca="false">+AA104-AA106</f>
        <v>754.319054218855</v>
      </c>
      <c r="AB107" s="47" t="n">
        <f aca="false">+AB104-AB106</f>
        <v>795.015412576228</v>
      </c>
      <c r="AC107" s="47" t="n">
        <f aca="false">+AC104-AC106</f>
        <v>836.396176489693</v>
      </c>
      <c r="AD107" s="47" t="n">
        <f aca="false">+AD104-AD106</f>
        <v>878.435674087117</v>
      </c>
      <c r="AE107" s="47" t="n">
        <f aca="false">+AE104-AE106</f>
        <v>921.111091024628</v>
      </c>
      <c r="AF107" s="47" t="n">
        <f aca="false">+AF104-AF106</f>
        <v>964.402622517309</v>
      </c>
      <c r="AG107" s="47" t="n">
        <f aca="false">+AG104-AG106</f>
        <v>1008.29360539986</v>
      </c>
      <c r="AH107" s="47" t="n">
        <f aca="false">+AH104-AH106</f>
        <v>1052.77063755032</v>
      </c>
      <c r="AI107" s="47" t="n">
        <f aca="false">+AI104-AI106</f>
        <v>1097.82369576809</v>
      </c>
      <c r="AJ107" s="47" t="n">
        <f aca="false">+AJ104-AJ106</f>
        <v>1143.44626937614</v>
      </c>
      <c r="AK107" s="47" t="n">
        <f aca="false">+AK104-AK106</f>
        <v>1189.63554214677</v>
      </c>
      <c r="AL107" s="47" t="n">
        <f aca="false">+AL104-AL106</f>
        <v>1236.39267988037</v>
      </c>
      <c r="AM107" s="47" t="n">
        <f aca="false">+AM104-AM106</f>
        <v>1283.723332844</v>
      </c>
      <c r="AN107" s="47" t="n">
        <f aca="false">+AN104-AN106</f>
        <v>1331.63855107182</v>
      </c>
      <c r="AO107" s="47" t="n">
        <f aca="false">+AO104-AO106</f>
        <v>1380.15647911596</v>
      </c>
      <c r="AP107" s="47" t="n">
        <f aca="false">+AP104-AP106</f>
        <v>1429.30549587582</v>
      </c>
      <c r="AQ107" s="47" t="n">
        <f aca="false">+AQ104-AQ106</f>
        <v>1479.13000854766</v>
      </c>
      <c r="AR107" s="47" t="n">
        <f aca="false">+AR104-AR106</f>
        <v>1529.70107774433</v>
      </c>
      <c r="AS107" s="47" t="n">
        <f aca="false">+AS104-AS106</f>
        <v>1581.13576023159</v>
      </c>
      <c r="AT107" s="47" t="n">
        <f aca="false">+AT104-AT106</f>
        <v>1633.63201778541</v>
      </c>
      <c r="AU107" s="47" t="n">
        <f aca="false">+AU104-AU106</f>
        <v>1687.53098358214</v>
      </c>
      <c r="AV107" s="47" t="n">
        <f aca="false">+AV104-AV106</f>
        <v>1739.6701838016</v>
      </c>
      <c r="AW107" s="47" t="n">
        <f aca="false">+AW104-AW106</f>
        <v>1792.94466680164</v>
      </c>
      <c r="AX107" s="47" t="n">
        <f aca="false">+AX104-AX106</f>
        <v>1847.027798393</v>
      </c>
      <c r="AY107" s="47" t="n">
        <f aca="false">+AY104-AY106</f>
        <v>1901.306554795</v>
      </c>
      <c r="AZ107" s="47" t="n">
        <f aca="false">+AZ104-AZ106</f>
        <v>1954.73968255945</v>
      </c>
      <c r="BA107" s="47" t="n">
        <f aca="false">+BA104-BA106</f>
        <v>2025.8682849499</v>
      </c>
      <c r="BB107" s="47" t="n">
        <f aca="false">+BB104-BB106</f>
        <v>2094.24641638829</v>
      </c>
      <c r="BC107" s="47" t="n">
        <f aca="false">+BC104-BC106</f>
        <v>2160.63249251217</v>
      </c>
      <c r="BD107" s="47" t="n">
        <f aca="false">+BD104-BD106</f>
        <v>2225.52617894663</v>
      </c>
      <c r="BE107" s="47" t="n">
        <f aca="false">+BE104-BE106</f>
        <v>2289.25088468655</v>
      </c>
      <c r="BF107" s="47" t="n">
        <f aca="false">+BF104-BF106</f>
        <v>2352.01000781904</v>
      </c>
      <c r="BG107" s="47" t="n">
        <f aca="false">+BG104-BG106</f>
        <v>2413.92569294591</v>
      </c>
      <c r="BH107" s="47" t="n">
        <f aca="false">+BH104-BH106</f>
        <v>2474.25767187441</v>
      </c>
      <c r="BI107" s="47" t="n">
        <f aca="false">+BI104-BI106</f>
        <v>2531.45341100171</v>
      </c>
    </row>
    <row r="108" customFormat="false" ht="18" hidden="false" customHeight="true" outlineLevel="0" collapsed="false">
      <c r="A108" s="49" t="s">
        <v>278</v>
      </c>
      <c r="B108" s="55" t="n">
        <f aca="false">(B32*(B135)^$B39)*B47^(1-$B$39)</f>
        <v>7.64393014991756E-006</v>
      </c>
      <c r="C108" s="47" t="n">
        <f aca="false">(C32*(C135)^$B39)*C47^(1-$B$39)</f>
        <v>8.60202612847728E-006</v>
      </c>
      <c r="D108" s="47" t="n">
        <f aca="false">(D32*(D135)^$B39)*D47^(1-$B$39)</f>
        <v>9.68262609941954E-006</v>
      </c>
      <c r="E108" s="47" t="n">
        <f aca="false">(E32*(E135)^$B39)*E47^(1-$B$39)</f>
        <v>1.09016787934027E-005</v>
      </c>
      <c r="F108" s="47" t="n">
        <f aca="false">(F32*(F135)^$B39)*F47^(1-$B$39)</f>
        <v>1.22772437998073E-005</v>
      </c>
      <c r="G108" s="47" t="n">
        <f aca="false">(G32*(G135)^$B39)*G47^(1-$B$39)</f>
        <v>1.3829775205633E-005</v>
      </c>
      <c r="H108" s="47" t="n">
        <f aca="false">(H32*(H135)^$B39)*H47^(1-$B$39)</f>
        <v>1.55824438948683E-005</v>
      </c>
      <c r="I108" s="47" t="n">
        <f aca="false">(I32*(I135)^$B39)*I47^(1-$B$39)</f>
        <v>1.75615038332615E-005</v>
      </c>
      <c r="J108" s="47" t="n">
        <f aca="false">(J32*(J135)^$B39)*J47^(1-$B$39)</f>
        <v>1.97967084159466E-005</v>
      </c>
      <c r="K108" s="47" t="n">
        <f aca="false">(K32*(K135)^$B39)*K47^(1-$B$39)</f>
        <v>2.23217838327284E-005</v>
      </c>
      <c r="L108" s="47" t="n">
        <f aca="false">(L32*(L135)^$B39)*L47^(1-$B$39)</f>
        <v>2.51749673246133E-005</v>
      </c>
      <c r="M108" s="47" t="n">
        <f aca="false">(M32*(M135)^$B39)*M47^(1-$B$39)</f>
        <v>2.83996193708542E-005</v>
      </c>
      <c r="N108" s="47" t="n">
        <f aca="false">(N32*(N135)^$B39)*N47^(1-$B$39)</f>
        <v>3.20449200795711E-005</v>
      </c>
      <c r="O108" s="47" t="n">
        <f aca="false">(O32*(O135)^$B39)*O47^(1-$B$39)</f>
        <v>3.61666614910255E-005</v>
      </c>
      <c r="P108" s="47" t="n">
        <f aca="false">(P32*(P135)^$B39)*P47^(1-$B$39)</f>
        <v>4.08281492114301E-005</v>
      </c>
      <c r="Q108" s="47" t="n">
        <f aca="false">(Q32*(Q135)^$B39)*Q47^(1-$B$39)</f>
        <v>4.61012285968507E-005</v>
      </c>
      <c r="R108" s="47" t="n">
        <f aca="false">(R32*(R135)^$B39)*R47^(1-$B$39)</f>
        <v>5.20674529494723E-005</v>
      </c>
      <c r="S108" s="47" t="n">
        <f aca="false">(S32*(S135)^$B39)*S47^(1-$B$39)</f>
        <v>5.88194135950746E-005</v>
      </c>
      <c r="T108" s="47" t="n">
        <f aca="false">(T32*(T135)^$B39)*T47^(1-$B$39)</f>
        <v>6.6462254557903E-005</v>
      </c>
      <c r="U108" s="47" t="n">
        <f aca="false">(U32*(U135)^$B39)*U47^(1-$B$39)</f>
        <v>7.51153977484266E-005</v>
      </c>
      <c r="V108" s="47" t="n">
        <f aca="false">(V32*(V135)^$B39)*V47^(1-$B$39)</f>
        <v>8.49145082912281E-005</v>
      </c>
      <c r="W108" s="47" t="n">
        <f aca="false">(W32*(W135)^$B39)*W47^(1-$B$39)</f>
        <v>9.60137337923469E-005</v>
      </c>
      <c r="X108" s="47" t="n">
        <f aca="false">(X32*(X135)^$B39)*X47^(1-$B$39)</f>
        <v>0.000108588256221179</v>
      </c>
      <c r="Y108" s="47" t="n">
        <f aca="false">(Y32*(Y135)^$B39)*Y47^(1-$B$39)</f>
        <v>0.000122837200497095</v>
      </c>
      <c r="Z108" s="47" t="n">
        <f aca="false">(Z32*(Z135)^$B39)*Z47^(1-$B$39)</f>
        <v>0.000138986950302611</v>
      </c>
      <c r="AA108" s="47" t="n">
        <f aca="false">(AA32*(AA135)^$B39)*AA47^(1-$B$39)</f>
        <v>0.00015729492872561</v>
      </c>
      <c r="AB108" s="47" t="n">
        <f aca="false">(AB32*(AB135)^$B39)*AB47^(1-$B$39)</f>
        <v>0.000178053909690059</v>
      </c>
      <c r="AC108" s="47" t="n">
        <f aca="false">(AC32*(AC135)^$B39)*AC47^(1-$B$39)</f>
        <v>0.000201596935531814</v>
      </c>
      <c r="AD108" s="47" t="n">
        <f aca="false">(AD32*(AD135)^$B39)*AD47^(1-$B$39)</f>
        <v>0.000228302926893013</v>
      </c>
      <c r="AE108" s="47" t="n">
        <f aca="false">(AE32*(AE135)^$B39)*AE47^(1-$B$39)</f>
        <v>0.000258603083514529</v>
      </c>
      <c r="AF108" s="47" t="n">
        <f aca="false">(AF32*(AF135)^$B39)*AF47^(1-$B$39)</f>
        <v>0.000292988188694318</v>
      </c>
      <c r="AG108" s="47" t="n">
        <f aca="false">(AG32*(AG135)^$B39)*AG47^(1-$B$39)</f>
        <v>0.000332016946354184</v>
      </c>
      <c r="AH108" s="47" t="n">
        <f aca="false">(AH32*(AH135)^$B39)*AH47^(1-$B$39)</f>
        <v>0.000376325498378598</v>
      </c>
      <c r="AI108" s="47" t="n">
        <f aca="false">(AI32*(AI135)^$B39)*AI47^(1-$B$39)</f>
        <v>0.000426638291077663</v>
      </c>
      <c r="AJ108" s="47" t="n">
        <f aca="false">(AJ32*(AJ135)^$B39)*AJ47^(1-$B$39)</f>
        <v>0.00048378048415484</v>
      </c>
      <c r="AK108" s="47" t="n">
        <f aca="false">(AK32*(AK135)^$B39)*AK47^(1-$B$39)</f>
        <v>0.000548692123480747</v>
      </c>
      <c r="AL108" s="47" t="n">
        <f aca="false">(AL32*(AL135)^$B39)*AL47^(1-$B$39)</f>
        <v>0.00062244433108964</v>
      </c>
      <c r="AM108" s="47" t="n">
        <f aca="false">(AM32*(AM135)^$B39)*AM47^(1-$B$39)</f>
        <v>0.00070625780255145</v>
      </c>
      <c r="AN108" s="47" t="n">
        <f aca="false">(AN32*(AN135)^$B39)*AN47^(1-$B$39)</f>
        <v>0.000801523944101487</v>
      </c>
      <c r="AO108" s="47" t="n">
        <f aca="false">(AO32*(AO135)^$B39)*AO47^(1-$B$39)</f>
        <v>0.00090982903016318</v>
      </c>
      <c r="AP108" s="47" t="n">
        <f aca="false">(AP32*(AP135)^$B39)*AP47^(1-$B$39)</f>
        <v>0.00103298181739647</v>
      </c>
      <c r="AQ108" s="47" t="n">
        <f aca="false">(AQ32*(AQ135)^$B39)*AQ47^(1-$B$39)</f>
        <v>0.00117304511503277</v>
      </c>
      <c r="AR108" s="47" t="n">
        <f aca="false">(AR32*(AR135)^$B39)*AR47^(1-$B$39)</f>
        <v>0.00133237188406475</v>
      </c>
      <c r="AS108" s="47" t="n">
        <f aca="false">(AS32*(AS135)^$B39)*AS47^(1-$B$39)</f>
        <v>0.00151364652176798</v>
      </c>
      <c r="AT108" s="47" t="n">
        <f aca="false">(AT32*(AT135)^$B39)*AT47^(1-$B$39)</f>
        <v>0.00171993208382941</v>
      </c>
      <c r="AU108" s="47" t="n">
        <f aca="false">(AU32*(AU135)^$B39)*AU47^(1-$B$39)</f>
        <v>0.00477324319309998</v>
      </c>
      <c r="AV108" s="47" t="n">
        <f aca="false">(AV32*(AV135)^$B39)*AV47^(1-$B$39)</f>
        <v>0.00447178145056753</v>
      </c>
      <c r="AW108" s="47" t="n">
        <f aca="false">(AW32*(AW135)^$B39)*AW47^(1-$B$39)</f>
        <v>0.00419019363838496</v>
      </c>
      <c r="AX108" s="47" t="n">
        <f aca="false">(AX32*(AX135)^$B39)*AX47^(1-$B$39)</f>
        <v>0.00392711572507609</v>
      </c>
      <c r="AY108" s="47" t="n">
        <f aca="false">(AY32*(AY135)^$B39)*AY47^(1-$B$39)</f>
        <v>0.00368128091312667</v>
      </c>
      <c r="AZ108" s="47" t="n">
        <f aca="false">(AZ32*(AZ135)^$B39)*AZ47^(1-$B$39)</f>
        <v>0.00345151245561693</v>
      </c>
      <c r="BA108" s="47" t="n">
        <f aca="false">(BA32*(BA135)^$B39)*BA47^(1-$B$39)</f>
        <v>0.00323671702177302</v>
      </c>
      <c r="BB108" s="47" t="n">
        <f aca="false">(BB32*(BB135)^$B39)*BB47^(1-$B$39)</f>
        <v>0.00303587856812693</v>
      </c>
      <c r="BC108" s="47" t="n">
        <f aca="false">(BC32*(BC135)^$B39)*BC47^(1-$B$39)</f>
        <v>0.00284805267549733</v>
      </c>
      <c r="BD108" s="47" t="n">
        <f aca="false">(BD32*(BD135)^$B39)*BD47^(1-$B$39)</f>
        <v>0.00267236131523152</v>
      </c>
      <c r="BE108" s="47" t="n">
        <f aca="false">(BE32*(BE135)^$B39)*BE47^(1-$B$39)</f>
        <v>0.00250798801110702</v>
      </c>
      <c r="BF108" s="47" t="n">
        <f aca="false">(BF32*(BF135)^$B39)*BF47^(1-$B$39)</f>
        <v>0.00235417336600304</v>
      </c>
      <c r="BG108" s="47" t="n">
        <f aca="false">(BG32*(BG135)^$B39)*BG47^(1-$B$39)</f>
        <v>0.000904078015818448</v>
      </c>
      <c r="BH108" s="47" t="n">
        <f aca="false">(BH32*(BH135)^$B39)*BH47^(1-$B$39)</f>
        <v>0.000201944105441989</v>
      </c>
      <c r="BI108" s="47" t="n">
        <f aca="false">(BI32*(BI135)^$B39)*BI47^(1-$B$39)</f>
        <v>0</v>
      </c>
    </row>
    <row r="109" customFormat="false" ht="18" hidden="false" customHeight="true" outlineLevel="0" collapsed="false">
      <c r="A109" s="49" t="s">
        <v>279</v>
      </c>
      <c r="B109" s="55" t="n">
        <f aca="false">+B104*B108</f>
        <v>0.00048601626603849</v>
      </c>
      <c r="C109" s="47" t="n">
        <f aca="false">+C104*C108</f>
        <v>0.000652545994433376</v>
      </c>
      <c r="D109" s="47" t="n">
        <f aca="false">+D104*D108</f>
        <v>0.000867454527296412</v>
      </c>
      <c r="E109" s="47" t="n">
        <f aca="false">+E104*E108</f>
        <v>0.00114234283609848</v>
      </c>
      <c r="F109" s="47" t="n">
        <f aca="false">+F104*F108</f>
        <v>0.00149125835831769</v>
      </c>
      <c r="G109" s="47" t="n">
        <f aca="false">+G104*G108</f>
        <v>0.00193116536225095</v>
      </c>
      <c r="H109" s="47" t="n">
        <f aca="false">+H104*H108</f>
        <v>0.00248249892618053</v>
      </c>
      <c r="I109" s="47" t="n">
        <f aca="false">+I104*I108</f>
        <v>0.00316981693703421</v>
      </c>
      <c r="J109" s="47" t="n">
        <f aca="false">+J104*J108</f>
        <v>0.00402256675695404</v>
      </c>
      <c r="K109" s="47" t="n">
        <f aca="false">+K104*K108</f>
        <v>0.00507598587191232</v>
      </c>
      <c r="L109" s="47" t="n">
        <f aca="false">+L104*L108</f>
        <v>0.00637215894826442</v>
      </c>
      <c r="M109" s="47" t="n">
        <f aca="false">+M104*M108</f>
        <v>0.0079612573589151</v>
      </c>
      <c r="N109" s="47" t="n">
        <f aca="false">+N104*N108</f>
        <v>0.00990299141997541</v>
      </c>
      <c r="O109" s="47" t="n">
        <f aca="false">+O104*O108</f>
        <v>0.0122683103490194</v>
      </c>
      <c r="P109" s="47" t="n">
        <f aca="false">+P104*P108</f>
        <v>0.0151413903355977</v>
      </c>
      <c r="Q109" s="47" t="n">
        <f aca="false">+Q104*Q108</f>
        <v>0.01862195691606</v>
      </c>
      <c r="R109" s="47" t="n">
        <f aca="false">+R104*R108</f>
        <v>0.0228279938423023</v>
      </c>
      <c r="S109" s="47" t="n">
        <f aca="false">+S104*S108</f>
        <v>0.0278988957559526</v>
      </c>
      <c r="T109" s="47" t="n">
        <f aca="false">+T104*T108</f>
        <v>0.0339991242262608</v>
      </c>
      <c r="U109" s="47" t="n">
        <f aca="false">+U104*U108</f>
        <v>0.0413224212439244</v>
      </c>
      <c r="V109" s="47" t="n">
        <f aca="false">+V104*V108</f>
        <v>0.0500977609719912</v>
      </c>
      <c r="W109" s="47" t="n">
        <f aca="false">+W104*W108</f>
        <v>0.0605946383171626</v>
      </c>
      <c r="X109" s="47" t="n">
        <f aca="false">+X104*X108</f>
        <v>0.0731299784153876</v>
      </c>
      <c r="Y109" s="47" t="n">
        <f aca="false">+Y104*Y108</f>
        <v>0.0880761872101076</v>
      </c>
      <c r="Z109" s="47" t="n">
        <f aca="false">+Z104*Z108</f>
        <v>0.105870529992512</v>
      </c>
      <c r="AA109" s="47" t="n">
        <f aca="false">+AA104*AA108</f>
        <v>0.127026054612316</v>
      </c>
      <c r="AB109" s="47" t="n">
        <f aca="false">+AB104*AB108</f>
        <v>0.152144310874272</v>
      </c>
      <c r="AC109" s="47" t="n">
        <f aca="false">+AC104*AC108</f>
        <v>0.181930158046409</v>
      </c>
      <c r="AD109" s="47" t="n">
        <f aca="false">+AD104*AD108</f>
        <v>0.21720899914081</v>
      </c>
      <c r="AE109" s="47" t="n">
        <f aca="false">+AE104*AE108</f>
        <v>0.258946835048509</v>
      </c>
      <c r="AF109" s="47" t="n">
        <f aca="false">+AF104*AF108</f>
        <v>0.308273594528671</v>
      </c>
      <c r="AG109" s="47" t="n">
        <f aca="false">+AG104*AG108</f>
        <v>0.366510269385513</v>
      </c>
      <c r="AH109" s="47" t="n">
        <f aca="false">+AH104*AH108</f>
        <v>0.435200469716996</v>
      </c>
      <c r="AI109" s="47" t="n">
        <f aca="false">+AI104*AI108</f>
        <v>0.516147115160258</v>
      </c>
      <c r="AJ109" s="47" t="n">
        <f aca="false">+AJ104*AJ108</f>
        <v>0.611455099172412</v>
      </c>
      <c r="AK109" s="47" t="n">
        <f aca="false">+AK104*AK108</f>
        <v>0.723580914341075</v>
      </c>
      <c r="AL109" s="47" t="n">
        <f aca="false">+AL104*AL108</f>
        <v>0.855390422301381</v>
      </c>
      <c r="AM109" s="47" t="n">
        <f aca="false">+AM104*AM108</f>
        <v>1.01022622837681</v>
      </c>
      <c r="AN109" s="47" t="n">
        <f aca="false">+AN104*AN108</f>
        <v>1.19198654138151</v>
      </c>
      <c r="AO109" s="47" t="n">
        <f aca="false">+AO104*AO108</f>
        <v>1.40521810448854</v>
      </c>
      <c r="AP109" s="47" t="n">
        <f aca="false">+AP104*AP108</f>
        <v>1.65522704776738</v>
      </c>
      <c r="AQ109" s="47" t="n">
        <f aca="false">+AQ104*AQ108</f>
        <v>1.94821391152327</v>
      </c>
      <c r="AR109" s="47" t="n">
        <f aca="false">+AR104*AR108</f>
        <v>2.29144377416178</v>
      </c>
      <c r="AS109" s="47" t="n">
        <f aca="false">+AS104*AS108</f>
        <v>2.69347170824498</v>
      </c>
      <c r="AT109" s="47" t="n">
        <f aca="false">+AT104*AT108</f>
        <v>3.16446224392745</v>
      </c>
      <c r="AU109" s="47" t="n">
        <f aca="false">+AU104*AU108</f>
        <v>9.07575908250242</v>
      </c>
      <c r="AV109" s="47" t="n">
        <f aca="false">+AV104*AV108</f>
        <v>8.76170735252557</v>
      </c>
      <c r="AW109" s="47" t="n">
        <f aca="false">+AW104*AW108</f>
        <v>8.4524839637672</v>
      </c>
      <c r="AX109" s="47" t="n">
        <f aca="false">+AX104*AX108</f>
        <v>8.14814630126134</v>
      </c>
      <c r="AY109" s="47" t="n">
        <f aca="false">+AY104*AY108</f>
        <v>7.84755893247828</v>
      </c>
      <c r="AZ109" s="47" t="n">
        <f aca="false">+AZ104*AZ108</f>
        <v>7.54822284221126</v>
      </c>
      <c r="BA109" s="47" t="n">
        <f aca="false">+BA104*BA108</f>
        <v>7.31905586109265</v>
      </c>
      <c r="BB109" s="47" t="n">
        <f aca="false">+BB104*BB108</f>
        <v>7.07952129499206</v>
      </c>
      <c r="BC109" s="47" t="n">
        <f aca="false">+BC104*BC108</f>
        <v>6.83528787780726</v>
      </c>
      <c r="BD109" s="47" t="n">
        <f aca="false">+BD104*BD108</f>
        <v>6.59013140062446</v>
      </c>
      <c r="BE109" s="47" t="n">
        <f aca="false">+BE104*BE108</f>
        <v>6.34657758255291</v>
      </c>
      <c r="BF109" s="47" t="n">
        <f aca="false">+BF104*BF108</f>
        <v>6.10632110671229</v>
      </c>
      <c r="BG109" s="47" t="n">
        <f aca="false">+BG104*BG108</f>
        <v>2.40130506707872</v>
      </c>
      <c r="BH109" s="47" t="n">
        <f aca="false">+BH104*BH108</f>
        <v>0.548870834968457</v>
      </c>
      <c r="BI109" s="47" t="n">
        <f aca="false">+BI104*BI108</f>
        <v>0</v>
      </c>
    </row>
    <row r="110" customFormat="false" ht="18" hidden="false" customHeight="true" outlineLevel="0" collapsed="false">
      <c r="A110" s="49" t="s">
        <v>280</v>
      </c>
      <c r="B110" s="55" t="n">
        <f aca="false">+B107-B109</f>
        <v>63.4728519037981</v>
      </c>
      <c r="C110" s="47" t="n">
        <f aca="false">+C107-C109</f>
        <v>75.6854430775977</v>
      </c>
      <c r="D110" s="47" t="n">
        <f aca="false">+D107-D109</f>
        <v>89.3193592950092</v>
      </c>
      <c r="E110" s="47" t="n">
        <f aca="false">+E107-E109</f>
        <v>104.380761246882</v>
      </c>
      <c r="F110" s="47" t="n">
        <f aca="false">+F107-F109</f>
        <v>120.871361837822</v>
      </c>
      <c r="G110" s="47" t="n">
        <f aca="false">+G107-G109</f>
        <v>138.788101361478</v>
      </c>
      <c r="H110" s="47" t="n">
        <f aca="false">+H107-H109</f>
        <v>158.1228850117</v>
      </c>
      <c r="I110" s="47" t="n">
        <f aca="false">+I107-I109</f>
        <v>178.862432976325</v>
      </c>
      <c r="J110" s="47" t="n">
        <f aca="false">+J107-J109</f>
        <v>200.988261306993</v>
      </c>
      <c r="K110" s="47" t="n">
        <f aca="false">+K107-K109</f>
        <v>224.476794191701</v>
      </c>
      <c r="L110" s="47" t="n">
        <f aca="false">+L107-L109</f>
        <v>249.299598119527</v>
      </c>
      <c r="M110" s="47" t="n">
        <f aca="false">+M107-M109</f>
        <v>275.423721955965</v>
      </c>
      <c r="N110" s="47" t="n">
        <f aca="false">+N107-N109</f>
        <v>302.81212255384</v>
      </c>
      <c r="O110" s="47" t="n">
        <f aca="false">+O107-O109</f>
        <v>331.424151907381</v>
      </c>
      <c r="P110" s="47" t="n">
        <f aca="false">+P107-P109</f>
        <v>361.216078049766</v>
      </c>
      <c r="Q110" s="47" t="n">
        <f aca="false">+Q107-Q109</f>
        <v>392.141605972294</v>
      </c>
      <c r="R110" s="47" t="n">
        <f aca="false">+R107-R109</f>
        <v>424.152355002135</v>
      </c>
      <c r="S110" s="47" t="n">
        <f aca="false">+S107-S109</f>
        <v>457.19822819338</v>
      </c>
      <c r="T110" s="47" t="n">
        <f aca="false">+T107-T109</f>
        <v>491.227569391197</v>
      </c>
      <c r="U110" s="47" t="n">
        <f aca="false">+U107-U109</f>
        <v>526.215943458563</v>
      </c>
      <c r="V110" s="47" t="n">
        <f aca="false">+V107-V109</f>
        <v>562.125904022554</v>
      </c>
      <c r="W110" s="47" t="n">
        <f aca="false">+W107-W109</f>
        <v>598.919443355804</v>
      </c>
      <c r="X110" s="47" t="n">
        <f aca="false">+X107-X109</f>
        <v>636.558848444952</v>
      </c>
      <c r="Y110" s="47" t="n">
        <f aca="false">+Y107-Y109</f>
        <v>675.007343304484</v>
      </c>
      <c r="Z110" s="47" t="n">
        <f aca="false">+Z107-Z109</f>
        <v>714.229581088915</v>
      </c>
      <c r="AA110" s="47" t="n">
        <f aca="false">+AA107-AA109</f>
        <v>754.192028164243</v>
      </c>
      <c r="AB110" s="47" t="n">
        <f aca="false">+AB107-AB109</f>
        <v>794.863268265354</v>
      </c>
      <c r="AC110" s="47" t="n">
        <f aca="false">+AC107-AC109</f>
        <v>836.214246331647</v>
      </c>
      <c r="AD110" s="47" t="n">
        <f aca="false">+AD107-AD109</f>
        <v>878.218465087977</v>
      </c>
      <c r="AE110" s="47" t="n">
        <f aca="false">+AE107-AE109</f>
        <v>920.852144189579</v>
      </c>
      <c r="AF110" s="47" t="n">
        <f aca="false">+AF107-AF109</f>
        <v>964.094348922781</v>
      </c>
      <c r="AG110" s="47" t="n">
        <f aca="false">+AG107-AG109</f>
        <v>1007.92709513048</v>
      </c>
      <c r="AH110" s="47" t="n">
        <f aca="false">+AH107-AH109</f>
        <v>1052.3354370806</v>
      </c>
      <c r="AI110" s="47" t="n">
        <f aca="false">+AI107-AI109</f>
        <v>1097.30754865293</v>
      </c>
      <c r="AJ110" s="47" t="n">
        <f aca="false">+AJ107-AJ109</f>
        <v>1142.83481427697</v>
      </c>
      <c r="AK110" s="47" t="n">
        <f aca="false">+AK107-AK109</f>
        <v>1188.91196123243</v>
      </c>
      <c r="AL110" s="47" t="n">
        <f aca="false">+AL107-AL109</f>
        <v>1235.53728945807</v>
      </c>
      <c r="AM110" s="47" t="n">
        <f aca="false">+AM107-AM109</f>
        <v>1282.71310661563</v>
      </c>
      <c r="AN110" s="47" t="n">
        <f aca="false">+AN107-AN109</f>
        <v>1330.44656453044</v>
      </c>
      <c r="AO110" s="47" t="n">
        <f aca="false">+AO107-AO109</f>
        <v>1378.75126101147</v>
      </c>
      <c r="AP110" s="47" t="n">
        <f aca="false">+AP107-AP109</f>
        <v>1427.65026882805</v>
      </c>
      <c r="AQ110" s="47" t="n">
        <f aca="false">+AQ107-AQ109</f>
        <v>1477.18179463614</v>
      </c>
      <c r="AR110" s="47" t="n">
        <f aca="false">+AR107-AR109</f>
        <v>1527.40963397017</v>
      </c>
      <c r="AS110" s="47" t="n">
        <f aca="false">+AS107-AS109</f>
        <v>1578.44228852335</v>
      </c>
      <c r="AT110" s="47" t="n">
        <f aca="false">+AT107-AT109</f>
        <v>1630.46755554148</v>
      </c>
      <c r="AU110" s="47" t="n">
        <f aca="false">+AU107-AU109</f>
        <v>1678.45522449963</v>
      </c>
      <c r="AV110" s="47" t="n">
        <f aca="false">+AV107-AV109</f>
        <v>1730.90847644907</v>
      </c>
      <c r="AW110" s="47" t="n">
        <f aca="false">+AW107-AW109</f>
        <v>1784.49218283787</v>
      </c>
      <c r="AX110" s="47" t="n">
        <f aca="false">+AX107-AX109</f>
        <v>1838.87965209174</v>
      </c>
      <c r="AY110" s="47" t="n">
        <f aca="false">+AY107-AY109</f>
        <v>1893.45899586252</v>
      </c>
      <c r="AZ110" s="47" t="n">
        <f aca="false">+AZ107-AZ109</f>
        <v>1947.19145971724</v>
      </c>
      <c r="BA110" s="47" t="n">
        <f aca="false">+BA107-BA109</f>
        <v>2018.5492290888</v>
      </c>
      <c r="BB110" s="47" t="n">
        <f aca="false">+BB107-BB109</f>
        <v>2087.1668950933</v>
      </c>
      <c r="BC110" s="47" t="n">
        <f aca="false">+BC107-BC109</f>
        <v>2153.79720463437</v>
      </c>
      <c r="BD110" s="47" t="n">
        <f aca="false">+BD107-BD109</f>
        <v>2218.936047546</v>
      </c>
      <c r="BE110" s="47" t="n">
        <f aca="false">+BE107-BE109</f>
        <v>2282.904307104</v>
      </c>
      <c r="BF110" s="47" t="n">
        <f aca="false">+BF107-BF109</f>
        <v>2345.90368671232</v>
      </c>
      <c r="BG110" s="47" t="n">
        <f aca="false">+BG107-BG109</f>
        <v>2411.52438787883</v>
      </c>
      <c r="BH110" s="47" t="n">
        <f aca="false">+BH107-BH109</f>
        <v>2473.70880103944</v>
      </c>
      <c r="BI110" s="47" t="n">
        <f aca="false">+BI107-BI109</f>
        <v>2531.45341100171</v>
      </c>
    </row>
    <row r="111" customFormat="false" ht="18" hidden="false" customHeight="true" outlineLevel="0" collapsed="false">
      <c r="A111" s="48" t="s">
        <v>113</v>
      </c>
      <c r="B111" s="55"/>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c r="AW111" s="47"/>
      <c r="AX111" s="47"/>
      <c r="AY111" s="47"/>
      <c r="AZ111" s="47"/>
      <c r="BA111" s="47"/>
      <c r="BB111" s="47"/>
      <c r="BC111" s="47"/>
      <c r="BD111" s="47"/>
      <c r="BE111" s="47"/>
      <c r="BF111" s="47"/>
      <c r="BG111" s="47"/>
      <c r="BH111" s="47"/>
      <c r="BI111" s="47"/>
    </row>
    <row r="112" customFormat="false" ht="18" hidden="false" customHeight="true" outlineLevel="0" collapsed="false">
      <c r="A112" s="49" t="s">
        <v>281</v>
      </c>
      <c r="B112" s="55" t="n">
        <f aca="false">+B113+B44</f>
        <v>36.8538267870163</v>
      </c>
      <c r="C112" s="47" t="n">
        <f aca="false">+C113+C44</f>
        <v>40.6101357377957</v>
      </c>
      <c r="D112" s="47" t="n">
        <f aca="false">+D113+D44</f>
        <v>44.6447257802674</v>
      </c>
      <c r="E112" s="47" t="n">
        <f aca="false">+E113+E44</f>
        <v>48.8759917759439</v>
      </c>
      <c r="F112" s="47" t="n">
        <f aca="false">+F113+F44</f>
        <v>53.2325598702738</v>
      </c>
      <c r="G112" s="47" t="n">
        <f aca="false">+G113+G44</f>
        <v>57.6517989841857</v>
      </c>
      <c r="H112" s="47" t="n">
        <f aca="false">+H113+H44</f>
        <v>62.078576444008</v>
      </c>
      <c r="I112" s="47" t="n">
        <f aca="false">+I113+I44</f>
        <v>66.4642286856406</v>
      </c>
      <c r="J112" s="47" t="n">
        <f aca="false">+J113+J44</f>
        <v>70.7657117234291</v>
      </c>
      <c r="K112" s="47" t="n">
        <f aca="false">+K113+K44</f>
        <v>74.9448981822123</v>
      </c>
      <c r="L112" s="47" t="n">
        <f aca="false">+L113+L44</f>
        <v>78.9679924135938</v>
      </c>
      <c r="M112" s="47" t="n">
        <f aca="false">+M113+M44</f>
        <v>82.8050400556275</v>
      </c>
      <c r="N112" s="47" t="n">
        <f aca="false">+N113+N44</f>
        <v>86.4295126001801</v>
      </c>
      <c r="O112" s="47" t="n">
        <f aca="false">+O113+O44</f>
        <v>89.8179508247606</v>
      </c>
      <c r="P112" s="47" t="n">
        <f aca="false">+P113+P44</f>
        <v>92.9496533588828</v>
      </c>
      <c r="Q112" s="47" t="n">
        <f aca="false">+Q113+Q44</f>
        <v>95.8063980920563</v>
      </c>
      <c r="R112" s="47" t="n">
        <f aca="false">+R113+R44</f>
        <v>98.3721846370324</v>
      </c>
      <c r="S112" s="47" t="n">
        <f aca="false">+S113+S44</f>
        <v>100.632984665415</v>
      </c>
      <c r="T112" s="47" t="n">
        <f aca="false">+T113+T44</f>
        <v>102.576483154015</v>
      </c>
      <c r="U112" s="47" t="n">
        <f aca="false">+U113+U44</f>
        <v>104.191785419967</v>
      </c>
      <c r="V112" s="47" t="n">
        <f aca="false">+V113+V44</f>
        <v>105.471470126433</v>
      </c>
      <c r="W112" s="47" t="n">
        <f aca="false">+W113+W44</f>
        <v>106.408952997979</v>
      </c>
      <c r="X112" s="47" t="n">
        <f aca="false">+X113+X44</f>
        <v>106.998510411422</v>
      </c>
      <c r="Y112" s="47" t="n">
        <f aca="false">+Y113+Y44</f>
        <v>107.235243899686</v>
      </c>
      <c r="Z112" s="47" t="n">
        <f aca="false">+Z113+Z44</f>
        <v>107.115010218761</v>
      </c>
      <c r="AA112" s="47" t="n">
        <f aca="false">+AA113+AA44</f>
        <v>106.634332061012</v>
      </c>
      <c r="AB112" s="47" t="n">
        <f aca="false">+AB113+AB44</f>
        <v>105.790298592911</v>
      </c>
      <c r="AC112" s="47" t="n">
        <f aca="false">+AC113+AC44</f>
        <v>104.580461472468</v>
      </c>
      <c r="AD112" s="47" t="n">
        <f aca="false">+AD113+AD44</f>
        <v>103.002729707637</v>
      </c>
      <c r="AE112" s="47" t="n">
        <f aca="false">+AE113+AE44</f>
        <v>101.055265465274</v>
      </c>
      <c r="AF112" s="47" t="n">
        <f aca="false">+AF113+AF44</f>
        <v>98.7363820825468</v>
      </c>
      <c r="AG112" s="47" t="n">
        <f aca="false">+AG113+AG44</f>
        <v>96.0444451784401</v>
      </c>
      <c r="AH112" s="47" t="n">
        <f aca="false">+AH113+AH44</f>
        <v>92.9777774921005</v>
      </c>
      <c r="AI112" s="47" t="n">
        <f aca="false">+AI113+AI44</f>
        <v>89.5345681372775</v>
      </c>
      <c r="AJ112" s="47" t="n">
        <f aca="false">+AJ113+AJ44</f>
        <v>85.7127869959705</v>
      </c>
      <c r="AK112" s="47" t="n">
        <f aca="false">+AK113+AK44</f>
        <v>81.5101053281101</v>
      </c>
      <c r="AL112" s="47" t="n">
        <f aca="false">+AL113+AL44</f>
        <v>76.9238238032829</v>
      </c>
      <c r="AM112" s="47" t="n">
        <f aca="false">+AM113+AM44</f>
        <v>71.9508095671642</v>
      </c>
      <c r="AN112" s="47" t="n">
        <f aca="false">+AN113+AN44</f>
        <v>66.5874435890688</v>
      </c>
      <c r="AO112" s="47" t="n">
        <f aca="false">+AO113+AO44</f>
        <v>60.8295783282514</v>
      </c>
      <c r="AP112" s="47" t="n">
        <f aca="false">+AP113+AP44</f>
        <v>54.6725013182385</v>
      </c>
      <c r="AQ112" s="47" t="n">
        <f aca="false">+AQ113+AQ44</f>
        <v>48.1108894378927</v>
      </c>
      <c r="AR112" s="47" t="n">
        <f aca="false">+AR113+AR44</f>
        <v>41.1387134579103</v>
      </c>
      <c r="AS112" s="47" t="n">
        <f aca="false">+AS113+AS44</f>
        <v>33.7489977233526</v>
      </c>
      <c r="AT112" s="47" t="n">
        <f aca="false">+AT113+AT44</f>
        <v>25.9332258027925</v>
      </c>
      <c r="AU112" s="47" t="n">
        <f aca="false">+AU113+AU44</f>
        <v>-27.7073566544547</v>
      </c>
      <c r="AV112" s="47" t="n">
        <f aca="false">+AV113+AV44</f>
        <v>-27.4344776959372</v>
      </c>
      <c r="AW112" s="47" t="n">
        <f aca="false">+AW113+AW44</f>
        <v>-27.1448872059761</v>
      </c>
      <c r="AX112" s="47" t="n">
        <f aca="false">+AX113+AX44</f>
        <v>-26.8384956632448</v>
      </c>
      <c r="AY112" s="47" t="n">
        <f aca="false">+AY113+AY44</f>
        <v>-26.5112098635277</v>
      </c>
      <c r="AZ112" s="47" t="n">
        <f aca="false">+AZ113+AZ44</f>
        <v>-26.15382669445</v>
      </c>
      <c r="BA112" s="47" t="n">
        <f aca="false">+BA113+BA44</f>
        <v>-26.0100464371471</v>
      </c>
      <c r="BB112" s="47" t="n">
        <f aca="false">+BB113+BB44</f>
        <v>-25.803906780375</v>
      </c>
      <c r="BC112" s="47" t="n">
        <f aca="false">+BC113+BC44</f>
        <v>-25.5525274695079</v>
      </c>
      <c r="BD112" s="47" t="n">
        <f aca="false">+BD113+BD44</f>
        <v>-25.2677511029556</v>
      </c>
      <c r="BE112" s="47" t="n">
        <f aca="false">+BE113+BE44</f>
        <v>-24.9578722212822</v>
      </c>
      <c r="BF112" s="47" t="n">
        <f aca="false">+BF113+BF44</f>
        <v>-24.6287878066042</v>
      </c>
      <c r="BG112" s="47" t="n">
        <f aca="false">+BG113+BG44</f>
        <v>15.5393496822138</v>
      </c>
      <c r="BH112" s="47" t="n">
        <f aca="false">+BH113+BH44</f>
        <v>57.1828119332637</v>
      </c>
      <c r="BI112" s="47" t="n">
        <f aca="false">+BI113+BI44</f>
        <v>117.857701621395</v>
      </c>
    </row>
    <row r="113" customFormat="false" ht="21" hidden="false" customHeight="true" outlineLevel="0" collapsed="false">
      <c r="A113" s="49" t="s">
        <v>282</v>
      </c>
      <c r="B113" s="41" t="n">
        <f aca="false">+B41*B104*(1-B135)</f>
        <v>33.5538267870163</v>
      </c>
      <c r="C113" s="53" t="n">
        <f aca="false">+C41*C104*(1-C135)</f>
        <v>37.9701357377956</v>
      </c>
      <c r="D113" s="53" t="n">
        <f aca="false">+D41*D104*(1-D135)</f>
        <v>42.5327257802673</v>
      </c>
      <c r="E113" s="53" t="n">
        <f aca="false">+E41*E104*(1-E135)</f>
        <v>47.1863917759439</v>
      </c>
      <c r="F113" s="53" t="n">
        <f aca="false">+F41*F104*(1-F135)</f>
        <v>51.8808798702738</v>
      </c>
      <c r="G113" s="53" t="n">
        <f aca="false">+G41*G104*(1-G135)</f>
        <v>56.5704549841857</v>
      </c>
      <c r="H113" s="53" t="n">
        <f aca="false">+H41*H104*(1-H135)</f>
        <v>61.213501244008</v>
      </c>
      <c r="I113" s="53" t="n">
        <f aca="false">+I41*I104*(1-I135)</f>
        <v>65.7721685256406</v>
      </c>
      <c r="J113" s="53" t="n">
        <f aca="false">+J41*J104*(1-J135)</f>
        <v>70.2120635954291</v>
      </c>
      <c r="K113" s="53" t="n">
        <f aca="false">+K41*K104*(1-K135)</f>
        <v>74.5019796798123</v>
      </c>
      <c r="L113" s="53" t="n">
        <f aca="false">+L41*L104*(1-L135)</f>
        <v>78.6136576116738</v>
      </c>
      <c r="M113" s="53" t="n">
        <f aca="false">+M41*M104*(1-M135)</f>
        <v>82.5215722140915</v>
      </c>
      <c r="N113" s="53" t="n">
        <f aca="false">+N41*N104*(1-N135)</f>
        <v>86.2027383269513</v>
      </c>
      <c r="O113" s="53" t="n">
        <f aca="false">+O41*O104*(1-O135)</f>
        <v>89.6365314061775</v>
      </c>
      <c r="P113" s="53" t="n">
        <f aca="false">+P41*P104*(1-P135)</f>
        <v>92.8045178240163</v>
      </c>
      <c r="Q113" s="53" t="n">
        <f aca="false">+Q41*Q104*(1-Q135)</f>
        <v>95.6902896641632</v>
      </c>
      <c r="R113" s="53" t="n">
        <f aca="false">+R41*R104*(1-R135)</f>
        <v>98.2792978947179</v>
      </c>
      <c r="S113" s="53" t="n">
        <f aca="false">+S41*S104*(1-S135)</f>
        <v>100.558675271563</v>
      </c>
      <c r="T113" s="53" t="n">
        <f aca="false">+T41*T104*(1-T135)</f>
        <v>102.517035638934</v>
      </c>
      <c r="U113" s="53" t="n">
        <f aca="false">+U41*U104*(1-U135)</f>
        <v>104.144227407902</v>
      </c>
      <c r="V113" s="53" t="n">
        <f aca="false">+V41*V104*(1-V135)</f>
        <v>105.433423716781</v>
      </c>
      <c r="W113" s="53" t="n">
        <f aca="false">+W41*W104*(1-W135)</f>
        <v>106.378515870257</v>
      </c>
      <c r="X113" s="53" t="n">
        <f aca="false">+X41*X104*(1-X135)</f>
        <v>106.974160709245</v>
      </c>
      <c r="Y113" s="53" t="n">
        <f aca="false">+Y41*Y104*(1-Y135)</f>
        <v>107.215764137944</v>
      </c>
      <c r="Z113" s="53" t="n">
        <f aca="false">+Z41*Z104*(1-Z135)</f>
        <v>107.099426409367</v>
      </c>
      <c r="AA113" s="53" t="n">
        <f aca="false">+AA41*AA104*(1-AA135)</f>
        <v>106.621865013497</v>
      </c>
      <c r="AB113" s="53" t="n">
        <f aca="false">+AB41*AB104*(1-AB135)</f>
        <v>105.7803249549</v>
      </c>
      <c r="AC113" s="53" t="n">
        <f aca="false">+AC41*AC104*(1-AC135)</f>
        <v>104.572482562058</v>
      </c>
      <c r="AD113" s="53" t="n">
        <f aca="false">+AD41*AD104*(1-AD135)</f>
        <v>102.996346579309</v>
      </c>
      <c r="AE113" s="53" t="n">
        <f aca="false">+AE41*AE104*(1-AE135)</f>
        <v>101.050158962612</v>
      </c>
      <c r="AF113" s="53" t="n">
        <f aca="false">+AF41*AF104*(1-AF135)</f>
        <v>98.7322968804171</v>
      </c>
      <c r="AG113" s="53" t="n">
        <f aca="false">+AG41*AG104*(1-AG135)</f>
        <v>96.0411770167364</v>
      </c>
      <c r="AH113" s="53" t="n">
        <f aca="false">+AH41*AH104*(1-AH135)</f>
        <v>92.9751629627376</v>
      </c>
      <c r="AI113" s="53" t="n">
        <f aca="false">+AI41*AI104*(1-AI135)</f>
        <v>89.5324765137871</v>
      </c>
      <c r="AJ113" s="53" t="n">
        <f aca="false">+AJ41*AJ104*(1-AJ135)</f>
        <v>85.7111136971782</v>
      </c>
      <c r="AK113" s="53" t="n">
        <f aca="false">+AK41*AK104*(1-AK135)</f>
        <v>81.5087666890762</v>
      </c>
      <c r="AL113" s="53" t="n">
        <f aca="false">+AL41*AL104*(1-AL135)</f>
        <v>76.9227528920558</v>
      </c>
      <c r="AM113" s="53" t="n">
        <f aca="false">+AM41*AM104*(1-AM135)</f>
        <v>71.9499528381825</v>
      </c>
      <c r="AN113" s="53" t="n">
        <f aca="false">+AN41*AN104*(1-AN135)</f>
        <v>66.5867582058835</v>
      </c>
      <c r="AO113" s="53" t="n">
        <f aca="false">+AO41*AO104*(1-AO135)</f>
        <v>60.8290300217032</v>
      </c>
      <c r="AP113" s="53" t="n">
        <f aca="false">+AP41*AP104*(1-AP135)</f>
        <v>54.6720626729999</v>
      </c>
      <c r="AQ113" s="53" t="n">
        <f aca="false">+AQ41*AQ104*(1-AQ135)</f>
        <v>48.1105385217018</v>
      </c>
      <c r="AR113" s="53" t="n">
        <f aca="false">+AR41*AR104*(1-AR135)</f>
        <v>41.1384327249576</v>
      </c>
      <c r="AS113" s="53" t="n">
        <f aca="false">+AS41*AS104*(1-AS135)</f>
        <v>33.7487731369904</v>
      </c>
      <c r="AT113" s="53" t="n">
        <f aca="false">+AT41*AT104*(1-AT135)</f>
        <v>25.9330461337028</v>
      </c>
      <c r="AU113" s="53" t="n">
        <f aca="false">+AU41*AU104*(1-AU135)</f>
        <v>-27.7075003897265</v>
      </c>
      <c r="AV113" s="53" t="n">
        <f aca="false">+AV41*AV104*(1-AV135)</f>
        <v>-27.4345926841546</v>
      </c>
      <c r="AW113" s="53" t="n">
        <f aca="false">+AW41*AW104*(1-AW135)</f>
        <v>-27.14497919655</v>
      </c>
      <c r="AX113" s="53" t="n">
        <f aca="false">+AX41*AX104*(1-AX135)</f>
        <v>-26.8385692557039</v>
      </c>
      <c r="AY113" s="53" t="n">
        <f aca="false">+AY41*AY104*(1-AY135)</f>
        <v>-26.511268737495</v>
      </c>
      <c r="AZ113" s="53" t="n">
        <f aca="false">+AZ41*AZ104*(1-AZ135)</f>
        <v>-26.1538737936238</v>
      </c>
      <c r="BA113" s="53" t="n">
        <f aca="false">+BA41*BA104*(1-BA135)</f>
        <v>-26.0100841164862</v>
      </c>
      <c r="BB113" s="53" t="n">
        <f aca="false">+BB41*BB104*(1-BB135)</f>
        <v>-25.8039369238463</v>
      </c>
      <c r="BC113" s="53" t="n">
        <f aca="false">+BC41*BC104*(1-BC135)</f>
        <v>-25.5525515842849</v>
      </c>
      <c r="BD113" s="53" t="n">
        <f aca="false">+BD41*BD104*(1-BD135)</f>
        <v>-25.2677703947773</v>
      </c>
      <c r="BE113" s="53" t="n">
        <f aca="false">+BE41*BE104*(1-BE135)</f>
        <v>-24.9578876547395</v>
      </c>
      <c r="BF113" s="53" t="n">
        <f aca="false">+BF41*BF104*(1-BF135)</f>
        <v>-24.62880015337</v>
      </c>
      <c r="BG113" s="53" t="n">
        <f aca="false">+BG41*BG104*(1-BG135)</f>
        <v>15.5393398048011</v>
      </c>
      <c r="BH113" s="53" t="n">
        <f aca="false">+BH41*BH104*(1-BH135)</f>
        <v>57.1828040313336</v>
      </c>
      <c r="BI113" s="53" t="n">
        <f aca="false">+BI41*BI104*(1-BI135)</f>
        <v>117.857695299851</v>
      </c>
      <c r="BJ113" s="54"/>
      <c r="BK113" s="54"/>
      <c r="BL113" s="54"/>
      <c r="BM113" s="54"/>
      <c r="BN113" s="54"/>
      <c r="BO113" s="54"/>
      <c r="BP113" s="54"/>
      <c r="BQ113" s="54"/>
      <c r="BR113" s="54"/>
      <c r="BS113" s="54"/>
      <c r="BT113" s="54"/>
      <c r="BU113" s="54"/>
      <c r="BV113" s="54"/>
      <c r="BW113" s="54"/>
      <c r="BX113" s="54"/>
      <c r="BY113" s="54"/>
      <c r="BZ113" s="54"/>
      <c r="CA113" s="54"/>
      <c r="CB113" s="54"/>
      <c r="CC113" s="54"/>
      <c r="CD113" s="54"/>
      <c r="CE113" s="54"/>
      <c r="CF113" s="54"/>
      <c r="CG113" s="54"/>
      <c r="CH113" s="54"/>
      <c r="CI113" s="54"/>
      <c r="CJ113" s="54"/>
      <c r="CK113" s="54"/>
      <c r="CL113" s="54"/>
      <c r="CM113" s="54"/>
      <c r="CN113" s="54"/>
      <c r="CO113" s="54"/>
      <c r="CP113" s="54"/>
      <c r="CQ113" s="54"/>
      <c r="CR113" s="54"/>
      <c r="CS113" s="54"/>
      <c r="CT113" s="54"/>
      <c r="CU113" s="54"/>
      <c r="CV113" s="54"/>
      <c r="CW113" s="54"/>
      <c r="CX113" s="54"/>
      <c r="CY113" s="54"/>
      <c r="CZ113" s="54"/>
      <c r="DA113" s="54"/>
      <c r="DB113" s="54"/>
      <c r="DC113" s="54"/>
      <c r="DD113" s="54"/>
      <c r="DE113" s="54"/>
      <c r="DF113" s="54"/>
      <c r="DG113" s="54"/>
      <c r="DH113" s="54"/>
      <c r="DI113" s="54"/>
      <c r="DJ113" s="54"/>
      <c r="DK113" s="54"/>
      <c r="DL113" s="54"/>
      <c r="DM113" s="54"/>
      <c r="DN113" s="54"/>
      <c r="DO113" s="54"/>
      <c r="DP113" s="54"/>
      <c r="DQ113" s="54"/>
      <c r="DR113" s="54"/>
      <c r="DS113" s="54"/>
      <c r="DT113" s="54"/>
    </row>
    <row r="114" s="87" customFormat="true" ht="21" hidden="false" customHeight="true" outlineLevel="0" collapsed="false">
      <c r="A114" s="49" t="s">
        <v>283</v>
      </c>
      <c r="B114" s="41" t="n">
        <f aca="false">+B113/B104</f>
        <v>0.527725358480231</v>
      </c>
      <c r="C114" s="53" t="n">
        <f aca="false">+C113/C104</f>
        <v>0.50053192036212</v>
      </c>
      <c r="D114" s="53" t="n">
        <f aca="false">+D113/D104</f>
        <v>0.474755122903114</v>
      </c>
      <c r="E114" s="53" t="n">
        <f aca="false">+E113/E104</f>
        <v>0.450312174511379</v>
      </c>
      <c r="F114" s="53" t="n">
        <f aca="false">+F113/F104</f>
        <v>0.427125324839369</v>
      </c>
      <c r="G114" s="53" t="n">
        <f aca="false">+G113/G104</f>
        <v>0.405121534905619</v>
      </c>
      <c r="H114" s="53" t="n">
        <f aca="false">+H113/H104</f>
        <v>0.384232169723744</v>
      </c>
      <c r="I114" s="53" t="n">
        <f aca="false">+I113/I104</f>
        <v>0.364392711828232</v>
      </c>
      <c r="J114" s="53" t="n">
        <f aca="false">+J113/J104</f>
        <v>0.345542494199181</v>
      </c>
      <c r="K114" s="53" t="n">
        <f aca="false">+K113/K104</f>
        <v>0.327624451187957</v>
      </c>
      <c r="L114" s="53" t="n">
        <f aca="false">+L113/L104</f>
        <v>0.310584886176022</v>
      </c>
      <c r="M114" s="53" t="n">
        <f aca="false">+M113/M104</f>
        <v>0.294373254764876</v>
      </c>
      <c r="N114" s="53" t="n">
        <f aca="false">+N113/N104</f>
        <v>0.278941962400912</v>
      </c>
      <c r="O114" s="53" t="n">
        <f aca="false">+O113/O104</f>
        <v>0.264246175420239</v>
      </c>
      <c r="P114" s="53" t="n">
        <f aca="false">+P113/P104</f>
        <v>0.250243644555259</v>
      </c>
      <c r="Q114" s="53" t="n">
        <f aca="false">+Q113/Q104</f>
        <v>0.236894540041703</v>
      </c>
      <c r="R114" s="53" t="n">
        <f aca="false">+R113/R104</f>
        <v>0.224161297501222</v>
      </c>
      <c r="S114" s="53" t="n">
        <f aca="false">+S113/S104</f>
        <v>0.212008473851832</v>
      </c>
      <c r="T114" s="53" t="n">
        <f aca="false">+T113/T104</f>
        <v>0.20040261254417</v>
      </c>
      <c r="U114" s="53" t="n">
        <f aca="false">+U113/U104</f>
        <v>0.189312117476594</v>
      </c>
      <c r="V114" s="53" t="n">
        <f aca="false">+V113/V104</f>
        <v>0.17870713498307</v>
      </c>
      <c r="W114" s="53" t="n">
        <f aca="false">+W113/W104</f>
        <v>0.168559443337727</v>
      </c>
      <c r="X114" s="53" t="n">
        <f aca="false">+X113/X104</f>
        <v>0.158842349250535</v>
      </c>
      <c r="Y114" s="53" t="n">
        <f aca="false">+Y113/Y104</f>
        <v>0.149530590878603</v>
      </c>
      <c r="Z114" s="53" t="n">
        <f aca="false">+Z113/Z104</f>
        <v>0.140600246894481</v>
      </c>
      <c r="AA114" s="53" t="n">
        <f aca="false">+AA113/AA104</f>
        <v>0.132028651201323</v>
      </c>
      <c r="AB114" s="53" t="n">
        <f aca="false">+AB113/AB104</f>
        <v>0.123794312901185</v>
      </c>
      <c r="AC114" s="53" t="n">
        <f aca="false">+AC113/AC104</f>
        <v>0.115876841156194</v>
      </c>
      <c r="AD114" s="53" t="n">
        <f aca="false">+AD113/AD104</f>
        <v>0.108256874606285</v>
      </c>
      <c r="AE114" s="53" t="n">
        <f aca="false">+AE113/AE104</f>
        <v>0.100916015028604</v>
      </c>
      <c r="AF114" s="53" t="n">
        <f aca="false">+AF113/AF104</f>
        <v>0.0938367649452787</v>
      </c>
      <c r="AG114" s="53" t="n">
        <f aca="false">+AG113/AG104</f>
        <v>0.0870024689098626</v>
      </c>
      <c r="AH114" s="53" t="n">
        <f aca="false">+AH113/AH104</f>
        <v>0.0803972582142119</v>
      </c>
      <c r="AI114" s="53" t="n">
        <f aca="false">+AI113/AI104</f>
        <v>0.0740059987818261</v>
      </c>
      <c r="AJ114" s="53" t="n">
        <f aca="false">+AJ113/AJ104</f>
        <v>0.0678142420236476</v>
      </c>
      <c r="AK114" s="53" t="n">
        <f aca="false">+AK113/AK104</f>
        <v>0.0618081784504405</v>
      </c>
      <c r="AL114" s="53" t="n">
        <f aca="false">+AL113/AL104</f>
        <v>0.0559745938476264</v>
      </c>
      <c r="AM114" s="53" t="n">
        <f aca="false">+AM113/AM104</f>
        <v>0.0503008278322202</v>
      </c>
      <c r="AN114" s="53" t="n">
        <f aca="false">+AN113/AN104</f>
        <v>0.0447747346209591</v>
      </c>
      <c r="AO114" s="53" t="n">
        <f aca="false">+AO113/AO104</f>
        <v>0.039384645852223</v>
      </c>
      <c r="AP114" s="53" t="n">
        <f aca="false">+AP113/AP104</f>
        <v>0.0341193353123034</v>
      </c>
      <c r="AQ114" s="53" t="n">
        <f aca="false">+AQ113/AQ104</f>
        <v>0.0289679854253541</v>
      </c>
      <c r="AR114" s="53" t="n">
        <f aca="false">+AR113/AR104</f>
        <v>0.0239201553777042</v>
      </c>
      <c r="AS114" s="53" t="n">
        <f aca="false">+AS113/AS104</f>
        <v>0.0189657507507393</v>
      </c>
      <c r="AT114" s="53" t="n">
        <f aca="false">+AT113/AT104</f>
        <v>0.0140949945484028</v>
      </c>
      <c r="AU114" s="53" t="n">
        <f aca="false">+AU113/AU104</f>
        <v>-0.0145722948825357</v>
      </c>
      <c r="AV114" s="53" t="n">
        <f aca="false">+AV113/AV104</f>
        <v>-0.0140020087104958</v>
      </c>
      <c r="AW114" s="53" t="n">
        <f aca="false">+AW113/AW104</f>
        <v>-0.0134567210811698</v>
      </c>
      <c r="AX114" s="53" t="n">
        <f aca="false">+AX113/AX104</f>
        <v>-0.0129352325628104</v>
      </c>
      <c r="AY114" s="53" t="n">
        <f aca="false">+AY113/AY104</f>
        <v>-0.012436405820694</v>
      </c>
      <c r="AZ114" s="53" t="n">
        <f aca="false">+AZ113/AZ104</f>
        <v>-0.0119591621827213</v>
      </c>
      <c r="BA114" s="53" t="n">
        <f aca="false">+BA113/BA104</f>
        <v>-0.0115024784064171</v>
      </c>
      <c r="BB114" s="53" t="n">
        <f aca="false">+BB113/BB104</f>
        <v>-0.0110653836348821</v>
      </c>
      <c r="BC114" s="53" t="n">
        <f aca="false">+BC113/BC104</f>
        <v>-0.0106469565300521</v>
      </c>
      <c r="BD114" s="53" t="n">
        <f aca="false">+BD113/BD104</f>
        <v>-0.0102463225723779</v>
      </c>
      <c r="BE114" s="53" t="n">
        <f aca="false">+BE113/BE104</f>
        <v>-0.00986265151673512</v>
      </c>
      <c r="BF114" s="53" t="n">
        <f aca="false">+BF113/BF104</f>
        <v>-0.00949515499503309</v>
      </c>
      <c r="BG114" s="53" t="n">
        <f aca="false">+BG113/BG104</f>
        <v>0.00585047509808659</v>
      </c>
      <c r="BH114" s="53" t="n">
        <f aca="false">+BH113/BH104</f>
        <v>0.0210390668825314</v>
      </c>
      <c r="BI114" s="53" t="n">
        <f aca="false">+BI113/BI104</f>
        <v>0.0424120527719049</v>
      </c>
      <c r="BJ114" s="54"/>
      <c r="BK114" s="54"/>
      <c r="BL114" s="54"/>
      <c r="BM114" s="54"/>
      <c r="BN114" s="54"/>
      <c r="BO114" s="54"/>
      <c r="BP114" s="54"/>
      <c r="BQ114" s="54"/>
      <c r="BR114" s="54"/>
      <c r="BS114" s="54"/>
      <c r="BT114" s="54"/>
      <c r="BU114" s="54"/>
      <c r="BV114" s="54"/>
      <c r="BW114" s="54"/>
      <c r="BX114" s="54"/>
      <c r="BY114" s="54"/>
      <c r="BZ114" s="54"/>
      <c r="CA114" s="54"/>
      <c r="CB114" s="54"/>
      <c r="CC114" s="54"/>
      <c r="CD114" s="54"/>
      <c r="CE114" s="54"/>
      <c r="CF114" s="54"/>
      <c r="CG114" s="54"/>
      <c r="CH114" s="54"/>
      <c r="CI114" s="54"/>
      <c r="CJ114" s="54"/>
      <c r="CK114" s="54"/>
      <c r="CL114" s="54"/>
      <c r="CM114" s="54"/>
      <c r="CN114" s="54"/>
      <c r="CO114" s="54"/>
      <c r="CP114" s="54"/>
      <c r="CQ114" s="54"/>
      <c r="CR114" s="54"/>
      <c r="CS114" s="54"/>
      <c r="CT114" s="54"/>
      <c r="CU114" s="54"/>
      <c r="CV114" s="54"/>
      <c r="CW114" s="54"/>
      <c r="CX114" s="54"/>
      <c r="CY114" s="54"/>
      <c r="CZ114" s="54"/>
      <c r="DA114" s="54"/>
      <c r="DB114" s="54"/>
      <c r="DC114" s="54"/>
      <c r="DD114" s="54"/>
      <c r="DE114" s="54"/>
      <c r="DF114" s="54"/>
      <c r="DG114" s="54"/>
      <c r="DH114" s="54"/>
      <c r="DI114" s="54"/>
      <c r="DJ114" s="54"/>
      <c r="DK114" s="54"/>
      <c r="DL114" s="54"/>
      <c r="DM114" s="54"/>
      <c r="DN114" s="54"/>
      <c r="DO114" s="54"/>
      <c r="DP114" s="54"/>
      <c r="DQ114" s="54"/>
    </row>
    <row r="115" customFormat="false" ht="21" hidden="false" customHeight="true" outlineLevel="0" collapsed="false">
      <c r="A115" s="48" t="s">
        <v>284</v>
      </c>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c r="AW115" s="47"/>
      <c r="AX115" s="47"/>
      <c r="AY115" s="47"/>
      <c r="AZ115" s="47"/>
      <c r="BA115" s="47"/>
      <c r="BB115" s="47"/>
      <c r="BC115" s="47"/>
      <c r="BD115" s="47"/>
      <c r="BE115" s="47"/>
      <c r="BF115" s="47"/>
      <c r="BG115" s="47"/>
      <c r="BH115" s="47"/>
      <c r="BI115" s="47"/>
    </row>
    <row r="116" customFormat="false" ht="21" hidden="false" customHeight="true" outlineLevel="0" collapsed="false">
      <c r="A116" s="49" t="s">
        <v>285</v>
      </c>
      <c r="B116" s="41" t="n">
        <f aca="false">(B131)*B110</f>
        <v>16.3848139919802</v>
      </c>
      <c r="C116" s="47" t="n">
        <f aca="false">(C131)*C110</f>
        <v>19.3244053714545</v>
      </c>
      <c r="D116" s="47" t="n">
        <f aca="false">(D131)*D110</f>
        <v>22.5778408484571</v>
      </c>
      <c r="E116" s="47" t="n">
        <f aca="false">(E131)*E110</f>
        <v>26.1480193460315</v>
      </c>
      <c r="F116" s="47" t="n">
        <f aca="false">(F131)*F110</f>
        <v>30.0371904371603</v>
      </c>
      <c r="G116" s="47" t="n">
        <f aca="false">(G131)*G110</f>
        <v>34.2467723267259</v>
      </c>
      <c r="H116" s="47" t="n">
        <f aca="false">(H131)*H110</f>
        <v>38.7772021720689</v>
      </c>
      <c r="I116" s="47" t="n">
        <f aca="false">(I131)*I110</f>
        <v>43.6278366294095</v>
      </c>
      <c r="J116" s="47" t="n">
        <f aca="false">(J131)*J110</f>
        <v>48.7969038280402</v>
      </c>
      <c r="K116" s="47" t="n">
        <f aca="false">(K131)*K110</f>
        <v>54.2815017630849</v>
      </c>
      <c r="L116" s="47" t="n">
        <f aca="false">(L131)*L110</f>
        <v>60.0776352956074</v>
      </c>
      <c r="M116" s="47" t="n">
        <f aca="false">(M131)*M110</f>
        <v>66.1802822886612</v>
      </c>
      <c r="N116" s="47" t="n">
        <f aca="false">(N131)*N110</f>
        <v>72.583477079108</v>
      </c>
      <c r="O116" s="47" t="n">
        <f aca="false">(O131)*O110</f>
        <v>79.2803957332488</v>
      </c>
      <c r="P116" s="47" t="n">
        <f aca="false">(P131)*P110</f>
        <v>86.2634200889179</v>
      </c>
      <c r="Q116" s="47" t="n">
        <f aca="false">(Q131)*Q110</f>
        <v>93.5241452445858</v>
      </c>
      <c r="R116" s="47" t="n">
        <f aca="false">(R131)*R110</f>
        <v>101.053267973866</v>
      </c>
      <c r="S116" s="47" t="n">
        <f aca="false">(S131)*S110</f>
        <v>108.840244582293</v>
      </c>
      <c r="T116" s="47" t="n">
        <f aca="false">(T131)*T110</f>
        <v>116.872511345</v>
      </c>
      <c r="U116" s="47" t="n">
        <f aca="false">(U131)*U110</f>
        <v>125.155137635595</v>
      </c>
      <c r="V116" s="47" t="n">
        <f aca="false">(V131)*V110</f>
        <v>133.681902948488</v>
      </c>
      <c r="W116" s="47" t="n">
        <f aca="false">(W131)*W110</f>
        <v>142.446757186558</v>
      </c>
      <c r="X116" s="47" t="n">
        <f aca="false">(X131)*X110</f>
        <v>151.443955361601</v>
      </c>
      <c r="Y116" s="47" t="n">
        <f aca="false">(Y131)*Y110</f>
        <v>160.668164357562</v>
      </c>
      <c r="Z116" s="47" t="n">
        <f aca="false">(Z131)*Z110</f>
        <v>170.114547889422</v>
      </c>
      <c r="AA116" s="47" t="n">
        <f aca="false">(AA131)*AA110</f>
        <v>179.778833362609</v>
      </c>
      <c r="AB116" s="47" t="n">
        <f aca="false">(AB131)*AB110</f>
        <v>189.657363937598</v>
      </c>
      <c r="AC116" s="47" t="n">
        <f aca="false">(AC131)*AC110</f>
        <v>199.747136641517</v>
      </c>
      <c r="AD116" s="47" t="n">
        <f aca="false">(AD131)*AD110</f>
        <v>210.045828440552</v>
      </c>
      <c r="AE116" s="47" t="n">
        <f aca="false">(AE131)*AE110</f>
        <v>220.5518107074</v>
      </c>
      <c r="AF116" s="47" t="n">
        <f aca="false">(AF131)*AF110</f>
        <v>231.264154907024</v>
      </c>
      <c r="AG116" s="47" t="n">
        <f aca="false">(AG131)*AG110</f>
        <v>242.18263288429</v>
      </c>
      <c r="AH116" s="47" t="n">
        <f aca="false">(AH131)*AH110</f>
        <v>253.307721674755</v>
      </c>
      <c r="AI116" s="47" t="n">
        <f aca="false">(AI131)*AI110</f>
        <v>264.640630054738</v>
      </c>
      <c r="AJ116" s="47" t="n">
        <f aca="false">(AJ131)*AJ110</f>
        <v>276.183385330999</v>
      </c>
      <c r="AK116" s="47" t="n">
        <f aca="false">(AK131)*AK110</f>
        <v>287.9390481433</v>
      </c>
      <c r="AL116" s="47" t="n">
        <f aca="false">(AL131)*AL110</f>
        <v>299.912192194534</v>
      </c>
      <c r="AM116" s="47" t="n">
        <f aca="false">(AM131)*AM110</f>
        <v>312.109895354598</v>
      </c>
      <c r="AN116" s="47" t="n">
        <f aca="false">(AN131)*AN110</f>
        <v>324.543707394794</v>
      </c>
      <c r="AO116" s="47" t="n">
        <f aca="false">(AO131)*AO110</f>
        <v>337.233438831064</v>
      </c>
      <c r="AP116" s="47" t="n">
        <f aca="false">(AP131)*AP110</f>
        <v>350.214316533606</v>
      </c>
      <c r="AQ116" s="47" t="n">
        <f aca="false">(AQ131)*AQ110</f>
        <v>363.550301342629</v>
      </c>
      <c r="AR116" s="47" t="n">
        <f aca="false">(AR131)*AR110</f>
        <v>377.358592475366</v>
      </c>
      <c r="AS116" s="47" t="n">
        <f aca="false">(AS131)*AS110</f>
        <v>391.854267952501</v>
      </c>
      <c r="AT116" s="47" t="n">
        <f aca="false">(AT131)*AT110</f>
        <v>407.43074166549</v>
      </c>
      <c r="AU116" s="47" t="n">
        <f aca="false">(AU131)*AU110</f>
        <v>416.117902127386</v>
      </c>
      <c r="AV116" s="47" t="n">
        <f aca="false">(AV131)*AV110</f>
        <v>428.21294061586</v>
      </c>
      <c r="AW116" s="47" t="n">
        <f aca="false">(AW131)*AW110</f>
        <v>440.084907156341</v>
      </c>
      <c r="AX116" s="47" t="n">
        <f aca="false">(AX131)*AX110</f>
        <v>451.089712094037</v>
      </c>
      <c r="AY116" s="47" t="n">
        <f aca="false">(AY131)*AY110</f>
        <v>460.096303242013</v>
      </c>
      <c r="AZ116" s="47" t="n">
        <f aca="false">(AZ131)*AZ110</f>
        <v>502.916999538645</v>
      </c>
      <c r="BA116" s="47" t="n">
        <f aca="false">(BA131)*BA110</f>
        <v>521.347151893221</v>
      </c>
      <c r="BB116" s="47" t="n">
        <f aca="false">(BB131)*BB110</f>
        <v>539.069595431123</v>
      </c>
      <c r="BC116" s="47" t="n">
        <f aca="false">(BC131)*BC110</f>
        <v>556.278748226808</v>
      </c>
      <c r="BD116" s="47" t="n">
        <f aca="false">(BD131)*BD110</f>
        <v>573.102687787069</v>
      </c>
      <c r="BE116" s="47" t="n">
        <f aca="false">(BE131)*BE110</f>
        <v>589.624291249365</v>
      </c>
      <c r="BF116" s="47" t="n">
        <f aca="false">(BF131)*BF110</f>
        <v>605.895654194853</v>
      </c>
      <c r="BG116" s="47" t="n">
        <f aca="false">(BG131)*BG110</f>
        <v>622.844047211673</v>
      </c>
      <c r="BH116" s="47" t="n">
        <f aca="false">(BH131)*BH110</f>
        <v>638.904922134238</v>
      </c>
      <c r="BI116" s="47" t="n">
        <f aca="false">(BI131)*BI110</f>
        <v>653.819092919463</v>
      </c>
    </row>
    <row r="117" customFormat="false" ht="21" hidden="false" customHeight="true" outlineLevel="0" collapsed="false">
      <c r="A117" s="49" t="s">
        <v>286</v>
      </c>
      <c r="B117" s="41" t="n">
        <f aca="false">+B12</f>
        <v>135</v>
      </c>
      <c r="C117" s="47" t="n">
        <f aca="false">+B117*(1-$B$10)^(C2-B2)+B116*(C2-B2)</f>
        <v>161.640219959901</v>
      </c>
      <c r="D117" s="47" t="n">
        <f aca="false">+C117*(1-$B$10)^(D2-C2)+C116*(D2-C2)</f>
        <v>192.068960341394</v>
      </c>
      <c r="E117" s="47" t="n">
        <f aca="false">+D117*(1-$B$10)^(E2-D2)+D116*(E2-D2)</f>
        <v>226.304004634276</v>
      </c>
      <c r="F117" s="47" t="n">
        <f aca="false">+E117*(1-$B$10)^(F2-E2)+E116*(F2-E2)</f>
        <v>264.370348426651</v>
      </c>
      <c r="G117" s="47" t="n">
        <f aca="false">+F117*(1-$B$10)^(G2-F2)+F116*(G2-F2)</f>
        <v>306.293999228254</v>
      </c>
      <c r="H117" s="47" t="n">
        <f aca="false">+G117*(1-$B$10)^(H2-G2)+G116*(H2-G2)</f>
        <v>352.097405237921</v>
      </c>
      <c r="I117" s="47" t="n">
        <f aca="false">+H117*(1-$B$10)^(I2-H2)+H116*(I2-H2)</f>
        <v>401.796007679285</v>
      </c>
      <c r="J117" s="47" t="n">
        <f aca="false">+I117*(1-$B$10)^(J2-I2)+I116*(J2-I2)</f>
        <v>455.395707721588</v>
      </c>
      <c r="K117" s="47" t="n">
        <f aca="false">+J117*(1-$B$10)^(K2-J2)+J116*(K2-J2)</f>
        <v>512.891130592722</v>
      </c>
      <c r="L117" s="47" t="n">
        <f aca="false">+K117*(1-$B$10)^(L2-K2)+K116*(L2-K2)</f>
        <v>574.264592519121</v>
      </c>
      <c r="M117" s="47" t="n">
        <f aca="false">+L117*(1-$B$10)^(M2-L2)+L116*(M2-L2)</f>
        <v>639.485675714653</v>
      </c>
      <c r="N117" s="47" t="n">
        <f aca="false">+M117*(1-$B$10)^(N2-M2)+M116*(N2-M2)</f>
        <v>708.511308096051</v>
      </c>
      <c r="O117" s="47" t="n">
        <f aca="false">+N117*(1-$B$10)^(O2-N2)+N116*(O2-N2)</f>
        <v>781.286227713177</v>
      </c>
      <c r="P117" s="47" t="n">
        <f aca="false">+O117*(1-$B$10)^(P2-O2)+O116*(P2-O2)</f>
        <v>857.743683268598</v>
      </c>
      <c r="Q117" s="47" t="n">
        <f aca="false">+P117*(1-$B$10)^(Q2-P2)+P116*(Q2-P2)</f>
        <v>937.806167977864</v>
      </c>
      <c r="R117" s="47" t="n">
        <f aca="false">+Q117*(1-$B$10)^(R2-Q2)+Q116*(R2-Q2)</f>
        <v>1021.38589035218</v>
      </c>
      <c r="S117" s="47" t="n">
        <f aca="false">+R117*(1-$B$10)^(S2-R2)+R116*(S2-R2)</f>
        <v>1108.38449426339</v>
      </c>
      <c r="T117" s="47" t="n">
        <f aca="false">+S117*(1-$B$10)^(T2-S2)+S116*(T2-S2)</f>
        <v>1198.69118292905</v>
      </c>
      <c r="U117" s="47" t="n">
        <f aca="false">+T117*(1-$B$10)^(U2-T2)+T116*(U2-T2)</f>
        <v>1292.17771333278</v>
      </c>
      <c r="V117" s="47" t="n">
        <f aca="false">+U117*(1-$B$10)^(V2-U2)+U116*(V2-U2)</f>
        <v>1388.79370612385</v>
      </c>
      <c r="W117" s="47" t="n">
        <f aca="false">+V117*(1-$B$10)^(W2-V2)+V116*(W2-V2)</f>
        <v>1488.47831027151</v>
      </c>
      <c r="X117" s="47" t="n">
        <f aca="false">+W117*(1-$B$10)^(X2-W2)+W116*(X2-W2)</f>
        <v>1591.16534336502</v>
      </c>
      <c r="Y117" s="47" t="n">
        <f aca="false">+X117*(1-$B$10)^(Y2-X2)+X116*(Y2-X2)</f>
        <v>1696.78700041161</v>
      </c>
      <c r="Z117" s="47" t="n">
        <f aca="false">+Y117*(1-$B$10)^(Z2-Y2)+Y116*(Z2-Y2)</f>
        <v>1805.27657766086</v>
      </c>
      <c r="AA117" s="47" t="n">
        <f aca="false">+Z117*(1-$B$10)^(AA2-Z2)+Z116*(AA2-Z2)</f>
        <v>1916.57050579007</v>
      </c>
      <c r="AB117" s="47" t="n">
        <f aca="false">+AA117*(1-$B$10)^(AB2-AA2)+AA116*(AB2-AA2)</f>
        <v>2030.60988477703</v>
      </c>
      <c r="AC117" s="47" t="n">
        <f aca="false">+AB117*(1-$B$10)^(AC2-AB2)+AB116*(AC2-AB2)</f>
        <v>2147.34165054997</v>
      </c>
      <c r="AD117" s="47" t="n">
        <f aca="false">+AC117*(1-$B$10)^(AD2-AC2)+AC116*(AD2-AC2)</f>
        <v>2266.71945444084</v>
      </c>
      <c r="AE117" s="47" t="n">
        <f aca="false">+AD117*(1-$B$10)^(AE2-AD2)+AD116*(AE2-AD2)</f>
        <v>2388.70431285553</v>
      </c>
      <c r="AF117" s="47" t="n">
        <f aca="false">+AE117*(1-$B$10)^(AF2-AE2)+AE116*(AF2-AE2)</f>
        <v>2513.26506323506</v>
      </c>
      <c r="AG117" s="47" t="n">
        <f aca="false">+AF117*(1-$B$10)^(AG2-AF2)+AF116*(AG2-AF2)</f>
        <v>2640.37866172479</v>
      </c>
      <c r="AH117" s="47" t="n">
        <f aca="false">+AG117*(1-$B$10)^(AH2-AG2)+AG116*(AH2-AG2)</f>
        <v>2770.03036038332</v>
      </c>
      <c r="AI117" s="47" t="n">
        <f aca="false">+AH117*(1-$B$10)^(AI2-AH2)+AH116*(AI2-AH2)</f>
        <v>2902.21383587652</v>
      </c>
      <c r="AJ117" s="47" t="n">
        <f aca="false">+AI117*(1-$B$10)^(AJ2-AI2)+AI116*(AJ2-AI2)</f>
        <v>3036.93139822042</v>
      </c>
      <c r="AK117" s="47" t="n">
        <f aca="false">+AJ117*(1-$B$10)^(AK2-AJ2)+AJ116*(AK2-AJ2)</f>
        <v>3174.19454799017</v>
      </c>
      <c r="AL117" s="47" t="n">
        <f aca="false">+AK117*(1-$B$10)^(AL2-AK2)+AK116*(AL2-AK2)</f>
        <v>3314.02537935921</v>
      </c>
      <c r="AM117" s="47" t="n">
        <f aca="false">+AL117*(1-$B$10)^(AM2-AL2)+AL116*(AM2-AL2)</f>
        <v>3456.45980723049</v>
      </c>
      <c r="AN117" s="47" t="n">
        <f aca="false">+AM117*(1-$B$10)^(AN2-AM2)+AM116*(AN2-AM2)</f>
        <v>3601.55442834452</v>
      </c>
      <c r="AO117" s="47" t="n">
        <f aca="false">+AN117*(1-$B$10)^(AO2-AN2)+AN116*(AO2-AN2)</f>
        <v>3749.40041136713</v>
      </c>
      <c r="AP117" s="47" t="n">
        <f aca="false">+AO117*(1-$B$10)^(AP2-AO2)+AO116*(AP2-AO2)</f>
        <v>3900.1506430635</v>
      </c>
      <c r="AQ117" s="47" t="n">
        <f aca="false">+AP117*(1-$B$10)^(AQ2-AP2)+AP116*(AQ2-AP2)</f>
        <v>4054.07153589059</v>
      </c>
      <c r="AR117" s="47" t="n">
        <f aca="false">+AQ117*(1-$B$10)^(AR2-AQ2)+AQ116*(AR2-AQ2)</f>
        <v>4211.64020794118</v>
      </c>
      <c r="AS117" s="47" t="n">
        <f aca="false">+AR117*(1-$B$10)^(AS2-AR2)+AR116*(AS2-AR2)</f>
        <v>4373.72438876402</v>
      </c>
      <c r="AT117" s="47" t="n">
        <f aca="false">+AS117*(1-$B$10)^(AT2-AS2)+AS116*(AT2-AS2)</f>
        <v>4541.91185408377</v>
      </c>
      <c r="AU117" s="47" t="n">
        <f aca="false">+AT117*(1-$B$10)^(AU2-AT2)+AT116*(AU2-AT2)</f>
        <v>4719.10723904537</v>
      </c>
      <c r="AV117" s="47" t="n">
        <f aca="false">+AU117*(1-$B$10)^(AV2-AU2)+AU116*(AV2-AU2)</f>
        <v>4867.17514422084</v>
      </c>
      <c r="AW117" s="47" t="n">
        <f aca="false">+AV117*(1-$B$10)^(AW2-AV2)+AV116*(AW2-AV2)</f>
        <v>5015.08295399026</v>
      </c>
      <c r="AX117" s="47" t="n">
        <f aca="false">+AW117*(1-$B$10)^(AX2-AW2)+AW116*(AX2-AW2)</f>
        <v>5161.78086928341</v>
      </c>
      <c r="AY117" s="47" t="n">
        <f aca="false">+AX117*(1-$B$10)^(AY2-AX2)+AX116*(AY2-AX2)</f>
        <v>5303.42854597335</v>
      </c>
      <c r="AZ117" s="47" t="n">
        <f aca="false">+AY117*(1-$B$10)^(AZ2-AY2)+AY116*(AZ2-AY2)</f>
        <v>5432.10303832187</v>
      </c>
      <c r="BA117" s="47" t="n">
        <f aca="false">+AZ117*(1-$B$10)^(BA2-AZ2)+AZ116*(BA2-AZ2)</f>
        <v>5722.1875207919</v>
      </c>
      <c r="BB117" s="47" t="n">
        <f aca="false">+BA117*(1-$B$10)^(BB2-BA2)+BA116*(BB2-BA2)</f>
        <v>5985.63026861852</v>
      </c>
      <c r="BC117" s="47" t="n">
        <f aca="false">+BB117*(1-$B$10)^(BC2-BB2)+BB116*(BC2-BB2)</f>
        <v>6229.80279447216</v>
      </c>
      <c r="BD117" s="47" t="n">
        <f aca="false">+BC117*(1-$B$10)^(BD2-BC2)+BC116*(BD2-BC2)</f>
        <v>6460.02999324191</v>
      </c>
      <c r="BE117" s="47" t="n">
        <f aca="false">+BD117*(1-$B$10)^(BE2-BD2)+BD116*(BE2-BD2)</f>
        <v>6680.09654964476</v>
      </c>
      <c r="BF117" s="47" t="n">
        <f aca="false">+BE117*(1-$B$10)^(BF2-BE2)+BE116*(BF2-BE2)</f>
        <v>6892.65166784656</v>
      </c>
      <c r="BG117" s="47" t="n">
        <f aca="false">+BF117*(1-$B$10)^(BG2-BF2)+BF116*(BG2-BF2)</f>
        <v>7099.52015432098</v>
      </c>
      <c r="BH117" s="47" t="n">
        <f aca="false">+BG117*(1-$B$10)^(BH2-BG2)+BG116*(BH2-BG2)</f>
        <v>7306.41589198336</v>
      </c>
      <c r="BI117" s="47" t="n">
        <f aca="false">+BH117*(1-$B$10)^(BI2-BH2)+BH116*(BI2-BH2)</f>
        <v>7508.89013072844</v>
      </c>
    </row>
    <row r="118" customFormat="false" ht="21" hidden="false" customHeight="true" outlineLevel="0" collapsed="false">
      <c r="A118" s="48" t="s">
        <v>287</v>
      </c>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c r="AW118" s="47"/>
      <c r="AX118" s="47"/>
      <c r="AY118" s="47"/>
      <c r="AZ118" s="47"/>
      <c r="BA118" s="47"/>
      <c r="BB118" s="47"/>
      <c r="BC118" s="47"/>
      <c r="BD118" s="47"/>
      <c r="BE118" s="47"/>
      <c r="BF118" s="47"/>
      <c r="BG118" s="47"/>
      <c r="BH118" s="47"/>
      <c r="BI118" s="47"/>
    </row>
    <row r="119" customFormat="false" ht="21" hidden="false" customHeight="true" outlineLevel="0" collapsed="false">
      <c r="A119" s="49" t="s">
        <v>288</v>
      </c>
      <c r="B119" s="41" t="n">
        <f aca="false">+B15</f>
        <v>0.015</v>
      </c>
      <c r="C119" s="47" t="n">
        <f aca="false">+C15</f>
        <v>0.015</v>
      </c>
      <c r="D119" s="47" t="n">
        <f aca="false">+D15</f>
        <v>0.015</v>
      </c>
      <c r="E119" s="47" t="n">
        <f aca="false">+E15</f>
        <v>0.015</v>
      </c>
      <c r="F119" s="47" t="n">
        <f aca="false">+F15</f>
        <v>0.015</v>
      </c>
      <c r="G119" s="47" t="n">
        <f aca="false">+G15</f>
        <v>0.015</v>
      </c>
      <c r="H119" s="47" t="n">
        <f aca="false">+H15</f>
        <v>0.015</v>
      </c>
      <c r="I119" s="47" t="n">
        <f aca="false">+I15</f>
        <v>0.015</v>
      </c>
      <c r="J119" s="47" t="n">
        <f aca="false">+J15</f>
        <v>0.015</v>
      </c>
      <c r="K119" s="47" t="n">
        <f aca="false">+K15</f>
        <v>0.015</v>
      </c>
      <c r="L119" s="47" t="n">
        <f aca="false">+L15</f>
        <v>0.015</v>
      </c>
      <c r="M119" s="47" t="n">
        <f aca="false">+M15</f>
        <v>0.015</v>
      </c>
      <c r="N119" s="47" t="n">
        <f aca="false">+N15</f>
        <v>0.015</v>
      </c>
      <c r="O119" s="47" t="n">
        <f aca="false">+O15</f>
        <v>0.015</v>
      </c>
      <c r="P119" s="47" t="n">
        <f aca="false">+P15</f>
        <v>0.015</v>
      </c>
      <c r="Q119" s="47" t="n">
        <f aca="false">+Q15</f>
        <v>0.015</v>
      </c>
      <c r="R119" s="47" t="n">
        <f aca="false">+R15</f>
        <v>0.015</v>
      </c>
      <c r="S119" s="47" t="n">
        <f aca="false">+S15</f>
        <v>0.015</v>
      </c>
      <c r="T119" s="47" t="n">
        <f aca="false">+T15</f>
        <v>0.015</v>
      </c>
      <c r="U119" s="47" t="n">
        <f aca="false">+U15</f>
        <v>0.015</v>
      </c>
      <c r="V119" s="47" t="n">
        <f aca="false">+V15</f>
        <v>0.015</v>
      </c>
      <c r="W119" s="47" t="n">
        <f aca="false">+W15</f>
        <v>0.015</v>
      </c>
      <c r="X119" s="47" t="n">
        <f aca="false">+X15</f>
        <v>0.015</v>
      </c>
      <c r="Y119" s="47" t="n">
        <f aca="false">+Y15</f>
        <v>0.015</v>
      </c>
      <c r="Z119" s="47" t="n">
        <f aca="false">+Z15</f>
        <v>0.015</v>
      </c>
      <c r="AA119" s="47" t="n">
        <f aca="false">+AA15</f>
        <v>0.015</v>
      </c>
      <c r="AB119" s="47" t="n">
        <f aca="false">+AB15</f>
        <v>0.015</v>
      </c>
      <c r="AC119" s="47" t="n">
        <f aca="false">+AC15</f>
        <v>0.015</v>
      </c>
      <c r="AD119" s="47" t="n">
        <f aca="false">+AD15</f>
        <v>0.015</v>
      </c>
      <c r="AE119" s="47" t="n">
        <f aca="false">+AE15</f>
        <v>0.015</v>
      </c>
      <c r="AF119" s="47" t="n">
        <f aca="false">+AF15</f>
        <v>0.015</v>
      </c>
      <c r="AG119" s="47" t="n">
        <f aca="false">+AG15</f>
        <v>0.015</v>
      </c>
      <c r="AH119" s="47" t="n">
        <f aca="false">+AH15</f>
        <v>0.015</v>
      </c>
      <c r="AI119" s="47" t="n">
        <f aca="false">+AI15</f>
        <v>0.015</v>
      </c>
      <c r="AJ119" s="47" t="n">
        <f aca="false">+AJ15</f>
        <v>0.015</v>
      </c>
      <c r="AK119" s="47" t="n">
        <f aca="false">+AK15</f>
        <v>0.015</v>
      </c>
      <c r="AL119" s="47" t="n">
        <f aca="false">+AL15</f>
        <v>0.015</v>
      </c>
      <c r="AM119" s="47" t="n">
        <f aca="false">+AM15</f>
        <v>0.015</v>
      </c>
      <c r="AN119" s="47" t="n">
        <f aca="false">+AN15</f>
        <v>0.015</v>
      </c>
      <c r="AO119" s="47" t="n">
        <f aca="false">+AO15</f>
        <v>0.015</v>
      </c>
      <c r="AP119" s="47" t="n">
        <f aca="false">+AP15</f>
        <v>0.015</v>
      </c>
      <c r="AQ119" s="47" t="n">
        <f aca="false">+AQ15</f>
        <v>0.015</v>
      </c>
      <c r="AR119" s="47" t="n">
        <f aca="false">+AR15</f>
        <v>0.015</v>
      </c>
      <c r="AS119" s="47" t="n">
        <f aca="false">+AS15</f>
        <v>0.015</v>
      </c>
      <c r="AT119" s="47" t="n">
        <f aca="false">+AT15</f>
        <v>0.015</v>
      </c>
      <c r="AU119" s="47" t="n">
        <f aca="false">+AU15</f>
        <v>0.015</v>
      </c>
      <c r="AV119" s="47" t="n">
        <f aca="false">+AV15</f>
        <v>0.015</v>
      </c>
      <c r="AW119" s="47" t="n">
        <f aca="false">+AW15</f>
        <v>0.015</v>
      </c>
      <c r="AX119" s="47" t="n">
        <f aca="false">+AX15</f>
        <v>0.015</v>
      </c>
      <c r="AY119" s="47" t="n">
        <f aca="false">+AY15</f>
        <v>0.015</v>
      </c>
      <c r="AZ119" s="47" t="n">
        <f aca="false">+AZ15</f>
        <v>0.015</v>
      </c>
      <c r="BA119" s="47" t="n">
        <f aca="false">+BA15</f>
        <v>0.015</v>
      </c>
      <c r="BB119" s="47" t="n">
        <f aca="false">+BB15</f>
        <v>0.015</v>
      </c>
      <c r="BC119" s="47" t="n">
        <f aca="false">+BC15</f>
        <v>0.015</v>
      </c>
      <c r="BD119" s="47" t="n">
        <f aca="false">+BD15</f>
        <v>0.015</v>
      </c>
      <c r="BE119" s="47" t="n">
        <f aca="false">+BE15</f>
        <v>0.015</v>
      </c>
      <c r="BF119" s="47" t="n">
        <f aca="false">+BF15</f>
        <v>0.015</v>
      </c>
      <c r="BG119" s="47" t="n">
        <f aca="false">+BG15</f>
        <v>0.015</v>
      </c>
      <c r="BH119" s="47" t="n">
        <f aca="false">+BH15</f>
        <v>0.015</v>
      </c>
      <c r="BI119" s="47" t="n">
        <f aca="false">+BI15</f>
        <v>0.015</v>
      </c>
    </row>
    <row r="120" customFormat="false" ht="21" hidden="false" customHeight="true" outlineLevel="0" collapsed="false">
      <c r="A120" s="49" t="s">
        <v>289</v>
      </c>
      <c r="B120" s="41" t="n">
        <f aca="false">+$B$5*B104/B117</f>
        <v>0.141293304042535</v>
      </c>
      <c r="C120" s="47" t="n">
        <f aca="false">+$B$5*C104/C117</f>
        <v>0.140793366271605</v>
      </c>
      <c r="D120" s="47" t="n">
        <f aca="false">+$B$5*D104/D117</f>
        <v>0.139932188198873</v>
      </c>
      <c r="E120" s="47" t="n">
        <f aca="false">+$B$5*E104/E117</f>
        <v>0.138909547351242</v>
      </c>
      <c r="F120" s="47" t="n">
        <f aca="false">+$B$5*F104/F117</f>
        <v>0.137835321023502</v>
      </c>
      <c r="G120" s="47" t="n">
        <f aca="false">+$B$5*G104/G117</f>
        <v>0.13676882271016</v>
      </c>
      <c r="H120" s="47" t="n">
        <f aca="false">+$B$5*H104/H117</f>
        <v>0.135741276074303</v>
      </c>
      <c r="I120" s="47" t="n">
        <f aca="false">+$B$5*I104/I117</f>
        <v>0.134768413634327</v>
      </c>
      <c r="J120" s="47" t="n">
        <f aca="false">+$B$5*J104/J117</f>
        <v>0.133857464855484</v>
      </c>
      <c r="K120" s="47" t="n">
        <f aca="false">+$B$5*K104/K117</f>
        <v>0.133011004240935</v>
      </c>
      <c r="L120" s="47" t="n">
        <f aca="false">+$B$5*L104/L117</f>
        <v>0.132229056707134</v>
      </c>
      <c r="M120" s="47" t="n">
        <f aca="false">+$B$5*M104/M117</f>
        <v>0.131510242256596</v>
      </c>
      <c r="N120" s="47" t="n">
        <f aca="false">+$B$5*N104/N117</f>
        <v>0.130852395784504</v>
      </c>
      <c r="O120" s="47" t="n">
        <f aca="false">+$B$5*O104/O117</f>
        <v>0.130252905092383</v>
      </c>
      <c r="P120" s="47" t="n">
        <f aca="false">+$B$5*P104/P117</f>
        <v>0.129708903623498</v>
      </c>
      <c r="Q120" s="47" t="n">
        <f aca="false">+$B$5*Q104/Q117</f>
        <v>0.129217396931144</v>
      </c>
      <c r="R120" s="47" t="n">
        <f aca="false">+$B$5*R104/R117</f>
        <v>0.128775372281547</v>
      </c>
      <c r="S120" s="47" t="n">
        <f aca="false">+$B$5*S104/S117</f>
        <v>0.128379930671056</v>
      </c>
      <c r="T120" s="47" t="n">
        <f aca="false">+$B$5*T104/T117</f>
        <v>0.128028484501545</v>
      </c>
      <c r="U120" s="47" t="n">
        <f aca="false">+$B$5*U104/U117</f>
        <v>0.127719084776409</v>
      </c>
      <c r="V120" s="47" t="n">
        <f aca="false">+$B$5*V104/V117</f>
        <v>0.127444157975688</v>
      </c>
      <c r="W120" s="47" t="n">
        <f aca="false">+$B$5*W104/W117</f>
        <v>0.127197794993198</v>
      </c>
      <c r="X120" s="47" t="n">
        <f aca="false">+$B$5*X104/X117</f>
        <v>0.126975090182653</v>
      </c>
      <c r="Y120" s="47" t="n">
        <f aca="false">+$B$5*Y104/Y117</f>
        <v>0.126771760707471</v>
      </c>
      <c r="Z120" s="47" t="n">
        <f aca="false">+$B$5*Z104/Z117</f>
        <v>0.126583928223758</v>
      </c>
      <c r="AA120" s="47" t="n">
        <f aca="false">+$B$5*AA104/AA117</f>
        <v>0.126407994896108</v>
      </c>
      <c r="AB120" s="47" t="n">
        <f aca="false">+$B$5*AB104/AB117</f>
        <v>0.126240574392703</v>
      </c>
      <c r="AC120" s="47" t="n">
        <f aca="false">+$B$5*AC104/AC117</f>
        <v>0.126078454787993</v>
      </c>
      <c r="AD120" s="47" t="n">
        <f aca="false">+$B$5*AD104/AD117</f>
        <v>0.125918580120932</v>
      </c>
      <c r="AE120" s="47" t="n">
        <f aca="false">+$B$5*AE104/AE117</f>
        <v>0.125758042680475</v>
      </c>
      <c r="AF120" s="47" t="n">
        <f aca="false">+$B$5*AF104/AF117</f>
        <v>0.125594081468743</v>
      </c>
      <c r="AG120" s="47" t="n">
        <f aca="false">+$B$5*AG104/AG117</f>
        <v>0.125424083796034</v>
      </c>
      <c r="AH120" s="47" t="n">
        <f aca="false">+$B$5*AH104/AH117</f>
        <v>0.12524558788381</v>
      </c>
      <c r="AI120" s="47" t="n">
        <f aca="false">+$B$5*AI104/AI117</f>
        <v>0.125056284032007</v>
      </c>
      <c r="AJ120" s="47" t="n">
        <f aca="false">+$B$5*AJ104/AJ117</f>
        <v>0.124854011141013</v>
      </c>
      <c r="AK120" s="47" t="n">
        <f aca="false">+$B$5*AK104/AK117</f>
        <v>0.124636742719576</v>
      </c>
      <c r="AL120" s="47" t="n">
        <f aca="false">+$B$5*AL104/AL117</f>
        <v>0.124402552684432</v>
      </c>
      <c r="AM120" s="47" t="n">
        <f aca="false">+$B$5*AM104/AM117</f>
        <v>0.124149542821181</v>
      </c>
      <c r="AN120" s="47" t="n">
        <f aca="false">+$B$5*AN104/AN117</f>
        <v>0.123875700532854</v>
      </c>
      <c r="AO120" s="47" t="n">
        <f aca="false">+$B$5*AO104/AO117</f>
        <v>0.12357863067207</v>
      </c>
      <c r="AP120" s="47" t="n">
        <f aca="false">+$B$5*AP104/AP117</f>
        <v>0.123255063594037</v>
      </c>
      <c r="AQ120" s="47" t="n">
        <f aca="false">+$B$5*AQ104/AQ117</f>
        <v>0.122899968576937</v>
      </c>
      <c r="AR120" s="47" t="n">
        <f aca="false">+$B$5*AR104/AR117</f>
        <v>0.122504978175687</v>
      </c>
      <c r="AS120" s="47" t="n">
        <f aca="false">+$B$5*AS104/AS117</f>
        <v>0.122055623398966</v>
      </c>
      <c r="AT120" s="47" t="n">
        <f aca="false">+$B$5*AT104/AT117</f>
        <v>0.121526551301888</v>
      </c>
      <c r="AU120" s="47" t="n">
        <f aca="false">+$B$5*AU104/AU117</f>
        <v>0.120873418601997</v>
      </c>
      <c r="AV120" s="47" t="n">
        <f aca="false">+$B$5*AV104/AV117</f>
        <v>0.120768161081899</v>
      </c>
      <c r="AW120" s="47" t="n">
        <f aca="false">+$B$5*AW104/AW117</f>
        <v>0.120668356029856</v>
      </c>
      <c r="AX120" s="47" t="n">
        <f aca="false">+$B$5*AX104/AX117</f>
        <v>0.120588754592456</v>
      </c>
      <c r="AY120" s="47" t="n">
        <f aca="false">+$B$5*AY104/AY117</f>
        <v>0.120586908021097</v>
      </c>
      <c r="AZ120" s="47" t="n">
        <f aca="false">+$B$5*AZ104/AZ117</f>
        <v>0.120778191869665</v>
      </c>
      <c r="BA120" s="47" t="n">
        <f aca="false">+$B$5*BA104/BA117</f>
        <v>0.118552167572285</v>
      </c>
      <c r="BB120" s="47" t="n">
        <f aca="false">+$B$5*BB104/BB117</f>
        <v>0.116877486641395</v>
      </c>
      <c r="BC120" s="47" t="n">
        <f aca="false">+$B$5*BC104/BC117</f>
        <v>0.115572830116909</v>
      </c>
      <c r="BD120" s="47" t="n">
        <f aca="false">+$B$5*BD104/BD117</f>
        <v>0.11452112827255</v>
      </c>
      <c r="BE120" s="47" t="n">
        <f aca="false">+$B$5*BE104/BE117</f>
        <v>0.113645606956563</v>
      </c>
      <c r="BF120" s="47" t="n">
        <f aca="false">+$B$5*BF104/BF117</f>
        <v>0.112895367037304</v>
      </c>
      <c r="BG120" s="47" t="n">
        <f aca="false">+$B$5*BG104/BG117</f>
        <v>0.112236389312578</v>
      </c>
      <c r="BH120" s="47" t="n">
        <f aca="false">+$B$5*BH104/BH117</f>
        <v>0.111597852882128</v>
      </c>
      <c r="BI120" s="47" t="n">
        <f aca="false">+$B$5*BI104/BI117</f>
        <v>0.111023306157295</v>
      </c>
    </row>
    <row r="121" customFormat="false" ht="21" hidden="false" customHeight="true" outlineLevel="0" collapsed="false">
      <c r="A121" s="49" t="s">
        <v>290</v>
      </c>
      <c r="B121" s="55" t="n">
        <f aca="false">+AVERAGE($B120:B120)</f>
        <v>0.141293304042535</v>
      </c>
      <c r="C121" s="47" t="n">
        <f aca="false">+AVERAGE($B120:C120)</f>
        <v>0.14104333515707</v>
      </c>
      <c r="D121" s="47" t="n">
        <f aca="false">+AVERAGE($B120:D120)</f>
        <v>0.140672952837671</v>
      </c>
      <c r="E121" s="47" t="n">
        <f aca="false">+AVERAGE($B120:E120)</f>
        <v>0.140232101466064</v>
      </c>
      <c r="F121" s="47" t="n">
        <f aca="false">+AVERAGE($B120:F120)</f>
        <v>0.139752745377551</v>
      </c>
      <c r="G121" s="47" t="n">
        <f aca="false">+AVERAGE($B120:G120)</f>
        <v>0.139255424932986</v>
      </c>
      <c r="H121" s="47" t="n">
        <f aca="false">+AVERAGE($B120:H120)</f>
        <v>0.13875340366746</v>
      </c>
      <c r="I121" s="47" t="n">
        <f aca="false">+AVERAGE($B120:I120)</f>
        <v>0.138255279913318</v>
      </c>
      <c r="J121" s="47" t="n">
        <f aca="false">+AVERAGE($B120:J120)</f>
        <v>0.137766633795781</v>
      </c>
      <c r="K121" s="47" t="n">
        <f aca="false">+AVERAGE($B120:K120)</f>
        <v>0.137291070840297</v>
      </c>
      <c r="L121" s="47" t="n">
        <f aca="false">+AVERAGE($B120:L120)</f>
        <v>0.136830887737282</v>
      </c>
      <c r="M121" s="47" t="n">
        <f aca="false">+AVERAGE($B120:M120)</f>
        <v>0.136387500613891</v>
      </c>
      <c r="N121" s="47" t="n">
        <f aca="false">+AVERAGE($B120:N120)</f>
        <v>0.135961723319323</v>
      </c>
      <c r="O121" s="47" t="n">
        <f aca="false">+AVERAGE($B120:O120)</f>
        <v>0.135553950588827</v>
      </c>
      <c r="P121" s="47" t="n">
        <f aca="false">+AVERAGE($B120:P120)</f>
        <v>0.135164280791139</v>
      </c>
      <c r="Q121" s="47" t="n">
        <f aca="false">+AVERAGE($B120:Q120)</f>
        <v>0.134792600549889</v>
      </c>
      <c r="R121" s="47" t="n">
        <f aca="false">+AVERAGE($B120:R120)</f>
        <v>0.134438645945869</v>
      </c>
      <c r="S121" s="47" t="n">
        <f aca="false">+AVERAGE($B120:S120)</f>
        <v>0.134102050652824</v>
      </c>
      <c r="T121" s="47" t="n">
        <f aca="false">+AVERAGE($B120:T120)</f>
        <v>0.133782389276441</v>
      </c>
      <c r="U121" s="47" t="n">
        <f aca="false">+AVERAGE($B120:U120)</f>
        <v>0.133479224051439</v>
      </c>
      <c r="V121" s="47" t="n">
        <f aca="false">+AVERAGE($B120:V120)</f>
        <v>0.133191839952594</v>
      </c>
      <c r="W121" s="47" t="n">
        <f aca="false">+AVERAGE($B120:W120)</f>
        <v>0.13291938336353</v>
      </c>
      <c r="X121" s="47" t="n">
        <f aca="false">+AVERAGE($B120:X120)</f>
        <v>0.132660935833927</v>
      </c>
      <c r="Y121" s="47" t="n">
        <f aca="false">+AVERAGE($B120:Y120)</f>
        <v>0.132415553536991</v>
      </c>
      <c r="Z121" s="47" t="n">
        <f aca="false">+AVERAGE($B120:Z120)</f>
        <v>0.132182288524462</v>
      </c>
      <c r="AA121" s="47" t="n">
        <f aca="false">+AVERAGE($B120:AA120)</f>
        <v>0.131960200307987</v>
      </c>
      <c r="AB121" s="47" t="n">
        <f aca="false">+AVERAGE($B120:AB120)</f>
        <v>0.131748362311124</v>
      </c>
      <c r="AC121" s="47" t="n">
        <f aca="false">+AVERAGE($B120:AC120)</f>
        <v>0.13154586561387</v>
      </c>
      <c r="AD121" s="47" t="n">
        <f aca="false">+AVERAGE($B120:AD120)</f>
        <v>0.131351821286527</v>
      </c>
      <c r="AE121" s="47" t="n">
        <f aca="false">+AVERAGE($B120:AE120)</f>
        <v>0.131165361999659</v>
      </c>
      <c r="AF121" s="47" t="n">
        <f aca="false">+AVERAGE($B120:AF120)</f>
        <v>0.130985643272855</v>
      </c>
      <c r="AG121" s="47" t="n">
        <f aca="false">+AVERAGE($B120:AG120)</f>
        <v>0.130811844539204</v>
      </c>
      <c r="AH121" s="47" t="n">
        <f aca="false">+AVERAGE($B120:AH120)</f>
        <v>0.130643170095101</v>
      </c>
      <c r="AI121" s="47" t="n">
        <f aca="false">+AVERAGE($B120:AI120)</f>
        <v>0.130478849916775</v>
      </c>
      <c r="AJ121" s="47" t="n">
        <f aca="false">+AVERAGE($B120:AJ120)</f>
        <v>0.130318140237468</v>
      </c>
      <c r="AK121" s="47" t="n">
        <f aca="false">+AVERAGE($B120:AK120)</f>
        <v>0.130160323639748</v>
      </c>
      <c r="AL121" s="47" t="n">
        <f aca="false">+AVERAGE($B120:AL120)</f>
        <v>0.130004708208524</v>
      </c>
      <c r="AM121" s="47" t="n">
        <f aca="false">+AVERAGE($B120:AM120)</f>
        <v>0.129850624908857</v>
      </c>
      <c r="AN121" s="47" t="n">
        <f aca="false">+AVERAGE($B120:AN120)</f>
        <v>0.129697421719728</v>
      </c>
      <c r="AO121" s="47" t="n">
        <f aca="false">+AVERAGE($B120:AO120)</f>
        <v>0.129544451943537</v>
      </c>
      <c r="AP121" s="47" t="n">
        <f aca="false">+AVERAGE($B120:AP120)</f>
        <v>0.129391052227696</v>
      </c>
      <c r="AQ121" s="47" t="n">
        <f aca="false">+AVERAGE($B120:AQ120)</f>
        <v>0.129236502616963</v>
      </c>
      <c r="AR121" s="47" t="n">
        <f aca="false">+AVERAGE($B120:AR120)</f>
        <v>0.129079955536934</v>
      </c>
      <c r="AS121" s="47" t="n">
        <f aca="false">+AVERAGE($B120:AS120)</f>
        <v>0.128920311624707</v>
      </c>
      <c r="AT121" s="47" t="n">
        <f aca="false">+AVERAGE($B120:AT120)</f>
        <v>0.128756005839755</v>
      </c>
      <c r="AU121" s="47" t="n">
        <f aca="false">+AVERAGE($B120:AU120)</f>
        <v>0.12858464524763</v>
      </c>
      <c r="AV121" s="47" t="n">
        <f aca="false">+AVERAGE($B120:AV120)</f>
        <v>0.128418337073891</v>
      </c>
      <c r="AW121" s="47" t="n">
        <f aca="false">+AVERAGE($B120:AW120)</f>
        <v>0.128256879135474</v>
      </c>
      <c r="AX121" s="47" t="n">
        <f aca="false">+AVERAGE($B120:AX120)</f>
        <v>0.128100386797861</v>
      </c>
      <c r="AY121" s="47" t="n">
        <f aca="false">+AVERAGE($B120:AY120)</f>
        <v>0.127950117222326</v>
      </c>
      <c r="AZ121" s="47" t="n">
        <f aca="false">+AVERAGE($B120:AZ120)</f>
        <v>0.127809491235019</v>
      </c>
      <c r="BA121" s="47" t="n">
        <f aca="false">+AVERAGE($B120:BA120)</f>
        <v>0.127631465779966</v>
      </c>
      <c r="BB121" s="47" t="n">
        <f aca="false">+AVERAGE($B120:BB120)</f>
        <v>0.127428560513201</v>
      </c>
      <c r="BC121" s="47" t="n">
        <f aca="false">+AVERAGE($B120:BC120)</f>
        <v>0.127209009950307</v>
      </c>
      <c r="BD121" s="47" t="n">
        <f aca="false">+AVERAGE($B120:BD120)</f>
        <v>0.126978321192529</v>
      </c>
      <c r="BE121" s="47" t="n">
        <f aca="false">+AVERAGE($B120:BE120)</f>
        <v>0.126740237009744</v>
      </c>
      <c r="BF121" s="47" t="n">
        <f aca="false">+AVERAGE($B120:BF120)</f>
        <v>0.126497344554087</v>
      </c>
      <c r="BG121" s="47" t="n">
        <f aca="false">+AVERAGE($B120:BG120)</f>
        <v>0.12625146601544</v>
      </c>
      <c r="BH121" s="47" t="n">
        <f aca="false">+AVERAGE($B120:BH120)</f>
        <v>0.126003099691147</v>
      </c>
      <c r="BI121" s="47" t="n">
        <f aca="false">+AVERAGE($B120:BI120)</f>
        <v>0.125753436465583</v>
      </c>
    </row>
    <row r="122" customFormat="false" ht="21" hidden="false" customHeight="true" outlineLevel="0" collapsed="false">
      <c r="A122" s="88" t="s">
        <v>200</v>
      </c>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c r="AW122" s="47"/>
      <c r="AX122" s="47"/>
      <c r="AY122" s="47"/>
      <c r="AZ122" s="47"/>
      <c r="BA122" s="47"/>
      <c r="BB122" s="47"/>
      <c r="BC122" s="47"/>
      <c r="BD122" s="47"/>
      <c r="BE122" s="47"/>
      <c r="BF122" s="47"/>
      <c r="BG122" s="47"/>
      <c r="BH122" s="47"/>
      <c r="BI122" s="47"/>
    </row>
    <row r="123" customFormat="false" ht="21" hidden="false" customHeight="true" outlineLevel="0" collapsed="false">
      <c r="A123" s="49" t="s">
        <v>291</v>
      </c>
      <c r="B123" s="41" t="n">
        <f aca="false">B110-B116</f>
        <v>47.0880379118179</v>
      </c>
      <c r="C123" s="47" t="n">
        <f aca="false">C110-C116</f>
        <v>56.3610377061432</v>
      </c>
      <c r="D123" s="47" t="n">
        <f aca="false">D110-D116</f>
        <v>66.7415184465521</v>
      </c>
      <c r="E123" s="47" t="n">
        <f aca="false">E110-E116</f>
        <v>78.2327419008501</v>
      </c>
      <c r="F123" s="47" t="n">
        <f aca="false">F110-F116</f>
        <v>90.8341714006616</v>
      </c>
      <c r="G123" s="47" t="n">
        <f aca="false">G110-G116</f>
        <v>104.541329034752</v>
      </c>
      <c r="H123" s="47" t="n">
        <f aca="false">H110-H116</f>
        <v>119.345682839631</v>
      </c>
      <c r="I123" s="47" t="n">
        <f aca="false">I110-I116</f>
        <v>135.234596346916</v>
      </c>
      <c r="J123" s="47" t="n">
        <f aca="false">J110-J116</f>
        <v>152.191357478953</v>
      </c>
      <c r="K123" s="47" t="n">
        <f aca="false">K110-K116</f>
        <v>170.195292428616</v>
      </c>
      <c r="L123" s="47" t="n">
        <f aca="false">L110-L116</f>
        <v>189.221962823919</v>
      </c>
      <c r="M123" s="47" t="n">
        <f aca="false">M110-M116</f>
        <v>209.243439667303</v>
      </c>
      <c r="N123" s="47" t="n">
        <f aca="false">N110-N116</f>
        <v>230.228645474732</v>
      </c>
      <c r="O123" s="47" t="n">
        <f aca="false">O110-O116</f>
        <v>252.143756174132</v>
      </c>
      <c r="P123" s="47" t="n">
        <f aca="false">P110-P116</f>
        <v>274.952657960849</v>
      </c>
      <c r="Q123" s="47" t="n">
        <f aca="false">Q110-Q116</f>
        <v>298.617460727709</v>
      </c>
      <c r="R123" s="47" t="n">
        <f aca="false">R110-R116</f>
        <v>323.099087028268</v>
      </c>
      <c r="S123" s="47" t="n">
        <f aca="false">S110-S116</f>
        <v>348.357983611087</v>
      </c>
      <c r="T123" s="47" t="n">
        <f aca="false">T110-T116</f>
        <v>374.355058046197</v>
      </c>
      <c r="U123" s="47" t="n">
        <f aca="false">U110-U116</f>
        <v>401.060805822968</v>
      </c>
      <c r="V123" s="47" t="n">
        <f aca="false">V110-V116</f>
        <v>428.444001074066</v>
      </c>
      <c r="W123" s="47" t="n">
        <f aca="false">W110-W116</f>
        <v>456.472686169245</v>
      </c>
      <c r="X123" s="47" t="n">
        <f aca="false">X110-X116</f>
        <v>485.114893083351</v>
      </c>
      <c r="Y123" s="47" t="n">
        <f aca="false">Y110-Y116</f>
        <v>514.339178946923</v>
      </c>
      <c r="Z123" s="47" t="n">
        <f aca="false">Z110-Z116</f>
        <v>544.115033199493</v>
      </c>
      <c r="AA123" s="47" t="n">
        <f aca="false">AA110-AA116</f>
        <v>574.413194801634</v>
      </c>
      <c r="AB123" s="47" t="n">
        <f aca="false">AB110-AB116</f>
        <v>605.205904327756</v>
      </c>
      <c r="AC123" s="47" t="n">
        <f aca="false">AC110-AC116</f>
        <v>636.467109690129</v>
      </c>
      <c r="AD123" s="47" t="n">
        <f aca="false">AD110-AD116</f>
        <v>668.172636647425</v>
      </c>
      <c r="AE123" s="47" t="n">
        <f aca="false">AE110-AE116</f>
        <v>700.300333482179</v>
      </c>
      <c r="AF123" s="47" t="n">
        <f aca="false">AF110-AF116</f>
        <v>732.830194015756</v>
      </c>
      <c r="AG123" s="47" t="n">
        <f aca="false">AG110-AG116</f>
        <v>765.744462246185</v>
      </c>
      <c r="AH123" s="47" t="n">
        <f aca="false">AH110-AH116</f>
        <v>799.027715405844</v>
      </c>
      <c r="AI123" s="47" t="n">
        <f aca="false">AI110-AI116</f>
        <v>832.66691859819</v>
      </c>
      <c r="AJ123" s="47" t="n">
        <f aca="false">AJ110-AJ116</f>
        <v>866.651428945968</v>
      </c>
      <c r="AK123" s="47" t="n">
        <f aca="false">AK110-AK116</f>
        <v>900.97291308913</v>
      </c>
      <c r="AL123" s="47" t="n">
        <f aca="false">AL110-AL116</f>
        <v>935.625097263537</v>
      </c>
      <c r="AM123" s="47" t="n">
        <f aca="false">AM110-AM116</f>
        <v>970.603211261028</v>
      </c>
      <c r="AN123" s="47" t="n">
        <f aca="false">AN110-AN116</f>
        <v>1005.90285713564</v>
      </c>
      <c r="AO123" s="47" t="n">
        <f aca="false">AO110-AO116</f>
        <v>1041.5178221804</v>
      </c>
      <c r="AP123" s="47" t="n">
        <f aca="false">AP110-AP116</f>
        <v>1077.43595229445</v>
      </c>
      <c r="AQ123" s="47" t="n">
        <f aca="false">AQ110-AQ116</f>
        <v>1113.63149329351</v>
      </c>
      <c r="AR123" s="47" t="n">
        <f aca="false">AR110-AR116</f>
        <v>1150.0510414948</v>
      </c>
      <c r="AS123" s="47" t="n">
        <f aca="false">AS110-AS116</f>
        <v>1186.58802057085</v>
      </c>
      <c r="AT123" s="47" t="n">
        <f aca="false">AT110-AT116</f>
        <v>1223.03681387599</v>
      </c>
      <c r="AU123" s="47" t="n">
        <f aca="false">AU110-AU116</f>
        <v>1262.33732237225</v>
      </c>
      <c r="AV123" s="47" t="n">
        <f aca="false">AV110-AV116</f>
        <v>1302.69553583321</v>
      </c>
      <c r="AW123" s="47" t="n">
        <f aca="false">AW110-AW116</f>
        <v>1344.40727568153</v>
      </c>
      <c r="AX123" s="47" t="n">
        <f aca="false">AX110-AX116</f>
        <v>1387.7899399977</v>
      </c>
      <c r="AY123" s="47" t="n">
        <f aca="false">AY110-AY116</f>
        <v>1433.36269262051</v>
      </c>
      <c r="AZ123" s="47" t="n">
        <f aca="false">AZ110-AZ116</f>
        <v>1444.27446017859</v>
      </c>
      <c r="BA123" s="47" t="n">
        <f aca="false">BA110-BA116</f>
        <v>1497.20207719558</v>
      </c>
      <c r="BB123" s="47" t="n">
        <f aca="false">BB110-BB116</f>
        <v>1548.09729966217</v>
      </c>
      <c r="BC123" s="47" t="n">
        <f aca="false">BC110-BC116</f>
        <v>1597.51845640756</v>
      </c>
      <c r="BD123" s="47" t="n">
        <f aca="false">BD110-BD116</f>
        <v>1645.83335975894</v>
      </c>
      <c r="BE123" s="47" t="n">
        <f aca="false">BE110-BE116</f>
        <v>1693.28001585464</v>
      </c>
      <c r="BF123" s="47" t="n">
        <f aca="false">BF110-BF116</f>
        <v>1740.00803251747</v>
      </c>
      <c r="BG123" s="47" t="n">
        <f aca="false">BG110-BG116</f>
        <v>1788.68034066716</v>
      </c>
      <c r="BH123" s="47" t="n">
        <f aca="false">BH110-BH116</f>
        <v>1834.80387890521</v>
      </c>
      <c r="BI123" s="47" t="n">
        <f aca="false">BI110-BI116</f>
        <v>1877.63431808225</v>
      </c>
    </row>
    <row r="124" customFormat="false" ht="21" hidden="false" customHeight="true" outlineLevel="0" collapsed="false">
      <c r="A124" s="49" t="s">
        <v>292</v>
      </c>
      <c r="B124" s="41" t="n">
        <f aca="false">+C124</f>
        <v>5.3280439919802</v>
      </c>
      <c r="C124" s="53" t="n">
        <f aca="false">+(C117-B117)/(C2-B2)</f>
        <v>5.3280439919802</v>
      </c>
      <c r="D124" s="53" t="n">
        <f aca="false">+(D117-C117)/(D2-C2)</f>
        <v>6.08574807629867</v>
      </c>
      <c r="E124" s="53" t="n">
        <f aca="false">+(E117-D117)/(E2-D2)</f>
        <v>6.84700885857625</v>
      </c>
      <c r="F124" s="53" t="n">
        <f aca="false">+(F117-E117)/(F2-E2)</f>
        <v>7.6132687584751</v>
      </c>
      <c r="G124" s="53" t="n">
        <f aca="false">+(G117-F117)/(G2-F2)</f>
        <v>8.38473016032069</v>
      </c>
      <c r="H124" s="53" t="n">
        <f aca="false">+(H117-G117)/(H2-G2)</f>
        <v>9.1606812019334</v>
      </c>
      <c r="I124" s="53" t="n">
        <f aca="false">+(I117-H117)/(I2-H2)</f>
        <v>9.9397204882727</v>
      </c>
      <c r="J124" s="53" t="n">
        <f aca="false">+(J117-I117)/(J2-I2)</f>
        <v>10.7199400084607</v>
      </c>
      <c r="K124" s="53" t="n">
        <f aca="false">+(K117-J117)/(K2-J2)</f>
        <v>11.4990845742267</v>
      </c>
      <c r="L124" s="53" t="n">
        <f aca="false">+(L117-K117)/(L2-K2)</f>
        <v>12.2746923852798</v>
      </c>
      <c r="M124" s="53" t="n">
        <f aca="false">+(M117-L117)/(M2-L2)</f>
        <v>13.0442166391064</v>
      </c>
      <c r="N124" s="53" t="n">
        <f aca="false">+(N117-M117)/(N2-M2)</f>
        <v>13.8051264762797</v>
      </c>
      <c r="O124" s="53" t="n">
        <f aca="false">+(O117-N117)/(O2-N2)</f>
        <v>14.5549839234252</v>
      </c>
      <c r="P124" s="53" t="n">
        <f aca="false">+(P117-O117)/(P2-O2)</f>
        <v>15.2914911110841</v>
      </c>
      <c r="Q124" s="53" t="n">
        <f aca="false">+(Q117-P117)/(Q2-P2)</f>
        <v>16.0124969418532</v>
      </c>
      <c r="R124" s="53" t="n">
        <f aca="false">+(R117-Q117)/(R2-Q2)</f>
        <v>16.7159444748629</v>
      </c>
      <c r="S124" s="53" t="n">
        <f aca="false">+(S117-R117)/(S2-R2)</f>
        <v>17.3997207822423</v>
      </c>
      <c r="T124" s="53" t="n">
        <f aca="false">+(T117-S117)/(T2-S2)</f>
        <v>18.0613377331328</v>
      </c>
      <c r="U124" s="53" t="n">
        <f aca="false">+(U117-T117)/(U2-T2)</f>
        <v>18.6973060807449</v>
      </c>
      <c r="V124" s="53" t="n">
        <f aca="false">+(V117-U117)/(V2-U2)</f>
        <v>19.3231985582143</v>
      </c>
      <c r="W124" s="53" t="n">
        <f aca="false">+(W117-V117)/(W2-V2)</f>
        <v>19.9369208295323</v>
      </c>
      <c r="X124" s="53" t="n">
        <f aca="false">+(X117-W117)/(X2-W2)</f>
        <v>20.5374066187011</v>
      </c>
      <c r="Y124" s="53" t="n">
        <f aca="false">+(Y117-X117)/(Y2-X2)</f>
        <v>21.1243314093192</v>
      </c>
      <c r="Z124" s="53" t="n">
        <f aca="false">+(Z117-Y117)/(Z2-Y2)</f>
        <v>21.6979154498497</v>
      </c>
      <c r="AA124" s="53" t="n">
        <f aca="false">+(AA117-Z117)/(AA2-Z2)</f>
        <v>22.2587856258424</v>
      </c>
      <c r="AB124" s="53" t="n">
        <f aca="false">+(AB117-AA117)/(AB2-AA2)</f>
        <v>22.8078757973904</v>
      </c>
      <c r="AC124" s="53" t="n">
        <f aca="false">+(AC117-AB117)/(AC2-AB2)</f>
        <v>23.3463531545899</v>
      </c>
      <c r="AD124" s="53" t="n">
        <f aca="false">+(AD117-AC117)/(AD2-AC2)</f>
        <v>23.8755607781734</v>
      </c>
      <c r="AE124" s="53" t="n">
        <f aca="false">+(AE117-AD117)/(AE2-AD2)</f>
        <v>24.396971682938</v>
      </c>
      <c r="AF124" s="53" t="n">
        <f aca="false">+(AF117-AE117)/(AF2-AE2)</f>
        <v>24.9121500759064</v>
      </c>
      <c r="AG124" s="53" t="n">
        <f aca="false">+(AG117-AF117)/(AG2-AF2)</f>
        <v>25.4227196979462</v>
      </c>
      <c r="AH124" s="53" t="n">
        <f aca="false">+(AH117-AG117)/(AH2-AG2)</f>
        <v>25.9303397317055</v>
      </c>
      <c r="AI124" s="53" t="n">
        <f aca="false">+(AI117-AH117)/(AI2-AH2)</f>
        <v>26.43669509864</v>
      </c>
      <c r="AJ124" s="53" t="n">
        <f aca="false">+(AJ117-AI117)/(AJ2-AI2)</f>
        <v>26.9435124687791</v>
      </c>
      <c r="AK124" s="53" t="n">
        <f aca="false">+(AK117-AJ117)/(AK2-AJ2)</f>
        <v>27.4526299539499</v>
      </c>
      <c r="AL124" s="53" t="n">
        <f aca="false">+(AL117-AK117)/(AL2-AK2)</f>
        <v>27.9661662738094</v>
      </c>
      <c r="AM124" s="53" t="n">
        <f aca="false">+(AM117-AL117)/(AM2-AL2)</f>
        <v>28.4868855742554</v>
      </c>
      <c r="AN124" s="53" t="n">
        <f aca="false">+(AN117-AM117)/(AN2-AM2)</f>
        <v>29.018924222806</v>
      </c>
      <c r="AO124" s="53" t="n">
        <f aca="false">+(AO117-AN117)/(AO2-AN2)</f>
        <v>29.5691966045215</v>
      </c>
      <c r="AP124" s="53" t="n">
        <f aca="false">+(AP117-AO117)/(AP2-AO2)</f>
        <v>30.1500463392735</v>
      </c>
      <c r="AQ124" s="53" t="n">
        <f aca="false">+(AQ117-AP117)/(AQ2-AP2)</f>
        <v>30.7841785654195</v>
      </c>
      <c r="AR124" s="53" t="n">
        <f aca="false">+(AR117-AQ117)/(AR2-AQ2)</f>
        <v>31.5137344101172</v>
      </c>
      <c r="AS124" s="53" t="n">
        <f aca="false">+(AS117-AR117)/(AS2-AR2)</f>
        <v>32.4168361645672</v>
      </c>
      <c r="AT124" s="53" t="n">
        <f aca="false">+(AT117-AS117)/(AT2-AS2)</f>
        <v>33.6374930639504</v>
      </c>
      <c r="AU124" s="53" t="n">
        <f aca="false">+(AU117-AT117)/(AU2-AT2)</f>
        <v>35.4390769923209</v>
      </c>
      <c r="AV124" s="53" t="n">
        <f aca="false">+(AV117-AU117)/(AV2-AU2)</f>
        <v>29.6135810350925</v>
      </c>
      <c r="AW124" s="53" t="n">
        <f aca="false">+(AW117-AV117)/(AW2-AV2)</f>
        <v>29.5815619538853</v>
      </c>
      <c r="AX124" s="53" t="n">
        <f aca="false">+(AX117-AW117)/(AX2-AW2)</f>
        <v>29.3395830586302</v>
      </c>
      <c r="AY124" s="53" t="n">
        <f aca="false">+(AY117-AX117)/(AY2-AX2)</f>
        <v>28.3295353379866</v>
      </c>
      <c r="AZ124" s="53" t="n">
        <f aca="false">+(AZ117-AY117)/(AZ2-AY2)</f>
        <v>25.7348984697044</v>
      </c>
      <c r="BA124" s="53" t="n">
        <f aca="false">+(BA117-AZ117)/(BA2-AZ2)</f>
        <v>58.0168964940069</v>
      </c>
      <c r="BB124" s="53" t="n">
        <f aca="false">+(BB117-BA117)/(BB2-BA2)</f>
        <v>52.6885495653227</v>
      </c>
      <c r="BC124" s="53" t="n">
        <f aca="false">+(BC117-BB117)/(BC2-BB2)</f>
        <v>48.8345051707296</v>
      </c>
      <c r="BD124" s="53" t="n">
        <f aca="false">+(BD117-BC117)/(BD2-BC2)</f>
        <v>46.0454397539485</v>
      </c>
      <c r="BE124" s="53" t="n">
        <f aca="false">+(BE117-BD117)/(BE2-BD2)</f>
        <v>44.0133112805705</v>
      </c>
      <c r="BF124" s="53" t="n">
        <f aca="false">+(BF117-BE117)/(BF2-BE2)</f>
        <v>42.51102364036</v>
      </c>
      <c r="BG124" s="53" t="n">
        <f aca="false">+(BG117-BF117)/(BG2-BF2)</f>
        <v>41.373697294884</v>
      </c>
      <c r="BH124" s="53" t="n">
        <f aca="false">+(BH117-BG117)/(BH2-BG2)</f>
        <v>41.3791475324764</v>
      </c>
      <c r="BI124" s="53" t="n">
        <f aca="false">+(BI117-BH117)/(BI2-BH2)</f>
        <v>40.4948477490167</v>
      </c>
      <c r="BJ124" s="54"/>
      <c r="BK124" s="54"/>
      <c r="BL124" s="54"/>
      <c r="BM124" s="54"/>
      <c r="BN124" s="54"/>
      <c r="BO124" s="54"/>
      <c r="BP124" s="54"/>
      <c r="BQ124" s="54"/>
      <c r="BR124" s="54"/>
      <c r="BS124" s="54"/>
      <c r="BT124" s="54"/>
      <c r="BU124" s="54"/>
      <c r="BV124" s="54"/>
      <c r="BW124" s="54"/>
      <c r="BX124" s="54"/>
      <c r="BY124" s="54"/>
      <c r="BZ124" s="54"/>
      <c r="CA124" s="54"/>
      <c r="CB124" s="54"/>
      <c r="CC124" s="54"/>
      <c r="CD124" s="54"/>
      <c r="CE124" s="54"/>
      <c r="CF124" s="54"/>
      <c r="CG124" s="54"/>
      <c r="CH124" s="54"/>
      <c r="CI124" s="54"/>
      <c r="CJ124" s="54"/>
      <c r="CK124" s="54"/>
      <c r="CL124" s="54"/>
      <c r="CM124" s="54"/>
      <c r="CN124" s="54"/>
      <c r="CO124" s="54"/>
      <c r="CP124" s="54"/>
      <c r="CQ124" s="54"/>
      <c r="CR124" s="54"/>
      <c r="CS124" s="54"/>
      <c r="CT124" s="54"/>
      <c r="CU124" s="54"/>
      <c r="CV124" s="54"/>
      <c r="CW124" s="54"/>
      <c r="CX124" s="54"/>
      <c r="CY124" s="54"/>
      <c r="CZ124" s="54"/>
      <c r="DA124" s="54"/>
      <c r="DB124" s="54"/>
      <c r="DC124" s="54"/>
      <c r="DD124" s="54"/>
      <c r="DE124" s="54"/>
      <c r="DF124" s="54"/>
      <c r="DG124" s="54"/>
      <c r="DH124" s="54"/>
      <c r="DI124" s="54"/>
      <c r="DJ124" s="54"/>
      <c r="DK124" s="54"/>
      <c r="DL124" s="54"/>
      <c r="DM124" s="54"/>
      <c r="DN124" s="54"/>
      <c r="DO124" s="54"/>
      <c r="DP124" s="54"/>
      <c r="DQ124" s="54"/>
      <c r="DR124" s="54"/>
      <c r="DS124" s="54"/>
      <c r="DT124" s="54"/>
    </row>
    <row r="125" customFormat="false" ht="21" hidden="false" customHeight="true" outlineLevel="0" collapsed="false">
      <c r="A125" s="49" t="s">
        <v>293</v>
      </c>
      <c r="B125" s="41" t="n">
        <f aca="false">+SUM(B123:B124)</f>
        <v>52.4160819037981</v>
      </c>
      <c r="C125" s="53" t="n">
        <f aca="false">+SUM(C123:C124)</f>
        <v>61.6890816981234</v>
      </c>
      <c r="D125" s="53" t="n">
        <f aca="false">+SUM(D123:D124)</f>
        <v>72.8272665228508</v>
      </c>
      <c r="E125" s="53" t="n">
        <f aca="false">+SUM(E123:E124)</f>
        <v>85.0797507594263</v>
      </c>
      <c r="F125" s="53" t="n">
        <f aca="false">+SUM(F123:F124)</f>
        <v>98.4474401591367</v>
      </c>
      <c r="G125" s="53" t="n">
        <f aca="false">+SUM(G123:G124)</f>
        <v>112.926059195073</v>
      </c>
      <c r="H125" s="53" t="n">
        <f aca="false">+SUM(H123:H124)</f>
        <v>128.506364041564</v>
      </c>
      <c r="I125" s="53" t="n">
        <f aca="false">+SUM(I123:I124)</f>
        <v>145.174316835189</v>
      </c>
      <c r="J125" s="53" t="n">
        <f aca="false">+SUM(J123:J124)</f>
        <v>162.911297487414</v>
      </c>
      <c r="K125" s="53" t="n">
        <f aca="false">+SUM(K123:K124)</f>
        <v>181.694377002843</v>
      </c>
      <c r="L125" s="53" t="n">
        <f aca="false">+SUM(L123:L124)</f>
        <v>201.496655209199</v>
      </c>
      <c r="M125" s="53" t="n">
        <f aca="false">+SUM(M123:M124)</f>
        <v>222.28765630641</v>
      </c>
      <c r="N125" s="53" t="n">
        <f aca="false">+SUM(N123:N124)</f>
        <v>244.033771951012</v>
      </c>
      <c r="O125" s="53" t="n">
        <f aca="false">+SUM(O123:O124)</f>
        <v>266.698740097558</v>
      </c>
      <c r="P125" s="53" t="n">
        <f aca="false">+SUM(P123:P124)</f>
        <v>290.244149071933</v>
      </c>
      <c r="Q125" s="53" t="n">
        <f aca="false">+SUM(Q123:Q124)</f>
        <v>314.629957669562</v>
      </c>
      <c r="R125" s="53" t="n">
        <f aca="false">+SUM(R123:R124)</f>
        <v>339.815031503131</v>
      </c>
      <c r="S125" s="53" t="n">
        <f aca="false">+SUM(S123:S124)</f>
        <v>365.757704393329</v>
      </c>
      <c r="T125" s="53" t="n">
        <f aca="false">+SUM(T123:T124)</f>
        <v>392.41639577933</v>
      </c>
      <c r="U125" s="53" t="n">
        <f aca="false">+SUM(U123:U124)</f>
        <v>419.758111903713</v>
      </c>
      <c r="V125" s="53" t="n">
        <f aca="false">+SUM(V123:V124)</f>
        <v>447.76719963228</v>
      </c>
      <c r="W125" s="53" t="n">
        <f aca="false">+SUM(W123:W124)</f>
        <v>476.409606998778</v>
      </c>
      <c r="X125" s="53" t="n">
        <f aca="false">+SUM(X123:X124)</f>
        <v>505.652299702052</v>
      </c>
      <c r="Y125" s="53" t="n">
        <f aca="false">+SUM(Y123:Y124)</f>
        <v>535.463510356242</v>
      </c>
      <c r="Z125" s="53" t="n">
        <f aca="false">+SUM(Z123:Z124)</f>
        <v>565.812948649343</v>
      </c>
      <c r="AA125" s="53" t="n">
        <f aca="false">+SUM(AA123:AA124)</f>
        <v>596.671980427476</v>
      </c>
      <c r="AB125" s="53" t="n">
        <f aca="false">+SUM(AB123:AB124)</f>
        <v>628.013780125147</v>
      </c>
      <c r="AC125" s="53" t="n">
        <f aca="false">+SUM(AC123:AC124)</f>
        <v>659.813462844719</v>
      </c>
      <c r="AD125" s="53" t="n">
        <f aca="false">+SUM(AD123:AD124)</f>
        <v>692.048197425598</v>
      </c>
      <c r="AE125" s="53" t="n">
        <f aca="false">+SUM(AE123:AE124)</f>
        <v>724.697305165117</v>
      </c>
      <c r="AF125" s="53" t="n">
        <f aca="false">+SUM(AF123:AF124)</f>
        <v>757.742344091663</v>
      </c>
      <c r="AG125" s="53" t="n">
        <f aca="false">+SUM(AG123:AG124)</f>
        <v>791.167181944132</v>
      </c>
      <c r="AH125" s="53" t="n">
        <f aca="false">+SUM(AH123:AH124)</f>
        <v>824.95805513755</v>
      </c>
      <c r="AI125" s="53" t="n">
        <f aca="false">+SUM(AI123:AI124)</f>
        <v>859.10361369683</v>
      </c>
      <c r="AJ125" s="53" t="n">
        <f aca="false">+SUM(AJ123:AJ124)</f>
        <v>893.594941414747</v>
      </c>
      <c r="AK125" s="53" t="n">
        <f aca="false">+SUM(AK123:AK124)</f>
        <v>928.42554304308</v>
      </c>
      <c r="AL125" s="53" t="n">
        <f aca="false">+SUM(AL123:AL124)</f>
        <v>963.591263537346</v>
      </c>
      <c r="AM125" s="53" t="n">
        <f aca="false">+SUM(AM123:AM124)</f>
        <v>999.090096835284</v>
      </c>
      <c r="AN125" s="53" t="n">
        <f aca="false">+SUM(AN123:AN124)</f>
        <v>1034.92178135845</v>
      </c>
      <c r="AO125" s="53" t="n">
        <f aca="false">+SUM(AO123:AO124)</f>
        <v>1071.08701878492</v>
      </c>
      <c r="AP125" s="53" t="n">
        <f aca="false">+SUM(AP123:AP124)</f>
        <v>1107.58599863372</v>
      </c>
      <c r="AQ125" s="53" t="n">
        <f aca="false">+SUM(AQ123:AQ124)</f>
        <v>1144.41567185893</v>
      </c>
      <c r="AR125" s="53" t="n">
        <f aca="false">+SUM(AR123:AR124)</f>
        <v>1181.56477590492</v>
      </c>
      <c r="AS125" s="53" t="n">
        <f aca="false">+SUM(AS123:AS124)</f>
        <v>1219.00485673542</v>
      </c>
      <c r="AT125" s="53" t="n">
        <f aca="false">+SUM(AT123:AT124)</f>
        <v>1256.67430693994</v>
      </c>
      <c r="AU125" s="53" t="n">
        <f aca="false">+SUM(AU123:AU124)</f>
        <v>1297.77639936457</v>
      </c>
      <c r="AV125" s="53" t="n">
        <f aca="false">+SUM(AV123:AV124)</f>
        <v>1332.30911686831</v>
      </c>
      <c r="AW125" s="53" t="n">
        <f aca="false">+SUM(AW123:AW124)</f>
        <v>1373.98883763542</v>
      </c>
      <c r="AX125" s="53" t="n">
        <f aca="false">+SUM(AX123:AX124)</f>
        <v>1417.12952305633</v>
      </c>
      <c r="AY125" s="53" t="n">
        <f aca="false">+SUM(AY123:AY124)</f>
        <v>1461.6922279585</v>
      </c>
      <c r="AZ125" s="53" t="n">
        <f aca="false">+SUM(AZ123:AZ124)</f>
        <v>1470.0093586483</v>
      </c>
      <c r="BA125" s="53" t="n">
        <f aca="false">+SUM(BA123:BA124)</f>
        <v>1555.21897368959</v>
      </c>
      <c r="BB125" s="53" t="n">
        <f aca="false">+SUM(BB123:BB124)</f>
        <v>1600.7858492275</v>
      </c>
      <c r="BC125" s="53" t="n">
        <f aca="false">+SUM(BC123:BC124)</f>
        <v>1646.35296157829</v>
      </c>
      <c r="BD125" s="53" t="n">
        <f aca="false">+SUM(BD123:BD124)</f>
        <v>1691.87879951288</v>
      </c>
      <c r="BE125" s="53" t="n">
        <f aca="false">+SUM(BE123:BE124)</f>
        <v>1737.29332713521</v>
      </c>
      <c r="BF125" s="53" t="n">
        <f aca="false">+SUM(BF123:BF124)</f>
        <v>1782.51905615783</v>
      </c>
      <c r="BG125" s="53" t="n">
        <f aca="false">+SUM(BG123:BG124)</f>
        <v>1830.05403796205</v>
      </c>
      <c r="BH125" s="53" t="n">
        <f aca="false">+SUM(BH123:BH124)</f>
        <v>1876.18302643768</v>
      </c>
      <c r="BI125" s="53" t="n">
        <f aca="false">+SUM(BI123:BI124)</f>
        <v>1918.12916583127</v>
      </c>
      <c r="BJ125" s="54"/>
      <c r="BK125" s="54"/>
      <c r="BL125" s="54"/>
      <c r="BM125" s="54"/>
      <c r="BN125" s="54"/>
      <c r="BO125" s="54"/>
      <c r="BP125" s="54"/>
      <c r="BQ125" s="54"/>
      <c r="BR125" s="54"/>
      <c r="BS125" s="54"/>
      <c r="BT125" s="54"/>
      <c r="BU125" s="54"/>
      <c r="BV125" s="54"/>
      <c r="BW125" s="54"/>
      <c r="BX125" s="54"/>
      <c r="BY125" s="54"/>
      <c r="BZ125" s="54"/>
      <c r="CA125" s="54"/>
      <c r="CB125" s="54"/>
      <c r="CC125" s="54"/>
      <c r="CD125" s="54"/>
      <c r="CE125" s="54"/>
      <c r="CF125" s="54"/>
      <c r="CG125" s="54"/>
      <c r="CH125" s="54"/>
      <c r="CI125" s="54"/>
      <c r="CJ125" s="54"/>
      <c r="CK125" s="54"/>
      <c r="CL125" s="54"/>
      <c r="CM125" s="54"/>
      <c r="CN125" s="54"/>
      <c r="CO125" s="54"/>
      <c r="CP125" s="54"/>
      <c r="CQ125" s="54"/>
      <c r="CR125" s="54"/>
      <c r="CS125" s="54"/>
      <c r="CT125" s="54"/>
      <c r="CU125" s="54"/>
      <c r="CV125" s="54"/>
      <c r="CW125" s="54"/>
      <c r="CX125" s="54"/>
      <c r="CY125" s="54"/>
      <c r="CZ125" s="54"/>
      <c r="DA125" s="54"/>
      <c r="DB125" s="54"/>
      <c r="DC125" s="54"/>
      <c r="DD125" s="54"/>
      <c r="DE125" s="54"/>
      <c r="DF125" s="54"/>
      <c r="DG125" s="54"/>
      <c r="DH125" s="54"/>
      <c r="DI125" s="54"/>
      <c r="DJ125" s="54"/>
      <c r="DK125" s="54"/>
      <c r="DL125" s="54"/>
      <c r="DM125" s="54"/>
      <c r="DN125" s="54"/>
      <c r="DO125" s="54"/>
      <c r="DP125" s="54"/>
      <c r="DQ125" s="54"/>
      <c r="DR125" s="54"/>
      <c r="DS125" s="54"/>
      <c r="DT125" s="54"/>
    </row>
    <row r="126" customFormat="false" ht="21" hidden="false" customHeight="true" outlineLevel="0" collapsed="false">
      <c r="A126" s="49" t="s">
        <v>294</v>
      </c>
      <c r="B126" s="55" t="n">
        <f aca="false">(B123/B53)*1000</f>
        <v>6.88622958640215</v>
      </c>
      <c r="C126" s="47" t="n">
        <f aca="false">(C123/C53)*1000</f>
        <v>7.78199624711594</v>
      </c>
      <c r="D126" s="47" t="n">
        <f aca="false">(D123/D53)*1000</f>
        <v>8.76786270390984</v>
      </c>
      <c r="E126" s="47" t="n">
        <f aca="false">(E123/E53)*1000</f>
        <v>9.84392184343084</v>
      </c>
      <c r="F126" s="47" t="n">
        <f aca="false">(F123/F53)*1000</f>
        <v>11.0108039742815</v>
      </c>
      <c r="G126" s="47" t="n">
        <f aca="false">(G123/G53)*1000</f>
        <v>12.2693081332821</v>
      </c>
      <c r="H126" s="47" t="n">
        <f aca="false">(H123/H53)*1000</f>
        <v>13.6201568371171</v>
      </c>
      <c r="I126" s="47" t="n">
        <f aca="false">(I123/I53)*1000</f>
        <v>15.0638344773226</v>
      </c>
      <c r="J126" s="47" t="n">
        <f aca="false">(J123/J53)*1000</f>
        <v>16.6004841876266</v>
      </c>
      <c r="K126" s="47" t="n">
        <f aca="false">(K123/K53)*1000</f>
        <v>18.2298468207146</v>
      </c>
      <c r="L126" s="47" t="n">
        <f aca="false">(L123/L53)*1000</f>
        <v>19.951231106408</v>
      </c>
      <c r="M126" s="47" t="n">
        <f aca="false">(M123/M53)*1000</f>
        <v>21.7635074171238</v>
      </c>
      <c r="N126" s="47" t="n">
        <f aca="false">(N123/N53)*1000</f>
        <v>23.6651197537571</v>
      </c>
      <c r="O126" s="47" t="n">
        <f aca="false">(O123/O53)*1000</f>
        <v>25.654112068684</v>
      </c>
      <c r="P126" s="47" t="n">
        <f aca="false">(P123/P53)*1000</f>
        <v>27.7281663321924</v>
      </c>
      <c r="Q126" s="47" t="n">
        <f aca="false">(Q123/Q53)*1000</f>
        <v>29.8846509521336</v>
      </c>
      <c r="R126" s="47" t="n">
        <f aca="false">(R123/R53)*1000</f>
        <v>32.1206802174723</v>
      </c>
      <c r="S126" s="47" t="n">
        <f aca="false">(S123/S53)*1000</f>
        <v>34.4331883752739</v>
      </c>
      <c r="T126" s="47" t="n">
        <f aca="false">(T123/T53)*1000</f>
        <v>36.8190274501182</v>
      </c>
      <c r="U126" s="47" t="n">
        <f aca="false">(U123/U53)*1000</f>
        <v>39.2758678342156</v>
      </c>
      <c r="V126" s="47" t="n">
        <f aca="false">(V123/V53)*1000</f>
        <v>41.8010876440121</v>
      </c>
      <c r="W126" s="47" t="n">
        <f aca="false">(W123/W53)*1000</f>
        <v>44.3918878270218</v>
      </c>
      <c r="X126" s="47" t="n">
        <f aca="false">(X123/X53)*1000</f>
        <v>47.0453775802675</v>
      </c>
      <c r="Y126" s="47" t="n">
        <f aca="false">(Y123/Y53)*1000</f>
        <v>49.7586394495439</v>
      </c>
      <c r="Z126" s="47" t="n">
        <f aca="false">(Z123/Z53)*1000</f>
        <v>52.5287803849226</v>
      </c>
      <c r="AA126" s="47" t="n">
        <f aca="false">(AA123/AA53)*1000</f>
        <v>55.3529728331319</v>
      </c>
      <c r="AB126" s="47" t="n">
        <f aca="false">(AB123/AB53)*1000</f>
        <v>58.2284884471043</v>
      </c>
      <c r="AC126" s="47" t="n">
        <f aca="false">(AC123/AC53)*1000</f>
        <v>61.1527263192638</v>
      </c>
      <c r="AD126" s="47" t="n">
        <f aca="false">(AD123/AD53)*1000</f>
        <v>64.1232368743375</v>
      </c>
      <c r="AE126" s="47" t="n">
        <f aca="false">(AE123/AE53)*1000</f>
        <v>67.1377423747523</v>
      </c>
      <c r="AF126" s="47" t="n">
        <f aca="false">(AF123/AF53)*1000</f>
        <v>70.1941544894175</v>
      </c>
      <c r="AG126" s="47" t="n">
        <f aca="false">(AG123/AG53)*1000</f>
        <v>73.2905892963842</v>
      </c>
      <c r="AH126" s="47" t="n">
        <f aca="false">(AH123/AH53)*1000</f>
        <v>76.4253794734917</v>
      </c>
      <c r="AI126" s="47" t="n">
        <f aca="false">(AI123/AI53)*1000</f>
        <v>79.5970830889283</v>
      </c>
      <c r="AJ126" s="47" t="n">
        <f aca="false">(AJ123/AJ53)*1000</f>
        <v>82.8044869525441</v>
      </c>
      <c r="AK126" s="47" t="n">
        <f aca="false">(AK123/AK53)*1000</f>
        <v>86.0466011481061</v>
      </c>
      <c r="AL126" s="47" t="n">
        <f aca="false">(AL123/AL53)*1000</f>
        <v>89.3226371123521</v>
      </c>
      <c r="AM126" s="47" t="n">
        <f aca="false">(AM123/AM53)*1000</f>
        <v>92.6319561076063</v>
      </c>
      <c r="AN126" s="47" t="n">
        <f aca="false">(AN123/AN53)*1000</f>
        <v>95.9739625020624</v>
      </c>
      <c r="AO126" s="47" t="n">
        <f aca="false">(AO123/AO53)*1000</f>
        <v>99.3478961364753</v>
      </c>
      <c r="AP126" s="47" t="n">
        <f aca="false">(AP123/AP53)*1000</f>
        <v>102.752439621001</v>
      </c>
      <c r="AQ126" s="47" t="n">
        <f aca="false">(AQ123/AQ53)*1000</f>
        <v>106.184988905688</v>
      </c>
      <c r="AR126" s="47" t="n">
        <f aca="false">(AR123/AR53)*1000</f>
        <v>109.640314850032</v>
      </c>
      <c r="AS126" s="47" t="n">
        <f aca="false">(AS123/AS53)*1000</f>
        <v>113.108131641542</v>
      </c>
      <c r="AT126" s="47" t="n">
        <f aca="false">(AT123/AT53)*1000</f>
        <v>116.568727131178</v>
      </c>
      <c r="AU126" s="47" t="n">
        <f aca="false">(AU123/AU53)*1000</f>
        <v>120.302176043147</v>
      </c>
      <c r="AV126" s="47" t="n">
        <f aca="false">(AV123/AV53)*1000</f>
        <v>124.137352518549</v>
      </c>
      <c r="AW126" s="47" t="n">
        <f aca="false">(AW123/AW53)*1000</f>
        <v>128.102339688218</v>
      </c>
      <c r="AX126" s="47" t="n">
        <f aca="false">(AX123/AX53)*1000</f>
        <v>132.227280154312</v>
      </c>
      <c r="AY126" s="47" t="n">
        <f aca="false">(AY123/AY53)*1000</f>
        <v>136.5615439039</v>
      </c>
      <c r="AZ126" s="47" t="n">
        <f aca="false">(AZ123/AZ53)*1000</f>
        <v>137.594285024166</v>
      </c>
      <c r="BA126" s="47" t="n">
        <f aca="false">(BA123/BA53)*1000</f>
        <v>142.630475568158</v>
      </c>
      <c r="BB126" s="47" t="n">
        <f aca="false">(BB123/BB53)*1000</f>
        <v>147.473477233207</v>
      </c>
      <c r="BC126" s="47" t="n">
        <f aca="false">(BC123/BC53)*1000</f>
        <v>152.176463182588</v>
      </c>
      <c r="BD126" s="47" t="n">
        <f aca="false">(BD123/BD53)*1000</f>
        <v>156.774448620967</v>
      </c>
      <c r="BE126" s="47" t="n">
        <f aca="false">(BE123/BE53)*1000</f>
        <v>161.29007931585</v>
      </c>
      <c r="BF126" s="47" t="n">
        <f aca="false">(BF123/BF53)*1000</f>
        <v>165.737579055615</v>
      </c>
      <c r="BG126" s="47" t="n">
        <f aca="false">(BG123/BG53)*1000</f>
        <v>170.370563724378</v>
      </c>
      <c r="BH126" s="47" t="n">
        <f aca="false">(BH123/BH53)*1000</f>
        <v>174.761041979101</v>
      </c>
      <c r="BI126" s="47" t="n">
        <f aca="false">(BI123/BI53)*1000</f>
        <v>178.838104195327</v>
      </c>
    </row>
    <row r="127" customFormat="false" ht="21" hidden="false" customHeight="true" outlineLevel="0" collapsed="false">
      <c r="A127" s="49" t="s">
        <v>295</v>
      </c>
      <c r="B127" s="55" t="n">
        <f aca="false">((B126)^(1-$B$19)-1)/(1-$B$19)-1</f>
        <v>0.289621361063272</v>
      </c>
      <c r="C127" s="47" t="n">
        <f aca="false">((C126)^(1-$B$19)-1)/(1-$B$19)-1</f>
        <v>0.339555956929197</v>
      </c>
      <c r="D127" s="47" t="n">
        <f aca="false">((D126)^(1-$B$19)-1)/(1-$B$19)-1</f>
        <v>0.385684936342865</v>
      </c>
      <c r="E127" s="47" t="n">
        <f aca="false">((E126)^(1-$B$19)-1)/(1-$B$19)-1</f>
        <v>0.428146687704259</v>
      </c>
      <c r="F127" s="47" t="n">
        <f aca="false">((F126)^(1-$B$19)-1)/(1-$B$19)-1</f>
        <v>0.467184026307581</v>
      </c>
      <c r="G127" s="47" t="n">
        <f aca="false">((G126)^(1-$B$19)-1)/(1-$B$19)-1</f>
        <v>0.503073930542926</v>
      </c>
      <c r="H127" s="47" t="n">
        <f aca="false">((H126)^(1-$B$19)-1)/(1-$B$19)-1</f>
        <v>0.536093598654794</v>
      </c>
      <c r="I127" s="47" t="n">
        <f aca="false">((I126)^(1-$B$19)-1)/(1-$B$19)-1</f>
        <v>0.56650514335483</v>
      </c>
      <c r="J127" s="47" t="n">
        <f aca="false">((J126)^(1-$B$19)-1)/(1-$B$19)-1</f>
        <v>0.594549657393782</v>
      </c>
      <c r="K127" s="47" t="n">
        <f aca="false">((K126)^(1-$B$19)-1)/(1-$B$19)-1</f>
        <v>0.620445856083252</v>
      </c>
      <c r="L127" s="47" t="n">
        <f aca="false">((L126)^(1-$B$19)-1)/(1-$B$19)-1</f>
        <v>0.644390844400065</v>
      </c>
      <c r="M127" s="47" t="n">
        <f aca="false">((M126)^(1-$B$19)-1)/(1-$B$19)-1</f>
        <v>0.666561771671581</v>
      </c>
      <c r="N127" s="47" t="n">
        <f aca="false">((N126)^(1-$B$19)-1)/(1-$B$19)-1</f>
        <v>0.687117765244035</v>
      </c>
      <c r="O127" s="47" t="n">
        <f aca="false">((O126)^(1-$B$19)-1)/(1-$B$19)-1</f>
        <v>0.706201856994385</v>
      </c>
      <c r="P127" s="47" t="n">
        <f aca="false">((P126)^(1-$B$19)-1)/(1-$B$19)-1</f>
        <v>0.723942781325317</v>
      </c>
      <c r="Q127" s="47" t="n">
        <f aca="false">((Q126)^(1-$B$19)-1)/(1-$B$19)-1</f>
        <v>0.740456605186628</v>
      </c>
      <c r="R127" s="47" t="n">
        <f aca="false">((R126)^(1-$B$19)-1)/(1-$B$19)-1</f>
        <v>0.755848195148124</v>
      </c>
      <c r="S127" s="47" t="n">
        <f aca="false">((S126)^(1-$B$19)-1)/(1-$B$19)-1</f>
        <v>0.770212549122638</v>
      </c>
      <c r="T127" s="47" t="n">
        <f aca="false">((T126)^(1-$B$19)-1)/(1-$B$19)-1</f>
        <v>0.783636039485863</v>
      </c>
      <c r="U127" s="47" t="n">
        <f aca="false">((U126)^(1-$B$19)-1)/(1-$B$19)-1</f>
        <v>0.79620134651013</v>
      </c>
      <c r="V127" s="47" t="n">
        <f aca="false">((V126)^(1-$B$19)-1)/(1-$B$19)-1</f>
        <v>0.807981229091427</v>
      </c>
      <c r="W127" s="47" t="n">
        <f aca="false">((W126)^(1-$B$19)-1)/(1-$B$19)-1</f>
        <v>0.819040477625679</v>
      </c>
      <c r="X127" s="47" t="n">
        <f aca="false">((X126)^(1-$B$19)-1)/(1-$B$19)-1</f>
        <v>0.829437257786038</v>
      </c>
      <c r="Y127" s="47" t="n">
        <f aca="false">((Y126)^(1-$B$19)-1)/(1-$B$19)-1</f>
        <v>0.839224084207842</v>
      </c>
      <c r="Z127" s="47" t="n">
        <f aca="false">((Z126)^(1-$B$19)-1)/(1-$B$19)-1</f>
        <v>0.848448562068685</v>
      </c>
      <c r="AA127" s="47" t="n">
        <f aca="false">((AA126)^(1-$B$19)-1)/(1-$B$19)-1</f>
        <v>0.857153976803755</v>
      </c>
      <c r="AB127" s="47" t="n">
        <f aca="false">((AB126)^(1-$B$19)-1)/(1-$B$19)-1</f>
        <v>0.865379779316739</v>
      </c>
      <c r="AC127" s="47" t="n">
        <f aca="false">((AC126)^(1-$B$19)-1)/(1-$B$19)-1</f>
        <v>0.873161996158984</v>
      </c>
      <c r="AD127" s="47" t="n">
        <f aca="false">((AD126)^(1-$B$19)-1)/(1-$B$19)-1</f>
        <v>0.880533582707702</v>
      </c>
      <c r="AE127" s="47" t="n">
        <f aca="false">((AE126)^(1-$B$19)-1)/(1-$B$19)-1</f>
        <v>0.887524731600896</v>
      </c>
      <c r="AF127" s="47" t="n">
        <f aca="false">((AF126)^(1-$B$19)-1)/(1-$B$19)-1</f>
        <v>0.894163144222683</v>
      </c>
      <c r="AG127" s="47" t="n">
        <f aca="false">((AG126)^(1-$B$19)-1)/(1-$B$19)-1</f>
        <v>0.900474271058163</v>
      </c>
      <c r="AH127" s="47" t="n">
        <f aca="false">((AH126)^(1-$B$19)-1)/(1-$B$19)-1</f>
        <v>0.906481524368267</v>
      </c>
      <c r="AI127" s="47" t="n">
        <f aca="false">((AI126)^(1-$B$19)-1)/(1-$B$19)-1</f>
        <v>0.912206465664039</v>
      </c>
      <c r="AJ127" s="47" t="n">
        <f aca="false">((AJ126)^(1-$B$19)-1)/(1-$B$19)-1</f>
        <v>0.91766896798441</v>
      </c>
      <c r="AK127" s="47" t="n">
        <f aca="false">((AK126)^(1-$B$19)-1)/(1-$B$19)-1</f>
        <v>0.922887351785174</v>
      </c>
      <c r="AL127" s="47" t="n">
        <f aca="false">((AL126)^(1-$B$19)-1)/(1-$B$19)-1</f>
        <v>0.927878488325442</v>
      </c>
      <c r="AM127" s="47" t="n">
        <f aca="false">((AM126)^(1-$B$19)-1)/(1-$B$19)-1</f>
        <v>0.932657860094846</v>
      </c>
      <c r="AN127" s="47" t="n">
        <f aca="false">((AN126)^(1-$B$19)-1)/(1-$B$19)-1</f>
        <v>0.937239556507445</v>
      </c>
      <c r="AO127" s="47" t="n">
        <f aca="false">((AO126)^(1-$B$19)-1)/(1-$B$19)-1</f>
        <v>0.941636167440367</v>
      </c>
      <c r="AP127" s="47" t="n">
        <f aca="false">((AP126)^(1-$B$19)-1)/(1-$B$19)-1</f>
        <v>0.94585850703028</v>
      </c>
      <c r="AQ127" s="47" t="n">
        <f aca="false">((AQ126)^(1-$B$19)-1)/(1-$B$19)-1</f>
        <v>0.949915050458057</v>
      </c>
      <c r="AR127" s="47" t="n">
        <f aca="false">((AR126)^(1-$B$19)-1)/(1-$B$19)-1</f>
        <v>0.95381088055094</v>
      </c>
      <c r="AS127" s="47" t="n">
        <f aca="false">((AS126)^(1-$B$19)-1)/(1-$B$19)-1</f>
        <v>0.957545795165644</v>
      </c>
      <c r="AT127" s="47" t="n">
        <f aca="false">((AT126)^(1-$B$19)-1)/(1-$B$19)-1</f>
        <v>0.961110985460834</v>
      </c>
      <c r="AU127" s="47" t="n">
        <f aca="false">((AU126)^(1-$B$19)-1)/(1-$B$19)-1</f>
        <v>0.964789103018536</v>
      </c>
      <c r="AV127" s="47" t="n">
        <f aca="false">((AV126)^(1-$B$19)-1)/(1-$B$19)-1</f>
        <v>0.968398989693004</v>
      </c>
      <c r="AW127" s="47" t="n">
        <f aca="false">((AW126)^(1-$B$19)-1)/(1-$B$19)-1</f>
        <v>0.971964891284299</v>
      </c>
      <c r="AX127" s="47" t="n">
        <f aca="false">((AX126)^(1-$B$19)-1)/(1-$B$19)-1</f>
        <v>0.975508669613163</v>
      </c>
      <c r="AY127" s="47" t="n">
        <f aca="false">((AY126)^(1-$B$19)-1)/(1-$B$19)-1</f>
        <v>0.979063586474244</v>
      </c>
      <c r="AZ127" s="47" t="n">
        <f aca="false">((AZ126)^(1-$B$19)-1)/(1-$B$19)-1</f>
        <v>0.97988657211964</v>
      </c>
      <c r="BA127" s="47" t="n">
        <f aca="false">((BA126)^(1-$B$19)-1)/(1-$B$19)-1</f>
        <v>0.983775181131844</v>
      </c>
      <c r="BB127" s="47" t="n">
        <f aca="false">((BB126)^(1-$B$19)-1)/(1-$B$19)-1</f>
        <v>0.987331305952412</v>
      </c>
      <c r="BC127" s="47" t="n">
        <f aca="false">((BC126)^(1-$B$19)-1)/(1-$B$19)-1</f>
        <v>0.990626188513848</v>
      </c>
      <c r="BD127" s="47" t="n">
        <f aca="false">((BD126)^(1-$B$19)-1)/(1-$B$19)-1</f>
        <v>0.993707802930751</v>
      </c>
      <c r="BE127" s="47" t="n">
        <f aca="false">((BE126)^(1-$B$19)-1)/(1-$B$19)-1</f>
        <v>0.996609263348528</v>
      </c>
      <c r="BF127" s="47" t="n">
        <f aca="false">((BF126)^(1-$B$19)-1)/(1-$B$19)-1</f>
        <v>0.999354055638479</v>
      </c>
      <c r="BG127" s="47" t="n">
        <f aca="false">((BG126)^(1-$B$19)-1)/(1-$B$19)-1</f>
        <v>1.00210200432773</v>
      </c>
      <c r="BH127" s="47" t="n">
        <f aca="false">((BH126)^(1-$B$19)-1)/(1-$B$19)-1</f>
        <v>1.00460793515249</v>
      </c>
      <c r="BI127" s="47" t="n">
        <f aca="false">((BI126)^(1-$B$19)-1)/(1-$B$19)-1</f>
        <v>1.00685457661106</v>
      </c>
    </row>
    <row r="128" customFormat="false" ht="21" hidden="false" customHeight="true" outlineLevel="0" collapsed="false">
      <c r="A128" s="49" t="s">
        <v>296</v>
      </c>
      <c r="B128" s="41" t="n">
        <f aca="false">B$18*B$53*B127</f>
        <v>1980.43086695066</v>
      </c>
      <c r="C128" s="53" t="n">
        <f aca="false">C$18*C$53*C127</f>
        <v>2282.80653002264</v>
      </c>
      <c r="D128" s="53" t="n">
        <f aca="false">D$18*D$53*D127</f>
        <v>2529.73248142536</v>
      </c>
      <c r="E128" s="53" t="n">
        <f aca="false">E$18*E$53*E127</f>
        <v>2721.58780023907</v>
      </c>
      <c r="F128" s="53" t="n">
        <f aca="false">F$18*F$53*F127</f>
        <v>2861.52383783972</v>
      </c>
      <c r="G128" s="53" t="n">
        <f aca="false">G$18*G$53*G127</f>
        <v>2954.25990190391</v>
      </c>
      <c r="H128" s="53" t="n">
        <f aca="false">H$18*H$53*H127</f>
        <v>3005.27320417776</v>
      </c>
      <c r="I128" s="53" t="n">
        <f aca="false">I$18*I$53*I127</f>
        <v>3020.26223689371</v>
      </c>
      <c r="J128" s="53" t="n">
        <f aca="false">J$18*J$53*J127</f>
        <v>3004.80074773979</v>
      </c>
      <c r="K128" s="53" t="n">
        <f aca="false">K$18*K$53*K127</f>
        <v>2964.12497765987</v>
      </c>
      <c r="L128" s="53" t="n">
        <f aca="false">L$18*L$53*L127</f>
        <v>2903.01374857589</v>
      </c>
      <c r="M128" s="53" t="n">
        <f aca="false">M$18*M$53*M127</f>
        <v>2825.73246784595</v>
      </c>
      <c r="N128" s="53" t="n">
        <f aca="false">N$18*N$53*N127</f>
        <v>2736.02016684514</v>
      </c>
      <c r="O128" s="53" t="n">
        <f aca="false">O$18*O$53*O127</f>
        <v>2637.1044988255</v>
      </c>
      <c r="P128" s="53" t="n">
        <f aca="false">P$18*P$53*P127</f>
        <v>2531.73389680995</v>
      </c>
      <c r="Q128" s="53" t="n">
        <f aca="false">Q$18*Q$53*Q127</f>
        <v>2422.21926147817</v>
      </c>
      <c r="R128" s="53" t="n">
        <f aca="false">R$18*R$53*R127</f>
        <v>2310.47991506275</v>
      </c>
      <c r="S128" s="53" t="n">
        <f aca="false">S$18*S$53*S127</f>
        <v>2198.09029479194</v>
      </c>
      <c r="T128" s="53" t="n">
        <f aca="false">T$18*T$53*T127</f>
        <v>2086.32513994126</v>
      </c>
      <c r="U128" s="53" t="n">
        <f aca="false">U$18*U$53*U127</f>
        <v>1976.21106299388</v>
      </c>
      <c r="V128" s="53" t="n">
        <f aca="false">V$18*V$53*V127</f>
        <v>1868.54486845638</v>
      </c>
      <c r="W128" s="53" t="n">
        <f aca="false">W$18*W$53*W127</f>
        <v>1763.93310404644</v>
      </c>
      <c r="X128" s="53" t="n">
        <f aca="false">X$18*X$53*X127</f>
        <v>1662.82498535024</v>
      </c>
      <c r="Y128" s="53" t="n">
        <f aca="false">Y$18*Y$53*Y127</f>
        <v>1565.54007946512</v>
      </c>
      <c r="Z128" s="53" t="n">
        <f aca="false">Z$18*Z$53*Z127</f>
        <v>1472.29167256318</v>
      </c>
      <c r="AA128" s="53" t="n">
        <f aca="false">AA$18*AA$53*AA127</f>
        <v>1383.20649746911</v>
      </c>
      <c r="AB128" s="53" t="n">
        <f aca="false">AB$18*AB$53*AB127</f>
        <v>1298.34135530988</v>
      </c>
      <c r="AC128" s="53" t="n">
        <f aca="false">AC$18*AC$53*AC127</f>
        <v>1217.69707723633</v>
      </c>
      <c r="AD128" s="53" t="n">
        <f aca="false">AD$18*AD$53*AD127</f>
        <v>1141.23020740224</v>
      </c>
      <c r="AE128" s="53" t="n">
        <f aca="false">AE$18*AE$53*AE127</f>
        <v>1068.86273899928</v>
      </c>
      <c r="AF128" s="53" t="n">
        <f aca="false">AF$18*AF$53*AF127</f>
        <v>1000.49019148136</v>
      </c>
      <c r="AG128" s="53" t="n">
        <f aca="false">AG$18*AG$53*AG127</f>
        <v>935.988280160317</v>
      </c>
      <c r="AH128" s="53" t="n">
        <f aca="false">AH$18*AH$53*AH127</f>
        <v>875.218394927252</v>
      </c>
      <c r="AI128" s="53" t="n">
        <f aca="false">AI$18*AI$53*AI127</f>
        <v>818.032075374256</v>
      </c>
      <c r="AJ128" s="53" t="n">
        <f aca="false">AJ$18*AJ$53*AJ127</f>
        <v>764.274641793508</v>
      </c>
      <c r="AK128" s="53" t="n">
        <f aca="false">AK$18*AK$53*AK127</f>
        <v>713.788118569494</v>
      </c>
      <c r="AL128" s="53" t="n">
        <f aca="false">AL$18*AL$53*AL127</f>
        <v>666.413563679199</v>
      </c>
      <c r="AM128" s="53" t="n">
        <f aca="false">AM$18*AM$53*AM127</f>
        <v>621.992899970443</v>
      </c>
      <c r="AN128" s="53" t="n">
        <f aca="false">AN$18*AN$53*AN127</f>
        <v>580.370324793521</v>
      </c>
      <c r="AO128" s="53" t="n">
        <f aca="false">AO$18*AO$53*AO127</f>
        <v>541.393358394932</v>
      </c>
      <c r="AP128" s="53" t="n">
        <f aca="false">AP$18*AP$53*AP127</f>
        <v>504.913573073589</v>
      </c>
      <c r="AQ128" s="53" t="n">
        <f aca="false">AQ$18*AQ$53*AQ127</f>
        <v>470.787025779835</v>
      </c>
      <c r="AR128" s="53" t="n">
        <f aca="false">AR$18*AR$53*AR127</f>
        <v>438.874392765615</v>
      </c>
      <c r="AS128" s="53" t="n">
        <f aca="false">AS$18*AS$53*AS127</f>
        <v>409.04077336174</v>
      </c>
      <c r="AT128" s="53" t="n">
        <f aca="false">AT$18*AT$53*AT127</f>
        <v>381.155088309545</v>
      </c>
      <c r="AU128" s="53" t="n">
        <f aca="false">AU$18*AU$53*AU127</f>
        <v>355.20152634724</v>
      </c>
      <c r="AV128" s="53" t="n">
        <f aca="false">AV$18*AV$53*AV127</f>
        <v>330.982518534489</v>
      </c>
      <c r="AW128" s="53" t="n">
        <f aca="false">AW$18*AW$53*AW127</f>
        <v>308.392950182372</v>
      </c>
      <c r="AX128" s="53" t="n">
        <f aca="false">AX$18*AX$53*AX127</f>
        <v>287.331780338231</v>
      </c>
      <c r="AY128" s="53" t="n">
        <f aca="false">AY$18*AY$53*AY127</f>
        <v>267.706074525331</v>
      </c>
      <c r="AZ128" s="53" t="n">
        <f aca="false">AZ$18*AZ$53*AZ127</f>
        <v>248.722216709029</v>
      </c>
      <c r="BA128" s="53" t="n">
        <f aca="false">BA$18*BA$53*BA127</f>
        <v>231.805202643464</v>
      </c>
      <c r="BB128" s="53" t="n">
        <f aca="false">BB$18*BB$53*BB127</f>
        <v>215.961460337687</v>
      </c>
      <c r="BC128" s="53" t="n">
        <f aca="false">BC$18*BC$53*BC127</f>
        <v>201.14396511051</v>
      </c>
      <c r="BD128" s="53" t="n">
        <f aca="false">BD$18*BD$53*BD127</f>
        <v>187.300040649304</v>
      </c>
      <c r="BE128" s="53" t="n">
        <f aca="false">BE$18*BE$53*BE127</f>
        <v>174.375083424314</v>
      </c>
      <c r="BF128" s="53" t="n">
        <f aca="false">BF$18*BF$53*BF127</f>
        <v>162.314684479492</v>
      </c>
      <c r="BG128" s="53" t="n">
        <f aca="false">BG$18*BG$53*BG127</f>
        <v>151.087335767705</v>
      </c>
      <c r="BH128" s="53" t="n">
        <f aca="false">BH$18*BH$53*BH127</f>
        <v>140.601312918493</v>
      </c>
      <c r="BI128" s="53" t="n">
        <f aca="false">BI$18*BI$53*BI127</f>
        <v>130.808282042662</v>
      </c>
      <c r="BJ128" s="54"/>
      <c r="BK128" s="54"/>
      <c r="BL128" s="54"/>
      <c r="BM128" s="54"/>
      <c r="BN128" s="54"/>
      <c r="BO128" s="54"/>
      <c r="BP128" s="54"/>
      <c r="BQ128" s="54"/>
      <c r="BR128" s="54"/>
      <c r="BS128" s="54"/>
      <c r="BT128" s="54"/>
      <c r="BU128" s="54"/>
      <c r="BV128" s="54"/>
      <c r="BW128" s="54"/>
      <c r="BX128" s="54"/>
      <c r="BY128" s="54"/>
      <c r="BZ128" s="54"/>
      <c r="CA128" s="54"/>
      <c r="CB128" s="54"/>
      <c r="CC128" s="54"/>
      <c r="CD128" s="54"/>
      <c r="CE128" s="54"/>
      <c r="CF128" s="54"/>
      <c r="CG128" s="54"/>
      <c r="CH128" s="54"/>
      <c r="CI128" s="54"/>
      <c r="CJ128" s="54"/>
      <c r="CK128" s="54"/>
      <c r="CL128" s="54"/>
      <c r="CM128" s="54"/>
      <c r="CN128" s="54"/>
      <c r="CO128" s="54"/>
      <c r="CP128" s="54"/>
      <c r="CQ128" s="54"/>
      <c r="CR128" s="54"/>
      <c r="CS128" s="54"/>
      <c r="CT128" s="54"/>
      <c r="CU128" s="54"/>
      <c r="CV128" s="54"/>
      <c r="CW128" s="54"/>
      <c r="CX128" s="54"/>
      <c r="CY128" s="54"/>
      <c r="CZ128" s="54"/>
      <c r="DA128" s="54"/>
      <c r="DB128" s="54"/>
      <c r="DC128" s="54"/>
      <c r="DD128" s="54"/>
      <c r="DE128" s="54"/>
      <c r="DF128" s="54"/>
      <c r="DG128" s="54"/>
      <c r="DH128" s="54"/>
      <c r="DI128" s="54"/>
      <c r="DJ128" s="54"/>
      <c r="DK128" s="54"/>
      <c r="DL128" s="54"/>
      <c r="DM128" s="54"/>
      <c r="DN128" s="54"/>
      <c r="DO128" s="54"/>
      <c r="DP128" s="54"/>
      <c r="DQ128" s="54"/>
      <c r="DR128" s="54"/>
      <c r="DS128" s="54"/>
      <c r="DT128" s="54"/>
    </row>
    <row r="129" customFormat="false" ht="30" hidden="false" customHeight="true" outlineLevel="0" collapsed="false">
      <c r="A129" s="89" t="s">
        <v>297</v>
      </c>
      <c r="B129" s="90" t="n">
        <f aca="false">SUM(B128:DQ128)*5*B49+B50</f>
        <v>2668.21187862011</v>
      </c>
      <c r="C129" s="91" t="n">
        <v>2688.78718643309</v>
      </c>
      <c r="D129" s="91" t="n">
        <f aca="false">+B129-C129</f>
        <v>-20.5753078129865</v>
      </c>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c r="AW129" s="47"/>
      <c r="AX129" s="47"/>
      <c r="AY129" s="47"/>
      <c r="AZ129" s="47"/>
      <c r="BA129" s="47"/>
      <c r="BB129" s="47"/>
      <c r="BC129" s="47"/>
      <c r="BD129" s="47"/>
      <c r="BE129" s="47"/>
      <c r="BF129" s="47"/>
      <c r="BG129" s="47"/>
      <c r="BH129" s="47"/>
      <c r="BI129" s="47"/>
    </row>
    <row r="130" customFormat="false" ht="37.15" hidden="false" customHeight="true" outlineLevel="0" collapsed="false">
      <c r="A130" s="92" t="s">
        <v>298</v>
      </c>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c r="AW130" s="47"/>
      <c r="AX130" s="47"/>
      <c r="AY130" s="47"/>
      <c r="AZ130" s="47"/>
      <c r="BA130" s="47"/>
      <c r="BB130" s="47"/>
      <c r="BC130" s="47"/>
      <c r="BD130" s="47"/>
      <c r="BE130" s="47"/>
      <c r="BF130" s="47"/>
      <c r="BG130" s="47"/>
      <c r="BH130" s="47"/>
      <c r="BI130" s="47"/>
    </row>
    <row r="131" s="93" customFormat="true" ht="21" hidden="false" customHeight="true" outlineLevel="0" collapsed="false">
      <c r="A131" s="93" t="s">
        <v>299</v>
      </c>
      <c r="B131" s="94" t="n">
        <v>0.2581389287</v>
      </c>
      <c r="C131" s="94" t="n">
        <v>0.2553252592</v>
      </c>
      <c r="D131" s="94" t="n">
        <v>0.2527765652</v>
      </c>
      <c r="E131" s="94" t="n">
        <v>0.2505061185</v>
      </c>
      <c r="F131" s="94" t="n">
        <v>0.2485054357</v>
      </c>
      <c r="G131" s="94" t="n">
        <v>0.2467558241</v>
      </c>
      <c r="H131" s="94" t="n">
        <v>0.2452345982</v>
      </c>
      <c r="I131" s="94" t="n">
        <v>0.2439183897</v>
      </c>
      <c r="J131" s="94" t="n">
        <v>0.2427848448</v>
      </c>
      <c r="K131" s="94" t="n">
        <v>0.241813422</v>
      </c>
      <c r="L131" s="94" t="n">
        <v>0.2409856885</v>
      </c>
      <c r="M131" s="94" t="n">
        <v>0.2402853386</v>
      </c>
      <c r="N131" s="94" t="n">
        <v>0.2396980559</v>
      </c>
      <c r="O131" s="94" t="n">
        <v>0.2392112804</v>
      </c>
      <c r="P131" s="94" t="n">
        <v>0.2388138993</v>
      </c>
      <c r="Q131" s="94" t="n">
        <v>0.238495849</v>
      </c>
      <c r="R131" s="94" t="n">
        <v>0.2382475702</v>
      </c>
      <c r="S131" s="94" t="n">
        <v>0.2380592003</v>
      </c>
      <c r="T131" s="94" t="n">
        <v>0.2379192835</v>
      </c>
      <c r="U131" s="94" t="n">
        <v>0.2378398815</v>
      </c>
      <c r="V131" s="94" t="n">
        <v>0.2378148774</v>
      </c>
      <c r="W131" s="94" t="n">
        <v>0.2378395939</v>
      </c>
      <c r="X131" s="94" t="n">
        <v>0.2379103766</v>
      </c>
      <c r="Y131" s="94" t="n">
        <v>0.2380243207</v>
      </c>
      <c r="Z131" s="94" t="n">
        <v>0.2381790847</v>
      </c>
      <c r="AA131" s="94" t="n">
        <v>0.2383727574</v>
      </c>
      <c r="AB131" s="94" t="n">
        <v>0.2386037593</v>
      </c>
      <c r="AC131" s="94" t="n">
        <v>0.2388707649</v>
      </c>
      <c r="AD131" s="94" t="n">
        <v>0.2391726396</v>
      </c>
      <c r="AE131" s="94" t="n">
        <v>0.2395083859</v>
      </c>
      <c r="AF131" s="94" t="n">
        <v>0.2398770983</v>
      </c>
      <c r="AG131" s="94" t="n">
        <v>0.2402779269</v>
      </c>
      <c r="AH131" s="94" t="n">
        <v>0.2407100557</v>
      </c>
      <c r="AI131" s="94" t="n">
        <v>0.2411727053</v>
      </c>
      <c r="AJ131" s="94" t="n">
        <v>0.2416651837</v>
      </c>
      <c r="AK131" s="94" t="n">
        <v>0.2421870227</v>
      </c>
      <c r="AL131" s="94" t="n">
        <v>0.2427382765</v>
      </c>
      <c r="AM131" s="94" t="n">
        <v>0.2433201109</v>
      </c>
      <c r="AN131" s="94" t="n">
        <v>0.2439359205</v>
      </c>
      <c r="AO131" s="94" t="n">
        <v>0.2445933856</v>
      </c>
      <c r="AP131" s="94" t="n">
        <v>0.2453081992</v>
      </c>
      <c r="AQ131" s="94" t="n">
        <v>0.2461107378</v>
      </c>
      <c r="AR131" s="94" t="n">
        <v>0.2470578842</v>
      </c>
      <c r="AS131" s="94" t="n">
        <v>0.2482537821</v>
      </c>
      <c r="AT131" s="94" t="n">
        <v>0.249885832</v>
      </c>
      <c r="AU131" s="94" t="n">
        <v>0.2479171896</v>
      </c>
      <c r="AV131" s="94" t="n">
        <v>0.2473920178</v>
      </c>
      <c r="AW131" s="94" t="n">
        <v>0.2466163267</v>
      </c>
      <c r="AX131" s="94" t="n">
        <v>0.2453068158</v>
      </c>
      <c r="AY131" s="94" t="n">
        <v>0.2429924832</v>
      </c>
      <c r="AZ131" s="94" t="n">
        <v>0.2582781457</v>
      </c>
      <c r="BA131" s="94" t="n">
        <v>0.2582781457</v>
      </c>
      <c r="BB131" s="94" t="n">
        <v>0.2582781457</v>
      </c>
      <c r="BC131" s="94" t="n">
        <v>0.2582781457</v>
      </c>
      <c r="BD131" s="94" t="n">
        <v>0.2582781457</v>
      </c>
      <c r="BE131" s="94" t="n">
        <v>0.2582781457</v>
      </c>
      <c r="BF131" s="94" t="n">
        <v>0.2582781457</v>
      </c>
      <c r="BG131" s="94" t="n">
        <v>0.2582781457</v>
      </c>
      <c r="BH131" s="94" t="n">
        <v>0.2582781457</v>
      </c>
      <c r="BI131" s="94" t="n">
        <v>0.2582781457</v>
      </c>
      <c r="BJ131" s="95"/>
      <c r="BK131" s="95"/>
      <c r="BL131" s="95"/>
      <c r="BM131" s="95"/>
      <c r="BN131" s="95"/>
      <c r="BO131" s="95"/>
      <c r="BP131" s="95"/>
      <c r="BQ131" s="95"/>
      <c r="BR131" s="95"/>
      <c r="BS131" s="95"/>
      <c r="BT131" s="95"/>
      <c r="BU131" s="95"/>
      <c r="BV131" s="95"/>
      <c r="BW131" s="95"/>
      <c r="BX131" s="95"/>
      <c r="BY131" s="95"/>
      <c r="BZ131" s="95"/>
      <c r="CA131" s="95"/>
      <c r="CB131" s="95"/>
      <c r="CC131" s="95"/>
      <c r="CD131" s="95"/>
      <c r="CE131" s="95"/>
      <c r="CF131" s="95"/>
      <c r="CG131" s="95"/>
      <c r="CH131" s="95"/>
      <c r="CI131" s="95"/>
      <c r="CJ131" s="95"/>
      <c r="CK131" s="95"/>
      <c r="CL131" s="95"/>
      <c r="CM131" s="95"/>
      <c r="CN131" s="95"/>
      <c r="CO131" s="95"/>
      <c r="CP131" s="95"/>
      <c r="CQ131" s="95"/>
      <c r="CR131" s="95"/>
      <c r="CS131" s="95"/>
      <c r="CT131" s="95"/>
      <c r="CU131" s="95"/>
      <c r="CV131" s="95"/>
      <c r="CW131" s="95"/>
      <c r="CX131" s="95"/>
      <c r="CY131" s="95"/>
      <c r="CZ131" s="95"/>
      <c r="DA131" s="95"/>
      <c r="DB131" s="95"/>
      <c r="DC131" s="95"/>
      <c r="DD131" s="95"/>
      <c r="DE131" s="95"/>
      <c r="DF131" s="95"/>
      <c r="DG131" s="95"/>
      <c r="DH131" s="95"/>
      <c r="DI131" s="95"/>
      <c r="DJ131" s="95"/>
      <c r="DK131" s="95"/>
      <c r="DL131" s="95"/>
      <c r="DM131" s="95"/>
      <c r="DN131" s="95"/>
      <c r="DO131" s="95"/>
      <c r="DP131" s="95"/>
      <c r="DQ131" s="95"/>
      <c r="DR131" s="95"/>
      <c r="DS131" s="95"/>
      <c r="DT131" s="95"/>
    </row>
    <row r="132" s="100" customFormat="true" ht="21" hidden="false" customHeight="true" outlineLevel="0" collapsed="false">
      <c r="A132" s="96" t="s">
        <v>300</v>
      </c>
      <c r="B132" s="97" t="n">
        <v>1</v>
      </c>
      <c r="C132" s="98" t="n">
        <v>1.1040808032</v>
      </c>
      <c r="D132" s="98" t="n">
        <v>1.21899442</v>
      </c>
      <c r="E132" s="98" t="n">
        <v>1.3458683383</v>
      </c>
      <c r="F132" s="98" t="n">
        <v>1.485947396</v>
      </c>
      <c r="G132" s="98" t="n">
        <v>1.6406059945</v>
      </c>
      <c r="H132" s="98" t="n">
        <v>1.8113615841</v>
      </c>
      <c r="I132" s="98" t="n">
        <v>1.9998895527</v>
      </c>
      <c r="J132" s="98" t="n">
        <v>2.2080396636</v>
      </c>
      <c r="K132" s="98" t="n">
        <v>2.4378542053</v>
      </c>
      <c r="L132" s="98" t="n">
        <v>2.6915880291</v>
      </c>
      <c r="M132" s="98" t="n">
        <v>2.971730673</v>
      </c>
      <c r="N132" s="98" t="n">
        <v>3.2810307884</v>
      </c>
      <c r="O132" s="98" t="n">
        <v>3.6225231081</v>
      </c>
      <c r="P132" s="98" t="n">
        <v>3.9995582228</v>
      </c>
      <c r="Q132" s="98" t="n">
        <v>4.4158354551</v>
      </c>
      <c r="R132" s="98" t="n">
        <v>4.8754391561</v>
      </c>
      <c r="S132" s="98" t="n">
        <v>5.3828787794</v>
      </c>
      <c r="T132" s="98" t="n">
        <v>5.9431331263</v>
      </c>
      <c r="U132" s="98" t="n">
        <v>6.5616991956</v>
      </c>
      <c r="V132" s="98" t="n">
        <v>7.2446461183</v>
      </c>
      <c r="W132" s="98" t="n">
        <v>7.9986747051</v>
      </c>
      <c r="X132" s="98" t="n">
        <v>8.831183193</v>
      </c>
      <c r="Y132" s="98" t="n">
        <v>9.7503398329</v>
      </c>
      <c r="Z132" s="98" t="n">
        <v>10.7651630342</v>
      </c>
      <c r="AA132" s="98" t="n">
        <v>11.8856098494</v>
      </c>
      <c r="AB132" s="98" t="n">
        <v>13.122673669</v>
      </c>
      <c r="AC132" s="98" t="n">
        <v>14.4884920846</v>
      </c>
      <c r="AD132" s="98" t="n">
        <v>15.996465978</v>
      </c>
      <c r="AE132" s="98" t="n">
        <v>17.6613910053</v>
      </c>
      <c r="AF132" s="98" t="n">
        <v>19.4996027668</v>
      </c>
      <c r="AG132" s="98" t="n">
        <v>21.5291370848</v>
      </c>
      <c r="AH132" s="98" t="n">
        <v>23.7699069648</v>
      </c>
      <c r="AI132" s="98" t="n">
        <v>26.2438979737</v>
      </c>
      <c r="AJ132" s="98" t="n">
        <v>28.9753839539</v>
      </c>
      <c r="AK132" s="98" t="n">
        <v>31.9911651888</v>
      </c>
      <c r="AL132" s="98" t="n">
        <v>35.320831357</v>
      </c>
      <c r="AM132" s="98" t="n">
        <v>38.9970518543</v>
      </c>
      <c r="AN132" s="98" t="n">
        <v>43.0558963337</v>
      </c>
      <c r="AO132" s="98" t="n">
        <v>47.5371886067</v>
      </c>
      <c r="AP132" s="98" t="n">
        <v>52.4848973787</v>
      </c>
      <c r="AQ132" s="98" t="n">
        <v>57.9475676538</v>
      </c>
      <c r="AR132" s="98" t="n">
        <v>63.9787970386</v>
      </c>
      <c r="AS132" s="98" t="n">
        <v>70.6377616222</v>
      </c>
      <c r="AT132" s="98" t="n">
        <v>77.9897965881</v>
      </c>
      <c r="AU132" s="98" t="n">
        <v>152.8594849383</v>
      </c>
      <c r="AV132" s="98" t="n">
        <v>149.0379978148</v>
      </c>
      <c r="AW132" s="98" t="n">
        <v>145.3120478695</v>
      </c>
      <c r="AX132" s="98" t="n">
        <v>141.6792466727</v>
      </c>
      <c r="AY132" s="98" t="n">
        <v>138.1372655059</v>
      </c>
      <c r="AZ132" s="98" t="n">
        <v>134.6838338683</v>
      </c>
      <c r="BA132" s="98" t="n">
        <v>131.3167380216</v>
      </c>
      <c r="BB132" s="98" t="n">
        <v>128.033819571</v>
      </c>
      <c r="BC132" s="98" t="n">
        <v>124.8329740817</v>
      </c>
      <c r="BD132" s="98" t="n">
        <v>121.7121497297</v>
      </c>
      <c r="BE132" s="98" t="n">
        <v>118.6693459865</v>
      </c>
      <c r="BF132" s="98" t="n">
        <v>109.9855913938</v>
      </c>
      <c r="BG132" s="98" t="n">
        <v>63.4998585612</v>
      </c>
      <c r="BH132" s="98" t="n">
        <v>24.5956498486</v>
      </c>
      <c r="BI132" s="98" t="n">
        <v>0</v>
      </c>
      <c r="BJ132" s="99"/>
      <c r="BK132" s="99"/>
      <c r="BL132" s="99"/>
      <c r="BM132" s="99"/>
      <c r="BN132" s="99"/>
      <c r="BO132" s="99"/>
      <c r="BP132" s="99"/>
      <c r="BQ132" s="99"/>
      <c r="BR132" s="99"/>
      <c r="BS132" s="99"/>
      <c r="BT132" s="99"/>
      <c r="BU132" s="99"/>
      <c r="BV132" s="99"/>
      <c r="BW132" s="99"/>
      <c r="BX132" s="99"/>
      <c r="BY132" s="99"/>
      <c r="BZ132" s="99"/>
      <c r="CA132" s="99"/>
      <c r="CB132" s="99"/>
      <c r="CC132" s="99"/>
      <c r="CD132" s="99"/>
      <c r="CE132" s="99"/>
      <c r="CF132" s="99"/>
      <c r="CG132" s="99"/>
      <c r="CH132" s="99"/>
      <c r="CI132" s="99"/>
      <c r="CJ132" s="99"/>
      <c r="CK132" s="99"/>
      <c r="CL132" s="99"/>
      <c r="CM132" s="99"/>
      <c r="CN132" s="99"/>
      <c r="CO132" s="99"/>
      <c r="CP132" s="99"/>
      <c r="CQ132" s="99"/>
      <c r="CR132" s="99"/>
      <c r="CS132" s="99"/>
      <c r="CT132" s="99"/>
      <c r="CU132" s="99"/>
      <c r="CV132" s="99"/>
      <c r="CW132" s="99"/>
      <c r="CX132" s="99"/>
      <c r="CY132" s="99"/>
      <c r="CZ132" s="99"/>
      <c r="DA132" s="99"/>
      <c r="DB132" s="99"/>
      <c r="DC132" s="99"/>
      <c r="DD132" s="99"/>
      <c r="DE132" s="99"/>
      <c r="DF132" s="99"/>
      <c r="DG132" s="99"/>
      <c r="DH132" s="99"/>
      <c r="DI132" s="99"/>
      <c r="DJ132" s="99"/>
      <c r="DK132" s="99"/>
      <c r="DL132" s="99"/>
      <c r="DM132" s="99"/>
      <c r="DN132" s="99"/>
      <c r="DO132" s="99"/>
      <c r="DP132" s="99"/>
      <c r="DQ132" s="99"/>
      <c r="DR132" s="99"/>
      <c r="DS132" s="99"/>
      <c r="DT132" s="99"/>
    </row>
    <row r="133" s="47" customFormat="true" ht="21" hidden="false" customHeight="true" outlineLevel="0" collapsed="false">
      <c r="A133" s="47" t="s">
        <v>301</v>
      </c>
      <c r="B133" s="41" t="n">
        <f aca="false">+MIN(B132+B97*Parameters!$B$30,B34)</f>
        <v>1</v>
      </c>
      <c r="C133" s="53" t="n">
        <f aca="false">+MIN(C132+C97*Parameters!$B$30,C34)</f>
        <v>1.1040808032</v>
      </c>
      <c r="D133" s="53" t="n">
        <f aca="false">+MIN(D132+D97*Parameters!$B$30,D34)</f>
        <v>1.21899442</v>
      </c>
      <c r="E133" s="53" t="n">
        <f aca="false">+MIN(E132+E97*Parameters!$B$30,E34)</f>
        <v>1.3458683383</v>
      </c>
      <c r="F133" s="53" t="n">
        <f aca="false">+MIN(F132+F97*Parameters!$B$30,F34)</f>
        <v>1.485947396</v>
      </c>
      <c r="G133" s="53" t="n">
        <f aca="false">+MIN(G132+G97*Parameters!$B$30,G34)</f>
        <v>1.6406059945</v>
      </c>
      <c r="H133" s="53" t="n">
        <f aca="false">+MIN(H132+H97*Parameters!$B$30,H34)</f>
        <v>1.8113615841</v>
      </c>
      <c r="I133" s="53" t="n">
        <f aca="false">+MIN(I132+I97*Parameters!$B$30,I34)</f>
        <v>1.9998895527</v>
      </c>
      <c r="J133" s="53" t="n">
        <f aca="false">+MIN(J132+J97*Parameters!$B$30,J34)</f>
        <v>2.2080396636</v>
      </c>
      <c r="K133" s="53" t="n">
        <f aca="false">+MIN(K132+K97*Parameters!$B$30,K34)</f>
        <v>2.4378542053</v>
      </c>
      <c r="L133" s="53" t="n">
        <f aca="false">+MIN(L132+L97*Parameters!$B$30,L34)</f>
        <v>2.6915880291</v>
      </c>
      <c r="M133" s="53" t="n">
        <f aca="false">+MIN(M132+M97*Parameters!$B$30,M34)</f>
        <v>2.971730673</v>
      </c>
      <c r="N133" s="53" t="n">
        <f aca="false">+MIN(N132+N97*Parameters!$B$30,N34)</f>
        <v>3.2810307884</v>
      </c>
      <c r="O133" s="53" t="n">
        <f aca="false">+MIN(O132+O97*Parameters!$B$30,O34)</f>
        <v>3.6225231081</v>
      </c>
      <c r="P133" s="53" t="n">
        <f aca="false">+MIN(P132+P97*Parameters!$B$30,P34)</f>
        <v>3.9995582228</v>
      </c>
      <c r="Q133" s="53" t="n">
        <f aca="false">+MIN(Q132+Q97*Parameters!$B$30,Q34)</f>
        <v>4.4158354551</v>
      </c>
      <c r="R133" s="53" t="n">
        <f aca="false">+MIN(R132+R97*Parameters!$B$30,R34)</f>
        <v>4.8754391561</v>
      </c>
      <c r="S133" s="53" t="n">
        <f aca="false">+MIN(S132+S97*Parameters!$B$30,S34)</f>
        <v>5.3828787794</v>
      </c>
      <c r="T133" s="53" t="n">
        <f aca="false">+MIN(T132+T97*Parameters!$B$30,T34)</f>
        <v>5.9431331263</v>
      </c>
      <c r="U133" s="53" t="n">
        <f aca="false">+MIN(U132+U97*Parameters!$B$30,U34)</f>
        <v>6.5616991956</v>
      </c>
      <c r="V133" s="53" t="n">
        <f aca="false">+MIN(V132+V97*Parameters!$B$30,V34)</f>
        <v>7.2446461183</v>
      </c>
      <c r="W133" s="53" t="n">
        <f aca="false">+MIN(W132+W97*Parameters!$B$30,W34)</f>
        <v>7.9986747051</v>
      </c>
      <c r="X133" s="53" t="n">
        <f aca="false">+MIN(X132+X97*Parameters!$B$30,X34)</f>
        <v>8.831183193</v>
      </c>
      <c r="Y133" s="53" t="n">
        <f aca="false">+MIN(Y132+Y97*Parameters!$B$30,Y34)</f>
        <v>9.7503398329</v>
      </c>
      <c r="Z133" s="53" t="n">
        <f aca="false">+MIN(Z132+Z97*Parameters!$B$30,Z34)</f>
        <v>10.7651630342</v>
      </c>
      <c r="AA133" s="53" t="n">
        <f aca="false">+MIN(AA132+AA97*Parameters!$B$30,AA34)</f>
        <v>11.8856098494</v>
      </c>
      <c r="AB133" s="53" t="n">
        <f aca="false">+MIN(AB132+AB97*Parameters!$B$30,AB34)</f>
        <v>13.122673669</v>
      </c>
      <c r="AC133" s="53" t="n">
        <f aca="false">+MIN(AC132+AC97*Parameters!$B$30,AC34)</f>
        <v>14.4884920846</v>
      </c>
      <c r="AD133" s="53" t="n">
        <f aca="false">+MIN(AD132+AD97*Parameters!$B$30,AD34)</f>
        <v>15.996465978</v>
      </c>
      <c r="AE133" s="53" t="n">
        <f aca="false">+MIN(AE132+AE97*Parameters!$B$30,AE34)</f>
        <v>17.6613910053</v>
      </c>
      <c r="AF133" s="53" t="n">
        <f aca="false">+MIN(AF132+AF97*Parameters!$B$30,AF34)</f>
        <v>19.4996027668</v>
      </c>
      <c r="AG133" s="53" t="n">
        <f aca="false">+MIN(AG132+AG97*Parameters!$B$30,AG34)</f>
        <v>21.5291370848</v>
      </c>
      <c r="AH133" s="53" t="n">
        <f aca="false">+MIN(AH132+AH97*Parameters!$B$30,AH34)</f>
        <v>23.7699069648</v>
      </c>
      <c r="AI133" s="53" t="n">
        <f aca="false">+MIN(AI132+AI97*Parameters!$B$30,AI34)</f>
        <v>26.2438979737</v>
      </c>
      <c r="AJ133" s="53" t="n">
        <f aca="false">+MIN(AJ132+AJ97*Parameters!$B$30,AJ34)</f>
        <v>28.9753839539</v>
      </c>
      <c r="AK133" s="53" t="n">
        <f aca="false">+MIN(AK132+AK97*Parameters!$B$30,AK34)</f>
        <v>31.9911651888</v>
      </c>
      <c r="AL133" s="53" t="n">
        <f aca="false">+MIN(AL132+AL97*Parameters!$B$30,AL34)</f>
        <v>35.320831357</v>
      </c>
      <c r="AM133" s="53" t="n">
        <f aca="false">+MIN(AM132+AM97*Parameters!$B$30,AM34)</f>
        <v>38.9970518543</v>
      </c>
      <c r="AN133" s="53" t="n">
        <f aca="false">+MIN(AN132+AN97*Parameters!$B$30,AN34)</f>
        <v>43.0558963337</v>
      </c>
      <c r="AO133" s="53" t="n">
        <f aca="false">+MIN(AO132+AO97*Parameters!$B$30,AO34)</f>
        <v>47.5371886067</v>
      </c>
      <c r="AP133" s="53" t="n">
        <f aca="false">+MIN(AP132+AP97*Parameters!$B$30,AP34)</f>
        <v>52.4848973787</v>
      </c>
      <c r="AQ133" s="53" t="n">
        <f aca="false">+MIN(AQ132+AQ97*Parameters!$B$30,AQ34)</f>
        <v>57.9475676538</v>
      </c>
      <c r="AR133" s="53" t="n">
        <f aca="false">+MIN(AR132+AR97*Parameters!$B$30,AR34)</f>
        <v>63.9787970386</v>
      </c>
      <c r="AS133" s="53" t="n">
        <f aca="false">+MIN(AS132+AS97*Parameters!$B$30,AS34)</f>
        <v>70.6377616222</v>
      </c>
      <c r="AT133" s="53" t="n">
        <f aca="false">+MIN(AT132+AT97*Parameters!$B$30,AT34)</f>
        <v>77.9897965881</v>
      </c>
      <c r="AU133" s="53" t="n">
        <f aca="false">+MIN(AU132+AU97*Parameters!$B$30,AU34)</f>
        <v>110.094633234928</v>
      </c>
      <c r="AV133" s="53" t="n">
        <f aca="false">+MIN(AV132+AV97*Parameters!$B$30,AV34)</f>
        <v>107.342267404055</v>
      </c>
      <c r="AW133" s="53" t="n">
        <f aca="false">+MIN(AW132+AW97*Parameters!$B$30,AW34)</f>
        <v>104.658710718954</v>
      </c>
      <c r="AX133" s="53" t="n">
        <f aca="false">+MIN(AX132+AX97*Parameters!$B$30,AX34)</f>
        <v>102.04224295098</v>
      </c>
      <c r="AY133" s="53" t="n">
        <f aca="false">+MIN(AY132+AY97*Parameters!$B$30,AY34)</f>
        <v>99.4911868772055</v>
      </c>
      <c r="AZ133" s="53" t="n">
        <f aca="false">+MIN(AZ132+AZ97*Parameters!$B$30,AZ34)</f>
        <v>97.0039072052753</v>
      </c>
      <c r="BA133" s="53" t="n">
        <f aca="false">+MIN(BA132+BA97*Parameters!$B$30,BA34)</f>
        <v>94.5788095251435</v>
      </c>
      <c r="BB133" s="53" t="n">
        <f aca="false">+MIN(BB132+BB97*Parameters!$B$30,BB34)</f>
        <v>92.2143392870149</v>
      </c>
      <c r="BC133" s="53" t="n">
        <f aca="false">+MIN(BC132+BC97*Parameters!$B$30,BC34)</f>
        <v>89.9089808048395</v>
      </c>
      <c r="BD133" s="53" t="n">
        <f aca="false">+MIN(BD132+BD97*Parameters!$B$30,BD34)</f>
        <v>87.6612562847185</v>
      </c>
      <c r="BE133" s="53" t="n">
        <f aca="false">+MIN(BE132+BE97*Parameters!$B$30,BE34)</f>
        <v>85.4697248776006</v>
      </c>
      <c r="BF133" s="53" t="n">
        <f aca="false">+MIN(BF132+BF97*Parameters!$B$30,BF34)</f>
        <v>83.3329817556605</v>
      </c>
      <c r="BG133" s="53" t="n">
        <f aca="false">+MIN(BG132+BG97*Parameters!$B$30,BG34)</f>
        <v>63.4998585612</v>
      </c>
      <c r="BH133" s="53" t="n">
        <f aca="false">+MIN(BH132+BH97*Parameters!$B$30,BH34)</f>
        <v>24.5956498486</v>
      </c>
      <c r="BI133" s="53" t="n">
        <f aca="false">+MIN(BI132+BI97*Parameters!$B$30,BI34)</f>
        <v>0</v>
      </c>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53"/>
      <c r="CH133" s="53"/>
      <c r="CI133" s="53"/>
      <c r="CJ133" s="53"/>
      <c r="CK133" s="53"/>
      <c r="CL133" s="53"/>
      <c r="CM133" s="53"/>
      <c r="CN133" s="53"/>
      <c r="CO133" s="53"/>
      <c r="CP133" s="53"/>
      <c r="CQ133" s="53"/>
      <c r="CR133" s="53"/>
      <c r="CS133" s="53"/>
      <c r="CT133" s="53"/>
      <c r="CU133" s="53"/>
      <c r="CV133" s="53"/>
      <c r="CW133" s="53"/>
      <c r="CX133" s="53"/>
      <c r="CY133" s="53"/>
      <c r="CZ133" s="53"/>
      <c r="DA133" s="53"/>
      <c r="DB133" s="53"/>
      <c r="DC133" s="53"/>
      <c r="DD133" s="53"/>
      <c r="DE133" s="53"/>
      <c r="DF133" s="53"/>
      <c r="DG133" s="53"/>
      <c r="DH133" s="53"/>
      <c r="DI133" s="53"/>
      <c r="DJ133" s="53"/>
      <c r="DK133" s="53"/>
      <c r="DL133" s="53"/>
      <c r="DM133" s="53"/>
      <c r="DN133" s="53"/>
      <c r="DO133" s="53"/>
      <c r="DP133" s="53"/>
      <c r="DQ133" s="53"/>
      <c r="DR133" s="53"/>
      <c r="DS133" s="53"/>
      <c r="DT133" s="53"/>
    </row>
    <row r="134" s="47" customFormat="true" ht="21" hidden="false" customHeight="true" outlineLevel="0" collapsed="false">
      <c r="A134" s="49" t="s">
        <v>302</v>
      </c>
      <c r="B134" s="41" t="n">
        <f aca="false">+B132*3.666</f>
        <v>3.666</v>
      </c>
      <c r="C134" s="53" t="n">
        <f aca="false">+C132*3.666</f>
        <v>4.0475602245312</v>
      </c>
      <c r="D134" s="53" t="n">
        <f aca="false">+D132*3.666</f>
        <v>4.46883354372</v>
      </c>
      <c r="E134" s="53" t="n">
        <f aca="false">+E132*3.666</f>
        <v>4.9339533282078</v>
      </c>
      <c r="F134" s="53" t="n">
        <f aca="false">+F132*3.666</f>
        <v>5.447483153736</v>
      </c>
      <c r="G134" s="53" t="n">
        <f aca="false">+G132*3.666</f>
        <v>6.014461575837</v>
      </c>
      <c r="H134" s="53" t="n">
        <f aca="false">+H132*3.666</f>
        <v>6.6404515673106</v>
      </c>
      <c r="I134" s="53" t="n">
        <f aca="false">+I132*3.666</f>
        <v>7.3315951001982</v>
      </c>
      <c r="J134" s="53" t="n">
        <f aca="false">+J132*3.666</f>
        <v>8.0946734067576</v>
      </c>
      <c r="K134" s="53" t="n">
        <f aca="false">+K132*3.666</f>
        <v>8.9371735166298</v>
      </c>
      <c r="L134" s="53" t="n">
        <f aca="false">+L132*3.666</f>
        <v>9.8673617146806</v>
      </c>
      <c r="M134" s="53" t="n">
        <f aca="false">+M132*3.666</f>
        <v>10.894364647218</v>
      </c>
      <c r="N134" s="53" t="n">
        <f aca="false">+N132*3.666</f>
        <v>12.0282588702744</v>
      </c>
      <c r="O134" s="53" t="n">
        <f aca="false">+O132*3.666</f>
        <v>13.2801697142946</v>
      </c>
      <c r="P134" s="53" t="n">
        <f aca="false">+P132*3.666</f>
        <v>14.6623804447848</v>
      </c>
      <c r="Q134" s="53" t="n">
        <f aca="false">+Q132*3.666</f>
        <v>16.1884527783966</v>
      </c>
      <c r="R134" s="53" t="n">
        <f aca="false">+R132*3.666</f>
        <v>17.8733599462626</v>
      </c>
      <c r="S134" s="53" t="n">
        <f aca="false">+S132*3.666</f>
        <v>19.7336336052804</v>
      </c>
      <c r="T134" s="53" t="n">
        <f aca="false">+T132*3.666</f>
        <v>21.7875260410158</v>
      </c>
      <c r="U134" s="53" t="n">
        <f aca="false">+U132*3.666</f>
        <v>24.0551892510696</v>
      </c>
      <c r="V134" s="53" t="n">
        <f aca="false">+V132*3.666</f>
        <v>26.5588726696878</v>
      </c>
      <c r="W134" s="53" t="n">
        <f aca="false">+W132*3.666</f>
        <v>29.3231414688966</v>
      </c>
      <c r="X134" s="53" t="n">
        <f aca="false">+X132*3.666</f>
        <v>32.375117585538</v>
      </c>
      <c r="Y134" s="53" t="n">
        <f aca="false">+Y132*3.666</f>
        <v>35.7447458274114</v>
      </c>
      <c r="Z134" s="53" t="n">
        <f aca="false">+Z132*3.666</f>
        <v>39.4650876833772</v>
      </c>
      <c r="AA134" s="53" t="n">
        <f aca="false">+AA132*3.666</f>
        <v>43.5726457079004</v>
      </c>
      <c r="AB134" s="53" t="n">
        <f aca="false">+AB132*3.666</f>
        <v>48.107721670554</v>
      </c>
      <c r="AC134" s="53" t="n">
        <f aca="false">+AC132*3.666</f>
        <v>53.1148119821436</v>
      </c>
      <c r="AD134" s="53" t="n">
        <f aca="false">+AD132*3.666</f>
        <v>58.643044275348</v>
      </c>
      <c r="AE134" s="53" t="n">
        <f aca="false">+AE132*3.666</f>
        <v>64.7466594254298</v>
      </c>
      <c r="AF134" s="53" t="n">
        <f aca="false">+AF132*3.666</f>
        <v>71.4855437430888</v>
      </c>
      <c r="AG134" s="53" t="n">
        <f aca="false">+AG132*3.666</f>
        <v>78.9258165528768</v>
      </c>
      <c r="AH134" s="53" t="n">
        <f aca="false">+AH132*3.666</f>
        <v>87.1404789329568</v>
      </c>
      <c r="AI134" s="53" t="n">
        <f aca="false">+AI132*3.666</f>
        <v>96.2101299715842</v>
      </c>
      <c r="AJ134" s="53" t="n">
        <f aca="false">+AJ132*3.666</f>
        <v>106.223757574997</v>
      </c>
      <c r="AK134" s="53" t="n">
        <f aca="false">+AK132*3.666</f>
        <v>117.279611582141</v>
      </c>
      <c r="AL134" s="53" t="n">
        <f aca="false">+AL132*3.666</f>
        <v>129.486167754762</v>
      </c>
      <c r="AM134" s="53" t="n">
        <f aca="false">+AM132*3.666</f>
        <v>142.963192097864</v>
      </c>
      <c r="AN134" s="53" t="n">
        <f aca="false">+AN132*3.666</f>
        <v>157.842915959344</v>
      </c>
      <c r="AO134" s="53" t="n">
        <f aca="false">+AO132*3.666</f>
        <v>174.271333432162</v>
      </c>
      <c r="AP134" s="53" t="n">
        <f aca="false">+AP132*3.666</f>
        <v>192.409633790314</v>
      </c>
      <c r="AQ134" s="53" t="n">
        <f aca="false">+AQ132*3.666</f>
        <v>212.435783018831</v>
      </c>
      <c r="AR134" s="53" t="n">
        <f aca="false">+AR132*3.666</f>
        <v>234.546269943508</v>
      </c>
      <c r="AS134" s="53" t="n">
        <f aca="false">+AS132*3.666</f>
        <v>258.958034106985</v>
      </c>
      <c r="AT134" s="53" t="n">
        <f aca="false">+AT132*3.666</f>
        <v>285.910594291975</v>
      </c>
      <c r="AU134" s="53" t="n">
        <f aca="false">+AU132*3.666</f>
        <v>560.382871783808</v>
      </c>
      <c r="AV134" s="53" t="n">
        <f aca="false">+AV132*3.666</f>
        <v>546.373299989057</v>
      </c>
      <c r="AW134" s="53" t="n">
        <f aca="false">+AW132*3.666</f>
        <v>532.713967489587</v>
      </c>
      <c r="AX134" s="53" t="n">
        <f aca="false">+AX132*3.666</f>
        <v>519.396118302118</v>
      </c>
      <c r="AY134" s="53" t="n">
        <f aca="false">+AY132*3.666</f>
        <v>506.411215344629</v>
      </c>
      <c r="AZ134" s="53" t="n">
        <f aca="false">+AZ132*3.666</f>
        <v>493.750934961188</v>
      </c>
      <c r="BA134" s="53" t="n">
        <f aca="false">+BA132*3.666</f>
        <v>481.407161587186</v>
      </c>
      <c r="BB134" s="53" t="n">
        <f aca="false">+BB132*3.666</f>
        <v>469.371982547286</v>
      </c>
      <c r="BC134" s="53" t="n">
        <f aca="false">+BC132*3.666</f>
        <v>457.637682983512</v>
      </c>
      <c r="BD134" s="53" t="n">
        <f aca="false">+BD132*3.666</f>
        <v>446.19674090908</v>
      </c>
      <c r="BE134" s="53" t="n">
        <f aca="false">+BE132*3.666</f>
        <v>435.041822386509</v>
      </c>
      <c r="BF134" s="53" t="n">
        <f aca="false">+BF132*3.666</f>
        <v>403.207178049671</v>
      </c>
      <c r="BG134" s="53" t="n">
        <f aca="false">+BG132*3.666</f>
        <v>232.790481485359</v>
      </c>
      <c r="BH134" s="53" t="n">
        <f aca="false">+BH132*3.666</f>
        <v>90.1676523449676</v>
      </c>
      <c r="BI134" s="53" t="n">
        <f aca="false">+BI132*3.666</f>
        <v>0</v>
      </c>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53"/>
      <c r="CH134" s="53"/>
      <c r="CI134" s="53"/>
      <c r="CJ134" s="53"/>
      <c r="CK134" s="53"/>
      <c r="CL134" s="53"/>
      <c r="CM134" s="53"/>
      <c r="CN134" s="53"/>
      <c r="CO134" s="53"/>
      <c r="CP134" s="53"/>
      <c r="CQ134" s="53"/>
      <c r="CR134" s="53"/>
      <c r="CS134" s="53"/>
      <c r="CT134" s="53"/>
      <c r="CU134" s="53"/>
      <c r="CV134" s="53"/>
      <c r="CW134" s="53"/>
      <c r="CX134" s="53"/>
      <c r="CY134" s="53"/>
      <c r="CZ134" s="53"/>
      <c r="DA134" s="53"/>
      <c r="DB134" s="53"/>
      <c r="DC134" s="53"/>
      <c r="DD134" s="53"/>
      <c r="DE134" s="53"/>
      <c r="DF134" s="53"/>
      <c r="DG134" s="53"/>
      <c r="DH134" s="53"/>
      <c r="DI134" s="53"/>
      <c r="DJ134" s="53"/>
      <c r="DK134" s="53"/>
      <c r="DL134" s="53"/>
      <c r="DM134" s="53"/>
      <c r="DN134" s="53"/>
      <c r="DO134" s="53"/>
      <c r="DP134" s="53"/>
      <c r="DQ134" s="53"/>
      <c r="DR134" s="53"/>
      <c r="DS134" s="53"/>
      <c r="DT134" s="53"/>
    </row>
    <row r="135" s="103" customFormat="true" ht="21" hidden="false" customHeight="true" outlineLevel="0" collapsed="false">
      <c r="A135" s="100" t="s">
        <v>303</v>
      </c>
      <c r="B135" s="101" t="n">
        <f aca="false">+B136*B47</f>
        <v>0.0389763229616074</v>
      </c>
      <c r="C135" s="102" t="n">
        <f aca="false">+C136*C47</f>
        <v>0.0417636817894511</v>
      </c>
      <c r="D135" s="102" t="n">
        <f aca="false">+D136*D47</f>
        <v>0.0447503762305331</v>
      </c>
      <c r="E135" s="102" t="n">
        <f aca="false">+E136*E47</f>
        <v>0.0479506616021236</v>
      </c>
      <c r="F135" s="102" t="n">
        <f aca="false">+F136*F47</f>
        <v>0.0513798126814964</v>
      </c>
      <c r="G135" s="102" t="n">
        <f aca="false">+G136*G47</f>
        <v>0.0550541966042707</v>
      </c>
      <c r="H135" s="102" t="n">
        <f aca="false">+H136*H47</f>
        <v>0.0589913509899239</v>
      </c>
      <c r="I135" s="102" t="n">
        <f aca="false">+I136*I47</f>
        <v>0.0632100676487115</v>
      </c>
      <c r="J135" s="102" t="n">
        <f aca="false">+J136*J47</f>
        <v>0.0677304822656928</v>
      </c>
      <c r="K135" s="102" t="n">
        <f aca="false">+K136*K47</f>
        <v>0.0725741705185086</v>
      </c>
      <c r="L135" s="102" t="n">
        <f aca="false">+L136*L47</f>
        <v>0.077764251047267</v>
      </c>
      <c r="M135" s="102" t="n">
        <f aca="false">+M136*M47</f>
        <v>0.0833254958016542</v>
      </c>
      <c r="N135" s="102" t="n">
        <f aca="false">+N136*N47</f>
        <v>0.0892844482808651</v>
      </c>
      <c r="O135" s="102" t="n">
        <f aca="false">+O136*O47</f>
        <v>0.0956695502132324</v>
      </c>
      <c r="P135" s="102" t="n">
        <f aca="false">+P136*P47</f>
        <v>0.10251127732034</v>
      </c>
      <c r="Q135" s="102" t="n">
        <f aca="false">+Q136*Q47</f>
        <v>0.109842284765237</v>
      </c>
      <c r="R135" s="102" t="n">
        <f aca="false">+R136*R47</f>
        <v>0.117697563017892</v>
      </c>
      <c r="S135" s="102" t="n">
        <f aca="false">+S136*S47</f>
        <v>0.12611460486165</v>
      </c>
      <c r="T135" s="102" t="n">
        <f aca="false">+T136*T47</f>
        <v>0.135133584346534</v>
      </c>
      <c r="U135" s="102" t="n">
        <f aca="false">+U136*U47</f>
        <v>0.144797548534043</v>
      </c>
      <c r="V135" s="102" t="n">
        <f aca="false">+V136*V47</f>
        <v>0.155152622961773</v>
      </c>
      <c r="W135" s="102" t="n">
        <f aca="false">+W136*W47</f>
        <v>0.166248231792293</v>
      </c>
      <c r="X135" s="102" t="n">
        <f aca="false">+X136*X47</f>
        <v>0.178137333721721</v>
      </c>
      <c r="Y135" s="102" t="n">
        <f aca="false">+Y136*Y47</f>
        <v>0.19087667473633</v>
      </c>
      <c r="Z135" s="102" t="n">
        <f aca="false">+Z136*Z47</f>
        <v>0.204527058967997</v>
      </c>
      <c r="AA135" s="102" t="n">
        <f aca="false">+AA136*AA47</f>
        <v>0.219153638902628</v>
      </c>
      <c r="AB135" s="102" t="n">
        <f aca="false">+AB136*AB47</f>
        <v>0.234826226350979</v>
      </c>
      <c r="AC135" s="102" t="n">
        <f aca="false">+AC136*AC47</f>
        <v>0.251619625658373</v>
      </c>
      <c r="AD135" s="102" t="n">
        <f aca="false">+AD136*AD47</f>
        <v>0.269613990738858</v>
      </c>
      <c r="AE135" s="102" t="n">
        <f aca="false">+AE136*AE47</f>
        <v>0.288895207643748</v>
      </c>
      <c r="AF135" s="102" t="n">
        <f aca="false">+AF136*AF47</f>
        <v>0.309555304496758</v>
      </c>
      <c r="AG135" s="102" t="n">
        <f aca="false">+AG136*AG47</f>
        <v>0.331692890731567</v>
      </c>
      <c r="AH135" s="102" t="n">
        <f aca="false">+AH136*AH47</f>
        <v>0.355413627755117</v>
      </c>
      <c r="AI135" s="102" t="n">
        <f aca="false">+AI136*AI47</f>
        <v>0.380830733258874</v>
      </c>
      <c r="AJ135" s="102" t="n">
        <f aca="false">+AJ136*AJ47</f>
        <v>0.40806552160226</v>
      </c>
      <c r="AK135" s="102" t="n">
        <f aca="false">+AK136*AK47</f>
        <v>0.43724798283859</v>
      </c>
      <c r="AL135" s="102" t="n">
        <f aca="false">+AL136*AL47</f>
        <v>0.468517403151421</v>
      </c>
      <c r="AM135" s="102" t="n">
        <f aca="false">+AM136*AM47</f>
        <v>0.502023029655773</v>
      </c>
      <c r="AN135" s="102" t="n">
        <f aca="false">+AN136*AN47</f>
        <v>0.537924782749895</v>
      </c>
      <c r="AO135" s="102" t="n">
        <f aca="false">+AO136*AO47</f>
        <v>0.576394019404544</v>
      </c>
      <c r="AP135" s="102" t="n">
        <f aca="false">+AP136*AP47</f>
        <v>0.617614351036958</v>
      </c>
      <c r="AQ135" s="102" t="n">
        <f aca="false">+AQ136*AQ47</f>
        <v>0.661782519883342</v>
      </c>
      <c r="AR135" s="102" t="n">
        <f aca="false">+AR136*AR47</f>
        <v>0.709109338031477</v>
      </c>
      <c r="AS135" s="102" t="n">
        <f aca="false">+AS136*AS47</f>
        <v>0.759820693621065</v>
      </c>
      <c r="AT135" s="102" t="n">
        <f aca="false">+AT136*AT47</f>
        <v>0.814158628988434</v>
      </c>
      <c r="AU135" s="102" t="n">
        <f aca="false">+AU136*AU47</f>
        <v>1.2</v>
      </c>
      <c r="AV135" s="102" t="n">
        <f aca="false">+AV136*AV47</f>
        <v>1.2</v>
      </c>
      <c r="AW135" s="102" t="n">
        <f aca="false">+AW136*AW47</f>
        <v>1.2</v>
      </c>
      <c r="AX135" s="102" t="n">
        <f aca="false">+AX136*AX47</f>
        <v>1.2</v>
      </c>
      <c r="AY135" s="102" t="n">
        <f aca="false">+AY136*AY47</f>
        <v>1.2</v>
      </c>
      <c r="AZ135" s="102" t="n">
        <f aca="false">+AZ136*AZ47</f>
        <v>1.2</v>
      </c>
      <c r="BA135" s="102" t="n">
        <f aca="false">+BA136*BA47</f>
        <v>1.2</v>
      </c>
      <c r="BB135" s="102" t="n">
        <f aca="false">+BB136*BB47</f>
        <v>1.2</v>
      </c>
      <c r="BC135" s="102" t="n">
        <f aca="false">+BC136*BC47</f>
        <v>1.2</v>
      </c>
      <c r="BD135" s="102" t="n">
        <f aca="false">+BD136*BD47</f>
        <v>1.2</v>
      </c>
      <c r="BE135" s="102" t="n">
        <f aca="false">+BE136*BE47</f>
        <v>1.2</v>
      </c>
      <c r="BF135" s="102" t="n">
        <f aca="false">+BF136*BF47</f>
        <v>1.2</v>
      </c>
      <c r="BG135" s="102" t="n">
        <f aca="false">+BG136*BG47</f>
        <v>0.872024036224674</v>
      </c>
      <c r="BH135" s="102" t="n">
        <f aca="false">+BH136*BH47</f>
        <v>0.52215042772677</v>
      </c>
      <c r="BI135" s="102" t="n">
        <f aca="false">+BI136*BI47</f>
        <v>0</v>
      </c>
      <c r="BJ135" s="47"/>
      <c r="BK135" s="47"/>
      <c r="BL135" s="47"/>
      <c r="BM135" s="47"/>
      <c r="BN135" s="47"/>
      <c r="BO135" s="47"/>
      <c r="BP135" s="47"/>
      <c r="BQ135" s="47"/>
      <c r="BR135" s="47"/>
      <c r="BS135" s="47"/>
      <c r="BT135" s="47"/>
      <c r="BU135" s="47"/>
      <c r="BV135" s="47"/>
      <c r="BW135" s="47"/>
      <c r="BX135" s="47"/>
      <c r="BY135" s="47"/>
      <c r="BZ135" s="47"/>
      <c r="CA135" s="47"/>
      <c r="CB135" s="47"/>
      <c r="CC135" s="47"/>
      <c r="CD135" s="47"/>
      <c r="CE135" s="47"/>
      <c r="CF135" s="47"/>
      <c r="CG135" s="47"/>
      <c r="CH135" s="47"/>
      <c r="CI135" s="47"/>
      <c r="CJ135" s="47"/>
      <c r="CK135" s="47"/>
      <c r="CL135" s="47"/>
      <c r="CM135" s="47"/>
      <c r="CN135" s="47"/>
      <c r="CO135" s="47"/>
      <c r="CP135" s="47"/>
      <c r="CQ135" s="47"/>
      <c r="CR135" s="47"/>
      <c r="CS135" s="47"/>
      <c r="CT135" s="47"/>
      <c r="CU135" s="47"/>
      <c r="CV135" s="47"/>
      <c r="CW135" s="47"/>
      <c r="CX135" s="47"/>
      <c r="CY135" s="47"/>
      <c r="CZ135" s="47"/>
      <c r="DA135" s="47"/>
      <c r="DB135" s="47"/>
      <c r="DC135" s="47"/>
      <c r="DD135" s="47"/>
      <c r="DE135" s="47"/>
      <c r="DF135" s="47"/>
      <c r="DG135" s="47"/>
      <c r="DH135" s="47"/>
      <c r="DI135" s="47"/>
      <c r="DJ135" s="47"/>
      <c r="DK135" s="47"/>
      <c r="DL135" s="47"/>
      <c r="DM135" s="47"/>
      <c r="DN135" s="47"/>
      <c r="DO135" s="47"/>
      <c r="DP135" s="47"/>
      <c r="DQ135" s="47"/>
      <c r="DR135" s="47"/>
      <c r="DS135" s="47"/>
      <c r="DT135" s="47"/>
    </row>
    <row r="136" s="108" customFormat="true" ht="23.45" hidden="false" customHeight="true" outlineLevel="0" collapsed="false">
      <c r="A136" s="104" t="s">
        <v>304</v>
      </c>
      <c r="B136" s="105" t="n">
        <f aca="false">+MIN(((B133)/(B$34))^(1/($B$39-1)),1)</f>
        <v>0.0389763229616074</v>
      </c>
      <c r="C136" s="106" t="n">
        <f aca="false">+MIN(((C133)/(C$34))^(1/($B$39-1)),1)</f>
        <v>0.0417636817894511</v>
      </c>
      <c r="D136" s="106" t="n">
        <f aca="false">+MIN(((D133)/(D$34))^(1/($B$39-1)),1)</f>
        <v>0.0447503762305331</v>
      </c>
      <c r="E136" s="106" t="n">
        <f aca="false">+MIN(((E133)/(E$34))^(1/($B$39-1)),1)</f>
        <v>0.0479506616021236</v>
      </c>
      <c r="F136" s="106" t="n">
        <f aca="false">+MIN(((F133)/(F$34))^(1/($B$39-1)),1)</f>
        <v>0.0513798126814964</v>
      </c>
      <c r="G136" s="106" t="n">
        <f aca="false">+MIN(((G133)/(G$34))^(1/($B$39-1)),1)</f>
        <v>0.0550541966042707</v>
      </c>
      <c r="H136" s="106" t="n">
        <f aca="false">+MIN(((H133)/(H$34))^(1/($B$39-1)),1)</f>
        <v>0.0589913509899239</v>
      </c>
      <c r="I136" s="106" t="n">
        <f aca="false">+MIN(((I133)/(I$34))^(1/($B$39-1)),1)</f>
        <v>0.0632100676487115</v>
      </c>
      <c r="J136" s="106" t="n">
        <f aca="false">+MIN(((J133)/(J$34))^(1/($B$39-1)),1)</f>
        <v>0.0677304822656928</v>
      </c>
      <c r="K136" s="106" t="n">
        <f aca="false">+MIN(((K133)/(K$34))^(1/($B$39-1)),1)</f>
        <v>0.0725741705185086</v>
      </c>
      <c r="L136" s="106" t="n">
        <f aca="false">+MIN(((L133)/(L$34))^(1/($B$39-1)),1)</f>
        <v>0.077764251047267</v>
      </c>
      <c r="M136" s="106" t="n">
        <f aca="false">+MIN(((M133)/(M$34))^(1/($B$39-1)),1)</f>
        <v>0.0833254958016542</v>
      </c>
      <c r="N136" s="106" t="n">
        <f aca="false">+MIN(((N133)/(N$34))^(1/($B$39-1)),1)</f>
        <v>0.0892844482808651</v>
      </c>
      <c r="O136" s="106" t="n">
        <f aca="false">+MIN(((O133)/(O$34))^(1/($B$39-1)),1)</f>
        <v>0.0956695502132324</v>
      </c>
      <c r="P136" s="106" t="n">
        <f aca="false">+MIN(((P133)/(P$34))^(1/($B$39-1)),1)</f>
        <v>0.10251127732034</v>
      </c>
      <c r="Q136" s="106" t="n">
        <f aca="false">+MIN(((Q133)/(Q$34))^(1/($B$39-1)),1)</f>
        <v>0.109842284765237</v>
      </c>
      <c r="R136" s="106" t="n">
        <f aca="false">+MIN(((R133)/(R$34))^(1/($B$39-1)),1)</f>
        <v>0.117697563017892</v>
      </c>
      <c r="S136" s="106" t="n">
        <f aca="false">+MIN(((S133)/(S$34))^(1/($B$39-1)),1)</f>
        <v>0.12611460486165</v>
      </c>
      <c r="T136" s="106" t="n">
        <f aca="false">+MIN(((T133)/(T$34))^(1/($B$39-1)),1)</f>
        <v>0.135133584346534</v>
      </c>
      <c r="U136" s="106" t="n">
        <f aca="false">+MIN(((U133)/(U$34))^(1/($B$39-1)),1)</f>
        <v>0.144797548534043</v>
      </c>
      <c r="V136" s="106" t="n">
        <f aca="false">+MIN(((V133)/(V$34))^(1/($B$39-1)),1)</f>
        <v>0.155152622961773</v>
      </c>
      <c r="W136" s="106" t="n">
        <f aca="false">+MIN(((W133)/(W$34))^(1/($B$39-1)),1)</f>
        <v>0.166248231792293</v>
      </c>
      <c r="X136" s="106" t="n">
        <f aca="false">+MIN(((X133)/(X$34))^(1/($B$39-1)),1)</f>
        <v>0.178137333721721</v>
      </c>
      <c r="Y136" s="106" t="n">
        <f aca="false">+MIN(((Y133)/(Y$34))^(1/($B$39-1)),1)</f>
        <v>0.19087667473633</v>
      </c>
      <c r="Z136" s="106" t="n">
        <f aca="false">+MIN(((Z133)/(Z$34))^(1/($B$39-1)),1)</f>
        <v>0.204527058967997</v>
      </c>
      <c r="AA136" s="106" t="n">
        <f aca="false">+MIN(((AA133)/(AA$34))^(1/($B$39-1)),1)</f>
        <v>0.219153638902628</v>
      </c>
      <c r="AB136" s="106" t="n">
        <f aca="false">+MIN(((AB133)/(AB$34))^(1/($B$39-1)),1)</f>
        <v>0.234826226350979</v>
      </c>
      <c r="AC136" s="106" t="n">
        <f aca="false">+MIN(((AC133)/(AC$34))^(1/($B$39-1)),1)</f>
        <v>0.251619625658373</v>
      </c>
      <c r="AD136" s="106" t="n">
        <f aca="false">+MIN(((AD133)/(AD$34))^(1/($B$39-1)),1)</f>
        <v>0.269613990738858</v>
      </c>
      <c r="AE136" s="106" t="n">
        <f aca="false">+MIN(((AE133)/(AE$34))^(1/($B$39-1)),1)</f>
        <v>0.288895207643748</v>
      </c>
      <c r="AF136" s="106" t="n">
        <f aca="false">+MIN(((AF133)/(AF$34))^(1/($B$39-1)),1)</f>
        <v>0.309555304496758</v>
      </c>
      <c r="AG136" s="106" t="n">
        <f aca="false">+MIN(((AG133)/(AG$34))^(1/($B$39-1)),1)</f>
        <v>0.331692890731567</v>
      </c>
      <c r="AH136" s="106" t="n">
        <f aca="false">+MIN(((AH133)/(AH$34))^(1/($B$39-1)),1)</f>
        <v>0.355413627755117</v>
      </c>
      <c r="AI136" s="106" t="n">
        <f aca="false">+MIN(((AI133)/(AI$34))^(1/($B$39-1)),1)</f>
        <v>0.380830733258874</v>
      </c>
      <c r="AJ136" s="106" t="n">
        <f aca="false">+MIN(((AJ133)/(AJ$34))^(1/($B$39-1)),1)</f>
        <v>0.40806552160226</v>
      </c>
      <c r="AK136" s="106" t="n">
        <f aca="false">+MIN(((AK133)/(AK$34))^(1/($B$39-1)),1)</f>
        <v>0.43724798283859</v>
      </c>
      <c r="AL136" s="106" t="n">
        <f aca="false">+MIN(((AL133)/(AL$34))^(1/($B$39-1)),1)</f>
        <v>0.468517403151421</v>
      </c>
      <c r="AM136" s="106" t="n">
        <f aca="false">+MIN(((AM133)/(AM$34))^(1/($B$39-1)),1)</f>
        <v>0.502023029655773</v>
      </c>
      <c r="AN136" s="106" t="n">
        <f aca="false">+MIN(((AN133)/(AN$34))^(1/($B$39-1)),1)</f>
        <v>0.537924782749895</v>
      </c>
      <c r="AO136" s="106" t="n">
        <f aca="false">+MIN(((AO133)/(AO$34))^(1/($B$39-1)),1)</f>
        <v>0.576394019404544</v>
      </c>
      <c r="AP136" s="106" t="n">
        <f aca="false">+MIN(((AP133)/(AP$34))^(1/($B$39-1)),1)</f>
        <v>0.617614351036958</v>
      </c>
      <c r="AQ136" s="106" t="n">
        <f aca="false">+MIN(((AQ133)/(AQ$34))^(1/($B$39-1)),1)</f>
        <v>0.661782519883342</v>
      </c>
      <c r="AR136" s="106" t="n">
        <f aca="false">+MIN(((AR133)/(AR$34))^(1/($B$39-1)),1)</f>
        <v>0.709109338031477</v>
      </c>
      <c r="AS136" s="106" t="n">
        <f aca="false">+MIN(((AS133)/(AS$34))^(1/($B$39-1)),1)</f>
        <v>0.759820693621065</v>
      </c>
      <c r="AT136" s="106" t="n">
        <f aca="false">+MIN(((AT133)/(AT$34))^(1/($B$39-1)),1)</f>
        <v>0.814158628988434</v>
      </c>
      <c r="AU136" s="106" t="n">
        <f aca="false">IF(((AU133)/(AU$34))^(1/($B$39-1))=1,1.2,((AU133)/(AU$34))^(1/($B$39-1)))</f>
        <v>1.2</v>
      </c>
      <c r="AV136" s="106" t="n">
        <f aca="false">IF(((AV133)/(AV$34))^(1/($B$39-1))=1,1.2,((AV133)/(AV$34))^(1/($B$39-1)))</f>
        <v>1.2</v>
      </c>
      <c r="AW136" s="106" t="n">
        <f aca="false">IF(((AW133)/(AW$34))^(1/($B$39-1))=1,1.2,((AW133)/(AW$34))^(1/($B$39-1)))</f>
        <v>1.2</v>
      </c>
      <c r="AX136" s="106" t="n">
        <f aca="false">IF(((AX133)/(AX$34))^(1/($B$39-1))=1,1.2,((AX133)/(AX$34))^(1/($B$39-1)))</f>
        <v>1.2</v>
      </c>
      <c r="AY136" s="106" t="n">
        <f aca="false">IF(((AY133)/(AY$34))^(1/($B$39-1))=1,1.2,((AY133)/(AY$34))^(1/($B$39-1)))</f>
        <v>1.2</v>
      </c>
      <c r="AZ136" s="106" t="n">
        <f aca="false">IF(((AZ133)/(AZ$34))^(1/($B$39-1))=1,1.2,((AZ133)/(AZ$34))^(1/($B$39-1)))</f>
        <v>1.2</v>
      </c>
      <c r="BA136" s="106" t="n">
        <f aca="false">IF(((BA133)/(BA$34))^(1/($B$39-1))=1,1.2,((BA133)/(BA$34))^(1/($B$39-1)))</f>
        <v>1.2</v>
      </c>
      <c r="BB136" s="106" t="n">
        <f aca="false">IF(((BB133)/(BB$34))^(1/($B$39-1))=1,1.2,((BB133)/(BB$34))^(1/($B$39-1)))</f>
        <v>1.2</v>
      </c>
      <c r="BC136" s="106" t="n">
        <f aca="false">IF(((BC133)/(BC$34))^(1/($B$39-1))=1,1.2,((BC133)/(BC$34))^(1/($B$39-1)))</f>
        <v>1.2</v>
      </c>
      <c r="BD136" s="106" t="n">
        <f aca="false">IF(((BD133)/(BD$34))^(1/($B$39-1))=1,1.2,((BD133)/(BD$34))^(1/($B$39-1)))</f>
        <v>1.2</v>
      </c>
      <c r="BE136" s="106" t="n">
        <f aca="false">IF(((BE133)/(BE$34))^(1/($B$39-1))=1,1.2,((BE133)/(BE$34))^(1/($B$39-1)))</f>
        <v>1.2</v>
      </c>
      <c r="BF136" s="106" t="n">
        <f aca="false">IF(((BF133)/(BF$34))^(1/($B$39-1))=1,1.2,((BF133)/(BF$34))^(1/($B$39-1)))</f>
        <v>1.2</v>
      </c>
      <c r="BG136" s="106" t="n">
        <f aca="false">IF(((BG133)/(BG$34))^(1/($B$39-1))=1,1.2,((BG133)/(BG$34))^(1/($B$39-1)))</f>
        <v>0.872024036224674</v>
      </c>
      <c r="BH136" s="106" t="n">
        <f aca="false">IF(((BH133)/(BH$34))^(1/($B$39-1))=1,1.2,((BH133)/(BH$34))^(1/($B$39-1)))</f>
        <v>0.52215042772677</v>
      </c>
      <c r="BI136" s="106" t="n">
        <f aca="false">IF(((BI133)/(BI$34))^(1/($B$39-1))=1,1.2,((BI133)/(BI$34))^(1/($B$39-1)))</f>
        <v>0</v>
      </c>
      <c r="BJ136" s="107"/>
      <c r="BK136" s="107"/>
      <c r="BL136" s="107"/>
      <c r="BM136" s="107"/>
      <c r="BN136" s="107"/>
      <c r="BO136" s="107"/>
      <c r="BP136" s="107"/>
      <c r="BQ136" s="107"/>
      <c r="BR136" s="107"/>
      <c r="BS136" s="107"/>
      <c r="BT136" s="107"/>
      <c r="BU136" s="107"/>
      <c r="BV136" s="107"/>
      <c r="BW136" s="107"/>
      <c r="BX136" s="107"/>
      <c r="BY136" s="107"/>
      <c r="BZ136" s="107"/>
      <c r="CA136" s="107"/>
      <c r="CB136" s="107"/>
      <c r="CC136" s="107"/>
      <c r="CD136" s="107"/>
      <c r="CE136" s="107"/>
      <c r="CF136" s="107"/>
      <c r="CG136" s="107"/>
      <c r="CH136" s="107"/>
      <c r="CI136" s="107"/>
      <c r="CJ136" s="107"/>
      <c r="CK136" s="107"/>
      <c r="CL136" s="107"/>
      <c r="CM136" s="107"/>
      <c r="CN136" s="107"/>
      <c r="CO136" s="107"/>
      <c r="CP136" s="107"/>
      <c r="CQ136" s="107"/>
      <c r="CR136" s="107"/>
      <c r="CS136" s="107"/>
      <c r="CT136" s="107"/>
      <c r="CU136" s="107"/>
      <c r="CV136" s="107"/>
      <c r="CW136" s="107"/>
      <c r="CX136" s="107"/>
      <c r="CY136" s="107"/>
      <c r="CZ136" s="107"/>
      <c r="DA136" s="107"/>
      <c r="DB136" s="107"/>
      <c r="DC136" s="107"/>
      <c r="DD136" s="107"/>
      <c r="DE136" s="107"/>
      <c r="DF136" s="107"/>
      <c r="DG136" s="107"/>
      <c r="DH136" s="107"/>
      <c r="DI136" s="107"/>
      <c r="DJ136" s="107"/>
      <c r="DK136" s="107"/>
      <c r="DL136" s="107"/>
      <c r="DM136" s="107"/>
      <c r="DN136" s="107"/>
      <c r="DO136" s="107"/>
      <c r="DP136" s="107"/>
      <c r="DQ136" s="107"/>
      <c r="DR136" s="107"/>
      <c r="DS136" s="107"/>
      <c r="DT136" s="107"/>
    </row>
    <row r="137" s="103" customFormat="true" ht="21" hidden="false" customHeight="true" outlineLevel="0" collapsed="false">
      <c r="A137" s="49" t="s">
        <v>305</v>
      </c>
      <c r="B137" s="55" t="n">
        <f aca="false">+B133*B47</f>
        <v>1</v>
      </c>
      <c r="C137" s="47" t="n">
        <f aca="false">+C133*C47</f>
        <v>1.1040808032</v>
      </c>
      <c r="D137" s="47" t="n">
        <f aca="false">+D133*D47</f>
        <v>1.21899442</v>
      </c>
      <c r="E137" s="47" t="n">
        <f aca="false">+E133*E47</f>
        <v>1.3458683383</v>
      </c>
      <c r="F137" s="47" t="n">
        <f aca="false">+F133*F47</f>
        <v>1.485947396</v>
      </c>
      <c r="G137" s="47" t="n">
        <f aca="false">+G133*G47</f>
        <v>1.6406059945</v>
      </c>
      <c r="H137" s="47" t="n">
        <f aca="false">+H133*H47</f>
        <v>1.8113615841</v>
      </c>
      <c r="I137" s="47" t="n">
        <f aca="false">+I133*I47</f>
        <v>1.9998895527</v>
      </c>
      <c r="J137" s="47" t="n">
        <f aca="false">+J133*J47</f>
        <v>2.2080396636</v>
      </c>
      <c r="K137" s="47" t="n">
        <f aca="false">+K133*K47</f>
        <v>2.4378542053</v>
      </c>
      <c r="L137" s="47" t="n">
        <f aca="false">+L133*L47</f>
        <v>2.6915880291</v>
      </c>
      <c r="M137" s="47" t="n">
        <f aca="false">+M133*M47</f>
        <v>2.971730673</v>
      </c>
      <c r="N137" s="47" t="n">
        <f aca="false">+N133*N47</f>
        <v>3.2810307884</v>
      </c>
      <c r="O137" s="47" t="n">
        <f aca="false">+O133*O47</f>
        <v>3.6225231081</v>
      </c>
      <c r="P137" s="47" t="n">
        <f aca="false">+P133*P47</f>
        <v>3.9995582228</v>
      </c>
      <c r="Q137" s="47" t="n">
        <f aca="false">+Q133*Q47</f>
        <v>4.4158354551</v>
      </c>
      <c r="R137" s="47" t="n">
        <f aca="false">+R133*R47</f>
        <v>4.8754391561</v>
      </c>
      <c r="S137" s="47" t="n">
        <f aca="false">+S133*S47</f>
        <v>5.3828787794</v>
      </c>
      <c r="T137" s="47" t="n">
        <f aca="false">+T133*T47</f>
        <v>5.9431331263</v>
      </c>
      <c r="U137" s="47" t="n">
        <f aca="false">+U133*U47</f>
        <v>6.5616991956</v>
      </c>
      <c r="V137" s="47" t="n">
        <f aca="false">+V133*V47</f>
        <v>7.2446461183</v>
      </c>
      <c r="W137" s="47" t="n">
        <f aca="false">+W133*W47</f>
        <v>7.9986747051</v>
      </c>
      <c r="X137" s="47" t="n">
        <f aca="false">+X133*X47</f>
        <v>8.831183193</v>
      </c>
      <c r="Y137" s="47" t="n">
        <f aca="false">+Y133*Y47</f>
        <v>9.7503398329</v>
      </c>
      <c r="Z137" s="47" t="n">
        <f aca="false">+Z133*Z47</f>
        <v>10.7651630342</v>
      </c>
      <c r="AA137" s="47" t="n">
        <f aca="false">+AA133*AA47</f>
        <v>11.8856098494</v>
      </c>
      <c r="AB137" s="47" t="n">
        <f aca="false">+AB133*AB47</f>
        <v>13.122673669</v>
      </c>
      <c r="AC137" s="47" t="n">
        <f aca="false">+AC133*AC47</f>
        <v>14.4884920846</v>
      </c>
      <c r="AD137" s="47" t="n">
        <f aca="false">+AD133*AD47</f>
        <v>15.996465978</v>
      </c>
      <c r="AE137" s="47" t="n">
        <f aca="false">+AE133*AE47</f>
        <v>17.6613910053</v>
      </c>
      <c r="AF137" s="47" t="n">
        <f aca="false">+AF133*AF47</f>
        <v>19.4996027668</v>
      </c>
      <c r="AG137" s="47" t="n">
        <f aca="false">+AG133*AG47</f>
        <v>21.5291370848</v>
      </c>
      <c r="AH137" s="47" t="n">
        <f aca="false">+AH133*AH47</f>
        <v>23.7699069648</v>
      </c>
      <c r="AI137" s="47" t="n">
        <f aca="false">+AI133*AI47</f>
        <v>26.2438979737</v>
      </c>
      <c r="AJ137" s="47" t="n">
        <f aca="false">+AJ133*AJ47</f>
        <v>28.9753839539</v>
      </c>
      <c r="AK137" s="47" t="n">
        <f aca="false">+AK133*AK47</f>
        <v>31.9911651888</v>
      </c>
      <c r="AL137" s="47" t="n">
        <f aca="false">+AL133*AL47</f>
        <v>35.320831357</v>
      </c>
      <c r="AM137" s="47" t="n">
        <f aca="false">+AM133*AM47</f>
        <v>38.9970518543</v>
      </c>
      <c r="AN137" s="47" t="n">
        <f aca="false">+AN133*AN47</f>
        <v>43.0558963337</v>
      </c>
      <c r="AO137" s="47" t="n">
        <f aca="false">+AO133*AO47</f>
        <v>47.5371886067</v>
      </c>
      <c r="AP137" s="47" t="n">
        <f aca="false">+AP133*AP47</f>
        <v>52.4848973787</v>
      </c>
      <c r="AQ137" s="47" t="n">
        <f aca="false">+AQ133*AQ47</f>
        <v>57.9475676538</v>
      </c>
      <c r="AR137" s="47" t="n">
        <f aca="false">+AR133*AR47</f>
        <v>63.9787970386</v>
      </c>
      <c r="AS137" s="47" t="n">
        <f aca="false">+AS133*AS47</f>
        <v>70.6377616222</v>
      </c>
      <c r="AT137" s="47" t="n">
        <f aca="false">+AT133*AT47</f>
        <v>77.9897965881</v>
      </c>
      <c r="AU137" s="47" t="n">
        <f aca="false">+AU133*AU47</f>
        <v>110.094633234928</v>
      </c>
      <c r="AV137" s="47" t="n">
        <f aca="false">+AV133*AV47</f>
        <v>107.342267404055</v>
      </c>
      <c r="AW137" s="47" t="n">
        <f aca="false">+AW133*AW47</f>
        <v>104.658710718954</v>
      </c>
      <c r="AX137" s="47" t="n">
        <f aca="false">+AX133*AX47</f>
        <v>102.04224295098</v>
      </c>
      <c r="AY137" s="47" t="n">
        <f aca="false">+AY133*AY47</f>
        <v>99.4911868772055</v>
      </c>
      <c r="AZ137" s="47" t="n">
        <f aca="false">+AZ133*AZ47</f>
        <v>97.0039072052753</v>
      </c>
      <c r="BA137" s="47" t="n">
        <f aca="false">+BA133*BA47</f>
        <v>94.5788095251435</v>
      </c>
      <c r="BB137" s="47" t="n">
        <f aca="false">+BB133*BB47</f>
        <v>92.2143392870149</v>
      </c>
      <c r="BC137" s="47" t="n">
        <f aca="false">+BC133*BC47</f>
        <v>89.9089808048395</v>
      </c>
      <c r="BD137" s="47" t="n">
        <f aca="false">+BD133*BD47</f>
        <v>87.6612562847185</v>
      </c>
      <c r="BE137" s="47" t="n">
        <f aca="false">+BE133*BE47</f>
        <v>85.4697248776006</v>
      </c>
      <c r="BF137" s="47" t="n">
        <f aca="false">+BF133*BF47</f>
        <v>83.3329817556605</v>
      </c>
      <c r="BG137" s="47" t="n">
        <f aca="false">+BG133*BG47</f>
        <v>63.4998585612</v>
      </c>
      <c r="BH137" s="47" t="n">
        <f aca="false">+BH133*BH47</f>
        <v>24.5956498486</v>
      </c>
      <c r="BI137" s="47" t="n">
        <f aca="false">+BI133*BI47</f>
        <v>0</v>
      </c>
      <c r="BJ137" s="47"/>
      <c r="BK137" s="47"/>
      <c r="BL137" s="47"/>
      <c r="BM137" s="47"/>
      <c r="BN137" s="47"/>
      <c r="BO137" s="47"/>
      <c r="BP137" s="47"/>
      <c r="BQ137" s="47"/>
      <c r="BR137" s="47"/>
      <c r="BS137" s="47"/>
      <c r="BT137" s="47"/>
      <c r="BU137" s="47"/>
      <c r="BV137" s="47"/>
      <c r="BW137" s="47"/>
      <c r="BX137" s="47"/>
      <c r="BY137" s="47"/>
      <c r="BZ137" s="47"/>
      <c r="CA137" s="47"/>
      <c r="CB137" s="47"/>
      <c r="CC137" s="47"/>
      <c r="CD137" s="47"/>
      <c r="CE137" s="47"/>
      <c r="CF137" s="47"/>
      <c r="CG137" s="47"/>
      <c r="CH137" s="47"/>
      <c r="CI137" s="47"/>
      <c r="CJ137" s="47"/>
      <c r="CK137" s="47"/>
      <c r="CL137" s="47"/>
      <c r="CM137" s="47"/>
      <c r="CN137" s="47"/>
      <c r="CO137" s="47"/>
      <c r="CP137" s="47"/>
      <c r="CQ137" s="47"/>
      <c r="CR137" s="47"/>
      <c r="CS137" s="47"/>
      <c r="CT137" s="47"/>
      <c r="CU137" s="47"/>
      <c r="CV137" s="47"/>
      <c r="CW137" s="47"/>
      <c r="CX137" s="47"/>
      <c r="CY137" s="47"/>
      <c r="CZ137" s="47"/>
      <c r="DA137" s="47"/>
      <c r="DB137" s="47"/>
      <c r="DC137" s="47"/>
      <c r="DD137" s="47"/>
      <c r="DE137" s="47"/>
      <c r="DF137" s="47"/>
      <c r="DG137" s="47"/>
      <c r="DH137" s="47"/>
      <c r="DI137" s="47"/>
      <c r="DJ137" s="47"/>
      <c r="DK137" s="47"/>
      <c r="DL137" s="47"/>
      <c r="DM137" s="47"/>
      <c r="DN137" s="47"/>
      <c r="DO137" s="47"/>
      <c r="DP137" s="47"/>
      <c r="DQ137" s="47"/>
      <c r="DR137" s="47"/>
      <c r="DS137" s="47"/>
      <c r="DT137" s="47"/>
    </row>
    <row r="138" s="111" customFormat="true" ht="25.15" hidden="false" customHeight="true" outlineLevel="0" collapsed="false">
      <c r="A138" s="109" t="s">
        <v>306</v>
      </c>
      <c r="B138" s="110" t="n">
        <f aca="false">+C154</f>
        <v>0.0516417102528715</v>
      </c>
      <c r="C138" s="110" t="n">
        <f aca="false">+D154</f>
        <v>0.0507244350398244</v>
      </c>
      <c r="D138" s="110" t="n">
        <f aca="false">+E154</f>
        <v>0.0496526897420124</v>
      </c>
      <c r="E138" s="110" t="n">
        <f aca="false">+F154</f>
        <v>0.0485153570125423</v>
      </c>
      <c r="F138" s="110" t="n">
        <f aca="false">+G154</f>
        <v>0.0473608705338815</v>
      </c>
      <c r="G138" s="110" t="n">
        <f aca="false">+H154</f>
        <v>0.0462152168373904</v>
      </c>
      <c r="H138" s="110" t="n">
        <f aca="false">+I154</f>
        <v>0.0450920303502347</v>
      </c>
      <c r="I138" s="110" t="n">
        <f aca="false">+J154</f>
        <v>0.0439982150731537</v>
      </c>
      <c r="J138" s="110" t="n">
        <f aca="false">+K154</f>
        <v>0.0429370570596561</v>
      </c>
      <c r="K138" s="110" t="n">
        <f aca="false">+L154</f>
        <v>0.0419099354990367</v>
      </c>
      <c r="L138" s="110" t="n">
        <f aca="false">+M154</f>
        <v>0.040917252890353</v>
      </c>
      <c r="M138" s="110" t="n">
        <f aca="false">+N154</f>
        <v>0.0399589328118808</v>
      </c>
      <c r="N138" s="110" t="n">
        <f aca="false">+O154</f>
        <v>0.0390346811161526</v>
      </c>
      <c r="O138" s="110" t="n">
        <f aca="false">+P154</f>
        <v>0.0381441224628158</v>
      </c>
      <c r="P138" s="110" t="n">
        <f aca="false">+Q154</f>
        <v>0.0372868757304536</v>
      </c>
      <c r="Q138" s="110" t="n">
        <f aca="false">+R154</f>
        <v>0.0364626121305305</v>
      </c>
      <c r="R138" s="110" t="n">
        <f aca="false">+S154</f>
        <v>0.0356711263146154</v>
      </c>
      <c r="S138" s="110" t="n">
        <f aca="false">+T154</f>
        <v>0.0349124553222528</v>
      </c>
      <c r="T138" s="110" t="n">
        <f aca="false">+U154</f>
        <v>0.0341928969905978</v>
      </c>
      <c r="U138" s="110" t="n">
        <f aca="false">+V154</f>
        <v>0.033508283848932</v>
      </c>
      <c r="V138" s="110" t="n">
        <f aca="false">+W154</f>
        <v>0.0328557976025001</v>
      </c>
      <c r="W138" s="110" t="n">
        <f aca="false">+X154</f>
        <v>0.0322334109188518</v>
      </c>
      <c r="X138" s="110" t="n">
        <f aca="false">+Y154</f>
        <v>0.03163956200623</v>
      </c>
      <c r="Y138" s="110" t="n">
        <f aca="false">+Z154</f>
        <v>0.0310729662079903</v>
      </c>
      <c r="Z138" s="110" t="n">
        <f aca="false">+AA154</f>
        <v>0.0305325073398743</v>
      </c>
      <c r="AA138" s="110" t="n">
        <f aca="false">+AB154</f>
        <v>0.0300171749629079</v>
      </c>
      <c r="AB138" s="110" t="n">
        <f aca="false">+AC154</f>
        <v>0.0295260294335877</v>
      </c>
      <c r="AC138" s="110" t="n">
        <f aca="false">+AD154</f>
        <v>0.0290581821569285</v>
      </c>
      <c r="AD138" s="110" t="n">
        <f aca="false">+AE154</f>
        <v>0.0286127853444964</v>
      </c>
      <c r="AE138" s="110" t="n">
        <f aca="false">+AF154</f>
        <v>0.0281890260554365</v>
      </c>
      <c r="AF138" s="110" t="n">
        <f aca="false">+AG154</f>
        <v>0.0277861227940213</v>
      </c>
      <c r="AG138" s="110" t="n">
        <f aca="false">+AH154</f>
        <v>0.0274033214080587</v>
      </c>
      <c r="AH138" s="110" t="n">
        <f aca="false">+AI154</f>
        <v>0.0270398891994272</v>
      </c>
      <c r="AI138" s="110" t="n">
        <f aca="false">+AJ154</f>
        <v>0.0266951025767295</v>
      </c>
      <c r="AJ138" s="110" t="n">
        <f aca="false">+AK154</f>
        <v>0.0263682255949662</v>
      </c>
      <c r="AK138" s="110" t="n">
        <f aca="false">+AL154</f>
        <v>0.0260584680033626</v>
      </c>
      <c r="AL138" s="110" t="n">
        <f aca="false">+AM154</f>
        <v>0.0257649111718863</v>
      </c>
      <c r="AM138" s="110" t="n">
        <f aca="false">+AN154</f>
        <v>0.0254863727764461</v>
      </c>
      <c r="AN138" s="110" t="n">
        <f aca="false">+AO154</f>
        <v>0.025221167413531</v>
      </c>
      <c r="AO138" s="110" t="n">
        <f aca="false">+AP154</f>
        <v>0.0249666808934783</v>
      </c>
      <c r="AP138" s="110" t="n">
        <f aca="false">+AQ154</f>
        <v>0.0247186196181779</v>
      </c>
      <c r="AQ138" s="110" t="n">
        <f aca="false">+AR154</f>
        <v>0.0244696930608193</v>
      </c>
      <c r="AR138" s="110" t="n">
        <f aca="false">+AS154</f>
        <v>0.0242073145212247</v>
      </c>
      <c r="AS138" s="110" t="n">
        <f aca="false">+AT154</f>
        <v>0.0239096301496058</v>
      </c>
      <c r="AT138" s="110" t="n">
        <f aca="false">+AU154</f>
        <v>0.0243221324594467</v>
      </c>
      <c r="AU138" s="110" t="n">
        <f aca="false">+AV154</f>
        <v>0.024279429877724</v>
      </c>
      <c r="AV138" s="110" t="n">
        <f aca="false">+AW154</f>
        <v>0.0242969305593324</v>
      </c>
      <c r="AW138" s="110" t="n">
        <f aca="false">+AX154</f>
        <v>0.0243717737410951</v>
      </c>
      <c r="AX138" s="110" t="n">
        <f aca="false">+AY154</f>
        <v>0.0245382446928</v>
      </c>
      <c r="AY138" s="110" t="n">
        <f aca="false">+AZ154</f>
        <v>0.0172200594210155</v>
      </c>
      <c r="AZ138" s="110" t="n">
        <f aca="false">+BA154</f>
        <v>0.0256365832538057</v>
      </c>
      <c r="BA138" s="110" t="n">
        <f aca="false">+BB154</f>
        <v>0.024876425331142</v>
      </c>
      <c r="BB138" s="110" t="n">
        <f aca="false">+BC154</f>
        <v>0.0242825554465833</v>
      </c>
      <c r="BC138" s="110" t="n">
        <f aca="false">+BD154</f>
        <v>0.0237999477224189</v>
      </c>
      <c r="BD138" s="110" t="n">
        <f aca="false">+BE154</f>
        <v>0.0233929728422464</v>
      </c>
      <c r="BE138" s="110" t="n">
        <f aca="false">+BF154</f>
        <v>0.0230383390248918</v>
      </c>
      <c r="BF138" s="110" t="n">
        <f aca="false">+BG154</f>
        <v>0.0231478063282158</v>
      </c>
      <c r="BG138" s="110" t="n">
        <f aca="false">+BH154</f>
        <v>0.0225170563812787</v>
      </c>
      <c r="BH138" s="110" t="n">
        <f aca="false">+BI154</f>
        <v>0.0218108679606153</v>
      </c>
      <c r="BI138" s="110"/>
    </row>
    <row r="139" customFormat="false" ht="21" hidden="false" customHeight="true" outlineLevel="0" collapsed="false">
      <c r="A139" s="112"/>
    </row>
    <row r="140" customFormat="false" ht="21" hidden="false" customHeight="true" outlineLevel="0" collapsed="false">
      <c r="A140" s="112"/>
    </row>
    <row r="141" customFormat="false" ht="21" hidden="false" customHeight="true" outlineLevel="0" collapsed="false">
      <c r="A141" s="112"/>
    </row>
    <row r="142" customFormat="false" ht="21" hidden="false" customHeight="true" outlineLevel="0" collapsed="false">
      <c r="A142" s="112"/>
    </row>
    <row r="143" customFormat="false" ht="21" hidden="false" customHeight="true" outlineLevel="0" collapsed="false">
      <c r="A143" s="112"/>
    </row>
    <row r="144" customFormat="false" ht="21" hidden="false" customHeight="true" outlineLevel="0" collapsed="false">
      <c r="A144" s="112"/>
    </row>
    <row r="145" customFormat="false" ht="22.5" hidden="false" customHeight="true" outlineLevel="0" collapsed="false">
      <c r="A145" s="67"/>
      <c r="B145" s="55"/>
    </row>
    <row r="146" customFormat="false" ht="21" hidden="false" customHeight="true" outlineLevel="0" collapsed="false">
      <c r="A146" s="113" t="s">
        <v>307</v>
      </c>
      <c r="B146" s="55"/>
    </row>
    <row r="147" customFormat="false" ht="21" hidden="false" customHeight="true" outlineLevel="0" collapsed="false">
      <c r="A147" s="40" t="s">
        <v>308</v>
      </c>
      <c r="B147" s="55"/>
    </row>
    <row r="148" customFormat="false" ht="21" hidden="false" customHeight="true" outlineLevel="0" collapsed="false">
      <c r="A148" s="40" t="s">
        <v>309</v>
      </c>
      <c r="B148" s="55"/>
      <c r="C148" s="42" t="n">
        <f aca="false">+(C53/B53)^0.2</f>
        <v>1.01156029272138</v>
      </c>
      <c r="D148" s="42" t="n">
        <f aca="false">+(D53/C53)^0.2</f>
        <v>1.01000349309153</v>
      </c>
      <c r="E148" s="42" t="n">
        <f aca="false">+(E53/D53)^0.2</f>
        <v>1.0086572406019</v>
      </c>
      <c r="F148" s="42" t="n">
        <f aca="false">+(F53/E53)^0.2</f>
        <v>1.00749283590435</v>
      </c>
      <c r="G148" s="42" t="n">
        <f aca="false">+(G53/F53)^0.2</f>
        <v>1.00648554757732</v>
      </c>
      <c r="H148" s="42" t="n">
        <f aca="false">+(H53/G53)^0.2</f>
        <v>1.00561404962406</v>
      </c>
      <c r="I148" s="42" t="n">
        <f aca="false">+(I53/H53)^0.2</f>
        <v>1.00485994213211</v>
      </c>
      <c r="J148" s="42" t="n">
        <f aca="false">+(J53/I53)^0.2</f>
        <v>1.00420734197365</v>
      </c>
      <c r="K148" s="42" t="n">
        <f aca="false">+(K53/J53)^0.2</f>
        <v>1.00364253268941</v>
      </c>
      <c r="L148" s="42" t="n">
        <f aca="false">+(L53/K53)^0.2</f>
        <v>1.00315366452847</v>
      </c>
      <c r="M148" s="42" t="n">
        <f aca="false">+(M53/L53)^0.2</f>
        <v>1.00273049710481</v>
      </c>
      <c r="N148" s="42" t="n">
        <f aca="false">+(N53/M53)^0.2</f>
        <v>1.00236417834894</v>
      </c>
      <c r="O148" s="42" t="n">
        <f aca="false">+(O53/N53)^0.2</f>
        <v>1.002047054435</v>
      </c>
      <c r="P148" s="42" t="n">
        <f aca="false">+(P53/O53)^0.2</f>
        <v>1.0017725061914</v>
      </c>
      <c r="Q148" s="42" t="n">
        <f aca="false">+(Q53/P53)^0.2</f>
        <v>1.00153480819152</v>
      </c>
      <c r="R148" s="42" t="n">
        <f aca="false">+(R53/Q53)^0.2</f>
        <v>1.00132900729436</v>
      </c>
      <c r="S148" s="42" t="n">
        <f aca="false">+(S53/R53)^0.2</f>
        <v>1.00115081788641</v>
      </c>
      <c r="T148" s="42" t="n">
        <f aca="false">+(T53/S53)^0.2</f>
        <v>1.00099653147975</v>
      </c>
      <c r="U148" s="42" t="n">
        <f aca="false">+(U53/T53)^0.2</f>
        <v>1.00086293866296</v>
      </c>
      <c r="V148" s="42" t="n">
        <f aca="false">+(V53/U53)^0.2</f>
        <v>1.00074726168937</v>
      </c>
      <c r="W148" s="42" t="n">
        <f aca="false">+(W53/V53)^0.2</f>
        <v>1.00064709623265</v>
      </c>
      <c r="X148" s="42" t="n">
        <f aca="false">+(X53/W53)^0.2</f>
        <v>1.00056036104766</v>
      </c>
      <c r="Y148" s="42" t="n">
        <f aca="false">+(Y53/X53)^0.2</f>
        <v>1.00048525445196</v>
      </c>
      <c r="Z148" s="42" t="n">
        <f aca="false">+(Z53/Y53)^0.2</f>
        <v>1.00042021669536</v>
      </c>
      <c r="AA148" s="42" t="n">
        <f aca="false">+(AA53/Z53)^0.2</f>
        <v>1.00036389741416</v>
      </c>
      <c r="AB148" s="42" t="n">
        <f aca="false">+(AB53/AA53)^0.2</f>
        <v>1.00031512747837</v>
      </c>
      <c r="AC148" s="42" t="n">
        <f aca="false">+(AC53/AB53)^0.2</f>
        <v>1.00027289463506</v>
      </c>
      <c r="AD148" s="42" t="n">
        <f aca="false">+(AD53/AC53)^0.2</f>
        <v>1.00023632243342</v>
      </c>
      <c r="AE148" s="42" t="n">
        <f aca="false">+(AE53/AD53)^0.2</f>
        <v>1.00020465198721</v>
      </c>
      <c r="AF148" s="42" t="n">
        <f aca="false">+(AF53/AE53)^0.2</f>
        <v>1.000177226191</v>
      </c>
      <c r="AG148" s="42" t="n">
        <f aca="false">+(AG53/AF53)^0.2</f>
        <v>1.00015347605911</v>
      </c>
      <c r="AH148" s="42" t="n">
        <f aca="false">+(AH53/AG53)^0.2</f>
        <v>1.00013290890057</v>
      </c>
      <c r="AI148" s="42" t="n">
        <f aca="false">+(AI53/AH53)^0.2</f>
        <v>1.000115098083</v>
      </c>
      <c r="AJ148" s="42" t="n">
        <f aca="false">+(AJ53/AI53)^0.2</f>
        <v>1.00009967417126</v>
      </c>
      <c r="AK148" s="42" t="n">
        <f aca="false">+(AK53/AJ53)^0.2</f>
        <v>1.00008631725589</v>
      </c>
      <c r="AL148" s="42" t="n">
        <f aca="false">+(AL53/AK53)^0.2</f>
        <v>1.00007475031131</v>
      </c>
      <c r="AM148" s="42" t="n">
        <f aca="false">+(AM53/AL53)^0.2</f>
        <v>1.0000647334454</v>
      </c>
      <c r="AN148" s="42" t="n">
        <f aca="false">+(AN53/AM53)^0.2</f>
        <v>1.00005605892059</v>
      </c>
      <c r="AO148" s="42" t="n">
        <f aca="false">+(AO53/AN53)^0.2</f>
        <v>1.00004854684289</v>
      </c>
      <c r="AP148" s="42" t="n">
        <f aca="false">+(AP53/AO53)^0.2</f>
        <v>1.0000420414292</v>
      </c>
      <c r="AQ148" s="42" t="n">
        <f aca="false">+(AQ53/AP53)^0.2</f>
        <v>1.00003640777514</v>
      </c>
      <c r="AR148" s="42" t="n">
        <f aca="false">+(AR53/AQ53)^0.2</f>
        <v>1.00003152905636</v>
      </c>
      <c r="AS148" s="42" t="n">
        <f aca="false">+(AS53/AR53)^0.2</f>
        <v>1.00002730410513</v>
      </c>
      <c r="AT148" s="42" t="n">
        <f aca="false">+(AT53/AS53)^0.2</f>
        <v>1.00002364531179</v>
      </c>
      <c r="AU148" s="42" t="n">
        <f aca="false">+(AU53/AT53)^0.2</f>
        <v>1.00002047680757</v>
      </c>
      <c r="AV148" s="42" t="n">
        <f aca="false">+(AV53/AU53)^0.2</f>
        <v>1.00001773289103</v>
      </c>
      <c r="AW148" s="42" t="n">
        <f aca="false">+(AW53/AV53)^0.2</f>
        <v>1.00001535666538</v>
      </c>
      <c r="AX148" s="42" t="n">
        <f aca="false">+(AX53/AW53)^0.2</f>
        <v>1.00001329885854</v>
      </c>
      <c r="AY148" s="42" t="n">
        <f aca="false">+(AY53/AX53)^0.2</f>
        <v>1.00001151680123</v>
      </c>
      <c r="AZ148" s="42" t="n">
        <f aca="false">+(AZ53/AY53)^0.2</f>
        <v>1.00000997354217</v>
      </c>
      <c r="BA148" s="42" t="n">
        <f aca="false">+(BA53/AZ53)^0.2</f>
        <v>1.00000863708175</v>
      </c>
      <c r="BB148" s="42" t="n">
        <f aca="false">+(BB53/BA53)^0.2</f>
        <v>1.00000747970847</v>
      </c>
      <c r="BC148" s="42" t="n">
        <f aca="false">+(BC53/BB53)^0.2</f>
        <v>1.00000647742429</v>
      </c>
      <c r="BD148" s="42" t="n">
        <f aca="false">+(BD53/BC53)^0.2</f>
        <v>1.000005609447</v>
      </c>
      <c r="BE148" s="42" t="n">
        <f aca="false">+(BE53/BD53)^0.2</f>
        <v>1.00000485777927</v>
      </c>
      <c r="BF148" s="42" t="n">
        <f aca="false">+(BF53/BE53)^0.2</f>
        <v>1.00000420683548</v>
      </c>
      <c r="BG148" s="42" t="n">
        <f aca="false">+(BG53/BF53)^0.2</f>
        <v>1.0000036431185</v>
      </c>
      <c r="BH148" s="42" t="n">
        <f aca="false">+(BH53/BG53)^0.2</f>
        <v>1.00000315493985</v>
      </c>
      <c r="BI148" s="42" t="n">
        <f aca="false">+(BI53/BH53)^0.2</f>
        <v>1.00000273217733</v>
      </c>
    </row>
    <row r="149" customFormat="false" ht="21" hidden="false" customHeight="true" outlineLevel="0" collapsed="false">
      <c r="A149" s="40" t="s">
        <v>310</v>
      </c>
      <c r="B149" s="55"/>
      <c r="C149" s="42" t="n">
        <f aca="false">+(B18/C18)^0.2</f>
        <v>1.015</v>
      </c>
      <c r="D149" s="42" t="n">
        <f aca="false">+(C18/D18)^0.2</f>
        <v>1.015</v>
      </c>
      <c r="E149" s="42" t="n">
        <f aca="false">+(D18/E18)^0.2</f>
        <v>1.015</v>
      </c>
      <c r="F149" s="42" t="n">
        <f aca="false">+(E18/F18)^0.2</f>
        <v>1.015</v>
      </c>
      <c r="G149" s="42" t="n">
        <f aca="false">+(F18/G18)^0.2</f>
        <v>1.015</v>
      </c>
      <c r="H149" s="42" t="n">
        <f aca="false">+(G18/H18)^0.2</f>
        <v>1.015</v>
      </c>
      <c r="I149" s="42" t="n">
        <f aca="false">+(H18/I18)^0.2</f>
        <v>1.015</v>
      </c>
      <c r="J149" s="42" t="n">
        <f aca="false">+(I18/J18)^0.2</f>
        <v>1.015</v>
      </c>
      <c r="K149" s="42" t="n">
        <f aca="false">+(J18/K18)^0.2</f>
        <v>1.015</v>
      </c>
      <c r="L149" s="42" t="n">
        <f aca="false">+(K18/L18)^0.2</f>
        <v>1.015</v>
      </c>
      <c r="M149" s="42" t="n">
        <f aca="false">+(L18/M18)^0.2</f>
        <v>1.015</v>
      </c>
      <c r="N149" s="42" t="n">
        <f aca="false">+(M18/N18)^0.2</f>
        <v>1.015</v>
      </c>
      <c r="O149" s="42" t="n">
        <f aca="false">+(N18/O18)^0.2</f>
        <v>1.015</v>
      </c>
      <c r="P149" s="42" t="n">
        <f aca="false">+(O18/P18)^0.2</f>
        <v>1.015</v>
      </c>
      <c r="Q149" s="42" t="n">
        <f aca="false">+(P18/Q18)^0.2</f>
        <v>1.015</v>
      </c>
      <c r="R149" s="42" t="n">
        <f aca="false">+(Q18/R18)^0.2</f>
        <v>1.015</v>
      </c>
      <c r="S149" s="42" t="n">
        <f aca="false">+(R18/S18)^0.2</f>
        <v>1.015</v>
      </c>
      <c r="T149" s="42" t="n">
        <f aca="false">+(S18/T18)^0.2</f>
        <v>1.015</v>
      </c>
      <c r="U149" s="42" t="n">
        <f aca="false">+(T18/U18)^0.2</f>
        <v>1.015</v>
      </c>
      <c r="V149" s="42" t="n">
        <f aca="false">+(U18/V18)^0.2</f>
        <v>1.015</v>
      </c>
      <c r="W149" s="42" t="n">
        <f aca="false">+(V18/W18)^0.2</f>
        <v>1.015</v>
      </c>
      <c r="X149" s="42" t="n">
        <f aca="false">+(W18/X18)^0.2</f>
        <v>1.015</v>
      </c>
      <c r="Y149" s="42" t="n">
        <f aca="false">+(X18/Y18)^0.2</f>
        <v>1.015</v>
      </c>
      <c r="Z149" s="42" t="n">
        <f aca="false">+(Y18/Z18)^0.2</f>
        <v>1.015</v>
      </c>
      <c r="AA149" s="42" t="n">
        <f aca="false">+(Z18/AA18)^0.2</f>
        <v>1.015</v>
      </c>
      <c r="AB149" s="42" t="n">
        <f aca="false">+(AA18/AB18)^0.2</f>
        <v>1.015</v>
      </c>
      <c r="AC149" s="42" t="n">
        <f aca="false">+(AB18/AC18)^0.2</f>
        <v>1.015</v>
      </c>
      <c r="AD149" s="42" t="n">
        <f aca="false">+(AC18/AD18)^0.2</f>
        <v>1.015</v>
      </c>
      <c r="AE149" s="42" t="n">
        <f aca="false">+(AD18/AE18)^0.2</f>
        <v>1.015</v>
      </c>
      <c r="AF149" s="42" t="n">
        <f aca="false">+(AE18/AF18)^0.2</f>
        <v>1.015</v>
      </c>
      <c r="AG149" s="42" t="n">
        <f aca="false">+(AF18/AG18)^0.2</f>
        <v>1.015</v>
      </c>
      <c r="AH149" s="42" t="n">
        <f aca="false">+(AG18/AH18)^0.2</f>
        <v>1.015</v>
      </c>
      <c r="AI149" s="42" t="n">
        <f aca="false">+(AH18/AI18)^0.2</f>
        <v>1.015</v>
      </c>
      <c r="AJ149" s="42" t="n">
        <f aca="false">+(AI18/AJ18)^0.2</f>
        <v>1.015</v>
      </c>
      <c r="AK149" s="42" t="n">
        <f aca="false">+(AJ18/AK18)^0.2</f>
        <v>1.015</v>
      </c>
      <c r="AL149" s="42" t="n">
        <f aca="false">+(AK18/AL18)^0.2</f>
        <v>1.015</v>
      </c>
      <c r="AM149" s="42" t="n">
        <f aca="false">+(AL18/AM18)^0.2</f>
        <v>1.015</v>
      </c>
      <c r="AN149" s="42" t="n">
        <f aca="false">+(AM18/AN18)^0.2</f>
        <v>1.015</v>
      </c>
      <c r="AO149" s="42" t="n">
        <f aca="false">+(AN18/AO18)^0.2</f>
        <v>1.015</v>
      </c>
      <c r="AP149" s="42" t="n">
        <f aca="false">+(AO18/AP18)^0.2</f>
        <v>1.015</v>
      </c>
      <c r="AQ149" s="42" t="n">
        <f aca="false">+(AP18/AQ18)^0.2</f>
        <v>1.015</v>
      </c>
      <c r="AR149" s="42" t="n">
        <f aca="false">+(AQ18/AR18)^0.2</f>
        <v>1.015</v>
      </c>
      <c r="AS149" s="42" t="n">
        <f aca="false">+(AR18/AS18)^0.2</f>
        <v>1.015</v>
      </c>
      <c r="AT149" s="42" t="n">
        <f aca="false">+(AS18/AT18)^0.2</f>
        <v>1.015</v>
      </c>
      <c r="AU149" s="42" t="n">
        <f aca="false">+(AT18/AU18)^0.2</f>
        <v>1.015</v>
      </c>
      <c r="AV149" s="42" t="n">
        <f aca="false">+(AU18/AV18)^0.2</f>
        <v>1.015</v>
      </c>
      <c r="AW149" s="42" t="n">
        <f aca="false">+(AV18/AW18)^0.2</f>
        <v>1.015</v>
      </c>
      <c r="AX149" s="42" t="n">
        <f aca="false">+(AW18/AX18)^0.2</f>
        <v>1.015</v>
      </c>
      <c r="AY149" s="42" t="n">
        <f aca="false">+(AX18/AY18)^0.2</f>
        <v>1.015</v>
      </c>
      <c r="AZ149" s="42" t="n">
        <f aca="false">+(AY18/AZ18)^0.2</f>
        <v>1.015</v>
      </c>
      <c r="BA149" s="42" t="n">
        <f aca="false">+(AZ18/BA18)^0.2</f>
        <v>1.015</v>
      </c>
      <c r="BB149" s="42" t="n">
        <f aca="false">+(BA18/BB18)^0.2</f>
        <v>1.015</v>
      </c>
      <c r="BC149" s="42" t="n">
        <f aca="false">+(BB18/BC18)^0.2</f>
        <v>1.015</v>
      </c>
      <c r="BD149" s="42" t="n">
        <f aca="false">+(BC18/BD18)^0.2</f>
        <v>1.015</v>
      </c>
      <c r="BE149" s="42" t="n">
        <f aca="false">+(BD18/BE18)^0.2</f>
        <v>1.015</v>
      </c>
      <c r="BF149" s="42" t="n">
        <f aca="false">+(BE18/BF18)^0.2</f>
        <v>1.015</v>
      </c>
      <c r="BG149" s="42" t="n">
        <f aca="false">+(BF18/BG18)^0.2</f>
        <v>1.015</v>
      </c>
      <c r="BH149" s="42" t="n">
        <f aca="false">+(BG18/BH18)^0.2</f>
        <v>1.015</v>
      </c>
      <c r="BI149" s="42" t="n">
        <f aca="false">+(BH18/BI18)^0.2</f>
        <v>1.015</v>
      </c>
    </row>
    <row r="150" customFormat="false" ht="21" hidden="false" customHeight="true" outlineLevel="0" collapsed="false">
      <c r="A150" s="40" t="s">
        <v>311</v>
      </c>
      <c r="B150" s="55"/>
      <c r="C150" s="42" t="n">
        <f aca="false">+((C126/B126)^($B$19))^0.2</f>
        <v>1.03610020714569</v>
      </c>
      <c r="D150" s="42" t="n">
        <f aca="false">+((D126/C126)^($B$19))^0.2</f>
        <v>1.03519648772397</v>
      </c>
      <c r="E150" s="42" t="n">
        <f aca="false">+((E126/D126)^($B$19))^0.2</f>
        <v>1.03414058102661</v>
      </c>
      <c r="F150" s="42" t="n">
        <f aca="false">+((F126/E126)^($B$19))^0.2</f>
        <v>1.03302005616999</v>
      </c>
      <c r="G150" s="42" t="n">
        <f aca="false">+((G126/F126)^($B$19))^0.2</f>
        <v>1.03188263106786</v>
      </c>
      <c r="H150" s="42" t="n">
        <f aca="false">+((H126/G126)^($B$19))^0.2</f>
        <v>1.03075390821418</v>
      </c>
      <c r="I150" s="42" t="n">
        <f aca="false">+((I126/H126)^($B$19))^0.2</f>
        <v>1.0296473205421</v>
      </c>
      <c r="J150" s="42" t="n">
        <f aca="false">+((J126/I126)^($B$19))^0.2</f>
        <v>1.02856967002281</v>
      </c>
      <c r="K150" s="42" t="n">
        <f aca="false">+((K126/J126)^($B$19))^0.2</f>
        <v>1.02752419414744</v>
      </c>
      <c r="L150" s="42" t="n">
        <f aca="false">+((L126/K126)^($B$19))^0.2</f>
        <v>1.02651225172319</v>
      </c>
      <c r="M150" s="42" t="n">
        <f aca="false">+((M126/L126)^($B$19))^0.2</f>
        <v>1.02553423930084</v>
      </c>
      <c r="N150" s="42" t="n">
        <f aca="false">+((N126/M126)^($B$19))^0.2</f>
        <v>1.02459008158806</v>
      </c>
      <c r="O150" s="42" t="n">
        <f aca="false">+((O126/N126)^($B$19))^0.2</f>
        <v>1.02367948878439</v>
      </c>
      <c r="P150" s="42" t="n">
        <f aca="false">+((P126/O126)^($B$19))^0.2</f>
        <v>1.02280209109637</v>
      </c>
      <c r="Q150" s="42" t="n">
        <f aca="false">+((Q126/P126)^($B$19))^0.2</f>
        <v>1.02195751303493</v>
      </c>
      <c r="R150" s="42" t="n">
        <f aca="false">+((R126/Q126)^($B$19))^0.2</f>
        <v>1.02114543067047</v>
      </c>
      <c r="S150" s="42" t="n">
        <f aca="false">+((S126/R126)^($B$19))^0.2</f>
        <v>1.02036564168928</v>
      </c>
      <c r="T150" s="42" t="n">
        <f aca="false">+((T126/S126)^($B$19))^0.2</f>
        <v>1.0196181825835</v>
      </c>
      <c r="U150" s="42" t="n">
        <f aca="false">+((U126/T126)^($B$19))^0.2</f>
        <v>1.01890925811882</v>
      </c>
      <c r="V150" s="42" t="n">
        <f aca="false">+((V126/U126)^($B$19))^0.2</f>
        <v>1.01823476241274</v>
      </c>
      <c r="W150" s="42" t="n">
        <f aca="false">+((W126/V126)^($B$19))^0.2</f>
        <v>1.0175919188202</v>
      </c>
      <c r="X150" s="42" t="n">
        <f aca="false">+((X126/W126)^($B$19))^0.2</f>
        <v>1.01697872996931</v>
      </c>
      <c r="Y150" s="42" t="n">
        <f aca="false">+((Y126/X126)^($B$19))^0.2</f>
        <v>1.016393657149</v>
      </c>
      <c r="Z150" s="42" t="n">
        <f aca="false">+((Z126/Y126)^($B$19))^0.2</f>
        <v>1.01583543468768</v>
      </c>
      <c r="AA150" s="42" t="n">
        <f aca="false">+((AA126/Z126)^($B$19))^0.2</f>
        <v>1.01530296289643</v>
      </c>
      <c r="AB150" s="42" t="n">
        <f aca="false">+((AB126/AA126)^($B$19))^0.2</f>
        <v>1.01479524626888</v>
      </c>
      <c r="AC150" s="42" t="n">
        <f aca="false">+((AC126/AB126)^($B$19))^0.2</f>
        <v>1.01431135904787</v>
      </c>
      <c r="AD150" s="42" t="n">
        <f aca="false">+((AD126/AC126)^($B$19))^0.2</f>
        <v>1.01385042577037</v>
      </c>
      <c r="AE150" s="42" t="n">
        <f aca="false">+((AE126/AD126)^($B$19))^0.2</f>
        <v>1.01341161117684</v>
      </c>
      <c r="AF150" s="42" t="n">
        <f aca="false">+((AF126/AE126)^($B$19))^0.2</f>
        <v>1.01299411434033</v>
      </c>
      <c r="AG150" s="42" t="n">
        <f aca="false">+((AG126/AF126)^($B$19))^0.2</f>
        <v>1.01259716531431</v>
      </c>
      <c r="AH150" s="42" t="n">
        <f aca="false">+((AH126/AG126)^($B$19))^0.2</f>
        <v>1.01222002109168</v>
      </c>
      <c r="AI150" s="42" t="n">
        <f aca="false">+((AI126/AH126)^($B$19))^0.2</f>
        <v>1.01186195980239</v>
      </c>
      <c r="AJ150" s="42" t="n">
        <f aca="false">+((AJ126/AI126)^($B$19))^0.2</f>
        <v>1.0115222685485</v>
      </c>
      <c r="AK150" s="42" t="n">
        <f aca="false">+((AK126/AJ126)^($B$19))^0.2</f>
        <v>1.01120022226105</v>
      </c>
      <c r="AL150" s="42" t="n">
        <f aca="false">+((AL126/AK126)^($B$19))^0.2</f>
        <v>1.01089504236785</v>
      </c>
      <c r="AM150" s="42" t="n">
        <f aca="false">+((AM126/AL126)^($B$19))^0.2</f>
        <v>1.01060582381467</v>
      </c>
      <c r="AN150" s="42" t="n">
        <f aca="false">+((AN126/AM126)^($B$19))^0.2</f>
        <v>1.01033140175019</v>
      </c>
      <c r="AO150" s="42" t="n">
        <f aca="false">+((AO126/AN126)^($B$19))^0.2</f>
        <v>1.01007011567836</v>
      </c>
      <c r="AP150" s="42" t="n">
        <f aca="false">+((AP126/AO126)^($B$19))^0.2</f>
        <v>1.00981939004284</v>
      </c>
      <c r="AQ150" s="42" t="n">
        <f aca="false">+((AQ126/AP126)^($B$19))^0.2</f>
        <v>1.00957499469771</v>
      </c>
      <c r="AR150" s="42" t="n">
        <f aca="false">+((AR126/AQ126)^($B$19))^0.2</f>
        <v>1.00932974685795</v>
      </c>
      <c r="AS150" s="42" t="n">
        <f aca="false">+((AS126/AR126)^($B$19))^0.2</f>
        <v>1.00907124583372</v>
      </c>
      <c r="AT150" s="42" t="n">
        <f aca="false">+((AT126/AS126)^($B$19))^0.2</f>
        <v>1.00877796073853</v>
      </c>
      <c r="AU150" s="42" t="n">
        <f aca="false">+((AU126/AT126)^($B$19))^0.2</f>
        <v>1.00918436695512</v>
      </c>
      <c r="AV150" s="42" t="n">
        <f aca="false">+((AV126/AU126)^($B$19))^0.2</f>
        <v>1.00914229544603</v>
      </c>
      <c r="AW150" s="42" t="n">
        <f aca="false">+((AW126/AV126)^($B$19))^0.2</f>
        <v>1.00915953749688</v>
      </c>
      <c r="AX150" s="42" t="n">
        <f aca="false">+((AX126/AW126)^($B$19))^0.2</f>
        <v>1.00923327462177</v>
      </c>
      <c r="AY150" s="42" t="n">
        <f aca="false">+((AY126/AX126)^($B$19))^0.2</f>
        <v>1.00939728541163</v>
      </c>
      <c r="AZ150" s="42" t="n">
        <f aca="false">+((AZ126/AY126)^($B$19))^0.2</f>
        <v>1.0021872506611</v>
      </c>
      <c r="BA150" s="42" t="n">
        <f aca="false">+((BA126/AZ126)^($B$19))^0.2</f>
        <v>1.01047939236828</v>
      </c>
      <c r="BB150" s="42" t="n">
        <f aca="false">+((BB126/BA126)^($B$19))^0.2</f>
        <v>1.00973046830654</v>
      </c>
      <c r="BC150" s="42" t="n">
        <f aca="false">+((BC126/BB126)^($B$19))^0.2</f>
        <v>1.00914537482422</v>
      </c>
      <c r="BD150" s="42" t="n">
        <f aca="false">+((BD126/BC126)^($B$19))^0.2</f>
        <v>1.00866989923391</v>
      </c>
      <c r="BE150" s="42" t="n">
        <f aca="false">+((BE126/BD126)^($B$19))^0.2</f>
        <v>1.00826893876083</v>
      </c>
      <c r="BF150" s="42" t="n">
        <f aca="false">+((BF126/BE126)^($B$19))^0.2</f>
        <v>1.00791954583733</v>
      </c>
      <c r="BG150" s="42" t="n">
        <f aca="false">+((BG126/BF126)^($B$19))^0.2</f>
        <v>1.00802739539726</v>
      </c>
      <c r="BH150" s="42" t="n">
        <f aca="false">+((BH126/BG126)^($B$19))^0.2</f>
        <v>1.00740596687811</v>
      </c>
      <c r="BI150" s="42" t="n">
        <f aca="false">+((BI126/BH126)^($B$19))^0.2</f>
        <v>1.00671021473952</v>
      </c>
    </row>
    <row r="151" customFormat="false" ht="21" hidden="false" customHeight="true" outlineLevel="0" collapsed="false">
      <c r="A151" s="40" t="s">
        <v>312</v>
      </c>
      <c r="B151" s="55"/>
      <c r="C151" s="42" t="n">
        <f aca="false">+C150*C149</f>
        <v>1.05164171025287</v>
      </c>
      <c r="D151" s="42" t="n">
        <f aca="false">+D150*D149</f>
        <v>1.05072443503982</v>
      </c>
      <c r="E151" s="42" t="n">
        <f aca="false">+E150*E149</f>
        <v>1.04965268974201</v>
      </c>
      <c r="F151" s="42" t="n">
        <f aca="false">+F150*F149</f>
        <v>1.04851535701254</v>
      </c>
      <c r="G151" s="42" t="n">
        <f aca="false">+G150*G149</f>
        <v>1.04736087053388</v>
      </c>
      <c r="H151" s="42" t="n">
        <f aca="false">+H150*H149</f>
        <v>1.04621521683739</v>
      </c>
      <c r="I151" s="42" t="n">
        <f aca="false">+I150*I149</f>
        <v>1.04509203035023</v>
      </c>
      <c r="J151" s="42" t="n">
        <f aca="false">+J150*J149</f>
        <v>1.04399821507315</v>
      </c>
      <c r="K151" s="42" t="n">
        <f aca="false">+K150*K149</f>
        <v>1.04293705705966</v>
      </c>
      <c r="L151" s="42" t="n">
        <f aca="false">+L150*L149</f>
        <v>1.04190993549904</v>
      </c>
      <c r="M151" s="42" t="n">
        <f aca="false">+M150*M149</f>
        <v>1.04091725289035</v>
      </c>
      <c r="N151" s="42" t="n">
        <f aca="false">+N150*N149</f>
        <v>1.03995893281188</v>
      </c>
      <c r="O151" s="42" t="n">
        <f aca="false">+O150*O149</f>
        <v>1.03903468111615</v>
      </c>
      <c r="P151" s="42" t="n">
        <f aca="false">+P150*P149</f>
        <v>1.03814412246282</v>
      </c>
      <c r="Q151" s="42" t="n">
        <f aca="false">+Q150*Q149</f>
        <v>1.03728687573045</v>
      </c>
      <c r="R151" s="42" t="n">
        <f aca="false">+R150*R149</f>
        <v>1.03646261213053</v>
      </c>
      <c r="S151" s="42" t="n">
        <f aca="false">+S150*S149</f>
        <v>1.03567112631462</v>
      </c>
      <c r="T151" s="42" t="n">
        <f aca="false">+T150*T149</f>
        <v>1.03491245532225</v>
      </c>
      <c r="U151" s="42" t="n">
        <f aca="false">+U150*U149</f>
        <v>1.0341928969906</v>
      </c>
      <c r="V151" s="42" t="n">
        <f aca="false">+V150*V149</f>
        <v>1.03350828384893</v>
      </c>
      <c r="W151" s="42" t="n">
        <f aca="false">+W150*W149</f>
        <v>1.0328557976025</v>
      </c>
      <c r="X151" s="42" t="n">
        <f aca="false">+X150*X149</f>
        <v>1.03223341091885</v>
      </c>
      <c r="Y151" s="42" t="n">
        <f aca="false">+Y150*Y149</f>
        <v>1.03163956200623</v>
      </c>
      <c r="Z151" s="42" t="n">
        <f aca="false">+Z150*Z149</f>
        <v>1.03107296620799</v>
      </c>
      <c r="AA151" s="42" t="n">
        <f aca="false">+AA150*AA149</f>
        <v>1.03053250733987</v>
      </c>
      <c r="AB151" s="42" t="n">
        <f aca="false">+AB150*AB149</f>
        <v>1.03001717496291</v>
      </c>
      <c r="AC151" s="42" t="n">
        <f aca="false">+AC150*AC149</f>
        <v>1.02952602943359</v>
      </c>
      <c r="AD151" s="42" t="n">
        <f aca="false">+AD150*AD149</f>
        <v>1.02905818215693</v>
      </c>
      <c r="AE151" s="42" t="n">
        <f aca="false">+AE150*AE149</f>
        <v>1.0286127853445</v>
      </c>
      <c r="AF151" s="42" t="n">
        <f aca="false">+AF150*AF149</f>
        <v>1.02818902605544</v>
      </c>
      <c r="AG151" s="42" t="n">
        <f aca="false">+AG150*AG149</f>
        <v>1.02778612279402</v>
      </c>
      <c r="AH151" s="42" t="n">
        <f aca="false">+AH150*AH149</f>
        <v>1.02740332140806</v>
      </c>
      <c r="AI151" s="42" t="n">
        <f aca="false">+AI150*AI149</f>
        <v>1.02703988919943</v>
      </c>
      <c r="AJ151" s="42" t="n">
        <f aca="false">+AJ150*AJ149</f>
        <v>1.02669510257673</v>
      </c>
      <c r="AK151" s="42" t="n">
        <f aca="false">+AK150*AK149</f>
        <v>1.02636822559497</v>
      </c>
      <c r="AL151" s="42" t="n">
        <f aca="false">+AL150*AL149</f>
        <v>1.02605846800336</v>
      </c>
      <c r="AM151" s="42" t="n">
        <f aca="false">+AM150*AM149</f>
        <v>1.02576491117189</v>
      </c>
      <c r="AN151" s="42" t="n">
        <f aca="false">+AN150*AN149</f>
        <v>1.02548637277645</v>
      </c>
      <c r="AO151" s="42" t="n">
        <f aca="false">+AO150*AO149</f>
        <v>1.02522116741353</v>
      </c>
      <c r="AP151" s="42" t="n">
        <f aca="false">+AP150*AP149</f>
        <v>1.02496668089348</v>
      </c>
      <c r="AQ151" s="42" t="n">
        <f aca="false">+AQ150*AQ149</f>
        <v>1.02471861961818</v>
      </c>
      <c r="AR151" s="42" t="n">
        <f aca="false">+AR150*AR149</f>
        <v>1.02446969306082</v>
      </c>
      <c r="AS151" s="42" t="n">
        <f aca="false">+AS150*AS149</f>
        <v>1.02420731452122</v>
      </c>
      <c r="AT151" s="42" t="n">
        <f aca="false">+AT150*AT149</f>
        <v>1.02390963014961</v>
      </c>
      <c r="AU151" s="42" t="n">
        <f aca="false">+AU150*AU149</f>
        <v>1.02432213245945</v>
      </c>
      <c r="AV151" s="42" t="n">
        <f aca="false">+AV150*AV149</f>
        <v>1.02427942987772</v>
      </c>
      <c r="AW151" s="42" t="n">
        <f aca="false">+AW150*AW149</f>
        <v>1.02429693055933</v>
      </c>
      <c r="AX151" s="42" t="n">
        <f aca="false">+AX150*AX149</f>
        <v>1.0243717737411</v>
      </c>
      <c r="AY151" s="42" t="n">
        <f aca="false">+AY150*AY149</f>
        <v>1.0245382446928</v>
      </c>
      <c r="AZ151" s="42" t="n">
        <f aca="false">+AZ150*AZ149</f>
        <v>1.01722005942102</v>
      </c>
      <c r="BA151" s="42" t="n">
        <f aca="false">+BA150*BA149</f>
        <v>1.02563658325381</v>
      </c>
      <c r="BB151" s="42" t="n">
        <f aca="false">+BB150*BB149</f>
        <v>1.02487642533114</v>
      </c>
      <c r="BC151" s="42" t="n">
        <f aca="false">+BC150*BC149</f>
        <v>1.02428255544658</v>
      </c>
      <c r="BD151" s="42" t="n">
        <f aca="false">+BD150*BD149</f>
        <v>1.02379994772242</v>
      </c>
      <c r="BE151" s="42" t="n">
        <f aca="false">+BE150*BE149</f>
        <v>1.02339297284225</v>
      </c>
      <c r="BF151" s="42" t="n">
        <f aca="false">+BF150*BF149</f>
        <v>1.02303833902489</v>
      </c>
      <c r="BG151" s="42" t="n">
        <f aca="false">+BG150*BG149</f>
        <v>1.02314780632822</v>
      </c>
      <c r="BH151" s="42" t="n">
        <f aca="false">+BH150*BH149</f>
        <v>1.02251705638128</v>
      </c>
      <c r="BI151" s="42" t="n">
        <f aca="false">+BI150*BI149</f>
        <v>1.02181086796062</v>
      </c>
    </row>
    <row r="152" customFormat="false" ht="21" hidden="false" customHeight="true" outlineLevel="0" collapsed="false">
      <c r="A152" s="40" t="s">
        <v>313</v>
      </c>
      <c r="B152" s="55"/>
      <c r="C152" s="42" t="n">
        <f aca="false">+C151-1</f>
        <v>0.0516417102528715</v>
      </c>
      <c r="D152" s="42" t="n">
        <f aca="false">+D151-1</f>
        <v>0.0507244350398244</v>
      </c>
      <c r="E152" s="42" t="n">
        <f aca="false">+E151-1</f>
        <v>0.0496526897420124</v>
      </c>
      <c r="F152" s="42" t="n">
        <f aca="false">+F151-1</f>
        <v>0.0485153570125423</v>
      </c>
      <c r="G152" s="42" t="n">
        <f aca="false">+G151-1</f>
        <v>0.0473608705338815</v>
      </c>
      <c r="H152" s="42" t="n">
        <f aca="false">+H151-1</f>
        <v>0.0462152168373904</v>
      </c>
      <c r="I152" s="42" t="n">
        <f aca="false">+I151-1</f>
        <v>0.0450920303502347</v>
      </c>
      <c r="J152" s="42" t="n">
        <f aca="false">+J151-1</f>
        <v>0.0439982150731537</v>
      </c>
      <c r="K152" s="42" t="n">
        <f aca="false">+K151-1</f>
        <v>0.0429370570596561</v>
      </c>
      <c r="L152" s="42" t="n">
        <f aca="false">+L151-1</f>
        <v>0.0419099354990367</v>
      </c>
      <c r="M152" s="42" t="n">
        <f aca="false">+M151-1</f>
        <v>0.040917252890353</v>
      </c>
      <c r="N152" s="42" t="n">
        <f aca="false">+N151-1</f>
        <v>0.0399589328118808</v>
      </c>
      <c r="O152" s="42" t="n">
        <f aca="false">+O151-1</f>
        <v>0.0390346811161526</v>
      </c>
      <c r="P152" s="42" t="n">
        <f aca="false">+P151-1</f>
        <v>0.0381441224628158</v>
      </c>
      <c r="Q152" s="42" t="n">
        <f aca="false">+Q151-1</f>
        <v>0.0372868757304536</v>
      </c>
      <c r="R152" s="42" t="n">
        <f aca="false">+R151-1</f>
        <v>0.0364626121305305</v>
      </c>
      <c r="S152" s="42" t="n">
        <f aca="false">+S151-1</f>
        <v>0.0356711263146154</v>
      </c>
      <c r="T152" s="42" t="n">
        <f aca="false">+T151-1</f>
        <v>0.0349124553222528</v>
      </c>
      <c r="U152" s="42" t="n">
        <f aca="false">+U151-1</f>
        <v>0.0341928969905978</v>
      </c>
      <c r="V152" s="42" t="n">
        <f aca="false">+V151-1</f>
        <v>0.033508283848932</v>
      </c>
      <c r="W152" s="42" t="n">
        <f aca="false">+W151-1</f>
        <v>0.0328557976025001</v>
      </c>
      <c r="X152" s="42" t="n">
        <f aca="false">+X151-1</f>
        <v>0.0322334109188518</v>
      </c>
      <c r="Y152" s="42" t="n">
        <f aca="false">+Y151-1</f>
        <v>0.03163956200623</v>
      </c>
      <c r="Z152" s="42" t="n">
        <f aca="false">+Z151-1</f>
        <v>0.0310729662079903</v>
      </c>
      <c r="AA152" s="42" t="n">
        <f aca="false">+AA151-1</f>
        <v>0.0305325073398743</v>
      </c>
      <c r="AB152" s="42" t="n">
        <f aca="false">+AB151-1</f>
        <v>0.0300171749629079</v>
      </c>
      <c r="AC152" s="42" t="n">
        <f aca="false">+AC151-1</f>
        <v>0.0295260294335877</v>
      </c>
      <c r="AD152" s="42" t="n">
        <f aca="false">+AD151-1</f>
        <v>0.0290581821569285</v>
      </c>
      <c r="AE152" s="42" t="n">
        <f aca="false">+AE151-1</f>
        <v>0.0286127853444964</v>
      </c>
      <c r="AF152" s="42" t="n">
        <f aca="false">+AF151-1</f>
        <v>0.0281890260554365</v>
      </c>
      <c r="AG152" s="42" t="n">
        <f aca="false">+AG151-1</f>
        <v>0.0277861227940213</v>
      </c>
      <c r="AH152" s="42" t="n">
        <f aca="false">+AH151-1</f>
        <v>0.0274033214080587</v>
      </c>
      <c r="AI152" s="42" t="n">
        <f aca="false">+AI151-1</f>
        <v>0.0270398891994272</v>
      </c>
      <c r="AJ152" s="42" t="n">
        <f aca="false">+AJ151-1</f>
        <v>0.0266951025767295</v>
      </c>
      <c r="AK152" s="42" t="n">
        <f aca="false">+AK151-1</f>
        <v>0.0263682255949662</v>
      </c>
      <c r="AL152" s="42" t="n">
        <f aca="false">+AL151-1</f>
        <v>0.0260584680033626</v>
      </c>
      <c r="AM152" s="42" t="n">
        <f aca="false">+AM151-1</f>
        <v>0.0257649111718863</v>
      </c>
      <c r="AN152" s="42" t="n">
        <f aca="false">+AN151-1</f>
        <v>0.0254863727764461</v>
      </c>
      <c r="AO152" s="42" t="n">
        <f aca="false">+AO151-1</f>
        <v>0.025221167413531</v>
      </c>
      <c r="AP152" s="42" t="n">
        <f aca="false">+AP151-1</f>
        <v>0.0249666808934783</v>
      </c>
      <c r="AQ152" s="42" t="n">
        <f aca="false">+AQ151-1</f>
        <v>0.0247186196181779</v>
      </c>
      <c r="AR152" s="42" t="n">
        <f aca="false">+AR151-1</f>
        <v>0.0244696930608193</v>
      </c>
      <c r="AS152" s="42" t="n">
        <f aca="false">+AS151-1</f>
        <v>0.0242073145212247</v>
      </c>
      <c r="AT152" s="42" t="n">
        <f aca="false">+AT151-1</f>
        <v>0.0239096301496058</v>
      </c>
      <c r="AU152" s="42" t="n">
        <f aca="false">+AU151-1</f>
        <v>0.0243221324594467</v>
      </c>
      <c r="AV152" s="42" t="n">
        <f aca="false">+AV151-1</f>
        <v>0.024279429877724</v>
      </c>
      <c r="AW152" s="42" t="n">
        <f aca="false">+AW151-1</f>
        <v>0.0242969305593324</v>
      </c>
      <c r="AX152" s="42" t="n">
        <f aca="false">+AX151-1</f>
        <v>0.0243717737410951</v>
      </c>
      <c r="AY152" s="42" t="n">
        <f aca="false">+AY151-1</f>
        <v>0.0245382446928</v>
      </c>
      <c r="AZ152" s="42" t="n">
        <f aca="false">+AZ151-1</f>
        <v>0.0172200594210155</v>
      </c>
      <c r="BA152" s="42" t="n">
        <f aca="false">+BA151-1</f>
        <v>0.0256365832538057</v>
      </c>
      <c r="BB152" s="42" t="n">
        <f aca="false">+BB151-1</f>
        <v>0.024876425331142</v>
      </c>
      <c r="BC152" s="42" t="n">
        <f aca="false">+BC151-1</f>
        <v>0.0242825554465833</v>
      </c>
      <c r="BD152" s="42" t="n">
        <f aca="false">+BD151-1</f>
        <v>0.0237999477224189</v>
      </c>
      <c r="BE152" s="42" t="n">
        <f aca="false">+BE151-1</f>
        <v>0.0233929728422464</v>
      </c>
      <c r="BF152" s="42" t="n">
        <f aca="false">+BF151-1</f>
        <v>0.0230383390248918</v>
      </c>
      <c r="BG152" s="42" t="n">
        <f aca="false">+BG151-1</f>
        <v>0.0231478063282158</v>
      </c>
      <c r="BH152" s="42" t="n">
        <f aca="false">+BH151-1</f>
        <v>0.0225170563812787</v>
      </c>
      <c r="BI152" s="42" t="n">
        <f aca="false">+BI151-1</f>
        <v>0.0218108679606153</v>
      </c>
    </row>
    <row r="153" customFormat="false" ht="21" hidden="false" customHeight="true" outlineLevel="0" collapsed="false">
      <c r="A153" s="40" t="s">
        <v>314</v>
      </c>
      <c r="B153" s="55"/>
      <c r="C153" s="42" t="n">
        <f aca="false">+C151/(1+$B$17)-1</f>
        <v>0.0516417102528715</v>
      </c>
      <c r="D153" s="42" t="n">
        <f aca="false">+D151/(1+$B$17)-1</f>
        <v>0.0507244350398244</v>
      </c>
      <c r="E153" s="42" t="n">
        <f aca="false">+E151/(1+$B$17)-1</f>
        <v>0.0496526897420124</v>
      </c>
      <c r="F153" s="42" t="n">
        <f aca="false">+F151/(1+$B$17)-1</f>
        <v>0.0485153570125423</v>
      </c>
      <c r="G153" s="42" t="n">
        <f aca="false">+G151/(1+$B$17)-1</f>
        <v>0.0473608705338815</v>
      </c>
      <c r="H153" s="42" t="n">
        <f aca="false">+H151/(1+$B$17)-1</f>
        <v>0.0462152168373904</v>
      </c>
      <c r="I153" s="42" t="n">
        <f aca="false">+I151/(1+$B$17)-1</f>
        <v>0.0450920303502347</v>
      </c>
      <c r="J153" s="42" t="n">
        <f aca="false">+J151/(1+$B$17)-1</f>
        <v>0.0439982150731537</v>
      </c>
      <c r="K153" s="42" t="n">
        <f aca="false">+K151/(1+$B$17)-1</f>
        <v>0.0429370570596561</v>
      </c>
      <c r="L153" s="42" t="n">
        <f aca="false">+L151/(1+$B$17)-1</f>
        <v>0.0419099354990367</v>
      </c>
      <c r="M153" s="42" t="n">
        <f aca="false">+M151/(1+$B$17)-1</f>
        <v>0.040917252890353</v>
      </c>
      <c r="N153" s="42" t="n">
        <f aca="false">+N151/(1+$B$17)-1</f>
        <v>0.0399589328118808</v>
      </c>
      <c r="O153" s="42" t="n">
        <f aca="false">+O151/(1+$B$17)-1</f>
        <v>0.0390346811161526</v>
      </c>
      <c r="P153" s="42" t="n">
        <f aca="false">+P151/(1+$B$17)-1</f>
        <v>0.0381441224628158</v>
      </c>
      <c r="Q153" s="42" t="n">
        <f aca="false">+Q151/(1+$B$17)-1</f>
        <v>0.0372868757304536</v>
      </c>
      <c r="R153" s="42" t="n">
        <f aca="false">+R151/(1+$B$17)-1</f>
        <v>0.0364626121305305</v>
      </c>
      <c r="S153" s="42" t="n">
        <f aca="false">+S151/(1+$B$17)-1</f>
        <v>0.0356711263146154</v>
      </c>
      <c r="T153" s="42" t="n">
        <f aca="false">+T151/(1+$B$17)-1</f>
        <v>0.0349124553222528</v>
      </c>
      <c r="U153" s="42" t="n">
        <f aca="false">+U151/(1+$B$17)-1</f>
        <v>0.0341928969905978</v>
      </c>
      <c r="V153" s="42" t="n">
        <f aca="false">+V151/(1+$B$17)-1</f>
        <v>0.033508283848932</v>
      </c>
      <c r="W153" s="42" t="n">
        <f aca="false">+W151/(1+$B$17)-1</f>
        <v>0.0328557976025001</v>
      </c>
      <c r="X153" s="42" t="n">
        <f aca="false">+X151/(1+$B$17)-1</f>
        <v>0.0322334109188518</v>
      </c>
      <c r="Y153" s="42" t="n">
        <f aca="false">+Y151/(1+$B$17)-1</f>
        <v>0.03163956200623</v>
      </c>
      <c r="Z153" s="42" t="n">
        <f aca="false">+Z151/(1+$B$17)-1</f>
        <v>0.0310729662079903</v>
      </c>
      <c r="AA153" s="42" t="n">
        <f aca="false">+AA151/(1+$B$17)-1</f>
        <v>0.0305325073398743</v>
      </c>
      <c r="AB153" s="42" t="n">
        <f aca="false">+AB151/(1+$B$17)-1</f>
        <v>0.0300171749629079</v>
      </c>
      <c r="AC153" s="42" t="n">
        <f aca="false">+AC151/(1+$B$17)-1</f>
        <v>0.0295260294335877</v>
      </c>
      <c r="AD153" s="42" t="n">
        <f aca="false">+AD151/(1+$B$17)-1</f>
        <v>0.0290581821569285</v>
      </c>
      <c r="AE153" s="42" t="n">
        <f aca="false">+AE151/(1+$B$17)-1</f>
        <v>0.0286127853444964</v>
      </c>
      <c r="AF153" s="42" t="n">
        <f aca="false">+AF151/(1+$B$17)-1</f>
        <v>0.0281890260554365</v>
      </c>
      <c r="AG153" s="42" t="n">
        <f aca="false">+AG151/(1+$B$17)-1</f>
        <v>0.0277861227940213</v>
      </c>
      <c r="AH153" s="42" t="n">
        <f aca="false">+AH151/(1+$B$17)-1</f>
        <v>0.0274033214080587</v>
      </c>
      <c r="AI153" s="42" t="n">
        <f aca="false">+AI151/(1+$B$17)-1</f>
        <v>0.0270398891994272</v>
      </c>
      <c r="AJ153" s="42" t="n">
        <f aca="false">+AJ151/(1+$B$17)-1</f>
        <v>0.0266951025767295</v>
      </c>
      <c r="AK153" s="42" t="n">
        <f aca="false">+AK151/(1+$B$17)-1</f>
        <v>0.0263682255949662</v>
      </c>
      <c r="AL153" s="42" t="n">
        <f aca="false">+AL151/(1+$B$17)-1</f>
        <v>0.0260584680033626</v>
      </c>
      <c r="AM153" s="42" t="n">
        <f aca="false">+AM151/(1+$B$17)-1</f>
        <v>0.0257649111718863</v>
      </c>
      <c r="AN153" s="42" t="n">
        <f aca="false">+AN151/(1+$B$17)-1</f>
        <v>0.0254863727764461</v>
      </c>
      <c r="AO153" s="42" t="n">
        <f aca="false">+AO151/(1+$B$17)-1</f>
        <v>0.025221167413531</v>
      </c>
      <c r="AP153" s="42" t="n">
        <f aca="false">+AP151/(1+$B$17)-1</f>
        <v>0.0249666808934783</v>
      </c>
      <c r="AQ153" s="42" t="n">
        <f aca="false">+AQ151/(1+$B$17)-1</f>
        <v>0.0247186196181779</v>
      </c>
      <c r="AR153" s="42" t="n">
        <f aca="false">+AR151/(1+$B$17)-1</f>
        <v>0.0244696930608193</v>
      </c>
      <c r="AS153" s="42" t="n">
        <f aca="false">+AS151/(1+$B$17)-1</f>
        <v>0.0242073145212247</v>
      </c>
      <c r="AT153" s="42" t="n">
        <f aca="false">+AT151/(1+$B$17)-1</f>
        <v>0.0239096301496058</v>
      </c>
      <c r="AU153" s="42" t="n">
        <f aca="false">+AU151/(1+$B$17)-1</f>
        <v>0.0243221324594467</v>
      </c>
      <c r="AV153" s="42" t="n">
        <f aca="false">+AV151/(1+$B$17)-1</f>
        <v>0.024279429877724</v>
      </c>
      <c r="AW153" s="42" t="n">
        <f aca="false">+AW151/(1+$B$17)-1</f>
        <v>0.0242969305593324</v>
      </c>
      <c r="AX153" s="42" t="n">
        <f aca="false">+AX151/(1+$B$17)-1</f>
        <v>0.0243717737410951</v>
      </c>
      <c r="AY153" s="42" t="n">
        <f aca="false">+AY151/(1+$B$17)-1</f>
        <v>0.0245382446928</v>
      </c>
      <c r="AZ153" s="42" t="n">
        <f aca="false">+AZ151/(1+$B$17)-1</f>
        <v>0.0172200594210155</v>
      </c>
      <c r="BA153" s="42" t="n">
        <f aca="false">+BA151/(1+$B$17)-1</f>
        <v>0.0256365832538057</v>
      </c>
      <c r="BB153" s="42" t="n">
        <f aca="false">+BB151/(1+$B$17)-1</f>
        <v>0.024876425331142</v>
      </c>
      <c r="BC153" s="42" t="n">
        <f aca="false">+BC151/(1+$B$17)-1</f>
        <v>0.0242825554465833</v>
      </c>
      <c r="BD153" s="42" t="n">
        <f aca="false">+BD151/(1+$B$17)-1</f>
        <v>0.0237999477224189</v>
      </c>
      <c r="BE153" s="42" t="n">
        <f aca="false">+BE151/(1+$B$17)-1</f>
        <v>0.0233929728422464</v>
      </c>
      <c r="BF153" s="42" t="n">
        <f aca="false">+BF151/(1+$B$17)-1</f>
        <v>0.0230383390248918</v>
      </c>
      <c r="BG153" s="42" t="n">
        <f aca="false">+BG151/(1+$B$17)-1</f>
        <v>0.0231478063282158</v>
      </c>
      <c r="BH153" s="42" t="n">
        <f aca="false">+BH151/(1+$B$17)-1</f>
        <v>0.0225170563812787</v>
      </c>
      <c r="BI153" s="42" t="n">
        <f aca="false">+BI151/(1+$B$17)-1</f>
        <v>0.0218108679606153</v>
      </c>
    </row>
    <row r="154" customFormat="false" ht="21" hidden="false" customHeight="true" outlineLevel="0" collapsed="false">
      <c r="A154" s="40" t="s">
        <v>315</v>
      </c>
      <c r="B154" s="55"/>
      <c r="C154" s="42" t="n">
        <f aca="false">+C151*(1+$B$9)-1</f>
        <v>0.0516417102528715</v>
      </c>
      <c r="D154" s="42" t="n">
        <f aca="false">+D151*(1+$B$9)-1</f>
        <v>0.0507244350398244</v>
      </c>
      <c r="E154" s="42" t="n">
        <f aca="false">+E151*(1+$B$9)-1</f>
        <v>0.0496526897420124</v>
      </c>
      <c r="F154" s="42" t="n">
        <f aca="false">+F151*(1+$B$9)-1</f>
        <v>0.0485153570125423</v>
      </c>
      <c r="G154" s="42" t="n">
        <f aca="false">+G151*(1+$B$9)-1</f>
        <v>0.0473608705338815</v>
      </c>
      <c r="H154" s="42" t="n">
        <f aca="false">+H151*(1+$B$9)-1</f>
        <v>0.0462152168373904</v>
      </c>
      <c r="I154" s="42" t="n">
        <f aca="false">+I151*(1+$B$9)-1</f>
        <v>0.0450920303502347</v>
      </c>
      <c r="J154" s="42" t="n">
        <f aca="false">+J151*(1+$B$9)-1</f>
        <v>0.0439982150731537</v>
      </c>
      <c r="K154" s="42" t="n">
        <f aca="false">+K151*(1+$B$9)-1</f>
        <v>0.0429370570596561</v>
      </c>
      <c r="L154" s="42" t="n">
        <f aca="false">+L151*(1+$B$9)-1</f>
        <v>0.0419099354990367</v>
      </c>
      <c r="M154" s="42" t="n">
        <f aca="false">+M151*(1+$B$9)-1</f>
        <v>0.040917252890353</v>
      </c>
      <c r="N154" s="42" t="n">
        <f aca="false">+N151*(1+$B$9)-1</f>
        <v>0.0399589328118808</v>
      </c>
      <c r="O154" s="42" t="n">
        <f aca="false">+O151*(1+$B$9)-1</f>
        <v>0.0390346811161526</v>
      </c>
      <c r="P154" s="42" t="n">
        <f aca="false">+P151*(1+$B$9)-1</f>
        <v>0.0381441224628158</v>
      </c>
      <c r="Q154" s="42" t="n">
        <f aca="false">+Q151*(1+$B$9)-1</f>
        <v>0.0372868757304536</v>
      </c>
      <c r="R154" s="42" t="n">
        <f aca="false">+R151*(1+$B$9)-1</f>
        <v>0.0364626121305305</v>
      </c>
      <c r="S154" s="42" t="n">
        <f aca="false">+S151*(1+$B$9)-1</f>
        <v>0.0356711263146154</v>
      </c>
      <c r="T154" s="42" t="n">
        <f aca="false">+T151*(1+$B$9)-1</f>
        <v>0.0349124553222528</v>
      </c>
      <c r="U154" s="42" t="n">
        <f aca="false">+U151*(1+$B$9)-1</f>
        <v>0.0341928969905978</v>
      </c>
      <c r="V154" s="42" t="n">
        <f aca="false">+V151*(1+$B$9)-1</f>
        <v>0.033508283848932</v>
      </c>
      <c r="W154" s="42" t="n">
        <f aca="false">+W151*(1+$B$9)-1</f>
        <v>0.0328557976025001</v>
      </c>
      <c r="X154" s="42" t="n">
        <f aca="false">+X151*(1+$B$9)-1</f>
        <v>0.0322334109188518</v>
      </c>
      <c r="Y154" s="42" t="n">
        <f aca="false">+Y151*(1+$B$9)-1</f>
        <v>0.03163956200623</v>
      </c>
      <c r="Z154" s="42" t="n">
        <f aca="false">+Z151*(1+$B$9)-1</f>
        <v>0.0310729662079903</v>
      </c>
      <c r="AA154" s="42" t="n">
        <f aca="false">+AA151*(1+$B$9)-1</f>
        <v>0.0305325073398743</v>
      </c>
      <c r="AB154" s="42" t="n">
        <f aca="false">+AB151*(1+$B$9)-1</f>
        <v>0.0300171749629079</v>
      </c>
      <c r="AC154" s="42" t="n">
        <f aca="false">+AC151*(1+$B$9)-1</f>
        <v>0.0295260294335877</v>
      </c>
      <c r="AD154" s="42" t="n">
        <f aca="false">+AD151*(1+$B$9)-1</f>
        <v>0.0290581821569285</v>
      </c>
      <c r="AE154" s="42" t="n">
        <f aca="false">+AE151*(1+$B$9)-1</f>
        <v>0.0286127853444964</v>
      </c>
      <c r="AF154" s="42" t="n">
        <f aca="false">+AF151*(1+$B$9)-1</f>
        <v>0.0281890260554365</v>
      </c>
      <c r="AG154" s="42" t="n">
        <f aca="false">+AG151*(1+$B$9)-1</f>
        <v>0.0277861227940213</v>
      </c>
      <c r="AH154" s="42" t="n">
        <f aca="false">+AH151*(1+$B$9)-1</f>
        <v>0.0274033214080587</v>
      </c>
      <c r="AI154" s="42" t="n">
        <f aca="false">+AI151*(1+$B$9)-1</f>
        <v>0.0270398891994272</v>
      </c>
      <c r="AJ154" s="42" t="n">
        <f aca="false">+AJ151*(1+$B$9)-1</f>
        <v>0.0266951025767295</v>
      </c>
      <c r="AK154" s="42" t="n">
        <f aca="false">+AK151*(1+$B$9)-1</f>
        <v>0.0263682255949662</v>
      </c>
      <c r="AL154" s="42" t="n">
        <f aca="false">+AL151*(1+$B$9)-1</f>
        <v>0.0260584680033626</v>
      </c>
      <c r="AM154" s="42" t="n">
        <f aca="false">+AM151*(1+$B$9)-1</f>
        <v>0.0257649111718863</v>
      </c>
      <c r="AN154" s="42" t="n">
        <f aca="false">+AN151*(1+$B$9)-1</f>
        <v>0.0254863727764461</v>
      </c>
      <c r="AO154" s="42" t="n">
        <f aca="false">+AO151*(1+$B$9)-1</f>
        <v>0.025221167413531</v>
      </c>
      <c r="AP154" s="42" t="n">
        <f aca="false">+AP151*(1+$B$9)-1</f>
        <v>0.0249666808934783</v>
      </c>
      <c r="AQ154" s="42" t="n">
        <f aca="false">+AQ151*(1+$B$9)-1</f>
        <v>0.0247186196181779</v>
      </c>
      <c r="AR154" s="42" t="n">
        <f aca="false">+AR151*(1+$B$9)-1</f>
        <v>0.0244696930608193</v>
      </c>
      <c r="AS154" s="42" t="n">
        <f aca="false">+AS151*(1+$B$9)-1</f>
        <v>0.0242073145212247</v>
      </c>
      <c r="AT154" s="42" t="n">
        <f aca="false">+AT151*(1+$B$9)-1</f>
        <v>0.0239096301496058</v>
      </c>
      <c r="AU154" s="42" t="n">
        <f aca="false">+AU151*(1+$B$9)-1</f>
        <v>0.0243221324594467</v>
      </c>
      <c r="AV154" s="42" t="n">
        <f aca="false">+AV151*(1+$B$9)-1</f>
        <v>0.024279429877724</v>
      </c>
      <c r="AW154" s="42" t="n">
        <f aca="false">+AW151*(1+$B$9)-1</f>
        <v>0.0242969305593324</v>
      </c>
      <c r="AX154" s="42" t="n">
        <f aca="false">+AX151*(1+$B$9)-1</f>
        <v>0.0243717737410951</v>
      </c>
      <c r="AY154" s="42" t="n">
        <f aca="false">+AY151*(1+$B$9)-1</f>
        <v>0.0245382446928</v>
      </c>
      <c r="AZ154" s="42" t="n">
        <f aca="false">+AZ151*(1+$B$9)-1</f>
        <v>0.0172200594210155</v>
      </c>
      <c r="BA154" s="42" t="n">
        <f aca="false">+BA151*(1+$B$9)-1</f>
        <v>0.0256365832538057</v>
      </c>
      <c r="BB154" s="42" t="n">
        <f aca="false">+BB151*(1+$B$9)-1</f>
        <v>0.024876425331142</v>
      </c>
      <c r="BC154" s="42" t="n">
        <f aca="false">+BC151*(1+$B$9)-1</f>
        <v>0.0242825554465833</v>
      </c>
      <c r="BD154" s="42" t="n">
        <f aca="false">+BD151*(1+$B$9)-1</f>
        <v>0.0237999477224189</v>
      </c>
      <c r="BE154" s="42" t="n">
        <f aca="false">+BE151*(1+$B$9)-1</f>
        <v>0.0233929728422464</v>
      </c>
      <c r="BF154" s="42" t="n">
        <f aca="false">+BF151*(1+$B$9)-1</f>
        <v>0.0230383390248918</v>
      </c>
      <c r="BG154" s="42" t="n">
        <f aca="false">+BG151*(1+$B$9)-1</f>
        <v>0.0231478063282158</v>
      </c>
      <c r="BH154" s="42" t="n">
        <f aca="false">+BH151*(1+$B$9)-1</f>
        <v>0.0225170563812787</v>
      </c>
      <c r="BI154" s="42" t="n">
        <f aca="false">+BI151*(1+$B$9)-1</f>
        <v>0.0218108679606153</v>
      </c>
    </row>
    <row r="155" customFormat="false" ht="21" hidden="false" customHeight="true" outlineLevel="0" collapsed="false">
      <c r="A155" s="114" t="s">
        <v>316</v>
      </c>
      <c r="B155" s="41" t="n">
        <v>1</v>
      </c>
      <c r="C155" s="54" t="n">
        <f aca="false">+B155/(1+C152)^5</f>
        <v>0.777429446196655</v>
      </c>
      <c r="D155" s="54" t="n">
        <f aca="false">+C155/(1+D152)^5</f>
        <v>0.607039324197377</v>
      </c>
      <c r="E155" s="54" t="n">
        <f aca="false">+D155/(1+E152)^5</f>
        <v>0.476418602401099</v>
      </c>
      <c r="F155" s="54" t="n">
        <f aca="false">+E155/(1+F152)^5</f>
        <v>0.375936706358461</v>
      </c>
      <c r="G155" s="54" t="n">
        <f aca="false">+F155/(1+G152)^5</f>
        <v>0.298286095381685</v>
      </c>
      <c r="H155" s="54" t="n">
        <f aca="false">+G155/(1+H152)^5</f>
        <v>0.237973088559972</v>
      </c>
      <c r="I155" s="54" t="n">
        <f aca="false">+H155/(1+I152)^5</f>
        <v>0.190877688715226</v>
      </c>
      <c r="J155" s="54" t="n">
        <f aca="false">+I155/(1+J152)^5</f>
        <v>0.15390629618731</v>
      </c>
      <c r="K155" s="54" t="n">
        <f aca="false">+J155/(1+K152)^5</f>
        <v>0.12472855546877</v>
      </c>
      <c r="L155" s="54" t="n">
        <f aca="false">+K155/(1+L152)^5</f>
        <v>0.101581587480701</v>
      </c>
      <c r="M155" s="54" t="n">
        <f aca="false">+L155/(1+M152)^5</f>
        <v>0.0831254407533736</v>
      </c>
      <c r="N155" s="54" t="n">
        <f aca="false">+M155/(1+N152)^5</f>
        <v>0.0683365442092545</v>
      </c>
      <c r="O155" s="54" t="n">
        <f aca="false">+N155/(1+O152)^5</f>
        <v>0.0564290571416081</v>
      </c>
      <c r="P155" s="54" t="n">
        <f aca="false">+O155/(1+P152)^5</f>
        <v>0.0467966264693841</v>
      </c>
      <c r="Q155" s="54" t="n">
        <f aca="false">+P155/(1+Q152)^5</f>
        <v>0.0389690780506992</v>
      </c>
      <c r="R155" s="54" t="n">
        <f aca="false">+Q155/(1+R152)^5</f>
        <v>0.0325800636319995</v>
      </c>
      <c r="S155" s="54" t="n">
        <f aca="false">+R155/(1+S152)^5</f>
        <v>0.0273427747675937</v>
      </c>
      <c r="T155" s="54" t="n">
        <f aca="false">+S155/(1+T152)^5</f>
        <v>0.0230316215739628</v>
      </c>
      <c r="U155" s="54" t="n">
        <f aca="false">+T155/(1+U152)^5</f>
        <v>0.019467794936343</v>
      </c>
      <c r="V155" s="54" t="n">
        <f aca="false">+U155/(1+V152)^5</f>
        <v>0.0165099954333241</v>
      </c>
      <c r="W155" s="54" t="n">
        <f aca="false">+V155/(1+W152)^5</f>
        <v>0.0140458651635381</v>
      </c>
      <c r="X155" s="54" t="n">
        <f aca="false">+W155/(1+X152)^5</f>
        <v>0.0119855766827573</v>
      </c>
      <c r="Y155" s="54" t="n">
        <f aca="false">+X155/(1+Y152)^5</f>
        <v>0.0102569678165483</v>
      </c>
      <c r="Z155" s="54" t="n">
        <f aca="false">+Y155/(1+Z152)^5</f>
        <v>0.00880181004814686</v>
      </c>
      <c r="AA155" s="54" t="n">
        <f aca="false">+Z155/(1+AA152)^5</f>
        <v>0.00757292250726784</v>
      </c>
      <c r="AB155" s="54" t="n">
        <f aca="false">+AA155/(1+AB152)^5</f>
        <v>0.0065319248699349</v>
      </c>
      <c r="AC155" s="54" t="n">
        <f aca="false">+AB155/(1+AC152)^5</f>
        <v>0.0056474776933393</v>
      </c>
      <c r="AD155" s="54" t="n">
        <f aca="false">+AC155/(1+AD152)^5</f>
        <v>0.00489389755057772</v>
      </c>
      <c r="AE155" s="54" t="n">
        <f aca="false">+AD155/(1+AE152)^5</f>
        <v>0.00425006216743863</v>
      </c>
      <c r="AF155" s="54" t="n">
        <f aca="false">+AE155/(1+AF152)^5</f>
        <v>0.0036985412027737</v>
      </c>
      <c r="AG155" s="54" t="n">
        <f aca="false">+AF155/(1+AG152)^5</f>
        <v>0.0032249034255479</v>
      </c>
      <c r="AH155" s="54" t="n">
        <f aca="false">+AG155/(1+AH152)^5</f>
        <v>0.00281716242154064</v>
      </c>
      <c r="AI155" s="54" t="n">
        <f aca="false">+AH155/(1+AI152)^5</f>
        <v>0.0024653315250481</v>
      </c>
      <c r="AJ155" s="54" t="n">
        <f aca="false">+AI155/(1+AJ152)^5</f>
        <v>0.00216106523639395</v>
      </c>
      <c r="AK155" s="54" t="n">
        <f aca="false">+AJ155/(1+AK152)^5</f>
        <v>0.00189736936413123</v>
      </c>
      <c r="AL155" s="54" t="n">
        <f aca="false">+AK155/(1+AL152)^5</f>
        <v>0.00166836603314737</v>
      </c>
      <c r="AM155" s="54" t="n">
        <f aca="false">+AL155/(1+AM152)^5</f>
        <v>0.00146910265964362</v>
      </c>
      <c r="AN155" s="54" t="n">
        <f aca="false">+AM155/(1+AN152)^5</f>
        <v>0.00129539637373518</v>
      </c>
      <c r="AO155" s="54" t="n">
        <f aca="false">+AN155/(1+AO152)^5</f>
        <v>0.00114370720031468</v>
      </c>
      <c r="AP155" s="54" t="n">
        <f aca="false">+AO155/(1+AP152)^5</f>
        <v>0.00101103482782714</v>
      </c>
      <c r="AQ155" s="54" t="n">
        <f aca="false">+AP155/(1+AQ152)^5</f>
        <v>0.000894835032473618</v>
      </c>
      <c r="AR155" s="54" t="n">
        <f aca="false">+AQ155/(1+AR152)^5</f>
        <v>0.000792952919382069</v>
      </c>
      <c r="AS155" s="54" t="n">
        <f aca="false">+AR155/(1+AS152)^5</f>
        <v>0.000703571172818945</v>
      </c>
      <c r="AT155" s="54" t="n">
        <f aca="false">+AS155/(1+AT152)^5</f>
        <v>0.000625172546769144</v>
      </c>
      <c r="AU155" s="54" t="n">
        <f aca="false">+AT155/(1+AU152)^5</f>
        <v>0.000554392205444122</v>
      </c>
      <c r="AV155" s="54" t="n">
        <f aca="false">+AU155/(1+AV152)^5</f>
        <v>0.000491727911284261</v>
      </c>
      <c r="AW155" s="54" t="n">
        <f aca="false">+AV155/(1+AW152)^5</f>
        <v>0.000436109456345673</v>
      </c>
      <c r="AX155" s="54" t="n">
        <f aca="false">+AW155/(1+AX152)^5</f>
        <v>0.000386640628624988</v>
      </c>
      <c r="AY155" s="54" t="n">
        <f aca="false">+AX155/(1+AY152)^5</f>
        <v>0.000342504762554931</v>
      </c>
      <c r="AZ155" s="54" t="n">
        <f aca="false">+AY155/(1+AZ152)^5</f>
        <v>0.000314479279445349</v>
      </c>
      <c r="BA155" s="54" t="n">
        <f aca="false">+AZ155/(1+BA152)^5</f>
        <v>0.00027709233960648</v>
      </c>
      <c r="BB155" s="54" t="n">
        <f aca="false">+BA155/(1+BB152)^5</f>
        <v>0.000245056937932262</v>
      </c>
      <c r="BC155" s="54" t="n">
        <f aca="false">+BB155/(1+BC152)^5</f>
        <v>0.000217354242233562</v>
      </c>
      <c r="BD155" s="54" t="n">
        <f aca="false">+BC155/(1+BD152)^5</f>
        <v>0.000193238031985396</v>
      </c>
      <c r="BE155" s="54" t="n">
        <f aca="false">+BD155/(1+BE152)^5</f>
        <v>0.000172139466658524</v>
      </c>
      <c r="BF155" s="54" t="n">
        <f aca="false">+BE155/(1+BF152)^5</f>
        <v>0.000153610501008311</v>
      </c>
      <c r="BG155" s="54" t="n">
        <f aca="false">+BF155/(1+BG152)^5</f>
        <v>0.000137002666012062</v>
      </c>
      <c r="BH155" s="54" t="n">
        <f aca="false">+BG155/(1+BH152)^5</f>
        <v>0.000122567749753354</v>
      </c>
      <c r="BI155" s="54" t="n">
        <f aca="false">+BH155/(1+BI152)^5</f>
        <v>0.000110033170084158</v>
      </c>
      <c r="BJ155" s="54"/>
      <c r="BK155" s="54"/>
      <c r="BL155" s="54"/>
      <c r="BM155" s="54"/>
      <c r="BN155" s="54"/>
      <c r="BO155" s="54"/>
      <c r="BP155" s="54"/>
      <c r="BQ155" s="54"/>
      <c r="BR155" s="54"/>
      <c r="BS155" s="54"/>
      <c r="BT155" s="54"/>
      <c r="BU155" s="54"/>
      <c r="BV155" s="54"/>
      <c r="BW155" s="54"/>
      <c r="BX155" s="54"/>
      <c r="BY155" s="54"/>
      <c r="BZ155" s="54"/>
      <c r="CA155" s="54"/>
      <c r="CB155" s="54"/>
      <c r="CC155" s="54"/>
      <c r="CD155" s="54"/>
      <c r="CE155" s="54"/>
      <c r="CF155" s="54"/>
      <c r="CG155" s="54"/>
      <c r="CH155" s="54"/>
      <c r="CI155" s="54"/>
      <c r="CJ155" s="54"/>
      <c r="CK155" s="54"/>
      <c r="CL155" s="54"/>
      <c r="CM155" s="54"/>
      <c r="CN155" s="54"/>
      <c r="CO155" s="54"/>
      <c r="CP155" s="54"/>
      <c r="CQ155" s="54"/>
      <c r="CR155" s="54"/>
      <c r="CS155" s="54"/>
      <c r="CT155" s="54"/>
      <c r="CU155" s="54"/>
      <c r="CV155" s="54"/>
      <c r="CW155" s="54"/>
      <c r="CX155" s="54"/>
      <c r="CY155" s="54"/>
      <c r="CZ155" s="54"/>
      <c r="DA155" s="54"/>
      <c r="DB155" s="54"/>
      <c r="DC155" s="54"/>
      <c r="DD155" s="54"/>
      <c r="DE155" s="54"/>
      <c r="DF155" s="54"/>
      <c r="DG155" s="54"/>
      <c r="DH155" s="54"/>
      <c r="DI155" s="54"/>
      <c r="DJ155" s="54"/>
      <c r="DK155" s="54"/>
      <c r="DL155" s="54"/>
      <c r="DM155" s="54"/>
      <c r="DN155" s="54"/>
      <c r="DO155" s="54"/>
      <c r="DP155" s="54"/>
      <c r="DQ155" s="54"/>
      <c r="DR155" s="54"/>
      <c r="DS155" s="54"/>
      <c r="DT155" s="54"/>
    </row>
    <row r="156" customFormat="false" ht="21" hidden="false" customHeight="true" outlineLevel="0" collapsed="false">
      <c r="A156" s="54"/>
      <c r="C156" s="54"/>
      <c r="D156" s="54"/>
      <c r="E156" s="54"/>
      <c r="F156" s="54"/>
      <c r="G156" s="54"/>
      <c r="H156" s="54"/>
      <c r="I156" s="54"/>
      <c r="J156" s="54"/>
      <c r="K156" s="54"/>
      <c r="L156" s="54"/>
      <c r="M156" s="54"/>
      <c r="N156" s="54"/>
      <c r="O156" s="54"/>
      <c r="P156" s="54"/>
      <c r="Q156" s="54"/>
      <c r="R156" s="54"/>
      <c r="S156" s="54"/>
      <c r="T156" s="54"/>
      <c r="U156" s="54"/>
      <c r="V156" s="54"/>
      <c r="W156" s="54"/>
      <c r="X156" s="54"/>
      <c r="Y156" s="54"/>
      <c r="Z156" s="54"/>
      <c r="AA156" s="54"/>
      <c r="AB156" s="54"/>
      <c r="AC156" s="54"/>
      <c r="AD156" s="54"/>
      <c r="AE156" s="54"/>
      <c r="AF156" s="54"/>
      <c r="AG156" s="54"/>
      <c r="AH156" s="54"/>
      <c r="AI156" s="54"/>
      <c r="AJ156" s="54"/>
      <c r="AK156" s="54"/>
      <c r="AL156" s="54"/>
      <c r="AM156" s="54"/>
      <c r="AN156" s="54"/>
      <c r="AO156" s="54"/>
      <c r="AP156" s="54"/>
      <c r="AQ156" s="54"/>
      <c r="AR156" s="54"/>
      <c r="AS156" s="54"/>
      <c r="AT156" s="54"/>
      <c r="AU156" s="54"/>
      <c r="AV156" s="54"/>
      <c r="AW156" s="54"/>
      <c r="AX156" s="54"/>
      <c r="AY156" s="54"/>
      <c r="AZ156" s="54"/>
      <c r="BA156" s="54"/>
      <c r="BB156" s="54"/>
      <c r="BC156" s="54"/>
      <c r="BD156" s="54"/>
      <c r="BE156" s="54"/>
      <c r="BF156" s="54"/>
      <c r="BG156" s="54"/>
      <c r="BH156" s="54"/>
      <c r="BI156" s="54"/>
      <c r="BJ156" s="54"/>
      <c r="BK156" s="54"/>
      <c r="BL156" s="54"/>
      <c r="BM156" s="54"/>
      <c r="BN156" s="54"/>
      <c r="BO156" s="54"/>
      <c r="BP156" s="54"/>
      <c r="BQ156" s="54"/>
      <c r="BR156" s="54"/>
      <c r="BS156" s="54"/>
      <c r="BT156" s="54"/>
      <c r="BU156" s="54"/>
      <c r="BV156" s="54"/>
      <c r="BW156" s="54"/>
      <c r="BX156" s="54"/>
      <c r="BY156" s="54"/>
      <c r="BZ156" s="54"/>
      <c r="CA156" s="54"/>
      <c r="CB156" s="54"/>
      <c r="CC156" s="54"/>
      <c r="CD156" s="54"/>
      <c r="CE156" s="54"/>
      <c r="CF156" s="54"/>
      <c r="CG156" s="54"/>
      <c r="CH156" s="54"/>
      <c r="CI156" s="54"/>
      <c r="CJ156" s="54"/>
      <c r="CK156" s="54"/>
      <c r="CL156" s="54"/>
      <c r="CM156" s="54"/>
      <c r="CN156" s="54"/>
      <c r="CO156" s="54"/>
      <c r="CP156" s="54"/>
      <c r="CQ156" s="54"/>
      <c r="CR156" s="54"/>
      <c r="CS156" s="54"/>
      <c r="CT156" s="54"/>
      <c r="CU156" s="54"/>
      <c r="CV156" s="54"/>
      <c r="CW156" s="54"/>
      <c r="CX156" s="54"/>
      <c r="CY156" s="54"/>
      <c r="CZ156" s="54"/>
      <c r="DA156" s="54"/>
      <c r="DB156" s="54"/>
      <c r="DC156" s="54"/>
      <c r="DD156" s="54"/>
      <c r="DE156" s="54"/>
      <c r="DF156" s="54"/>
      <c r="DG156" s="54"/>
      <c r="DH156" s="54"/>
      <c r="DI156" s="54"/>
      <c r="DJ156" s="54"/>
      <c r="DK156" s="54"/>
      <c r="DL156" s="54"/>
      <c r="DM156" s="54"/>
      <c r="DN156" s="54"/>
      <c r="DO156" s="54"/>
      <c r="DP156" s="54"/>
      <c r="DQ156" s="54"/>
      <c r="DR156" s="54"/>
      <c r="DS156" s="54"/>
      <c r="DT156" s="54"/>
    </row>
    <row r="157" customFormat="false" ht="21" hidden="false" customHeight="true" outlineLevel="0" collapsed="false">
      <c r="A157" s="54"/>
      <c r="C157" s="54"/>
      <c r="D157" s="54"/>
      <c r="E157" s="54"/>
      <c r="F157" s="54"/>
      <c r="G157" s="54"/>
      <c r="H157" s="54"/>
      <c r="I157" s="54"/>
      <c r="J157" s="54"/>
      <c r="K157" s="54"/>
      <c r="L157" s="54"/>
      <c r="M157" s="54"/>
      <c r="N157" s="54"/>
      <c r="O157" s="54"/>
      <c r="P157" s="54"/>
      <c r="Q157" s="54"/>
      <c r="R157" s="54"/>
      <c r="S157" s="54"/>
      <c r="T157" s="54"/>
      <c r="U157" s="54"/>
      <c r="V157" s="54"/>
      <c r="W157" s="54"/>
      <c r="X157" s="54"/>
      <c r="Y157" s="54"/>
      <c r="Z157" s="54"/>
      <c r="AA157" s="54"/>
      <c r="AB157" s="54"/>
      <c r="AC157" s="54"/>
      <c r="AD157" s="54"/>
      <c r="AE157" s="54"/>
      <c r="AF157" s="54"/>
      <c r="AG157" s="54"/>
      <c r="AH157" s="54"/>
      <c r="AI157" s="54"/>
      <c r="AJ157" s="54"/>
      <c r="AK157" s="54"/>
      <c r="AL157" s="54"/>
      <c r="AM157" s="54"/>
      <c r="AN157" s="54"/>
      <c r="AO157" s="54"/>
      <c r="AP157" s="54"/>
      <c r="AQ157" s="54"/>
      <c r="AR157" s="54"/>
      <c r="AS157" s="54"/>
      <c r="AT157" s="54"/>
      <c r="AU157" s="54"/>
      <c r="AV157" s="54"/>
      <c r="AW157" s="54"/>
      <c r="AX157" s="54"/>
      <c r="AY157" s="54"/>
      <c r="AZ157" s="54"/>
      <c r="BA157" s="54"/>
      <c r="BB157" s="54"/>
      <c r="BC157" s="54"/>
      <c r="BD157" s="54"/>
      <c r="BE157" s="54"/>
      <c r="BF157" s="54"/>
      <c r="BG157" s="54"/>
      <c r="BH157" s="54"/>
      <c r="BI157" s="54"/>
      <c r="BJ157" s="54"/>
      <c r="BK157" s="54"/>
      <c r="BL157" s="54"/>
      <c r="BM157" s="54"/>
      <c r="BN157" s="54"/>
      <c r="BO157" s="54"/>
      <c r="BP157" s="54"/>
      <c r="BQ157" s="54"/>
      <c r="BR157" s="54"/>
      <c r="BS157" s="54"/>
      <c r="BT157" s="54"/>
      <c r="BU157" s="54"/>
      <c r="BV157" s="54"/>
      <c r="BW157" s="54"/>
      <c r="BX157" s="54"/>
      <c r="BY157" s="54"/>
      <c r="BZ157" s="54"/>
      <c r="CA157" s="54"/>
      <c r="CB157" s="54"/>
      <c r="CC157" s="54"/>
      <c r="CD157" s="54"/>
      <c r="CE157" s="54"/>
      <c r="CF157" s="54"/>
      <c r="CG157" s="54"/>
      <c r="CH157" s="54"/>
      <c r="CI157" s="54"/>
      <c r="CJ157" s="54"/>
      <c r="CK157" s="54"/>
      <c r="CL157" s="54"/>
      <c r="CM157" s="54"/>
      <c r="CN157" s="54"/>
      <c r="CO157" s="54"/>
      <c r="CP157" s="54"/>
      <c r="CQ157" s="54"/>
      <c r="CR157" s="54"/>
      <c r="CS157" s="54"/>
      <c r="CT157" s="54"/>
      <c r="CU157" s="54"/>
      <c r="CV157" s="54"/>
      <c r="CW157" s="54"/>
      <c r="CX157" s="54"/>
      <c r="CY157" s="54"/>
      <c r="CZ157" s="54"/>
      <c r="DA157" s="54"/>
      <c r="DB157" s="54"/>
      <c r="DC157" s="54"/>
      <c r="DD157" s="54"/>
      <c r="DE157" s="54"/>
      <c r="DF157" s="54"/>
      <c r="DG157" s="54"/>
      <c r="DH157" s="54"/>
      <c r="DI157" s="54"/>
      <c r="DJ157" s="54"/>
      <c r="DK157" s="54"/>
      <c r="DL157" s="54"/>
      <c r="DM157" s="54"/>
      <c r="DN157" s="54"/>
      <c r="DO157" s="54"/>
      <c r="DP157" s="54"/>
      <c r="DQ157" s="54"/>
      <c r="DR157" s="54"/>
      <c r="DS157" s="54"/>
      <c r="DT157" s="54"/>
    </row>
    <row r="158" s="60" customFormat="true" ht="21" hidden="false" customHeight="true" outlineLevel="0" collapsed="false">
      <c r="A158" s="115" t="s">
        <v>317</v>
      </c>
      <c r="B158" s="58"/>
      <c r="F158" s="116"/>
      <c r="G158" s="116"/>
    </row>
    <row r="159" customFormat="false" ht="21" hidden="false" customHeight="true" outlineLevel="0" collapsed="false">
      <c r="A159" s="40" t="s">
        <v>317</v>
      </c>
      <c r="B159" s="55" t="s">
        <v>318</v>
      </c>
      <c r="C159" s="42" t="s">
        <v>319</v>
      </c>
      <c r="D159" s="42" t="s">
        <v>320</v>
      </c>
    </row>
    <row r="160" customFormat="false" ht="21" hidden="false" customHeight="true" outlineLevel="0" collapsed="false">
      <c r="A160" s="40" t="s">
        <v>321</v>
      </c>
      <c r="B160" s="55" t="n">
        <f aca="false">+SUMPRODUCT(B155:T155*B123:T123)*5</f>
        <v>2263.20728408967</v>
      </c>
      <c r="C160" s="42" t="n">
        <v>2248.84542530613</v>
      </c>
      <c r="D160" s="42" t="n">
        <f aca="false">+B160-C160</f>
        <v>14.3618587835417</v>
      </c>
      <c r="E160" s="47"/>
      <c r="G160" s="117"/>
    </row>
    <row r="161" customFormat="false" ht="21" hidden="false" customHeight="true" outlineLevel="0" collapsed="false">
      <c r="A161" s="40" t="s">
        <v>322</v>
      </c>
      <c r="B161" s="55" t="n">
        <f aca="false">+SUMPRODUCT(B155:AN155*B123:AN123)*5</f>
        <v>2626.56667105889</v>
      </c>
      <c r="C161" s="42" t="n">
        <v>2597.10799274643</v>
      </c>
      <c r="D161" s="42" t="n">
        <f aca="false">+B161-C161</f>
        <v>29.4586783124519</v>
      </c>
      <c r="E161" s="47"/>
      <c r="G161" s="117"/>
    </row>
    <row r="162" customFormat="false" ht="21" hidden="false" customHeight="true" outlineLevel="0" collapsed="false">
      <c r="A162" s="40" t="s">
        <v>323</v>
      </c>
      <c r="B162" s="55" t="n">
        <f aca="false">+SUMPRODUCT(B155:BH155*B123:BH123)*5</f>
        <v>2684.99191029986</v>
      </c>
      <c r="C162" s="42" t="n">
        <v>2651.36914479264</v>
      </c>
      <c r="D162" s="42" t="n">
        <f aca="false">+B162-C162</f>
        <v>33.6227655072212</v>
      </c>
      <c r="E162" s="47"/>
      <c r="G162" s="117"/>
    </row>
    <row r="163" customFormat="false" ht="21" hidden="false" customHeight="true" outlineLevel="0" collapsed="false">
      <c r="A163" s="40" t="s">
        <v>324</v>
      </c>
      <c r="B163" s="118" t="n">
        <f aca="false">+SUMPRODUCT(B155:DQ155*B123:DQ123)*5</f>
        <v>2686.02492058125</v>
      </c>
      <c r="C163" s="42" t="n">
        <v>2652.34050930052</v>
      </c>
      <c r="D163" s="119" t="n">
        <f aca="false">+B163-C163</f>
        <v>33.6844112807244</v>
      </c>
      <c r="E163" s="47"/>
      <c r="F163" s="119"/>
      <c r="G163" s="117"/>
    </row>
    <row r="164" customFormat="false" ht="21" hidden="false" customHeight="true" outlineLevel="0" collapsed="false">
      <c r="A164" s="40" t="s">
        <v>325</v>
      </c>
      <c r="B164" s="120" t="n">
        <f aca="false">+B129</f>
        <v>2668.21187862011</v>
      </c>
      <c r="C164" s="42" t="n">
        <v>2729.09470115347</v>
      </c>
      <c r="D164" s="119" t="n">
        <f aca="false">+B164-C164</f>
        <v>-60.8828225333655</v>
      </c>
      <c r="E164" s="47"/>
      <c r="F164" s="119"/>
      <c r="G164" s="117"/>
    </row>
    <row r="165" customFormat="false" ht="35.45" hidden="false" customHeight="true" outlineLevel="0" collapsed="false">
      <c r="A165" s="115" t="s">
        <v>91</v>
      </c>
      <c r="B165" s="55"/>
    </row>
    <row r="166" customFormat="false" ht="21" hidden="false" customHeight="true" outlineLevel="0" collapsed="false">
      <c r="A166" s="40" t="s">
        <v>326</v>
      </c>
      <c r="B166" s="55" t="n">
        <f aca="false">+B117/B104</f>
        <v>2.12324286726063</v>
      </c>
      <c r="C166" s="42" t="n">
        <f aca="false">+C117/C104</f>
        <v>2.13078220902303</v>
      </c>
      <c r="D166" s="42" t="n">
        <f aca="false">+D117/D104</f>
        <v>2.14389558157725</v>
      </c>
      <c r="E166" s="42" t="n">
        <f aca="false">+E117/E104</f>
        <v>2.15967876737393</v>
      </c>
      <c r="F166" s="42" t="n">
        <f aca="false">+F117/F104</f>
        <v>2.1765103296625</v>
      </c>
      <c r="G166" s="42" t="n">
        <f aca="false">+G117/G104</f>
        <v>2.19348235990712</v>
      </c>
      <c r="H166" s="42" t="n">
        <f aca="false">+H117/H104</f>
        <v>2.21008678182592</v>
      </c>
      <c r="I166" s="42" t="n">
        <f aca="false">+I117/I104</f>
        <v>2.22604089422618</v>
      </c>
      <c r="J166" s="42" t="n">
        <f aca="false">+J117/J104</f>
        <v>2.24118991289644</v>
      </c>
      <c r="K166" s="42" t="n">
        <f aca="false">+K117/K104</f>
        <v>2.25545248464241</v>
      </c>
      <c r="L166" s="42" t="n">
        <f aca="false">+L117/L104</f>
        <v>2.26879029065791</v>
      </c>
      <c r="M166" s="42" t="n">
        <f aca="false">+M117/M104</f>
        <v>2.28119114414416</v>
      </c>
      <c r="N166" s="42" t="n">
        <f aca="false">+N117/N104</f>
        <v>2.29265958946643</v>
      </c>
      <c r="O166" s="42" t="n">
        <f aca="false">+O117/O104</f>
        <v>2.30321158508689</v>
      </c>
      <c r="P166" s="42" t="n">
        <f aca="false">+P117/P104</f>
        <v>2.31287129579633</v>
      </c>
      <c r="Q166" s="42" t="n">
        <f aca="false">+Q117/Q104</f>
        <v>2.32166880872751</v>
      </c>
      <c r="R166" s="42" t="n">
        <f aca="false">+R117/R104</f>
        <v>2.32963799432159</v>
      </c>
      <c r="S166" s="42" t="n">
        <f aca="false">+S117/S104</f>
        <v>2.3368138495781</v>
      </c>
      <c r="T166" s="42" t="n">
        <f aca="false">+T117/T104</f>
        <v>2.34322854924038</v>
      </c>
      <c r="U166" s="42" t="n">
        <f aca="false">+U117/U104</f>
        <v>2.34890502484568</v>
      </c>
      <c r="V166" s="42" t="n">
        <f aca="false">+V117/V104</f>
        <v>2.35397216133853</v>
      </c>
      <c r="W166" s="42" t="n">
        <f aca="false">+W117/W104</f>
        <v>2.35853145108406</v>
      </c>
      <c r="X166" s="42" t="n">
        <f aca="false">+X117/X104</f>
        <v>2.36266813883299</v>
      </c>
      <c r="Y166" s="42" t="n">
        <f aca="false">+Y117/Y104</f>
        <v>2.3664576268863</v>
      </c>
      <c r="Z166" s="42" t="n">
        <f aca="false">+Z117/Z104</f>
        <v>2.36996911226914</v>
      </c>
      <c r="AA166" s="42" t="n">
        <f aca="false">+AA117/AA104</f>
        <v>2.37326761053812</v>
      </c>
      <c r="AB166" s="42" t="n">
        <f aca="false">+AB117/AB104</f>
        <v>2.37641504281164</v>
      </c>
      <c r="AC166" s="42" t="n">
        <f aca="false">+AC117/AC104</f>
        <v>2.37947078669757</v>
      </c>
      <c r="AD166" s="42" t="n">
        <f aca="false">+AD117/AD104</f>
        <v>2.38249192225547</v>
      </c>
      <c r="AE166" s="42" t="n">
        <f aca="false">+AE117/AE104</f>
        <v>2.38553331147366</v>
      </c>
      <c r="AF166" s="42" t="n">
        <f aca="false">+AF117/AF104</f>
        <v>2.38864758985209</v>
      </c>
      <c r="AG166" s="42" t="n">
        <f aca="false">+AG117/AG104</f>
        <v>2.39188512222153</v>
      </c>
      <c r="AH166" s="42" t="n">
        <f aca="false">+AH117/AH104</f>
        <v>2.39529395860482</v>
      </c>
      <c r="AI166" s="42" t="n">
        <f aca="false">+AI117/AI104</f>
        <v>2.39891983295472</v>
      </c>
      <c r="AJ166" s="42" t="n">
        <f aca="false">+AJ117/AJ104</f>
        <v>2.40280626355826</v>
      </c>
      <c r="AK166" s="42" t="n">
        <f aca="false">+AK117/AK104</f>
        <v>2.40699486727585</v>
      </c>
      <c r="AL166" s="42" t="n">
        <f aca="false">+AL117/AL104</f>
        <v>2.411526078255</v>
      </c>
      <c r="AM166" s="42" t="n">
        <f aca="false">+AM117/AM104</f>
        <v>2.41644063427689</v>
      </c>
      <c r="AN166" s="42" t="n">
        <f aca="false">+AN117/AN104</f>
        <v>2.42178246992384</v>
      </c>
      <c r="AO166" s="42" t="n">
        <f aca="false">+AO117/AO104</f>
        <v>2.42760417693965</v>
      </c>
      <c r="AP166" s="42" t="n">
        <f aca="false">+AP117/AP104</f>
        <v>2.43397708177008</v>
      </c>
      <c r="AQ166" s="42" t="n">
        <f aca="false">+AQ117/AQ104</f>
        <v>2.4410095744833</v>
      </c>
      <c r="AR166" s="42" t="n">
        <f aca="false">+AR117/AR104</f>
        <v>2.44888007383474</v>
      </c>
      <c r="AS166" s="42" t="n">
        <f aca="false">+AS117/AS104</f>
        <v>2.45789576625556</v>
      </c>
      <c r="AT166" s="42" t="n">
        <f aca="false">+AT117/AT104</f>
        <v>2.46859634200234</v>
      </c>
      <c r="AU166" s="42" t="n">
        <f aca="false">+AU117/AU104</f>
        <v>2.48193526310213</v>
      </c>
    </row>
    <row r="167" customFormat="false" ht="21" hidden="false" customHeight="true" outlineLevel="0" collapsed="false">
      <c r="A167" s="40" t="s">
        <v>327</v>
      </c>
      <c r="C167" s="42" t="n">
        <f aca="false">+C124/(C124+C123)</f>
        <v>0.0863693192590072</v>
      </c>
      <c r="D167" s="42" t="n">
        <f aca="false">+D124/(D124+D123)</f>
        <v>0.0835641424821178</v>
      </c>
      <c r="E167" s="42" t="n">
        <f aca="false">+E124/(E124+E123)</f>
        <v>0.0804775378096374</v>
      </c>
      <c r="F167" s="42" t="n">
        <f aca="false">+F124/(F124+F123)</f>
        <v>0.0773333338700176</v>
      </c>
      <c r="G167" s="42" t="n">
        <f aca="false">+G124/(G124+G123)</f>
        <v>0.0742497366868755</v>
      </c>
      <c r="H167" s="42" t="n">
        <f aca="false">+H124/(H124+H123)</f>
        <v>0.0712858174010003</v>
      </c>
      <c r="I167" s="42" t="n">
        <f aca="false">+I124/(I124+I123)</f>
        <v>0.0684674858815208</v>
      </c>
      <c r="J167" s="42" t="n">
        <f aca="false">+J124/(J124+J123)</f>
        <v>0.0658023118948449</v>
      </c>
      <c r="K167" s="42" t="n">
        <f aca="false">+K124/(K124+K123)</f>
        <v>0.0632880596742232</v>
      </c>
      <c r="L167" s="42" t="n">
        <f aca="false">+L124/(L124+L123)</f>
        <v>0.0609175987191245</v>
      </c>
      <c r="M167" s="42" t="n">
        <f aca="false">+M124/(M124+M123)</f>
        <v>0.0586816958523589</v>
      </c>
      <c r="N167" s="42" t="n">
        <f aca="false">+N124/(N124+N123)</f>
        <v>0.0565705572876651</v>
      </c>
      <c r="O167" s="42" t="n">
        <f aca="false">+O124/(O124+O123)</f>
        <v>0.0545746257297691</v>
      </c>
      <c r="P167" s="42" t="n">
        <f aca="false">+P124/(P124+P123)</f>
        <v>0.0526849246056442</v>
      </c>
      <c r="Q167" s="42" t="n">
        <f aca="false">+Q124/(Q124+Q123)</f>
        <v>0.0508931096722525</v>
      </c>
      <c r="R167" s="42" t="n">
        <f aca="false">+R124/(R124+R123)</f>
        <v>0.0491913038717619</v>
      </c>
      <c r="S167" s="42" t="n">
        <f aca="false">+S124/(S124+S123)</f>
        <v>0.0475717136597373</v>
      </c>
      <c r="T167" s="42" t="n">
        <f aca="false">+T124/(T124+T123)</f>
        <v>0.0460259508200807</v>
      </c>
      <c r="U167" s="42" t="n">
        <f aca="false">+U124/(U124+U123)</f>
        <v>0.0445430488429341</v>
      </c>
      <c r="V167" s="42" t="n">
        <f aca="false">+V124/(V124+V123)</f>
        <v>0.0431545646355586</v>
      </c>
      <c r="W167" s="42" t="n">
        <f aca="false">+W124/(W124+W123)</f>
        <v>0.0418482762241683</v>
      </c>
      <c r="X167" s="42" t="n">
        <f aca="false">+X124/(X124+X123)</f>
        <v>0.0406156693656935</v>
      </c>
      <c r="Y167" s="42" t="n">
        <f aca="false">+Y124/(Y124+Y123)</f>
        <v>0.039450552653467</v>
      </c>
      <c r="Z167" s="42" t="n">
        <f aca="false">+Z124/(Z124+Z123)</f>
        <v>0.0383482129591502</v>
      </c>
      <c r="AA167" s="42" t="n">
        <f aca="false">+AA124/(AA124+AA123)</f>
        <v>0.0373048950780217</v>
      </c>
      <c r="AB167" s="42" t="n">
        <f aca="false">+AB124/(AB124+AB123)</f>
        <v>0.0363174766528936</v>
      </c>
      <c r="AC167" s="42" t="n">
        <f aca="false">+AC124/(AC124+AC123)</f>
        <v>0.0353832627996623</v>
      </c>
      <c r="AD167" s="42" t="n">
        <f aca="false">+AD124/(AD124+AD123)</f>
        <v>0.0344998525637231</v>
      </c>
      <c r="AE167" s="42" t="n">
        <f aca="false">+AE124/(AE124+AE123)</f>
        <v>0.0336650509240948</v>
      </c>
      <c r="AF167" s="42" t="n">
        <f aca="false">+AF124/(AF124+AF123)</f>
        <v>0.0328768086806204</v>
      </c>
      <c r="AG167" s="42" t="n">
        <f aca="false">+AG124/(AG124+AG123)</f>
        <v>0.03213318281918</v>
      </c>
      <c r="AH167" s="42" t="n">
        <f aca="false">+AH124/(AH124+AH123)</f>
        <v>0.0314323129160573</v>
      </c>
      <c r="AI167" s="42" t="n">
        <f aca="false">+AI124/(AI124+AI123)</f>
        <v>0.0307724175258437</v>
      </c>
      <c r="AJ167" s="42" t="n">
        <f aca="false">+AJ124/(AJ124+AJ123)</f>
        <v>0.0301518184806663</v>
      </c>
      <c r="AK167" s="42" t="n">
        <f aca="false">+AK124/(AK124+AK123)</f>
        <v>0.0295690162336217</v>
      </c>
      <c r="AL167" s="42" t="n">
        <f aca="false">+AL124/(AL124+AL123)</f>
        <v>0.0290228516302083</v>
      </c>
      <c r="AM167" s="42" t="n">
        <f aca="false">+AM124/(AM124+AM123)</f>
        <v>0.0285128294880416</v>
      </c>
      <c r="AN167" s="42" t="n">
        <f aca="false">+AN124/(AN124+AN123)</f>
        <v>0.0280397270069198</v>
      </c>
      <c r="AO167" s="42" t="n">
        <f aca="false">+AO124/(AO124+AO123)</f>
        <v>0.0276067173683663</v>
      </c>
      <c r="AP167" s="42" t="n">
        <f aca="false">+AP124/(AP124+AP123)</f>
        <v>0.0272214043663115</v>
      </c>
      <c r="AQ167" s="42" t="n">
        <f aca="false">+AQ124/(AQ124+AQ123)</f>
        <v>0.0268994730869207</v>
      </c>
      <c r="AR167" s="42" t="n">
        <f aca="false">+AR124/(AR124+AR123)</f>
        <v>0.0266711864239368</v>
      </c>
      <c r="AS167" s="42" t="n">
        <f aca="false">+AS124/(AS124+AS123)</f>
        <v>0.0265928687531089</v>
      </c>
      <c r="AT167" s="42" t="n">
        <f aca="false">+AT124/(AT124+AT123)</f>
        <v>0.0267670731216421</v>
      </c>
      <c r="AU167" s="42" t="n">
        <f aca="false">+AU124/(AU124+AU123)</f>
        <v>0.0273075369606606</v>
      </c>
    </row>
    <row r="169" customFormat="false" ht="21" hidden="false" customHeight="true" outlineLevel="0" collapsed="false">
      <c r="B169" s="55"/>
    </row>
    <row r="170" customFormat="false" ht="21" hidden="false" customHeight="true" outlineLevel="0" collapsed="false">
      <c r="B170" s="55"/>
    </row>
    <row r="171" customFormat="false" ht="21" hidden="false" customHeight="true" outlineLevel="0" collapsed="false">
      <c r="B171" s="55"/>
    </row>
    <row r="172" customFormat="false" ht="21" hidden="false" customHeight="true" outlineLevel="0" collapsed="false">
      <c r="B172" s="55"/>
    </row>
    <row r="173" customFormat="false" ht="21" hidden="false" customHeight="true" outlineLevel="0" collapsed="false">
      <c r="A173" s="42"/>
    </row>
    <row r="174" customFormat="false" ht="21" hidden="false" customHeight="true" outlineLevel="0" collapsed="false">
      <c r="A174" s="42"/>
    </row>
    <row r="175" customFormat="false" ht="21" hidden="false" customHeight="true" outlineLevel="0" collapsed="false">
      <c r="A175" s="42"/>
    </row>
    <row r="176" customFormat="false" ht="21" hidden="false" customHeight="true" outlineLevel="0" collapsed="false">
      <c r="A176" s="42"/>
    </row>
    <row r="177" s="42" customFormat="true" ht="21" hidden="false" customHeight="true" outlineLevel="0" collapsed="false">
      <c r="B177" s="55"/>
    </row>
    <row r="178" s="42" customFormat="true" ht="21" hidden="false" customHeight="true" outlineLevel="0" collapsed="false">
      <c r="B178" s="55"/>
    </row>
    <row r="179" s="42" customFormat="true" ht="21" hidden="false" customHeight="true" outlineLevel="0" collapsed="false">
      <c r="B179" s="55"/>
    </row>
    <row r="180" s="42" customFormat="true" ht="21" hidden="false" customHeight="true" outlineLevel="0" collapsed="false">
      <c r="B180" s="55"/>
    </row>
    <row r="181" s="42" customFormat="true" ht="21" hidden="false" customHeight="true" outlineLevel="0" collapsed="false">
      <c r="B181" s="55"/>
    </row>
    <row r="182" s="42" customFormat="true" ht="21" hidden="false" customHeight="true" outlineLevel="0" collapsed="false">
      <c r="B182" s="55"/>
    </row>
    <row r="183" s="42" customFormat="true" ht="21" hidden="false" customHeight="true" outlineLevel="0" collapsed="false">
      <c r="B183" s="55"/>
    </row>
    <row r="184" s="42" customFormat="true" ht="21" hidden="false" customHeight="true" outlineLevel="0" collapsed="false">
      <c r="B184" s="55"/>
    </row>
    <row r="185" s="42" customFormat="true" ht="21" hidden="false" customHeight="true" outlineLevel="0" collapsed="false">
      <c r="B185" s="55"/>
    </row>
    <row r="186" s="42" customFormat="true" ht="21" hidden="false" customHeight="true" outlineLevel="0" collapsed="false">
      <c r="B186" s="55"/>
    </row>
    <row r="187" s="42" customFormat="true" ht="21" hidden="false" customHeight="true" outlineLevel="0" collapsed="false">
      <c r="B187" s="55"/>
    </row>
    <row r="188" s="42" customFormat="true" ht="21" hidden="false" customHeight="true" outlineLevel="0" collapsed="false">
      <c r="B188" s="55"/>
    </row>
    <row r="189" customFormat="false" ht="21" hidden="false" customHeight="true" outlineLevel="0" collapsed="false">
      <c r="B189" s="55"/>
    </row>
    <row r="190" customFormat="false" ht="21" hidden="false" customHeight="true" outlineLevel="0" collapsed="false">
      <c r="B190" s="55"/>
    </row>
    <row r="191" customFormat="false" ht="21" hidden="false" customHeight="true" outlineLevel="0" collapsed="false">
      <c r="B191" s="55"/>
    </row>
    <row r="192" customFormat="false" ht="21" hidden="false" customHeight="true" outlineLevel="0" collapsed="false">
      <c r="B192" s="55"/>
    </row>
    <row r="204" s="122" customFormat="true" ht="21" hidden="false" customHeight="true" outlineLevel="0" collapsed="false">
      <c r="A204" s="121"/>
      <c r="B204" s="55"/>
      <c r="C204" s="42"/>
      <c r="D204" s="42"/>
      <c r="E204" s="42"/>
      <c r="F204" s="42"/>
      <c r="G204" s="42"/>
      <c r="H204" s="42"/>
      <c r="I204" s="42"/>
      <c r="J204" s="42"/>
      <c r="K204" s="42"/>
      <c r="L204" s="42"/>
      <c r="M204" s="42"/>
      <c r="N204" s="42"/>
      <c r="O204" s="42"/>
      <c r="P204" s="42"/>
      <c r="Q204" s="42"/>
      <c r="R204" s="42"/>
      <c r="S204" s="42"/>
      <c r="T204" s="42"/>
      <c r="U204" s="42"/>
      <c r="V204" s="42"/>
      <c r="W204" s="42"/>
      <c r="X204" s="42"/>
      <c r="Y204" s="42"/>
      <c r="Z204" s="42"/>
      <c r="AA204" s="42"/>
      <c r="AB204" s="42"/>
      <c r="AC204" s="42"/>
      <c r="AD204" s="42"/>
      <c r="AE204" s="42"/>
      <c r="AF204" s="42"/>
      <c r="AG204" s="42"/>
      <c r="AH204" s="42"/>
      <c r="AI204" s="42"/>
      <c r="AJ204" s="42"/>
      <c r="AK204" s="42"/>
      <c r="AL204" s="42"/>
      <c r="AM204" s="42"/>
      <c r="AN204" s="42"/>
      <c r="AO204" s="42"/>
      <c r="AP204" s="42"/>
      <c r="AQ204" s="42"/>
      <c r="AR204" s="42"/>
      <c r="AS204" s="42"/>
      <c r="AT204" s="42"/>
      <c r="AU204" s="42"/>
      <c r="AV204" s="42"/>
      <c r="AW204" s="42"/>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c r="CD204" s="42"/>
      <c r="CE204" s="42"/>
      <c r="CF204" s="42"/>
      <c r="CG204" s="42"/>
      <c r="CH204" s="42"/>
      <c r="CI204" s="42"/>
      <c r="CJ204" s="42"/>
      <c r="CK204" s="42"/>
      <c r="CL204" s="42"/>
      <c r="CM204" s="42"/>
      <c r="CN204" s="42"/>
      <c r="CO204" s="42"/>
      <c r="CP204" s="42"/>
      <c r="CQ204" s="42"/>
      <c r="CR204" s="42"/>
      <c r="CS204" s="42"/>
      <c r="CT204" s="42"/>
      <c r="CU204" s="42"/>
      <c r="CV204" s="42"/>
      <c r="CW204" s="42"/>
      <c r="CX204" s="42"/>
      <c r="CY204" s="42"/>
      <c r="CZ204" s="42"/>
      <c r="DA204" s="42"/>
      <c r="DB204" s="42"/>
      <c r="DC204" s="42"/>
      <c r="DD204" s="42"/>
      <c r="DE204" s="42"/>
      <c r="DF204" s="42"/>
      <c r="DG204" s="42"/>
      <c r="DH204" s="42"/>
      <c r="DI204" s="42"/>
      <c r="DJ204" s="42"/>
      <c r="DK204" s="42"/>
      <c r="DL204" s="42"/>
      <c r="DM204" s="42"/>
      <c r="DN204" s="42"/>
      <c r="DO204" s="42"/>
      <c r="DP204" s="42"/>
      <c r="DQ204" s="42"/>
      <c r="DR204" s="42"/>
      <c r="DS204" s="42"/>
    </row>
    <row r="205" s="126" customFormat="true" ht="21" hidden="false" customHeight="true" outlineLevel="0" collapsed="false">
      <c r="A205" s="123"/>
      <c r="B205" s="124"/>
      <c r="C205" s="125"/>
      <c r="D205" s="125"/>
      <c r="E205" s="125"/>
      <c r="F205" s="125"/>
      <c r="G205" s="125"/>
      <c r="H205" s="125"/>
      <c r="I205" s="125"/>
      <c r="J205" s="125"/>
      <c r="K205" s="125"/>
      <c r="L205" s="125"/>
      <c r="M205" s="125"/>
      <c r="N205" s="125"/>
      <c r="O205" s="125"/>
      <c r="P205" s="125"/>
      <c r="Q205" s="125"/>
      <c r="R205" s="125"/>
      <c r="S205" s="125"/>
      <c r="T205" s="125"/>
      <c r="U205" s="125"/>
      <c r="V205" s="125"/>
      <c r="W205" s="125"/>
      <c r="X205" s="125"/>
      <c r="Y205" s="125"/>
      <c r="Z205" s="125"/>
      <c r="AA205" s="125"/>
      <c r="AB205" s="125"/>
      <c r="AC205" s="125"/>
      <c r="AD205" s="125"/>
      <c r="AE205" s="125"/>
      <c r="AF205" s="125"/>
      <c r="AG205" s="125"/>
      <c r="AH205" s="125"/>
      <c r="AI205" s="125"/>
      <c r="AJ205" s="125"/>
      <c r="AK205" s="125"/>
      <c r="AL205" s="125"/>
      <c r="AM205" s="125"/>
      <c r="AN205" s="125"/>
      <c r="AO205" s="125"/>
      <c r="AP205" s="125"/>
      <c r="AQ205" s="125"/>
      <c r="AR205" s="125"/>
      <c r="AS205" s="125"/>
      <c r="AT205" s="125"/>
      <c r="AU205" s="125"/>
      <c r="AV205" s="125"/>
      <c r="AW205" s="125"/>
      <c r="AX205" s="125"/>
      <c r="AY205" s="125"/>
      <c r="AZ205" s="125"/>
      <c r="BA205" s="125"/>
      <c r="BB205" s="125"/>
      <c r="BC205" s="125"/>
      <c r="BD205" s="125"/>
      <c r="BE205" s="125"/>
      <c r="BF205" s="125"/>
      <c r="BG205" s="125"/>
      <c r="BH205" s="125"/>
      <c r="BI205" s="125"/>
      <c r="BJ205" s="125"/>
      <c r="BK205" s="125"/>
      <c r="BL205" s="125"/>
      <c r="BM205" s="125"/>
      <c r="BN205" s="125"/>
      <c r="BO205" s="125"/>
      <c r="BP205" s="125"/>
      <c r="BQ205" s="125"/>
      <c r="BR205" s="125"/>
      <c r="BS205" s="125"/>
      <c r="BT205" s="125"/>
      <c r="BU205" s="125"/>
      <c r="BV205" s="125"/>
      <c r="BW205" s="125"/>
      <c r="BX205" s="125"/>
      <c r="BY205" s="125"/>
      <c r="BZ205" s="125"/>
      <c r="CA205" s="125"/>
      <c r="CB205" s="125"/>
      <c r="CC205" s="125"/>
      <c r="CD205" s="125"/>
      <c r="CE205" s="125"/>
      <c r="CF205" s="125"/>
      <c r="CG205" s="125"/>
      <c r="CH205" s="125"/>
      <c r="CI205" s="125"/>
      <c r="CJ205" s="125"/>
      <c r="CK205" s="125"/>
      <c r="CL205" s="125"/>
      <c r="CM205" s="125"/>
      <c r="CN205" s="125"/>
      <c r="CO205" s="125"/>
      <c r="CP205" s="125"/>
      <c r="CQ205" s="125"/>
      <c r="CR205" s="125"/>
      <c r="CS205" s="125"/>
      <c r="CT205" s="125"/>
      <c r="CU205" s="125"/>
      <c r="CV205" s="125"/>
      <c r="CW205" s="125"/>
      <c r="CX205" s="125"/>
      <c r="CY205" s="125"/>
      <c r="CZ205" s="125"/>
      <c r="DA205" s="125"/>
      <c r="DB205" s="125"/>
      <c r="DC205" s="125"/>
      <c r="DD205" s="125"/>
      <c r="DE205" s="125"/>
      <c r="DF205" s="125"/>
      <c r="DG205" s="125"/>
      <c r="DH205" s="125"/>
      <c r="DI205" s="125"/>
      <c r="DJ205" s="125"/>
      <c r="DK205" s="125"/>
      <c r="DL205" s="125"/>
      <c r="DM205" s="125"/>
      <c r="DN205" s="125"/>
      <c r="DO205" s="125"/>
      <c r="DP205" s="125"/>
      <c r="DQ205" s="125"/>
      <c r="DR205" s="125"/>
      <c r="DS205" s="125"/>
      <c r="DT205" s="125"/>
    </row>
    <row r="206" customFormat="false" ht="21" hidden="false" customHeight="true" outlineLevel="0" collapsed="false">
      <c r="A206" s="121"/>
    </row>
    <row r="207" s="126" customFormat="true" ht="21" hidden="false" customHeight="true" outlineLevel="0" collapsed="false">
      <c r="A207" s="123"/>
      <c r="B207" s="124"/>
      <c r="C207" s="125"/>
      <c r="D207" s="125"/>
      <c r="E207" s="125"/>
      <c r="F207" s="125"/>
      <c r="G207" s="125"/>
      <c r="H207" s="125"/>
      <c r="I207" s="125"/>
      <c r="J207" s="125"/>
      <c r="K207" s="125"/>
      <c r="L207" s="125"/>
      <c r="M207" s="125"/>
      <c r="N207" s="125"/>
      <c r="O207" s="125"/>
      <c r="P207" s="125"/>
      <c r="Q207" s="125"/>
      <c r="R207" s="125"/>
      <c r="S207" s="125"/>
      <c r="T207" s="125"/>
      <c r="U207" s="125"/>
      <c r="V207" s="125"/>
      <c r="W207" s="125"/>
      <c r="X207" s="125"/>
      <c r="Y207" s="125"/>
      <c r="Z207" s="125"/>
      <c r="AA207" s="125"/>
      <c r="AB207" s="125"/>
      <c r="AC207" s="125"/>
      <c r="AD207" s="125"/>
      <c r="AE207" s="125"/>
      <c r="AF207" s="125"/>
      <c r="AG207" s="125"/>
      <c r="AH207" s="125"/>
      <c r="AI207" s="125"/>
      <c r="AJ207" s="125"/>
      <c r="AK207" s="125"/>
      <c r="AL207" s="125"/>
      <c r="AM207" s="125"/>
      <c r="AN207" s="125"/>
      <c r="AO207" s="125"/>
      <c r="AP207" s="125"/>
      <c r="AQ207" s="125"/>
      <c r="AR207" s="125"/>
      <c r="AS207" s="125"/>
      <c r="AT207" s="125"/>
      <c r="AU207" s="125"/>
      <c r="AV207" s="125"/>
      <c r="AW207" s="125"/>
      <c r="AX207" s="125"/>
      <c r="AY207" s="125"/>
      <c r="AZ207" s="125"/>
      <c r="BA207" s="125"/>
      <c r="BB207" s="125"/>
      <c r="BC207" s="125"/>
      <c r="BD207" s="125"/>
      <c r="BE207" s="125"/>
      <c r="BF207" s="125"/>
      <c r="BG207" s="125"/>
      <c r="BH207" s="125"/>
      <c r="BI207" s="125"/>
      <c r="BJ207" s="125"/>
      <c r="BK207" s="125"/>
      <c r="BL207" s="125"/>
      <c r="BM207" s="125"/>
      <c r="BN207" s="125"/>
      <c r="BO207" s="125"/>
      <c r="BP207" s="125"/>
      <c r="BQ207" s="125"/>
      <c r="BR207" s="125"/>
      <c r="BS207" s="125"/>
      <c r="BT207" s="125"/>
      <c r="BU207" s="125"/>
      <c r="BV207" s="125"/>
      <c r="BW207" s="125"/>
      <c r="BX207" s="125"/>
      <c r="BY207" s="125"/>
      <c r="BZ207" s="125"/>
      <c r="CA207" s="125"/>
      <c r="CB207" s="125"/>
      <c r="CC207" s="125"/>
      <c r="CD207" s="125"/>
      <c r="CE207" s="125"/>
      <c r="CF207" s="125"/>
      <c r="CG207" s="125"/>
      <c r="CH207" s="125"/>
      <c r="CI207" s="125"/>
      <c r="CJ207" s="125"/>
      <c r="CK207" s="125"/>
      <c r="CL207" s="125"/>
      <c r="CM207" s="125"/>
      <c r="CN207" s="125"/>
      <c r="CO207" s="125"/>
      <c r="CP207" s="125"/>
      <c r="CQ207" s="125"/>
      <c r="CR207" s="125"/>
      <c r="CS207" s="125"/>
      <c r="CT207" s="125"/>
      <c r="CU207" s="125"/>
      <c r="CV207" s="125"/>
      <c r="CW207" s="125"/>
      <c r="CX207" s="125"/>
      <c r="CY207" s="125"/>
      <c r="CZ207" s="125"/>
      <c r="DA207" s="125"/>
      <c r="DB207" s="125"/>
      <c r="DC207" s="125"/>
      <c r="DD207" s="125"/>
      <c r="DE207" s="125"/>
      <c r="DF207" s="125"/>
      <c r="DG207" s="125"/>
      <c r="DH207" s="125"/>
      <c r="DI207" s="125"/>
      <c r="DJ207" s="125"/>
      <c r="DK207" s="125"/>
      <c r="DL207" s="125"/>
      <c r="DM207" s="125"/>
      <c r="DN207" s="125"/>
      <c r="DO207" s="125"/>
      <c r="DP207" s="125"/>
      <c r="DQ207" s="125"/>
      <c r="DR207" s="125"/>
      <c r="DS207" s="125"/>
      <c r="DT207" s="125"/>
    </row>
    <row r="208" s="122" customFormat="true" ht="21" hidden="false" customHeight="true" outlineLevel="0" collapsed="false">
      <c r="A208" s="121"/>
      <c r="B208" s="55"/>
      <c r="C208" s="42"/>
      <c r="D208" s="42"/>
      <c r="E208" s="42"/>
      <c r="F208" s="42"/>
      <c r="G208" s="42"/>
      <c r="H208" s="42"/>
      <c r="I208" s="42"/>
      <c r="J208" s="42"/>
      <c r="K208" s="42"/>
      <c r="L208" s="42"/>
      <c r="M208" s="42"/>
      <c r="N208" s="42"/>
      <c r="O208" s="42"/>
      <c r="P208" s="42"/>
      <c r="Q208" s="42"/>
      <c r="R208" s="42"/>
      <c r="S208" s="42"/>
      <c r="T208" s="42"/>
      <c r="U208" s="42"/>
      <c r="V208" s="42"/>
      <c r="W208" s="42"/>
      <c r="X208" s="42"/>
      <c r="Y208" s="42"/>
      <c r="Z208" s="42"/>
      <c r="AA208" s="42"/>
      <c r="AB208" s="42"/>
      <c r="AC208" s="42"/>
      <c r="AD208" s="42"/>
      <c r="AE208" s="42"/>
      <c r="AF208" s="42"/>
      <c r="AG208" s="42"/>
      <c r="AH208" s="42"/>
      <c r="AI208" s="42"/>
      <c r="AJ208" s="42"/>
      <c r="AK208" s="42"/>
      <c r="AL208" s="42"/>
      <c r="AM208" s="42"/>
      <c r="AN208" s="42"/>
      <c r="AO208" s="42"/>
      <c r="AP208" s="42"/>
      <c r="AQ208" s="42"/>
      <c r="AR208" s="42"/>
      <c r="AS208" s="42"/>
      <c r="AT208" s="42"/>
      <c r="AU208" s="42"/>
      <c r="AV208" s="42"/>
      <c r="AW208" s="42"/>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c r="CD208" s="42"/>
      <c r="CE208" s="42"/>
      <c r="CF208" s="42"/>
      <c r="CG208" s="42"/>
      <c r="CH208" s="42"/>
      <c r="CI208" s="42"/>
      <c r="CJ208" s="42"/>
      <c r="CK208" s="42"/>
      <c r="CL208" s="42"/>
      <c r="CM208" s="42"/>
      <c r="CN208" s="42"/>
      <c r="CO208" s="42"/>
      <c r="CP208" s="42"/>
      <c r="CQ208" s="42"/>
      <c r="CR208" s="42"/>
      <c r="CS208" s="42"/>
      <c r="CT208" s="42"/>
      <c r="CU208" s="42"/>
      <c r="CV208" s="42"/>
      <c r="CW208" s="42"/>
      <c r="CX208" s="42"/>
      <c r="CY208" s="42"/>
      <c r="CZ208" s="42"/>
      <c r="DA208" s="42"/>
      <c r="DB208" s="42"/>
      <c r="DC208" s="42"/>
      <c r="DD208" s="42"/>
      <c r="DE208" s="42"/>
      <c r="DF208" s="42"/>
      <c r="DG208" s="42"/>
      <c r="DH208" s="42"/>
      <c r="DI208" s="42"/>
      <c r="DJ208" s="42"/>
      <c r="DK208" s="42"/>
      <c r="DL208" s="42"/>
      <c r="DM208" s="42"/>
      <c r="DN208" s="42"/>
      <c r="DO208" s="42"/>
      <c r="DP208" s="42"/>
      <c r="DQ208" s="42"/>
      <c r="DR208" s="42"/>
      <c r="DS208" s="42"/>
      <c r="DT208" s="42"/>
    </row>
    <row r="209" s="126" customFormat="true" ht="21" hidden="false" customHeight="true" outlineLevel="0" collapsed="false">
      <c r="A209" s="123"/>
      <c r="B209" s="124"/>
      <c r="C209" s="125"/>
      <c r="D209" s="125"/>
      <c r="E209" s="125"/>
      <c r="F209" s="125"/>
      <c r="G209" s="125"/>
      <c r="H209" s="125"/>
      <c r="I209" s="125"/>
      <c r="J209" s="125"/>
      <c r="K209" s="125"/>
      <c r="L209" s="125"/>
      <c r="M209" s="125"/>
      <c r="N209" s="125"/>
      <c r="O209" s="125"/>
      <c r="P209" s="125"/>
      <c r="Q209" s="125"/>
      <c r="R209" s="125"/>
      <c r="S209" s="125"/>
      <c r="T209" s="125"/>
      <c r="U209" s="125"/>
      <c r="V209" s="125"/>
      <c r="W209" s="125"/>
      <c r="X209" s="125"/>
      <c r="Y209" s="125"/>
      <c r="Z209" s="125"/>
      <c r="AA209" s="125"/>
      <c r="AB209" s="125"/>
      <c r="AC209" s="125"/>
      <c r="AD209" s="125"/>
      <c r="AE209" s="125"/>
      <c r="AF209" s="125"/>
      <c r="AG209" s="125"/>
      <c r="AH209" s="125"/>
      <c r="AI209" s="125"/>
      <c r="AJ209" s="125"/>
      <c r="AK209" s="125"/>
      <c r="AL209" s="125"/>
      <c r="AM209" s="125"/>
      <c r="AN209" s="125"/>
      <c r="AO209" s="125"/>
      <c r="AP209" s="125"/>
      <c r="AQ209" s="125"/>
      <c r="AR209" s="125"/>
      <c r="AS209" s="125"/>
      <c r="AT209" s="125"/>
      <c r="AU209" s="125"/>
      <c r="AV209" s="125"/>
      <c r="AW209" s="125"/>
      <c r="AX209" s="125"/>
      <c r="AY209" s="125"/>
      <c r="AZ209" s="125"/>
      <c r="BA209" s="125"/>
      <c r="BB209" s="125"/>
      <c r="BC209" s="125"/>
      <c r="BD209" s="125"/>
      <c r="BE209" s="125"/>
      <c r="BF209" s="125"/>
      <c r="BG209" s="125"/>
      <c r="BH209" s="125"/>
      <c r="BI209" s="125"/>
      <c r="BJ209" s="125"/>
      <c r="BK209" s="125"/>
      <c r="BL209" s="125"/>
      <c r="BM209" s="125"/>
      <c r="BN209" s="125"/>
      <c r="BO209" s="125"/>
      <c r="BP209" s="125"/>
      <c r="BQ209" s="125"/>
      <c r="BR209" s="125"/>
      <c r="BS209" s="125"/>
      <c r="BT209" s="125"/>
      <c r="BU209" s="125"/>
      <c r="BV209" s="125"/>
      <c r="BW209" s="125"/>
      <c r="BX209" s="125"/>
      <c r="BY209" s="125"/>
      <c r="BZ209" s="125"/>
      <c r="CA209" s="125"/>
      <c r="CB209" s="125"/>
      <c r="CC209" s="125"/>
      <c r="CD209" s="125"/>
      <c r="CE209" s="125"/>
      <c r="CF209" s="125"/>
      <c r="CG209" s="125"/>
      <c r="CH209" s="125"/>
      <c r="CI209" s="125"/>
      <c r="CJ209" s="125"/>
      <c r="CK209" s="125"/>
      <c r="CL209" s="125"/>
      <c r="CM209" s="125"/>
      <c r="CN209" s="125"/>
      <c r="CO209" s="125"/>
      <c r="CP209" s="125"/>
      <c r="CQ209" s="125"/>
      <c r="CR209" s="125"/>
      <c r="CS209" s="125"/>
      <c r="CT209" s="125"/>
      <c r="CU209" s="125"/>
      <c r="CV209" s="125"/>
      <c r="CW209" s="125"/>
      <c r="CX209" s="125"/>
      <c r="CY209" s="125"/>
      <c r="CZ209" s="125"/>
      <c r="DA209" s="125"/>
      <c r="DB209" s="125"/>
      <c r="DC209" s="125"/>
      <c r="DD209" s="125"/>
      <c r="DE209" s="125"/>
      <c r="DF209" s="125"/>
      <c r="DG209" s="125"/>
      <c r="DH209" s="125"/>
      <c r="DI209" s="125"/>
      <c r="DJ209" s="125"/>
      <c r="DK209" s="125"/>
      <c r="DL209" s="125"/>
      <c r="DM209" s="125"/>
      <c r="DN209" s="125"/>
      <c r="DO209" s="125"/>
      <c r="DP209" s="125"/>
      <c r="DQ209" s="125"/>
      <c r="DR209" s="125"/>
      <c r="DS209" s="125"/>
      <c r="DT209" s="125"/>
    </row>
    <row r="212" customFormat="false" ht="21" hidden="false" customHeight="true" outlineLevel="0" collapsed="false">
      <c r="A212" s="115"/>
      <c r="B212" s="55"/>
    </row>
  </sheetData>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tabColor rgb="FFFF0000"/>
    <pageSetUpPr fitToPage="false"/>
  </sheetPr>
  <dimension ref="A1:BI14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2" topLeftCell="C3" activePane="bottomRight" state="frozen"/>
      <selection pane="topLeft" activeCell="A1" activeCellId="0" sqref="A1"/>
      <selection pane="topRight" activeCell="C1" activeCellId="0" sqref="C1"/>
      <selection pane="bottomLeft" activeCell="A3" activeCellId="0" sqref="A3"/>
      <selection pane="bottomRight" activeCell="G29" activeCellId="0" sqref="G29"/>
    </sheetView>
  </sheetViews>
  <sheetFormatPr defaultRowHeight="12.75" zeroHeight="false" outlineLevelRow="0" outlineLevelCol="0"/>
  <cols>
    <col collapsed="false" customWidth="true" hidden="false" outlineLevel="0" max="1" min="1" style="0" width="32.57"/>
    <col collapsed="false" customWidth="true" hidden="false" outlineLevel="0" max="61" min="2" style="0" width="10"/>
    <col collapsed="false" customWidth="true" hidden="false" outlineLevel="0" max="1025" min="62" style="0" width="8.67"/>
  </cols>
  <sheetData>
    <row r="1" customFormat="false" ht="12.75" hidden="false" customHeight="false" outlineLevel="0" collapsed="false">
      <c r="A1" s="0" t="s">
        <v>108</v>
      </c>
      <c r="B1" s="0" t="n">
        <v>2010</v>
      </c>
      <c r="C1" s="0" t="n">
        <v>2015</v>
      </c>
      <c r="D1" s="0" t="n">
        <v>2020</v>
      </c>
      <c r="E1" s="0" t="n">
        <v>2025</v>
      </c>
      <c r="F1" s="0" t="n">
        <v>2030</v>
      </c>
      <c r="G1" s="0" t="n">
        <v>2035</v>
      </c>
      <c r="H1" s="0" t="n">
        <v>2040</v>
      </c>
      <c r="I1" s="0" t="n">
        <v>2045</v>
      </c>
      <c r="J1" s="0" t="n">
        <v>2050</v>
      </c>
      <c r="K1" s="0" t="n">
        <v>2055</v>
      </c>
      <c r="L1" s="0" t="n">
        <v>2060</v>
      </c>
      <c r="M1" s="0" t="n">
        <v>2065</v>
      </c>
      <c r="N1" s="0" t="n">
        <v>2070</v>
      </c>
      <c r="O1" s="0" t="n">
        <v>2075</v>
      </c>
      <c r="P1" s="0" t="n">
        <v>2080</v>
      </c>
      <c r="Q1" s="0" t="n">
        <v>2085</v>
      </c>
      <c r="R1" s="0" t="n">
        <v>2090</v>
      </c>
      <c r="S1" s="0" t="n">
        <v>2095</v>
      </c>
      <c r="T1" s="0" t="n">
        <v>2100</v>
      </c>
      <c r="U1" s="0" t="n">
        <v>2105</v>
      </c>
      <c r="V1" s="0" t="n">
        <v>2110</v>
      </c>
      <c r="W1" s="0" t="n">
        <v>2115</v>
      </c>
      <c r="X1" s="0" t="n">
        <v>2120</v>
      </c>
      <c r="Y1" s="0" t="n">
        <v>2125</v>
      </c>
      <c r="Z1" s="0" t="n">
        <v>2130</v>
      </c>
      <c r="AA1" s="0" t="n">
        <v>2135</v>
      </c>
      <c r="AB1" s="0" t="n">
        <v>2140</v>
      </c>
      <c r="AC1" s="0" t="n">
        <v>2145</v>
      </c>
      <c r="AD1" s="0" t="n">
        <v>2150</v>
      </c>
      <c r="AE1" s="0" t="n">
        <v>2155</v>
      </c>
      <c r="AF1" s="0" t="n">
        <v>2160</v>
      </c>
      <c r="AG1" s="0" t="n">
        <v>2165</v>
      </c>
      <c r="AH1" s="0" t="n">
        <v>2170</v>
      </c>
      <c r="AI1" s="0" t="n">
        <v>2175</v>
      </c>
      <c r="AJ1" s="0" t="n">
        <v>2180</v>
      </c>
      <c r="AK1" s="0" t="n">
        <v>2185</v>
      </c>
      <c r="AL1" s="0" t="n">
        <v>2190</v>
      </c>
      <c r="AM1" s="0" t="n">
        <v>2195</v>
      </c>
      <c r="AN1" s="0" t="n">
        <v>2200</v>
      </c>
      <c r="AO1" s="0" t="n">
        <v>2205</v>
      </c>
      <c r="AP1" s="0" t="n">
        <v>2210</v>
      </c>
      <c r="AQ1" s="0" t="n">
        <v>2215</v>
      </c>
      <c r="AR1" s="0" t="n">
        <v>2220</v>
      </c>
      <c r="AS1" s="0" t="n">
        <v>2225</v>
      </c>
      <c r="AT1" s="0" t="n">
        <v>2230</v>
      </c>
      <c r="AU1" s="0" t="n">
        <v>2235</v>
      </c>
      <c r="AV1" s="0" t="n">
        <v>2240</v>
      </c>
      <c r="AW1" s="0" t="n">
        <v>2245</v>
      </c>
      <c r="AX1" s="0" t="n">
        <v>2250</v>
      </c>
      <c r="AY1" s="0" t="n">
        <v>2255</v>
      </c>
      <c r="AZ1" s="0" t="n">
        <v>2260</v>
      </c>
      <c r="BA1" s="0" t="n">
        <v>2265</v>
      </c>
      <c r="BB1" s="0" t="n">
        <v>2270</v>
      </c>
      <c r="BC1" s="0" t="n">
        <v>2275</v>
      </c>
      <c r="BD1" s="0" t="n">
        <v>2280</v>
      </c>
      <c r="BE1" s="0" t="n">
        <v>2285</v>
      </c>
      <c r="BF1" s="0" t="n">
        <v>2290</v>
      </c>
      <c r="BG1" s="0" t="n">
        <v>2295</v>
      </c>
      <c r="BH1" s="0" t="n">
        <v>2300</v>
      </c>
      <c r="BI1" s="0" t="n">
        <v>2305</v>
      </c>
    </row>
    <row r="2" customFormat="false" ht="12.75" hidden="false" customHeight="false" outlineLevel="0" collapsed="false">
      <c r="A2" s="0" t="s">
        <v>328</v>
      </c>
      <c r="B2" s="0" t="n">
        <v>1</v>
      </c>
      <c r="C2" s="0" t="n">
        <v>2</v>
      </c>
      <c r="D2" s="0" t="n">
        <v>3</v>
      </c>
      <c r="E2" s="0" t="n">
        <v>4</v>
      </c>
      <c r="F2" s="0" t="n">
        <v>5</v>
      </c>
      <c r="G2" s="0" t="n">
        <v>6</v>
      </c>
      <c r="H2" s="0" t="n">
        <v>7</v>
      </c>
      <c r="I2" s="0" t="n">
        <v>8</v>
      </c>
      <c r="J2" s="0" t="n">
        <v>9</v>
      </c>
      <c r="K2" s="0" t="n">
        <v>10</v>
      </c>
      <c r="L2" s="0" t="n">
        <v>11</v>
      </c>
      <c r="M2" s="0" t="n">
        <v>12</v>
      </c>
      <c r="N2" s="0" t="n">
        <v>13</v>
      </c>
      <c r="O2" s="0" t="n">
        <v>14</v>
      </c>
      <c r="P2" s="0" t="n">
        <v>15</v>
      </c>
      <c r="Q2" s="0" t="n">
        <v>16</v>
      </c>
      <c r="R2" s="0" t="n">
        <v>17</v>
      </c>
      <c r="S2" s="0" t="n">
        <v>18</v>
      </c>
      <c r="T2" s="0" t="n">
        <v>19</v>
      </c>
      <c r="U2" s="0" t="n">
        <v>20</v>
      </c>
      <c r="V2" s="0" t="n">
        <v>21</v>
      </c>
      <c r="W2" s="0" t="n">
        <v>22</v>
      </c>
      <c r="X2" s="0" t="n">
        <v>23</v>
      </c>
      <c r="Y2" s="0" t="n">
        <v>24</v>
      </c>
      <c r="Z2" s="0" t="n">
        <v>25</v>
      </c>
      <c r="AA2" s="0" t="n">
        <v>26</v>
      </c>
      <c r="AB2" s="0" t="n">
        <v>27</v>
      </c>
      <c r="AC2" s="0" t="n">
        <v>28</v>
      </c>
      <c r="AD2" s="0" t="n">
        <v>29</v>
      </c>
      <c r="AE2" s="0" t="n">
        <v>30</v>
      </c>
      <c r="AF2" s="0" t="n">
        <v>31</v>
      </c>
      <c r="AG2" s="0" t="n">
        <v>32</v>
      </c>
      <c r="AH2" s="0" t="n">
        <v>33</v>
      </c>
      <c r="AI2" s="0" t="n">
        <v>34</v>
      </c>
      <c r="AJ2" s="0" t="n">
        <v>35</v>
      </c>
      <c r="AK2" s="0" t="n">
        <v>36</v>
      </c>
      <c r="AL2" s="0" t="n">
        <v>37</v>
      </c>
      <c r="AM2" s="0" t="n">
        <v>38</v>
      </c>
      <c r="AN2" s="0" t="n">
        <v>39</v>
      </c>
      <c r="AO2" s="0" t="n">
        <v>40</v>
      </c>
      <c r="AP2" s="0" t="n">
        <v>41</v>
      </c>
      <c r="AQ2" s="0" t="n">
        <v>42</v>
      </c>
      <c r="AR2" s="0" t="n">
        <v>43</v>
      </c>
      <c r="AS2" s="0" t="n">
        <v>44</v>
      </c>
      <c r="AT2" s="0" t="n">
        <v>45</v>
      </c>
      <c r="AU2" s="0" t="n">
        <v>46</v>
      </c>
      <c r="AV2" s="0" t="n">
        <v>47</v>
      </c>
      <c r="AW2" s="0" t="n">
        <v>48</v>
      </c>
      <c r="AX2" s="0" t="n">
        <v>49</v>
      </c>
      <c r="AY2" s="0" t="n">
        <v>50</v>
      </c>
      <c r="AZ2" s="0" t="n">
        <v>51</v>
      </c>
      <c r="BA2" s="0" t="n">
        <v>52</v>
      </c>
      <c r="BB2" s="0" t="n">
        <v>53</v>
      </c>
      <c r="BC2" s="0" t="n">
        <v>54</v>
      </c>
      <c r="BD2" s="0" t="n">
        <v>55</v>
      </c>
      <c r="BE2" s="0" t="n">
        <v>56</v>
      </c>
      <c r="BF2" s="0" t="n">
        <v>57</v>
      </c>
      <c r="BG2" s="0" t="n">
        <v>58</v>
      </c>
      <c r="BH2" s="0" t="n">
        <v>59</v>
      </c>
      <c r="BI2" s="0" t="n">
        <v>60</v>
      </c>
    </row>
    <row r="3" customFormat="false" ht="12.75" hidden="false" customHeight="false" outlineLevel="0" collapsed="false">
      <c r="A3" s="0" t="s">
        <v>329</v>
      </c>
    </row>
    <row r="4" customFormat="false" ht="12.75" hidden="false" customHeight="false" outlineLevel="0" collapsed="false">
      <c r="A4" s="0" t="s">
        <v>330</v>
      </c>
    </row>
    <row r="5" customFormat="false" ht="12.75" hidden="false" customHeight="false" outlineLevel="0" collapsed="false">
      <c r="A5" s="0" t="s">
        <v>331</v>
      </c>
      <c r="B5" s="0" t="n">
        <v>0.3</v>
      </c>
    </row>
    <row r="6" customFormat="false" ht="12.75" hidden="false" customHeight="false" outlineLevel="0" collapsed="false">
      <c r="A6" s="0" t="s">
        <v>194</v>
      </c>
      <c r="B6" s="0" t="n">
        <v>0.1</v>
      </c>
    </row>
    <row r="7" customFormat="false" ht="12.75" hidden="false" customHeight="false" outlineLevel="0" collapsed="false">
      <c r="A7" s="0" t="s">
        <v>332</v>
      </c>
      <c r="B7" s="0" t="s">
        <v>333</v>
      </c>
    </row>
    <row r="8" customFormat="false" ht="12.75" hidden="false" customHeight="false" outlineLevel="0" collapsed="false">
      <c r="A8" s="0" t="s">
        <v>334</v>
      </c>
      <c r="B8" s="0" t="s">
        <v>333</v>
      </c>
    </row>
    <row r="9" customFormat="false" ht="12.75" hidden="false" customHeight="false" outlineLevel="0" collapsed="false">
      <c r="A9" s="0" t="s">
        <v>335</v>
      </c>
      <c r="B9" s="0" t="s">
        <v>333</v>
      </c>
    </row>
    <row r="10" customFormat="false" ht="12.75" hidden="false" customHeight="false" outlineLevel="0" collapsed="false">
      <c r="A10" s="0" t="s">
        <v>336</v>
      </c>
      <c r="B10" s="0" t="s">
        <v>333</v>
      </c>
    </row>
    <row r="11" customFormat="false" ht="12.75" hidden="false" customHeight="false" outlineLevel="0" collapsed="false">
      <c r="A11" s="0" t="s">
        <v>337</v>
      </c>
      <c r="B11" s="0" t="n">
        <v>63.5819868191</v>
      </c>
    </row>
    <row r="12" customFormat="false" ht="12.75" hidden="false" customHeight="false" outlineLevel="0" collapsed="false">
      <c r="A12" s="0" t="s">
        <v>338</v>
      </c>
      <c r="B12" s="0" t="n">
        <v>135</v>
      </c>
    </row>
    <row r="13" customFormat="false" ht="12.75" hidden="false" customHeight="false" outlineLevel="0" collapsed="false">
      <c r="A13" s="0" t="s">
        <v>339</v>
      </c>
      <c r="B13" s="0" t="n">
        <v>3.8</v>
      </c>
    </row>
    <row r="14" customFormat="false" ht="12.75" hidden="false" customHeight="false" outlineLevel="0" collapsed="false">
      <c r="A14" s="0" t="s">
        <v>340</v>
      </c>
    </row>
    <row r="15" customFormat="false" ht="12.75" hidden="false" customHeight="false" outlineLevel="0" collapsed="false">
      <c r="A15" s="0" t="s">
        <v>341</v>
      </c>
      <c r="B15" s="0" t="n">
        <v>0.015</v>
      </c>
      <c r="C15" s="0" t="n">
        <v>0.015</v>
      </c>
      <c r="D15" s="0" t="n">
        <v>0.015</v>
      </c>
      <c r="E15" s="0" t="n">
        <v>0.015</v>
      </c>
      <c r="F15" s="0" t="n">
        <v>0.015</v>
      </c>
      <c r="G15" s="0" t="n">
        <v>0.015</v>
      </c>
      <c r="H15" s="0" t="n">
        <v>0.015</v>
      </c>
      <c r="I15" s="0" t="n">
        <v>0.015</v>
      </c>
      <c r="J15" s="0" t="n">
        <v>0.015</v>
      </c>
      <c r="K15" s="0" t="n">
        <v>0.015</v>
      </c>
      <c r="L15" s="0" t="n">
        <v>0.015</v>
      </c>
      <c r="M15" s="0" t="n">
        <v>0.015</v>
      </c>
      <c r="N15" s="0" t="n">
        <v>0.015</v>
      </c>
      <c r="O15" s="0" t="n">
        <v>0.015</v>
      </c>
      <c r="P15" s="0" t="n">
        <v>0.015</v>
      </c>
      <c r="Q15" s="0" t="n">
        <v>0.015</v>
      </c>
      <c r="R15" s="0" t="n">
        <v>0.015</v>
      </c>
      <c r="S15" s="0" t="n">
        <v>0.015</v>
      </c>
      <c r="T15" s="0" t="n">
        <v>0.015</v>
      </c>
      <c r="U15" s="0" t="n">
        <v>0.015</v>
      </c>
      <c r="V15" s="0" t="n">
        <v>0.015</v>
      </c>
      <c r="W15" s="0" t="n">
        <v>0.015</v>
      </c>
      <c r="X15" s="0" t="n">
        <v>0.015</v>
      </c>
      <c r="Y15" s="0" t="n">
        <v>0.015</v>
      </c>
      <c r="Z15" s="0" t="n">
        <v>0.015</v>
      </c>
      <c r="AA15" s="0" t="n">
        <v>0.015</v>
      </c>
      <c r="AB15" s="0" t="n">
        <v>0.015</v>
      </c>
      <c r="AC15" s="0" t="n">
        <v>0.015</v>
      </c>
      <c r="AD15" s="0" t="n">
        <v>0.015</v>
      </c>
      <c r="AE15" s="0" t="n">
        <v>0.015</v>
      </c>
      <c r="AF15" s="0" t="n">
        <v>0.015</v>
      </c>
      <c r="AG15" s="0" t="n">
        <v>0.015</v>
      </c>
      <c r="AH15" s="0" t="n">
        <v>0.015</v>
      </c>
      <c r="AI15" s="0" t="n">
        <v>0.015</v>
      </c>
      <c r="AJ15" s="0" t="n">
        <v>0.015</v>
      </c>
      <c r="AK15" s="0" t="n">
        <v>0.015</v>
      </c>
      <c r="AL15" s="0" t="n">
        <v>0.015</v>
      </c>
      <c r="AM15" s="0" t="n">
        <v>0.015</v>
      </c>
      <c r="AN15" s="0" t="n">
        <v>0.015</v>
      </c>
      <c r="AO15" s="0" t="n">
        <v>0.015</v>
      </c>
      <c r="AP15" s="0" t="n">
        <v>0.015</v>
      </c>
      <c r="AQ15" s="0" t="n">
        <v>0.015</v>
      </c>
      <c r="AR15" s="0" t="n">
        <v>0.015</v>
      </c>
      <c r="AS15" s="0" t="n">
        <v>0.015</v>
      </c>
      <c r="AT15" s="0" t="n">
        <v>0.015</v>
      </c>
      <c r="AU15" s="0" t="n">
        <v>0.015</v>
      </c>
      <c r="AV15" s="0" t="n">
        <v>0.015</v>
      </c>
      <c r="AW15" s="0" t="n">
        <v>0.015</v>
      </c>
      <c r="AX15" s="0" t="n">
        <v>0.015</v>
      </c>
      <c r="AY15" s="0" t="n">
        <v>0.015</v>
      </c>
      <c r="AZ15" s="0" t="n">
        <v>0.015</v>
      </c>
      <c r="BA15" s="0" t="n">
        <v>0.015</v>
      </c>
      <c r="BB15" s="0" t="n">
        <v>0.015</v>
      </c>
      <c r="BC15" s="0" t="n">
        <v>0.015</v>
      </c>
      <c r="BD15" s="0" t="n">
        <v>0.015</v>
      </c>
      <c r="BE15" s="0" t="n">
        <v>0.015</v>
      </c>
      <c r="BF15" s="0" t="n">
        <v>0.015</v>
      </c>
      <c r="BG15" s="0" t="n">
        <v>0.015</v>
      </c>
      <c r="BH15" s="0" t="n">
        <v>0.015</v>
      </c>
      <c r="BI15" s="0" t="n">
        <v>0.015</v>
      </c>
    </row>
    <row r="16" customFormat="false" ht="12.75" hidden="false" customHeight="false" outlineLevel="0" collapsed="false">
      <c r="A16" s="0" t="s">
        <v>342</v>
      </c>
      <c r="B16" s="0" t="n">
        <v>0.015</v>
      </c>
    </row>
    <row r="17" customFormat="false" ht="12.75" hidden="false" customHeight="false" outlineLevel="0" collapsed="false">
      <c r="A17" s="0" t="s">
        <v>343</v>
      </c>
      <c r="B17" s="0" t="s">
        <v>333</v>
      </c>
    </row>
    <row r="18" customFormat="false" ht="12.75" hidden="false" customHeight="false" outlineLevel="0" collapsed="false">
      <c r="A18" s="0" t="s">
        <v>344</v>
      </c>
      <c r="B18" s="0" t="n">
        <v>1</v>
      </c>
      <c r="C18" s="0" t="n">
        <v>0.9282603254</v>
      </c>
      <c r="D18" s="0" t="n">
        <v>0.8616672317</v>
      </c>
      <c r="E18" s="0" t="n">
        <v>0.7998515049</v>
      </c>
      <c r="F18" s="0" t="n">
        <v>0.7424704182</v>
      </c>
      <c r="G18" s="0" t="n">
        <v>0.689205832</v>
      </c>
      <c r="H18" s="0" t="n">
        <v>0.6397624299</v>
      </c>
      <c r="I18" s="0" t="n">
        <v>0.5938660814</v>
      </c>
      <c r="J18" s="0" t="n">
        <v>0.5512623219</v>
      </c>
      <c r="K18" s="0" t="n">
        <v>0.5117149423</v>
      </c>
      <c r="L18" s="0" t="n">
        <v>0.4750046789</v>
      </c>
      <c r="M18" s="0" t="n">
        <v>0.4409279978</v>
      </c>
      <c r="N18" s="0" t="n">
        <v>0.4092959667</v>
      </c>
      <c r="O18" s="0" t="n">
        <v>0.3799332073</v>
      </c>
      <c r="P18" s="0" t="n">
        <v>0.3526769226</v>
      </c>
      <c r="Q18" s="0" t="n">
        <v>0.3273759949</v>
      </c>
      <c r="R18" s="0" t="n">
        <v>0.3038901476</v>
      </c>
      <c r="S18" s="0" t="n">
        <v>0.2820891673</v>
      </c>
      <c r="T18" s="0" t="n">
        <v>0.2618521822</v>
      </c>
      <c r="U18" s="0" t="n">
        <v>0.2430669919</v>
      </c>
      <c r="V18" s="0" t="n">
        <v>0.225629445</v>
      </c>
      <c r="W18" s="0" t="n">
        <v>0.209442862</v>
      </c>
      <c r="X18" s="0" t="n">
        <v>0.1944174992</v>
      </c>
      <c r="Y18" s="0" t="n">
        <v>0.1804700511</v>
      </c>
      <c r="Z18" s="0" t="n">
        <v>0.1675231884</v>
      </c>
      <c r="AA18" s="0" t="n">
        <v>0.1555051294</v>
      </c>
      <c r="AB18" s="0" t="n">
        <v>0.144349242</v>
      </c>
      <c r="AC18" s="0" t="n">
        <v>0.1339936743</v>
      </c>
      <c r="AD18" s="0" t="n">
        <v>0.1243810117</v>
      </c>
      <c r="AE18" s="0" t="n">
        <v>0.1154579584</v>
      </c>
      <c r="AF18" s="0" t="n">
        <v>0.1071750421</v>
      </c>
      <c r="AG18" s="0" t="n">
        <v>0.0994863394</v>
      </c>
      <c r="AH18" s="0" t="n">
        <v>0.0923492218</v>
      </c>
      <c r="AI18" s="0" t="n">
        <v>0.0857241187</v>
      </c>
      <c r="AJ18" s="0" t="n">
        <v>0.0795742983</v>
      </c>
      <c r="AK18" s="0" t="n">
        <v>0.073865664</v>
      </c>
      <c r="AL18" s="0" t="n">
        <v>0.0685665653</v>
      </c>
      <c r="AM18" s="0" t="n">
        <v>0.0636476222</v>
      </c>
      <c r="AN18" s="0" t="n">
        <v>0.0590815625</v>
      </c>
      <c r="AO18" s="0" t="n">
        <v>0.0548430705</v>
      </c>
      <c r="AP18" s="0" t="n">
        <v>0.0509086464</v>
      </c>
      <c r="AQ18" s="0" t="n">
        <v>0.0472564767</v>
      </c>
      <c r="AR18" s="0" t="n">
        <v>0.0438663124</v>
      </c>
      <c r="AS18" s="0" t="n">
        <v>0.0407193575</v>
      </c>
      <c r="AT18" s="0" t="n">
        <v>0.037798164</v>
      </c>
      <c r="AU18" s="0" t="n">
        <v>0.035086536</v>
      </c>
      <c r="AV18" s="0" t="n">
        <v>0.0325694393</v>
      </c>
      <c r="AW18" s="0" t="n">
        <v>0.0302329184</v>
      </c>
      <c r="AX18" s="0" t="n">
        <v>0.0280640186</v>
      </c>
      <c r="AY18" s="0" t="n">
        <v>0.0260507151</v>
      </c>
      <c r="AZ18" s="0" t="n">
        <v>0.0241818453</v>
      </c>
      <c r="BA18" s="0" t="n">
        <v>0.0224470475</v>
      </c>
      <c r="BB18" s="0" t="n">
        <v>0.0208367037</v>
      </c>
      <c r="BC18" s="0" t="n">
        <v>0.0193418853</v>
      </c>
      <c r="BD18" s="0" t="n">
        <v>0.0179543048</v>
      </c>
      <c r="BE18" s="0" t="n">
        <v>0.0166662688</v>
      </c>
      <c r="BF18" s="0" t="n">
        <v>0.0154706361</v>
      </c>
      <c r="BG18" s="0" t="n">
        <v>0.0143607777</v>
      </c>
      <c r="BH18" s="0" t="n">
        <v>0.0133305402</v>
      </c>
      <c r="BI18" s="0" t="n">
        <v>0.0123742116</v>
      </c>
    </row>
    <row r="19" customFormat="false" ht="12.75" hidden="false" customHeight="false" outlineLevel="0" collapsed="false">
      <c r="A19" s="0" t="s">
        <v>345</v>
      </c>
      <c r="B19" s="0" t="n">
        <v>1.45</v>
      </c>
    </row>
    <row r="20" customFormat="false" ht="12.75" hidden="false" customHeight="false" outlineLevel="0" collapsed="false">
      <c r="A20" s="0" t="s">
        <v>346</v>
      </c>
    </row>
    <row r="21" customFormat="false" ht="12.75" hidden="false" customHeight="false" outlineLevel="0" collapsed="false">
      <c r="A21" s="0" t="s">
        <v>347</v>
      </c>
      <c r="B21" s="0" t="n">
        <v>3.8</v>
      </c>
      <c r="C21" s="0" t="n">
        <v>4.1259500543</v>
      </c>
      <c r="D21" s="0" t="n">
        <v>4.4685308531</v>
      </c>
      <c r="E21" s="0" t="n">
        <v>4.8277095371</v>
      </c>
      <c r="F21" s="0" t="n">
        <v>5.2033977904</v>
      </c>
      <c r="G21" s="0" t="n">
        <v>5.5954527831</v>
      </c>
      <c r="H21" s="0" t="n">
        <v>6.003678486</v>
      </c>
      <c r="I21" s="0" t="n">
        <v>6.4278273286</v>
      </c>
      <c r="J21" s="0" t="n">
        <v>6.8676021685</v>
      </c>
      <c r="K21" s="0" t="n">
        <v>7.3226585392</v>
      </c>
      <c r="L21" s="0" t="n">
        <v>7.7926071428</v>
      </c>
      <c r="M21" s="0" t="n">
        <v>8.277016552</v>
      </c>
      <c r="N21" s="0" t="n">
        <v>8.7754160889</v>
      </c>
      <c r="O21" s="0" t="n">
        <v>9.2872988433</v>
      </c>
      <c r="P21" s="0" t="n">
        <v>9.8121248007</v>
      </c>
      <c r="Q21" s="0" t="n">
        <v>10.3493240464</v>
      </c>
      <c r="R21" s="0" t="n">
        <v>10.8983000151</v>
      </c>
      <c r="S21" s="0" t="n">
        <v>11.4584327581</v>
      </c>
      <c r="T21" s="0" t="n">
        <v>12.0290822018</v>
      </c>
      <c r="U21" s="0" t="n">
        <v>12.6095913712</v>
      </c>
      <c r="V21" s="0" t="n">
        <v>13.1992895587</v>
      </c>
      <c r="W21" s="0" t="n">
        <v>13.7974954153</v>
      </c>
      <c r="X21" s="0" t="n">
        <v>14.4035199491</v>
      </c>
      <c r="Y21" s="0" t="n">
        <v>15.0166694135</v>
      </c>
      <c r="Z21" s="0" t="n">
        <v>15.6362480732</v>
      </c>
      <c r="AA21" s="0" t="n">
        <v>16.2615608355</v>
      </c>
      <c r="AB21" s="0" t="n">
        <v>16.8919157401</v>
      </c>
      <c r="AC21" s="0" t="n">
        <v>17.5266262975</v>
      </c>
      <c r="AD21" s="0" t="n">
        <v>18.165013673</v>
      </c>
      <c r="AE21" s="0" t="n">
        <v>18.8064087124</v>
      </c>
      <c r="AF21" s="0" t="n">
        <v>19.450153806</v>
      </c>
      <c r="AG21" s="0" t="n">
        <v>20.0956045925</v>
      </c>
      <c r="AH21" s="0" t="n">
        <v>20.7421315033</v>
      </c>
      <c r="AI21" s="0" t="n">
        <v>21.3891211469</v>
      </c>
      <c r="AJ21" s="0" t="n">
        <v>22.0359775407</v>
      </c>
      <c r="AK21" s="0" t="n">
        <v>22.6821231902</v>
      </c>
      <c r="AL21" s="0" t="n">
        <v>23.3270000229</v>
      </c>
      <c r="AM21" s="0" t="n">
        <v>23.9700701809</v>
      </c>
      <c r="AN21" s="0" t="n">
        <v>24.6108166798</v>
      </c>
      <c r="AO21" s="0" t="n">
        <v>25.2487439383</v>
      </c>
      <c r="AP21" s="0" t="n">
        <v>25.8833781868</v>
      </c>
      <c r="AQ21" s="0" t="n">
        <v>26.5142677614</v>
      </c>
      <c r="AR21" s="0" t="n">
        <v>27.1409832908</v>
      </c>
      <c r="AS21" s="0" t="n">
        <v>27.7631177825</v>
      </c>
      <c r="AT21" s="0" t="n">
        <v>28.3802866164</v>
      </c>
      <c r="AU21" s="0" t="n">
        <v>28.9921274535</v>
      </c>
      <c r="AV21" s="0" t="n">
        <v>29.5983000643</v>
      </c>
      <c r="AW21" s="0" t="n">
        <v>30.1984860876</v>
      </c>
      <c r="AX21" s="0" t="n">
        <v>30.7923887231</v>
      </c>
      <c r="AY21" s="0" t="n">
        <v>31.379732366</v>
      </c>
      <c r="AZ21" s="0" t="n">
        <v>31.9602621905</v>
      </c>
      <c r="BA21" s="0" t="n">
        <v>32.5337436862</v>
      </c>
      <c r="BB21" s="0" t="n">
        <v>33.0999621553</v>
      </c>
      <c r="BC21" s="0" t="n">
        <v>33.6587221748</v>
      </c>
      <c r="BD21" s="0" t="n">
        <v>34.2098470294</v>
      </c>
      <c r="BE21" s="0" t="n">
        <v>34.7531781198</v>
      </c>
      <c r="BF21" s="0" t="n">
        <v>35.2885743507</v>
      </c>
      <c r="BG21" s="0" t="n">
        <v>35.8159115034</v>
      </c>
      <c r="BH21" s="0" t="n">
        <v>36.3350815967</v>
      </c>
      <c r="BI21" s="0" t="n">
        <v>36.8459922389</v>
      </c>
    </row>
    <row r="22" customFormat="false" ht="12.75" hidden="false" customHeight="false" outlineLevel="0" collapsed="false">
      <c r="A22" s="0" t="s">
        <v>348</v>
      </c>
      <c r="B22" s="0" t="n">
        <v>3.8</v>
      </c>
    </row>
    <row r="23" customFormat="false" ht="12.75" hidden="false" customHeight="false" outlineLevel="0" collapsed="false">
      <c r="A23" s="0" t="s">
        <v>349</v>
      </c>
      <c r="B23" s="0" t="n">
        <v>0.079</v>
      </c>
      <c r="C23" s="0" t="n">
        <v>0.0766651972</v>
      </c>
      <c r="D23" s="0" t="n">
        <v>0.0743993982</v>
      </c>
      <c r="E23" s="0" t="n">
        <v>0.0722005636</v>
      </c>
      <c r="F23" s="0" t="n">
        <v>0.0700667145</v>
      </c>
      <c r="G23" s="0" t="n">
        <v>0.0679959301</v>
      </c>
      <c r="H23" s="0" t="n">
        <v>0.0659863467</v>
      </c>
      <c r="I23" s="0" t="n">
        <v>0.0640361554</v>
      </c>
      <c r="J23" s="0" t="n">
        <v>0.062143601</v>
      </c>
      <c r="K23" s="0" t="n">
        <v>0.0603069801</v>
      </c>
      <c r="L23" s="0" t="n">
        <v>0.0585246394</v>
      </c>
      <c r="M23" s="0" t="n">
        <v>0.0567949749</v>
      </c>
      <c r="N23" s="0" t="n">
        <v>0.0551164298</v>
      </c>
      <c r="O23" s="0" t="n">
        <v>0.0534874931</v>
      </c>
      <c r="P23" s="0" t="n">
        <v>0.0519066988</v>
      </c>
      <c r="Q23" s="0" t="n">
        <v>0.050372624</v>
      </c>
      <c r="R23" s="0" t="n">
        <v>0.048883888</v>
      </c>
      <c r="S23" s="0" t="n">
        <v>0.0474391507</v>
      </c>
      <c r="T23" s="0" t="n">
        <v>0.0460371119</v>
      </c>
      <c r="U23" s="0" t="n">
        <v>0.0446765097</v>
      </c>
      <c r="V23" s="0" t="n">
        <v>0.0433561193</v>
      </c>
      <c r="W23" s="0" t="n">
        <v>0.0420747523</v>
      </c>
      <c r="X23" s="0" t="n">
        <v>0.0408312554</v>
      </c>
      <c r="Y23" s="0" t="n">
        <v>0.0396245095</v>
      </c>
      <c r="Z23" s="0" t="n">
        <v>0.0384534282</v>
      </c>
      <c r="AA23" s="0" t="n">
        <v>0.0373169577</v>
      </c>
      <c r="AB23" s="0" t="n">
        <v>0.0362140749</v>
      </c>
      <c r="AC23" s="0" t="n">
        <v>0.0351437872</v>
      </c>
      <c r="AD23" s="0" t="n">
        <v>0.0341051314</v>
      </c>
      <c r="AE23" s="0" t="n">
        <v>0.0330971724</v>
      </c>
      <c r="AF23" s="0" t="n">
        <v>0.0321190031</v>
      </c>
      <c r="AG23" s="0" t="n">
        <v>0.0311697431</v>
      </c>
      <c r="AH23" s="0" t="n">
        <v>0.030248538</v>
      </c>
      <c r="AI23" s="0" t="n">
        <v>0.0293545586</v>
      </c>
      <c r="AJ23" s="0" t="n">
        <v>0.0284870003</v>
      </c>
      <c r="AK23" s="0" t="n">
        <v>0.0276450822</v>
      </c>
      <c r="AL23" s="0" t="n">
        <v>0.0268280465</v>
      </c>
      <c r="AM23" s="0" t="n">
        <v>0.0260351579</v>
      </c>
      <c r="AN23" s="0" t="n">
        <v>0.0252657027</v>
      </c>
      <c r="AO23" s="0" t="n">
        <v>0.0245189884</v>
      </c>
      <c r="AP23" s="0" t="n">
        <v>0.0237943427</v>
      </c>
      <c r="AQ23" s="0" t="n">
        <v>0.0230911136</v>
      </c>
      <c r="AR23" s="0" t="n">
        <v>0.0224086681</v>
      </c>
      <c r="AS23" s="0" t="n">
        <v>0.0217463919</v>
      </c>
      <c r="AT23" s="0" t="n">
        <v>0.0211036889</v>
      </c>
      <c r="AU23" s="0" t="n">
        <v>0.0204799806</v>
      </c>
      <c r="AV23" s="0" t="n">
        <v>0.0198747057</v>
      </c>
      <c r="AW23" s="0" t="n">
        <v>0.0192873194</v>
      </c>
      <c r="AX23" s="0" t="n">
        <v>0.0187172929</v>
      </c>
      <c r="AY23" s="0" t="n">
        <v>0.0181641133</v>
      </c>
      <c r="AZ23" s="0" t="n">
        <v>0.0176272827</v>
      </c>
      <c r="BA23" s="0" t="n">
        <v>0.0171063177</v>
      </c>
      <c r="BB23" s="0" t="n">
        <v>0.0166007496</v>
      </c>
      <c r="BC23" s="0" t="n">
        <v>0.0161101233</v>
      </c>
      <c r="BD23" s="0" t="n">
        <v>0.0156339972</v>
      </c>
      <c r="BE23" s="0" t="n">
        <v>0.0151719428</v>
      </c>
      <c r="BF23" s="0" t="n">
        <v>0.0147235441</v>
      </c>
      <c r="BG23" s="0" t="n">
        <v>0.0142883976</v>
      </c>
      <c r="BH23" s="0" t="n">
        <v>0.0138661116</v>
      </c>
      <c r="BI23" s="0" t="n">
        <v>0.0134563061</v>
      </c>
    </row>
    <row r="24" customFormat="false" ht="12.75" hidden="false" customHeight="false" outlineLevel="0" collapsed="false">
      <c r="A24" s="0" t="s">
        <v>350</v>
      </c>
    </row>
    <row r="25" customFormat="false" ht="12.75" hidden="false" customHeight="false" outlineLevel="0" collapsed="false">
      <c r="A25" s="0" t="s">
        <v>351</v>
      </c>
      <c r="B25" s="0" t="n">
        <v>0</v>
      </c>
    </row>
    <row r="26" customFormat="false" ht="12.75" hidden="false" customHeight="false" outlineLevel="0" collapsed="false">
      <c r="A26" s="0" t="s">
        <v>352</v>
      </c>
      <c r="B26" s="127" t="n">
        <v>0.00267</v>
      </c>
    </row>
    <row r="27" customFormat="false" ht="12.75" hidden="false" customHeight="false" outlineLevel="0" collapsed="false">
      <c r="A27" s="0" t="s">
        <v>353</v>
      </c>
      <c r="B27" s="0" t="n">
        <v>2</v>
      </c>
    </row>
    <row r="28" customFormat="false" ht="12.75" hidden="false" customHeight="false" outlineLevel="0" collapsed="false">
      <c r="A28" s="0" t="s">
        <v>354</v>
      </c>
      <c r="B28" s="0" t="s">
        <v>355</v>
      </c>
    </row>
    <row r="29" customFormat="false" ht="12.75" hidden="false" customHeight="false" outlineLevel="0" collapsed="false">
      <c r="A29" s="0" t="s">
        <v>356</v>
      </c>
      <c r="B29" s="0" t="s">
        <v>357</v>
      </c>
    </row>
    <row r="30" customFormat="false" ht="12.75" hidden="false" customHeight="false" outlineLevel="0" collapsed="false">
      <c r="A30" s="0" t="s">
        <v>358</v>
      </c>
      <c r="B30" s="0" t="s">
        <v>359</v>
      </c>
    </row>
    <row r="31" customFormat="false" ht="12.75" hidden="false" customHeight="false" outlineLevel="0" collapsed="false">
      <c r="A31" s="0" t="s">
        <v>360</v>
      </c>
    </row>
    <row r="32" customFormat="false" ht="12.75" hidden="false" customHeight="false" outlineLevel="0" collapsed="false">
      <c r="A32" s="0" t="s">
        <v>210</v>
      </c>
      <c r="B32" s="0" t="n">
        <v>0.0674643417</v>
      </c>
      <c r="C32" s="0" t="n">
        <v>0.0625697153</v>
      </c>
      <c r="D32" s="0" t="n">
        <v>0.0580446808</v>
      </c>
      <c r="E32" s="0" t="n">
        <v>0.0538602657</v>
      </c>
      <c r="F32" s="0" t="n">
        <v>0.04998985</v>
      </c>
      <c r="G32" s="0" t="n">
        <v>0.0464089688</v>
      </c>
      <c r="H32" s="0" t="n">
        <v>0.0430951318</v>
      </c>
      <c r="I32" s="0" t="n">
        <v>0.0400276587</v>
      </c>
      <c r="J32" s="0" t="n">
        <v>0.0371875285</v>
      </c>
      <c r="K32" s="0" t="n">
        <v>0.0345572418</v>
      </c>
      <c r="L32" s="0" t="n">
        <v>0.032120695</v>
      </c>
      <c r="M32" s="0" t="n">
        <v>0.0298630651</v>
      </c>
      <c r="N32" s="0" t="n">
        <v>0.0277707046</v>
      </c>
      <c r="O32" s="0" t="n">
        <v>0.0258310447</v>
      </c>
      <c r="P32" s="0" t="n">
        <v>0.0240325075</v>
      </c>
      <c r="Q32" s="0" t="n">
        <v>0.022364425</v>
      </c>
      <c r="R32" s="0" t="n">
        <v>0.0208169652</v>
      </c>
      <c r="S32" s="0" t="n">
        <v>0.019381064</v>
      </c>
      <c r="T32" s="0" t="n">
        <v>0.0180483639</v>
      </c>
      <c r="U32" s="0" t="n">
        <v>0.0168111563</v>
      </c>
      <c r="V32" s="0" t="n">
        <v>0.0156623295</v>
      </c>
      <c r="W32" s="0" t="n">
        <v>0.0145953213</v>
      </c>
      <c r="X32" s="0" t="n">
        <v>0.0136040746</v>
      </c>
      <c r="Y32" s="0" t="n">
        <v>0.0126829973</v>
      </c>
      <c r="Z32" s="0" t="n">
        <v>0.0118269255</v>
      </c>
      <c r="AA32" s="0" t="n">
        <v>0.0110310893</v>
      </c>
      <c r="AB32" s="0" t="n">
        <v>0.010291082</v>
      </c>
      <c r="AC32" s="0" t="n">
        <v>0.0096028312</v>
      </c>
      <c r="AD32" s="0" t="n">
        <v>0.0089625727</v>
      </c>
      <c r="AE32" s="0" t="n">
        <v>0.0083668263</v>
      </c>
      <c r="AF32" s="0" t="n">
        <v>0.0078123737</v>
      </c>
      <c r="AG32" s="0" t="n">
        <v>0.007296238</v>
      </c>
      <c r="AH32" s="0" t="n">
        <v>0.0068156649</v>
      </c>
      <c r="AI32" s="0" t="n">
        <v>0.0063681057</v>
      </c>
      <c r="AJ32" s="0" t="n">
        <v>0.005951201</v>
      </c>
      <c r="AK32" s="0" t="n">
        <v>0.0055627667</v>
      </c>
      <c r="AL32" s="0" t="n">
        <v>0.00520078</v>
      </c>
      <c r="AM32" s="0" t="n">
        <v>0.0048633673</v>
      </c>
      <c r="AN32" s="0" t="n">
        <v>0.0045487928</v>
      </c>
      <c r="AO32" s="0" t="n">
        <v>0.004255448</v>
      </c>
      <c r="AP32" s="0" t="n">
        <v>0.0039818419</v>
      </c>
      <c r="AQ32" s="0" t="n">
        <v>0.0037265924</v>
      </c>
      <c r="AR32" s="0" t="n">
        <v>0.0034884177</v>
      </c>
      <c r="AS32" s="0" t="n">
        <v>0.003266129</v>
      </c>
      <c r="AT32" s="0" t="n">
        <v>0.0030586234</v>
      </c>
      <c r="AU32" s="0" t="n">
        <v>0.0028648776</v>
      </c>
      <c r="AV32" s="0" t="n">
        <v>0.0026839417</v>
      </c>
      <c r="AW32" s="0" t="n">
        <v>0.0025149341</v>
      </c>
      <c r="AX32" s="0" t="n">
        <v>0.002357036</v>
      </c>
      <c r="AY32" s="0" t="n">
        <v>0.0022094871</v>
      </c>
      <c r="AZ32" s="0" t="n">
        <v>0.0020715812</v>
      </c>
      <c r="BA32" s="0" t="n">
        <v>0.001942662</v>
      </c>
      <c r="BB32" s="0" t="n">
        <v>0.0018221197</v>
      </c>
      <c r="BC32" s="0" t="n">
        <v>0.0017093875</v>
      </c>
      <c r="BD32" s="0" t="n">
        <v>0.0016039384</v>
      </c>
      <c r="BE32" s="0" t="n">
        <v>0.0015052823</v>
      </c>
      <c r="BF32" s="0" t="n">
        <v>0.0014129635</v>
      </c>
      <c r="BG32" s="0" t="n">
        <v>0.001326558</v>
      </c>
      <c r="BH32" s="0" t="n">
        <v>0.0012456711</v>
      </c>
      <c r="BI32" s="0" t="n">
        <v>0.0011699358</v>
      </c>
    </row>
    <row r="33" customFormat="false" ht="12.75" hidden="false" customHeight="false" outlineLevel="0" collapsed="false">
      <c r="A33" s="0" t="s">
        <v>361</v>
      </c>
      <c r="B33" s="0" t="n">
        <v>344</v>
      </c>
    </row>
    <row r="34" customFormat="false" ht="12.75" hidden="false" customHeight="false" outlineLevel="0" collapsed="false">
      <c r="A34" s="0" t="s">
        <v>362</v>
      </c>
      <c r="B34" s="0" t="n">
        <v>344</v>
      </c>
      <c r="C34" s="0" t="n">
        <v>335.4</v>
      </c>
      <c r="D34" s="0" t="n">
        <v>327.015</v>
      </c>
      <c r="E34" s="0" t="n">
        <v>318.839625</v>
      </c>
      <c r="F34" s="0" t="n">
        <v>310.868634375</v>
      </c>
      <c r="G34" s="0" t="n">
        <v>303.0969185156</v>
      </c>
      <c r="H34" s="0" t="n">
        <v>295.5194955527</v>
      </c>
      <c r="I34" s="0" t="n">
        <v>288.1315081639</v>
      </c>
      <c r="J34" s="0" t="n">
        <v>280.9282204598</v>
      </c>
      <c r="K34" s="0" t="n">
        <v>273.9050149483</v>
      </c>
      <c r="L34" s="0" t="n">
        <v>267.0573895746</v>
      </c>
      <c r="M34" s="0" t="n">
        <v>260.3809548352</v>
      </c>
      <c r="N34" s="0" t="n">
        <v>253.8714309644</v>
      </c>
      <c r="O34" s="0" t="n">
        <v>247.5246451903</v>
      </c>
      <c r="P34" s="0" t="n">
        <v>241.3365290605</v>
      </c>
      <c r="Q34" s="0" t="n">
        <v>235.303115834</v>
      </c>
      <c r="R34" s="0" t="n">
        <v>229.4205379381</v>
      </c>
      <c r="S34" s="0" t="n">
        <v>223.6850244897</v>
      </c>
      <c r="T34" s="0" t="n">
        <v>218.0928988774</v>
      </c>
      <c r="U34" s="0" t="n">
        <v>212.6405764055</v>
      </c>
      <c r="V34" s="0" t="n">
        <v>207.3245619954</v>
      </c>
      <c r="W34" s="0" t="n">
        <v>202.1414479455</v>
      </c>
      <c r="X34" s="0" t="n">
        <v>197.0879117468</v>
      </c>
      <c r="Y34" s="0" t="n">
        <v>192.1607139532</v>
      </c>
      <c r="Z34" s="0" t="n">
        <v>187.3566961043</v>
      </c>
      <c r="AA34" s="0" t="n">
        <v>182.6727787017</v>
      </c>
      <c r="AB34" s="0" t="n">
        <v>178.1059592342</v>
      </c>
      <c r="AC34" s="0" t="n">
        <v>173.6533102533</v>
      </c>
      <c r="AD34" s="0" t="n">
        <v>169.311977497</v>
      </c>
      <c r="AE34" s="0" t="n">
        <v>165.0791780596</v>
      </c>
      <c r="AF34" s="0" t="n">
        <v>160.9521986081</v>
      </c>
      <c r="AG34" s="0" t="n">
        <v>156.9283936429</v>
      </c>
      <c r="AH34" s="0" t="n">
        <v>153.0051838018</v>
      </c>
      <c r="AI34" s="0" t="n">
        <v>149.1800542068</v>
      </c>
      <c r="AJ34" s="0" t="n">
        <v>145.4505528516</v>
      </c>
      <c r="AK34" s="0" t="n">
        <v>141.8142890303</v>
      </c>
      <c r="AL34" s="0" t="n">
        <v>138.2689318046</v>
      </c>
      <c r="AM34" s="0" t="n">
        <v>134.8122085094</v>
      </c>
      <c r="AN34" s="0" t="n">
        <v>131.4419032967</v>
      </c>
      <c r="AO34" s="0" t="n">
        <v>128.1558557143</v>
      </c>
      <c r="AP34" s="0" t="n">
        <v>124.9519593214</v>
      </c>
      <c r="AQ34" s="0" t="n">
        <v>121.8281603384</v>
      </c>
      <c r="AR34" s="0" t="n">
        <v>118.7824563299</v>
      </c>
      <c r="AS34" s="0" t="n">
        <v>115.8128949217</v>
      </c>
      <c r="AT34" s="0" t="n">
        <v>112.9175725486</v>
      </c>
      <c r="AU34" s="0" t="n">
        <v>110.0946332349</v>
      </c>
      <c r="AV34" s="0" t="n">
        <v>107.3422674041</v>
      </c>
      <c r="AW34" s="0" t="n">
        <v>104.658710719</v>
      </c>
      <c r="AX34" s="0" t="n">
        <v>102.042242951</v>
      </c>
      <c r="AY34" s="0" t="n">
        <v>99.4911868772</v>
      </c>
      <c r="AZ34" s="0" t="n">
        <v>97.0039072053</v>
      </c>
      <c r="BA34" s="0" t="n">
        <v>94.5788095251</v>
      </c>
      <c r="BB34" s="0" t="n">
        <v>92.214339287</v>
      </c>
      <c r="BC34" s="0" t="n">
        <v>89.9089808048</v>
      </c>
      <c r="BD34" s="0" t="n">
        <v>87.6612562847</v>
      </c>
      <c r="BE34" s="0" t="n">
        <v>85.4697248776</v>
      </c>
      <c r="BF34" s="0" t="n">
        <v>83.3329817557</v>
      </c>
      <c r="BG34" s="0" t="n">
        <v>81.2496572118</v>
      </c>
      <c r="BH34" s="0" t="n">
        <v>79.2184157815</v>
      </c>
      <c r="BI34" s="0" t="n">
        <v>77.2379553869</v>
      </c>
    </row>
    <row r="35" customFormat="false" ht="12.75" hidden="false" customHeight="false" outlineLevel="0" collapsed="false">
      <c r="A35" s="0" t="s">
        <v>363</v>
      </c>
      <c r="B35" s="0" t="s">
        <v>333</v>
      </c>
    </row>
    <row r="36" customFormat="false" ht="12.75" hidden="false" customHeight="false" outlineLevel="0" collapsed="false">
      <c r="A36" s="0" t="s">
        <v>364</v>
      </c>
      <c r="B36" s="0" t="s">
        <v>333</v>
      </c>
    </row>
    <row r="37" customFormat="false" ht="12.75" hidden="false" customHeight="false" outlineLevel="0" collapsed="false">
      <c r="A37" s="0" t="s">
        <v>365</v>
      </c>
      <c r="B37" s="0" t="n">
        <v>1.2</v>
      </c>
    </row>
    <row r="38" customFormat="false" ht="12.75" hidden="false" customHeight="false" outlineLevel="0" collapsed="false">
      <c r="A38" s="0" t="s">
        <v>366</v>
      </c>
      <c r="B38" s="0" t="s">
        <v>333</v>
      </c>
    </row>
    <row r="39" customFormat="false" ht="12.75" hidden="false" customHeight="false" outlineLevel="0" collapsed="false">
      <c r="A39" s="0" t="s">
        <v>51</v>
      </c>
      <c r="B39" s="0" t="n">
        <v>2.8</v>
      </c>
    </row>
    <row r="40" customFormat="false" ht="12.75" hidden="false" customHeight="false" outlineLevel="0" collapsed="false">
      <c r="A40" s="0" t="s">
        <v>367</v>
      </c>
    </row>
    <row r="41" customFormat="false" ht="12.75" hidden="false" customHeight="false" outlineLevel="0" collapsed="false">
      <c r="A41" s="0" t="s">
        <v>368</v>
      </c>
      <c r="B41" s="0" t="n">
        <v>0.5491283629</v>
      </c>
      <c r="C41" s="0" t="n">
        <v>0.5223470566</v>
      </c>
      <c r="D41" s="0" t="n">
        <v>0.4969958753</v>
      </c>
      <c r="E41" s="0" t="n">
        <v>0.4729924767</v>
      </c>
      <c r="F41" s="0" t="n">
        <v>0.4502595776</v>
      </c>
      <c r="G41" s="0" t="n">
        <v>0.4287246247</v>
      </c>
      <c r="H41" s="0" t="n">
        <v>0.4083194879</v>
      </c>
      <c r="I41" s="0" t="n">
        <v>0.388980175</v>
      </c>
      <c r="J41" s="0" t="n">
        <v>0.3706465648</v>
      </c>
      <c r="K41" s="0" t="n">
        <v>0.3532621594</v>
      </c>
      <c r="L41" s="0" t="n">
        <v>0.3367738526</v>
      </c>
      <c r="M41" s="0" t="n">
        <v>0.321131714</v>
      </c>
      <c r="N41" s="0" t="n">
        <v>0.3062887878</v>
      </c>
      <c r="O41" s="0" t="n">
        <v>0.2922009045</v>
      </c>
      <c r="P41" s="0" t="n">
        <v>0.2788265058</v>
      </c>
      <c r="Q41" s="0" t="n">
        <v>0.2661264807</v>
      </c>
      <c r="R41" s="0" t="n">
        <v>0.2540640126</v>
      </c>
      <c r="S41" s="0" t="n">
        <v>0.2426044365</v>
      </c>
      <c r="T41" s="0" t="n">
        <v>0.2317151053</v>
      </c>
      <c r="U41" s="0" t="n">
        <v>0.2213652652</v>
      </c>
      <c r="V41" s="0" t="n">
        <v>0.2115259393</v>
      </c>
      <c r="W41" s="0" t="n">
        <v>0.2021698181</v>
      </c>
      <c r="X41" s="0" t="n">
        <v>0.193271158</v>
      </c>
      <c r="Y41" s="0" t="n">
        <v>0.1848056856</v>
      </c>
      <c r="Z41" s="0" t="n">
        <v>0.1767505086</v>
      </c>
      <c r="AA41" s="0" t="n">
        <v>0.1690840321</v>
      </c>
      <c r="AB41" s="0" t="n">
        <v>0.1617858808</v>
      </c>
      <c r="AC41" s="0" t="n">
        <v>0.1548368251</v>
      </c>
      <c r="AD41" s="0" t="n">
        <v>0.1482187134</v>
      </c>
      <c r="AE41" s="0" t="n">
        <v>0.1419144071</v>
      </c>
      <c r="AF41" s="0" t="n">
        <v>0.1359077209</v>
      </c>
      <c r="AG41" s="0" t="n">
        <v>0.1301833659</v>
      </c>
      <c r="AH41" s="0" t="n">
        <v>0.1247268972</v>
      </c>
      <c r="AI41" s="0" t="n">
        <v>0.1195246643</v>
      </c>
      <c r="AJ41" s="0" t="n">
        <v>0.1145637642</v>
      </c>
      <c r="AK41" s="0" t="n">
        <v>0.109831998</v>
      </c>
      <c r="AL41" s="0" t="n">
        <v>0.1053178301</v>
      </c>
      <c r="AM41" s="0" t="n">
        <v>0.1010103495</v>
      </c>
      <c r="AN41" s="0" t="n">
        <v>0.096899234</v>
      </c>
      <c r="AO41" s="0" t="n">
        <v>0.0929747163</v>
      </c>
      <c r="AP41" s="0" t="n">
        <v>0.0892275518</v>
      </c>
      <c r="AQ41" s="0" t="n">
        <v>0.0856489896</v>
      </c>
      <c r="AR41" s="0" t="n">
        <v>0.0822307434</v>
      </c>
      <c r="AS41" s="0" t="n">
        <v>0.0789649659</v>
      </c>
      <c r="AT41" s="0" t="n">
        <v>0.0758442239</v>
      </c>
      <c r="AU41" s="0" t="n">
        <v>0.0728614744</v>
      </c>
      <c r="AV41" s="0" t="n">
        <v>0.0700100435</v>
      </c>
      <c r="AW41" s="0" t="n">
        <v>0.0672836054</v>
      </c>
      <c r="AX41" s="0" t="n">
        <v>0.0646761628</v>
      </c>
      <c r="AY41" s="0" t="n">
        <v>0.0621820291</v>
      </c>
      <c r="AZ41" s="0" t="n">
        <v>0.0597958109</v>
      </c>
      <c r="BA41" s="0" t="n">
        <v>0.057512392</v>
      </c>
      <c r="BB41" s="0" t="n">
        <v>0.0553269182</v>
      </c>
      <c r="BC41" s="0" t="n">
        <v>0.0532347826</v>
      </c>
      <c r="BD41" s="0" t="n">
        <v>0.0512316129</v>
      </c>
      <c r="BE41" s="0" t="n">
        <v>0.0493132576</v>
      </c>
      <c r="BF41" s="0" t="n">
        <v>0.047475775</v>
      </c>
      <c r="BG41" s="0" t="n">
        <v>0.0457154213</v>
      </c>
      <c r="BH41" s="0" t="n">
        <v>0.0440286402</v>
      </c>
      <c r="BI41" s="0" t="n">
        <v>0.0424120528</v>
      </c>
    </row>
    <row r="42" customFormat="false" ht="12.75" hidden="false" customHeight="false" outlineLevel="0" collapsed="false">
      <c r="A42" s="0" t="s">
        <v>369</v>
      </c>
      <c r="B42" s="0" t="n">
        <v>0.5491283629</v>
      </c>
    </row>
    <row r="43" customFormat="false" ht="12.75" hidden="false" customHeight="false" outlineLevel="0" collapsed="false">
      <c r="A43" s="0" t="s">
        <v>370</v>
      </c>
      <c r="B43" s="0" t="n">
        <v>-0.01</v>
      </c>
      <c r="C43" s="0" t="n">
        <v>-0.0099500999</v>
      </c>
      <c r="D43" s="0" t="n">
        <v>-0.0099004488</v>
      </c>
      <c r="E43" s="0" t="n">
        <v>-0.0098510455</v>
      </c>
      <c r="F43" s="0" t="n">
        <v>-0.0098018886</v>
      </c>
      <c r="G43" s="0" t="n">
        <v>-0.0097529771</v>
      </c>
      <c r="H43" s="0" t="n">
        <v>-0.0097043097</v>
      </c>
      <c r="I43" s="0" t="n">
        <v>-0.0096558851</v>
      </c>
      <c r="J43" s="0" t="n">
        <v>-0.0096077021</v>
      </c>
      <c r="K43" s="0" t="n">
        <v>-0.0095597596</v>
      </c>
      <c r="L43" s="0" t="n">
        <v>-0.0095120563</v>
      </c>
      <c r="M43" s="0" t="n">
        <v>-0.009464591</v>
      </c>
      <c r="N43" s="0" t="n">
        <v>-0.0094173626</v>
      </c>
      <c r="O43" s="0" t="n">
        <v>-0.0093703699</v>
      </c>
      <c r="P43" s="0" t="n">
        <v>-0.0093236116</v>
      </c>
      <c r="Q43" s="0" t="n">
        <v>-0.0092770867</v>
      </c>
      <c r="R43" s="0" t="n">
        <v>-0.009230794</v>
      </c>
      <c r="S43" s="0" t="n">
        <v>-0.0091847322</v>
      </c>
      <c r="T43" s="0" t="n">
        <v>-0.0091389003</v>
      </c>
      <c r="U43" s="0" t="n">
        <v>-0.0090932971</v>
      </c>
      <c r="V43" s="0" t="n">
        <v>-0.0090479215</v>
      </c>
      <c r="W43" s="0" t="n">
        <v>-0.0090027723</v>
      </c>
      <c r="X43" s="0" t="n">
        <v>-0.0089578483</v>
      </c>
      <c r="Y43" s="0" t="n">
        <v>-0.0089131486</v>
      </c>
      <c r="Z43" s="0" t="n">
        <v>-0.0088686719</v>
      </c>
      <c r="AA43" s="0" t="n">
        <v>-0.0088244171</v>
      </c>
      <c r="AB43" s="0" t="n">
        <v>-0.0087803832</v>
      </c>
      <c r="AC43" s="0" t="n">
        <v>-0.008736569</v>
      </c>
      <c r="AD43" s="0" t="n">
        <v>-0.0086929734</v>
      </c>
      <c r="AE43" s="0" t="n">
        <v>-0.0086495954</v>
      </c>
      <c r="AF43" s="0" t="n">
        <v>-0.0086064338</v>
      </c>
      <c r="AG43" s="0" t="n">
        <v>-0.0085634876</v>
      </c>
      <c r="AH43" s="0" t="n">
        <v>-0.0085207557</v>
      </c>
      <c r="AI43" s="0" t="n">
        <v>-0.0084782371</v>
      </c>
      <c r="AJ43" s="0" t="n">
        <v>-0.0084359306</v>
      </c>
      <c r="AK43" s="0" t="n">
        <v>-0.0083938352</v>
      </c>
      <c r="AL43" s="0" t="n">
        <v>-0.0083519499</v>
      </c>
      <c r="AM43" s="0" t="n">
        <v>-0.0083102736</v>
      </c>
      <c r="AN43" s="0" t="n">
        <v>-0.0082688052</v>
      </c>
      <c r="AO43" s="0" t="n">
        <v>-0.0082275438</v>
      </c>
      <c r="AP43" s="0" t="n">
        <v>-0.0081864883</v>
      </c>
      <c r="AQ43" s="0" t="n">
        <v>-0.0081456376</v>
      </c>
      <c r="AR43" s="0" t="n">
        <v>-0.0081049908</v>
      </c>
      <c r="AS43" s="0" t="n">
        <v>-0.0080645468</v>
      </c>
      <c r="AT43" s="0" t="n">
        <v>-0.0080243047</v>
      </c>
      <c r="AU43" s="0" t="n">
        <v>-0.0079842633</v>
      </c>
      <c r="AV43" s="0" t="n">
        <v>-0.0079444218</v>
      </c>
      <c r="AW43" s="0" t="n">
        <v>-0.007904779</v>
      </c>
      <c r="AX43" s="0" t="n">
        <v>-0.0078653341</v>
      </c>
      <c r="AY43" s="0" t="n">
        <v>-0.007826086</v>
      </c>
      <c r="AZ43" s="0" t="n">
        <v>-0.0077870337</v>
      </c>
      <c r="BA43" s="0" t="n">
        <v>-0.0077481764</v>
      </c>
      <c r="BB43" s="0" t="n">
        <v>-0.0077095129</v>
      </c>
      <c r="BC43" s="0" t="n">
        <v>-0.0076710423</v>
      </c>
      <c r="BD43" s="0" t="n">
        <v>-0.0076327638</v>
      </c>
      <c r="BE43" s="0" t="n">
        <v>-0.0075946762</v>
      </c>
      <c r="BF43" s="0" t="n">
        <v>-0.0075567787</v>
      </c>
      <c r="BG43" s="0" t="n">
        <v>-0.0075190703</v>
      </c>
      <c r="BH43" s="0" t="n">
        <v>-0.00748155</v>
      </c>
      <c r="BI43" s="0" t="n">
        <v>-0.007444217</v>
      </c>
    </row>
    <row r="44" customFormat="false" ht="12.75" hidden="false" customHeight="false" outlineLevel="0" collapsed="false">
      <c r="A44" s="0" t="s">
        <v>371</v>
      </c>
      <c r="B44" s="0" t="n">
        <v>3.3</v>
      </c>
      <c r="C44" s="0" t="n">
        <v>2.64</v>
      </c>
      <c r="D44" s="0" t="n">
        <v>2.112</v>
      </c>
      <c r="E44" s="0" t="n">
        <v>1.6896</v>
      </c>
      <c r="F44" s="0" t="n">
        <v>1.35168</v>
      </c>
      <c r="G44" s="0" t="n">
        <v>1.081344</v>
      </c>
      <c r="H44" s="0" t="n">
        <v>0.8650752</v>
      </c>
      <c r="I44" s="0" t="n">
        <v>0.69206016</v>
      </c>
      <c r="J44" s="0" t="n">
        <v>0.553648128</v>
      </c>
      <c r="K44" s="0" t="n">
        <v>0.4429185024</v>
      </c>
      <c r="L44" s="0" t="n">
        <v>0.3543348019</v>
      </c>
      <c r="M44" s="0" t="n">
        <v>0.2834678415</v>
      </c>
      <c r="N44" s="0" t="n">
        <v>0.2267742732</v>
      </c>
      <c r="O44" s="0" t="n">
        <v>0.1814194186</v>
      </c>
      <c r="P44" s="0" t="n">
        <v>0.1451355349</v>
      </c>
      <c r="Q44" s="0" t="n">
        <v>0.1161084279</v>
      </c>
      <c r="R44" s="0" t="n">
        <v>0.0928867423</v>
      </c>
      <c r="S44" s="0" t="n">
        <v>0.0743093939</v>
      </c>
      <c r="T44" s="0" t="n">
        <v>0.0594475151</v>
      </c>
      <c r="U44" s="0" t="n">
        <v>0.0475580121</v>
      </c>
      <c r="V44" s="0" t="n">
        <v>0.0380464097</v>
      </c>
      <c r="W44" s="0" t="n">
        <v>0.0304371277</v>
      </c>
      <c r="X44" s="0" t="n">
        <v>0.0243497022</v>
      </c>
      <c r="Y44" s="0" t="n">
        <v>0.0194797617</v>
      </c>
      <c r="Z44" s="0" t="n">
        <v>0.0155838094</v>
      </c>
      <c r="AA44" s="0" t="n">
        <v>0.0124670475</v>
      </c>
      <c r="AB44" s="0" t="n">
        <v>0.009973638</v>
      </c>
      <c r="AC44" s="0" t="n">
        <v>0.0079789104</v>
      </c>
      <c r="AD44" s="0" t="n">
        <v>0.0063831283</v>
      </c>
      <c r="AE44" s="0" t="n">
        <v>0.0051065027</v>
      </c>
      <c r="AF44" s="0" t="n">
        <v>0.0040852021</v>
      </c>
      <c r="AG44" s="0" t="n">
        <v>0.0032681617</v>
      </c>
      <c r="AH44" s="0" t="n">
        <v>0.0026145294</v>
      </c>
      <c r="AI44" s="0" t="n">
        <v>0.0020916235</v>
      </c>
      <c r="AJ44" s="0" t="n">
        <v>0.0016732988</v>
      </c>
      <c r="AK44" s="0" t="n">
        <v>0.001338639</v>
      </c>
      <c r="AL44" s="0" t="n">
        <v>0.0010709112</v>
      </c>
      <c r="AM44" s="0" t="n">
        <v>0.000856729</v>
      </c>
      <c r="AN44" s="0" t="n">
        <v>0.0006853832</v>
      </c>
      <c r="AO44" s="0" t="n">
        <v>0.0005483065</v>
      </c>
      <c r="AP44" s="0" t="n">
        <v>0.0004386452</v>
      </c>
      <c r="AQ44" s="0" t="n">
        <v>0.0003509162</v>
      </c>
      <c r="AR44" s="0" t="n">
        <v>0.000280733</v>
      </c>
      <c r="AS44" s="0" t="n">
        <v>0.0002245864</v>
      </c>
      <c r="AT44" s="0" t="n">
        <v>0.0001796691</v>
      </c>
      <c r="AU44" s="0" t="n">
        <v>0.0001437353</v>
      </c>
      <c r="AV44" s="0" t="n">
        <v>0.0001149882</v>
      </c>
      <c r="AW44" s="0" t="n">
        <v>9.19906E-005</v>
      </c>
      <c r="AX44" s="0" t="n">
        <v>7.35925E-005</v>
      </c>
      <c r="AY44" s="0" t="n">
        <v>5.8874E-005</v>
      </c>
      <c r="AZ44" s="0" t="n">
        <v>4.70992E-005</v>
      </c>
      <c r="BA44" s="0" t="n">
        <v>3.76793E-005</v>
      </c>
      <c r="BB44" s="0" t="n">
        <v>3.01435E-005</v>
      </c>
      <c r="BC44" s="0" t="n">
        <v>2.41148E-005</v>
      </c>
      <c r="BD44" s="0" t="n">
        <v>1.92918E-005</v>
      </c>
      <c r="BE44" s="0" t="n">
        <v>1.54335E-005</v>
      </c>
      <c r="BF44" s="0" t="n">
        <v>1.23468E-005</v>
      </c>
      <c r="BG44" s="0" t="n">
        <v>9.8774E-006</v>
      </c>
      <c r="BH44" s="0" t="n">
        <v>7.9019E-006</v>
      </c>
      <c r="BI44" s="0" t="n">
        <v>6.3215E-006</v>
      </c>
    </row>
    <row r="45" customFormat="false" ht="12.75" hidden="false" customHeight="false" outlineLevel="0" collapsed="false">
      <c r="A45" s="0" t="s">
        <v>372</v>
      </c>
      <c r="B45" s="0" t="n">
        <v>3.3</v>
      </c>
    </row>
    <row r="46" customFormat="false" ht="12.75" hidden="false" customHeight="false" outlineLevel="0" collapsed="false">
      <c r="A46" s="0" t="s">
        <v>373</v>
      </c>
    </row>
    <row r="47" customFormat="false" ht="12.75" hidden="false" customHeight="false" outlineLevel="0" collapsed="false">
      <c r="A47" s="0" t="s">
        <v>374</v>
      </c>
      <c r="B47" s="0" t="n">
        <v>1</v>
      </c>
      <c r="C47" s="0" t="n">
        <v>1</v>
      </c>
      <c r="D47" s="0" t="n">
        <v>1</v>
      </c>
      <c r="E47" s="0" t="n">
        <v>1</v>
      </c>
      <c r="F47" s="0" t="n">
        <v>1</v>
      </c>
      <c r="G47" s="0" t="n">
        <v>1</v>
      </c>
      <c r="H47" s="0" t="n">
        <v>1</v>
      </c>
      <c r="I47" s="0" t="n">
        <v>1</v>
      </c>
      <c r="J47" s="0" t="n">
        <v>1</v>
      </c>
      <c r="K47" s="0" t="n">
        <v>1</v>
      </c>
      <c r="L47" s="0" t="n">
        <v>1</v>
      </c>
      <c r="M47" s="0" t="n">
        <v>1</v>
      </c>
      <c r="N47" s="0" t="n">
        <v>1</v>
      </c>
      <c r="O47" s="0" t="n">
        <v>1</v>
      </c>
      <c r="P47" s="0" t="n">
        <v>1</v>
      </c>
      <c r="Q47" s="0" t="n">
        <v>1</v>
      </c>
      <c r="R47" s="0" t="n">
        <v>1</v>
      </c>
      <c r="S47" s="0" t="n">
        <v>1</v>
      </c>
      <c r="T47" s="0" t="n">
        <v>1</v>
      </c>
      <c r="U47" s="0" t="n">
        <v>1</v>
      </c>
      <c r="V47" s="0" t="n">
        <v>1</v>
      </c>
      <c r="W47" s="0" t="n">
        <v>1</v>
      </c>
      <c r="X47" s="0" t="n">
        <v>1</v>
      </c>
      <c r="Y47" s="0" t="n">
        <v>1</v>
      </c>
      <c r="Z47" s="0" t="n">
        <v>1</v>
      </c>
      <c r="AA47" s="0" t="n">
        <v>1</v>
      </c>
      <c r="AB47" s="0" t="n">
        <v>1</v>
      </c>
      <c r="AC47" s="0" t="n">
        <v>1</v>
      </c>
      <c r="AD47" s="0" t="n">
        <v>1</v>
      </c>
      <c r="AE47" s="0" t="n">
        <v>1</v>
      </c>
      <c r="AF47" s="0" t="n">
        <v>1</v>
      </c>
      <c r="AG47" s="0" t="n">
        <v>1</v>
      </c>
      <c r="AH47" s="0" t="n">
        <v>1</v>
      </c>
      <c r="AI47" s="0" t="n">
        <v>1</v>
      </c>
      <c r="AJ47" s="0" t="n">
        <v>1</v>
      </c>
      <c r="AK47" s="0" t="n">
        <v>1</v>
      </c>
      <c r="AL47" s="0" t="n">
        <v>1</v>
      </c>
      <c r="AM47" s="0" t="n">
        <v>1</v>
      </c>
      <c r="AN47" s="0" t="n">
        <v>1</v>
      </c>
      <c r="AO47" s="0" t="n">
        <v>1</v>
      </c>
      <c r="AP47" s="0" t="n">
        <v>1</v>
      </c>
      <c r="AQ47" s="0" t="n">
        <v>1</v>
      </c>
      <c r="AR47" s="0" t="n">
        <v>1</v>
      </c>
      <c r="AS47" s="0" t="n">
        <v>1</v>
      </c>
      <c r="AT47" s="0" t="n">
        <v>1</v>
      </c>
      <c r="AU47" s="0" t="n">
        <v>1</v>
      </c>
      <c r="AV47" s="0" t="n">
        <v>1</v>
      </c>
      <c r="AW47" s="0" t="n">
        <v>1</v>
      </c>
      <c r="AX47" s="0" t="n">
        <v>1</v>
      </c>
      <c r="AY47" s="0" t="n">
        <v>1</v>
      </c>
      <c r="AZ47" s="0" t="n">
        <v>1</v>
      </c>
      <c r="BA47" s="0" t="n">
        <v>1</v>
      </c>
      <c r="BB47" s="0" t="n">
        <v>1</v>
      </c>
      <c r="BC47" s="0" t="n">
        <v>1</v>
      </c>
      <c r="BD47" s="0" t="n">
        <v>1</v>
      </c>
      <c r="BE47" s="0" t="n">
        <v>1</v>
      </c>
      <c r="BF47" s="0" t="n">
        <v>1</v>
      </c>
      <c r="BG47" s="0" t="n">
        <v>1</v>
      </c>
      <c r="BH47" s="0" t="n">
        <v>1</v>
      </c>
      <c r="BI47" s="0" t="n">
        <v>1</v>
      </c>
    </row>
    <row r="48" customFormat="false" ht="12.75" hidden="false" customHeight="false" outlineLevel="0" collapsed="false">
      <c r="A48" s="0" t="s">
        <v>375</v>
      </c>
    </row>
    <row r="49" customFormat="false" ht="12.75" hidden="false" customHeight="false" outlineLevel="0" collapsed="false">
      <c r="A49" s="0" t="s">
        <v>376</v>
      </c>
      <c r="B49" s="0" t="n">
        <v>0.016408662</v>
      </c>
    </row>
    <row r="50" customFormat="false" ht="12.75" hidden="false" customHeight="false" outlineLevel="0" collapsed="false">
      <c r="A50" s="0" t="s">
        <v>377</v>
      </c>
      <c r="B50" s="0" t="n">
        <v>-3855.106895</v>
      </c>
    </row>
    <row r="51" customFormat="false" ht="12.75" hidden="false" customHeight="false" outlineLevel="0" collapsed="false">
      <c r="A51" s="0" t="s">
        <v>378</v>
      </c>
      <c r="B51" s="0" t="s">
        <v>333</v>
      </c>
    </row>
    <row r="52" customFormat="false" ht="12.75" hidden="false" customHeight="false" outlineLevel="0" collapsed="false">
      <c r="A52" s="0" t="s">
        <v>379</v>
      </c>
    </row>
    <row r="53" customFormat="false" ht="12.75" hidden="false" customHeight="false" outlineLevel="0" collapsed="false">
      <c r="A53" s="0" t="s">
        <v>227</v>
      </c>
      <c r="B53" s="0" t="n">
        <v>6838</v>
      </c>
      <c r="C53" s="0" t="n">
        <v>7242.4909902817</v>
      </c>
      <c r="D53" s="0" t="n">
        <v>7612.0624490151</v>
      </c>
      <c r="E53" s="0" t="n">
        <v>7947.3144083379</v>
      </c>
      <c r="F53" s="0" t="n">
        <v>8249.5494073664</v>
      </c>
      <c r="G53" s="0" t="n">
        <v>8520.5561633235</v>
      </c>
      <c r="H53" s="0" t="n">
        <v>8762.4308785046</v>
      </c>
      <c r="I53" s="0" t="n">
        <v>8977.4350979826</v>
      </c>
      <c r="J53" s="0" t="n">
        <v>9167.8866567272</v>
      </c>
      <c r="K53" s="0" t="n">
        <v>9336.079129048</v>
      </c>
      <c r="L53" s="0" t="n">
        <v>9484.2248989409</v>
      </c>
      <c r="M53" s="0" t="n">
        <v>9614.4171827133</v>
      </c>
      <c r="N53" s="0" t="n">
        <v>9728.6068217838</v>
      </c>
      <c r="O53" s="0" t="n">
        <v>9828.5902665064</v>
      </c>
      <c r="P53" s="0" t="n">
        <v>9916.005792335</v>
      </c>
      <c r="Q53" s="0" t="n">
        <v>9992.3355707251</v>
      </c>
      <c r="R53" s="0" t="n">
        <v>10058.9117304096</v>
      </c>
      <c r="S53" s="0" t="n">
        <v>10116.9249798906</v>
      </c>
      <c r="T53" s="0" t="n">
        <v>10167.4347198162</v>
      </c>
      <c r="U53" s="0" t="n">
        <v>10211.3798609328</v>
      </c>
      <c r="V53" s="0" t="n">
        <v>10249.5897887346</v>
      </c>
      <c r="W53" s="0" t="n">
        <v>10282.7950896782</v>
      </c>
      <c r="X53" s="0" t="n">
        <v>10311.6377853629</v>
      </c>
      <c r="Y53" s="0" t="n">
        <v>10336.6809188678</v>
      </c>
      <c r="Z53" s="0" t="n">
        <v>10358.4174087482</v>
      </c>
      <c r="AA53" s="0" t="n">
        <v>10377.2781370437</v>
      </c>
      <c r="AB53" s="0" t="n">
        <v>10393.63927294</v>
      </c>
      <c r="AC53" s="0" t="n">
        <v>10407.8288573315</v>
      </c>
      <c r="AD53" s="0" t="n">
        <v>10420.1326885111</v>
      </c>
      <c r="AE53" s="0" t="n">
        <v>10430.799557918</v>
      </c>
      <c r="AF53" s="0" t="n">
        <v>10440.0458890952</v>
      </c>
      <c r="AG53" s="0" t="n">
        <v>10448.0598341152</v>
      </c>
      <c r="AH53" s="0" t="n">
        <v>10455.0048807149</v>
      </c>
      <c r="AI53" s="0" t="n">
        <v>10461.0230210058</v>
      </c>
      <c r="AJ53" s="0" t="n">
        <v>10466.2375294065</v>
      </c>
      <c r="AK53" s="0" t="n">
        <v>10470.7553937935</v>
      </c>
      <c r="AL53" s="0" t="n">
        <v>10474.6694400288</v>
      </c>
      <c r="AM53" s="0" t="n">
        <v>10478.060186201</v>
      </c>
      <c r="AN53" s="0" t="n">
        <v>10480.9974592226</v>
      </c>
      <c r="AO53" s="0" t="n">
        <v>10483.5418029352</v>
      </c>
      <c r="AP53" s="0" t="n">
        <v>10485.7457036401</v>
      </c>
      <c r="AQ53" s="0" t="n">
        <v>10487.654655995</v>
      </c>
      <c r="AR53" s="0" t="n">
        <v>10489.3080895277</v>
      </c>
      <c r="AS53" s="0" t="n">
        <v>10490.7401735831</v>
      </c>
      <c r="AT53" s="0" t="n">
        <v>10491.9805163496</v>
      </c>
      <c r="AU53" s="0" t="n">
        <v>10493.0547716735</v>
      </c>
      <c r="AV53" s="0" t="n">
        <v>10493.985165654</v>
      </c>
      <c r="AW53" s="0" t="n">
        <v>10494.7909534956</v>
      </c>
      <c r="AX53" s="0" t="n">
        <v>10495.4888157582</v>
      </c>
      <c r="AY53" s="0" t="n">
        <v>10496.0932019719</v>
      </c>
      <c r="AZ53" s="0" t="n">
        <v>10496.6166285535</v>
      </c>
      <c r="BA53" s="0" t="n">
        <v>10497.0699370635</v>
      </c>
      <c r="BB53" s="0" t="n">
        <v>10497.4625180506</v>
      </c>
      <c r="BC53" s="0" t="n">
        <v>10497.8025050483</v>
      </c>
      <c r="BD53" s="0" t="n">
        <v>10498.0969426852</v>
      </c>
      <c r="BE53" s="0" t="n">
        <v>10498.3519323512</v>
      </c>
      <c r="BF53" s="0" t="n">
        <v>10498.5727584062</v>
      </c>
      <c r="BG53" s="0" t="n">
        <v>10498.7639975228</v>
      </c>
      <c r="BH53" s="0" t="n">
        <v>10498.9296134125</v>
      </c>
      <c r="BI53" s="0" t="n">
        <v>10499.0730388838</v>
      </c>
    </row>
    <row r="54" customFormat="false" ht="12.75" hidden="false" customHeight="false" outlineLevel="0" collapsed="false">
      <c r="A54" s="0" t="s">
        <v>380</v>
      </c>
      <c r="B54" s="0" t="s">
        <v>381</v>
      </c>
      <c r="C54" s="0" t="s">
        <v>381</v>
      </c>
      <c r="D54" s="0" t="s">
        <v>381</v>
      </c>
      <c r="E54" s="0" t="s">
        <v>381</v>
      </c>
      <c r="F54" s="0" t="s">
        <v>381</v>
      </c>
      <c r="G54" s="0" t="s">
        <v>381</v>
      </c>
      <c r="H54" s="0" t="s">
        <v>381</v>
      </c>
      <c r="I54" s="0" t="s">
        <v>381</v>
      </c>
      <c r="J54" s="0" t="s">
        <v>381</v>
      </c>
      <c r="K54" s="0" t="s">
        <v>381</v>
      </c>
      <c r="L54" s="0" t="s">
        <v>381</v>
      </c>
      <c r="M54" s="0" t="s">
        <v>381</v>
      </c>
      <c r="N54" s="0" t="s">
        <v>381</v>
      </c>
      <c r="O54" s="0" t="s">
        <v>381</v>
      </c>
      <c r="P54" s="0" t="s">
        <v>381</v>
      </c>
      <c r="Q54" s="0" t="s">
        <v>381</v>
      </c>
      <c r="R54" s="0" t="s">
        <v>381</v>
      </c>
      <c r="S54" s="0" t="s">
        <v>381</v>
      </c>
      <c r="T54" s="0" t="s">
        <v>381</v>
      </c>
      <c r="U54" s="0" t="s">
        <v>381</v>
      </c>
      <c r="V54" s="0" t="s">
        <v>381</v>
      </c>
      <c r="W54" s="0" t="s">
        <v>381</v>
      </c>
      <c r="X54" s="0" t="s">
        <v>381</v>
      </c>
      <c r="Y54" s="0" t="s">
        <v>381</v>
      </c>
      <c r="Z54" s="0" t="s">
        <v>381</v>
      </c>
      <c r="AA54" s="0" t="s">
        <v>381</v>
      </c>
      <c r="AB54" s="0" t="s">
        <v>381</v>
      </c>
      <c r="AC54" s="0" t="s">
        <v>381</v>
      </c>
      <c r="AD54" s="0" t="s">
        <v>381</v>
      </c>
      <c r="AE54" s="0" t="s">
        <v>381</v>
      </c>
      <c r="AF54" s="0" t="s">
        <v>381</v>
      </c>
      <c r="AG54" s="0" t="s">
        <v>381</v>
      </c>
      <c r="AH54" s="0" t="s">
        <v>381</v>
      </c>
      <c r="AI54" s="0" t="s">
        <v>381</v>
      </c>
      <c r="AJ54" s="0" t="s">
        <v>381</v>
      </c>
      <c r="AK54" s="0" t="s">
        <v>381</v>
      </c>
      <c r="AL54" s="0" t="s">
        <v>381</v>
      </c>
      <c r="AM54" s="0" t="s">
        <v>381</v>
      </c>
      <c r="AN54" s="0" t="s">
        <v>381</v>
      </c>
      <c r="AO54" s="0" t="s">
        <v>381</v>
      </c>
      <c r="AP54" s="0" t="s">
        <v>381</v>
      </c>
      <c r="AQ54" s="0" t="s">
        <v>381</v>
      </c>
      <c r="AR54" s="0" t="s">
        <v>381</v>
      </c>
      <c r="AS54" s="0" t="s">
        <v>381</v>
      </c>
      <c r="AT54" s="0" t="s">
        <v>381</v>
      </c>
      <c r="AU54" s="0" t="s">
        <v>381</v>
      </c>
      <c r="AV54" s="0" t="s">
        <v>381</v>
      </c>
      <c r="AW54" s="0" t="s">
        <v>381</v>
      </c>
      <c r="AX54" s="0" t="s">
        <v>381</v>
      </c>
      <c r="AY54" s="0" t="s">
        <v>381</v>
      </c>
      <c r="AZ54" s="0" t="s">
        <v>381</v>
      </c>
      <c r="BA54" s="0" t="s">
        <v>381</v>
      </c>
      <c r="BB54" s="0" t="s">
        <v>381</v>
      </c>
      <c r="BC54" s="0" t="s">
        <v>381</v>
      </c>
      <c r="BD54" s="0" t="s">
        <v>381</v>
      </c>
      <c r="BE54" s="0" t="s">
        <v>381</v>
      </c>
      <c r="BF54" s="0" t="s">
        <v>381</v>
      </c>
      <c r="BG54" s="0" t="s">
        <v>381</v>
      </c>
      <c r="BH54" s="0" t="s">
        <v>381</v>
      </c>
      <c r="BI54" s="0" t="s">
        <v>381</v>
      </c>
    </row>
    <row r="55" customFormat="false" ht="12.75" hidden="false" customHeight="false" outlineLevel="0" collapsed="false">
      <c r="A55" s="0" t="s">
        <v>382</v>
      </c>
    </row>
    <row r="56" customFormat="false" ht="12.75" hidden="false" customHeight="false" outlineLevel="0" collapsed="false">
      <c r="A56" s="0" t="s">
        <v>383</v>
      </c>
    </row>
    <row r="57" customFormat="false" ht="12.75" hidden="false" customHeight="false" outlineLevel="0" collapsed="false">
      <c r="A57" s="0" t="s">
        <v>384</v>
      </c>
      <c r="B57" s="0" t="n">
        <v>6000</v>
      </c>
    </row>
    <row r="58" customFormat="false" ht="12.75" hidden="false" customHeight="false" outlineLevel="0" collapsed="false">
      <c r="A58" s="0" t="s">
        <v>385</v>
      </c>
    </row>
    <row r="59" customFormat="false" ht="12.75" hidden="false" customHeight="false" outlineLevel="0" collapsed="false">
      <c r="A59" s="0" t="s">
        <v>386</v>
      </c>
    </row>
    <row r="60" customFormat="false" ht="12.75" hidden="false" customHeight="false" outlineLevel="0" collapsed="false">
      <c r="A60" s="0" t="s">
        <v>387</v>
      </c>
      <c r="B60" s="0" t="n">
        <v>830.4</v>
      </c>
    </row>
    <row r="61" customFormat="false" ht="12.75" hidden="false" customHeight="false" outlineLevel="0" collapsed="false">
      <c r="A61" s="0" t="s">
        <v>388</v>
      </c>
      <c r="B61" s="0" t="s">
        <v>333</v>
      </c>
    </row>
    <row r="62" customFormat="false" ht="12.75" hidden="false" customHeight="false" outlineLevel="0" collapsed="false">
      <c r="A62" s="0" t="s">
        <v>389</v>
      </c>
      <c r="B62" s="0" t="n">
        <v>1527</v>
      </c>
    </row>
    <row r="63" customFormat="false" ht="12.75" hidden="false" customHeight="false" outlineLevel="0" collapsed="false">
      <c r="A63" s="0" t="s">
        <v>390</v>
      </c>
      <c r="B63" s="0" t="n">
        <v>10010</v>
      </c>
    </row>
    <row r="64" customFormat="false" ht="12.75" hidden="false" customHeight="false" outlineLevel="0" collapsed="false">
      <c r="A64" s="0" t="s">
        <v>391</v>
      </c>
    </row>
    <row r="65" customFormat="false" ht="12.75" hidden="false" customHeight="false" outlineLevel="0" collapsed="false">
      <c r="A65" s="0" t="s">
        <v>392</v>
      </c>
      <c r="B65" s="0" t="n">
        <v>0.912</v>
      </c>
    </row>
    <row r="66" customFormat="false" ht="12.75" hidden="false" customHeight="false" outlineLevel="0" collapsed="false">
      <c r="A66" s="0" t="s">
        <v>393</v>
      </c>
      <c r="B66" s="0" t="n">
        <v>0.0383288889</v>
      </c>
    </row>
    <row r="67" customFormat="false" ht="12.75" hidden="false" customHeight="false" outlineLevel="0" collapsed="false">
      <c r="A67" s="0" t="s">
        <v>394</v>
      </c>
      <c r="B67" s="0" t="n">
        <v>0.088</v>
      </c>
    </row>
    <row r="68" customFormat="false" ht="12.75" hidden="false" customHeight="false" outlineLevel="0" collapsed="false">
      <c r="A68" s="0" t="s">
        <v>395</v>
      </c>
      <c r="B68" s="0" t="n">
        <v>0.9591711111</v>
      </c>
    </row>
    <row r="69" customFormat="false" ht="12.75" hidden="false" customHeight="false" outlineLevel="0" collapsed="false">
      <c r="A69" s="0" t="s">
        <v>396</v>
      </c>
      <c r="B69" s="0" t="n">
        <v>0.0003375</v>
      </c>
    </row>
    <row r="70" customFormat="false" ht="12.75" hidden="false" customHeight="false" outlineLevel="0" collapsed="false">
      <c r="A70" s="0" t="s">
        <v>397</v>
      </c>
      <c r="B70" s="0" t="n">
        <v>0.0025</v>
      </c>
    </row>
    <row r="71" customFormat="false" ht="12.75" hidden="false" customHeight="false" outlineLevel="0" collapsed="false">
      <c r="A71" s="0" t="s">
        <v>398</v>
      </c>
      <c r="B71" s="0" t="n">
        <v>0.9996625</v>
      </c>
    </row>
    <row r="72" customFormat="false" ht="12.75" hidden="false" customHeight="false" outlineLevel="0" collapsed="false">
      <c r="A72" s="0" t="s">
        <v>399</v>
      </c>
    </row>
    <row r="73" customFormat="false" ht="12.75" hidden="false" customHeight="false" outlineLevel="0" collapsed="false">
      <c r="A73" s="0" t="s">
        <v>400</v>
      </c>
      <c r="B73" s="0" t="n">
        <v>0.25</v>
      </c>
      <c r="C73" s="0" t="n">
        <v>0.275</v>
      </c>
      <c r="D73" s="0" t="n">
        <v>0.3</v>
      </c>
      <c r="E73" s="0" t="n">
        <v>0.325</v>
      </c>
      <c r="F73" s="0" t="n">
        <v>0.35</v>
      </c>
      <c r="G73" s="0" t="n">
        <v>0.375</v>
      </c>
      <c r="H73" s="0" t="n">
        <v>0.4</v>
      </c>
      <c r="I73" s="0" t="n">
        <v>0.425</v>
      </c>
      <c r="J73" s="0" t="n">
        <v>0.45</v>
      </c>
      <c r="K73" s="0" t="n">
        <v>0.475</v>
      </c>
      <c r="L73" s="0" t="n">
        <v>0.5</v>
      </c>
      <c r="M73" s="0" t="n">
        <v>0.525</v>
      </c>
      <c r="N73" s="0" t="n">
        <v>0.55</v>
      </c>
      <c r="O73" s="0" t="n">
        <v>0.575</v>
      </c>
      <c r="P73" s="0" t="n">
        <v>0.6</v>
      </c>
      <c r="Q73" s="0" t="n">
        <v>0.625</v>
      </c>
      <c r="R73" s="0" t="n">
        <v>0.65</v>
      </c>
      <c r="S73" s="0" t="n">
        <v>0.675</v>
      </c>
      <c r="T73" s="0" t="n">
        <v>0.7</v>
      </c>
      <c r="U73" s="0" t="n">
        <v>0.7</v>
      </c>
      <c r="V73" s="0" t="n">
        <v>0.7</v>
      </c>
      <c r="W73" s="0" t="n">
        <v>0.7</v>
      </c>
      <c r="X73" s="0" t="n">
        <v>0.7</v>
      </c>
      <c r="Y73" s="0" t="n">
        <v>0.7</v>
      </c>
      <c r="Z73" s="0" t="n">
        <v>0.7</v>
      </c>
      <c r="AA73" s="0" t="n">
        <v>0.7</v>
      </c>
      <c r="AB73" s="0" t="n">
        <v>0.7</v>
      </c>
      <c r="AC73" s="0" t="n">
        <v>0.7</v>
      </c>
      <c r="AD73" s="0" t="n">
        <v>0.7</v>
      </c>
      <c r="AE73" s="0" t="n">
        <v>0.7</v>
      </c>
      <c r="AF73" s="0" t="n">
        <v>0.7</v>
      </c>
      <c r="AG73" s="0" t="n">
        <v>0.7</v>
      </c>
      <c r="AH73" s="0" t="n">
        <v>0.7</v>
      </c>
      <c r="AI73" s="0" t="n">
        <v>0.7</v>
      </c>
      <c r="AJ73" s="0" t="n">
        <v>0.7</v>
      </c>
      <c r="AK73" s="0" t="n">
        <v>0.7</v>
      </c>
      <c r="AL73" s="0" t="n">
        <v>0.7</v>
      </c>
      <c r="AM73" s="0" t="n">
        <v>0.7</v>
      </c>
      <c r="AN73" s="0" t="n">
        <v>0.7</v>
      </c>
      <c r="AO73" s="0" t="n">
        <v>0.7</v>
      </c>
      <c r="AP73" s="0" t="n">
        <v>0.7</v>
      </c>
      <c r="AQ73" s="0" t="n">
        <v>0.7</v>
      </c>
      <c r="AR73" s="0" t="n">
        <v>0.7</v>
      </c>
      <c r="AS73" s="0" t="n">
        <v>0.7</v>
      </c>
      <c r="AT73" s="0" t="n">
        <v>0.7</v>
      </c>
      <c r="AU73" s="0" t="n">
        <v>0.7</v>
      </c>
      <c r="AV73" s="0" t="n">
        <v>0.7</v>
      </c>
      <c r="AW73" s="0" t="n">
        <v>0.7</v>
      </c>
      <c r="AX73" s="0" t="n">
        <v>0.7</v>
      </c>
      <c r="AY73" s="0" t="n">
        <v>0.7</v>
      </c>
      <c r="AZ73" s="0" t="n">
        <v>0.7</v>
      </c>
      <c r="BA73" s="0" t="n">
        <v>0.7</v>
      </c>
      <c r="BB73" s="0" t="n">
        <v>0.7</v>
      </c>
      <c r="BC73" s="0" t="n">
        <v>0.7</v>
      </c>
      <c r="BD73" s="0" t="n">
        <v>0.7</v>
      </c>
      <c r="BE73" s="0" t="n">
        <v>0.7</v>
      </c>
      <c r="BF73" s="0" t="n">
        <v>0.7</v>
      </c>
      <c r="BG73" s="0" t="n">
        <v>0.7</v>
      </c>
      <c r="BH73" s="0" t="n">
        <v>0.7</v>
      </c>
      <c r="BI73" s="0" t="n">
        <v>0.7</v>
      </c>
    </row>
    <row r="74" customFormat="false" ht="12.75" hidden="false" customHeight="false" outlineLevel="0" collapsed="false">
      <c r="A74" s="0" t="s">
        <v>401</v>
      </c>
      <c r="B74" s="0" t="n">
        <v>0.25</v>
      </c>
    </row>
    <row r="75" customFormat="false" ht="12.75" hidden="false" customHeight="false" outlineLevel="0" collapsed="false">
      <c r="A75" s="0" t="s">
        <v>402</v>
      </c>
      <c r="B75" s="0" t="n">
        <v>0.7</v>
      </c>
    </row>
    <row r="76" customFormat="false" ht="12.75" hidden="false" customHeight="false" outlineLevel="0" collapsed="false">
      <c r="A76" s="0" t="s">
        <v>403</v>
      </c>
      <c r="B76" s="0" t="n">
        <v>0.8</v>
      </c>
    </row>
    <row r="77" customFormat="false" ht="12.75" hidden="false" customHeight="false" outlineLevel="0" collapsed="false">
      <c r="A77" s="0" t="s">
        <v>404</v>
      </c>
      <c r="B77" s="0" t="n">
        <v>0.0068</v>
      </c>
    </row>
    <row r="78" customFormat="false" ht="12.75" hidden="false" customHeight="false" outlineLevel="0" collapsed="false">
      <c r="A78" s="0" t="s">
        <v>405</v>
      </c>
    </row>
    <row r="79" customFormat="false" ht="12.75" hidden="false" customHeight="false" outlineLevel="0" collapsed="false">
      <c r="A79" s="0" t="s">
        <v>406</v>
      </c>
      <c r="B79" s="0" t="n">
        <v>2.9</v>
      </c>
    </row>
    <row r="80" customFormat="false" ht="12.75" hidden="false" customHeight="false" outlineLevel="0" collapsed="false">
      <c r="A80" s="0" t="s">
        <v>407</v>
      </c>
      <c r="B80" s="0" t="n">
        <v>3.8</v>
      </c>
    </row>
    <row r="81" customFormat="false" ht="12.75" hidden="false" customHeight="false" outlineLevel="0" collapsed="false">
      <c r="A81" s="0" t="s">
        <v>408</v>
      </c>
    </row>
    <row r="82" customFormat="false" ht="12.75" hidden="false" customHeight="false" outlineLevel="0" collapsed="false">
      <c r="A82" s="0" t="s">
        <v>409</v>
      </c>
      <c r="B82" s="0" t="n">
        <v>0.098</v>
      </c>
    </row>
    <row r="83" customFormat="false" ht="12.75" hidden="false" customHeight="false" outlineLevel="0" collapsed="false">
      <c r="A83" s="0" t="s">
        <v>410</v>
      </c>
      <c r="B83" s="0" t="n">
        <v>0.088</v>
      </c>
    </row>
    <row r="84" customFormat="false" ht="12.75" hidden="false" customHeight="false" outlineLevel="0" collapsed="false">
      <c r="A84" s="0" t="s">
        <v>411</v>
      </c>
      <c r="B84" s="0" t="n">
        <v>0.025</v>
      </c>
    </row>
    <row r="85" customFormat="false" ht="12.75" hidden="false" customHeight="false" outlineLevel="0" collapsed="false">
      <c r="A85" s="0" t="s">
        <v>412</v>
      </c>
    </row>
    <row r="86" customFormat="false" ht="12.75" hidden="false" customHeight="false" outlineLevel="0" collapsed="false">
      <c r="A86" s="0" t="s">
        <v>413</v>
      </c>
    </row>
    <row r="87" customFormat="false" ht="12.75" hidden="false" customHeight="false" outlineLevel="0" collapsed="false">
      <c r="A87" s="0" t="s">
        <v>257</v>
      </c>
      <c r="B87" s="0" t="n">
        <v>830.4</v>
      </c>
      <c r="C87" s="0" t="n">
        <v>866.1173706517</v>
      </c>
      <c r="D87" s="0" t="n">
        <v>904.3555223126</v>
      </c>
      <c r="E87" s="0" t="n">
        <v>945.3705700271</v>
      </c>
      <c r="F87" s="0" t="n">
        <v>989.2892760611</v>
      </c>
      <c r="G87" s="0" t="n">
        <v>1036.1350680518</v>
      </c>
      <c r="H87" s="0" t="n">
        <v>1085.8492733103</v>
      </c>
      <c r="I87" s="0" t="n">
        <v>1138.3084299399</v>
      </c>
      <c r="J87" s="0" t="n">
        <v>1193.338399568</v>
      </c>
      <c r="K87" s="0" t="n">
        <v>1250.7258777839</v>
      </c>
      <c r="L87" s="0" t="n">
        <v>1310.2277870188</v>
      </c>
      <c r="M87" s="0" t="n">
        <v>1371.5789440353</v>
      </c>
      <c r="N87" s="0" t="n">
        <v>1434.4983184927</v>
      </c>
      <c r="O87" s="0" t="n">
        <v>1498.6941374031</v>
      </c>
      <c r="P87" s="0" t="n">
        <v>1563.8680399265</v>
      </c>
      <c r="Q87" s="0" t="n">
        <v>1629.7184454097</v>
      </c>
      <c r="R87" s="0" t="n">
        <v>1695.9432626121</v>
      </c>
      <c r="S87" s="0" t="n">
        <v>1762.2420373945</v>
      </c>
      <c r="T87" s="0" t="n">
        <v>1828.3176070399</v>
      </c>
      <c r="U87" s="0" t="n">
        <v>1893.8772980243</v>
      </c>
      <c r="V87" s="0" t="n">
        <v>1958.6336645494</v>
      </c>
      <c r="W87" s="0" t="n">
        <v>2022.3080101102</v>
      </c>
      <c r="X87" s="0" t="n">
        <v>2084.6300520791</v>
      </c>
      <c r="Y87" s="0" t="n">
        <v>2145.3377063148</v>
      </c>
      <c r="Z87" s="0" t="n">
        <v>2204.1768972085</v>
      </c>
      <c r="AA87" s="0" t="n">
        <v>2260.9013409572</v>
      </c>
      <c r="AB87" s="0" t="n">
        <v>2315.2722752556</v>
      </c>
      <c r="AC87" s="0" t="n">
        <v>2367.0581235276</v>
      </c>
      <c r="AD87" s="0" t="n">
        <v>2416.0340904652</v>
      </c>
      <c r="AE87" s="0" t="n">
        <v>2461.9816904522</v>
      </c>
      <c r="AF87" s="0" t="n">
        <v>2504.6882130227</v>
      </c>
      <c r="AG87" s="0" t="n">
        <v>2543.946130796</v>
      </c>
      <c r="AH87" s="0" t="n">
        <v>2579.5524559377</v>
      </c>
      <c r="AI87" s="0" t="n">
        <v>2611.3080515112</v>
      </c>
      <c r="AJ87" s="0" t="n">
        <v>2639.0169043712</v>
      </c>
      <c r="AK87" s="0" t="n">
        <v>2662.4853666992</v>
      </c>
      <c r="AL87" s="0" t="n">
        <v>2681.5213740329</v>
      </c>
      <c r="AM87" s="0" t="n">
        <v>2695.9336487508</v>
      </c>
      <c r="AN87" s="0" t="n">
        <v>2705.5308993135</v>
      </c>
      <c r="AO87" s="0" t="n">
        <v>2710.1210265579</v>
      </c>
      <c r="AP87" s="0" t="n">
        <v>2709.5103474045</v>
      </c>
      <c r="AQ87" s="0" t="n">
        <v>2703.5028396497</v>
      </c>
      <c r="AR87" s="0" t="n">
        <v>2691.8993905614</v>
      </c>
      <c r="AS87" s="0" t="n">
        <v>2674.4969785814</v>
      </c>
      <c r="AT87" s="0" t="n">
        <v>2651.0875940467</v>
      </c>
      <c r="AU87" s="0" t="n">
        <v>2621.4564364625</v>
      </c>
      <c r="AV87" s="0" t="n">
        <v>2523.4753259404</v>
      </c>
      <c r="AW87" s="0" t="n">
        <v>2436.5010302057</v>
      </c>
      <c r="AX87" s="0" t="n">
        <v>2359.17519697</v>
      </c>
      <c r="AY87" s="0" t="n">
        <v>2290.3131018189</v>
      </c>
      <c r="AZ87" s="0" t="n">
        <v>2228.8870439616</v>
      </c>
      <c r="BA87" s="0" t="n">
        <v>2174.0135746432</v>
      </c>
      <c r="BB87" s="0" t="n">
        <v>2124.5907206529</v>
      </c>
      <c r="BC87" s="0" t="n">
        <v>2080.0215197254</v>
      </c>
      <c r="BD87" s="0" t="n">
        <v>2039.7648399547</v>
      </c>
      <c r="BE87" s="0" t="n">
        <v>2003.3345624816</v>
      </c>
      <c r="BF87" s="0" t="n">
        <v>1970.2967928001</v>
      </c>
      <c r="BG87" s="0" t="n">
        <v>1945.8608476553</v>
      </c>
      <c r="BH87" s="0" t="n">
        <v>1972.3194875919</v>
      </c>
      <c r="BI87" s="0" t="n">
        <v>2052.7366443339</v>
      </c>
    </row>
    <row r="88" customFormat="false" ht="12.75" hidden="false" customHeight="false" outlineLevel="0" collapsed="false">
      <c r="A88" s="0" t="s">
        <v>258</v>
      </c>
      <c r="B88" s="0" t="n">
        <v>389.8591549296</v>
      </c>
      <c r="C88" s="0" t="n">
        <v>406.6278735454</v>
      </c>
      <c r="D88" s="0" t="n">
        <v>424.5800574237</v>
      </c>
      <c r="E88" s="0" t="n">
        <v>443.8359483695</v>
      </c>
      <c r="F88" s="0" t="n">
        <v>464.4550591836</v>
      </c>
      <c r="G88" s="0" t="n">
        <v>486.4483887567</v>
      </c>
      <c r="H88" s="0" t="n">
        <v>509.7883912255</v>
      </c>
      <c r="I88" s="0" t="n">
        <v>534.4171032582</v>
      </c>
      <c r="J88" s="0" t="n">
        <v>560.2527697502</v>
      </c>
      <c r="K88" s="0" t="n">
        <v>587.1952477859</v>
      </c>
      <c r="L88" s="0" t="n">
        <v>615.1304164408</v>
      </c>
      <c r="M88" s="0" t="n">
        <v>643.9337765424</v>
      </c>
      <c r="N88" s="0" t="n">
        <v>673.4733889637</v>
      </c>
      <c r="O88" s="0" t="n">
        <v>703.6122710813</v>
      </c>
      <c r="P88" s="0" t="n">
        <v>734.2103473833</v>
      </c>
      <c r="Q88" s="0" t="n">
        <v>765.1260307088</v>
      </c>
      <c r="R88" s="0" t="n">
        <v>796.2174941841</v>
      </c>
      <c r="S88" s="0" t="n">
        <v>827.3436795279</v>
      </c>
      <c r="T88" s="0" t="n">
        <v>858.3650737276</v>
      </c>
      <c r="U88" s="0" t="n">
        <v>889.1442713729</v>
      </c>
      <c r="V88" s="0" t="n">
        <v>919.5463213847</v>
      </c>
      <c r="W88" s="0" t="n">
        <v>949.4403803334</v>
      </c>
      <c r="X88" s="0" t="n">
        <v>978.6995549667</v>
      </c>
      <c r="Y88" s="0" t="n">
        <v>1007.2008010868</v>
      </c>
      <c r="Z88" s="0" t="n">
        <v>1034.8248343702</v>
      </c>
      <c r="AA88" s="0" t="n">
        <v>1061.4560286184</v>
      </c>
      <c r="AB88" s="0" t="n">
        <v>1086.9822888524</v>
      </c>
      <c r="AC88" s="0" t="n">
        <v>1111.2948936749</v>
      </c>
      <c r="AD88" s="0" t="n">
        <v>1134.2883053827</v>
      </c>
      <c r="AE88" s="0" t="n">
        <v>1155.8599485691</v>
      </c>
      <c r="AF88" s="0" t="n">
        <v>1175.9099591656</v>
      </c>
      <c r="AG88" s="0" t="n">
        <v>1194.340906477</v>
      </c>
      <c r="AH88" s="0" t="n">
        <v>1211.0574910506</v>
      </c>
      <c r="AI88" s="0" t="n">
        <v>1225.9662213668</v>
      </c>
      <c r="AJ88" s="0" t="n">
        <v>1238.9750724748</v>
      </c>
      <c r="AK88" s="0" t="n">
        <v>1249.9931299057</v>
      </c>
      <c r="AL88" s="0" t="n">
        <v>1258.9302225507</v>
      </c>
      <c r="AM88" s="0" t="n">
        <v>1265.6965487093</v>
      </c>
      <c r="AN88" s="0" t="n">
        <v>1270.2023001472</v>
      </c>
      <c r="AO88" s="0" t="n">
        <v>1272.3572894638</v>
      </c>
      <c r="AP88" s="0" t="n">
        <v>1272.0705856359</v>
      </c>
      <c r="AQ88" s="0" t="n">
        <v>1269.25015946</v>
      </c>
      <c r="AR88" s="0" t="n">
        <v>1263.80253078</v>
      </c>
      <c r="AS88" s="0" t="n">
        <v>1255.6323843105</v>
      </c>
      <c r="AT88" s="0" t="n">
        <v>1244.6420629327</v>
      </c>
      <c r="AU88" s="0" t="n">
        <v>1230.7307213439</v>
      </c>
      <c r="AV88" s="0" t="n">
        <v>1184.730199972</v>
      </c>
      <c r="AW88" s="0" t="n">
        <v>1143.8971972797</v>
      </c>
      <c r="AX88" s="0" t="n">
        <v>1107.5939891878</v>
      </c>
      <c r="AY88" s="0" t="n">
        <v>1075.2643670511</v>
      </c>
      <c r="AZ88" s="0" t="n">
        <v>1046.4258422355</v>
      </c>
      <c r="BA88" s="0" t="n">
        <v>1020.6636500672</v>
      </c>
      <c r="BB88" s="0" t="n">
        <v>997.4604322314</v>
      </c>
      <c r="BC88" s="0" t="n">
        <v>976.5359247537</v>
      </c>
      <c r="BD88" s="0" t="n">
        <v>957.6360750961</v>
      </c>
      <c r="BE88" s="0" t="n">
        <v>940.5326584421</v>
      </c>
      <c r="BF88" s="0" t="n">
        <v>925.0219684507</v>
      </c>
      <c r="BG88" s="0" t="n">
        <v>913.5496937349</v>
      </c>
      <c r="BH88" s="0" t="n">
        <v>925.9715904187</v>
      </c>
      <c r="BI88" s="0" t="n">
        <v>963.7261241004</v>
      </c>
    </row>
    <row r="89" customFormat="false" ht="12.75" hidden="false" customHeight="false" outlineLevel="0" collapsed="false">
      <c r="A89" s="0" t="s">
        <v>259</v>
      </c>
      <c r="B89" s="0" t="n">
        <v>1527</v>
      </c>
      <c r="C89" s="0" t="n">
        <v>1541.1078616667</v>
      </c>
      <c r="D89" s="0" t="n">
        <v>1557.7829918389</v>
      </c>
      <c r="E89" s="0" t="n">
        <v>1577.1424123785</v>
      </c>
      <c r="F89" s="0" t="n">
        <v>1599.3209075606</v>
      </c>
      <c r="G89" s="0" t="n">
        <v>1624.4589159077</v>
      </c>
      <c r="H89" s="0" t="n">
        <v>1652.6932059988</v>
      </c>
      <c r="I89" s="0" t="n">
        <v>1684.1498015976</v>
      </c>
      <c r="J89" s="0" t="n">
        <v>1718.9387190165</v>
      </c>
      <c r="K89" s="0" t="n">
        <v>1757.1501612577</v>
      </c>
      <c r="L89" s="0" t="n">
        <v>1798.8518804497</v>
      </c>
      <c r="M89" s="0" t="n">
        <v>1844.0874745289</v>
      </c>
      <c r="N89" s="0" t="n">
        <v>1892.8754281855</v>
      </c>
      <c r="O89" s="0" t="n">
        <v>1945.2087437</v>
      </c>
      <c r="P89" s="0" t="n">
        <v>2001.0550360239</v>
      </c>
      <c r="Q89" s="0" t="n">
        <v>2060.3569895776</v>
      </c>
      <c r="R89" s="0" t="n">
        <v>2123.0330927647</v>
      </c>
      <c r="S89" s="0" t="n">
        <v>2188.9785808877</v>
      </c>
      <c r="T89" s="0" t="n">
        <v>2258.0665295408</v>
      </c>
      <c r="U89" s="0" t="n">
        <v>2330.1490489225</v>
      </c>
      <c r="V89" s="0" t="n">
        <v>2405.0585347701</v>
      </c>
      <c r="W89" s="0" t="n">
        <v>2482.6089331938</v>
      </c>
      <c r="X89" s="0" t="n">
        <v>2562.5972637494</v>
      </c>
      <c r="Y89" s="0" t="n">
        <v>2644.8050507948</v>
      </c>
      <c r="Z89" s="0" t="n">
        <v>2728.9996774361</v>
      </c>
      <c r="AA89" s="0" t="n">
        <v>2814.9356674651</v>
      </c>
      <c r="AB89" s="0" t="n">
        <v>2902.3558958729</v>
      </c>
      <c r="AC89" s="0" t="n">
        <v>2990.9927261416</v>
      </c>
      <c r="AD89" s="0" t="n">
        <v>3080.5690715443</v>
      </c>
      <c r="AE89" s="0" t="n">
        <v>3170.7993775117</v>
      </c>
      <c r="AF89" s="0" t="n">
        <v>3261.390522384</v>
      </c>
      <c r="AG89" s="0" t="n">
        <v>3352.0426343382</v>
      </c>
      <c r="AH89" s="0" t="n">
        <v>3442.4498228542</v>
      </c>
      <c r="AI89" s="0" t="n">
        <v>3532.3008236785</v>
      </c>
      <c r="AJ89" s="0" t="n">
        <v>3621.2795568484</v>
      </c>
      <c r="AK89" s="0" t="n">
        <v>3709.065597943</v>
      </c>
      <c r="AL89" s="0" t="n">
        <v>3795.3345633456</v>
      </c>
      <c r="AM89" s="0" t="n">
        <v>3879.7584109575</v>
      </c>
      <c r="AN89" s="0" t="n">
        <v>3962.0056585392</v>
      </c>
      <c r="AO89" s="0" t="n">
        <v>4041.7415226659</v>
      </c>
      <c r="AP89" s="0" t="n">
        <v>4118.6279821617</v>
      </c>
      <c r="AQ89" s="0" t="n">
        <v>4192.3237706262</v>
      </c>
      <c r="AR89" s="0" t="n">
        <v>4262.4843028067</v>
      </c>
      <c r="AS89" s="0" t="n">
        <v>4328.761537849</v>
      </c>
      <c r="AT89" s="0" t="n">
        <v>4390.8037761198</v>
      </c>
      <c r="AU89" s="0" t="n">
        <v>4448.2553693443</v>
      </c>
      <c r="AV89" s="0" t="n">
        <v>4500.7562839364</v>
      </c>
      <c r="AW89" s="0" t="n">
        <v>4542.4939023602</v>
      </c>
      <c r="AX89" s="0" t="n">
        <v>4574.8763211618</v>
      </c>
      <c r="AY89" s="0" t="n">
        <v>4599.1346017726</v>
      </c>
      <c r="AZ89" s="0" t="n">
        <v>4616.3452791</v>
      </c>
      <c r="BA89" s="0" t="n">
        <v>4627.4504897939</v>
      </c>
      <c r="BB89" s="0" t="n">
        <v>4633.2761546684</v>
      </c>
      <c r="BC89" s="0" t="n">
        <v>4634.5174943096</v>
      </c>
      <c r="BD89" s="0" t="n">
        <v>4631.7888070829</v>
      </c>
      <c r="BE89" s="0" t="n">
        <v>4625.6316867567</v>
      </c>
      <c r="BF89" s="0" t="n">
        <v>4616.5228326184</v>
      </c>
      <c r="BG89" s="0" t="n">
        <v>4604.8812952449</v>
      </c>
      <c r="BH89" s="0" t="n">
        <v>4591.5674332288</v>
      </c>
      <c r="BI89" s="0" t="n">
        <v>4581.1282384712</v>
      </c>
    </row>
    <row r="90" customFormat="false" ht="12.75" hidden="false" customHeight="false" outlineLevel="0" collapsed="false">
      <c r="A90" s="0" t="s">
        <v>260</v>
      </c>
      <c r="B90" s="0" t="n">
        <v>10010</v>
      </c>
      <c r="C90" s="0" t="n">
        <v>10010.439125</v>
      </c>
      <c r="D90" s="0" t="n">
        <v>10010.9133714495</v>
      </c>
      <c r="E90" s="0" t="n">
        <v>10011.4291456662</v>
      </c>
      <c r="F90" s="0" t="n">
        <v>10011.9931443605</v>
      </c>
      <c r="G90" s="0" t="n">
        <v>10012.6123989432</v>
      </c>
      <c r="H90" s="0" t="n">
        <v>10013.2942895483</v>
      </c>
      <c r="I90" s="0" t="n">
        <v>10014.0465357406</v>
      </c>
      <c r="J90" s="0" t="n">
        <v>10014.8771695388</v>
      </c>
      <c r="K90" s="0" t="n">
        <v>10015.7944952916</v>
      </c>
      <c r="L90" s="0" t="n">
        <v>10016.8070400526</v>
      </c>
      <c r="M90" s="0" t="n">
        <v>10017.9234973777</v>
      </c>
      <c r="N90" s="0" t="n">
        <v>10019.1526668836</v>
      </c>
      <c r="O90" s="0" t="n">
        <v>10020.503391429</v>
      </c>
      <c r="P90" s="0" t="n">
        <v>10021.9844933937</v>
      </c>
      <c r="Q90" s="0" t="n">
        <v>10023.6047112172</v>
      </c>
      <c r="R90" s="0" t="n">
        <v>10025.3726371011</v>
      </c>
      <c r="S90" s="0" t="n">
        <v>10027.296656568</v>
      </c>
      <c r="T90" s="0" t="n">
        <v>10029.3848903986</v>
      </c>
      <c r="U90" s="0" t="n">
        <v>10031.645139322</v>
      </c>
      <c r="V90" s="0" t="n">
        <v>10034.0848317098</v>
      </c>
      <c r="W90" s="0" t="n">
        <v>10036.710974416</v>
      </c>
      <c r="X90" s="0" t="n">
        <v>10039.5301067951</v>
      </c>
      <c r="Y90" s="0" t="n">
        <v>10042.5482585434</v>
      </c>
      <c r="Z90" s="0" t="n">
        <v>10045.7709111332</v>
      </c>
      <c r="AA90" s="0" t="n">
        <v>10049.2029626442</v>
      </c>
      <c r="AB90" s="0" t="n">
        <v>10052.848695813</v>
      </c>
      <c r="AC90" s="0" t="n">
        <v>10056.7117491179</v>
      </c>
      <c r="AD90" s="0" t="n">
        <v>10060.7950907179</v>
      </c>
      <c r="AE90" s="0" t="n">
        <v>10065.1009950536</v>
      </c>
      <c r="AF90" s="0" t="n">
        <v>10069.6310219116</v>
      </c>
      <c r="AG90" s="0" t="n">
        <v>10074.3859977476</v>
      </c>
      <c r="AH90" s="0" t="n">
        <v>10079.3659990592</v>
      </c>
      <c r="AI90" s="0" t="n">
        <v>10084.5703375917</v>
      </c>
      <c r="AJ90" s="0" t="n">
        <v>10089.997547162</v>
      </c>
      <c r="AK90" s="0" t="n">
        <v>10095.6453718819</v>
      </c>
      <c r="AL90" s="0" t="n">
        <v>10101.5107555638</v>
      </c>
      <c r="AM90" s="0" t="n">
        <v>10107.5898320921</v>
      </c>
      <c r="AN90" s="0" t="n">
        <v>10113.8779165512</v>
      </c>
      <c r="AO90" s="0" t="n">
        <v>10120.3694969007</v>
      </c>
      <c r="AP90" s="0" t="n">
        <v>10127.0582260022</v>
      </c>
      <c r="AQ90" s="0" t="n">
        <v>10133.9369138063</v>
      </c>
      <c r="AR90" s="0" t="n">
        <v>10140.9975195244</v>
      </c>
      <c r="AS90" s="0" t="n">
        <v>10148.2311436186</v>
      </c>
      <c r="AT90" s="0" t="n">
        <v>10155.6280194523</v>
      </c>
      <c r="AU90" s="0" t="n">
        <v>10163.177504436</v>
      </c>
      <c r="AV90" s="0" t="n">
        <v>10170.8680704516</v>
      </c>
      <c r="AW90" s="0" t="n">
        <v>10178.6872931877</v>
      </c>
      <c r="AX90" s="0" t="n">
        <v>10186.6082209821</v>
      </c>
      <c r="AY90" s="0" t="n">
        <v>10194.6074315105</v>
      </c>
      <c r="AZ90" s="0" t="n">
        <v>10202.6645880068</v>
      </c>
      <c r="BA90" s="0" t="n">
        <v>10210.7620519061</v>
      </c>
      <c r="BB90" s="0" t="n">
        <v>10218.884545938</v>
      </c>
      <c r="BC90" s="0" t="n">
        <v>10227.0188627904</v>
      </c>
      <c r="BD90" s="0" t="n">
        <v>10235.15353766</v>
      </c>
      <c r="BE90" s="0" t="n">
        <v>10243.2786453588</v>
      </c>
      <c r="BF90" s="0" t="n">
        <v>10251.3856180328</v>
      </c>
      <c r="BG90" s="0" t="n">
        <v>10259.4670824683</v>
      </c>
      <c r="BH90" s="0" t="n">
        <v>10267.5167155661</v>
      </c>
      <c r="BI90" s="0" t="n">
        <v>10275.5303472577</v>
      </c>
    </row>
    <row r="91" customFormat="false" ht="12.75" hidden="false" customHeight="false" outlineLevel="0" collapsed="false">
      <c r="A91" s="0" t="s">
        <v>414</v>
      </c>
    </row>
    <row r="92" customFormat="false" ht="12.75" hidden="false" customHeight="false" outlineLevel="0" collapsed="false">
      <c r="A92" s="0" t="s">
        <v>415</v>
      </c>
      <c r="B92" s="0" t="n">
        <v>90</v>
      </c>
      <c r="C92" s="0" t="n">
        <v>135.7635389877</v>
      </c>
      <c r="D92" s="0" t="n">
        <v>187.5504126059</v>
      </c>
      <c r="E92" s="0" t="n">
        <v>245.5601313452</v>
      </c>
      <c r="F92" s="0" t="n">
        <v>309.9169122702</v>
      </c>
      <c r="G92" s="0" t="n">
        <v>380.6764320025</v>
      </c>
      <c r="H92" s="0" t="n">
        <v>457.8319898066</v>
      </c>
      <c r="I92" s="0" t="n">
        <v>541.3201257069</v>
      </c>
      <c r="J92" s="0" t="n">
        <v>631.0257565357</v>
      </c>
      <c r="K92" s="0" t="n">
        <v>726.7868907325</v>
      </c>
      <c r="L92" s="0" t="n">
        <v>828.3989743099</v>
      </c>
      <c r="M92" s="0" t="n">
        <v>935.6189110424</v>
      </c>
      <c r="N92" s="0" t="n">
        <v>1048.1687913115</v>
      </c>
      <c r="O92" s="0" t="n">
        <v>1165.7393564013</v>
      </c>
      <c r="P92" s="0" t="n">
        <v>1287.9932181088</v>
      </c>
      <c r="Q92" s="0" t="n">
        <v>1414.5678468857</v>
      </c>
      <c r="R92" s="0" t="n">
        <v>1545.0783346923</v>
      </c>
      <c r="S92" s="0" t="n">
        <v>1679.1199302911</v>
      </c>
      <c r="T92" s="0" t="n">
        <v>1816.2703330014</v>
      </c>
      <c r="U92" s="0" t="n">
        <v>1956.0917127558</v>
      </c>
      <c r="V92" s="0" t="n">
        <v>2098.1323938883</v>
      </c>
      <c r="W92" s="0" t="n">
        <v>2241.9313896766</v>
      </c>
      <c r="X92" s="0" t="n">
        <v>2387.0193818583</v>
      </c>
      <c r="Y92" s="0" t="n">
        <v>2532.9197647102</v>
      </c>
      <c r="Z92" s="0" t="n">
        <v>2679.1496666929</v>
      </c>
      <c r="AA92" s="0" t="n">
        <v>2825.220897468</v>
      </c>
      <c r="AB92" s="0" t="n">
        <v>2970.6407897322</v>
      </c>
      <c r="AC92" s="0" t="n">
        <v>3114.9129186889</v>
      </c>
      <c r="AD92" s="0" t="n">
        <v>3257.5376903182</v>
      </c>
      <c r="AE92" s="0" t="n">
        <v>3398.0127947596</v>
      </c>
      <c r="AF92" s="0" t="n">
        <v>3535.8335243813</v>
      </c>
      <c r="AG92" s="0" t="n">
        <v>3670.4929582017</v>
      </c>
      <c r="AH92" s="0" t="n">
        <v>3801.4820157765</v>
      </c>
      <c r="AI92" s="0" t="n">
        <v>3928.2893847911</v>
      </c>
      <c r="AJ92" s="0" t="n">
        <v>4050.4013276586</v>
      </c>
      <c r="AK92" s="0" t="n">
        <v>4167.3013736152</v>
      </c>
      <c r="AL92" s="0" t="n">
        <v>4278.4699042845</v>
      </c>
      <c r="AM92" s="0" t="n">
        <v>4383.3836425436</v>
      </c>
      <c r="AN92" s="0" t="n">
        <v>4481.5150566678</v>
      </c>
      <c r="AO92" s="0" t="n">
        <v>4572.3316936051</v>
      </c>
      <c r="AP92" s="0" t="n">
        <v>4655.2954552222</v>
      </c>
      <c r="AQ92" s="0" t="n">
        <v>4729.8618254747</v>
      </c>
      <c r="AR92" s="0" t="n">
        <v>4795.4790356759</v>
      </c>
      <c r="AS92" s="0" t="n">
        <v>4851.587099945</v>
      </c>
      <c r="AT92" s="0" t="n">
        <v>4897.616523205</v>
      </c>
      <c r="AU92" s="0" t="n">
        <v>4932.9861987812</v>
      </c>
      <c r="AV92" s="0" t="n">
        <v>4895.1963728286</v>
      </c>
      <c r="AW92" s="0" t="n">
        <v>4857.778761423</v>
      </c>
      <c r="AX92" s="0" t="n">
        <v>4820.7561493188</v>
      </c>
      <c r="AY92" s="0" t="n">
        <v>4784.1514449353</v>
      </c>
      <c r="AZ92" s="0" t="n">
        <v>4747.9931406044</v>
      </c>
      <c r="BA92" s="0" t="n">
        <v>4712.3222816414</v>
      </c>
      <c r="BB92" s="0" t="n">
        <v>4676.8475351673</v>
      </c>
      <c r="BC92" s="0" t="n">
        <v>4641.6539496213</v>
      </c>
      <c r="BD92" s="0" t="n">
        <v>4606.8032246036</v>
      </c>
      <c r="BE92" s="0" t="n">
        <v>4572.3409081913</v>
      </c>
      <c r="BF92" s="0" t="n">
        <v>4538.301235996</v>
      </c>
      <c r="BG92" s="0" t="n">
        <v>4510.3052010737</v>
      </c>
      <c r="BH92" s="0" t="n">
        <v>4531.4995986203</v>
      </c>
      <c r="BI92" s="0" t="n">
        <v>4609.491181519</v>
      </c>
    </row>
    <row r="93" customFormat="false" ht="12.75" hidden="false" customHeight="false" outlineLevel="0" collapsed="false">
      <c r="A93" s="0" t="s">
        <v>416</v>
      </c>
      <c r="B93" s="0" t="n">
        <v>0.015</v>
      </c>
      <c r="C93" s="0" t="n">
        <v>0.0226272565</v>
      </c>
      <c r="D93" s="0" t="n">
        <v>0.0312584021</v>
      </c>
      <c r="E93" s="0" t="n">
        <v>0.0409266886</v>
      </c>
      <c r="F93" s="0" t="n">
        <v>0.0516528187</v>
      </c>
      <c r="G93" s="0" t="n">
        <v>0.063446072</v>
      </c>
      <c r="H93" s="0" t="n">
        <v>0.0763053316</v>
      </c>
      <c r="I93" s="0" t="n">
        <v>0.090220021</v>
      </c>
      <c r="J93" s="0" t="n">
        <v>0.1051709594</v>
      </c>
      <c r="K93" s="0" t="n">
        <v>0.1211311485</v>
      </c>
      <c r="L93" s="0" t="n">
        <v>0.1380664957</v>
      </c>
      <c r="M93" s="0" t="n">
        <v>0.1559364852</v>
      </c>
      <c r="N93" s="0" t="n">
        <v>0.1746947986</v>
      </c>
      <c r="O93" s="0" t="n">
        <v>0.1942898927</v>
      </c>
      <c r="P93" s="0" t="n">
        <v>0.2146655364</v>
      </c>
      <c r="Q93" s="0" t="n">
        <v>0.2357613078</v>
      </c>
      <c r="R93" s="0" t="n">
        <v>0.2575130558</v>
      </c>
      <c r="S93" s="0" t="n">
        <v>0.2798533217</v>
      </c>
      <c r="T93" s="0" t="n">
        <v>0.3027117222</v>
      </c>
      <c r="U93" s="0" t="n">
        <v>0.3260152855</v>
      </c>
      <c r="V93" s="0" t="n">
        <v>0.3496887323</v>
      </c>
      <c r="W93" s="0" t="n">
        <v>0.3736552316</v>
      </c>
      <c r="X93" s="0" t="n">
        <v>0.3978365636</v>
      </c>
      <c r="Y93" s="0" t="n">
        <v>0.4221532941</v>
      </c>
      <c r="Z93" s="0" t="n">
        <v>0.4465249444</v>
      </c>
      <c r="AA93" s="0" t="n">
        <v>0.4708701496</v>
      </c>
      <c r="AB93" s="0" t="n">
        <v>0.4951067983</v>
      </c>
      <c r="AC93" s="0" t="n">
        <v>0.5191521531</v>
      </c>
      <c r="AD93" s="0" t="n">
        <v>0.5429229484</v>
      </c>
      <c r="AE93" s="0" t="n">
        <v>0.5663354658</v>
      </c>
      <c r="AF93" s="0" t="n">
        <v>0.5893055874</v>
      </c>
      <c r="AG93" s="0" t="n">
        <v>0.6117488264</v>
      </c>
      <c r="AH93" s="0" t="n">
        <v>0.633580336</v>
      </c>
      <c r="AI93" s="0" t="n">
        <v>0.6547148975</v>
      </c>
      <c r="AJ93" s="0" t="n">
        <v>0.6750668879</v>
      </c>
      <c r="AK93" s="0" t="n">
        <v>0.6945502289</v>
      </c>
      <c r="AL93" s="0" t="n">
        <v>0.7130783174</v>
      </c>
      <c r="AM93" s="0" t="n">
        <v>0.7305639404</v>
      </c>
      <c r="AN93" s="0" t="n">
        <v>0.7469191761</v>
      </c>
      <c r="AO93" s="0" t="n">
        <v>0.7620552823</v>
      </c>
      <c r="AP93" s="0" t="n">
        <v>0.7758825759</v>
      </c>
      <c r="AQ93" s="0" t="n">
        <v>0.7883103042</v>
      </c>
      <c r="AR93" s="0" t="n">
        <v>0.7992465059</v>
      </c>
      <c r="AS93" s="0" t="n">
        <v>0.80859785</v>
      </c>
      <c r="AT93" s="0" t="n">
        <v>0.8162694205</v>
      </c>
      <c r="AU93" s="0" t="n">
        <v>0.8221643665</v>
      </c>
      <c r="AV93" s="0" t="n">
        <v>0.8158660621</v>
      </c>
      <c r="AW93" s="0" t="n">
        <v>0.8096297936</v>
      </c>
      <c r="AX93" s="0" t="n">
        <v>0.8034593582</v>
      </c>
      <c r="AY93" s="0" t="n">
        <v>0.7973585742</v>
      </c>
      <c r="AZ93" s="0" t="n">
        <v>0.7913321901</v>
      </c>
      <c r="BA93" s="0" t="n">
        <v>0.7853870469</v>
      </c>
      <c r="BB93" s="0" t="n">
        <v>0.7794745892</v>
      </c>
      <c r="BC93" s="0" t="n">
        <v>0.7736089916</v>
      </c>
      <c r="BD93" s="0" t="n">
        <v>0.7678005374</v>
      </c>
      <c r="BE93" s="0" t="n">
        <v>0.762056818</v>
      </c>
      <c r="BF93" s="0" t="n">
        <v>0.7563835393</v>
      </c>
      <c r="BG93" s="0" t="n">
        <v>0.7517175335</v>
      </c>
      <c r="BH93" s="0" t="n">
        <v>0.7552499331</v>
      </c>
      <c r="BI93" s="0" t="n">
        <v>0.7682485303</v>
      </c>
    </row>
    <row r="94" customFormat="false" ht="12.75" hidden="false" customHeight="false" outlineLevel="0" collapsed="false">
      <c r="A94" s="0" t="s">
        <v>417</v>
      </c>
      <c r="B94" s="0" t="s">
        <v>333</v>
      </c>
    </row>
    <row r="95" customFormat="false" ht="12.75" hidden="false" customHeight="false" outlineLevel="0" collapsed="false">
      <c r="A95" s="0" t="s">
        <v>265</v>
      </c>
      <c r="B95" s="0" t="s">
        <v>333</v>
      </c>
    </row>
    <row r="96" customFormat="false" ht="12.75" hidden="false" customHeight="false" outlineLevel="0" collapsed="false">
      <c r="A96" s="0" t="s">
        <v>266</v>
      </c>
      <c r="B96" s="0" t="s">
        <v>333</v>
      </c>
    </row>
    <row r="97" customFormat="false" ht="12.75" hidden="false" customHeight="false" outlineLevel="0" collapsed="false">
      <c r="A97" s="0" t="s">
        <v>418</v>
      </c>
      <c r="B97" s="0" t="s">
        <v>333</v>
      </c>
    </row>
    <row r="98" customFormat="false" ht="12.75" hidden="false" customHeight="false" outlineLevel="0" collapsed="false">
      <c r="A98" s="0" t="s">
        <v>419</v>
      </c>
    </row>
    <row r="99" customFormat="false" ht="12.75" hidden="false" customHeight="false" outlineLevel="0" collapsed="false">
      <c r="A99" s="0" t="s">
        <v>420</v>
      </c>
      <c r="B99" s="0" t="n">
        <v>0.8</v>
      </c>
      <c r="C99" s="0" t="n">
        <v>0.9254555636</v>
      </c>
      <c r="D99" s="0" t="n">
        <v>1.0595507473</v>
      </c>
      <c r="E99" s="0" t="n">
        <v>1.2017434536</v>
      </c>
      <c r="F99" s="0" t="n">
        <v>1.3515150876</v>
      </c>
      <c r="G99" s="0" t="n">
        <v>1.5083122687</v>
      </c>
      <c r="H99" s="0" t="n">
        <v>1.6715202127</v>
      </c>
      <c r="I99" s="0" t="n">
        <v>1.8404572476</v>
      </c>
      <c r="J99" s="0" t="n">
        <v>2.0143824498</v>
      </c>
      <c r="K99" s="0" t="n">
        <v>2.1925104995</v>
      </c>
      <c r="L99" s="0" t="n">
        <v>2.3740295842</v>
      </c>
      <c r="M99" s="0" t="n">
        <v>2.558119559</v>
      </c>
      <c r="N99" s="0" t="n">
        <v>2.743968636</v>
      </c>
      <c r="O99" s="0" t="n">
        <v>2.930787654</v>
      </c>
      <c r="P99" s="0" t="n">
        <v>3.1178215278</v>
      </c>
      <c r="Q99" s="0" t="n">
        <v>3.3043578391</v>
      </c>
      <c r="R99" s="0" t="n">
        <v>3.4897327527</v>
      </c>
      <c r="S99" s="0" t="n">
        <v>3.6733345619</v>
      </c>
      <c r="T99" s="0" t="n">
        <v>3.8546052143</v>
      </c>
      <c r="U99" s="0" t="n">
        <v>4.0305901716</v>
      </c>
      <c r="V99" s="0" t="n">
        <v>4.2011726661</v>
      </c>
      <c r="W99" s="0" t="n">
        <v>4.3662397297</v>
      </c>
      <c r="X99" s="0" t="n">
        <v>4.5256858525</v>
      </c>
      <c r="Y99" s="0" t="n">
        <v>4.6794150475</v>
      </c>
      <c r="Z99" s="0" t="n">
        <v>4.8273417353</v>
      </c>
      <c r="AA99" s="0" t="n">
        <v>4.9693907586</v>
      </c>
      <c r="AB99" s="0" t="n">
        <v>5.1054967595</v>
      </c>
      <c r="AC99" s="0" t="n">
        <v>5.235603093</v>
      </c>
      <c r="AD99" s="0" t="n">
        <v>5.3596604069</v>
      </c>
      <c r="AE99" s="0" t="n">
        <v>5.4776249863</v>
      </c>
      <c r="AF99" s="0" t="n">
        <v>5.5894569281</v>
      </c>
      <c r="AG99" s="0" t="n">
        <v>5.6951181951</v>
      </c>
      <c r="AH99" s="0" t="n">
        <v>5.7945705776</v>
      </c>
      <c r="AI99" s="0" t="n">
        <v>5.8877735774</v>
      </c>
      <c r="AJ99" s="0" t="n">
        <v>5.9746822166</v>
      </c>
      <c r="AK99" s="0" t="n">
        <v>6.0552447627</v>
      </c>
      <c r="AL99" s="0" t="n">
        <v>6.1294003513</v>
      </c>
      <c r="AM99" s="0" t="n">
        <v>6.1970764798</v>
      </c>
      <c r="AN99" s="0" t="n">
        <v>6.2581863331</v>
      </c>
      <c r="AO99" s="0" t="n">
        <v>6.3126258956</v>
      </c>
      <c r="AP99" s="0" t="n">
        <v>6.360270788</v>
      </c>
      <c r="AQ99" s="0" t="n">
        <v>6.4009727519</v>
      </c>
      <c r="AR99" s="0" t="n">
        <v>6.4345556812</v>
      </c>
      <c r="AS99" s="0" t="n">
        <v>6.4608110575</v>
      </c>
      <c r="AT99" s="0" t="n">
        <v>6.4794925745</v>
      </c>
      <c r="AU99" s="0" t="n">
        <v>6.4903095989</v>
      </c>
      <c r="AV99" s="0" t="n">
        <v>6.4798984501</v>
      </c>
      <c r="AW99" s="0" t="n">
        <v>6.4527744894</v>
      </c>
      <c r="AX99" s="0" t="n">
        <v>6.4127248892</v>
      </c>
      <c r="AY99" s="0" t="n">
        <v>6.3629095918</v>
      </c>
      <c r="AZ99" s="0" t="n">
        <v>6.3059511973</v>
      </c>
      <c r="BA99" s="0" t="n">
        <v>6.2440154994</v>
      </c>
      <c r="BB99" s="0" t="n">
        <v>6.1787947676</v>
      </c>
      <c r="BC99" s="0" t="n">
        <v>6.1116756001</v>
      </c>
      <c r="BD99" s="0" t="n">
        <v>6.0437805982</v>
      </c>
      <c r="BE99" s="0" t="n">
        <v>5.9760062996</v>
      </c>
      <c r="BF99" s="0" t="n">
        <v>5.9090572275</v>
      </c>
      <c r="BG99" s="0" t="n">
        <v>5.8450230751</v>
      </c>
      <c r="BH99" s="0" t="n">
        <v>5.7974397805</v>
      </c>
      <c r="BI99" s="0" t="n">
        <v>5.778243374</v>
      </c>
    </row>
    <row r="100" customFormat="false" ht="12.75" hidden="false" customHeight="false" outlineLevel="0" collapsed="false">
      <c r="A100" s="0" t="s">
        <v>421</v>
      </c>
      <c r="B100" s="0" t="n">
        <v>2.1423630968</v>
      </c>
      <c r="C100" s="0" t="n">
        <v>2.398236274</v>
      </c>
      <c r="D100" s="0" t="n">
        <v>2.6600807617</v>
      </c>
      <c r="E100" s="0" t="n">
        <v>2.9282424337</v>
      </c>
      <c r="F100" s="0" t="n">
        <v>3.2021898759</v>
      </c>
      <c r="G100" s="0" t="n">
        <v>3.4808312811</v>
      </c>
      <c r="H100" s="0" t="n">
        <v>3.7627560264</v>
      </c>
      <c r="I100" s="0" t="n">
        <v>4.0464131303</v>
      </c>
      <c r="J100" s="0" t="n">
        <v>4.3302375756</v>
      </c>
      <c r="K100" s="0" t="n">
        <v>4.6127347576</v>
      </c>
      <c r="L100" s="0" t="n">
        <v>4.8925324429</v>
      </c>
      <c r="M100" s="0" t="n">
        <v>5.1684084863</v>
      </c>
      <c r="N100" s="0" t="n">
        <v>5.4393012239</v>
      </c>
      <c r="O100" s="0" t="n">
        <v>5.7043080929</v>
      </c>
      <c r="P100" s="0" t="n">
        <v>5.9626767443</v>
      </c>
      <c r="Q100" s="0" t="n">
        <v>6.2137917912</v>
      </c>
      <c r="R100" s="0" t="n">
        <v>6.4571594129</v>
      </c>
      <c r="S100" s="0" t="n">
        <v>6.6923913007</v>
      </c>
      <c r="T100" s="0" t="n">
        <v>6.9191888716</v>
      </c>
      <c r="U100" s="0" t="n">
        <v>7.1123282523</v>
      </c>
      <c r="V100" s="0" t="n">
        <v>7.2966462004</v>
      </c>
      <c r="W100" s="0" t="n">
        <v>7.4720358039</v>
      </c>
      <c r="X100" s="0" t="n">
        <v>7.6384326122</v>
      </c>
      <c r="Y100" s="0" t="n">
        <v>7.7958034825</v>
      </c>
      <c r="Z100" s="0" t="n">
        <v>7.9441374196</v>
      </c>
      <c r="AA100" s="0" t="n">
        <v>8.0834379177</v>
      </c>
      <c r="AB100" s="0" t="n">
        <v>8.2137164542</v>
      </c>
      <c r="AC100" s="0" t="n">
        <v>8.3349868735</v>
      </c>
      <c r="AD100" s="0" t="n">
        <v>8.4472604545</v>
      </c>
      <c r="AE100" s="0" t="n">
        <v>8.5505414955</v>
      </c>
      <c r="AF100" s="0" t="n">
        <v>8.64482327</v>
      </c>
      <c r="AG100" s="0" t="n">
        <v>8.730084232</v>
      </c>
      <c r="AH100" s="0" t="n">
        <v>8.8062843521</v>
      </c>
      <c r="AI100" s="0" t="n">
        <v>8.8733614791</v>
      </c>
      <c r="AJ100" s="0" t="n">
        <v>8.9312276208</v>
      </c>
      <c r="AK100" s="0" t="n">
        <v>8.9797650367</v>
      </c>
      <c r="AL100" s="0" t="n">
        <v>9.0188220325</v>
      </c>
      <c r="AM100" s="0" t="n">
        <v>9.048208333</v>
      </c>
      <c r="AN100" s="0" t="n">
        <v>9.0676899003</v>
      </c>
      <c r="AO100" s="0" t="n">
        <v>9.0769830346</v>
      </c>
      <c r="AP100" s="0" t="n">
        <v>9.0757475667</v>
      </c>
      <c r="AQ100" s="0" t="n">
        <v>9.0635788841</v>
      </c>
      <c r="AR100" s="0" t="n">
        <v>9.0399984348</v>
      </c>
      <c r="AS100" s="0" t="n">
        <v>9.004442152</v>
      </c>
      <c r="AT100" s="0" t="n">
        <v>8.9562458587</v>
      </c>
      <c r="AU100" s="0" t="n">
        <v>8.8946259421</v>
      </c>
      <c r="AV100" s="0" t="n">
        <v>8.6857908965</v>
      </c>
      <c r="AW100" s="0" t="n">
        <v>8.493506535</v>
      </c>
      <c r="AX100" s="0" t="n">
        <v>8.316699099</v>
      </c>
      <c r="AY100" s="0" t="n">
        <v>8.1542957569</v>
      </c>
      <c r="AZ100" s="0" t="n">
        <v>8.0052546912</v>
      </c>
      <c r="BA100" s="0" t="n">
        <v>7.8685969762</v>
      </c>
      <c r="BB100" s="0" t="n">
        <v>7.7425281755</v>
      </c>
      <c r="BC100" s="0" t="n">
        <v>7.6262994982</v>
      </c>
      <c r="BD100" s="0" t="n">
        <v>7.5191561505</v>
      </c>
      <c r="BE100" s="0" t="n">
        <v>7.4203581978</v>
      </c>
      <c r="BF100" s="0" t="n">
        <v>7.3291946358</v>
      </c>
      <c r="BG100" s="0" t="n">
        <v>7.2607778379</v>
      </c>
      <c r="BH100" s="0" t="n">
        <v>7.3348197846</v>
      </c>
      <c r="BI100" s="0" t="n">
        <v>7.5539098571</v>
      </c>
    </row>
    <row r="101" customFormat="false" ht="12.75" hidden="false" customHeight="false" outlineLevel="0" collapsed="false">
      <c r="A101" s="0" t="s">
        <v>422</v>
      </c>
      <c r="B101" s="0" t="n">
        <v>0.0068</v>
      </c>
      <c r="C101" s="0" t="n">
        <v>0.02663</v>
      </c>
      <c r="D101" s="0" t="n">
        <v>0.0491006391</v>
      </c>
      <c r="E101" s="0" t="n">
        <v>0.0743618918</v>
      </c>
      <c r="F101" s="0" t="n">
        <v>0.1025464308</v>
      </c>
      <c r="G101" s="0" t="n">
        <v>0.1337706473</v>
      </c>
      <c r="H101" s="0" t="n">
        <v>0.1681341878</v>
      </c>
      <c r="I101" s="0" t="n">
        <v>0.2057188384</v>
      </c>
      <c r="J101" s="0" t="n">
        <v>0.2465872986</v>
      </c>
      <c r="K101" s="0" t="n">
        <v>0.2907821774</v>
      </c>
      <c r="L101" s="0" t="n">
        <v>0.3383253855</v>
      </c>
      <c r="M101" s="0" t="n">
        <v>0.3892179904</v>
      </c>
      <c r="N101" s="0" t="n">
        <v>0.4434405297</v>
      </c>
      <c r="O101" s="0" t="n">
        <v>0.5009537323</v>
      </c>
      <c r="P101" s="0" t="n">
        <v>0.5616995804</v>
      </c>
      <c r="Q101" s="0" t="n">
        <v>0.625602629</v>
      </c>
      <c r="R101" s="0" t="n">
        <v>0.6925715093</v>
      </c>
      <c r="S101" s="0" t="n">
        <v>0.7625005404</v>
      </c>
      <c r="T101" s="0" t="n">
        <v>0.8352713909</v>
      </c>
      <c r="U101" s="0" t="n">
        <v>0.9107547365</v>
      </c>
      <c r="V101" s="0" t="n">
        <v>0.9887506224</v>
      </c>
      <c r="W101" s="0" t="n">
        <v>1.0690611735</v>
      </c>
      <c r="X101" s="0" t="n">
        <v>1.1514906374</v>
      </c>
      <c r="Y101" s="0" t="n">
        <v>1.2358455178</v>
      </c>
      <c r="Z101" s="0" t="n">
        <v>1.321934756</v>
      </c>
      <c r="AA101" s="0" t="n">
        <v>1.4095699305</v>
      </c>
      <c r="AB101" s="0" t="n">
        <v>1.4985654512</v>
      </c>
      <c r="AC101" s="0" t="n">
        <v>1.5887387339</v>
      </c>
      <c r="AD101" s="0" t="n">
        <v>1.6799103429</v>
      </c>
      <c r="AE101" s="0" t="n">
        <v>1.7719040945</v>
      </c>
      <c r="AF101" s="0" t="n">
        <v>1.8645471168</v>
      </c>
      <c r="AG101" s="0" t="n">
        <v>1.9576698621</v>
      </c>
      <c r="AH101" s="0" t="n">
        <v>2.0511060704</v>
      </c>
      <c r="AI101" s="0" t="n">
        <v>2.1446926831</v>
      </c>
      <c r="AJ101" s="0" t="n">
        <v>2.2382697054</v>
      </c>
      <c r="AK101" s="0" t="n">
        <v>2.3316800182</v>
      </c>
      <c r="AL101" s="0" t="n">
        <v>2.4247691368</v>
      </c>
      <c r="AM101" s="0" t="n">
        <v>2.5173849172</v>
      </c>
      <c r="AN101" s="0" t="n">
        <v>2.6093772062</v>
      </c>
      <c r="AO101" s="0" t="n">
        <v>2.7005974344</v>
      </c>
      <c r="AP101" s="0" t="n">
        <v>2.7908981459</v>
      </c>
      <c r="AQ101" s="0" t="n">
        <v>2.880132462</v>
      </c>
      <c r="AR101" s="0" t="n">
        <v>2.9681534692</v>
      </c>
      <c r="AS101" s="0" t="n">
        <v>3.0548135245</v>
      </c>
      <c r="AT101" s="0" t="n">
        <v>3.1399634629</v>
      </c>
      <c r="AU101" s="0" t="n">
        <v>3.2234516907</v>
      </c>
      <c r="AV101" s="0" t="n">
        <v>3.3051231384</v>
      </c>
      <c r="AW101" s="0" t="n">
        <v>3.3844925212</v>
      </c>
      <c r="AX101" s="0" t="n">
        <v>3.4611995704</v>
      </c>
      <c r="AY101" s="0" t="n">
        <v>3.5349877033</v>
      </c>
      <c r="AZ101" s="0" t="n">
        <v>3.6056857505</v>
      </c>
      <c r="BA101" s="0" t="n">
        <v>3.6731923867</v>
      </c>
      <c r="BB101" s="0" t="n">
        <v>3.7374629645</v>
      </c>
      <c r="BC101" s="0" t="n">
        <v>3.7984962596</v>
      </c>
      <c r="BD101" s="0" t="n">
        <v>3.8563257431</v>
      </c>
      <c r="BE101" s="0" t="n">
        <v>3.9110121145</v>
      </c>
      <c r="BF101" s="0" t="n">
        <v>3.9626369691</v>
      </c>
      <c r="BG101" s="0" t="n">
        <v>4.0112974756</v>
      </c>
      <c r="BH101" s="0" t="n">
        <v>4.0571406156</v>
      </c>
      <c r="BI101" s="0" t="n">
        <v>4.1006480947</v>
      </c>
    </row>
    <row r="102" customFormat="false" ht="12.75" hidden="false" customHeight="false" outlineLevel="0" collapsed="false">
      <c r="A102" s="0" t="s">
        <v>423</v>
      </c>
    </row>
    <row r="103" customFormat="false" ht="12.75" hidden="false" customHeight="false" outlineLevel="0" collapsed="false">
      <c r="A103" s="0" t="s">
        <v>424</v>
      </c>
    </row>
    <row r="104" customFormat="false" ht="12.75" hidden="false" customHeight="false" outlineLevel="0" collapsed="false">
      <c r="A104" s="0" t="s">
        <v>425</v>
      </c>
      <c r="B104" s="0" t="n">
        <v>63.5819868191</v>
      </c>
      <c r="C104" s="0" t="n">
        <v>75.8595689776</v>
      </c>
      <c r="D104" s="0" t="n">
        <v>89.5887663541</v>
      </c>
      <c r="E104" s="0" t="n">
        <v>104.7859561584</v>
      </c>
      <c r="F104" s="0" t="n">
        <v>121.46523948</v>
      </c>
      <c r="G104" s="0" t="n">
        <v>139.6382322582</v>
      </c>
      <c r="H104" s="0" t="n">
        <v>159.3138369656</v>
      </c>
      <c r="I104" s="0" t="n">
        <v>180.4980351994</v>
      </c>
      <c r="J104" s="0" t="n">
        <v>203.1937164729</v>
      </c>
      <c r="K104" s="0" t="n">
        <v>227.4005478271</v>
      </c>
      <c r="L104" s="0" t="n">
        <v>253.1148845745</v>
      </c>
      <c r="M104" s="0" t="n">
        <v>280.3297204505</v>
      </c>
      <c r="N104" s="0" t="n">
        <v>309.0346736824</v>
      </c>
      <c r="O104" s="0" t="n">
        <v>339.2160028983</v>
      </c>
      <c r="P104" s="0" t="n">
        <v>370.8566424835</v>
      </c>
      <c r="Q104" s="0" t="n">
        <v>403.9362395032</v>
      </c>
      <c r="R104" s="0" t="n">
        <v>438.431160919</v>
      </c>
      <c r="S104" s="0" t="n">
        <v>474.314415098</v>
      </c>
      <c r="T104" s="0" t="n">
        <v>511.5553851227</v>
      </c>
      <c r="U104" s="0" t="n">
        <v>550.1191830629</v>
      </c>
      <c r="V104" s="0" t="n">
        <v>589.9788149235</v>
      </c>
      <c r="W104" s="0" t="n">
        <v>631.1038632133</v>
      </c>
      <c r="X104" s="0" t="n">
        <v>673.4612099077</v>
      </c>
      <c r="Y104" s="0" t="n">
        <v>717.01558529</v>
      </c>
      <c r="Z104" s="0" t="n">
        <v>761.7300024273</v>
      </c>
      <c r="AA104" s="0" t="n">
        <v>807.5661157007</v>
      </c>
      <c r="AB104" s="0" t="n">
        <v>854.4845274063</v>
      </c>
      <c r="AC104" s="0" t="n">
        <v>902.445057347</v>
      </c>
      <c r="AD104" s="0" t="n">
        <v>951.4069841261</v>
      </c>
      <c r="AE104" s="0" t="n">
        <v>1001.3292630868</v>
      </c>
      <c r="AF104" s="0" t="n">
        <v>1052.1707236837</v>
      </c>
      <c r="AG104" s="0" t="n">
        <v>1103.8902484115</v>
      </c>
      <c r="AH104" s="0" t="n">
        <v>1156.4469365003</v>
      </c>
      <c r="AI104" s="0" t="n">
        <v>1209.8002592687</v>
      </c>
      <c r="AJ104" s="0" t="n">
        <v>1263.9102221119</v>
      </c>
      <c r="AK104" s="0" t="n">
        <v>1318.737564075</v>
      </c>
      <c r="AL104" s="0" t="n">
        <v>1374.2440562181</v>
      </c>
      <c r="AM104" s="0" t="n">
        <v>1430.3930161637</v>
      </c>
      <c r="AN104" s="0" t="n">
        <v>1487.1502593722</v>
      </c>
      <c r="AO104" s="0" t="n">
        <v>1544.4858955453</v>
      </c>
      <c r="AP104" s="0" t="n">
        <v>1602.3777184019</v>
      </c>
      <c r="AQ104" s="0" t="n">
        <v>1660.8175478821</v>
      </c>
      <c r="AR104" s="0" t="n">
        <v>1719.8229724709</v>
      </c>
      <c r="AS104" s="0" t="n">
        <v>1779.4588560691</v>
      </c>
      <c r="AT104" s="0" t="n">
        <v>1839.876279793</v>
      </c>
      <c r="AU104" s="0" t="n">
        <v>1901.3820824248</v>
      </c>
      <c r="AV104" s="0" t="n">
        <v>1959.3326393949</v>
      </c>
      <c r="AW104" s="0" t="n">
        <v>2017.2060513112</v>
      </c>
      <c r="AX104" s="0" t="n">
        <v>2074.8424216282</v>
      </c>
      <c r="AY104" s="0" t="n">
        <v>2131.7468341421</v>
      </c>
      <c r="AZ104" s="0" t="n">
        <v>2186.9319433112</v>
      </c>
      <c r="BA104" s="0" t="n">
        <v>2261.2591127529</v>
      </c>
      <c r="BB104" s="0" t="n">
        <v>2331.9514058193</v>
      </c>
      <c r="BC104" s="0" t="n">
        <v>2399.9864667176</v>
      </c>
      <c r="BD104" s="0" t="n">
        <v>2466.0330783017</v>
      </c>
      <c r="BE104" s="0" t="n">
        <v>2530.5454230138</v>
      </c>
      <c r="BF104" s="0" t="n">
        <v>2593.8281329804</v>
      </c>
      <c r="BG104" s="0" t="n">
        <v>2656.1487778673</v>
      </c>
      <c r="BH104" s="0" t="n">
        <v>2717.964104714</v>
      </c>
      <c r="BI104" s="0" t="n">
        <v>2778.8611165365</v>
      </c>
    </row>
    <row r="105" customFormat="false" ht="12.75" hidden="false" customHeight="false" outlineLevel="0" collapsed="false">
      <c r="A105" s="0" t="s">
        <v>426</v>
      </c>
      <c r="B105" s="0" t="n">
        <v>0.0017088</v>
      </c>
      <c r="C105" s="0" t="n">
        <v>0.0022867696</v>
      </c>
      <c r="D105" s="0" t="n">
        <v>0.0029974696</v>
      </c>
      <c r="E105" s="0" t="n">
        <v>0.0038559802</v>
      </c>
      <c r="F105" s="0" t="n">
        <v>0.0048770034</v>
      </c>
      <c r="G105" s="0" t="n">
        <v>0.0060742658</v>
      </c>
      <c r="H105" s="0" t="n">
        <v>0.0074599261</v>
      </c>
      <c r="I105" s="0" t="n">
        <v>0.0090440453</v>
      </c>
      <c r="J105" s="0" t="n">
        <v>0.0108341569</v>
      </c>
      <c r="K105" s="0" t="n">
        <v>0.0128349631</v>
      </c>
      <c r="L105" s="0" t="n">
        <v>0.015048164</v>
      </c>
      <c r="M105" s="0" t="n">
        <v>0.0174724151</v>
      </c>
      <c r="N105" s="0" t="n">
        <v>0.0201034015</v>
      </c>
      <c r="O105" s="0" t="n">
        <v>0.0229340084</v>
      </c>
      <c r="P105" s="0" t="n">
        <v>0.0259545656</v>
      </c>
      <c r="Q105" s="0" t="n">
        <v>0.0291531445</v>
      </c>
      <c r="R105" s="0" t="n">
        <v>0.0325158866</v>
      </c>
      <c r="S105" s="0" t="n">
        <v>0.0360273428</v>
      </c>
      <c r="T105" s="0" t="n">
        <v>0.0396708102</v>
      </c>
      <c r="U105" s="0" t="n">
        <v>0.0433759045</v>
      </c>
      <c r="V105" s="0" t="n">
        <v>0.0471251042</v>
      </c>
      <c r="W105" s="0" t="n">
        <v>0.0509010118</v>
      </c>
      <c r="X105" s="0" t="n">
        <v>0.0546864926</v>
      </c>
      <c r="Y105" s="0" t="n">
        <v>0.0584647902</v>
      </c>
      <c r="Z105" s="0" t="n">
        <v>0.0622196194</v>
      </c>
      <c r="AA105" s="0" t="n">
        <v>0.0659352348</v>
      </c>
      <c r="AB105" s="0" t="n">
        <v>0.0695964794</v>
      </c>
      <c r="AC105" s="0" t="n">
        <v>0.0731888111</v>
      </c>
      <c r="AD105" s="0" t="n">
        <v>0.0766983123</v>
      </c>
      <c r="AE105" s="0" t="n">
        <v>0.0801116826</v>
      </c>
      <c r="AF105" s="0" t="n">
        <v>0.0834162168</v>
      </c>
      <c r="AG105" s="0" t="n">
        <v>0.0865997713</v>
      </c>
      <c r="AH105" s="0" t="n">
        <v>0.0896507186</v>
      </c>
      <c r="AI105" s="0" t="n">
        <v>0.0925578935</v>
      </c>
      <c r="AJ105" s="0" t="n">
        <v>0.0953105297</v>
      </c>
      <c r="AK105" s="0" t="n">
        <v>0.097898191</v>
      </c>
      <c r="AL105" s="0" t="n">
        <v>0.1003106949</v>
      </c>
      <c r="AM105" s="0" t="n">
        <v>0.1025380309</v>
      </c>
      <c r="AN105" s="0" t="n">
        <v>0.1045702728</v>
      </c>
      <c r="AO105" s="0" t="n">
        <v>0.106397486</v>
      </c>
      <c r="AP105" s="0" t="n">
        <v>0.1080096288</v>
      </c>
      <c r="AQ105" s="0" t="n">
        <v>0.1093964473</v>
      </c>
      <c r="AR105" s="0" t="n">
        <v>0.1105473632</v>
      </c>
      <c r="AS105" s="0" t="n">
        <v>0.1114513523</v>
      </c>
      <c r="AT105" s="0" t="n">
        <v>0.1120968101</v>
      </c>
      <c r="AU105" s="0" t="n">
        <v>0.1124713969</v>
      </c>
      <c r="AV105" s="0" t="n">
        <v>0.1121108541</v>
      </c>
      <c r="AW105" s="0" t="n">
        <v>0.1111742573</v>
      </c>
      <c r="AX105" s="0" t="n">
        <v>0.1097985181</v>
      </c>
      <c r="AY105" s="0" t="n">
        <v>0.1080992713</v>
      </c>
      <c r="AZ105" s="0" t="n">
        <v>0.1061726047</v>
      </c>
      <c r="BA105" s="0" t="n">
        <v>0.1040972379</v>
      </c>
      <c r="BB105" s="0" t="n">
        <v>0.1019339378</v>
      </c>
      <c r="BC105" s="0" t="n">
        <v>0.099731385</v>
      </c>
      <c r="BD105" s="0" t="n">
        <v>0.0975278481</v>
      </c>
      <c r="BE105" s="0" t="n">
        <v>0.095352779</v>
      </c>
      <c r="BF105" s="0" t="n">
        <v>0.093228276</v>
      </c>
      <c r="BG105" s="0" t="n">
        <v>0.091218667</v>
      </c>
      <c r="BH105" s="0" t="n">
        <v>0.0897395224</v>
      </c>
      <c r="BI105" s="0" t="n">
        <v>0.0891462176</v>
      </c>
    </row>
    <row r="106" customFormat="false" ht="12.75" hidden="false" customHeight="false" outlineLevel="0" collapsed="false">
      <c r="A106" s="0" t="s">
        <v>427</v>
      </c>
      <c r="B106" s="0" t="n">
        <v>0.1086488991</v>
      </c>
      <c r="C106" s="0" t="n">
        <v>0.1734733532</v>
      </c>
      <c r="D106" s="0" t="n">
        <v>0.2685396026</v>
      </c>
      <c r="E106" s="0" t="n">
        <v>0.4040525687</v>
      </c>
      <c r="F106" s="0" t="n">
        <v>0.5923863854</v>
      </c>
      <c r="G106" s="0" t="n">
        <v>0.8481997319</v>
      </c>
      <c r="H106" s="0" t="n">
        <v>1.1884694542</v>
      </c>
      <c r="I106" s="0" t="n">
        <v>1.6324324052</v>
      </c>
      <c r="J106" s="0" t="n">
        <v>2.2014325985</v>
      </c>
      <c r="K106" s="0" t="n">
        <v>2.9186776438</v>
      </c>
      <c r="L106" s="0" t="n">
        <v>3.8089142853</v>
      </c>
      <c r="M106" s="0" t="n">
        <v>4.8980372295</v>
      </c>
      <c r="N106" s="0" t="n">
        <v>6.2126481372</v>
      </c>
      <c r="O106" s="0" t="n">
        <v>7.7795826766</v>
      </c>
      <c r="P106" s="0" t="n">
        <v>9.6254230487</v>
      </c>
      <c r="Q106" s="0" t="n">
        <v>11.7760115773</v>
      </c>
      <c r="R106" s="0" t="n">
        <v>14.2559779147</v>
      </c>
      <c r="S106" s="0" t="n">
        <v>17.0882880117</v>
      </c>
      <c r="T106" s="0" t="n">
        <v>20.2938166034</v>
      </c>
      <c r="U106" s="0" t="n">
        <v>23.8619171712</v>
      </c>
      <c r="V106" s="0" t="n">
        <v>27.8028131451</v>
      </c>
      <c r="W106" s="0" t="n">
        <v>32.1238252112</v>
      </c>
      <c r="X106" s="0" t="n">
        <v>36.8292314738</v>
      </c>
      <c r="Y106" s="0" t="n">
        <v>41.9201657995</v>
      </c>
      <c r="Z106" s="0" t="n">
        <v>47.3945508148</v>
      </c>
      <c r="AA106" s="0" t="n">
        <v>53.247061492</v>
      </c>
      <c r="AB106" s="0" t="n">
        <v>59.469114828</v>
      </c>
      <c r="AC106" s="0" t="n">
        <v>66.0488808528</v>
      </c>
      <c r="AD106" s="0" t="n">
        <v>72.9713100303</v>
      </c>
      <c r="AE106" s="0" t="n">
        <v>80.2181720632</v>
      </c>
      <c r="AF106" s="0" t="n">
        <v>87.768101162</v>
      </c>
      <c r="AG106" s="0" t="n">
        <v>95.5966430027</v>
      </c>
      <c r="AH106" s="0" t="n">
        <v>103.6762989231</v>
      </c>
      <c r="AI106" s="0" t="n">
        <v>111.9765634986</v>
      </c>
      <c r="AJ106" s="0" t="n">
        <v>120.4639527152</v>
      </c>
      <c r="AK106" s="0" t="n">
        <v>129.1020219162</v>
      </c>
      <c r="AL106" s="0" t="n">
        <v>137.8513762974</v>
      </c>
      <c r="AM106" s="0" t="n">
        <v>146.6696833106</v>
      </c>
      <c r="AN106" s="0" t="n">
        <v>155.5117083161</v>
      </c>
      <c r="AO106" s="0" t="n">
        <v>164.3294164678</v>
      </c>
      <c r="AP106" s="0" t="n">
        <v>173.0722225704</v>
      </c>
      <c r="AQ106" s="0" t="n">
        <v>181.6875393441</v>
      </c>
      <c r="AR106" s="0" t="n">
        <v>190.1218947698</v>
      </c>
      <c r="AS106" s="0" t="n">
        <v>198.3230959062</v>
      </c>
      <c r="AT106" s="0" t="n">
        <v>206.2442620195</v>
      </c>
      <c r="AU106" s="0" t="n">
        <v>213.8510988523</v>
      </c>
      <c r="AV106" s="0" t="n">
        <v>219.6624556241</v>
      </c>
      <c r="AW106" s="0" t="n">
        <v>224.2613845561</v>
      </c>
      <c r="AX106" s="0" t="n">
        <v>227.8146232805</v>
      </c>
      <c r="AY106" s="0" t="n">
        <v>230.4402794208</v>
      </c>
      <c r="AZ106" s="0" t="n">
        <v>232.1922608188</v>
      </c>
      <c r="BA106" s="0" t="n">
        <v>235.390827853</v>
      </c>
      <c r="BB106" s="0" t="n">
        <v>237.7049894688</v>
      </c>
      <c r="BC106" s="0" t="n">
        <v>239.3539742346</v>
      </c>
      <c r="BD106" s="0" t="n">
        <v>240.5068993783</v>
      </c>
      <c r="BE106" s="0" t="n">
        <v>241.2945383464</v>
      </c>
      <c r="BF106" s="0" t="n">
        <v>241.8181251777</v>
      </c>
      <c r="BG106" s="0" t="n">
        <v>242.2903508093</v>
      </c>
      <c r="BH106" s="0" t="n">
        <v>243.9088006127</v>
      </c>
      <c r="BI106" s="0" t="n">
        <v>247.7249578489</v>
      </c>
    </row>
    <row r="107" customFormat="false" ht="12.75" hidden="false" customHeight="false" outlineLevel="0" collapsed="false">
      <c r="A107" s="0" t="s">
        <v>428</v>
      </c>
      <c r="B107" s="0" t="n">
        <v>63.4733379201</v>
      </c>
      <c r="C107" s="0" t="n">
        <v>75.6860956244</v>
      </c>
      <c r="D107" s="0" t="n">
        <v>89.3202267514</v>
      </c>
      <c r="E107" s="0" t="n">
        <v>104.3819035898</v>
      </c>
      <c r="F107" s="0" t="n">
        <v>120.8728530945</v>
      </c>
      <c r="G107" s="0" t="n">
        <v>138.7900325263</v>
      </c>
      <c r="H107" s="0" t="n">
        <v>158.1253675114</v>
      </c>
      <c r="I107" s="0" t="n">
        <v>178.8656027942</v>
      </c>
      <c r="J107" s="0" t="n">
        <v>200.9922838744</v>
      </c>
      <c r="K107" s="0" t="n">
        <v>224.4818701833</v>
      </c>
      <c r="L107" s="0" t="n">
        <v>249.3059702892</v>
      </c>
      <c r="M107" s="0" t="n">
        <v>275.431683221</v>
      </c>
      <c r="N107" s="0" t="n">
        <v>302.8220255452</v>
      </c>
      <c r="O107" s="0" t="n">
        <v>331.4364202218</v>
      </c>
      <c r="P107" s="0" t="n">
        <v>361.2312194348</v>
      </c>
      <c r="Q107" s="0" t="n">
        <v>392.1602279259</v>
      </c>
      <c r="R107" s="0" t="n">
        <v>424.1751830043</v>
      </c>
      <c r="S107" s="0" t="n">
        <v>457.2261270863</v>
      </c>
      <c r="T107" s="0" t="n">
        <v>491.2615685193</v>
      </c>
      <c r="U107" s="0" t="n">
        <v>526.2572658917</v>
      </c>
      <c r="V107" s="0" t="n">
        <v>562.1760017785</v>
      </c>
      <c r="W107" s="0" t="n">
        <v>598.9800380021</v>
      </c>
      <c r="X107" s="0" t="n">
        <v>636.6319784339</v>
      </c>
      <c r="Y107" s="0" t="n">
        <v>675.0954194905</v>
      </c>
      <c r="Z107" s="0" t="n">
        <v>714.3354516125</v>
      </c>
      <c r="AA107" s="0" t="n">
        <v>754.3190542087</v>
      </c>
      <c r="AB107" s="0" t="n">
        <v>795.0154125783</v>
      </c>
      <c r="AC107" s="0" t="n">
        <v>836.3961764942</v>
      </c>
      <c r="AD107" s="0" t="n">
        <v>878.4356740957</v>
      </c>
      <c r="AE107" s="0" t="n">
        <v>921.1110910236</v>
      </c>
      <c r="AF107" s="0" t="n">
        <v>964.4026225217</v>
      </c>
      <c r="AG107" s="0" t="n">
        <v>1008.2936054088</v>
      </c>
      <c r="AH107" s="0" t="n">
        <v>1052.7706375772</v>
      </c>
      <c r="AI107" s="0" t="n">
        <v>1097.8236957702</v>
      </c>
      <c r="AJ107" s="0" t="n">
        <v>1143.4462693967</v>
      </c>
      <c r="AK107" s="0" t="n">
        <v>1189.6355421588</v>
      </c>
      <c r="AL107" s="0" t="n">
        <v>1236.3926799208</v>
      </c>
      <c r="AM107" s="0" t="n">
        <v>1283.723332853</v>
      </c>
      <c r="AN107" s="0" t="n">
        <v>1331.6385510561</v>
      </c>
      <c r="AO107" s="0" t="n">
        <v>1380.1564790774</v>
      </c>
      <c r="AP107" s="0" t="n">
        <v>1429.3054958314</v>
      </c>
      <c r="AQ107" s="0" t="n">
        <v>1479.130008538</v>
      </c>
      <c r="AR107" s="0" t="n">
        <v>1529.7010777011</v>
      </c>
      <c r="AS107" s="0" t="n">
        <v>1581.1357601629</v>
      </c>
      <c r="AT107" s="0" t="n">
        <v>1633.6320177735</v>
      </c>
      <c r="AU107" s="0" t="n">
        <v>1687.5309835725</v>
      </c>
      <c r="AV107" s="0" t="n">
        <v>1739.6701837709</v>
      </c>
      <c r="AW107" s="0" t="n">
        <v>1792.9446667551</v>
      </c>
      <c r="AX107" s="0" t="n">
        <v>1847.0277983477</v>
      </c>
      <c r="AY107" s="0" t="n">
        <v>1901.3065547214</v>
      </c>
      <c r="AZ107" s="0" t="n">
        <v>1954.7396824923</v>
      </c>
      <c r="BA107" s="0" t="n">
        <v>2025.8682849</v>
      </c>
      <c r="BB107" s="0" t="n">
        <v>2094.2464163505</v>
      </c>
      <c r="BC107" s="0" t="n">
        <v>2160.6324924829</v>
      </c>
      <c r="BD107" s="0" t="n">
        <v>2225.5261789233</v>
      </c>
      <c r="BE107" s="0" t="n">
        <v>2289.2508846674</v>
      </c>
      <c r="BF107" s="0" t="n">
        <v>2352.0100078027</v>
      </c>
      <c r="BG107" s="0" t="n">
        <v>2413.858427058</v>
      </c>
      <c r="BH107" s="0" t="n">
        <v>2474.0553041013</v>
      </c>
      <c r="BI107" s="0" t="n">
        <v>2531.1361586876</v>
      </c>
    </row>
    <row r="108" customFormat="false" ht="12.75" hidden="false" customHeight="false" outlineLevel="0" collapsed="false">
      <c r="A108" s="0" t="s">
        <v>429</v>
      </c>
      <c r="B108" s="0" t="n">
        <v>0</v>
      </c>
      <c r="C108" s="0" t="n">
        <v>0</v>
      </c>
      <c r="D108" s="0" t="n">
        <v>0</v>
      </c>
      <c r="E108" s="0" t="n">
        <v>0</v>
      </c>
      <c r="F108" s="0" t="n">
        <v>0</v>
      </c>
      <c r="G108" s="0" t="n">
        <v>0</v>
      </c>
      <c r="H108" s="0" t="n">
        <v>0</v>
      </c>
      <c r="I108" s="0" t="n">
        <v>0</v>
      </c>
      <c r="J108" s="0" t="n">
        <v>0</v>
      </c>
      <c r="K108" s="0" t="n">
        <v>0</v>
      </c>
      <c r="L108" s="0" t="n">
        <v>0</v>
      </c>
      <c r="M108" s="0" t="n">
        <v>0</v>
      </c>
      <c r="N108" s="0" t="n">
        <v>0</v>
      </c>
      <c r="O108" s="0" t="n">
        <v>0</v>
      </c>
      <c r="P108" s="0" t="n">
        <v>0</v>
      </c>
      <c r="Q108" s="0" t="n">
        <v>0</v>
      </c>
      <c r="R108" s="0" t="n">
        <v>0</v>
      </c>
      <c r="S108" s="0" t="n">
        <v>0</v>
      </c>
      <c r="T108" s="0" t="n">
        <v>0</v>
      </c>
      <c r="U108" s="0" t="n">
        <v>0</v>
      </c>
      <c r="V108" s="0" t="n">
        <v>0</v>
      </c>
      <c r="W108" s="0" t="n">
        <v>0</v>
      </c>
      <c r="X108" s="0" t="n">
        <v>0</v>
      </c>
      <c r="Y108" s="0" t="n">
        <v>0</v>
      </c>
      <c r="Z108" s="0" t="n">
        <v>0</v>
      </c>
      <c r="AA108" s="0" t="n">
        <v>0</v>
      </c>
      <c r="AB108" s="0" t="n">
        <v>0</v>
      </c>
      <c r="AC108" s="0" t="n">
        <v>0</v>
      </c>
      <c r="AD108" s="0" t="n">
        <v>0</v>
      </c>
      <c r="AE108" s="0" t="n">
        <v>0</v>
      </c>
      <c r="AF108" s="0" t="n">
        <v>0</v>
      </c>
      <c r="AG108" s="0" t="n">
        <v>0</v>
      </c>
      <c r="AH108" s="0" t="n">
        <v>0</v>
      </c>
      <c r="AI108" s="0" t="n">
        <v>0</v>
      </c>
      <c r="AJ108" s="0" t="n">
        <v>0</v>
      </c>
      <c r="AK108" s="0" t="n">
        <v>0</v>
      </c>
      <c r="AL108" s="0" t="n">
        <v>0</v>
      </c>
      <c r="AM108" s="0" t="n">
        <v>0</v>
      </c>
      <c r="AN108" s="0" t="n">
        <v>0</v>
      </c>
      <c r="AO108" s="0" t="n">
        <v>0</v>
      </c>
      <c r="AP108" s="0" t="n">
        <v>0</v>
      </c>
      <c r="AQ108" s="0" t="n">
        <v>0</v>
      </c>
      <c r="AR108" s="0" t="n">
        <v>0</v>
      </c>
      <c r="AS108" s="0" t="n">
        <v>0</v>
      </c>
      <c r="AT108" s="0" t="n">
        <v>0</v>
      </c>
      <c r="AU108" s="0" t="n">
        <v>0</v>
      </c>
      <c r="AV108" s="0" t="n">
        <v>0</v>
      </c>
      <c r="AW108" s="0" t="n">
        <v>0</v>
      </c>
      <c r="AX108" s="0" t="n">
        <v>0</v>
      </c>
      <c r="AY108" s="0" t="n">
        <v>0</v>
      </c>
      <c r="AZ108" s="0" t="n">
        <v>0</v>
      </c>
      <c r="BA108" s="0" t="n">
        <v>0</v>
      </c>
      <c r="BB108" s="0" t="n">
        <v>0</v>
      </c>
      <c r="BC108" s="0" t="n">
        <v>0</v>
      </c>
      <c r="BD108" s="0" t="n">
        <v>0</v>
      </c>
      <c r="BE108" s="0" t="n">
        <v>0</v>
      </c>
      <c r="BF108" s="0" t="n">
        <v>0</v>
      </c>
      <c r="BG108" s="0" t="n">
        <v>0</v>
      </c>
      <c r="BH108" s="0" t="n">
        <v>0</v>
      </c>
      <c r="BI108" s="0" t="n">
        <v>0</v>
      </c>
    </row>
    <row r="109" customFormat="false" ht="12.75" hidden="false" customHeight="false" outlineLevel="0" collapsed="false">
      <c r="A109" s="0" t="s">
        <v>430</v>
      </c>
      <c r="B109" s="0" t="n">
        <v>0.0004860163</v>
      </c>
      <c r="C109" s="0" t="n">
        <v>0.000652546</v>
      </c>
      <c r="D109" s="0" t="n">
        <v>0.0008674545</v>
      </c>
      <c r="E109" s="0" t="n">
        <v>0.0011423428</v>
      </c>
      <c r="F109" s="0" t="n">
        <v>0.0014912584</v>
      </c>
      <c r="G109" s="0" t="n">
        <v>0.0019311654</v>
      </c>
      <c r="H109" s="0" t="n">
        <v>0.0024824989</v>
      </c>
      <c r="I109" s="0" t="n">
        <v>0.0031698169</v>
      </c>
      <c r="J109" s="0" t="n">
        <v>0.0040225668</v>
      </c>
      <c r="K109" s="0" t="n">
        <v>0.0050759859</v>
      </c>
      <c r="L109" s="0" t="n">
        <v>0.0063721589</v>
      </c>
      <c r="M109" s="0" t="n">
        <v>0.0079612574</v>
      </c>
      <c r="N109" s="0" t="n">
        <v>0.0099029914</v>
      </c>
      <c r="O109" s="0" t="n">
        <v>0.0122683103</v>
      </c>
      <c r="P109" s="0" t="n">
        <v>0.0151413903</v>
      </c>
      <c r="Q109" s="0" t="n">
        <v>0.0186219569</v>
      </c>
      <c r="R109" s="0" t="n">
        <v>0.0228279938</v>
      </c>
      <c r="S109" s="0" t="n">
        <v>0.0278988958</v>
      </c>
      <c r="T109" s="0" t="n">
        <v>0.0339991242</v>
      </c>
      <c r="U109" s="0" t="n">
        <v>0.0413224212</v>
      </c>
      <c r="V109" s="0" t="n">
        <v>0.050097761</v>
      </c>
      <c r="W109" s="0" t="n">
        <v>0.0605946383</v>
      </c>
      <c r="X109" s="0" t="n">
        <v>0.0731299784</v>
      </c>
      <c r="Y109" s="0" t="n">
        <v>0.0880761872</v>
      </c>
      <c r="Z109" s="0" t="n">
        <v>0.10587053</v>
      </c>
      <c r="AA109" s="0" t="n">
        <v>0.1270260546</v>
      </c>
      <c r="AB109" s="0" t="n">
        <v>0.1521443109</v>
      </c>
      <c r="AC109" s="0" t="n">
        <v>0.181930158</v>
      </c>
      <c r="AD109" s="0" t="n">
        <v>0.2172089991</v>
      </c>
      <c r="AE109" s="0" t="n">
        <v>0.258946835</v>
      </c>
      <c r="AF109" s="0" t="n">
        <v>0.3082735945</v>
      </c>
      <c r="AG109" s="0" t="n">
        <v>0.3665102694</v>
      </c>
      <c r="AH109" s="0" t="n">
        <v>0.4352004697</v>
      </c>
      <c r="AI109" s="0" t="n">
        <v>0.5161471151</v>
      </c>
      <c r="AJ109" s="0" t="n">
        <v>0.6114550992</v>
      </c>
      <c r="AK109" s="0" t="n">
        <v>0.7235809143</v>
      </c>
      <c r="AL109" s="0" t="n">
        <v>0.8553904223</v>
      </c>
      <c r="AM109" s="0" t="n">
        <v>1.0102262283</v>
      </c>
      <c r="AN109" s="0" t="n">
        <v>1.1919865413</v>
      </c>
      <c r="AO109" s="0" t="n">
        <v>1.4052181044</v>
      </c>
      <c r="AP109" s="0" t="n">
        <v>1.6552270477</v>
      </c>
      <c r="AQ109" s="0" t="n">
        <v>1.9482139114</v>
      </c>
      <c r="AR109" s="0" t="n">
        <v>2.291443774</v>
      </c>
      <c r="AS109" s="0" t="n">
        <v>2.693471708</v>
      </c>
      <c r="AT109" s="0" t="n">
        <v>3.1644622438</v>
      </c>
      <c r="AU109" s="0" t="n">
        <v>9.0757590821</v>
      </c>
      <c r="AV109" s="0" t="n">
        <v>8.761707352</v>
      </c>
      <c r="AW109" s="0" t="n">
        <v>8.4524839632</v>
      </c>
      <c r="AX109" s="0" t="n">
        <v>8.1481463007</v>
      </c>
      <c r="AY109" s="0" t="n">
        <v>7.8475589319</v>
      </c>
      <c r="AZ109" s="0" t="n">
        <v>7.5482228417</v>
      </c>
      <c r="BA109" s="0" t="n">
        <v>7.3190558606</v>
      </c>
      <c r="BB109" s="0" t="n">
        <v>7.0795212946</v>
      </c>
      <c r="BC109" s="0" t="n">
        <v>6.8352878774</v>
      </c>
      <c r="BD109" s="0" t="n">
        <v>6.5901314003</v>
      </c>
      <c r="BE109" s="0" t="n">
        <v>6.3465775823</v>
      </c>
      <c r="BF109" s="0" t="n">
        <v>5.6434664992</v>
      </c>
      <c r="BG109" s="0" t="n">
        <v>2.4013657167</v>
      </c>
      <c r="BH109" s="0" t="n">
        <v>0.5488768297</v>
      </c>
      <c r="BI109" s="0" t="n">
        <v>0</v>
      </c>
    </row>
    <row r="110" customFormat="false" ht="12.75" hidden="false" customHeight="false" outlineLevel="0" collapsed="false">
      <c r="A110" s="0" t="s">
        <v>431</v>
      </c>
      <c r="B110" s="0" t="n">
        <v>63.4728519038</v>
      </c>
      <c r="C110" s="0" t="n">
        <v>75.6854430784</v>
      </c>
      <c r="D110" s="0" t="n">
        <v>89.3193592969</v>
      </c>
      <c r="E110" s="0" t="n">
        <v>104.3807612469</v>
      </c>
      <c r="F110" s="0" t="n">
        <v>120.8713618362</v>
      </c>
      <c r="G110" s="0" t="n">
        <v>138.788101361</v>
      </c>
      <c r="H110" s="0" t="n">
        <v>158.1228850125</v>
      </c>
      <c r="I110" s="0" t="n">
        <v>178.8624329773</v>
      </c>
      <c r="J110" s="0" t="n">
        <v>200.9882613076</v>
      </c>
      <c r="K110" s="0" t="n">
        <v>224.4767941974</v>
      </c>
      <c r="L110" s="0" t="n">
        <v>249.2995981302</v>
      </c>
      <c r="M110" s="0" t="n">
        <v>275.4237219636</v>
      </c>
      <c r="N110" s="0" t="n">
        <v>302.8121225538</v>
      </c>
      <c r="O110" s="0" t="n">
        <v>331.4241519114</v>
      </c>
      <c r="P110" s="0" t="n">
        <v>361.2160780444</v>
      </c>
      <c r="Q110" s="0" t="n">
        <v>392.141605969</v>
      </c>
      <c r="R110" s="0" t="n">
        <v>424.1523550105</v>
      </c>
      <c r="S110" s="0" t="n">
        <v>457.1982281905</v>
      </c>
      <c r="T110" s="0" t="n">
        <v>491.227569395</v>
      </c>
      <c r="U110" s="0" t="n">
        <v>526.2159434705</v>
      </c>
      <c r="V110" s="0" t="n">
        <v>562.1259040175</v>
      </c>
      <c r="W110" s="0" t="n">
        <v>598.9194433637</v>
      </c>
      <c r="X110" s="0" t="n">
        <v>636.5588484555</v>
      </c>
      <c r="Y110" s="0" t="n">
        <v>675.0073433033</v>
      </c>
      <c r="Z110" s="0" t="n">
        <v>714.2295810825</v>
      </c>
      <c r="AA110" s="0" t="n">
        <v>754.1920281541</v>
      </c>
      <c r="AB110" s="0" t="n">
        <v>794.8632682674</v>
      </c>
      <c r="AC110" s="0" t="n">
        <v>836.2142463362</v>
      </c>
      <c r="AD110" s="0" t="n">
        <v>878.2184650966</v>
      </c>
      <c r="AE110" s="0" t="n">
        <v>920.8521441885</v>
      </c>
      <c r="AF110" s="0" t="n">
        <v>964.0943489272</v>
      </c>
      <c r="AG110" s="0" t="n">
        <v>1007.9270951394</v>
      </c>
      <c r="AH110" s="0" t="n">
        <v>1052.3354371075</v>
      </c>
      <c r="AI110" s="0" t="n">
        <v>1097.307548655</v>
      </c>
      <c r="AJ110" s="0" t="n">
        <v>1142.8348142975</v>
      </c>
      <c r="AK110" s="0" t="n">
        <v>1188.9119612445</v>
      </c>
      <c r="AL110" s="0" t="n">
        <v>1235.5372894985</v>
      </c>
      <c r="AM110" s="0" t="n">
        <v>1282.7131066247</v>
      </c>
      <c r="AN110" s="0" t="n">
        <v>1330.4465645148</v>
      </c>
      <c r="AO110" s="0" t="n">
        <v>1378.751260973</v>
      </c>
      <c r="AP110" s="0" t="n">
        <v>1427.6502687838</v>
      </c>
      <c r="AQ110" s="0" t="n">
        <v>1477.1817946266</v>
      </c>
      <c r="AR110" s="0" t="n">
        <v>1527.4096339271</v>
      </c>
      <c r="AS110" s="0" t="n">
        <v>1578.4422884549</v>
      </c>
      <c r="AT110" s="0" t="n">
        <v>1630.4675555297</v>
      </c>
      <c r="AU110" s="0" t="n">
        <v>1678.4552244904</v>
      </c>
      <c r="AV110" s="0" t="n">
        <v>1730.9084764189</v>
      </c>
      <c r="AW110" s="0" t="n">
        <v>1784.4921827919</v>
      </c>
      <c r="AX110" s="0" t="n">
        <v>1838.8796520469</v>
      </c>
      <c r="AY110" s="0" t="n">
        <v>1893.4589957895</v>
      </c>
      <c r="AZ110" s="0" t="n">
        <v>1947.1914596507</v>
      </c>
      <c r="BA110" s="0" t="n">
        <v>2018.5492290393</v>
      </c>
      <c r="BB110" s="0" t="n">
        <v>2087.1668950559</v>
      </c>
      <c r="BC110" s="0" t="n">
        <v>2153.7972046055</v>
      </c>
      <c r="BD110" s="0" t="n">
        <v>2218.9360475231</v>
      </c>
      <c r="BE110" s="0" t="n">
        <v>2282.9043070852</v>
      </c>
      <c r="BF110" s="0" t="n">
        <v>2346.3665413035</v>
      </c>
      <c r="BG110" s="0" t="n">
        <v>2411.4570613413</v>
      </c>
      <c r="BH110" s="0" t="n">
        <v>2473.5064272716</v>
      </c>
      <c r="BI110" s="0" t="n">
        <v>2531.1361586876</v>
      </c>
    </row>
    <row r="111" customFormat="false" ht="12.75" hidden="false" customHeight="false" outlineLevel="0" collapsed="false">
      <c r="A111" s="0" t="s">
        <v>367</v>
      </c>
    </row>
    <row r="112" customFormat="false" ht="12.75" hidden="false" customHeight="false" outlineLevel="0" collapsed="false">
      <c r="A112" s="0" t="s">
        <v>432</v>
      </c>
      <c r="B112" s="0" t="n">
        <v>36.8538267858</v>
      </c>
      <c r="C112" s="0" t="n">
        <v>40.6101357368</v>
      </c>
      <c r="D112" s="0" t="n">
        <v>44.6447257796</v>
      </c>
      <c r="E112" s="0" t="n">
        <v>48.8759917742</v>
      </c>
      <c r="F112" s="0" t="n">
        <v>53.2325598677</v>
      </c>
      <c r="G112" s="0" t="n">
        <v>57.651798982</v>
      </c>
      <c r="H112" s="0" t="n">
        <v>62.0785764421</v>
      </c>
      <c r="I112" s="0" t="n">
        <v>66.4642286837</v>
      </c>
      <c r="J112" s="0" t="n">
        <v>70.7657117211</v>
      </c>
      <c r="K112" s="0" t="n">
        <v>74.9448981814</v>
      </c>
      <c r="L112" s="0" t="n">
        <v>78.9679924141</v>
      </c>
      <c r="M112" s="0" t="n">
        <v>82.8050400549</v>
      </c>
      <c r="N112" s="0" t="n">
        <v>86.4295125971</v>
      </c>
      <c r="O112" s="0" t="n">
        <v>89.8179508225</v>
      </c>
      <c r="P112" s="0" t="n">
        <v>92.949653354</v>
      </c>
      <c r="Q112" s="0" t="n">
        <v>95.8063980877</v>
      </c>
      <c r="R112" s="0" t="n">
        <v>98.3721846353</v>
      </c>
      <c r="S112" s="0" t="n">
        <v>100.632984661</v>
      </c>
      <c r="T112" s="0" t="n">
        <v>102.576483151</v>
      </c>
      <c r="U112" s="0" t="n">
        <v>104.1917854184</v>
      </c>
      <c r="V112" s="0" t="n">
        <v>105.4714701216</v>
      </c>
      <c r="W112" s="0" t="n">
        <v>106.4089529953</v>
      </c>
      <c r="X112" s="0" t="n">
        <v>106.9985104092</v>
      </c>
      <c r="Y112" s="0" t="n">
        <v>107.2352438954</v>
      </c>
      <c r="Z112" s="0" t="n">
        <v>107.1150102137</v>
      </c>
      <c r="AA112" s="0" t="n">
        <v>106.6343320556</v>
      </c>
      <c r="AB112" s="0" t="n">
        <v>105.7902985891</v>
      </c>
      <c r="AC112" s="0" t="n">
        <v>104.580461469</v>
      </c>
      <c r="AD112" s="0" t="n">
        <v>103.0027297048</v>
      </c>
      <c r="AE112" s="0" t="n">
        <v>101.0552654613</v>
      </c>
      <c r="AF112" s="0" t="n">
        <v>98.7363820792</v>
      </c>
      <c r="AG112" s="0" t="n">
        <v>96.0444451756</v>
      </c>
      <c r="AH112" s="0" t="n">
        <v>92.9777774909</v>
      </c>
      <c r="AI112" s="0" t="n">
        <v>89.534568134</v>
      </c>
      <c r="AJ112" s="0" t="n">
        <v>85.7127869942</v>
      </c>
      <c r="AK112" s="0" t="n">
        <v>81.5101053257</v>
      </c>
      <c r="AL112" s="0" t="n">
        <v>76.9238238028</v>
      </c>
      <c r="AM112" s="0" t="n">
        <v>71.9508095648</v>
      </c>
      <c r="AN112" s="0" t="n">
        <v>66.5874435856</v>
      </c>
      <c r="AO112" s="0" t="n">
        <v>60.8295783242</v>
      </c>
      <c r="AP112" s="0" t="n">
        <v>54.6725013144</v>
      </c>
      <c r="AQ112" s="0" t="n">
        <v>48.1108894357</v>
      </c>
      <c r="AR112" s="0" t="n">
        <v>41.1387134551</v>
      </c>
      <c r="AS112" s="0" t="n">
        <v>33.7489977206</v>
      </c>
      <c r="AT112" s="0" t="n">
        <v>25.9332258016</v>
      </c>
      <c r="AU112" s="0" t="n">
        <v>-27.7073566532</v>
      </c>
      <c r="AV112" s="0" t="n">
        <v>-27.4344776944</v>
      </c>
      <c r="AW112" s="0" t="n">
        <v>-27.1448872042</v>
      </c>
      <c r="AX112" s="0" t="n">
        <v>-26.8384956615</v>
      </c>
      <c r="AY112" s="0" t="n">
        <v>-26.5112098614</v>
      </c>
      <c r="AZ112" s="0" t="n">
        <v>-26.1538266925</v>
      </c>
      <c r="BA112" s="0" t="n">
        <v>-26.0100464355</v>
      </c>
      <c r="BB112" s="0" t="n">
        <v>-25.8039067789</v>
      </c>
      <c r="BC112" s="0" t="n">
        <v>-25.5525274682</v>
      </c>
      <c r="BD112" s="0" t="n">
        <v>-25.2677511017</v>
      </c>
      <c r="BE112" s="0" t="n">
        <v>-24.9578722201</v>
      </c>
      <c r="BF112" s="0" t="n">
        <v>-20.5266804583</v>
      </c>
      <c r="BG112" s="0" t="n">
        <v>15.5397421586</v>
      </c>
      <c r="BH112" s="0" t="n">
        <v>57.1834364833</v>
      </c>
      <c r="BI112" s="0" t="n">
        <v>117.8572106376</v>
      </c>
    </row>
    <row r="113" customFormat="false" ht="12.75" hidden="false" customHeight="false" outlineLevel="0" collapsed="false">
      <c r="A113" s="0" t="s">
        <v>433</v>
      </c>
      <c r="B113" s="0" t="n">
        <v>33.5538267858</v>
      </c>
      <c r="C113" s="0" t="n">
        <v>37.9701357368</v>
      </c>
      <c r="D113" s="0" t="n">
        <v>42.5327257796</v>
      </c>
      <c r="E113" s="0" t="n">
        <v>47.1863917742</v>
      </c>
      <c r="F113" s="0" t="n">
        <v>51.8808798677</v>
      </c>
      <c r="G113" s="0" t="n">
        <v>56.570454982</v>
      </c>
      <c r="H113" s="0" t="n">
        <v>61.2135012421</v>
      </c>
      <c r="I113" s="0" t="n">
        <v>65.7721685237</v>
      </c>
      <c r="J113" s="0" t="n">
        <v>70.2120635931</v>
      </c>
      <c r="K113" s="0" t="n">
        <v>74.501979679</v>
      </c>
      <c r="L113" s="0" t="n">
        <v>78.6136576122</v>
      </c>
      <c r="M113" s="0" t="n">
        <v>82.5215722133</v>
      </c>
      <c r="N113" s="0" t="n">
        <v>86.2027383238</v>
      </c>
      <c r="O113" s="0" t="n">
        <v>89.6365314039</v>
      </c>
      <c r="P113" s="0" t="n">
        <v>92.8045178192</v>
      </c>
      <c r="Q113" s="0" t="n">
        <v>95.6902896598</v>
      </c>
      <c r="R113" s="0" t="n">
        <v>98.279297893</v>
      </c>
      <c r="S113" s="0" t="n">
        <v>100.5586752672</v>
      </c>
      <c r="T113" s="0" t="n">
        <v>102.5170356359</v>
      </c>
      <c r="U113" s="0" t="n">
        <v>104.1442274064</v>
      </c>
      <c r="V113" s="0" t="n">
        <v>105.433423712</v>
      </c>
      <c r="W113" s="0" t="n">
        <v>106.3785158676</v>
      </c>
      <c r="X113" s="0" t="n">
        <v>106.974160707</v>
      </c>
      <c r="Y113" s="0" t="n">
        <v>107.2157641337</v>
      </c>
      <c r="Z113" s="0" t="n">
        <v>107.0994264044</v>
      </c>
      <c r="AA113" s="0" t="n">
        <v>106.621865008</v>
      </c>
      <c r="AB113" s="0" t="n">
        <v>105.7803249511</v>
      </c>
      <c r="AC113" s="0" t="n">
        <v>104.5724825586</v>
      </c>
      <c r="AD113" s="0" t="n">
        <v>102.9963465764</v>
      </c>
      <c r="AE113" s="0" t="n">
        <v>101.0501589586</v>
      </c>
      <c r="AF113" s="0" t="n">
        <v>98.7322968771</v>
      </c>
      <c r="AG113" s="0" t="n">
        <v>96.0411770139</v>
      </c>
      <c r="AH113" s="0" t="n">
        <v>92.9751629615</v>
      </c>
      <c r="AI113" s="0" t="n">
        <v>89.5324765105</v>
      </c>
      <c r="AJ113" s="0" t="n">
        <v>85.7111136954</v>
      </c>
      <c r="AK113" s="0" t="n">
        <v>81.5087666867</v>
      </c>
      <c r="AL113" s="0" t="n">
        <v>76.9227528916</v>
      </c>
      <c r="AM113" s="0" t="n">
        <v>71.9499528359</v>
      </c>
      <c r="AN113" s="0" t="n">
        <v>66.5867582024</v>
      </c>
      <c r="AO113" s="0" t="n">
        <v>60.8290300177</v>
      </c>
      <c r="AP113" s="0" t="n">
        <v>54.6720626691</v>
      </c>
      <c r="AQ113" s="0" t="n">
        <v>48.1105385195</v>
      </c>
      <c r="AR113" s="0" t="n">
        <v>41.1384327221</v>
      </c>
      <c r="AS113" s="0" t="n">
        <v>33.7487731342</v>
      </c>
      <c r="AT113" s="0" t="n">
        <v>25.9330461325</v>
      </c>
      <c r="AU113" s="0" t="n">
        <v>-27.7075003885</v>
      </c>
      <c r="AV113" s="0" t="n">
        <v>-27.4345926826</v>
      </c>
      <c r="AW113" s="0" t="n">
        <v>-27.1449791948</v>
      </c>
      <c r="AX113" s="0" t="n">
        <v>-26.838569254</v>
      </c>
      <c r="AY113" s="0" t="n">
        <v>-26.5112687354</v>
      </c>
      <c r="AZ113" s="0" t="n">
        <v>-26.1538737917</v>
      </c>
      <c r="BA113" s="0" t="n">
        <v>-26.0100841148</v>
      </c>
      <c r="BB113" s="0" t="n">
        <v>-25.8039369224</v>
      </c>
      <c r="BC113" s="0" t="n">
        <v>-25.5525515829</v>
      </c>
      <c r="BD113" s="0" t="n">
        <v>-25.2677703935</v>
      </c>
      <c r="BE113" s="0" t="n">
        <v>-24.9578876536</v>
      </c>
      <c r="BF113" s="0" t="n">
        <v>-20.5266928051</v>
      </c>
      <c r="BG113" s="0" t="n">
        <v>15.5397322811</v>
      </c>
      <c r="BH113" s="0" t="n">
        <v>57.1834285813</v>
      </c>
      <c r="BI113" s="0" t="n">
        <v>117.8572043161</v>
      </c>
    </row>
    <row r="114" customFormat="false" ht="12.75" hidden="false" customHeight="false" outlineLevel="0" collapsed="false">
      <c r="A114" s="0" t="s">
        <v>434</v>
      </c>
      <c r="B114" s="0" t="n">
        <v>0.5277253585</v>
      </c>
      <c r="C114" s="0" t="n">
        <v>0.5005319203</v>
      </c>
      <c r="D114" s="0" t="n">
        <v>0.4747551229</v>
      </c>
      <c r="E114" s="0" t="n">
        <v>0.4503121745</v>
      </c>
      <c r="F114" s="0" t="n">
        <v>0.4271253248</v>
      </c>
      <c r="G114" s="0" t="n">
        <v>0.4051215349</v>
      </c>
      <c r="H114" s="0" t="n">
        <v>0.3842321697</v>
      </c>
      <c r="I114" s="0" t="n">
        <v>0.3643927118</v>
      </c>
      <c r="J114" s="0" t="n">
        <v>0.3455424942</v>
      </c>
      <c r="K114" s="0" t="n">
        <v>0.3276244512</v>
      </c>
      <c r="L114" s="0" t="n">
        <v>0.3105848862</v>
      </c>
      <c r="M114" s="0" t="n">
        <v>0.2943732548</v>
      </c>
      <c r="N114" s="0" t="n">
        <v>0.2789419624</v>
      </c>
      <c r="O114" s="0" t="n">
        <v>0.2642461754</v>
      </c>
      <c r="P114" s="0" t="n">
        <v>0.2502436445</v>
      </c>
      <c r="Q114" s="0" t="n">
        <v>0.23689454</v>
      </c>
      <c r="R114" s="0" t="n">
        <v>0.2241612975</v>
      </c>
      <c r="S114" s="0" t="n">
        <v>0.2120084738</v>
      </c>
      <c r="T114" s="0" t="n">
        <v>0.2004026125</v>
      </c>
      <c r="U114" s="0" t="n">
        <v>0.1893121175</v>
      </c>
      <c r="V114" s="0" t="n">
        <v>0.178707135</v>
      </c>
      <c r="W114" s="0" t="n">
        <v>0.1685594433</v>
      </c>
      <c r="X114" s="0" t="n">
        <v>0.1588423492</v>
      </c>
      <c r="Y114" s="0" t="n">
        <v>0.1495305909</v>
      </c>
      <c r="Z114" s="0" t="n">
        <v>0.1406002469</v>
      </c>
      <c r="AA114" s="0" t="n">
        <v>0.1320286512</v>
      </c>
      <c r="AB114" s="0" t="n">
        <v>0.1237943129</v>
      </c>
      <c r="AC114" s="0" t="n">
        <v>0.1158768412</v>
      </c>
      <c r="AD114" s="0" t="n">
        <v>0.1082568746</v>
      </c>
      <c r="AE114" s="0" t="n">
        <v>0.100916015</v>
      </c>
      <c r="AF114" s="0" t="n">
        <v>0.0938367649</v>
      </c>
      <c r="AG114" s="0" t="n">
        <v>0.0870024689</v>
      </c>
      <c r="AH114" s="0" t="n">
        <v>0.0803972582</v>
      </c>
      <c r="AI114" s="0" t="n">
        <v>0.0740059988</v>
      </c>
      <c r="AJ114" s="0" t="n">
        <v>0.067814242</v>
      </c>
      <c r="AK114" s="0" t="n">
        <v>0.0618081784</v>
      </c>
      <c r="AL114" s="0" t="n">
        <v>0.0559745938</v>
      </c>
      <c r="AM114" s="0" t="n">
        <v>0.0503008278</v>
      </c>
      <c r="AN114" s="0" t="n">
        <v>0.0447747346</v>
      </c>
      <c r="AO114" s="0" t="n">
        <v>0.0393846459</v>
      </c>
      <c r="AP114" s="0" t="n">
        <v>0.0341193353</v>
      </c>
      <c r="AQ114" s="0" t="n">
        <v>0.0289679854</v>
      </c>
      <c r="AR114" s="0" t="n">
        <v>0.0239201554</v>
      </c>
      <c r="AS114" s="0" t="n">
        <v>0.0189657508</v>
      </c>
      <c r="AT114" s="0" t="n">
        <v>0.0140949945</v>
      </c>
      <c r="AU114" s="0" t="n">
        <v>-0.0145722949</v>
      </c>
      <c r="AV114" s="0" t="n">
        <v>-0.0140020087</v>
      </c>
      <c r="AW114" s="0" t="n">
        <v>-0.0134567211</v>
      </c>
      <c r="AX114" s="0" t="n">
        <v>-0.0129352326</v>
      </c>
      <c r="AY114" s="0" t="n">
        <v>-0.0124364058</v>
      </c>
      <c r="AZ114" s="0" t="n">
        <v>-0.0119591622</v>
      </c>
      <c r="BA114" s="0" t="n">
        <v>-0.0115024784</v>
      </c>
      <c r="BB114" s="0" t="n">
        <v>-0.0110653836</v>
      </c>
      <c r="BC114" s="0" t="n">
        <v>-0.0106469565</v>
      </c>
      <c r="BD114" s="0" t="n">
        <v>-0.0102463226</v>
      </c>
      <c r="BE114" s="0" t="n">
        <v>-0.0098626515</v>
      </c>
      <c r="BF114" s="0" t="n">
        <v>-0.0079136673</v>
      </c>
      <c r="BG114" s="0" t="n">
        <v>0.0058504751</v>
      </c>
      <c r="BH114" s="0" t="n">
        <v>0.0210390669</v>
      </c>
      <c r="BI114" s="0" t="n">
        <v>0.0424120528</v>
      </c>
    </row>
    <row r="115" customFormat="false" ht="12.75" hidden="false" customHeight="false" outlineLevel="0" collapsed="false">
      <c r="A115" s="0" t="s">
        <v>435</v>
      </c>
    </row>
    <row r="116" customFormat="false" ht="12.75" hidden="false" customHeight="false" outlineLevel="0" collapsed="false">
      <c r="A116" s="0" t="s">
        <v>436</v>
      </c>
      <c r="B116" s="0" t="n">
        <v>16.3848139931</v>
      </c>
      <c r="C116" s="0" t="n">
        <v>19.3244053735</v>
      </c>
      <c r="D116" s="0" t="n">
        <v>22.5778408469</v>
      </c>
      <c r="E116" s="0" t="n">
        <v>26.1480193436</v>
      </c>
      <c r="F116" s="0" t="n">
        <v>30.0371904378</v>
      </c>
      <c r="G116" s="0" t="n">
        <v>34.2467723283</v>
      </c>
      <c r="H116" s="0" t="n">
        <v>38.7772021728</v>
      </c>
      <c r="I116" s="0" t="n">
        <v>43.6278366295</v>
      </c>
      <c r="J116" s="0" t="n">
        <v>48.7969038361</v>
      </c>
      <c r="K116" s="0" t="n">
        <v>54.2815017743</v>
      </c>
      <c r="L116" s="0" t="n">
        <v>60.0776352977</v>
      </c>
      <c r="M116" s="0" t="n">
        <v>66.1802822814</v>
      </c>
      <c r="N116" s="0" t="n">
        <v>72.5834770854</v>
      </c>
      <c r="O116" s="0" t="n">
        <v>79.2803957209</v>
      </c>
      <c r="P116" s="0" t="n">
        <v>86.2634200884</v>
      </c>
      <c r="Q116" s="0" t="n">
        <v>93.5241452607</v>
      </c>
      <c r="R116" s="0" t="n">
        <v>101.053267961</v>
      </c>
      <c r="S116" s="0" t="n">
        <v>108.8402445908</v>
      </c>
      <c r="T116" s="0" t="n">
        <v>116.8725113603</v>
      </c>
      <c r="U116" s="0" t="n">
        <v>125.1551376151</v>
      </c>
      <c r="V116" s="0" t="n">
        <v>133.6819029659</v>
      </c>
      <c r="W116" s="0" t="n">
        <v>142.4467571956</v>
      </c>
      <c r="X116" s="0" t="n">
        <v>151.4439553484</v>
      </c>
      <c r="Y116" s="0" t="n">
        <v>160.6681643468</v>
      </c>
      <c r="Z116" s="0" t="n">
        <v>170.1145478775</v>
      </c>
      <c r="AA116" s="0" t="n">
        <v>179.7788333749</v>
      </c>
      <c r="AB116" s="0" t="n">
        <v>189.6573639418</v>
      </c>
      <c r="AC116" s="0" t="n">
        <v>199.7471366501</v>
      </c>
      <c r="AD116" s="0" t="n">
        <v>210.0458284281</v>
      </c>
      <c r="AE116" s="0" t="n">
        <v>220.5518107141</v>
      </c>
      <c r="AF116" s="0" t="n">
        <v>231.2641549159</v>
      </c>
      <c r="AG116" s="0" t="n">
        <v>242.1826329199</v>
      </c>
      <c r="AH116" s="0" t="n">
        <v>253.307721648</v>
      </c>
      <c r="AI116" s="0" t="n">
        <v>264.6406300862</v>
      </c>
      <c r="AJ116" s="0" t="n">
        <v>276.183385328</v>
      </c>
      <c r="AK116" s="0" t="n">
        <v>287.9390481997</v>
      </c>
      <c r="AL116" s="0" t="n">
        <v>299.9121921649</v>
      </c>
      <c r="AM116" s="0" t="n">
        <v>312.1098953132</v>
      </c>
      <c r="AN116" s="0" t="n">
        <v>324.5437073381</v>
      </c>
      <c r="AO116" s="0" t="n">
        <v>337.2334387876</v>
      </c>
      <c r="AP116" s="0" t="n">
        <v>350.2143165595</v>
      </c>
      <c r="AQ116" s="0" t="n">
        <v>363.5503012692</v>
      </c>
      <c r="AR116" s="0" t="n">
        <v>377.3585923909</v>
      </c>
      <c r="AS116" s="0" t="n">
        <v>391.8542680002</v>
      </c>
      <c r="AT116" s="0" t="n">
        <v>407.4307416553</v>
      </c>
      <c r="AU116" s="0" t="n">
        <v>416.1179020755</v>
      </c>
      <c r="AV116" s="0" t="n">
        <v>428.2129405576</v>
      </c>
      <c r="AW116" s="0" t="n">
        <v>440.0849071177</v>
      </c>
      <c r="AX116" s="0" t="n">
        <v>451.0897120016</v>
      </c>
      <c r="AY116" s="0" t="n">
        <v>460.0963031932</v>
      </c>
      <c r="AZ116" s="0" t="n">
        <v>502.9169995124</v>
      </c>
      <c r="BA116" s="0" t="n">
        <v>521.3471518711</v>
      </c>
      <c r="BB116" s="0" t="n">
        <v>539.0695954118</v>
      </c>
      <c r="BC116" s="0" t="n">
        <v>556.2787482094</v>
      </c>
      <c r="BD116" s="0" t="n">
        <v>573.1026877709</v>
      </c>
      <c r="BE116" s="0" t="n">
        <v>589.6242912339</v>
      </c>
      <c r="BF116" s="0" t="n">
        <v>606.0151994095</v>
      </c>
      <c r="BG116" s="0" t="n">
        <v>622.8266582272</v>
      </c>
      <c r="BH116" s="0" t="n">
        <v>638.8526534013</v>
      </c>
      <c r="BI116" s="0" t="n">
        <v>653.7371535683</v>
      </c>
    </row>
    <row r="117" customFormat="false" ht="12.75" hidden="false" customHeight="false" outlineLevel="0" collapsed="false">
      <c r="A117" s="0" t="s">
        <v>437</v>
      </c>
      <c r="B117" s="0" t="n">
        <v>135</v>
      </c>
      <c r="C117" s="0" t="n">
        <v>161.6402199654</v>
      </c>
      <c r="D117" s="0" t="n">
        <v>192.068960355</v>
      </c>
      <c r="E117" s="0" t="n">
        <v>226.3040046345</v>
      </c>
      <c r="F117" s="0" t="n">
        <v>264.3703484147</v>
      </c>
      <c r="G117" s="0" t="n">
        <v>306.2939992243</v>
      </c>
      <c r="H117" s="0" t="n">
        <v>352.0974052436</v>
      </c>
      <c r="I117" s="0" t="n">
        <v>401.7960076863</v>
      </c>
      <c r="J117" s="0" t="n">
        <v>455.3957077262</v>
      </c>
      <c r="K117" s="0" t="n">
        <v>512.8911306357</v>
      </c>
      <c r="L117" s="0" t="n">
        <v>574.2645926005</v>
      </c>
      <c r="M117" s="0" t="n">
        <v>639.4856757731</v>
      </c>
      <c r="N117" s="0" t="n">
        <v>708.5113080942</v>
      </c>
      <c r="O117" s="0" t="n">
        <v>781.2862277437</v>
      </c>
      <c r="P117" s="0" t="n">
        <v>857.7436832247</v>
      </c>
      <c r="Q117" s="0" t="n">
        <v>937.8061679495</v>
      </c>
      <c r="R117" s="0" t="n">
        <v>1021.3858904163</v>
      </c>
      <c r="S117" s="0" t="n">
        <v>1108.3844942369</v>
      </c>
      <c r="T117" s="0" t="n">
        <v>1198.6911829559</v>
      </c>
      <c r="U117" s="0" t="n">
        <v>1292.1777134253</v>
      </c>
      <c r="V117" s="0" t="n">
        <v>1388.7937060761</v>
      </c>
      <c r="W117" s="0" t="n">
        <v>1488.4783103302</v>
      </c>
      <c r="X117" s="0" t="n">
        <v>1591.1653434446</v>
      </c>
      <c r="Y117" s="0" t="n">
        <v>1696.7870003925</v>
      </c>
      <c r="Z117" s="0" t="n">
        <v>1805.2765775958</v>
      </c>
      <c r="AA117" s="0" t="n">
        <v>1916.570505692</v>
      </c>
      <c r="AB117" s="0" t="n">
        <v>2030.6098847806</v>
      </c>
      <c r="AC117" s="0" t="n">
        <v>2147.3416505729</v>
      </c>
      <c r="AD117" s="0" t="n">
        <v>2266.7194544972</v>
      </c>
      <c r="AE117" s="0" t="n">
        <v>2388.7043128267</v>
      </c>
      <c r="AF117" s="0" t="n">
        <v>2513.2650632514</v>
      </c>
      <c r="AG117" s="0" t="n">
        <v>2640.3786617788</v>
      </c>
      <c r="AH117" s="0" t="n">
        <v>2770.0303605932</v>
      </c>
      <c r="AI117" s="0" t="n">
        <v>2902.2138358665</v>
      </c>
      <c r="AJ117" s="0" t="n">
        <v>3036.9313983718</v>
      </c>
      <c r="AK117" s="0" t="n">
        <v>3174.1945480646</v>
      </c>
      <c r="AL117" s="0" t="n">
        <v>3314.0253796852</v>
      </c>
      <c r="AM117" s="0" t="n">
        <v>3456.4598072747</v>
      </c>
      <c r="AN117" s="0" t="n">
        <v>3601.5544281638</v>
      </c>
      <c r="AO117" s="0" t="n">
        <v>3749.4004109769</v>
      </c>
      <c r="AP117" s="0" t="n">
        <v>3900.150642616</v>
      </c>
      <c r="AQ117" s="0" t="n">
        <v>4054.0715357557</v>
      </c>
      <c r="AR117" s="0" t="n">
        <v>4211.6402074945</v>
      </c>
      <c r="AS117" s="0" t="n">
        <v>4373.7243880777</v>
      </c>
      <c r="AT117" s="0" t="n">
        <v>4541.9118539171</v>
      </c>
      <c r="AU117" s="0" t="n">
        <v>4719.1072388962</v>
      </c>
      <c r="AV117" s="0" t="n">
        <v>4867.1751438732</v>
      </c>
      <c r="AW117" s="0" t="n">
        <v>5015.0829534935</v>
      </c>
      <c r="AX117" s="0" t="n">
        <v>5161.7808687969</v>
      </c>
      <c r="AY117" s="0" t="n">
        <v>5303.4285452239</v>
      </c>
      <c r="AZ117" s="0" t="n">
        <v>5432.1030376353</v>
      </c>
      <c r="BA117" s="0" t="n">
        <v>5722.1875202554</v>
      </c>
      <c r="BB117" s="0" t="n">
        <v>5985.630268191</v>
      </c>
      <c r="BC117" s="0" t="n">
        <v>6229.8027941231</v>
      </c>
      <c r="BD117" s="0" t="n">
        <v>6460.0299929485</v>
      </c>
      <c r="BE117" s="0" t="n">
        <v>6680.0965493904</v>
      </c>
      <c r="BF117" s="0" t="n">
        <v>6892.6516676192</v>
      </c>
      <c r="BG117" s="0" t="n">
        <v>7100.11788026</v>
      </c>
      <c r="BH117" s="0" t="n">
        <v>7306.6818982508</v>
      </c>
      <c r="BI117" s="0" t="n">
        <v>7508.7858611045</v>
      </c>
    </row>
    <row r="118" customFormat="false" ht="12.75" hidden="false" customHeight="false" outlineLevel="0" collapsed="false">
      <c r="A118" s="0" t="s">
        <v>438</v>
      </c>
    </row>
    <row r="119" customFormat="false" ht="12.75" hidden="false" customHeight="false" outlineLevel="0" collapsed="false">
      <c r="A119" s="0" t="s">
        <v>439</v>
      </c>
      <c r="B119" s="0" t="n">
        <v>0.015</v>
      </c>
      <c r="C119" s="0" t="n">
        <v>0.015</v>
      </c>
      <c r="D119" s="0" t="n">
        <v>0.015</v>
      </c>
      <c r="E119" s="0" t="n">
        <v>0.015</v>
      </c>
      <c r="F119" s="0" t="n">
        <v>0.015</v>
      </c>
      <c r="G119" s="0" t="n">
        <v>0.015</v>
      </c>
      <c r="H119" s="0" t="n">
        <v>0.015</v>
      </c>
      <c r="I119" s="0" t="n">
        <v>0.015</v>
      </c>
      <c r="J119" s="0" t="n">
        <v>0.015</v>
      </c>
      <c r="K119" s="0" t="n">
        <v>0.015</v>
      </c>
      <c r="L119" s="0" t="n">
        <v>0.015</v>
      </c>
      <c r="M119" s="0" t="n">
        <v>0.015</v>
      </c>
      <c r="N119" s="0" t="n">
        <v>0.015</v>
      </c>
      <c r="O119" s="0" t="n">
        <v>0.015</v>
      </c>
      <c r="P119" s="0" t="n">
        <v>0.015</v>
      </c>
      <c r="Q119" s="0" t="n">
        <v>0.015</v>
      </c>
      <c r="R119" s="0" t="n">
        <v>0.015</v>
      </c>
      <c r="S119" s="0" t="n">
        <v>0.015</v>
      </c>
      <c r="T119" s="0" t="n">
        <v>0.015</v>
      </c>
      <c r="U119" s="0" t="n">
        <v>0.015</v>
      </c>
      <c r="V119" s="0" t="n">
        <v>0.015</v>
      </c>
      <c r="W119" s="0" t="n">
        <v>0.015</v>
      </c>
      <c r="X119" s="0" t="n">
        <v>0.015</v>
      </c>
      <c r="Y119" s="0" t="n">
        <v>0.015</v>
      </c>
      <c r="Z119" s="0" t="n">
        <v>0.015</v>
      </c>
      <c r="AA119" s="0" t="n">
        <v>0.015</v>
      </c>
      <c r="AB119" s="0" t="n">
        <v>0.015</v>
      </c>
      <c r="AC119" s="0" t="n">
        <v>0.015</v>
      </c>
      <c r="AD119" s="0" t="n">
        <v>0.015</v>
      </c>
      <c r="AE119" s="0" t="n">
        <v>0.015</v>
      </c>
      <c r="AF119" s="0" t="n">
        <v>0.015</v>
      </c>
      <c r="AG119" s="0" t="n">
        <v>0.015</v>
      </c>
      <c r="AH119" s="0" t="n">
        <v>0.015</v>
      </c>
      <c r="AI119" s="0" t="n">
        <v>0.015</v>
      </c>
      <c r="AJ119" s="0" t="n">
        <v>0.015</v>
      </c>
      <c r="AK119" s="0" t="n">
        <v>0.015</v>
      </c>
      <c r="AL119" s="0" t="n">
        <v>0.015</v>
      </c>
      <c r="AM119" s="0" t="n">
        <v>0.015</v>
      </c>
      <c r="AN119" s="0" t="n">
        <v>0.015</v>
      </c>
      <c r="AO119" s="0" t="n">
        <v>0.015</v>
      </c>
      <c r="AP119" s="0" t="n">
        <v>0.015</v>
      </c>
      <c r="AQ119" s="0" t="n">
        <v>0.015</v>
      </c>
      <c r="AR119" s="0" t="n">
        <v>0.015</v>
      </c>
      <c r="AS119" s="0" t="n">
        <v>0.015</v>
      </c>
      <c r="AT119" s="0" t="n">
        <v>0.015</v>
      </c>
      <c r="AU119" s="0" t="n">
        <v>0.015</v>
      </c>
      <c r="AV119" s="0" t="n">
        <v>0.015</v>
      </c>
      <c r="AW119" s="0" t="n">
        <v>0.015</v>
      </c>
      <c r="AX119" s="0" t="n">
        <v>0.015</v>
      </c>
      <c r="AY119" s="0" t="n">
        <v>0.015</v>
      </c>
      <c r="AZ119" s="0" t="n">
        <v>0.015</v>
      </c>
      <c r="BA119" s="0" t="n">
        <v>0.015</v>
      </c>
      <c r="BB119" s="0" t="n">
        <v>0.015</v>
      </c>
      <c r="BC119" s="0" t="n">
        <v>0.015</v>
      </c>
      <c r="BD119" s="0" t="n">
        <v>0.015</v>
      </c>
      <c r="BE119" s="0" t="n">
        <v>0.015</v>
      </c>
      <c r="BF119" s="0" t="n">
        <v>0.015</v>
      </c>
      <c r="BG119" s="0" t="n">
        <v>0.015</v>
      </c>
      <c r="BH119" s="0" t="n">
        <v>0.015</v>
      </c>
      <c r="BI119" s="0" t="n">
        <v>0.015</v>
      </c>
    </row>
    <row r="120" customFormat="false" ht="12.75" hidden="false" customHeight="false" outlineLevel="0" collapsed="false">
      <c r="A120" s="0" t="s">
        <v>440</v>
      </c>
      <c r="B120" s="0" t="n">
        <v>0.141293304</v>
      </c>
      <c r="C120" s="0" t="n">
        <v>0.1407933663</v>
      </c>
      <c r="D120" s="0" t="n">
        <v>0.1399321882</v>
      </c>
      <c r="E120" s="0" t="n">
        <v>0.1389095474</v>
      </c>
      <c r="F120" s="0" t="n">
        <v>0.137835321</v>
      </c>
      <c r="G120" s="0" t="n">
        <v>0.1367688227</v>
      </c>
      <c r="H120" s="0" t="n">
        <v>0.1357412761</v>
      </c>
      <c r="I120" s="0" t="n">
        <v>0.1347684136</v>
      </c>
      <c r="J120" s="0" t="n">
        <v>0.1338574649</v>
      </c>
      <c r="K120" s="0" t="n">
        <v>0.1330110042</v>
      </c>
      <c r="L120" s="0" t="n">
        <v>0.1322290567</v>
      </c>
      <c r="M120" s="0" t="n">
        <v>0.1315102422</v>
      </c>
      <c r="N120" s="0" t="n">
        <v>0.1308523958</v>
      </c>
      <c r="O120" s="0" t="n">
        <v>0.1302529051</v>
      </c>
      <c r="P120" s="0" t="n">
        <v>0.1297089036</v>
      </c>
      <c r="Q120" s="0" t="n">
        <v>0.1292173969</v>
      </c>
      <c r="R120" s="0" t="n">
        <v>0.1287753723</v>
      </c>
      <c r="S120" s="0" t="n">
        <v>0.1283799307</v>
      </c>
      <c r="T120" s="0" t="n">
        <v>0.1280284845</v>
      </c>
      <c r="U120" s="0" t="n">
        <v>0.1277190848</v>
      </c>
      <c r="V120" s="0" t="n">
        <v>0.127444158</v>
      </c>
      <c r="W120" s="0" t="n">
        <v>0.127197795</v>
      </c>
      <c r="X120" s="0" t="n">
        <v>0.1269750902</v>
      </c>
      <c r="Y120" s="0" t="n">
        <v>0.1267717607</v>
      </c>
      <c r="Z120" s="0" t="n">
        <v>0.1265839282</v>
      </c>
      <c r="AA120" s="0" t="n">
        <v>0.1264079949</v>
      </c>
      <c r="AB120" s="0" t="n">
        <v>0.1262405744</v>
      </c>
      <c r="AC120" s="0" t="n">
        <v>0.1260784548</v>
      </c>
      <c r="AD120" s="0" t="n">
        <v>0.1259185801</v>
      </c>
      <c r="AE120" s="0" t="n">
        <v>0.1257580427</v>
      </c>
      <c r="AF120" s="0" t="n">
        <v>0.1255940815</v>
      </c>
      <c r="AG120" s="0" t="n">
        <v>0.1254240838</v>
      </c>
      <c r="AH120" s="0" t="n">
        <v>0.1252455879</v>
      </c>
      <c r="AI120" s="0" t="n">
        <v>0.125056284</v>
      </c>
      <c r="AJ120" s="0" t="n">
        <v>0.1248540111</v>
      </c>
      <c r="AK120" s="0" t="n">
        <v>0.1246367427</v>
      </c>
      <c r="AL120" s="0" t="n">
        <v>0.1244025527</v>
      </c>
      <c r="AM120" s="0" t="n">
        <v>0.1241495428</v>
      </c>
      <c r="AN120" s="0" t="n">
        <v>0.1238757005</v>
      </c>
      <c r="AO120" s="0" t="n">
        <v>0.1235786307</v>
      </c>
      <c r="AP120" s="0" t="n">
        <v>0.1232550636</v>
      </c>
      <c r="AQ120" s="0" t="n">
        <v>0.1228999686</v>
      </c>
      <c r="AR120" s="0" t="n">
        <v>0.1225049782</v>
      </c>
      <c r="AS120" s="0" t="n">
        <v>0.1220556234</v>
      </c>
      <c r="AT120" s="0" t="n">
        <v>0.1215265513</v>
      </c>
      <c r="AU120" s="0" t="n">
        <v>0.1208734186</v>
      </c>
      <c r="AV120" s="0" t="n">
        <v>0.1207681611</v>
      </c>
      <c r="AW120" s="0" t="n">
        <v>0.120668356</v>
      </c>
      <c r="AX120" s="0" t="n">
        <v>0.1205887546</v>
      </c>
      <c r="AY120" s="0" t="n">
        <v>0.120586908</v>
      </c>
      <c r="AZ120" s="0" t="n">
        <v>0.1207781919</v>
      </c>
      <c r="BA120" s="0" t="n">
        <v>0.1185521676</v>
      </c>
      <c r="BB120" s="0" t="n">
        <v>0.1168774866</v>
      </c>
      <c r="BC120" s="0" t="n">
        <v>0.1155728301</v>
      </c>
      <c r="BD120" s="0" t="n">
        <v>0.1145211283</v>
      </c>
      <c r="BE120" s="0" t="n">
        <v>0.113645607</v>
      </c>
      <c r="BF120" s="0" t="n">
        <v>0.112895367</v>
      </c>
      <c r="BG120" s="0" t="n">
        <v>0.1122297752</v>
      </c>
      <c r="BH120" s="0" t="n">
        <v>0.1115950089</v>
      </c>
      <c r="BI120" s="0" t="n">
        <v>0.1110243854</v>
      </c>
    </row>
    <row r="121" customFormat="false" ht="12.75" hidden="false" customHeight="false" outlineLevel="0" collapsed="false">
      <c r="A121" s="0" t="s">
        <v>441</v>
      </c>
      <c r="B121" s="0" t="s">
        <v>333</v>
      </c>
    </row>
    <row r="122" customFormat="false" ht="12.75" hidden="false" customHeight="false" outlineLevel="0" collapsed="false">
      <c r="A122" s="0" t="s">
        <v>340</v>
      </c>
    </row>
    <row r="123" customFormat="false" ht="12.75" hidden="false" customHeight="false" outlineLevel="0" collapsed="false">
      <c r="A123" s="0" t="s">
        <v>442</v>
      </c>
      <c r="B123" s="0" t="n">
        <v>47.0880379107</v>
      </c>
      <c r="C123" s="0" t="n">
        <v>56.3610377048</v>
      </c>
      <c r="D123" s="0" t="n">
        <v>66.74151845</v>
      </c>
      <c r="E123" s="0" t="n">
        <v>78.2327419033</v>
      </c>
      <c r="F123" s="0" t="n">
        <v>90.8341713984</v>
      </c>
      <c r="G123" s="0" t="n">
        <v>104.5413290326</v>
      </c>
      <c r="H123" s="0" t="n">
        <v>119.3456828397</v>
      </c>
      <c r="I123" s="0" t="n">
        <v>135.2345963478</v>
      </c>
      <c r="J123" s="0" t="n">
        <v>152.1913574715</v>
      </c>
      <c r="K123" s="0" t="n">
        <v>170.1952924231</v>
      </c>
      <c r="L123" s="0" t="n">
        <v>189.2219628325</v>
      </c>
      <c r="M123" s="0" t="n">
        <v>209.2434396822</v>
      </c>
      <c r="N123" s="0" t="n">
        <v>230.2286454683</v>
      </c>
      <c r="O123" s="0" t="n">
        <v>252.1437561906</v>
      </c>
      <c r="P123" s="0" t="n">
        <v>274.952657956</v>
      </c>
      <c r="Q123" s="0" t="n">
        <v>298.6174607083</v>
      </c>
      <c r="R123" s="0" t="n">
        <v>323.0990870495</v>
      </c>
      <c r="S123" s="0" t="n">
        <v>348.3579835997</v>
      </c>
      <c r="T123" s="0" t="n">
        <v>374.3550580347</v>
      </c>
      <c r="U123" s="0" t="n">
        <v>401.0608058554</v>
      </c>
      <c r="V123" s="0" t="n">
        <v>428.4440010516</v>
      </c>
      <c r="W123" s="0" t="n">
        <v>456.4726861682</v>
      </c>
      <c r="X123" s="0" t="n">
        <v>485.1148931071</v>
      </c>
      <c r="Y123" s="0" t="n">
        <v>514.3391789565</v>
      </c>
      <c r="Z123" s="0" t="n">
        <v>544.115033205</v>
      </c>
      <c r="AA123" s="0" t="n">
        <v>574.4131947792</v>
      </c>
      <c r="AB123" s="0" t="n">
        <v>605.2059043257</v>
      </c>
      <c r="AC123" s="0" t="n">
        <v>636.4671096861</v>
      </c>
      <c r="AD123" s="0" t="n">
        <v>668.1726366685</v>
      </c>
      <c r="AE123" s="0" t="n">
        <v>700.3003334745</v>
      </c>
      <c r="AF123" s="0" t="n">
        <v>732.8301940113</v>
      </c>
      <c r="AG123" s="0" t="n">
        <v>765.7444622196</v>
      </c>
      <c r="AH123" s="0" t="n">
        <v>799.0277154596</v>
      </c>
      <c r="AI123" s="0" t="n">
        <v>832.6669185688</v>
      </c>
      <c r="AJ123" s="0" t="n">
        <v>866.6514289695</v>
      </c>
      <c r="AK123" s="0" t="n">
        <v>900.9729130448</v>
      </c>
      <c r="AL123" s="0" t="n">
        <v>935.6250973336</v>
      </c>
      <c r="AM123" s="0" t="n">
        <v>970.6032113115</v>
      </c>
      <c r="AN123" s="0" t="n">
        <v>1005.9028571767</v>
      </c>
      <c r="AO123" s="0" t="n">
        <v>1041.5178221854</v>
      </c>
      <c r="AP123" s="0" t="n">
        <v>1077.4359522243</v>
      </c>
      <c r="AQ123" s="0" t="n">
        <v>1113.6314933573</v>
      </c>
      <c r="AR123" s="0" t="n">
        <v>1150.0510415362</v>
      </c>
      <c r="AS123" s="0" t="n">
        <v>1186.5880204546</v>
      </c>
      <c r="AT123" s="0" t="n">
        <v>1223.0368138743</v>
      </c>
      <c r="AU123" s="0" t="n">
        <v>1262.3373224149</v>
      </c>
      <c r="AV123" s="0" t="n">
        <v>1302.6955358613</v>
      </c>
      <c r="AW123" s="0" t="n">
        <v>1344.4072756742</v>
      </c>
      <c r="AX123" s="0" t="n">
        <v>1387.7899400453</v>
      </c>
      <c r="AY123" s="0" t="n">
        <v>1433.3626925963</v>
      </c>
      <c r="AZ123" s="0" t="n">
        <v>1444.2744601382</v>
      </c>
      <c r="BA123" s="0" t="n">
        <v>1497.2020771682</v>
      </c>
      <c r="BB123" s="0" t="n">
        <v>1548.0972996441</v>
      </c>
      <c r="BC123" s="0" t="n">
        <v>1597.5184563961</v>
      </c>
      <c r="BD123" s="0" t="n">
        <v>1645.8333597522</v>
      </c>
      <c r="BE123" s="0" t="n">
        <v>1693.2800158513</v>
      </c>
      <c r="BF123" s="0" t="n">
        <v>1740.351341894</v>
      </c>
      <c r="BG123" s="0" t="n">
        <v>1788.630403114</v>
      </c>
      <c r="BH123" s="0" t="n">
        <v>1834.6537738703</v>
      </c>
      <c r="BI123" s="0" t="n">
        <v>1877.3990051193</v>
      </c>
    </row>
    <row r="124" customFormat="false" ht="12.75" hidden="false" customHeight="false" outlineLevel="0" collapsed="false">
      <c r="A124" s="0" t="s">
        <v>443</v>
      </c>
      <c r="B124" s="0" t="s">
        <v>333</v>
      </c>
    </row>
    <row r="125" customFormat="false" ht="12.75" hidden="false" customHeight="false" outlineLevel="0" collapsed="false">
      <c r="A125" s="0" t="s">
        <v>444</v>
      </c>
      <c r="B125" s="0" t="s">
        <v>333</v>
      </c>
    </row>
    <row r="126" customFormat="false" ht="12.75" hidden="false" customHeight="false" outlineLevel="0" collapsed="false">
      <c r="A126" s="0" t="s">
        <v>445</v>
      </c>
      <c r="B126" s="0" t="n">
        <v>6.8862295862</v>
      </c>
      <c r="C126" s="0" t="n">
        <v>7.7819962469</v>
      </c>
      <c r="D126" s="0" t="n">
        <v>8.7678627044</v>
      </c>
      <c r="E126" s="0" t="n">
        <v>9.8439218437</v>
      </c>
      <c r="F126" s="0" t="n">
        <v>11.010803974</v>
      </c>
      <c r="G126" s="0" t="n">
        <v>12.269308133</v>
      </c>
      <c r="H126" s="0" t="n">
        <v>13.6201568371</v>
      </c>
      <c r="I126" s="0" t="n">
        <v>15.0638344774</v>
      </c>
      <c r="J126" s="0" t="n">
        <v>16.6004841868</v>
      </c>
      <c r="K126" s="0" t="n">
        <v>18.2298468201</v>
      </c>
      <c r="L126" s="0" t="n">
        <v>19.9512311073</v>
      </c>
      <c r="M126" s="0" t="n">
        <v>21.7635074187</v>
      </c>
      <c r="N126" s="0" t="n">
        <v>23.6651197531</v>
      </c>
      <c r="O126" s="0" t="n">
        <v>25.6541120704</v>
      </c>
      <c r="P126" s="0" t="n">
        <v>27.7281663317</v>
      </c>
      <c r="Q126" s="0" t="n">
        <v>29.8846509502</v>
      </c>
      <c r="R126" s="0" t="n">
        <v>32.1206802196</v>
      </c>
      <c r="S126" s="0" t="n">
        <v>34.4331883742</v>
      </c>
      <c r="T126" s="0" t="n">
        <v>36.819027449</v>
      </c>
      <c r="U126" s="0" t="n">
        <v>39.2758678374</v>
      </c>
      <c r="V126" s="0" t="n">
        <v>41.8010876418</v>
      </c>
      <c r="W126" s="0" t="n">
        <v>44.3918878269</v>
      </c>
      <c r="X126" s="0" t="n">
        <v>47.0453775826</v>
      </c>
      <c r="Y126" s="0" t="n">
        <v>49.7586394505</v>
      </c>
      <c r="Z126" s="0" t="n">
        <v>52.5287803855</v>
      </c>
      <c r="AA126" s="0" t="n">
        <v>55.352972831</v>
      </c>
      <c r="AB126" s="0" t="n">
        <v>58.2284884469</v>
      </c>
      <c r="AC126" s="0" t="n">
        <v>61.1527263189</v>
      </c>
      <c r="AD126" s="0" t="n">
        <v>64.1232368764</v>
      </c>
      <c r="AE126" s="0" t="n">
        <v>67.137742374</v>
      </c>
      <c r="AF126" s="0" t="n">
        <v>70.194154489</v>
      </c>
      <c r="AG126" s="0" t="n">
        <v>73.2905892938</v>
      </c>
      <c r="AH126" s="0" t="n">
        <v>76.4253794786</v>
      </c>
      <c r="AI126" s="0" t="n">
        <v>79.5970830861</v>
      </c>
      <c r="AJ126" s="0" t="n">
        <v>82.8044869548</v>
      </c>
      <c r="AK126" s="0" t="n">
        <v>86.0466011439</v>
      </c>
      <c r="AL126" s="0" t="n">
        <v>89.322637119</v>
      </c>
      <c r="AM126" s="0" t="n">
        <v>92.6319561124</v>
      </c>
      <c r="AN126" s="0" t="n">
        <v>95.973962506</v>
      </c>
      <c r="AO126" s="0" t="n">
        <v>99.347896137</v>
      </c>
      <c r="AP126" s="0" t="n">
        <v>102.7524396143</v>
      </c>
      <c r="AQ126" s="0" t="n">
        <v>106.1849889118</v>
      </c>
      <c r="AR126" s="0" t="n">
        <v>109.640314854</v>
      </c>
      <c r="AS126" s="0" t="n">
        <v>113.1081316305</v>
      </c>
      <c r="AT126" s="0" t="n">
        <v>116.568727131</v>
      </c>
      <c r="AU126" s="0" t="n">
        <v>120.3021760472</v>
      </c>
      <c r="AV126" s="0" t="n">
        <v>124.1373525212</v>
      </c>
      <c r="AW126" s="0" t="n">
        <v>128.1023396875</v>
      </c>
      <c r="AX126" s="0" t="n">
        <v>132.2272801588</v>
      </c>
      <c r="AY126" s="0" t="n">
        <v>136.5615439016</v>
      </c>
      <c r="AZ126" s="0" t="n">
        <v>137.5942850203</v>
      </c>
      <c r="BA126" s="0" t="n">
        <v>142.6304755656</v>
      </c>
      <c r="BB126" s="0" t="n">
        <v>147.4734772315</v>
      </c>
      <c r="BC126" s="0" t="n">
        <v>152.1764631815</v>
      </c>
      <c r="BD126" s="0" t="n">
        <v>156.7744486203</v>
      </c>
      <c r="BE126" s="0" t="n">
        <v>161.2900793155</v>
      </c>
      <c r="BF126" s="0" t="n">
        <v>165.7702796316</v>
      </c>
      <c r="BG126" s="0" t="n">
        <v>170.365807207</v>
      </c>
      <c r="BH126" s="0" t="n">
        <v>174.746744804</v>
      </c>
      <c r="BI126" s="0" t="n">
        <v>178.8156914583</v>
      </c>
    </row>
    <row r="127" customFormat="false" ht="12.75" hidden="false" customHeight="false" outlineLevel="0" collapsed="false">
      <c r="A127" s="0" t="s">
        <v>446</v>
      </c>
      <c r="B127" s="0" t="s">
        <v>333</v>
      </c>
    </row>
    <row r="128" customFormat="false" ht="12.75" hidden="false" customHeight="false" outlineLevel="0" collapsed="false">
      <c r="A128" s="0" t="s">
        <v>447</v>
      </c>
      <c r="B128" s="0" t="n">
        <v>0.2896213611</v>
      </c>
      <c r="C128" s="0" t="n">
        <v>0.3395559569</v>
      </c>
      <c r="D128" s="0" t="n">
        <v>0.3856849364</v>
      </c>
      <c r="E128" s="0" t="n">
        <v>0.4281466877</v>
      </c>
      <c r="F128" s="0" t="n">
        <v>0.4671840263</v>
      </c>
      <c r="G128" s="0" t="n">
        <v>0.5030739305</v>
      </c>
      <c r="H128" s="0" t="n">
        <v>0.5360935987</v>
      </c>
      <c r="I128" s="0" t="n">
        <v>0.5665051434</v>
      </c>
      <c r="J128" s="0" t="n">
        <v>0.5945496574</v>
      </c>
      <c r="K128" s="0" t="n">
        <v>0.6204458561</v>
      </c>
      <c r="L128" s="0" t="n">
        <v>0.6443908444</v>
      </c>
      <c r="M128" s="0" t="n">
        <v>0.6665617717</v>
      </c>
      <c r="N128" s="0" t="n">
        <v>0.6871177652</v>
      </c>
      <c r="O128" s="0" t="n">
        <v>0.706201857</v>
      </c>
      <c r="P128" s="0" t="n">
        <v>0.7239427813</v>
      </c>
      <c r="Q128" s="0" t="n">
        <v>0.7404566052</v>
      </c>
      <c r="R128" s="0" t="n">
        <v>0.7558481952</v>
      </c>
      <c r="S128" s="0" t="n">
        <v>0.7702125491</v>
      </c>
      <c r="T128" s="0" t="n">
        <v>0.7836360395</v>
      </c>
      <c r="U128" s="0" t="n">
        <v>0.7962013465</v>
      </c>
      <c r="V128" s="0" t="n">
        <v>0.8079812291</v>
      </c>
      <c r="W128" s="0" t="n">
        <v>0.8190404776</v>
      </c>
      <c r="X128" s="0" t="n">
        <v>0.8294372578</v>
      </c>
      <c r="Y128" s="0" t="n">
        <v>0.8392240842</v>
      </c>
      <c r="Z128" s="0" t="n">
        <v>0.8484485621</v>
      </c>
      <c r="AA128" s="0" t="n">
        <v>0.8571539768</v>
      </c>
      <c r="AB128" s="0" t="n">
        <v>0.8653797793</v>
      </c>
      <c r="AC128" s="0" t="n">
        <v>0.8731619962</v>
      </c>
      <c r="AD128" s="0" t="n">
        <v>0.8805335827</v>
      </c>
      <c r="AE128" s="0" t="n">
        <v>0.8875247316</v>
      </c>
      <c r="AF128" s="0" t="n">
        <v>0.8941631442</v>
      </c>
      <c r="AG128" s="0" t="n">
        <v>0.9004742711</v>
      </c>
      <c r="AH128" s="0" t="n">
        <v>0.9064815244</v>
      </c>
      <c r="AI128" s="0" t="n">
        <v>0.9122064657</v>
      </c>
      <c r="AJ128" s="0" t="n">
        <v>0.917668968</v>
      </c>
      <c r="AK128" s="0" t="n">
        <v>0.9228873518</v>
      </c>
      <c r="AL128" s="0" t="n">
        <v>0.9278784883</v>
      </c>
      <c r="AM128" s="0" t="n">
        <v>0.9326578601</v>
      </c>
      <c r="AN128" s="0" t="n">
        <v>0.9372395565</v>
      </c>
      <c r="AO128" s="0" t="n">
        <v>0.9416361674</v>
      </c>
      <c r="AP128" s="0" t="n">
        <v>0.945858507</v>
      </c>
      <c r="AQ128" s="0" t="n">
        <v>0.9499150505</v>
      </c>
      <c r="AR128" s="0" t="n">
        <v>0.9538108806</v>
      </c>
      <c r="AS128" s="0" t="n">
        <v>0.9575457952</v>
      </c>
      <c r="AT128" s="0" t="n">
        <v>0.9611109855</v>
      </c>
      <c r="AU128" s="0" t="n">
        <v>0.964789103</v>
      </c>
      <c r="AV128" s="0" t="n">
        <v>0.9683989897</v>
      </c>
      <c r="AW128" s="0" t="n">
        <v>0.9719648913</v>
      </c>
      <c r="AX128" s="0" t="n">
        <v>0.9755086696</v>
      </c>
      <c r="AY128" s="0" t="n">
        <v>0.9790635865</v>
      </c>
      <c r="AZ128" s="0" t="n">
        <v>0.9798865721</v>
      </c>
      <c r="BA128" s="0" t="n">
        <v>0.9837751811</v>
      </c>
      <c r="BB128" s="0" t="n">
        <v>0.987331306</v>
      </c>
      <c r="BC128" s="0" t="n">
        <v>0.9906261885</v>
      </c>
      <c r="BD128" s="0" t="n">
        <v>0.9937078029</v>
      </c>
      <c r="BE128" s="0" t="n">
        <v>0.9966092633</v>
      </c>
      <c r="BF128" s="0" t="n">
        <v>0.9993738405</v>
      </c>
      <c r="BG128" s="0" t="n">
        <v>1.0020992388</v>
      </c>
      <c r="BH128" s="0" t="n">
        <v>1.0045999233</v>
      </c>
      <c r="BI128" s="0" t="n">
        <v>1.0068424297</v>
      </c>
    </row>
    <row r="129" customFormat="false" ht="12.75" hidden="false" customHeight="false" outlineLevel="0" collapsed="false">
      <c r="A129" s="0" t="s">
        <v>448</v>
      </c>
      <c r="B129" s="0" t="n">
        <v>2668.2118865871</v>
      </c>
    </row>
    <row r="130" customFormat="false" ht="12.75" hidden="false" customHeight="false" outlineLevel="0" collapsed="false">
      <c r="A130" s="0" t="s">
        <v>449</v>
      </c>
    </row>
    <row r="131" customFormat="false" ht="12.75" hidden="false" customHeight="false" outlineLevel="0" collapsed="false">
      <c r="A131" s="0" t="s">
        <v>450</v>
      </c>
      <c r="B131" s="0" t="n">
        <v>0.2581389287</v>
      </c>
      <c r="C131" s="0" t="n">
        <v>0.2553252592</v>
      </c>
      <c r="D131" s="0" t="n">
        <v>0.2527765652</v>
      </c>
      <c r="E131" s="0" t="n">
        <v>0.2505061185</v>
      </c>
      <c r="F131" s="0" t="n">
        <v>0.2485054357</v>
      </c>
      <c r="G131" s="0" t="n">
        <v>0.2467558241</v>
      </c>
      <c r="H131" s="0" t="n">
        <v>0.2452345982</v>
      </c>
      <c r="I131" s="0" t="n">
        <v>0.2439183897</v>
      </c>
      <c r="J131" s="0" t="n">
        <v>0.2427848448</v>
      </c>
      <c r="K131" s="0" t="n">
        <v>0.241813422</v>
      </c>
      <c r="L131" s="0" t="n">
        <v>0.2409856885</v>
      </c>
      <c r="M131" s="0" t="n">
        <v>0.2402853386</v>
      </c>
      <c r="N131" s="0" t="n">
        <v>0.2396980559</v>
      </c>
      <c r="O131" s="0" t="n">
        <v>0.2392112804</v>
      </c>
      <c r="P131" s="0" t="n">
        <v>0.2388138993</v>
      </c>
      <c r="Q131" s="0" t="n">
        <v>0.238495849</v>
      </c>
      <c r="R131" s="0" t="n">
        <v>0.2382475702</v>
      </c>
      <c r="S131" s="0" t="n">
        <v>0.2380592003</v>
      </c>
      <c r="T131" s="0" t="n">
        <v>0.2379192835</v>
      </c>
      <c r="U131" s="0" t="n">
        <v>0.2378398815</v>
      </c>
      <c r="V131" s="0" t="n">
        <v>0.2378148774</v>
      </c>
      <c r="W131" s="0" t="n">
        <v>0.2378395939</v>
      </c>
      <c r="X131" s="0" t="n">
        <v>0.2379103766</v>
      </c>
      <c r="Y131" s="0" t="n">
        <v>0.2380243207</v>
      </c>
      <c r="Z131" s="0" t="n">
        <v>0.2381790847</v>
      </c>
      <c r="AA131" s="0" t="n">
        <v>0.2383727574</v>
      </c>
      <c r="AB131" s="0" t="n">
        <v>0.2386037593</v>
      </c>
      <c r="AC131" s="0" t="n">
        <v>0.2388707649</v>
      </c>
      <c r="AD131" s="0" t="n">
        <v>0.2391726396</v>
      </c>
      <c r="AE131" s="0" t="n">
        <v>0.2395083859</v>
      </c>
      <c r="AF131" s="0" t="n">
        <v>0.2398770983</v>
      </c>
      <c r="AG131" s="0" t="n">
        <v>0.2402779269</v>
      </c>
      <c r="AH131" s="0" t="n">
        <v>0.2407100557</v>
      </c>
      <c r="AI131" s="0" t="n">
        <v>0.2411727053</v>
      </c>
      <c r="AJ131" s="0" t="n">
        <v>0.2416651837</v>
      </c>
      <c r="AK131" s="0" t="n">
        <v>0.2421870227</v>
      </c>
      <c r="AL131" s="0" t="n">
        <v>0.2427382765</v>
      </c>
      <c r="AM131" s="0" t="n">
        <v>0.2433201109</v>
      </c>
      <c r="AN131" s="0" t="n">
        <v>0.2439359205</v>
      </c>
      <c r="AO131" s="0" t="n">
        <v>0.2445933856</v>
      </c>
      <c r="AP131" s="0" t="n">
        <v>0.2453081992</v>
      </c>
      <c r="AQ131" s="0" t="n">
        <v>0.2461107378</v>
      </c>
      <c r="AR131" s="0" t="n">
        <v>0.2470578842</v>
      </c>
      <c r="AS131" s="0" t="n">
        <v>0.2482537821</v>
      </c>
      <c r="AT131" s="0" t="n">
        <v>0.249885832</v>
      </c>
      <c r="AU131" s="0" t="n">
        <v>0.2479171896</v>
      </c>
      <c r="AV131" s="0" t="n">
        <v>0.2473920178</v>
      </c>
      <c r="AW131" s="0" t="n">
        <v>0.2466163267</v>
      </c>
      <c r="AX131" s="0" t="n">
        <v>0.2453068158</v>
      </c>
      <c r="AY131" s="0" t="n">
        <v>0.2429924832</v>
      </c>
      <c r="AZ131" s="0" t="n">
        <v>0.2582781457</v>
      </c>
      <c r="BA131" s="0" t="n">
        <v>0.2582781457</v>
      </c>
      <c r="BB131" s="0" t="n">
        <v>0.2582781457</v>
      </c>
      <c r="BC131" s="0" t="n">
        <v>0.2582781457</v>
      </c>
      <c r="BD131" s="0" t="n">
        <v>0.2582781457</v>
      </c>
      <c r="BE131" s="0" t="n">
        <v>0.2582781457</v>
      </c>
      <c r="BF131" s="0" t="n">
        <v>0.2582781457</v>
      </c>
      <c r="BG131" s="0" t="n">
        <v>0.2582781457</v>
      </c>
      <c r="BH131" s="0" t="n">
        <v>0.2582781457</v>
      </c>
      <c r="BI131" s="0" t="n">
        <v>0.2582781457</v>
      </c>
    </row>
    <row r="132" customFormat="false" ht="12.75" hidden="false" customHeight="false" outlineLevel="0" collapsed="false">
      <c r="A132" s="0" t="s">
        <v>451</v>
      </c>
      <c r="B132" s="0" t="n">
        <v>1</v>
      </c>
      <c r="C132" s="0" t="n">
        <v>1.1040808032</v>
      </c>
      <c r="D132" s="0" t="n">
        <v>1.21899442</v>
      </c>
      <c r="E132" s="0" t="n">
        <v>1.3458683383</v>
      </c>
      <c r="F132" s="0" t="n">
        <v>1.485947396</v>
      </c>
      <c r="G132" s="0" t="n">
        <v>1.6406059945</v>
      </c>
      <c r="H132" s="0" t="n">
        <v>1.8113615841</v>
      </c>
      <c r="I132" s="0" t="n">
        <v>1.9998895527</v>
      </c>
      <c r="J132" s="0" t="n">
        <v>2.2080396636</v>
      </c>
      <c r="K132" s="0" t="n">
        <v>2.4378542053</v>
      </c>
      <c r="L132" s="0" t="n">
        <v>2.6915880291</v>
      </c>
      <c r="M132" s="0" t="n">
        <v>2.971730673</v>
      </c>
      <c r="N132" s="0" t="n">
        <v>3.2810307884</v>
      </c>
      <c r="O132" s="0" t="n">
        <v>3.6225231081</v>
      </c>
      <c r="P132" s="0" t="n">
        <v>3.9995582228</v>
      </c>
      <c r="Q132" s="0" t="n">
        <v>4.4158354551</v>
      </c>
      <c r="R132" s="0" t="n">
        <v>4.8754391561</v>
      </c>
      <c r="S132" s="0" t="n">
        <v>5.3828787794</v>
      </c>
      <c r="T132" s="0" t="n">
        <v>5.9431331263</v>
      </c>
      <c r="U132" s="0" t="n">
        <v>6.5616991956</v>
      </c>
      <c r="V132" s="0" t="n">
        <v>7.2446461183</v>
      </c>
      <c r="W132" s="0" t="n">
        <v>7.9986747051</v>
      </c>
      <c r="X132" s="0" t="n">
        <v>8.831183193</v>
      </c>
      <c r="Y132" s="0" t="n">
        <v>9.7503398329</v>
      </c>
      <c r="Z132" s="0" t="n">
        <v>10.7651630342</v>
      </c>
      <c r="AA132" s="0" t="n">
        <v>11.8856098494</v>
      </c>
      <c r="AB132" s="0" t="n">
        <v>13.122673669</v>
      </c>
      <c r="AC132" s="0" t="n">
        <v>14.4884920846</v>
      </c>
      <c r="AD132" s="0" t="n">
        <v>15.996465978</v>
      </c>
      <c r="AE132" s="0" t="n">
        <v>17.6613910053</v>
      </c>
      <c r="AF132" s="0" t="n">
        <v>19.4996027668</v>
      </c>
      <c r="AG132" s="0" t="n">
        <v>21.5291370848</v>
      </c>
      <c r="AH132" s="0" t="n">
        <v>23.7699069648</v>
      </c>
      <c r="AI132" s="0" t="n">
        <v>26.2438979737</v>
      </c>
      <c r="AJ132" s="0" t="n">
        <v>28.9753839539</v>
      </c>
      <c r="AK132" s="0" t="n">
        <v>31.9911651888</v>
      </c>
      <c r="AL132" s="0" t="n">
        <v>35.320831357</v>
      </c>
      <c r="AM132" s="0" t="n">
        <v>38.9970518543</v>
      </c>
      <c r="AN132" s="0" t="n">
        <v>43.0558963337</v>
      </c>
      <c r="AO132" s="0" t="n">
        <v>47.5371886067</v>
      </c>
      <c r="AP132" s="0" t="n">
        <v>52.4848973787</v>
      </c>
      <c r="AQ132" s="0" t="n">
        <v>57.9475676538</v>
      </c>
      <c r="AR132" s="0" t="n">
        <v>63.9787970386</v>
      </c>
      <c r="AS132" s="0" t="n">
        <v>70.6377616222</v>
      </c>
      <c r="AT132" s="0" t="n">
        <v>77.9897965881</v>
      </c>
      <c r="AU132" s="0" t="n">
        <v>152.8594849383</v>
      </c>
      <c r="AV132" s="0" t="n">
        <v>149.0379978148</v>
      </c>
      <c r="AW132" s="0" t="n">
        <v>145.3120478695</v>
      </c>
      <c r="AX132" s="0" t="n">
        <v>141.6792466727</v>
      </c>
      <c r="AY132" s="0" t="n">
        <v>138.1372655059</v>
      </c>
      <c r="AZ132" s="0" t="n">
        <v>134.6838338683</v>
      </c>
      <c r="BA132" s="0" t="n">
        <v>131.3167380216</v>
      </c>
      <c r="BB132" s="0" t="n">
        <v>128.033819571</v>
      </c>
      <c r="BC132" s="0" t="n">
        <v>124.8329740817</v>
      </c>
      <c r="BD132" s="0" t="n">
        <v>121.7121497297</v>
      </c>
      <c r="BE132" s="0" t="n">
        <v>118.6693459865</v>
      </c>
      <c r="BF132" s="0" t="n">
        <v>109.9855913938</v>
      </c>
      <c r="BG132" s="0" t="n">
        <v>63.4998585612</v>
      </c>
      <c r="BH132" s="0" t="n">
        <v>24.5956498486</v>
      </c>
      <c r="BI132" s="0" t="n">
        <v>0</v>
      </c>
    </row>
    <row r="133" customFormat="false" ht="12.75" hidden="false" customHeight="false" outlineLevel="0" collapsed="false">
      <c r="A133" s="0" t="s">
        <v>452</v>
      </c>
      <c r="B133" s="0" t="n">
        <v>1</v>
      </c>
      <c r="C133" s="0" t="n">
        <v>1.1040808032</v>
      </c>
      <c r="D133" s="0" t="n">
        <v>1.21899442</v>
      </c>
      <c r="E133" s="0" t="n">
        <v>1.3458683383</v>
      </c>
      <c r="F133" s="0" t="n">
        <v>1.485947396</v>
      </c>
      <c r="G133" s="0" t="n">
        <v>1.6406059945</v>
      </c>
      <c r="H133" s="0" t="n">
        <v>1.8113615841</v>
      </c>
      <c r="I133" s="0" t="n">
        <v>1.9998895527</v>
      </c>
      <c r="J133" s="0" t="n">
        <v>2.2080396636</v>
      </c>
      <c r="K133" s="0" t="n">
        <v>2.4378542053</v>
      </c>
      <c r="L133" s="0" t="n">
        <v>2.6915880291</v>
      </c>
      <c r="M133" s="0" t="n">
        <v>2.971730673</v>
      </c>
      <c r="N133" s="0" t="n">
        <v>3.2810307884</v>
      </c>
      <c r="O133" s="0" t="n">
        <v>3.6225231081</v>
      </c>
      <c r="P133" s="0" t="n">
        <v>3.9995582228</v>
      </c>
      <c r="Q133" s="0" t="n">
        <v>4.4158354551</v>
      </c>
      <c r="R133" s="0" t="n">
        <v>4.8754391561</v>
      </c>
      <c r="S133" s="0" t="n">
        <v>5.3828787794</v>
      </c>
      <c r="T133" s="0" t="n">
        <v>5.9431331263</v>
      </c>
      <c r="U133" s="0" t="n">
        <v>6.5616991956</v>
      </c>
      <c r="V133" s="0" t="n">
        <v>7.2446461183</v>
      </c>
      <c r="W133" s="0" t="n">
        <v>7.9986747051</v>
      </c>
      <c r="X133" s="0" t="n">
        <v>8.831183193</v>
      </c>
      <c r="Y133" s="0" t="n">
        <v>9.7503398329</v>
      </c>
      <c r="Z133" s="0" t="n">
        <v>10.7651630342</v>
      </c>
      <c r="AA133" s="0" t="n">
        <v>11.8856098494</v>
      </c>
      <c r="AB133" s="0" t="n">
        <v>13.122673669</v>
      </c>
      <c r="AC133" s="0" t="n">
        <v>14.4884920846</v>
      </c>
      <c r="AD133" s="0" t="n">
        <v>15.996465978</v>
      </c>
      <c r="AE133" s="0" t="n">
        <v>17.6613910053</v>
      </c>
      <c r="AF133" s="0" t="n">
        <v>19.4996027668</v>
      </c>
      <c r="AG133" s="0" t="n">
        <v>21.5291370848</v>
      </c>
      <c r="AH133" s="0" t="n">
        <v>23.7699069648</v>
      </c>
      <c r="AI133" s="0" t="n">
        <v>26.2438979737</v>
      </c>
      <c r="AJ133" s="0" t="n">
        <v>28.9753839539</v>
      </c>
      <c r="AK133" s="0" t="n">
        <v>31.9911651888</v>
      </c>
      <c r="AL133" s="0" t="n">
        <v>35.320831357</v>
      </c>
      <c r="AM133" s="0" t="n">
        <v>38.9970518543</v>
      </c>
      <c r="AN133" s="0" t="n">
        <v>43.0558963337</v>
      </c>
      <c r="AO133" s="0" t="n">
        <v>47.5371886067</v>
      </c>
      <c r="AP133" s="0" t="n">
        <v>52.4848973787</v>
      </c>
      <c r="AQ133" s="0" t="n">
        <v>57.9475676538</v>
      </c>
      <c r="AR133" s="0" t="n">
        <v>63.9787970386</v>
      </c>
      <c r="AS133" s="0" t="n">
        <v>70.6377616222</v>
      </c>
      <c r="AT133" s="0" t="n">
        <v>77.9897965881</v>
      </c>
      <c r="AU133" s="0" t="n">
        <v>152.8594849383</v>
      </c>
      <c r="AV133" s="0" t="n">
        <v>149.0379978148</v>
      </c>
      <c r="AW133" s="0" t="n">
        <v>145.3120478695</v>
      </c>
      <c r="AX133" s="0" t="n">
        <v>141.6792466727</v>
      </c>
      <c r="AY133" s="0" t="n">
        <v>138.1372655059</v>
      </c>
      <c r="AZ133" s="0" t="n">
        <v>134.6838338683</v>
      </c>
      <c r="BA133" s="0" t="n">
        <v>131.3167380216</v>
      </c>
      <c r="BB133" s="0" t="n">
        <v>128.033819571</v>
      </c>
      <c r="BC133" s="0" t="n">
        <v>124.8329740817</v>
      </c>
      <c r="BD133" s="0" t="n">
        <v>121.7121497297</v>
      </c>
      <c r="BE133" s="0" t="n">
        <v>118.6693459865</v>
      </c>
      <c r="BF133" s="0" t="n">
        <v>109.9855913938</v>
      </c>
      <c r="BG133" s="0" t="n">
        <v>63.4998585612</v>
      </c>
      <c r="BH133" s="0" t="n">
        <v>24.5956498486</v>
      </c>
      <c r="BI133" s="0" t="n">
        <v>0</v>
      </c>
    </row>
    <row r="134" customFormat="false" ht="12.75" hidden="false" customHeight="false" outlineLevel="0" collapsed="false">
      <c r="A134" s="0" t="s">
        <v>453</v>
      </c>
      <c r="B134" s="0" t="n">
        <v>3.666</v>
      </c>
      <c r="C134" s="0" t="n">
        <v>4.0475602245</v>
      </c>
      <c r="D134" s="0" t="n">
        <v>4.4688335437</v>
      </c>
      <c r="E134" s="0" t="n">
        <v>4.9339533283</v>
      </c>
      <c r="F134" s="0" t="n">
        <v>5.4474831537</v>
      </c>
      <c r="G134" s="0" t="n">
        <v>6.0144615757</v>
      </c>
      <c r="H134" s="0" t="n">
        <v>6.6404515673</v>
      </c>
      <c r="I134" s="0" t="n">
        <v>7.3315951001</v>
      </c>
      <c r="J134" s="0" t="n">
        <v>8.0946734068</v>
      </c>
      <c r="K134" s="0" t="n">
        <v>8.9371735166</v>
      </c>
      <c r="L134" s="0" t="n">
        <v>9.8673617146</v>
      </c>
      <c r="M134" s="0" t="n">
        <v>10.8943646473</v>
      </c>
      <c r="N134" s="0" t="n">
        <v>12.0282588701</v>
      </c>
      <c r="O134" s="0" t="n">
        <v>13.2801697145</v>
      </c>
      <c r="P134" s="0" t="n">
        <v>14.662380445</v>
      </c>
      <c r="Q134" s="0" t="n">
        <v>16.1884527785</v>
      </c>
      <c r="R134" s="0" t="n">
        <v>17.8733599462</v>
      </c>
      <c r="S134" s="0" t="n">
        <v>19.7336336053</v>
      </c>
      <c r="T134" s="0" t="n">
        <v>21.787526041</v>
      </c>
      <c r="U134" s="0" t="n">
        <v>24.0551892511</v>
      </c>
      <c r="V134" s="0" t="n">
        <v>26.5588726695</v>
      </c>
      <c r="W134" s="0" t="n">
        <v>29.323141469</v>
      </c>
      <c r="X134" s="0" t="n">
        <v>32.3751175855</v>
      </c>
      <c r="Y134" s="0" t="n">
        <v>35.7447458275</v>
      </c>
      <c r="Z134" s="0" t="n">
        <v>39.4650876834</v>
      </c>
      <c r="AA134" s="0" t="n">
        <v>43.5726457078</v>
      </c>
      <c r="AB134" s="0" t="n">
        <v>48.1077216706</v>
      </c>
      <c r="AC134" s="0" t="n">
        <v>53.1148119823</v>
      </c>
      <c r="AD134" s="0" t="n">
        <v>58.6430442752</v>
      </c>
      <c r="AE134" s="0" t="n">
        <v>64.7466594254</v>
      </c>
      <c r="AF134" s="0" t="n">
        <v>71.485543743</v>
      </c>
      <c r="AG134" s="0" t="n">
        <v>78.9258165529</v>
      </c>
      <c r="AH134" s="0" t="n">
        <v>87.1404789329</v>
      </c>
      <c r="AI134" s="0" t="n">
        <v>96.2101299715</v>
      </c>
      <c r="AJ134" s="0" t="n">
        <v>106.2237575749</v>
      </c>
      <c r="AK134" s="0" t="n">
        <v>117.2796115823</v>
      </c>
      <c r="AL134" s="0" t="n">
        <v>129.4861677547</v>
      </c>
      <c r="AM134" s="0" t="n">
        <v>142.9631920979</v>
      </c>
      <c r="AN134" s="0" t="n">
        <v>157.8429159595</v>
      </c>
      <c r="AO134" s="0" t="n">
        <v>174.271333432</v>
      </c>
      <c r="AP134" s="0" t="n">
        <v>192.4096337903</v>
      </c>
      <c r="AQ134" s="0" t="n">
        <v>212.4357830187</v>
      </c>
      <c r="AR134" s="0" t="n">
        <v>234.5462699437</v>
      </c>
      <c r="AS134" s="0" t="n">
        <v>258.958034107</v>
      </c>
      <c r="AT134" s="0" t="n">
        <v>285.9105942919</v>
      </c>
      <c r="AU134" s="0" t="n">
        <v>560.3828717838</v>
      </c>
      <c r="AV134" s="0" t="n">
        <v>546.3732999892</v>
      </c>
      <c r="AW134" s="0" t="n">
        <v>532.7139674895</v>
      </c>
      <c r="AX134" s="0" t="n">
        <v>519.3961183022</v>
      </c>
      <c r="AY134" s="0" t="n">
        <v>506.4112153447</v>
      </c>
      <c r="AZ134" s="0" t="n">
        <v>493.750934961</v>
      </c>
      <c r="BA134" s="0" t="n">
        <v>481.407161587</v>
      </c>
      <c r="BB134" s="0" t="n">
        <v>469.3719825473</v>
      </c>
      <c r="BC134" s="0" t="n">
        <v>457.6376829837</v>
      </c>
      <c r="BD134" s="0" t="n">
        <v>446.1967409091</v>
      </c>
      <c r="BE134" s="0" t="n">
        <v>435.0418223863</v>
      </c>
      <c r="BF134" s="0" t="n">
        <v>403.2071780498</v>
      </c>
      <c r="BG134" s="0" t="n">
        <v>232.7904814854</v>
      </c>
      <c r="BH134" s="0" t="n">
        <v>90.167652345</v>
      </c>
      <c r="BI134" s="0" t="n">
        <v>0</v>
      </c>
    </row>
    <row r="135" customFormat="false" ht="12.75" hidden="false" customHeight="false" outlineLevel="0" collapsed="false">
      <c r="A135" s="0" t="s">
        <v>454</v>
      </c>
      <c r="B135" s="0" t="n">
        <v>0.038976323</v>
      </c>
      <c r="C135" s="0" t="n">
        <v>0.0417636818</v>
      </c>
      <c r="D135" s="0" t="n">
        <v>0.0447503762</v>
      </c>
      <c r="E135" s="0" t="n">
        <v>0.0479506616</v>
      </c>
      <c r="F135" s="0" t="n">
        <v>0.0513798127</v>
      </c>
      <c r="G135" s="0" t="n">
        <v>0.0550541966</v>
      </c>
      <c r="H135" s="0" t="n">
        <v>0.058991351</v>
      </c>
      <c r="I135" s="0" t="n">
        <v>0.0632100676</v>
      </c>
      <c r="J135" s="0" t="n">
        <v>0.0677304823</v>
      </c>
      <c r="K135" s="0" t="n">
        <v>0.0725741705</v>
      </c>
      <c r="L135" s="0" t="n">
        <v>0.077764251</v>
      </c>
      <c r="M135" s="0" t="n">
        <v>0.0833254958</v>
      </c>
      <c r="N135" s="0" t="n">
        <v>0.0892844483</v>
      </c>
      <c r="O135" s="0" t="n">
        <v>0.0956695502</v>
      </c>
      <c r="P135" s="0" t="n">
        <v>0.1025112773</v>
      </c>
      <c r="Q135" s="0" t="n">
        <v>0.1098422848</v>
      </c>
      <c r="R135" s="0" t="n">
        <v>0.117697563</v>
      </c>
      <c r="S135" s="0" t="n">
        <v>0.1261146049</v>
      </c>
      <c r="T135" s="0" t="n">
        <v>0.1351335843</v>
      </c>
      <c r="U135" s="0" t="n">
        <v>0.1447975485</v>
      </c>
      <c r="V135" s="0" t="n">
        <v>0.155152623</v>
      </c>
      <c r="W135" s="0" t="n">
        <v>0.1662482318</v>
      </c>
      <c r="X135" s="0" t="n">
        <v>0.1781373337</v>
      </c>
      <c r="Y135" s="0" t="n">
        <v>0.1908766747</v>
      </c>
      <c r="Z135" s="0" t="n">
        <v>0.204527059</v>
      </c>
      <c r="AA135" s="0" t="n">
        <v>0.2191536389</v>
      </c>
      <c r="AB135" s="0" t="n">
        <v>0.2348262264</v>
      </c>
      <c r="AC135" s="0" t="n">
        <v>0.2516196257</v>
      </c>
      <c r="AD135" s="0" t="n">
        <v>0.2696139907</v>
      </c>
      <c r="AE135" s="0" t="n">
        <v>0.2888952076</v>
      </c>
      <c r="AF135" s="0" t="n">
        <v>0.3095553045</v>
      </c>
      <c r="AG135" s="0" t="n">
        <v>0.3316928907</v>
      </c>
      <c r="AH135" s="0" t="n">
        <v>0.3554136278</v>
      </c>
      <c r="AI135" s="0" t="n">
        <v>0.3808307333</v>
      </c>
      <c r="AJ135" s="0" t="n">
        <v>0.4080655216</v>
      </c>
      <c r="AK135" s="0" t="n">
        <v>0.4372479828</v>
      </c>
      <c r="AL135" s="0" t="n">
        <v>0.4685174032</v>
      </c>
      <c r="AM135" s="0" t="n">
        <v>0.5020230297</v>
      </c>
      <c r="AN135" s="0" t="n">
        <v>0.5379247828</v>
      </c>
      <c r="AO135" s="0" t="n">
        <v>0.5763940194</v>
      </c>
      <c r="AP135" s="0" t="n">
        <v>0.617614351</v>
      </c>
      <c r="AQ135" s="0" t="n">
        <v>0.6617825199</v>
      </c>
      <c r="AR135" s="0" t="n">
        <v>0.709109338</v>
      </c>
      <c r="AS135" s="0" t="n">
        <v>0.7598206936</v>
      </c>
      <c r="AT135" s="0" t="n">
        <v>0.814158629</v>
      </c>
      <c r="AU135" s="0" t="n">
        <v>1.2</v>
      </c>
      <c r="AV135" s="0" t="n">
        <v>1.2</v>
      </c>
      <c r="AW135" s="0" t="n">
        <v>1.2</v>
      </c>
      <c r="AX135" s="0" t="n">
        <v>1.2</v>
      </c>
      <c r="AY135" s="0" t="n">
        <v>1.2</v>
      </c>
      <c r="AZ135" s="0" t="n">
        <v>1.2</v>
      </c>
      <c r="BA135" s="0" t="n">
        <v>1.2</v>
      </c>
      <c r="BB135" s="0" t="n">
        <v>1.2</v>
      </c>
      <c r="BC135" s="0" t="n">
        <v>1.2</v>
      </c>
      <c r="BD135" s="0" t="n">
        <v>1.2</v>
      </c>
      <c r="BE135" s="0" t="n">
        <v>1.2</v>
      </c>
      <c r="BF135" s="0" t="n">
        <v>1.1666885328</v>
      </c>
      <c r="BG135" s="0" t="n">
        <v>0.8720240362</v>
      </c>
      <c r="BH135" s="0" t="n">
        <v>0.5221504277</v>
      </c>
      <c r="BI135" s="0" t="n">
        <v>0</v>
      </c>
    </row>
    <row r="136" customFormat="false" ht="12.75" hidden="false" customHeight="false" outlineLevel="0" collapsed="false">
      <c r="A136" s="0" t="s">
        <v>455</v>
      </c>
      <c r="B136" s="0" t="n">
        <v>0.038976323</v>
      </c>
      <c r="C136" s="0" t="n">
        <v>0.0417636818</v>
      </c>
      <c r="D136" s="0" t="n">
        <v>0.0447503762</v>
      </c>
      <c r="E136" s="0" t="n">
        <v>0.0479506616</v>
      </c>
      <c r="F136" s="0" t="n">
        <v>0.0513798127</v>
      </c>
      <c r="G136" s="0" t="n">
        <v>0.0550541966</v>
      </c>
      <c r="H136" s="0" t="n">
        <v>0.058991351</v>
      </c>
      <c r="I136" s="0" t="n">
        <v>0.0632100676</v>
      </c>
      <c r="J136" s="0" t="n">
        <v>0.0677304823</v>
      </c>
      <c r="K136" s="0" t="n">
        <v>0.0725741705</v>
      </c>
      <c r="L136" s="0" t="n">
        <v>0.077764251</v>
      </c>
      <c r="M136" s="0" t="n">
        <v>0.0833254958</v>
      </c>
      <c r="N136" s="0" t="n">
        <v>0.0892844483</v>
      </c>
      <c r="O136" s="0" t="n">
        <v>0.0956695502</v>
      </c>
      <c r="P136" s="0" t="n">
        <v>0.1025112773</v>
      </c>
      <c r="Q136" s="0" t="n">
        <v>0.1098422848</v>
      </c>
      <c r="R136" s="0" t="n">
        <v>0.117697563</v>
      </c>
      <c r="S136" s="0" t="n">
        <v>0.1261146049</v>
      </c>
      <c r="T136" s="0" t="n">
        <v>0.1351335843</v>
      </c>
      <c r="U136" s="0" t="n">
        <v>0.1447975485</v>
      </c>
      <c r="V136" s="0" t="n">
        <v>0.155152623</v>
      </c>
      <c r="W136" s="0" t="n">
        <v>0.1662482318</v>
      </c>
      <c r="X136" s="0" t="n">
        <v>0.1781373337</v>
      </c>
      <c r="Y136" s="0" t="n">
        <v>0.1908766747</v>
      </c>
      <c r="Z136" s="0" t="n">
        <v>0.204527059</v>
      </c>
      <c r="AA136" s="0" t="n">
        <v>0.2191536389</v>
      </c>
      <c r="AB136" s="0" t="n">
        <v>0.2348262264</v>
      </c>
      <c r="AC136" s="0" t="n">
        <v>0.2516196257</v>
      </c>
      <c r="AD136" s="0" t="n">
        <v>0.2696139907</v>
      </c>
      <c r="AE136" s="0" t="n">
        <v>0.2888952076</v>
      </c>
      <c r="AF136" s="0" t="n">
        <v>0.3095553045</v>
      </c>
      <c r="AG136" s="0" t="n">
        <v>0.3316928907</v>
      </c>
      <c r="AH136" s="0" t="n">
        <v>0.3554136278</v>
      </c>
      <c r="AI136" s="0" t="n">
        <v>0.3808307333</v>
      </c>
      <c r="AJ136" s="0" t="n">
        <v>0.4080655216</v>
      </c>
      <c r="AK136" s="0" t="n">
        <v>0.4372479828</v>
      </c>
      <c r="AL136" s="0" t="n">
        <v>0.4685174032</v>
      </c>
      <c r="AM136" s="0" t="n">
        <v>0.5020230297</v>
      </c>
      <c r="AN136" s="0" t="n">
        <v>0.5379247828</v>
      </c>
      <c r="AO136" s="0" t="n">
        <v>0.5763940194</v>
      </c>
      <c r="AP136" s="0" t="n">
        <v>0.617614351</v>
      </c>
      <c r="AQ136" s="0" t="n">
        <v>0.6617825199</v>
      </c>
      <c r="AR136" s="0" t="n">
        <v>0.709109338</v>
      </c>
      <c r="AS136" s="0" t="n">
        <v>0.7598206936</v>
      </c>
      <c r="AT136" s="0" t="n">
        <v>0.814158629</v>
      </c>
      <c r="AU136" s="0" t="n">
        <v>1.2</v>
      </c>
      <c r="AV136" s="0" t="n">
        <v>1.2</v>
      </c>
      <c r="AW136" s="0" t="n">
        <v>1.2</v>
      </c>
      <c r="AX136" s="0" t="n">
        <v>1.2</v>
      </c>
      <c r="AY136" s="0" t="n">
        <v>1.2</v>
      </c>
      <c r="AZ136" s="0" t="n">
        <v>1.2</v>
      </c>
      <c r="BA136" s="0" t="n">
        <v>1.2</v>
      </c>
      <c r="BB136" s="0" t="n">
        <v>1.2</v>
      </c>
      <c r="BC136" s="0" t="n">
        <v>1.2</v>
      </c>
      <c r="BD136" s="0" t="n">
        <v>1.2</v>
      </c>
      <c r="BE136" s="0" t="n">
        <v>1.2</v>
      </c>
      <c r="BF136" s="0" t="n">
        <v>1.1666885328</v>
      </c>
      <c r="BG136" s="0" t="n">
        <v>0.8720240362</v>
      </c>
      <c r="BH136" s="0" t="n">
        <v>0.5221504277</v>
      </c>
      <c r="BI136" s="0" t="n">
        <v>0</v>
      </c>
    </row>
    <row r="137" customFormat="false" ht="12.75" hidden="false" customHeight="false" outlineLevel="0" collapsed="false">
      <c r="A137" s="0" t="s">
        <v>456</v>
      </c>
      <c r="B137" s="0" t="n">
        <v>1</v>
      </c>
      <c r="C137" s="0" t="n">
        <v>1.1040808032</v>
      </c>
      <c r="D137" s="0" t="n">
        <v>1.21899442</v>
      </c>
      <c r="E137" s="0" t="n">
        <v>1.3458683383</v>
      </c>
      <c r="F137" s="0" t="n">
        <v>1.485947396</v>
      </c>
      <c r="G137" s="0" t="n">
        <v>1.6406059945</v>
      </c>
      <c r="H137" s="0" t="n">
        <v>1.8113615841</v>
      </c>
      <c r="I137" s="0" t="n">
        <v>1.9998895527</v>
      </c>
      <c r="J137" s="0" t="n">
        <v>2.2080396636</v>
      </c>
      <c r="K137" s="0" t="n">
        <v>2.4378542053</v>
      </c>
      <c r="L137" s="0" t="n">
        <v>2.6915880291</v>
      </c>
      <c r="M137" s="0" t="n">
        <v>2.971730673</v>
      </c>
      <c r="N137" s="0" t="n">
        <v>3.2810307884</v>
      </c>
      <c r="O137" s="0" t="n">
        <v>3.6225231081</v>
      </c>
      <c r="P137" s="0" t="n">
        <v>3.9995582228</v>
      </c>
      <c r="Q137" s="0" t="n">
        <v>4.4158354551</v>
      </c>
      <c r="R137" s="0" t="n">
        <v>4.8754391561</v>
      </c>
      <c r="S137" s="0" t="n">
        <v>5.3828787794</v>
      </c>
      <c r="T137" s="0" t="n">
        <v>5.9431331263</v>
      </c>
      <c r="U137" s="0" t="n">
        <v>6.5616991956</v>
      </c>
      <c r="V137" s="0" t="n">
        <v>7.2446461183</v>
      </c>
      <c r="W137" s="0" t="n">
        <v>7.9986747051</v>
      </c>
      <c r="X137" s="0" t="n">
        <v>8.831183193</v>
      </c>
      <c r="Y137" s="0" t="n">
        <v>9.7503398329</v>
      </c>
      <c r="Z137" s="0" t="n">
        <v>10.7651630342</v>
      </c>
      <c r="AA137" s="0" t="n">
        <v>11.8856098494</v>
      </c>
      <c r="AB137" s="0" t="n">
        <v>13.122673669</v>
      </c>
      <c r="AC137" s="0" t="n">
        <v>14.4884920846</v>
      </c>
      <c r="AD137" s="0" t="n">
        <v>15.996465978</v>
      </c>
      <c r="AE137" s="0" t="n">
        <v>17.6613910053</v>
      </c>
      <c r="AF137" s="0" t="n">
        <v>19.4996027668</v>
      </c>
      <c r="AG137" s="0" t="n">
        <v>21.5291370848</v>
      </c>
      <c r="AH137" s="0" t="n">
        <v>23.7699069648</v>
      </c>
      <c r="AI137" s="0" t="n">
        <v>26.2438979737</v>
      </c>
      <c r="AJ137" s="0" t="n">
        <v>28.9753839539</v>
      </c>
      <c r="AK137" s="0" t="n">
        <v>31.9911651888</v>
      </c>
      <c r="AL137" s="0" t="n">
        <v>35.320831357</v>
      </c>
      <c r="AM137" s="0" t="n">
        <v>38.9970518543</v>
      </c>
      <c r="AN137" s="0" t="n">
        <v>43.0558963337</v>
      </c>
      <c r="AO137" s="0" t="n">
        <v>47.5371886067</v>
      </c>
      <c r="AP137" s="0" t="n">
        <v>52.4848973787</v>
      </c>
      <c r="AQ137" s="0" t="n">
        <v>57.9475676538</v>
      </c>
      <c r="AR137" s="0" t="n">
        <v>63.9787970386</v>
      </c>
      <c r="AS137" s="0" t="n">
        <v>70.6377616222</v>
      </c>
      <c r="AT137" s="0" t="n">
        <v>77.9897965881</v>
      </c>
      <c r="AU137" s="0" t="n">
        <v>152.8594849383</v>
      </c>
      <c r="AV137" s="0" t="n">
        <v>149.0379978148</v>
      </c>
      <c r="AW137" s="0" t="n">
        <v>145.3120478695</v>
      </c>
      <c r="AX137" s="0" t="n">
        <v>141.6792466727</v>
      </c>
      <c r="AY137" s="0" t="n">
        <v>138.1372655059</v>
      </c>
      <c r="AZ137" s="0" t="n">
        <v>134.6838338683</v>
      </c>
      <c r="BA137" s="0" t="n">
        <v>131.3167380216</v>
      </c>
      <c r="BB137" s="0" t="n">
        <v>128.033819571</v>
      </c>
      <c r="BC137" s="0" t="n">
        <v>124.8329740817</v>
      </c>
      <c r="BD137" s="0" t="n">
        <v>121.7121497297</v>
      </c>
      <c r="BE137" s="0" t="n">
        <v>118.6693459865</v>
      </c>
      <c r="BF137" s="0" t="n">
        <v>109.9855913938</v>
      </c>
      <c r="BG137" s="0" t="n">
        <v>63.4998585612</v>
      </c>
      <c r="BH137" s="0" t="n">
        <v>24.5956498486</v>
      </c>
      <c r="BI137" s="0" t="n">
        <v>0</v>
      </c>
    </row>
    <row r="138" customFormat="false" ht="12.75" hidden="false" customHeight="false" outlineLevel="0" collapsed="false">
      <c r="A138" s="0" t="s">
        <v>457</v>
      </c>
      <c r="B138" s="0" t="n">
        <v>0.0516417103</v>
      </c>
      <c r="C138" s="0" t="n">
        <v>0.0507244351</v>
      </c>
      <c r="D138" s="0" t="n">
        <v>0.0496526897</v>
      </c>
      <c r="E138" s="0" t="n">
        <v>0.048515357</v>
      </c>
      <c r="F138" s="0" t="n">
        <v>0.0473608705</v>
      </c>
      <c r="G138" s="0" t="n">
        <v>0.0462152168</v>
      </c>
      <c r="H138" s="0" t="n">
        <v>0.0450920304</v>
      </c>
      <c r="I138" s="0" t="n">
        <v>0.0439982151</v>
      </c>
      <c r="J138" s="0" t="n">
        <v>0.0429370571</v>
      </c>
      <c r="K138" s="0" t="n">
        <v>0.0419099355</v>
      </c>
      <c r="L138" s="0" t="n">
        <v>0.0409172529</v>
      </c>
      <c r="M138" s="0" t="n">
        <v>0.0399589328</v>
      </c>
      <c r="N138" s="0" t="n">
        <v>0.0390346811</v>
      </c>
      <c r="O138" s="0" t="n">
        <v>0.0381441224</v>
      </c>
      <c r="P138" s="0" t="n">
        <v>0.0372868757</v>
      </c>
      <c r="Q138" s="0" t="n">
        <v>0.0364626122</v>
      </c>
      <c r="R138" s="0" t="n">
        <v>0.0356711263</v>
      </c>
      <c r="S138" s="0" t="n">
        <v>0.0349124553</v>
      </c>
      <c r="T138" s="0" t="n">
        <v>0.034192897</v>
      </c>
      <c r="U138" s="0" t="n">
        <v>0.0335082838</v>
      </c>
      <c r="V138" s="0" t="n">
        <v>0.0328557976</v>
      </c>
      <c r="W138" s="0" t="n">
        <v>0.0322334109</v>
      </c>
      <c r="X138" s="0" t="n">
        <v>0.031639562</v>
      </c>
      <c r="Y138" s="0" t="n">
        <v>0.0310729662</v>
      </c>
      <c r="Z138" s="0" t="n">
        <v>0.0305325073</v>
      </c>
      <c r="AA138" s="0" t="n">
        <v>0.030017175</v>
      </c>
      <c r="AB138" s="0" t="n">
        <v>0.0295260294</v>
      </c>
      <c r="AC138" s="0" t="n">
        <v>0.0290581822</v>
      </c>
      <c r="AD138" s="0" t="n">
        <v>0.0286127853</v>
      </c>
      <c r="AE138" s="0" t="n">
        <v>0.0281890261</v>
      </c>
      <c r="AF138" s="0" t="n">
        <v>0.0277861228</v>
      </c>
      <c r="AG138" s="0" t="n">
        <v>0.0274033214</v>
      </c>
      <c r="AH138" s="0" t="n">
        <v>0.0270398892</v>
      </c>
      <c r="AI138" s="0" t="n">
        <v>0.0266951026</v>
      </c>
      <c r="AJ138" s="0" t="n">
        <v>0.0263682256</v>
      </c>
      <c r="AK138" s="0" t="n">
        <v>0.026058468</v>
      </c>
      <c r="AL138" s="0" t="n">
        <v>0.0257649112</v>
      </c>
      <c r="AM138" s="0" t="n">
        <v>0.0254863728</v>
      </c>
      <c r="AN138" s="0" t="n">
        <v>0.0252211674</v>
      </c>
      <c r="AO138" s="0" t="n">
        <v>0.0249666809</v>
      </c>
      <c r="AP138" s="0" t="n">
        <v>0.0247186197</v>
      </c>
      <c r="AQ138" s="0" t="n">
        <v>0.0244696931</v>
      </c>
      <c r="AR138" s="0" t="n">
        <v>0.0242073145</v>
      </c>
      <c r="AS138" s="0" t="n">
        <v>0.0239096302</v>
      </c>
      <c r="AT138" s="0" t="n">
        <v>0.0243221325</v>
      </c>
      <c r="AU138" s="0" t="n">
        <v>0.0242794299</v>
      </c>
      <c r="AV138" s="0" t="n">
        <v>0.0242969306</v>
      </c>
      <c r="AW138" s="0" t="n">
        <v>0.0243717738</v>
      </c>
      <c r="AX138" s="0" t="n">
        <v>0.0245382447</v>
      </c>
      <c r="AY138" s="0" t="n">
        <v>0.0172200594</v>
      </c>
      <c r="AZ138" s="0" t="n">
        <v>0.0256365833</v>
      </c>
      <c r="BA138" s="0" t="n">
        <v>0.0248764253</v>
      </c>
      <c r="BB138" s="0" t="n">
        <v>0.0242825554</v>
      </c>
      <c r="BC138" s="0" t="n">
        <v>0.0237999477</v>
      </c>
      <c r="BD138" s="0" t="n">
        <v>0.0233929728</v>
      </c>
      <c r="BE138" s="0" t="n">
        <v>0.0230968711</v>
      </c>
      <c r="BF138" s="0" t="n">
        <v>0.0230809879</v>
      </c>
      <c r="BG138" s="0" t="n">
        <v>0.0225010753</v>
      </c>
      <c r="BH138" s="0" t="n">
        <v>0.0217979723</v>
      </c>
      <c r="BI138" s="0" t="n">
        <v>0</v>
      </c>
    </row>
    <row r="139" customFormat="false" ht="12.75" hidden="false" customHeight="false" outlineLevel="0" collapsed="false">
      <c r="A139" s="0" t="s">
        <v>458</v>
      </c>
      <c r="B139" s="0" t="n">
        <v>15.4744072145</v>
      </c>
      <c r="C139" s="0" t="n">
        <v>18.5907831122</v>
      </c>
      <c r="D139" s="0" t="n">
        <v>22.1470575226</v>
      </c>
      <c r="E139" s="0" t="n">
        <v>26.1534305542</v>
      </c>
      <c r="F139" s="0" t="n">
        <v>30.6182998882</v>
      </c>
      <c r="G139" s="0" t="n">
        <v>35.5479683569</v>
      </c>
      <c r="H139" s="0" t="n">
        <v>40.9464618175</v>
      </c>
      <c r="I139" s="0" t="n">
        <v>46.815408978</v>
      </c>
      <c r="J139" s="0" t="n">
        <v>53.1539574261</v>
      </c>
      <c r="K139" s="0" t="n">
        <v>59.9587144103</v>
      </c>
      <c r="L139" s="0" t="n">
        <v>67.2237106077</v>
      </c>
      <c r="M139" s="0" t="n">
        <v>74.9403921887</v>
      </c>
      <c r="N139" s="0" t="n">
        <v>83.097652535</v>
      </c>
      <c r="O139" s="0" t="n">
        <v>91.6819215029</v>
      </c>
      <c r="P139" s="0" t="n">
        <v>100.677338719</v>
      </c>
      <c r="Q139" s="0" t="n">
        <v>110.0660500621</v>
      </c>
      <c r="R139" s="0" t="n">
        <v>119.828685746</v>
      </c>
      <c r="S139" s="0" t="n">
        <v>129.9451083675</v>
      </c>
      <c r="T139" s="0" t="n">
        <v>140.3955664936</v>
      </c>
      <c r="U139" s="0" t="n">
        <v>151.1667039984</v>
      </c>
      <c r="V139" s="0" t="n">
        <v>162.2427211515</v>
      </c>
      <c r="W139" s="0" t="n">
        <v>173.6056340546</v>
      </c>
      <c r="X139" s="0" t="n">
        <v>185.2353766489</v>
      </c>
      <c r="Y139" s="0" t="n">
        <v>197.1097787555</v>
      </c>
      <c r="Z139" s="0" t="n">
        <v>209.2044398729</v>
      </c>
      <c r="AA139" s="0" t="n">
        <v>221.4925091096</v>
      </c>
      <c r="AB139" s="0" t="n">
        <v>233.9443742875</v>
      </c>
      <c r="AC139" s="0" t="n">
        <v>246.5272585522</v>
      </c>
      <c r="AD139" s="0" t="n">
        <v>259.2047187799</v>
      </c>
      <c r="AE139" s="0" t="n">
        <v>271.9360371094</v>
      </c>
      <c r="AF139" s="0" t="n">
        <v>284.6754944399</v>
      </c>
      <c r="AG139" s="0" t="n">
        <v>297.3715126788</v>
      </c>
      <c r="AH139" s="0" t="n">
        <v>309.9656508092</v>
      </c>
      <c r="AI139" s="0" t="n">
        <v>322.3914384859</v>
      </c>
      <c r="AJ139" s="0" t="n">
        <v>334.5730298116</v>
      </c>
      <c r="AK139" s="0" t="n">
        <v>346.4236591714</v>
      </c>
      <c r="AL139" s="0" t="n">
        <v>357.8438803104</v>
      </c>
      <c r="AM139" s="0" t="n">
        <v>368.7195688889</v>
      </c>
      <c r="AN139" s="0" t="n">
        <v>378.9196671194</v>
      </c>
      <c r="AO139" s="0" t="n">
        <v>388.2936467719</v>
      </c>
      <c r="AP139" s="0" t="n">
        <v>396.6686659254</v>
      </c>
      <c r="AQ139" s="0" t="n">
        <v>403.8464046084</v>
      </c>
      <c r="AR139" s="0" t="n">
        <v>409.5996136934</v>
      </c>
      <c r="AS139" s="0" t="n">
        <v>413.6685799008</v>
      </c>
      <c r="AT139" s="0" t="n">
        <v>415.7582007025</v>
      </c>
      <c r="AU139" s="0" t="n">
        <v>417.1302609698</v>
      </c>
      <c r="AV139" s="0" t="n">
        <v>414.3679563837</v>
      </c>
      <c r="AW139" s="0" t="n">
        <v>407.1509973421</v>
      </c>
      <c r="AX139" s="0" t="n">
        <v>395.1202653611</v>
      </c>
      <c r="AY139" s="0" t="n">
        <v>377.9325572252</v>
      </c>
      <c r="AZ139" s="0" t="n">
        <v>347.3295172876</v>
      </c>
      <c r="BA139" s="0" t="n">
        <v>321.7582529099</v>
      </c>
      <c r="BB139" s="0" t="n">
        <v>289.0854267065</v>
      </c>
      <c r="BC139" s="0" t="n">
        <v>250.1472054989</v>
      </c>
      <c r="BD139" s="0" t="n">
        <v>206.112164432</v>
      </c>
      <c r="BE139" s="0" t="n">
        <v>158.6273416062</v>
      </c>
      <c r="BF139" s="0" t="n">
        <v>109.985591432</v>
      </c>
      <c r="BG139" s="0" t="n">
        <v>63.4998587138</v>
      </c>
      <c r="BH139" s="0" t="n">
        <v>24.5956498258</v>
      </c>
      <c r="BI139" s="0" t="n">
        <v>0</v>
      </c>
    </row>
    <row r="140" customFormat="false" ht="12.75" hidden="false" customHeight="false" outlineLevel="0" collapsed="false">
      <c r="A140" s="0" t="s">
        <v>458</v>
      </c>
      <c r="B140" s="0" t="s">
        <v>459</v>
      </c>
      <c r="C140" s="0" t="s">
        <v>459</v>
      </c>
      <c r="D140" s="0" t="s">
        <v>459</v>
      </c>
      <c r="E140" s="0" t="s">
        <v>459</v>
      </c>
      <c r="F140" s="0" t="s">
        <v>459</v>
      </c>
      <c r="G140" s="0" t="s">
        <v>459</v>
      </c>
      <c r="H140" s="0" t="s">
        <v>459</v>
      </c>
      <c r="I140" s="0" t="s">
        <v>459</v>
      </c>
      <c r="J140" s="0" t="s">
        <v>459</v>
      </c>
      <c r="K140" s="0" t="s">
        <v>459</v>
      </c>
      <c r="L140" s="0" t="s">
        <v>459</v>
      </c>
      <c r="M140" s="0" t="s">
        <v>459</v>
      </c>
      <c r="N140" s="0" t="s">
        <v>459</v>
      </c>
      <c r="O140" s="0" t="s">
        <v>459</v>
      </c>
      <c r="P140" s="0" t="s">
        <v>459</v>
      </c>
      <c r="Q140" s="0" t="s">
        <v>459</v>
      </c>
      <c r="R140" s="0" t="s">
        <v>459</v>
      </c>
      <c r="S140" s="0" t="s">
        <v>459</v>
      </c>
      <c r="T140" s="0" t="s">
        <v>459</v>
      </c>
      <c r="U140" s="0" t="s">
        <v>459</v>
      </c>
      <c r="V140" s="0" t="s">
        <v>459</v>
      </c>
      <c r="W140" s="0" t="s">
        <v>459</v>
      </c>
      <c r="X140" s="0" t="s">
        <v>459</v>
      </c>
      <c r="Y140" s="0" t="s">
        <v>459</v>
      </c>
      <c r="Z140" s="0" t="s">
        <v>459</v>
      </c>
      <c r="AA140" s="0" t="s">
        <v>459</v>
      </c>
      <c r="AB140" s="0" t="s">
        <v>459</v>
      </c>
      <c r="AC140" s="0" t="s">
        <v>459</v>
      </c>
      <c r="AD140" s="0" t="s">
        <v>459</v>
      </c>
      <c r="AE140" s="0" t="s">
        <v>459</v>
      </c>
      <c r="AF140" s="0" t="s">
        <v>459</v>
      </c>
      <c r="AG140" s="0" t="s">
        <v>459</v>
      </c>
      <c r="AH140" s="0" t="s">
        <v>459</v>
      </c>
      <c r="AI140" s="0" t="s">
        <v>459</v>
      </c>
      <c r="AJ140" s="0" t="s">
        <v>459</v>
      </c>
      <c r="AK140" s="0" t="s">
        <v>459</v>
      </c>
      <c r="AL140" s="0" t="s">
        <v>459</v>
      </c>
      <c r="AM140" s="0" t="s">
        <v>459</v>
      </c>
      <c r="AN140" s="0" t="s">
        <v>459</v>
      </c>
      <c r="AO140" s="0" t="s">
        <v>459</v>
      </c>
      <c r="AP140" s="0" t="s">
        <v>459</v>
      </c>
      <c r="AQ140" s="0" t="s">
        <v>459</v>
      </c>
      <c r="AR140" s="0" t="s">
        <v>459</v>
      </c>
      <c r="AS140" s="0" t="s">
        <v>459</v>
      </c>
      <c r="AT140" s="0" t="s">
        <v>459</v>
      </c>
      <c r="AU140" s="0" t="s">
        <v>459</v>
      </c>
      <c r="AV140" s="0" t="s">
        <v>459</v>
      </c>
      <c r="AW140" s="0" t="s">
        <v>459</v>
      </c>
      <c r="AX140" s="0" t="s">
        <v>459</v>
      </c>
      <c r="AY140" s="0" t="s">
        <v>459</v>
      </c>
      <c r="AZ140" s="0" t="s">
        <v>459</v>
      </c>
      <c r="BA140" s="0" t="s">
        <v>459</v>
      </c>
      <c r="BB140" s="0" t="s">
        <v>459</v>
      </c>
      <c r="BC140" s="0" t="s">
        <v>459</v>
      </c>
      <c r="BD140" s="0" t="s">
        <v>459</v>
      </c>
      <c r="BE140" s="0" t="s">
        <v>459</v>
      </c>
      <c r="BF140" s="0" t="s">
        <v>459</v>
      </c>
      <c r="BG140" s="0" t="s">
        <v>459</v>
      </c>
      <c r="BH140" s="0" t="s">
        <v>459</v>
      </c>
      <c r="BI140" s="0" t="s">
        <v>459</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tabColor rgb="FF92D050"/>
    <pageSetUpPr fitToPage="false"/>
  </sheetPr>
  <dimension ref="A1:BJ14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2" topLeftCell="C99" activePane="bottomRight" state="frozen"/>
      <selection pane="topLeft" activeCell="A1" activeCellId="0" sqref="A1"/>
      <selection pane="topRight" activeCell="C1" activeCellId="0" sqref="C1"/>
      <selection pane="bottomLeft" activeCell="A99" activeCellId="0" sqref="A99"/>
      <selection pane="bottomRight" activeCell="C24" activeCellId="0" sqref="C24"/>
    </sheetView>
  </sheetViews>
  <sheetFormatPr defaultRowHeight="12.75" zeroHeight="false" outlineLevelRow="0" outlineLevelCol="0"/>
  <cols>
    <col collapsed="false" customWidth="true" hidden="false" outlineLevel="0" max="1" min="1" style="0" width="20.57"/>
    <col collapsed="false" customWidth="true" hidden="false" outlineLevel="0" max="2" min="2" style="0" width="28.71"/>
    <col collapsed="false" customWidth="true" hidden="false" outlineLevel="0" max="3" min="3" style="0" width="12.57"/>
    <col collapsed="false" customWidth="true" hidden="false" outlineLevel="0" max="4" min="4" style="0" width="13.29"/>
    <col collapsed="false" customWidth="true" hidden="false" outlineLevel="0" max="5" min="5" style="0" width="10.14"/>
    <col collapsed="false" customWidth="true" hidden="false" outlineLevel="0" max="6" min="6" style="0" width="12.14"/>
    <col collapsed="false" customWidth="true" hidden="false" outlineLevel="0" max="36" min="7" style="0" width="9.71"/>
    <col collapsed="false" customWidth="true" hidden="false" outlineLevel="0" max="37" min="37" style="0" width="13.01"/>
    <col collapsed="false" customWidth="true" hidden="false" outlineLevel="0" max="40" min="38" style="0" width="9.71"/>
    <col collapsed="false" customWidth="true" hidden="false" outlineLevel="0" max="41" min="41" style="0" width="13.01"/>
    <col collapsed="false" customWidth="true" hidden="false" outlineLevel="0" max="46" min="42" style="0" width="9.71"/>
    <col collapsed="false" customWidth="true" hidden="false" outlineLevel="0" max="47" min="47" style="0" width="11.42"/>
    <col collapsed="false" customWidth="true" hidden="false" outlineLevel="0" max="48" min="48" style="0" width="12.86"/>
    <col collapsed="false" customWidth="true" hidden="false" outlineLevel="0" max="49" min="49" style="0" width="13.57"/>
    <col collapsed="false" customWidth="true" hidden="false" outlineLevel="0" max="50" min="50" style="0" width="11.86"/>
    <col collapsed="false" customWidth="true" hidden="false" outlineLevel="0" max="51" min="51" style="0" width="12.29"/>
    <col collapsed="false" customWidth="true" hidden="false" outlineLevel="0" max="52" min="52" style="0" width="10.99"/>
    <col collapsed="false" customWidth="true" hidden="false" outlineLevel="0" max="62" min="53" style="0" width="9.71"/>
    <col collapsed="false" customWidth="true" hidden="false" outlineLevel="0" max="1025" min="63" style="0" width="8.67"/>
  </cols>
  <sheetData>
    <row r="1" customFormat="false" ht="12.75" hidden="false" customHeight="false" outlineLevel="0" collapsed="false">
      <c r="A1" s="0" t="str">
        <f aca="false">Base!A1</f>
        <v> Period</v>
      </c>
      <c r="B1" s="0" t="str">
        <f aca="false">GAMSbase!A1</f>
        <v>Year</v>
      </c>
      <c r="C1" s="0" t="n">
        <f aca="false">Base!B1</f>
        <v>1</v>
      </c>
      <c r="D1" s="0" t="n">
        <f aca="false">Base!C1</f>
        <v>2</v>
      </c>
      <c r="E1" s="0" t="n">
        <f aca="false">Base!D1</f>
        <v>3</v>
      </c>
      <c r="F1" s="0" t="n">
        <f aca="false">Base!E1</f>
        <v>4</v>
      </c>
      <c r="G1" s="0" t="n">
        <f aca="false">Base!F1</f>
        <v>5</v>
      </c>
      <c r="H1" s="0" t="n">
        <f aca="false">Base!G1</f>
        <v>6</v>
      </c>
      <c r="I1" s="0" t="n">
        <f aca="false">Base!H1</f>
        <v>7</v>
      </c>
      <c r="J1" s="0" t="n">
        <f aca="false">Base!I1</f>
        <v>8</v>
      </c>
      <c r="K1" s="0" t="n">
        <f aca="false">Base!J1</f>
        <v>9</v>
      </c>
      <c r="L1" s="0" t="n">
        <f aca="false">Base!K1</f>
        <v>10</v>
      </c>
      <c r="M1" s="0" t="n">
        <f aca="false">Base!L1</f>
        <v>11</v>
      </c>
      <c r="N1" s="0" t="n">
        <f aca="false">Base!M1</f>
        <v>12</v>
      </c>
      <c r="O1" s="0" t="n">
        <f aca="false">Base!N1</f>
        <v>13</v>
      </c>
      <c r="P1" s="0" t="n">
        <f aca="false">Base!O1</f>
        <v>14</v>
      </c>
      <c r="Q1" s="0" t="n">
        <f aca="false">Base!P1</f>
        <v>15</v>
      </c>
      <c r="R1" s="0" t="n">
        <f aca="false">Base!Q1</f>
        <v>16</v>
      </c>
      <c r="S1" s="0" t="n">
        <f aca="false">Base!R1</f>
        <v>17</v>
      </c>
      <c r="T1" s="0" t="n">
        <f aca="false">Base!S1</f>
        <v>18</v>
      </c>
      <c r="U1" s="0" t="n">
        <f aca="false">Base!T1</f>
        <v>19</v>
      </c>
      <c r="V1" s="0" t="n">
        <f aca="false">Base!U1</f>
        <v>20</v>
      </c>
      <c r="W1" s="0" t="n">
        <f aca="false">Base!V1</f>
        <v>21</v>
      </c>
      <c r="X1" s="0" t="n">
        <f aca="false">Base!W1</f>
        <v>22</v>
      </c>
      <c r="Y1" s="0" t="n">
        <f aca="false">Base!X1</f>
        <v>23</v>
      </c>
      <c r="Z1" s="0" t="n">
        <f aca="false">Base!Y1</f>
        <v>24</v>
      </c>
      <c r="AA1" s="0" t="n">
        <f aca="false">Base!Z1</f>
        <v>25</v>
      </c>
      <c r="AB1" s="0" t="n">
        <f aca="false">Base!AA1</f>
        <v>26</v>
      </c>
      <c r="AC1" s="0" t="n">
        <f aca="false">Base!AB1</f>
        <v>27</v>
      </c>
      <c r="AD1" s="0" t="n">
        <f aca="false">Base!AC1</f>
        <v>28</v>
      </c>
      <c r="AE1" s="0" t="n">
        <f aca="false">Base!AD1</f>
        <v>29</v>
      </c>
      <c r="AF1" s="0" t="n">
        <f aca="false">Base!AE1</f>
        <v>30</v>
      </c>
      <c r="AG1" s="0" t="n">
        <f aca="false">Base!AF1</f>
        <v>31</v>
      </c>
      <c r="AH1" s="0" t="n">
        <f aca="false">Base!AG1</f>
        <v>32</v>
      </c>
      <c r="AI1" s="0" t="n">
        <f aca="false">Base!AH1</f>
        <v>33</v>
      </c>
      <c r="AJ1" s="0" t="n">
        <f aca="false">Base!AI1</f>
        <v>34</v>
      </c>
      <c r="AK1" s="0" t="n">
        <f aca="false">Base!AJ1</f>
        <v>35</v>
      </c>
      <c r="AL1" s="0" t="n">
        <f aca="false">Base!AK1</f>
        <v>36</v>
      </c>
      <c r="AM1" s="0" t="n">
        <f aca="false">Base!AL1</f>
        <v>37</v>
      </c>
      <c r="AN1" s="0" t="n">
        <f aca="false">Base!AM1</f>
        <v>38</v>
      </c>
      <c r="AO1" s="0" t="n">
        <f aca="false">Base!AN1</f>
        <v>39</v>
      </c>
      <c r="AP1" s="0" t="n">
        <f aca="false">Base!AO1</f>
        <v>40</v>
      </c>
      <c r="AQ1" s="0" t="n">
        <f aca="false">Base!AP1</f>
        <v>41</v>
      </c>
      <c r="AR1" s="0" t="n">
        <f aca="false">Base!AQ1</f>
        <v>42</v>
      </c>
      <c r="AS1" s="0" t="n">
        <f aca="false">Base!AR1</f>
        <v>43</v>
      </c>
      <c r="AT1" s="0" t="n">
        <f aca="false">Base!AS1</f>
        <v>44</v>
      </c>
      <c r="AU1" s="0" t="n">
        <f aca="false">Base!AT1</f>
        <v>45</v>
      </c>
      <c r="AV1" s="0" t="n">
        <f aca="false">Base!AU1</f>
        <v>46</v>
      </c>
      <c r="AW1" s="0" t="n">
        <f aca="false">Base!AV1</f>
        <v>47</v>
      </c>
      <c r="AX1" s="0" t="n">
        <f aca="false">Base!AW1</f>
        <v>48</v>
      </c>
      <c r="AY1" s="0" t="n">
        <f aca="false">Base!AX1</f>
        <v>49</v>
      </c>
      <c r="AZ1" s="0" t="n">
        <f aca="false">Base!AY1</f>
        <v>50</v>
      </c>
      <c r="BA1" s="0" t="n">
        <f aca="false">Base!AZ1</f>
        <v>51</v>
      </c>
      <c r="BB1" s="0" t="n">
        <f aca="false">Base!BA1</f>
        <v>52</v>
      </c>
      <c r="BC1" s="0" t="n">
        <f aca="false">Base!BB1</f>
        <v>53</v>
      </c>
      <c r="BD1" s="0" t="n">
        <f aca="false">Base!BC1</f>
        <v>54</v>
      </c>
      <c r="BE1" s="0" t="n">
        <f aca="false">Base!BD1</f>
        <v>55</v>
      </c>
      <c r="BF1" s="0" t="n">
        <f aca="false">Base!BE1</f>
        <v>56</v>
      </c>
      <c r="BG1" s="0" t="n">
        <f aca="false">Base!BF1</f>
        <v>57</v>
      </c>
      <c r="BH1" s="0" t="n">
        <f aca="false">Base!BG1</f>
        <v>58</v>
      </c>
      <c r="BI1" s="0" t="n">
        <f aca="false">Base!BH1</f>
        <v>59</v>
      </c>
      <c r="BJ1" s="0" t="n">
        <f aca="false">Base!BI1</f>
        <v>60</v>
      </c>
    </row>
    <row r="2" customFormat="false" ht="12.75" hidden="false" customHeight="false" outlineLevel="0" collapsed="false">
      <c r="A2" s="0" t="str">
        <f aca="false">Base!A2</f>
        <v> Year</v>
      </c>
      <c r="B2" s="0" t="str">
        <f aca="false">GAMSbase!A2</f>
        <v>Period</v>
      </c>
      <c r="C2" s="0" t="n">
        <f aca="false">Base!B2</f>
        <v>2010</v>
      </c>
      <c r="D2" s="0" t="n">
        <f aca="false">Base!C2</f>
        <v>2015</v>
      </c>
      <c r="E2" s="0" t="n">
        <f aca="false">Base!D2</f>
        <v>2020</v>
      </c>
      <c r="F2" s="0" t="n">
        <f aca="false">Base!E2</f>
        <v>2025</v>
      </c>
      <c r="G2" s="0" t="n">
        <f aca="false">Base!F2</f>
        <v>2030</v>
      </c>
      <c r="H2" s="0" t="n">
        <f aca="false">Base!G2</f>
        <v>2035</v>
      </c>
      <c r="I2" s="0" t="n">
        <f aca="false">Base!H2</f>
        <v>2040</v>
      </c>
      <c r="J2" s="0" t="n">
        <f aca="false">Base!I2</f>
        <v>2045</v>
      </c>
      <c r="K2" s="0" t="n">
        <f aca="false">Base!J2</f>
        <v>2050</v>
      </c>
      <c r="L2" s="0" t="n">
        <f aca="false">Base!K2</f>
        <v>2055</v>
      </c>
      <c r="M2" s="0" t="n">
        <f aca="false">Base!L2</f>
        <v>2060</v>
      </c>
      <c r="N2" s="0" t="n">
        <f aca="false">Base!M2</f>
        <v>2065</v>
      </c>
      <c r="O2" s="0" t="n">
        <f aca="false">Base!N2</f>
        <v>2070</v>
      </c>
      <c r="P2" s="0" t="n">
        <f aca="false">Base!O2</f>
        <v>2075</v>
      </c>
      <c r="Q2" s="0" t="n">
        <f aca="false">Base!P2</f>
        <v>2080</v>
      </c>
      <c r="R2" s="0" t="n">
        <f aca="false">Base!Q2</f>
        <v>2085</v>
      </c>
      <c r="S2" s="0" t="n">
        <f aca="false">Base!R2</f>
        <v>2090</v>
      </c>
      <c r="T2" s="0" t="n">
        <f aca="false">Base!S2</f>
        <v>2095</v>
      </c>
      <c r="U2" s="0" t="n">
        <f aca="false">Base!T2</f>
        <v>2100</v>
      </c>
      <c r="V2" s="0" t="n">
        <f aca="false">Base!U2</f>
        <v>2105</v>
      </c>
      <c r="W2" s="0" t="n">
        <f aca="false">Base!V2</f>
        <v>2110</v>
      </c>
      <c r="X2" s="0" t="n">
        <f aca="false">Base!W2</f>
        <v>2115</v>
      </c>
      <c r="Y2" s="0" t="n">
        <f aca="false">Base!X2</f>
        <v>2120</v>
      </c>
      <c r="Z2" s="0" t="n">
        <f aca="false">Base!Y2</f>
        <v>2125</v>
      </c>
      <c r="AA2" s="0" t="n">
        <f aca="false">Base!Z2</f>
        <v>2130</v>
      </c>
      <c r="AB2" s="0" t="n">
        <f aca="false">Base!AA2</f>
        <v>2135</v>
      </c>
      <c r="AC2" s="0" t="n">
        <f aca="false">Base!AB2</f>
        <v>2140</v>
      </c>
      <c r="AD2" s="0" t="n">
        <f aca="false">Base!AC2</f>
        <v>2145</v>
      </c>
      <c r="AE2" s="0" t="n">
        <f aca="false">Base!AD2</f>
        <v>2150</v>
      </c>
      <c r="AF2" s="0" t="n">
        <f aca="false">Base!AE2</f>
        <v>2155</v>
      </c>
      <c r="AG2" s="0" t="n">
        <f aca="false">Base!AF2</f>
        <v>2160</v>
      </c>
      <c r="AH2" s="0" t="n">
        <f aca="false">Base!AG2</f>
        <v>2165</v>
      </c>
      <c r="AI2" s="0" t="n">
        <f aca="false">Base!AH2</f>
        <v>2170</v>
      </c>
      <c r="AJ2" s="0" t="n">
        <f aca="false">Base!AI2</f>
        <v>2175</v>
      </c>
      <c r="AK2" s="0" t="n">
        <f aca="false">Base!AJ2</f>
        <v>2180</v>
      </c>
      <c r="AL2" s="0" t="n">
        <f aca="false">Base!AK2</f>
        <v>2185</v>
      </c>
      <c r="AM2" s="0" t="n">
        <f aca="false">Base!AL2</f>
        <v>2190</v>
      </c>
      <c r="AN2" s="0" t="n">
        <f aca="false">Base!AM2</f>
        <v>2195</v>
      </c>
      <c r="AO2" s="0" t="n">
        <f aca="false">Base!AN2</f>
        <v>2200</v>
      </c>
      <c r="AP2" s="0" t="n">
        <f aca="false">Base!AO2</f>
        <v>2205</v>
      </c>
      <c r="AQ2" s="0" t="n">
        <f aca="false">Base!AP2</f>
        <v>2210</v>
      </c>
      <c r="AR2" s="0" t="n">
        <f aca="false">Base!AQ2</f>
        <v>2215</v>
      </c>
      <c r="AS2" s="0" t="n">
        <f aca="false">Base!AR2</f>
        <v>2220</v>
      </c>
      <c r="AT2" s="0" t="n">
        <f aca="false">Base!AS2</f>
        <v>2225</v>
      </c>
      <c r="AU2" s="0" t="n">
        <f aca="false">Base!AT2</f>
        <v>2230</v>
      </c>
      <c r="AV2" s="0" t="n">
        <f aca="false">Base!AU2</f>
        <v>2235</v>
      </c>
      <c r="AW2" s="0" t="n">
        <f aca="false">Base!AV2</f>
        <v>2240</v>
      </c>
      <c r="AX2" s="0" t="n">
        <f aca="false">Base!AW2</f>
        <v>2245</v>
      </c>
      <c r="AY2" s="0" t="n">
        <f aca="false">Base!AX2</f>
        <v>2250</v>
      </c>
      <c r="AZ2" s="0" t="n">
        <f aca="false">Base!AY2</f>
        <v>2255</v>
      </c>
      <c r="BA2" s="0" t="n">
        <f aca="false">Base!AZ2</f>
        <v>2260</v>
      </c>
      <c r="BB2" s="0" t="n">
        <f aca="false">Base!BA2</f>
        <v>2265</v>
      </c>
      <c r="BC2" s="0" t="n">
        <f aca="false">Base!BB2</f>
        <v>2270</v>
      </c>
      <c r="BD2" s="0" t="n">
        <f aca="false">Base!BC2</f>
        <v>2275</v>
      </c>
      <c r="BE2" s="0" t="n">
        <f aca="false">Base!BD2</f>
        <v>2280</v>
      </c>
      <c r="BF2" s="0" t="n">
        <f aca="false">Base!BE2</f>
        <v>2285</v>
      </c>
      <c r="BG2" s="0" t="n">
        <f aca="false">Base!BF2</f>
        <v>2290</v>
      </c>
      <c r="BH2" s="0" t="n">
        <f aca="false">Base!BG2</f>
        <v>2295</v>
      </c>
      <c r="BI2" s="0" t="n">
        <f aca="false">Base!BH2</f>
        <v>2300</v>
      </c>
      <c r="BJ2" s="0" t="n">
        <f aca="false">Base!BI2</f>
        <v>2305</v>
      </c>
    </row>
    <row r="3" customFormat="false" ht="12.75" hidden="false" customHeight="false" outlineLevel="0" collapsed="false">
      <c r="A3" s="0" t="str">
        <f aca="false">Base!A3</f>
        <v>World economic parameters</v>
      </c>
      <c r="B3" s="0" t="str">
        <f aca="false">GAMSbase!A3</f>
        <v>** World Economic Parameters</v>
      </c>
      <c r="C3" s="128" t="str">
        <f aca="false">IFERROR(Base!B3/GAMSbase!B3,"")</f>
        <v/>
      </c>
      <c r="D3" s="128" t="str">
        <f aca="false">IFERROR(Base!C3/GAMSbase!C3,"")</f>
        <v/>
      </c>
      <c r="E3" s="128" t="str">
        <f aca="false">IFERROR(Base!D3/GAMSbase!D3,"")</f>
        <v/>
      </c>
      <c r="F3" s="128" t="str">
        <f aca="false">IFERROR(Base!E3/GAMSbase!E3,"")</f>
        <v/>
      </c>
      <c r="G3" s="128" t="str">
        <f aca="false">IFERROR(Base!F3/GAMSbase!F3,"")</f>
        <v/>
      </c>
      <c r="H3" s="128" t="str">
        <f aca="false">IFERROR(Base!G3/GAMSbase!G3,"")</f>
        <v/>
      </c>
      <c r="I3" s="128" t="str">
        <f aca="false">IFERROR(Base!H3/GAMSbase!H3,"")</f>
        <v/>
      </c>
      <c r="J3" s="128" t="str">
        <f aca="false">IFERROR(Base!I3/GAMSbase!I3,"")</f>
        <v/>
      </c>
      <c r="K3" s="128" t="str">
        <f aca="false">IFERROR(Base!J3/GAMSbase!J3,"")</f>
        <v/>
      </c>
      <c r="L3" s="128" t="str">
        <f aca="false">IFERROR(Base!K3/GAMSbase!K3,"")</f>
        <v/>
      </c>
      <c r="M3" s="128" t="str">
        <f aca="false">IFERROR(Base!L3/GAMSbase!L3,"")</f>
        <v/>
      </c>
      <c r="N3" s="128" t="str">
        <f aca="false">IFERROR(Base!M3/GAMSbase!M3,"")</f>
        <v/>
      </c>
      <c r="O3" s="128" t="str">
        <f aca="false">IFERROR(Base!N3/GAMSbase!N3,"")</f>
        <v/>
      </c>
      <c r="P3" s="128" t="str">
        <f aca="false">IFERROR(Base!O3/GAMSbase!O3,"")</f>
        <v/>
      </c>
      <c r="Q3" s="128" t="str">
        <f aca="false">IFERROR(Base!P3/GAMSbase!P3,"")</f>
        <v/>
      </c>
      <c r="R3" s="128" t="str">
        <f aca="false">IFERROR(Base!Q3/GAMSbase!Q3,"")</f>
        <v/>
      </c>
      <c r="S3" s="128" t="str">
        <f aca="false">IFERROR(Base!R3/GAMSbase!R3,"")</f>
        <v/>
      </c>
      <c r="T3" s="128" t="str">
        <f aca="false">IFERROR(Base!S3/GAMSbase!S3,"")</f>
        <v/>
      </c>
      <c r="U3" s="128" t="str">
        <f aca="false">IFERROR(Base!T3/GAMSbase!T3,"")</f>
        <v/>
      </c>
      <c r="V3" s="128" t="str">
        <f aca="false">IFERROR(Base!U3/GAMSbase!U3,"")</f>
        <v/>
      </c>
      <c r="W3" s="128" t="str">
        <f aca="false">IFERROR(Base!V3/GAMSbase!V3,"")</f>
        <v/>
      </c>
      <c r="X3" s="128" t="str">
        <f aca="false">IFERROR(Base!W3/GAMSbase!W3,"")</f>
        <v/>
      </c>
      <c r="Y3" s="128" t="str">
        <f aca="false">IFERROR(Base!X3/GAMSbase!X3,"")</f>
        <v/>
      </c>
      <c r="Z3" s="128" t="str">
        <f aca="false">IFERROR(Base!Y3/GAMSbase!Y3,"")</f>
        <v/>
      </c>
      <c r="AA3" s="128" t="str">
        <f aca="false">IFERROR(Base!Z3/GAMSbase!Z3,"")</f>
        <v/>
      </c>
      <c r="AB3" s="128" t="str">
        <f aca="false">IFERROR(Base!AA3/GAMSbase!AA3,"")</f>
        <v/>
      </c>
      <c r="AC3" s="128" t="str">
        <f aca="false">IFERROR(Base!AB3/GAMSbase!AB3,"")</f>
        <v/>
      </c>
      <c r="AD3" s="128" t="str">
        <f aca="false">IFERROR(Base!AC3/GAMSbase!AC3,"")</f>
        <v/>
      </c>
      <c r="AE3" s="128" t="str">
        <f aca="false">IFERROR(Base!AD3/GAMSbase!AD3,"")</f>
        <v/>
      </c>
      <c r="AF3" s="128" t="str">
        <f aca="false">IFERROR(Base!AE3/GAMSbase!AE3,"")</f>
        <v/>
      </c>
      <c r="AG3" s="128" t="str">
        <f aca="false">IFERROR(Base!AF3/GAMSbase!AF3,"")</f>
        <v/>
      </c>
      <c r="AH3" s="128" t="str">
        <f aca="false">IFERROR(Base!AG3/GAMSbase!AG3,"")</f>
        <v/>
      </c>
      <c r="AI3" s="128" t="str">
        <f aca="false">IFERROR(Base!AH3/GAMSbase!AH3,"")</f>
        <v/>
      </c>
      <c r="AJ3" s="128" t="str">
        <f aca="false">IFERROR(Base!AI3/GAMSbase!AI3,"")</f>
        <v/>
      </c>
      <c r="AK3" s="128" t="str">
        <f aca="false">IFERROR(Base!AJ3/GAMSbase!AJ3,"")</f>
        <v/>
      </c>
      <c r="AL3" s="128" t="str">
        <f aca="false">IFERROR(Base!AK3/GAMSbase!AK3,"")</f>
        <v/>
      </c>
      <c r="AM3" s="128" t="str">
        <f aca="false">IFERROR(Base!AL3/GAMSbase!AL3,"")</f>
        <v/>
      </c>
      <c r="AN3" s="128" t="str">
        <f aca="false">IFERROR(Base!AM3/GAMSbase!AM3,"")</f>
        <v/>
      </c>
      <c r="AO3" s="128" t="str">
        <f aca="false">IFERROR(Base!AN3/GAMSbase!AN3,"")</f>
        <v/>
      </c>
      <c r="AP3" s="128" t="str">
        <f aca="false">IFERROR(Base!AO3/GAMSbase!AO3,"")</f>
        <v/>
      </c>
      <c r="AQ3" s="128" t="str">
        <f aca="false">IFERROR(Base!AP3/GAMSbase!AP3,"")</f>
        <v/>
      </c>
      <c r="AR3" s="128" t="str">
        <f aca="false">IFERROR(Base!AQ3/GAMSbase!AQ3,"")</f>
        <v/>
      </c>
      <c r="AS3" s="128" t="str">
        <f aca="false">IFERROR(Base!AR3/GAMSbase!AR3,"")</f>
        <v/>
      </c>
      <c r="AT3" s="128" t="str">
        <f aca="false">IFERROR(Base!AS3/GAMSbase!AS3,"")</f>
        <v/>
      </c>
      <c r="AU3" s="128" t="str">
        <f aca="false">IFERROR(Base!AT3/GAMSbase!AT3,"")</f>
        <v/>
      </c>
      <c r="AV3" s="128" t="str">
        <f aca="false">IFERROR(Base!AU3/GAMSbase!AU3,"")</f>
        <v/>
      </c>
      <c r="AW3" s="128" t="str">
        <f aca="false">IFERROR(Base!AV3/GAMSbase!AV3,"")</f>
        <v/>
      </c>
      <c r="AX3" s="128" t="str">
        <f aca="false">IFERROR(Base!AW3/GAMSbase!AW3,"")</f>
        <v/>
      </c>
      <c r="AY3" s="128" t="str">
        <f aca="false">IFERROR(Base!AX3/GAMSbase!AX3,"")</f>
        <v/>
      </c>
      <c r="AZ3" s="128" t="str">
        <f aca="false">IFERROR(Base!AY3/GAMSbase!AY3,"")</f>
        <v/>
      </c>
      <c r="BA3" s="128" t="str">
        <f aca="false">IFERROR(Base!AZ3/GAMSbase!AZ3,"")</f>
        <v/>
      </c>
      <c r="BB3" s="128" t="str">
        <f aca="false">IFERROR(Base!BA3/GAMSbase!BA3,"")</f>
        <v/>
      </c>
      <c r="BC3" s="128" t="str">
        <f aca="false">IFERROR(Base!BB3/GAMSbase!BB3,"")</f>
        <v/>
      </c>
      <c r="BD3" s="128" t="str">
        <f aca="false">IFERROR(Base!BC3/GAMSbase!BC3,"")</f>
        <v/>
      </c>
      <c r="BE3" s="128" t="str">
        <f aca="false">IFERROR(Base!BD3/GAMSbase!BD3,"")</f>
        <v/>
      </c>
      <c r="BF3" s="128" t="str">
        <f aca="false">IFERROR(Base!BE3/GAMSbase!BE3,"")</f>
        <v/>
      </c>
      <c r="BG3" s="128" t="str">
        <f aca="false">IFERROR(Base!BF3/GAMSbase!BF3,"")</f>
        <v/>
      </c>
      <c r="BH3" s="128" t="str">
        <f aca="false">IFERROR(Base!BG3/GAMSbase!BG3,"")</f>
        <v/>
      </c>
      <c r="BI3" s="128" t="str">
        <f aca="false">IFERROR(Base!BH3/GAMSbase!BH3,"")</f>
        <v/>
      </c>
      <c r="BJ3" s="128" t="str">
        <f aca="false">IFERROR(Base!BI3/GAMSbase!BI3,"")</f>
        <v/>
      </c>
    </row>
    <row r="4" customFormat="false" ht="12.75" hidden="false" customHeight="false" outlineLevel="0" collapsed="false">
      <c r="A4" s="0" t="str">
        <f aca="false">Base!A4</f>
        <v>OUTPUT AND CAPITAL ACCUMULATION</v>
      </c>
      <c r="B4" s="0" t="str">
        <f aca="false">GAMSbase!A4</f>
        <v>* OUTPUT AND CAPTIAL ACCUMULATION</v>
      </c>
      <c r="C4" s="128" t="str">
        <f aca="false">IFERROR(Base!B4/GAMSbase!B4,"")</f>
        <v/>
      </c>
      <c r="D4" s="128" t="str">
        <f aca="false">IFERROR(Base!C4/GAMSbase!C4,"")</f>
        <v/>
      </c>
      <c r="E4" s="128" t="str">
        <f aca="false">IFERROR(Base!D4/GAMSbase!D4,"")</f>
        <v/>
      </c>
      <c r="F4" s="128" t="str">
        <f aca="false">IFERROR(Base!E4/GAMSbase!E4,"")</f>
        <v/>
      </c>
      <c r="G4" s="128" t="str">
        <f aca="false">IFERROR(Base!F4/GAMSbase!F4,"")</f>
        <v/>
      </c>
      <c r="H4" s="128" t="str">
        <f aca="false">IFERROR(Base!G4/GAMSbase!G4,"")</f>
        <v/>
      </c>
      <c r="I4" s="128" t="str">
        <f aca="false">IFERROR(Base!H4/GAMSbase!H4,"")</f>
        <v/>
      </c>
      <c r="J4" s="128" t="str">
        <f aca="false">IFERROR(Base!I4/GAMSbase!I4,"")</f>
        <v/>
      </c>
      <c r="K4" s="128" t="str">
        <f aca="false">IFERROR(Base!J4/GAMSbase!J4,"")</f>
        <v/>
      </c>
      <c r="L4" s="128" t="str">
        <f aca="false">IFERROR(Base!K4/GAMSbase!K4,"")</f>
        <v/>
      </c>
      <c r="M4" s="128" t="str">
        <f aca="false">IFERROR(Base!L4/GAMSbase!L4,"")</f>
        <v/>
      </c>
      <c r="N4" s="128" t="str">
        <f aca="false">IFERROR(Base!M4/GAMSbase!M4,"")</f>
        <v/>
      </c>
      <c r="O4" s="128" t="str">
        <f aca="false">IFERROR(Base!N4/GAMSbase!N4,"")</f>
        <v/>
      </c>
      <c r="P4" s="128" t="str">
        <f aca="false">IFERROR(Base!O4/GAMSbase!O4,"")</f>
        <v/>
      </c>
      <c r="Q4" s="128" t="str">
        <f aca="false">IFERROR(Base!P4/GAMSbase!P4,"")</f>
        <v/>
      </c>
      <c r="R4" s="128" t="str">
        <f aca="false">IFERROR(Base!Q4/GAMSbase!Q4,"")</f>
        <v/>
      </c>
      <c r="S4" s="128" t="str">
        <f aca="false">IFERROR(Base!R4/GAMSbase!R4,"")</f>
        <v/>
      </c>
      <c r="T4" s="128" t="str">
        <f aca="false">IFERROR(Base!S4/GAMSbase!S4,"")</f>
        <v/>
      </c>
      <c r="U4" s="128" t="str">
        <f aca="false">IFERROR(Base!T4/GAMSbase!T4,"")</f>
        <v/>
      </c>
      <c r="V4" s="128" t="str">
        <f aca="false">IFERROR(Base!U4/GAMSbase!U4,"")</f>
        <v/>
      </c>
      <c r="W4" s="128" t="str">
        <f aca="false">IFERROR(Base!V4/GAMSbase!V4,"")</f>
        <v/>
      </c>
      <c r="X4" s="128" t="str">
        <f aca="false">IFERROR(Base!W4/GAMSbase!W4,"")</f>
        <v/>
      </c>
      <c r="Y4" s="128" t="str">
        <f aca="false">IFERROR(Base!X4/GAMSbase!X4,"")</f>
        <v/>
      </c>
      <c r="Z4" s="128" t="str">
        <f aca="false">IFERROR(Base!Y4/GAMSbase!Y4,"")</f>
        <v/>
      </c>
      <c r="AA4" s="128" t="str">
        <f aca="false">IFERROR(Base!Z4/GAMSbase!Z4,"")</f>
        <v/>
      </c>
      <c r="AB4" s="128" t="str">
        <f aca="false">IFERROR(Base!AA4/GAMSbase!AA4,"")</f>
        <v/>
      </c>
      <c r="AC4" s="128" t="str">
        <f aca="false">IFERROR(Base!AB4/GAMSbase!AB4,"")</f>
        <v/>
      </c>
      <c r="AD4" s="128" t="str">
        <f aca="false">IFERROR(Base!AC4/GAMSbase!AC4,"")</f>
        <v/>
      </c>
      <c r="AE4" s="128" t="str">
        <f aca="false">IFERROR(Base!AD4/GAMSbase!AD4,"")</f>
        <v/>
      </c>
      <c r="AF4" s="128" t="str">
        <f aca="false">IFERROR(Base!AE4/GAMSbase!AE4,"")</f>
        <v/>
      </c>
      <c r="AG4" s="128" t="str">
        <f aca="false">IFERROR(Base!AF4/GAMSbase!AF4,"")</f>
        <v/>
      </c>
      <c r="AH4" s="128" t="str">
        <f aca="false">IFERROR(Base!AG4/GAMSbase!AG4,"")</f>
        <v/>
      </c>
      <c r="AI4" s="128" t="str">
        <f aca="false">IFERROR(Base!AH4/GAMSbase!AH4,"")</f>
        <v/>
      </c>
      <c r="AJ4" s="128" t="str">
        <f aca="false">IFERROR(Base!AI4/GAMSbase!AI4,"")</f>
        <v/>
      </c>
      <c r="AK4" s="128" t="str">
        <f aca="false">IFERROR(Base!AJ4/GAMSbase!AJ4,"")</f>
        <v/>
      </c>
      <c r="AL4" s="128" t="str">
        <f aca="false">IFERROR(Base!AK4/GAMSbase!AK4,"")</f>
        <v/>
      </c>
      <c r="AM4" s="128" t="str">
        <f aca="false">IFERROR(Base!AL4/GAMSbase!AL4,"")</f>
        <v/>
      </c>
      <c r="AN4" s="128" t="str">
        <f aca="false">IFERROR(Base!AM4/GAMSbase!AM4,"")</f>
        <v/>
      </c>
      <c r="AO4" s="128" t="str">
        <f aca="false">IFERROR(Base!AN4/GAMSbase!AN4,"")</f>
        <v/>
      </c>
      <c r="AP4" s="128" t="str">
        <f aca="false">IFERROR(Base!AO4/GAMSbase!AO4,"")</f>
        <v/>
      </c>
      <c r="AQ4" s="128" t="str">
        <f aca="false">IFERROR(Base!AP4/GAMSbase!AP4,"")</f>
        <v/>
      </c>
      <c r="AR4" s="128" t="str">
        <f aca="false">IFERROR(Base!AQ4/GAMSbase!AQ4,"")</f>
        <v/>
      </c>
      <c r="AS4" s="128" t="str">
        <f aca="false">IFERROR(Base!AR4/GAMSbase!AR4,"")</f>
        <v/>
      </c>
      <c r="AT4" s="128" t="str">
        <f aca="false">IFERROR(Base!AS4/GAMSbase!AS4,"")</f>
        <v/>
      </c>
      <c r="AU4" s="128" t="str">
        <f aca="false">IFERROR(Base!AT4/GAMSbase!AT4,"")</f>
        <v/>
      </c>
      <c r="AV4" s="128" t="str">
        <f aca="false">IFERROR(Base!AU4/GAMSbase!AU4,"")</f>
        <v/>
      </c>
      <c r="AW4" s="128" t="str">
        <f aca="false">IFERROR(Base!AV4/GAMSbase!AV4,"")</f>
        <v/>
      </c>
      <c r="AX4" s="128" t="str">
        <f aca="false">IFERROR(Base!AW4/GAMSbase!AW4,"")</f>
        <v/>
      </c>
      <c r="AY4" s="128" t="str">
        <f aca="false">IFERROR(Base!AX4/GAMSbase!AX4,"")</f>
        <v/>
      </c>
      <c r="AZ4" s="128" t="str">
        <f aca="false">IFERROR(Base!AY4/GAMSbase!AY4,"")</f>
        <v/>
      </c>
      <c r="BA4" s="128" t="str">
        <f aca="false">IFERROR(Base!AZ4/GAMSbase!AZ4,"")</f>
        <v/>
      </c>
      <c r="BB4" s="128" t="str">
        <f aca="false">IFERROR(Base!BA4/GAMSbase!BA4,"")</f>
        <v/>
      </c>
      <c r="BC4" s="128" t="str">
        <f aca="false">IFERROR(Base!BB4/GAMSbase!BB4,"")</f>
        <v/>
      </c>
      <c r="BD4" s="128" t="str">
        <f aca="false">IFERROR(Base!BC4/GAMSbase!BC4,"")</f>
        <v/>
      </c>
      <c r="BE4" s="128" t="str">
        <f aca="false">IFERROR(Base!BD4/GAMSbase!BD4,"")</f>
        <v/>
      </c>
      <c r="BF4" s="128" t="str">
        <f aca="false">IFERROR(Base!BE4/GAMSbase!BE4,"")</f>
        <v/>
      </c>
      <c r="BG4" s="128" t="str">
        <f aca="false">IFERROR(Base!BF4/GAMSbase!BF4,"")</f>
        <v/>
      </c>
      <c r="BH4" s="128" t="str">
        <f aca="false">IFERROR(Base!BG4/GAMSbase!BG4,"")</f>
        <v/>
      </c>
      <c r="BI4" s="128" t="str">
        <f aca="false">IFERROR(Base!BH4/GAMSbase!BH4,"")</f>
        <v/>
      </c>
      <c r="BJ4" s="128" t="str">
        <f aca="false">IFERROR(Base!BI4/GAMSbase!BI4,"")</f>
        <v/>
      </c>
    </row>
    <row r="5" customFormat="false" ht="12.75" hidden="false" customHeight="false" outlineLevel="0" collapsed="false">
      <c r="A5" s="0" t="str">
        <f aca="false">Base!A5</f>
        <v>Capital share</v>
      </c>
      <c r="B5" s="0" t="str">
        <f aca="false">GAMSbase!A5</f>
        <v>Capital Share</v>
      </c>
      <c r="C5" s="128" t="n">
        <f aca="false">IFERROR(Base!B5/GAMSbase!B5,"")</f>
        <v>1</v>
      </c>
      <c r="D5" s="128" t="str">
        <f aca="false">IFERROR(Base!C5/GAMSbase!C5,"")</f>
        <v/>
      </c>
      <c r="E5" s="128" t="str">
        <f aca="false">IFERROR(Base!D5/GAMSbase!D5,"")</f>
        <v/>
      </c>
      <c r="F5" s="128" t="str">
        <f aca="false">IFERROR(Base!E5/GAMSbase!E5,"")</f>
        <v/>
      </c>
      <c r="G5" s="128" t="str">
        <f aca="false">IFERROR(Base!F5/GAMSbase!F5,"")</f>
        <v/>
      </c>
      <c r="H5" s="128" t="str">
        <f aca="false">IFERROR(Base!G5/GAMSbase!G5,"")</f>
        <v/>
      </c>
      <c r="I5" s="128" t="str">
        <f aca="false">IFERROR(Base!H5/GAMSbase!H5,"")</f>
        <v/>
      </c>
      <c r="J5" s="128" t="str">
        <f aca="false">IFERROR(Base!I5/GAMSbase!I5,"")</f>
        <v/>
      </c>
      <c r="K5" s="128" t="str">
        <f aca="false">IFERROR(Base!J5/GAMSbase!J5,"")</f>
        <v/>
      </c>
      <c r="L5" s="128" t="str">
        <f aca="false">IFERROR(Base!K5/GAMSbase!K5,"")</f>
        <v/>
      </c>
      <c r="M5" s="128" t="str">
        <f aca="false">IFERROR(Base!L5/GAMSbase!L5,"")</f>
        <v/>
      </c>
      <c r="N5" s="128" t="str">
        <f aca="false">IFERROR(Base!M5/GAMSbase!M5,"")</f>
        <v/>
      </c>
      <c r="O5" s="128" t="str">
        <f aca="false">IFERROR(Base!N5/GAMSbase!N5,"")</f>
        <v/>
      </c>
      <c r="P5" s="128" t="str">
        <f aca="false">IFERROR(Base!O5/GAMSbase!O5,"")</f>
        <v/>
      </c>
      <c r="Q5" s="128" t="str">
        <f aca="false">IFERROR(Base!P5/GAMSbase!P5,"")</f>
        <v/>
      </c>
      <c r="R5" s="128" t="str">
        <f aca="false">IFERROR(Base!Q5/GAMSbase!Q5,"")</f>
        <v/>
      </c>
      <c r="S5" s="128" t="str">
        <f aca="false">IFERROR(Base!R5/GAMSbase!R5,"")</f>
        <v/>
      </c>
      <c r="T5" s="128" t="str">
        <f aca="false">IFERROR(Base!S5/GAMSbase!S5,"")</f>
        <v/>
      </c>
      <c r="U5" s="128" t="str">
        <f aca="false">IFERROR(Base!T5/GAMSbase!T5,"")</f>
        <v/>
      </c>
      <c r="V5" s="128" t="str">
        <f aca="false">IFERROR(Base!U5/GAMSbase!U5,"")</f>
        <v/>
      </c>
      <c r="W5" s="128" t="str">
        <f aca="false">IFERROR(Base!V5/GAMSbase!V5,"")</f>
        <v/>
      </c>
      <c r="X5" s="128" t="str">
        <f aca="false">IFERROR(Base!W5/GAMSbase!W5,"")</f>
        <v/>
      </c>
      <c r="Y5" s="128" t="str">
        <f aca="false">IFERROR(Base!X5/GAMSbase!X5,"")</f>
        <v/>
      </c>
      <c r="Z5" s="128" t="str">
        <f aca="false">IFERROR(Base!Y5/GAMSbase!Y5,"")</f>
        <v/>
      </c>
      <c r="AA5" s="128" t="str">
        <f aca="false">IFERROR(Base!Z5/GAMSbase!Z5,"")</f>
        <v/>
      </c>
      <c r="AB5" s="128" t="str">
        <f aca="false">IFERROR(Base!AA5/GAMSbase!AA5,"")</f>
        <v/>
      </c>
      <c r="AC5" s="128" t="str">
        <f aca="false">IFERROR(Base!AB5/GAMSbase!AB5,"")</f>
        <v/>
      </c>
      <c r="AD5" s="128" t="str">
        <f aca="false">IFERROR(Base!AC5/GAMSbase!AC5,"")</f>
        <v/>
      </c>
      <c r="AE5" s="128" t="str">
        <f aca="false">IFERROR(Base!AD5/GAMSbase!AD5,"")</f>
        <v/>
      </c>
      <c r="AF5" s="128" t="str">
        <f aca="false">IFERROR(Base!AE5/GAMSbase!AE5,"")</f>
        <v/>
      </c>
      <c r="AG5" s="128" t="str">
        <f aca="false">IFERROR(Base!AF5/GAMSbase!AF5,"")</f>
        <v/>
      </c>
      <c r="AH5" s="128" t="str">
        <f aca="false">IFERROR(Base!AG5/GAMSbase!AG5,"")</f>
        <v/>
      </c>
      <c r="AI5" s="128" t="str">
        <f aca="false">IFERROR(Base!AH5/GAMSbase!AH5,"")</f>
        <v/>
      </c>
      <c r="AJ5" s="128" t="str">
        <f aca="false">IFERROR(Base!AI5/GAMSbase!AI5,"")</f>
        <v/>
      </c>
      <c r="AK5" s="128" t="str">
        <f aca="false">IFERROR(Base!AJ5/GAMSbase!AJ5,"")</f>
        <v/>
      </c>
      <c r="AL5" s="128" t="str">
        <f aca="false">IFERROR(Base!AK5/GAMSbase!AK5,"")</f>
        <v/>
      </c>
      <c r="AM5" s="128" t="str">
        <f aca="false">IFERROR(Base!AL5/GAMSbase!AL5,"")</f>
        <v/>
      </c>
      <c r="AN5" s="128" t="str">
        <f aca="false">IFERROR(Base!AM5/GAMSbase!AM5,"")</f>
        <v/>
      </c>
      <c r="AO5" s="128" t="str">
        <f aca="false">IFERROR(Base!AN5/GAMSbase!AN5,"")</f>
        <v/>
      </c>
      <c r="AP5" s="128" t="str">
        <f aca="false">IFERROR(Base!AO5/GAMSbase!AO5,"")</f>
        <v/>
      </c>
      <c r="AQ5" s="128" t="str">
        <f aca="false">IFERROR(Base!AP5/GAMSbase!AP5,"")</f>
        <v/>
      </c>
      <c r="AR5" s="128" t="str">
        <f aca="false">IFERROR(Base!AQ5/GAMSbase!AQ5,"")</f>
        <v/>
      </c>
      <c r="AS5" s="128" t="str">
        <f aca="false">IFERROR(Base!AR5/GAMSbase!AR5,"")</f>
        <v/>
      </c>
      <c r="AT5" s="128" t="str">
        <f aca="false">IFERROR(Base!AS5/GAMSbase!AS5,"")</f>
        <v/>
      </c>
      <c r="AU5" s="128" t="str">
        <f aca="false">IFERROR(Base!AT5/GAMSbase!AT5,"")</f>
        <v/>
      </c>
      <c r="AV5" s="128" t="str">
        <f aca="false">IFERROR(Base!AU5/GAMSbase!AU5,"")</f>
        <v/>
      </c>
      <c r="AW5" s="128" t="str">
        <f aca="false">IFERROR(Base!AV5/GAMSbase!AV5,"")</f>
        <v/>
      </c>
      <c r="AX5" s="128" t="str">
        <f aca="false">IFERROR(Base!AW5/GAMSbase!AW5,"")</f>
        <v/>
      </c>
      <c r="AY5" s="128" t="str">
        <f aca="false">IFERROR(Base!AX5/GAMSbase!AX5,"")</f>
        <v/>
      </c>
      <c r="AZ5" s="128" t="str">
        <f aca="false">IFERROR(Base!AY5/GAMSbase!AY5,"")</f>
        <v/>
      </c>
      <c r="BA5" s="128" t="str">
        <f aca="false">IFERROR(Base!AZ5/GAMSbase!AZ5,"")</f>
        <v/>
      </c>
      <c r="BB5" s="128" t="str">
        <f aca="false">IFERROR(Base!BA5/GAMSbase!BA5,"")</f>
        <v/>
      </c>
      <c r="BC5" s="128" t="str">
        <f aca="false">IFERROR(Base!BB5/GAMSbase!BB5,"")</f>
        <v/>
      </c>
      <c r="BD5" s="128" t="str">
        <f aca="false">IFERROR(Base!BC5/GAMSbase!BC5,"")</f>
        <v/>
      </c>
      <c r="BE5" s="128" t="str">
        <f aca="false">IFERROR(Base!BD5/GAMSbase!BD5,"")</f>
        <v/>
      </c>
      <c r="BF5" s="128" t="str">
        <f aca="false">IFERROR(Base!BE5/GAMSbase!BE5,"")</f>
        <v/>
      </c>
      <c r="BG5" s="128" t="str">
        <f aca="false">IFERROR(Base!BF5/GAMSbase!BF5,"")</f>
        <v/>
      </c>
      <c r="BH5" s="128" t="str">
        <f aca="false">IFERROR(Base!BG5/GAMSbase!BG5,"")</f>
        <v/>
      </c>
      <c r="BI5" s="128" t="str">
        <f aca="false">IFERROR(Base!BH5/GAMSbase!BH5,"")</f>
        <v/>
      </c>
      <c r="BJ5" s="128" t="str">
        <f aca="false">IFERROR(Base!BI5/GAMSbase!BI5,"")</f>
        <v/>
      </c>
    </row>
    <row r="6" customFormat="false" ht="12.75" hidden="false" customHeight="false" outlineLevel="0" collapsed="false">
      <c r="A6" s="0" t="str">
        <f aca="false">Base!A6</f>
        <v>Depreciation</v>
      </c>
      <c r="B6" s="0" t="str">
        <f aca="false">GAMSbase!A6</f>
        <v>Depreciation</v>
      </c>
      <c r="C6" s="128" t="n">
        <f aca="false">IFERROR(Base!B6/GAMSbase!B6,"")</f>
        <v>1</v>
      </c>
      <c r="D6" s="128" t="str">
        <f aca="false">IFERROR(Base!C6/GAMSbase!C6,"")</f>
        <v/>
      </c>
      <c r="E6" s="128" t="str">
        <f aca="false">IFERROR(Base!D6/GAMSbase!D6,"")</f>
        <v/>
      </c>
      <c r="F6" s="128" t="str">
        <f aca="false">IFERROR(Base!E6/GAMSbase!E6,"")</f>
        <v/>
      </c>
      <c r="G6" s="128" t="str">
        <f aca="false">IFERROR(Base!F6/GAMSbase!F6,"")</f>
        <v/>
      </c>
      <c r="H6" s="128" t="str">
        <f aca="false">IFERROR(Base!G6/GAMSbase!G6,"")</f>
        <v/>
      </c>
      <c r="I6" s="128" t="str">
        <f aca="false">IFERROR(Base!H6/GAMSbase!H6,"")</f>
        <v/>
      </c>
      <c r="J6" s="128" t="str">
        <f aca="false">IFERROR(Base!I6/GAMSbase!I6,"")</f>
        <v/>
      </c>
      <c r="K6" s="128" t="str">
        <f aca="false">IFERROR(Base!J6/GAMSbase!J6,"")</f>
        <v/>
      </c>
      <c r="L6" s="128" t="str">
        <f aca="false">IFERROR(Base!K6/GAMSbase!K6,"")</f>
        <v/>
      </c>
      <c r="M6" s="128" t="str">
        <f aca="false">IFERROR(Base!L6/GAMSbase!L6,"")</f>
        <v/>
      </c>
      <c r="N6" s="128" t="str">
        <f aca="false">IFERROR(Base!M6/GAMSbase!M6,"")</f>
        <v/>
      </c>
      <c r="O6" s="128" t="str">
        <f aca="false">IFERROR(Base!N6/GAMSbase!N6,"")</f>
        <v/>
      </c>
      <c r="P6" s="128" t="str">
        <f aca="false">IFERROR(Base!O6/GAMSbase!O6,"")</f>
        <v/>
      </c>
      <c r="Q6" s="128" t="str">
        <f aca="false">IFERROR(Base!P6/GAMSbase!P6,"")</f>
        <v/>
      </c>
      <c r="R6" s="128" t="str">
        <f aca="false">IFERROR(Base!Q6/GAMSbase!Q6,"")</f>
        <v/>
      </c>
      <c r="S6" s="128" t="str">
        <f aca="false">IFERROR(Base!R6/GAMSbase!R6,"")</f>
        <v/>
      </c>
      <c r="T6" s="128" t="str">
        <f aca="false">IFERROR(Base!S6/GAMSbase!S6,"")</f>
        <v/>
      </c>
      <c r="U6" s="128" t="str">
        <f aca="false">IFERROR(Base!T6/GAMSbase!T6,"")</f>
        <v/>
      </c>
      <c r="V6" s="128" t="str">
        <f aca="false">IFERROR(Base!U6/GAMSbase!U6,"")</f>
        <v/>
      </c>
      <c r="W6" s="128" t="str">
        <f aca="false">IFERROR(Base!V6/GAMSbase!V6,"")</f>
        <v/>
      </c>
      <c r="X6" s="128" t="str">
        <f aca="false">IFERROR(Base!W6/GAMSbase!W6,"")</f>
        <v/>
      </c>
      <c r="Y6" s="128" t="str">
        <f aca="false">IFERROR(Base!X6/GAMSbase!X6,"")</f>
        <v/>
      </c>
      <c r="Z6" s="128" t="str">
        <f aca="false">IFERROR(Base!Y6/GAMSbase!Y6,"")</f>
        <v/>
      </c>
      <c r="AA6" s="128" t="str">
        <f aca="false">IFERROR(Base!Z6/GAMSbase!Z6,"")</f>
        <v/>
      </c>
      <c r="AB6" s="128" t="str">
        <f aca="false">IFERROR(Base!AA6/GAMSbase!AA6,"")</f>
        <v/>
      </c>
      <c r="AC6" s="128" t="str">
        <f aca="false">IFERROR(Base!AB6/GAMSbase!AB6,"")</f>
        <v/>
      </c>
      <c r="AD6" s="128" t="str">
        <f aca="false">IFERROR(Base!AC6/GAMSbase!AC6,"")</f>
        <v/>
      </c>
      <c r="AE6" s="128" t="str">
        <f aca="false">IFERROR(Base!AD6/GAMSbase!AD6,"")</f>
        <v/>
      </c>
      <c r="AF6" s="128" t="str">
        <f aca="false">IFERROR(Base!AE6/GAMSbase!AE6,"")</f>
        <v/>
      </c>
      <c r="AG6" s="128" t="str">
        <f aca="false">IFERROR(Base!AF6/GAMSbase!AF6,"")</f>
        <v/>
      </c>
      <c r="AH6" s="128" t="str">
        <f aca="false">IFERROR(Base!AG6/GAMSbase!AG6,"")</f>
        <v/>
      </c>
      <c r="AI6" s="128" t="str">
        <f aca="false">IFERROR(Base!AH6/GAMSbase!AH6,"")</f>
        <v/>
      </c>
      <c r="AJ6" s="128" t="str">
        <f aca="false">IFERROR(Base!AI6/GAMSbase!AI6,"")</f>
        <v/>
      </c>
      <c r="AK6" s="128" t="str">
        <f aca="false">IFERROR(Base!AJ6/GAMSbase!AJ6,"")</f>
        <v/>
      </c>
      <c r="AL6" s="128" t="str">
        <f aca="false">IFERROR(Base!AK6/GAMSbase!AK6,"")</f>
        <v/>
      </c>
      <c r="AM6" s="128" t="str">
        <f aca="false">IFERROR(Base!AL6/GAMSbase!AL6,"")</f>
        <v/>
      </c>
      <c r="AN6" s="128" t="str">
        <f aca="false">IFERROR(Base!AM6/GAMSbase!AM6,"")</f>
        <v/>
      </c>
      <c r="AO6" s="128" t="str">
        <f aca="false">IFERROR(Base!AN6/GAMSbase!AN6,"")</f>
        <v/>
      </c>
      <c r="AP6" s="128" t="str">
        <f aca="false">IFERROR(Base!AO6/GAMSbase!AO6,"")</f>
        <v/>
      </c>
      <c r="AQ6" s="128" t="str">
        <f aca="false">IFERROR(Base!AP6/GAMSbase!AP6,"")</f>
        <v/>
      </c>
      <c r="AR6" s="128" t="str">
        <f aca="false">IFERROR(Base!AQ6/GAMSbase!AQ6,"")</f>
        <v/>
      </c>
      <c r="AS6" s="128" t="str">
        <f aca="false">IFERROR(Base!AR6/GAMSbase!AR6,"")</f>
        <v/>
      </c>
      <c r="AT6" s="128" t="str">
        <f aca="false">IFERROR(Base!AS6/GAMSbase!AS6,"")</f>
        <v/>
      </c>
      <c r="AU6" s="128" t="str">
        <f aca="false">IFERROR(Base!AT6/GAMSbase!AT6,"")</f>
        <v/>
      </c>
      <c r="AV6" s="128" t="str">
        <f aca="false">IFERROR(Base!AU6/GAMSbase!AU6,"")</f>
        <v/>
      </c>
      <c r="AW6" s="128" t="str">
        <f aca="false">IFERROR(Base!AV6/GAMSbase!AV6,"")</f>
        <v/>
      </c>
      <c r="AX6" s="128" t="str">
        <f aca="false">IFERROR(Base!AW6/GAMSbase!AW6,"")</f>
        <v/>
      </c>
      <c r="AY6" s="128" t="str">
        <f aca="false">IFERROR(Base!AX6/GAMSbase!AX6,"")</f>
        <v/>
      </c>
      <c r="AZ6" s="128" t="str">
        <f aca="false">IFERROR(Base!AY6/GAMSbase!AY6,"")</f>
        <v/>
      </c>
      <c r="BA6" s="128" t="str">
        <f aca="false">IFERROR(Base!AZ6/GAMSbase!AZ6,"")</f>
        <v/>
      </c>
      <c r="BB6" s="128" t="str">
        <f aca="false">IFERROR(Base!BA6/GAMSbase!BA6,"")</f>
        <v/>
      </c>
      <c r="BC6" s="128" t="str">
        <f aca="false">IFERROR(Base!BB6/GAMSbase!BB6,"")</f>
        <v/>
      </c>
      <c r="BD6" s="128" t="str">
        <f aca="false">IFERROR(Base!BC6/GAMSbase!BC6,"")</f>
        <v/>
      </c>
      <c r="BE6" s="128" t="str">
        <f aca="false">IFERROR(Base!BD6/GAMSbase!BD6,"")</f>
        <v/>
      </c>
      <c r="BF6" s="128" t="str">
        <f aca="false">IFERROR(Base!BE6/GAMSbase!BE6,"")</f>
        <v/>
      </c>
      <c r="BG6" s="128" t="str">
        <f aca="false">IFERROR(Base!BF6/GAMSbase!BF6,"")</f>
        <v/>
      </c>
      <c r="BH6" s="128" t="str">
        <f aca="false">IFERROR(Base!BG6/GAMSbase!BG6,"")</f>
        <v/>
      </c>
      <c r="BI6" s="128" t="str">
        <f aca="false">IFERROR(Base!BH6/GAMSbase!BH6,"")</f>
        <v/>
      </c>
      <c r="BJ6" s="128" t="str">
        <f aca="false">IFERROR(Base!BI6/GAMSbase!BI6,"")</f>
        <v/>
      </c>
    </row>
    <row r="7" customFormat="false" ht="12.75" hidden="false" customHeight="false" outlineLevel="0" collapsed="false">
      <c r="A7" s="0" t="str">
        <f aca="false">Base!A7</f>
        <v>World capital risk premium (percent per year)</v>
      </c>
      <c r="B7" s="0" t="str">
        <f aca="false">GAMSbase!A7</f>
        <v>World Capital Risk Premium</v>
      </c>
      <c r="C7" s="128" t="str">
        <f aca="false">IFERROR(Base!B7/GAMSbase!B7,"")</f>
        <v/>
      </c>
      <c r="D7" s="128" t="str">
        <f aca="false">IFERROR(Base!C7/GAMSbase!C7,"")</f>
        <v/>
      </c>
      <c r="E7" s="128" t="str">
        <f aca="false">IFERROR(Base!D7/GAMSbase!D7,"")</f>
        <v/>
      </c>
      <c r="F7" s="128" t="str">
        <f aca="false">IFERROR(Base!E7/GAMSbase!E7,"")</f>
        <v/>
      </c>
      <c r="G7" s="128" t="str">
        <f aca="false">IFERROR(Base!F7/GAMSbase!F7,"")</f>
        <v/>
      </c>
      <c r="H7" s="128" t="str">
        <f aca="false">IFERROR(Base!G7/GAMSbase!G7,"")</f>
        <v/>
      </c>
      <c r="I7" s="128" t="str">
        <f aca="false">IFERROR(Base!H7/GAMSbase!H7,"")</f>
        <v/>
      </c>
      <c r="J7" s="128" t="str">
        <f aca="false">IFERROR(Base!I7/GAMSbase!I7,"")</f>
        <v/>
      </c>
      <c r="K7" s="128" t="str">
        <f aca="false">IFERROR(Base!J7/GAMSbase!J7,"")</f>
        <v/>
      </c>
      <c r="L7" s="128" t="str">
        <f aca="false">IFERROR(Base!K7/GAMSbase!K7,"")</f>
        <v/>
      </c>
      <c r="M7" s="128" t="str">
        <f aca="false">IFERROR(Base!L7/GAMSbase!L7,"")</f>
        <v/>
      </c>
      <c r="N7" s="128" t="str">
        <f aca="false">IFERROR(Base!M7/GAMSbase!M7,"")</f>
        <v/>
      </c>
      <c r="O7" s="128" t="str">
        <f aca="false">IFERROR(Base!N7/GAMSbase!N7,"")</f>
        <v/>
      </c>
      <c r="P7" s="128" t="str">
        <f aca="false">IFERROR(Base!O7/GAMSbase!O7,"")</f>
        <v/>
      </c>
      <c r="Q7" s="128" t="str">
        <f aca="false">IFERROR(Base!P7/GAMSbase!P7,"")</f>
        <v/>
      </c>
      <c r="R7" s="128" t="str">
        <f aca="false">IFERROR(Base!Q7/GAMSbase!Q7,"")</f>
        <v/>
      </c>
      <c r="S7" s="128" t="str">
        <f aca="false">IFERROR(Base!R7/GAMSbase!R7,"")</f>
        <v/>
      </c>
      <c r="T7" s="128" t="str">
        <f aca="false">IFERROR(Base!S7/GAMSbase!S7,"")</f>
        <v/>
      </c>
      <c r="U7" s="128" t="str">
        <f aca="false">IFERROR(Base!T7/GAMSbase!T7,"")</f>
        <v/>
      </c>
      <c r="V7" s="128" t="str">
        <f aca="false">IFERROR(Base!U7/GAMSbase!U7,"")</f>
        <v/>
      </c>
      <c r="W7" s="128" t="str">
        <f aca="false">IFERROR(Base!V7/GAMSbase!V7,"")</f>
        <v/>
      </c>
      <c r="X7" s="128" t="str">
        <f aca="false">IFERROR(Base!W7/GAMSbase!W7,"")</f>
        <v/>
      </c>
      <c r="Y7" s="128" t="str">
        <f aca="false">IFERROR(Base!X7/GAMSbase!X7,"")</f>
        <v/>
      </c>
      <c r="Z7" s="128" t="str">
        <f aca="false">IFERROR(Base!Y7/GAMSbase!Y7,"")</f>
        <v/>
      </c>
      <c r="AA7" s="128" t="str">
        <f aca="false">IFERROR(Base!Z7/GAMSbase!Z7,"")</f>
        <v/>
      </c>
      <c r="AB7" s="128" t="str">
        <f aca="false">IFERROR(Base!AA7/GAMSbase!AA7,"")</f>
        <v/>
      </c>
      <c r="AC7" s="128" t="str">
        <f aca="false">IFERROR(Base!AB7/GAMSbase!AB7,"")</f>
        <v/>
      </c>
      <c r="AD7" s="128" t="str">
        <f aca="false">IFERROR(Base!AC7/GAMSbase!AC7,"")</f>
        <v/>
      </c>
      <c r="AE7" s="128" t="str">
        <f aca="false">IFERROR(Base!AD7/GAMSbase!AD7,"")</f>
        <v/>
      </c>
      <c r="AF7" s="128" t="str">
        <f aca="false">IFERROR(Base!AE7/GAMSbase!AE7,"")</f>
        <v/>
      </c>
      <c r="AG7" s="128" t="str">
        <f aca="false">IFERROR(Base!AF7/GAMSbase!AF7,"")</f>
        <v/>
      </c>
      <c r="AH7" s="128" t="str">
        <f aca="false">IFERROR(Base!AG7/GAMSbase!AG7,"")</f>
        <v/>
      </c>
      <c r="AI7" s="128" t="str">
        <f aca="false">IFERROR(Base!AH7/GAMSbase!AH7,"")</f>
        <v/>
      </c>
      <c r="AJ7" s="128" t="str">
        <f aca="false">IFERROR(Base!AI7/GAMSbase!AI7,"")</f>
        <v/>
      </c>
      <c r="AK7" s="128" t="str">
        <f aca="false">IFERROR(Base!AJ7/GAMSbase!AJ7,"")</f>
        <v/>
      </c>
      <c r="AL7" s="128" t="str">
        <f aca="false">IFERROR(Base!AK7/GAMSbase!AK7,"")</f>
        <v/>
      </c>
      <c r="AM7" s="128" t="str">
        <f aca="false">IFERROR(Base!AL7/GAMSbase!AL7,"")</f>
        <v/>
      </c>
      <c r="AN7" s="128" t="str">
        <f aca="false">IFERROR(Base!AM7/GAMSbase!AM7,"")</f>
        <v/>
      </c>
      <c r="AO7" s="128" t="str">
        <f aca="false">IFERROR(Base!AN7/GAMSbase!AN7,"")</f>
        <v/>
      </c>
      <c r="AP7" s="128" t="str">
        <f aca="false">IFERROR(Base!AO7/GAMSbase!AO7,"")</f>
        <v/>
      </c>
      <c r="AQ7" s="128" t="str">
        <f aca="false">IFERROR(Base!AP7/GAMSbase!AP7,"")</f>
        <v/>
      </c>
      <c r="AR7" s="128" t="str">
        <f aca="false">IFERROR(Base!AQ7/GAMSbase!AQ7,"")</f>
        <v/>
      </c>
      <c r="AS7" s="128" t="str">
        <f aca="false">IFERROR(Base!AR7/GAMSbase!AR7,"")</f>
        <v/>
      </c>
      <c r="AT7" s="128" t="str">
        <f aca="false">IFERROR(Base!AS7/GAMSbase!AS7,"")</f>
        <v/>
      </c>
      <c r="AU7" s="128" t="str">
        <f aca="false">IFERROR(Base!AT7/GAMSbase!AT7,"")</f>
        <v/>
      </c>
      <c r="AV7" s="128" t="str">
        <f aca="false">IFERROR(Base!AU7/GAMSbase!AU7,"")</f>
        <v/>
      </c>
      <c r="AW7" s="128" t="str">
        <f aca="false">IFERROR(Base!AV7/GAMSbase!AV7,"")</f>
        <v/>
      </c>
      <c r="AX7" s="128" t="str">
        <f aca="false">IFERROR(Base!AW7/GAMSbase!AW7,"")</f>
        <v/>
      </c>
      <c r="AY7" s="128" t="str">
        <f aca="false">IFERROR(Base!AX7/GAMSbase!AX7,"")</f>
        <v/>
      </c>
      <c r="AZ7" s="128" t="str">
        <f aca="false">IFERROR(Base!AY7/GAMSbase!AY7,"")</f>
        <v/>
      </c>
      <c r="BA7" s="128" t="str">
        <f aca="false">IFERROR(Base!AZ7/GAMSbase!AZ7,"")</f>
        <v/>
      </c>
      <c r="BB7" s="128" t="str">
        <f aca="false">IFERROR(Base!BA7/GAMSbase!BA7,"")</f>
        <v/>
      </c>
      <c r="BC7" s="128" t="str">
        <f aca="false">IFERROR(Base!BB7/GAMSbase!BB7,"")</f>
        <v/>
      </c>
      <c r="BD7" s="128" t="str">
        <f aca="false">IFERROR(Base!BC7/GAMSbase!BC7,"")</f>
        <v/>
      </c>
      <c r="BE7" s="128" t="str">
        <f aca="false">IFERROR(Base!BD7/GAMSbase!BD7,"")</f>
        <v/>
      </c>
      <c r="BF7" s="128" t="str">
        <f aca="false">IFERROR(Base!BE7/GAMSbase!BE7,"")</f>
        <v/>
      </c>
      <c r="BG7" s="128" t="str">
        <f aca="false">IFERROR(Base!BF7/GAMSbase!BF7,"")</f>
        <v/>
      </c>
      <c r="BH7" s="128" t="str">
        <f aca="false">IFERROR(Base!BG7/GAMSbase!BG7,"")</f>
        <v/>
      </c>
      <c r="BI7" s="128" t="str">
        <f aca="false">IFERROR(Base!BH7/GAMSbase!BH7,"")</f>
        <v/>
      </c>
      <c r="BJ7" s="128" t="str">
        <f aca="false">IFERROR(Base!BI7/GAMSbase!BI7,"")</f>
        <v/>
      </c>
    </row>
    <row r="8" customFormat="false" ht="12.75" hidden="false" customHeight="false" outlineLevel="0" collapsed="false">
      <c r="A8" s="0" t="str">
        <f aca="false">Base!A8</f>
        <v>Fraction diversifiable risk</v>
      </c>
      <c r="B8" s="0" t="str">
        <f aca="false">GAMSbase!A8</f>
        <v>Fraction Diversifiable Risk</v>
      </c>
      <c r="C8" s="128" t="str">
        <f aca="false">IFERROR(Base!B8/GAMSbase!B8,"")</f>
        <v/>
      </c>
      <c r="D8" s="128" t="str">
        <f aca="false">IFERROR(Base!C8/GAMSbase!C8,"")</f>
        <v/>
      </c>
      <c r="E8" s="128" t="str">
        <f aca="false">IFERROR(Base!D8/GAMSbase!D8,"")</f>
        <v/>
      </c>
      <c r="F8" s="128" t="str">
        <f aca="false">IFERROR(Base!E8/GAMSbase!E8,"")</f>
        <v/>
      </c>
      <c r="G8" s="128" t="str">
        <f aca="false">IFERROR(Base!F8/GAMSbase!F8,"")</f>
        <v/>
      </c>
      <c r="H8" s="128" t="str">
        <f aca="false">IFERROR(Base!G8/GAMSbase!G8,"")</f>
        <v/>
      </c>
      <c r="I8" s="128" t="str">
        <f aca="false">IFERROR(Base!H8/GAMSbase!H8,"")</f>
        <v/>
      </c>
      <c r="J8" s="128" t="str">
        <f aca="false">IFERROR(Base!I8/GAMSbase!I8,"")</f>
        <v/>
      </c>
      <c r="K8" s="128" t="str">
        <f aca="false">IFERROR(Base!J8/GAMSbase!J8,"")</f>
        <v/>
      </c>
      <c r="L8" s="128" t="str">
        <f aca="false">IFERROR(Base!K8/GAMSbase!K8,"")</f>
        <v/>
      </c>
      <c r="M8" s="128" t="str">
        <f aca="false">IFERROR(Base!L8/GAMSbase!L8,"")</f>
        <v/>
      </c>
      <c r="N8" s="128" t="str">
        <f aca="false">IFERROR(Base!M8/GAMSbase!M8,"")</f>
        <v/>
      </c>
      <c r="O8" s="128" t="str">
        <f aca="false">IFERROR(Base!N8/GAMSbase!N8,"")</f>
        <v/>
      </c>
      <c r="P8" s="128" t="str">
        <f aca="false">IFERROR(Base!O8/GAMSbase!O8,"")</f>
        <v/>
      </c>
      <c r="Q8" s="128" t="str">
        <f aca="false">IFERROR(Base!P8/GAMSbase!P8,"")</f>
        <v/>
      </c>
      <c r="R8" s="128" t="str">
        <f aca="false">IFERROR(Base!Q8/GAMSbase!Q8,"")</f>
        <v/>
      </c>
      <c r="S8" s="128" t="str">
        <f aca="false">IFERROR(Base!R8/GAMSbase!R8,"")</f>
        <v/>
      </c>
      <c r="T8" s="128" t="str">
        <f aca="false">IFERROR(Base!S8/GAMSbase!S8,"")</f>
        <v/>
      </c>
      <c r="U8" s="128" t="str">
        <f aca="false">IFERROR(Base!T8/GAMSbase!T8,"")</f>
        <v/>
      </c>
      <c r="V8" s="128" t="str">
        <f aca="false">IFERROR(Base!U8/GAMSbase!U8,"")</f>
        <v/>
      </c>
      <c r="W8" s="128" t="str">
        <f aca="false">IFERROR(Base!V8/GAMSbase!V8,"")</f>
        <v/>
      </c>
      <c r="X8" s="128" t="str">
        <f aca="false">IFERROR(Base!W8/GAMSbase!W8,"")</f>
        <v/>
      </c>
      <c r="Y8" s="128" t="str">
        <f aca="false">IFERROR(Base!X8/GAMSbase!X8,"")</f>
        <v/>
      </c>
      <c r="Z8" s="128" t="str">
        <f aca="false">IFERROR(Base!Y8/GAMSbase!Y8,"")</f>
        <v/>
      </c>
      <c r="AA8" s="128" t="str">
        <f aca="false">IFERROR(Base!Z8/GAMSbase!Z8,"")</f>
        <v/>
      </c>
      <c r="AB8" s="128" t="str">
        <f aca="false">IFERROR(Base!AA8/GAMSbase!AA8,"")</f>
        <v/>
      </c>
      <c r="AC8" s="128" t="str">
        <f aca="false">IFERROR(Base!AB8/GAMSbase!AB8,"")</f>
        <v/>
      </c>
      <c r="AD8" s="128" t="str">
        <f aca="false">IFERROR(Base!AC8/GAMSbase!AC8,"")</f>
        <v/>
      </c>
      <c r="AE8" s="128" t="str">
        <f aca="false">IFERROR(Base!AD8/GAMSbase!AD8,"")</f>
        <v/>
      </c>
      <c r="AF8" s="128" t="str">
        <f aca="false">IFERROR(Base!AE8/GAMSbase!AE8,"")</f>
        <v/>
      </c>
      <c r="AG8" s="128" t="str">
        <f aca="false">IFERROR(Base!AF8/GAMSbase!AF8,"")</f>
        <v/>
      </c>
      <c r="AH8" s="128" t="str">
        <f aca="false">IFERROR(Base!AG8/GAMSbase!AG8,"")</f>
        <v/>
      </c>
      <c r="AI8" s="128" t="str">
        <f aca="false">IFERROR(Base!AH8/GAMSbase!AH8,"")</f>
        <v/>
      </c>
      <c r="AJ8" s="128" t="str">
        <f aca="false">IFERROR(Base!AI8/GAMSbase!AI8,"")</f>
        <v/>
      </c>
      <c r="AK8" s="128" t="str">
        <f aca="false">IFERROR(Base!AJ8/GAMSbase!AJ8,"")</f>
        <v/>
      </c>
      <c r="AL8" s="128" t="str">
        <f aca="false">IFERROR(Base!AK8/GAMSbase!AK8,"")</f>
        <v/>
      </c>
      <c r="AM8" s="128" t="str">
        <f aca="false">IFERROR(Base!AL8/GAMSbase!AL8,"")</f>
        <v/>
      </c>
      <c r="AN8" s="128" t="str">
        <f aca="false">IFERROR(Base!AM8/GAMSbase!AM8,"")</f>
        <v/>
      </c>
      <c r="AO8" s="128" t="str">
        <f aca="false">IFERROR(Base!AN8/GAMSbase!AN8,"")</f>
        <v/>
      </c>
      <c r="AP8" s="128" t="str">
        <f aca="false">IFERROR(Base!AO8/GAMSbase!AO8,"")</f>
        <v/>
      </c>
      <c r="AQ8" s="128" t="str">
        <f aca="false">IFERROR(Base!AP8/GAMSbase!AP8,"")</f>
        <v/>
      </c>
      <c r="AR8" s="128" t="str">
        <f aca="false">IFERROR(Base!AQ8/GAMSbase!AQ8,"")</f>
        <v/>
      </c>
      <c r="AS8" s="128" t="str">
        <f aca="false">IFERROR(Base!AR8/GAMSbase!AR8,"")</f>
        <v/>
      </c>
      <c r="AT8" s="128" t="str">
        <f aca="false">IFERROR(Base!AS8/GAMSbase!AS8,"")</f>
        <v/>
      </c>
      <c r="AU8" s="128" t="str">
        <f aca="false">IFERROR(Base!AT8/GAMSbase!AT8,"")</f>
        <v/>
      </c>
      <c r="AV8" s="128" t="str">
        <f aca="false">IFERROR(Base!AU8/GAMSbase!AU8,"")</f>
        <v/>
      </c>
      <c r="AW8" s="128" t="str">
        <f aca="false">IFERROR(Base!AV8/GAMSbase!AV8,"")</f>
        <v/>
      </c>
      <c r="AX8" s="128" t="str">
        <f aca="false">IFERROR(Base!AW8/GAMSbase!AW8,"")</f>
        <v/>
      </c>
      <c r="AY8" s="128" t="str">
        <f aca="false">IFERROR(Base!AX8/GAMSbase!AX8,"")</f>
        <v/>
      </c>
      <c r="AZ8" s="128" t="str">
        <f aca="false">IFERROR(Base!AY8/GAMSbase!AY8,"")</f>
        <v/>
      </c>
      <c r="BA8" s="128" t="str">
        <f aca="false">IFERROR(Base!AZ8/GAMSbase!AZ8,"")</f>
        <v/>
      </c>
      <c r="BB8" s="128" t="str">
        <f aca="false">IFERROR(Base!BA8/GAMSbase!BA8,"")</f>
        <v/>
      </c>
      <c r="BC8" s="128" t="str">
        <f aca="false">IFERROR(Base!BB8/GAMSbase!BB8,"")</f>
        <v/>
      </c>
      <c r="BD8" s="128" t="str">
        <f aca="false">IFERROR(Base!BC8/GAMSbase!BC8,"")</f>
        <v/>
      </c>
      <c r="BE8" s="128" t="str">
        <f aca="false">IFERROR(Base!BD8/GAMSbase!BD8,"")</f>
        <v/>
      </c>
      <c r="BF8" s="128" t="str">
        <f aca="false">IFERROR(Base!BE8/GAMSbase!BE8,"")</f>
        <v/>
      </c>
      <c r="BG8" s="128" t="str">
        <f aca="false">IFERROR(Base!BF8/GAMSbase!BF8,"")</f>
        <v/>
      </c>
      <c r="BH8" s="128" t="str">
        <f aca="false">IFERROR(Base!BG8/GAMSbase!BG8,"")</f>
        <v/>
      </c>
      <c r="BI8" s="128" t="str">
        <f aca="false">IFERROR(Base!BH8/GAMSbase!BH8,"")</f>
        <v/>
      </c>
      <c r="BJ8" s="128" t="str">
        <f aca="false">IFERROR(Base!BI8/GAMSbase!BI8,"")</f>
        <v/>
      </c>
    </row>
    <row r="9" customFormat="false" ht="12.75" hidden="false" customHeight="false" outlineLevel="0" collapsed="false">
      <c r="A9" s="0" t="str">
        <f aca="false">Base!A9</f>
        <v>Diversifiable risk ( per year)</v>
      </c>
      <c r="B9" s="0" t="str">
        <f aca="false">GAMSbase!A9</f>
        <v>Diversifiable Risk ( per year)</v>
      </c>
      <c r="C9" s="128" t="str">
        <f aca="false">IFERROR(Base!B9/GAMSbase!B9,"")</f>
        <v/>
      </c>
      <c r="D9" s="128" t="str">
        <f aca="false">IFERROR(Base!C9/GAMSbase!C9,"")</f>
        <v/>
      </c>
      <c r="E9" s="128" t="str">
        <f aca="false">IFERROR(Base!D9/GAMSbase!D9,"")</f>
        <v/>
      </c>
      <c r="F9" s="128" t="str">
        <f aca="false">IFERROR(Base!E9/GAMSbase!E9,"")</f>
        <v/>
      </c>
      <c r="G9" s="128" t="str">
        <f aca="false">IFERROR(Base!F9/GAMSbase!F9,"")</f>
        <v/>
      </c>
      <c r="H9" s="128" t="str">
        <f aca="false">IFERROR(Base!G9/GAMSbase!G9,"")</f>
        <v/>
      </c>
      <c r="I9" s="128" t="str">
        <f aca="false">IFERROR(Base!H9/GAMSbase!H9,"")</f>
        <v/>
      </c>
      <c r="J9" s="128" t="str">
        <f aca="false">IFERROR(Base!I9/GAMSbase!I9,"")</f>
        <v/>
      </c>
      <c r="K9" s="128" t="str">
        <f aca="false">IFERROR(Base!J9/GAMSbase!J9,"")</f>
        <v/>
      </c>
      <c r="L9" s="128" t="str">
        <f aca="false">IFERROR(Base!K9/GAMSbase!K9,"")</f>
        <v/>
      </c>
      <c r="M9" s="128" t="str">
        <f aca="false">IFERROR(Base!L9/GAMSbase!L9,"")</f>
        <v/>
      </c>
      <c r="N9" s="128" t="str">
        <f aca="false">IFERROR(Base!M9/GAMSbase!M9,"")</f>
        <v/>
      </c>
      <c r="O9" s="128" t="str">
        <f aca="false">IFERROR(Base!N9/GAMSbase!N9,"")</f>
        <v/>
      </c>
      <c r="P9" s="128" t="str">
        <f aca="false">IFERROR(Base!O9/GAMSbase!O9,"")</f>
        <v/>
      </c>
      <c r="Q9" s="128" t="str">
        <f aca="false">IFERROR(Base!P9/GAMSbase!P9,"")</f>
        <v/>
      </c>
      <c r="R9" s="128" t="str">
        <f aca="false">IFERROR(Base!Q9/GAMSbase!Q9,"")</f>
        <v/>
      </c>
      <c r="S9" s="128" t="str">
        <f aca="false">IFERROR(Base!R9/GAMSbase!R9,"")</f>
        <v/>
      </c>
      <c r="T9" s="128" t="str">
        <f aca="false">IFERROR(Base!S9/GAMSbase!S9,"")</f>
        <v/>
      </c>
      <c r="U9" s="128" t="str">
        <f aca="false">IFERROR(Base!T9/GAMSbase!T9,"")</f>
        <v/>
      </c>
      <c r="V9" s="128" t="str">
        <f aca="false">IFERROR(Base!U9/GAMSbase!U9,"")</f>
        <v/>
      </c>
      <c r="W9" s="128" t="str">
        <f aca="false">IFERROR(Base!V9/GAMSbase!V9,"")</f>
        <v/>
      </c>
      <c r="X9" s="128" t="str">
        <f aca="false">IFERROR(Base!W9/GAMSbase!W9,"")</f>
        <v/>
      </c>
      <c r="Y9" s="128" t="str">
        <f aca="false">IFERROR(Base!X9/GAMSbase!X9,"")</f>
        <v/>
      </c>
      <c r="Z9" s="128" t="str">
        <f aca="false">IFERROR(Base!Y9/GAMSbase!Y9,"")</f>
        <v/>
      </c>
      <c r="AA9" s="128" t="str">
        <f aca="false">IFERROR(Base!Z9/GAMSbase!Z9,"")</f>
        <v/>
      </c>
      <c r="AB9" s="128" t="str">
        <f aca="false">IFERROR(Base!AA9/GAMSbase!AA9,"")</f>
        <v/>
      </c>
      <c r="AC9" s="128" t="str">
        <f aca="false">IFERROR(Base!AB9/GAMSbase!AB9,"")</f>
        <v/>
      </c>
      <c r="AD9" s="128" t="str">
        <f aca="false">IFERROR(Base!AC9/GAMSbase!AC9,"")</f>
        <v/>
      </c>
      <c r="AE9" s="128" t="str">
        <f aca="false">IFERROR(Base!AD9/GAMSbase!AD9,"")</f>
        <v/>
      </c>
      <c r="AF9" s="128" t="str">
        <f aca="false">IFERROR(Base!AE9/GAMSbase!AE9,"")</f>
        <v/>
      </c>
      <c r="AG9" s="128" t="str">
        <f aca="false">IFERROR(Base!AF9/GAMSbase!AF9,"")</f>
        <v/>
      </c>
      <c r="AH9" s="128" t="str">
        <f aca="false">IFERROR(Base!AG9/GAMSbase!AG9,"")</f>
        <v/>
      </c>
      <c r="AI9" s="128" t="str">
        <f aca="false">IFERROR(Base!AH9/GAMSbase!AH9,"")</f>
        <v/>
      </c>
      <c r="AJ9" s="128" t="str">
        <f aca="false">IFERROR(Base!AI9/GAMSbase!AI9,"")</f>
        <v/>
      </c>
      <c r="AK9" s="128" t="str">
        <f aca="false">IFERROR(Base!AJ9/GAMSbase!AJ9,"")</f>
        <v/>
      </c>
      <c r="AL9" s="128" t="str">
        <f aca="false">IFERROR(Base!AK9/GAMSbase!AK9,"")</f>
        <v/>
      </c>
      <c r="AM9" s="128" t="str">
        <f aca="false">IFERROR(Base!AL9/GAMSbase!AL9,"")</f>
        <v/>
      </c>
      <c r="AN9" s="128" t="str">
        <f aca="false">IFERROR(Base!AM9/GAMSbase!AM9,"")</f>
        <v/>
      </c>
      <c r="AO9" s="128" t="str">
        <f aca="false">IFERROR(Base!AN9/GAMSbase!AN9,"")</f>
        <v/>
      </c>
      <c r="AP9" s="128" t="str">
        <f aca="false">IFERROR(Base!AO9/GAMSbase!AO9,"")</f>
        <v/>
      </c>
      <c r="AQ9" s="128" t="str">
        <f aca="false">IFERROR(Base!AP9/GAMSbase!AP9,"")</f>
        <v/>
      </c>
      <c r="AR9" s="128" t="str">
        <f aca="false">IFERROR(Base!AQ9/GAMSbase!AQ9,"")</f>
        <v/>
      </c>
      <c r="AS9" s="128" t="str">
        <f aca="false">IFERROR(Base!AR9/GAMSbase!AR9,"")</f>
        <v/>
      </c>
      <c r="AT9" s="128" t="str">
        <f aca="false">IFERROR(Base!AS9/GAMSbase!AS9,"")</f>
        <v/>
      </c>
      <c r="AU9" s="128" t="str">
        <f aca="false">IFERROR(Base!AT9/GAMSbase!AT9,"")</f>
        <v/>
      </c>
      <c r="AV9" s="128" t="str">
        <f aca="false">IFERROR(Base!AU9/GAMSbase!AU9,"")</f>
        <v/>
      </c>
      <c r="AW9" s="128" t="str">
        <f aca="false">IFERROR(Base!AV9/GAMSbase!AV9,"")</f>
        <v/>
      </c>
      <c r="AX9" s="128" t="str">
        <f aca="false">IFERROR(Base!AW9/GAMSbase!AW9,"")</f>
        <v/>
      </c>
      <c r="AY9" s="128" t="str">
        <f aca="false">IFERROR(Base!AX9/GAMSbase!AX9,"")</f>
        <v/>
      </c>
      <c r="AZ9" s="128" t="str">
        <f aca="false">IFERROR(Base!AY9/GAMSbase!AY9,"")</f>
        <v/>
      </c>
      <c r="BA9" s="128" t="str">
        <f aca="false">IFERROR(Base!AZ9/GAMSbase!AZ9,"")</f>
        <v/>
      </c>
      <c r="BB9" s="128" t="str">
        <f aca="false">IFERROR(Base!BA9/GAMSbase!BA9,"")</f>
        <v/>
      </c>
      <c r="BC9" s="128" t="str">
        <f aca="false">IFERROR(Base!BB9/GAMSbase!BB9,"")</f>
        <v/>
      </c>
      <c r="BD9" s="128" t="str">
        <f aca="false">IFERROR(Base!BC9/GAMSbase!BC9,"")</f>
        <v/>
      </c>
      <c r="BE9" s="128" t="str">
        <f aca="false">IFERROR(Base!BD9/GAMSbase!BD9,"")</f>
        <v/>
      </c>
      <c r="BF9" s="128" t="str">
        <f aca="false">IFERROR(Base!BE9/GAMSbase!BE9,"")</f>
        <v/>
      </c>
      <c r="BG9" s="128" t="str">
        <f aca="false">IFERROR(Base!BF9/GAMSbase!BF9,"")</f>
        <v/>
      </c>
      <c r="BH9" s="128" t="str">
        <f aca="false">IFERROR(Base!BG9/GAMSbase!BG9,"")</f>
        <v/>
      </c>
      <c r="BI9" s="128" t="str">
        <f aca="false">IFERROR(Base!BH9/GAMSbase!BH9,"")</f>
        <v/>
      </c>
      <c r="BJ9" s="128" t="str">
        <f aca="false">IFERROR(Base!BI9/GAMSbase!BI9,"")</f>
        <v/>
      </c>
    </row>
    <row r="10" customFormat="false" ht="12.75" hidden="false" customHeight="false" outlineLevel="0" collapsed="false">
      <c r="A10" s="0" t="str">
        <f aca="false">Base!A10</f>
        <v>Depreciation (with no risk)</v>
      </c>
      <c r="B10" s="0" t="str">
        <f aca="false">GAMSbase!A10</f>
        <v>Depreciation with no Risk (per year)</v>
      </c>
      <c r="C10" s="128" t="str">
        <f aca="false">IFERROR(Base!B10/GAMSbase!B10,"")</f>
        <v/>
      </c>
      <c r="D10" s="128" t="str">
        <f aca="false">IFERROR(Base!C10/GAMSbase!C10,"")</f>
        <v/>
      </c>
      <c r="E10" s="128" t="str">
        <f aca="false">IFERROR(Base!D10/GAMSbase!D10,"")</f>
        <v/>
      </c>
      <c r="F10" s="128" t="str">
        <f aca="false">IFERROR(Base!E10/GAMSbase!E10,"")</f>
        <v/>
      </c>
      <c r="G10" s="128" t="str">
        <f aca="false">IFERROR(Base!F10/GAMSbase!F10,"")</f>
        <v/>
      </c>
      <c r="H10" s="128" t="str">
        <f aca="false">IFERROR(Base!G10/GAMSbase!G10,"")</f>
        <v/>
      </c>
      <c r="I10" s="128" t="str">
        <f aca="false">IFERROR(Base!H10/GAMSbase!H10,"")</f>
        <v/>
      </c>
      <c r="J10" s="128" t="str">
        <f aca="false">IFERROR(Base!I10/GAMSbase!I10,"")</f>
        <v/>
      </c>
      <c r="K10" s="128" t="str">
        <f aca="false">IFERROR(Base!J10/GAMSbase!J10,"")</f>
        <v/>
      </c>
      <c r="L10" s="128" t="str">
        <f aca="false">IFERROR(Base!K10/GAMSbase!K10,"")</f>
        <v/>
      </c>
      <c r="M10" s="128" t="str">
        <f aca="false">IFERROR(Base!L10/GAMSbase!L10,"")</f>
        <v/>
      </c>
      <c r="N10" s="128" t="str">
        <f aca="false">IFERROR(Base!M10/GAMSbase!M10,"")</f>
        <v/>
      </c>
      <c r="O10" s="128" t="str">
        <f aca="false">IFERROR(Base!N10/GAMSbase!N10,"")</f>
        <v/>
      </c>
      <c r="P10" s="128" t="str">
        <f aca="false">IFERROR(Base!O10/GAMSbase!O10,"")</f>
        <v/>
      </c>
      <c r="Q10" s="128" t="str">
        <f aca="false">IFERROR(Base!P10/GAMSbase!P10,"")</f>
        <v/>
      </c>
      <c r="R10" s="128" t="str">
        <f aca="false">IFERROR(Base!Q10/GAMSbase!Q10,"")</f>
        <v/>
      </c>
      <c r="S10" s="128" t="str">
        <f aca="false">IFERROR(Base!R10/GAMSbase!R10,"")</f>
        <v/>
      </c>
      <c r="T10" s="128" t="str">
        <f aca="false">IFERROR(Base!S10/GAMSbase!S10,"")</f>
        <v/>
      </c>
      <c r="U10" s="128" t="str">
        <f aca="false">IFERROR(Base!T10/GAMSbase!T10,"")</f>
        <v/>
      </c>
      <c r="V10" s="128" t="str">
        <f aca="false">IFERROR(Base!U10/GAMSbase!U10,"")</f>
        <v/>
      </c>
      <c r="W10" s="128" t="str">
        <f aca="false">IFERROR(Base!V10/GAMSbase!V10,"")</f>
        <v/>
      </c>
      <c r="X10" s="128" t="str">
        <f aca="false">IFERROR(Base!W10/GAMSbase!W10,"")</f>
        <v/>
      </c>
      <c r="Y10" s="128" t="str">
        <f aca="false">IFERROR(Base!X10/GAMSbase!X10,"")</f>
        <v/>
      </c>
      <c r="Z10" s="128" t="str">
        <f aca="false">IFERROR(Base!Y10/GAMSbase!Y10,"")</f>
        <v/>
      </c>
      <c r="AA10" s="128" t="str">
        <f aca="false">IFERROR(Base!Z10/GAMSbase!Z10,"")</f>
        <v/>
      </c>
      <c r="AB10" s="128" t="str">
        <f aca="false">IFERROR(Base!AA10/GAMSbase!AA10,"")</f>
        <v/>
      </c>
      <c r="AC10" s="128" t="str">
        <f aca="false">IFERROR(Base!AB10/GAMSbase!AB10,"")</f>
        <v/>
      </c>
      <c r="AD10" s="128" t="str">
        <f aca="false">IFERROR(Base!AC10/GAMSbase!AC10,"")</f>
        <v/>
      </c>
      <c r="AE10" s="128" t="str">
        <f aca="false">IFERROR(Base!AD10/GAMSbase!AD10,"")</f>
        <v/>
      </c>
      <c r="AF10" s="128" t="str">
        <f aca="false">IFERROR(Base!AE10/GAMSbase!AE10,"")</f>
        <v/>
      </c>
      <c r="AG10" s="128" t="str">
        <f aca="false">IFERROR(Base!AF10/GAMSbase!AF10,"")</f>
        <v/>
      </c>
      <c r="AH10" s="128" t="str">
        <f aca="false">IFERROR(Base!AG10/GAMSbase!AG10,"")</f>
        <v/>
      </c>
      <c r="AI10" s="128" t="str">
        <f aca="false">IFERROR(Base!AH10/GAMSbase!AH10,"")</f>
        <v/>
      </c>
      <c r="AJ10" s="128" t="str">
        <f aca="false">IFERROR(Base!AI10/GAMSbase!AI10,"")</f>
        <v/>
      </c>
      <c r="AK10" s="128" t="str">
        <f aca="false">IFERROR(Base!AJ10/GAMSbase!AJ10,"")</f>
        <v/>
      </c>
      <c r="AL10" s="128" t="str">
        <f aca="false">IFERROR(Base!AK10/GAMSbase!AK10,"")</f>
        <v/>
      </c>
      <c r="AM10" s="128" t="str">
        <f aca="false">IFERROR(Base!AL10/GAMSbase!AL10,"")</f>
        <v/>
      </c>
      <c r="AN10" s="128" t="str">
        <f aca="false">IFERROR(Base!AM10/GAMSbase!AM10,"")</f>
        <v/>
      </c>
      <c r="AO10" s="128" t="str">
        <f aca="false">IFERROR(Base!AN10/GAMSbase!AN10,"")</f>
        <v/>
      </c>
      <c r="AP10" s="128" t="str">
        <f aca="false">IFERROR(Base!AO10/GAMSbase!AO10,"")</f>
        <v/>
      </c>
      <c r="AQ10" s="128" t="str">
        <f aca="false">IFERROR(Base!AP10/GAMSbase!AP10,"")</f>
        <v/>
      </c>
      <c r="AR10" s="128" t="str">
        <f aca="false">IFERROR(Base!AQ10/GAMSbase!AQ10,"")</f>
        <v/>
      </c>
      <c r="AS10" s="128" t="str">
        <f aca="false">IFERROR(Base!AR10/GAMSbase!AR10,"")</f>
        <v/>
      </c>
      <c r="AT10" s="128" t="str">
        <f aca="false">IFERROR(Base!AS10/GAMSbase!AS10,"")</f>
        <v/>
      </c>
      <c r="AU10" s="128" t="str">
        <f aca="false">IFERROR(Base!AT10/GAMSbase!AT10,"")</f>
        <v/>
      </c>
      <c r="AV10" s="128" t="str">
        <f aca="false">IFERROR(Base!AU10/GAMSbase!AU10,"")</f>
        <v/>
      </c>
      <c r="AW10" s="128" t="str">
        <f aca="false">IFERROR(Base!AV10/GAMSbase!AV10,"")</f>
        <v/>
      </c>
      <c r="AX10" s="128" t="str">
        <f aca="false">IFERROR(Base!AW10/GAMSbase!AW10,"")</f>
        <v/>
      </c>
      <c r="AY10" s="128" t="str">
        <f aca="false">IFERROR(Base!AX10/GAMSbase!AX10,"")</f>
        <v/>
      </c>
      <c r="AZ10" s="128" t="str">
        <f aca="false">IFERROR(Base!AY10/GAMSbase!AY10,"")</f>
        <v/>
      </c>
      <c r="BA10" s="128" t="str">
        <f aca="false">IFERROR(Base!AZ10/GAMSbase!AZ10,"")</f>
        <v/>
      </c>
      <c r="BB10" s="128" t="str">
        <f aca="false">IFERROR(Base!BA10/GAMSbase!BA10,"")</f>
        <v/>
      </c>
      <c r="BC10" s="128" t="str">
        <f aca="false">IFERROR(Base!BB10/GAMSbase!BB10,"")</f>
        <v/>
      </c>
      <c r="BD10" s="128" t="str">
        <f aca="false">IFERROR(Base!BC10/GAMSbase!BC10,"")</f>
        <v/>
      </c>
      <c r="BE10" s="128" t="str">
        <f aca="false">IFERROR(Base!BD10/GAMSbase!BD10,"")</f>
        <v/>
      </c>
      <c r="BF10" s="128" t="str">
        <f aca="false">IFERROR(Base!BE10/GAMSbase!BE10,"")</f>
        <v/>
      </c>
      <c r="BG10" s="128" t="str">
        <f aca="false">IFERROR(Base!BF10/GAMSbase!BF10,"")</f>
        <v/>
      </c>
      <c r="BH10" s="128" t="str">
        <f aca="false">IFERROR(Base!BG10/GAMSbase!BG10,"")</f>
        <v/>
      </c>
      <c r="BI10" s="128" t="str">
        <f aca="false">IFERROR(Base!BH10/GAMSbase!BH10,"")</f>
        <v/>
      </c>
      <c r="BJ10" s="128" t="str">
        <f aca="false">IFERROR(Base!BI10/GAMSbase!BI10,"")</f>
        <v/>
      </c>
    </row>
    <row r="11" customFormat="false" ht="12.75" hidden="false" customHeight="false" outlineLevel="0" collapsed="false">
      <c r="A11" s="0" t="str">
        <f aca="false">Base!A11</f>
        <v>Initial output (2005 US International $, trillions)</v>
      </c>
      <c r="B11" s="0" t="str">
        <f aca="false">GAMSbase!A11</f>
        <v>Initial Output (2005 US International $, trillions)</v>
      </c>
      <c r="C11" s="128" t="n">
        <f aca="false">IFERROR(Base!B11/GAMSbase!B11,"")</f>
        <v>1</v>
      </c>
      <c r="D11" s="128" t="str">
        <f aca="false">IFERROR(Base!C11/GAMSbase!C11,"")</f>
        <v/>
      </c>
      <c r="E11" s="128" t="str">
        <f aca="false">IFERROR(Base!D11/GAMSbase!D11,"")</f>
        <v/>
      </c>
      <c r="F11" s="128" t="str">
        <f aca="false">IFERROR(Base!E11/GAMSbase!E11,"")</f>
        <v/>
      </c>
      <c r="G11" s="128" t="str">
        <f aca="false">IFERROR(Base!F11/GAMSbase!F11,"")</f>
        <v/>
      </c>
      <c r="H11" s="128" t="str">
        <f aca="false">IFERROR(Base!G11/GAMSbase!G11,"")</f>
        <v/>
      </c>
      <c r="I11" s="128" t="str">
        <f aca="false">IFERROR(Base!H11/GAMSbase!H11,"")</f>
        <v/>
      </c>
      <c r="J11" s="128" t="str">
        <f aca="false">IFERROR(Base!I11/GAMSbase!I11,"")</f>
        <v/>
      </c>
      <c r="K11" s="128" t="str">
        <f aca="false">IFERROR(Base!J11/GAMSbase!J11,"")</f>
        <v/>
      </c>
      <c r="L11" s="128" t="str">
        <f aca="false">IFERROR(Base!K11/GAMSbase!K11,"")</f>
        <v/>
      </c>
      <c r="M11" s="128" t="str">
        <f aca="false">IFERROR(Base!L11/GAMSbase!L11,"")</f>
        <v/>
      </c>
      <c r="N11" s="128" t="str">
        <f aca="false">IFERROR(Base!M11/GAMSbase!M11,"")</f>
        <v/>
      </c>
      <c r="O11" s="128" t="str">
        <f aca="false">IFERROR(Base!N11/GAMSbase!N11,"")</f>
        <v/>
      </c>
      <c r="P11" s="128" t="str">
        <f aca="false">IFERROR(Base!O11/GAMSbase!O11,"")</f>
        <v/>
      </c>
      <c r="Q11" s="128" t="str">
        <f aca="false">IFERROR(Base!P11/GAMSbase!P11,"")</f>
        <v/>
      </c>
      <c r="R11" s="128" t="str">
        <f aca="false">IFERROR(Base!Q11/GAMSbase!Q11,"")</f>
        <v/>
      </c>
      <c r="S11" s="128" t="str">
        <f aca="false">IFERROR(Base!R11/GAMSbase!R11,"")</f>
        <v/>
      </c>
      <c r="T11" s="128" t="str">
        <f aca="false">IFERROR(Base!S11/GAMSbase!S11,"")</f>
        <v/>
      </c>
      <c r="U11" s="128" t="str">
        <f aca="false">IFERROR(Base!T11/GAMSbase!T11,"")</f>
        <v/>
      </c>
      <c r="V11" s="128" t="str">
        <f aca="false">IFERROR(Base!U11/GAMSbase!U11,"")</f>
        <v/>
      </c>
      <c r="W11" s="128" t="str">
        <f aca="false">IFERROR(Base!V11/GAMSbase!V11,"")</f>
        <v/>
      </c>
      <c r="X11" s="128" t="str">
        <f aca="false">IFERROR(Base!W11/GAMSbase!W11,"")</f>
        <v/>
      </c>
      <c r="Y11" s="128" t="str">
        <f aca="false">IFERROR(Base!X11/GAMSbase!X11,"")</f>
        <v/>
      </c>
      <c r="Z11" s="128" t="str">
        <f aca="false">IFERROR(Base!Y11/GAMSbase!Y11,"")</f>
        <v/>
      </c>
      <c r="AA11" s="128" t="str">
        <f aca="false">IFERROR(Base!Z11/GAMSbase!Z11,"")</f>
        <v/>
      </c>
      <c r="AB11" s="128" t="str">
        <f aca="false">IFERROR(Base!AA11/GAMSbase!AA11,"")</f>
        <v/>
      </c>
      <c r="AC11" s="128" t="str">
        <f aca="false">IFERROR(Base!AB11/GAMSbase!AB11,"")</f>
        <v/>
      </c>
      <c r="AD11" s="128" t="str">
        <f aca="false">IFERROR(Base!AC11/GAMSbase!AC11,"")</f>
        <v/>
      </c>
      <c r="AE11" s="128" t="str">
        <f aca="false">IFERROR(Base!AD11/GAMSbase!AD11,"")</f>
        <v/>
      </c>
      <c r="AF11" s="128" t="str">
        <f aca="false">IFERROR(Base!AE11/GAMSbase!AE11,"")</f>
        <v/>
      </c>
      <c r="AG11" s="128" t="str">
        <f aca="false">IFERROR(Base!AF11/GAMSbase!AF11,"")</f>
        <v/>
      </c>
      <c r="AH11" s="128" t="str">
        <f aca="false">IFERROR(Base!AG11/GAMSbase!AG11,"")</f>
        <v/>
      </c>
      <c r="AI11" s="128" t="str">
        <f aca="false">IFERROR(Base!AH11/GAMSbase!AH11,"")</f>
        <v/>
      </c>
      <c r="AJ11" s="128" t="str">
        <f aca="false">IFERROR(Base!AI11/GAMSbase!AI11,"")</f>
        <v/>
      </c>
      <c r="AK11" s="128" t="str">
        <f aca="false">IFERROR(Base!AJ11/GAMSbase!AJ11,"")</f>
        <v/>
      </c>
      <c r="AL11" s="128" t="str">
        <f aca="false">IFERROR(Base!AK11/GAMSbase!AK11,"")</f>
        <v/>
      </c>
      <c r="AM11" s="128" t="str">
        <f aca="false">IFERROR(Base!AL11/GAMSbase!AL11,"")</f>
        <v/>
      </c>
      <c r="AN11" s="128" t="str">
        <f aca="false">IFERROR(Base!AM11/GAMSbase!AM11,"")</f>
        <v/>
      </c>
      <c r="AO11" s="128" t="str">
        <f aca="false">IFERROR(Base!AN11/GAMSbase!AN11,"")</f>
        <v/>
      </c>
      <c r="AP11" s="128" t="str">
        <f aca="false">IFERROR(Base!AO11/GAMSbase!AO11,"")</f>
        <v/>
      </c>
      <c r="AQ11" s="128" t="str">
        <f aca="false">IFERROR(Base!AP11/GAMSbase!AP11,"")</f>
        <v/>
      </c>
      <c r="AR11" s="128" t="str">
        <f aca="false">IFERROR(Base!AQ11/GAMSbase!AQ11,"")</f>
        <v/>
      </c>
      <c r="AS11" s="128" t="str">
        <f aca="false">IFERROR(Base!AR11/GAMSbase!AR11,"")</f>
        <v/>
      </c>
      <c r="AT11" s="128" t="str">
        <f aca="false">IFERROR(Base!AS11/GAMSbase!AS11,"")</f>
        <v/>
      </c>
      <c r="AU11" s="128" t="str">
        <f aca="false">IFERROR(Base!AT11/GAMSbase!AT11,"")</f>
        <v/>
      </c>
      <c r="AV11" s="128" t="str">
        <f aca="false">IFERROR(Base!AU11/GAMSbase!AU11,"")</f>
        <v/>
      </c>
      <c r="AW11" s="128" t="str">
        <f aca="false">IFERROR(Base!AV11/GAMSbase!AV11,"")</f>
        <v/>
      </c>
      <c r="AX11" s="128" t="str">
        <f aca="false">IFERROR(Base!AW11/GAMSbase!AW11,"")</f>
        <v/>
      </c>
      <c r="AY11" s="128" t="str">
        <f aca="false">IFERROR(Base!AX11/GAMSbase!AX11,"")</f>
        <v/>
      </c>
      <c r="AZ11" s="128" t="str">
        <f aca="false">IFERROR(Base!AY11/GAMSbase!AY11,"")</f>
        <v/>
      </c>
      <c r="BA11" s="128" t="str">
        <f aca="false">IFERROR(Base!AZ11/GAMSbase!AZ11,"")</f>
        <v/>
      </c>
      <c r="BB11" s="128" t="str">
        <f aca="false">IFERROR(Base!BA11/GAMSbase!BA11,"")</f>
        <v/>
      </c>
      <c r="BC11" s="128" t="str">
        <f aca="false">IFERROR(Base!BB11/GAMSbase!BB11,"")</f>
        <v/>
      </c>
      <c r="BD11" s="128" t="str">
        <f aca="false">IFERROR(Base!BC11/GAMSbase!BC11,"")</f>
        <v/>
      </c>
      <c r="BE11" s="128" t="str">
        <f aca="false">IFERROR(Base!BD11/GAMSbase!BD11,"")</f>
        <v/>
      </c>
      <c r="BF11" s="128" t="str">
        <f aca="false">IFERROR(Base!BE11/GAMSbase!BE11,"")</f>
        <v/>
      </c>
      <c r="BG11" s="128" t="str">
        <f aca="false">IFERROR(Base!BF11/GAMSbase!BF11,"")</f>
        <v/>
      </c>
      <c r="BH11" s="128" t="str">
        <f aca="false">IFERROR(Base!BG11/GAMSbase!BG11,"")</f>
        <v/>
      </c>
      <c r="BI11" s="128" t="str">
        <f aca="false">IFERROR(Base!BH11/GAMSbase!BH11,"")</f>
        <v/>
      </c>
      <c r="BJ11" s="128" t="str">
        <f aca="false">IFERROR(Base!BI11/GAMSbase!BI11,"")</f>
        <v/>
      </c>
    </row>
    <row r="12" customFormat="false" ht="12.75" hidden="false" customHeight="false" outlineLevel="0" collapsed="false">
      <c r="A12" s="0" t="str">
        <f aca="false">Base!A12</f>
        <v>Initial K</v>
      </c>
      <c r="B12" s="0" t="str">
        <f aca="false">GAMSbase!A12</f>
        <v>Initial K (Capital Stock)</v>
      </c>
      <c r="C12" s="128" t="n">
        <f aca="false">IFERROR(Base!B12/GAMSbase!B12,"")</f>
        <v>1</v>
      </c>
      <c r="D12" s="128" t="str">
        <f aca="false">IFERROR(Base!C12/GAMSbase!C12,"")</f>
        <v/>
      </c>
      <c r="E12" s="128" t="str">
        <f aca="false">IFERROR(Base!D12/GAMSbase!D12,"")</f>
        <v/>
      </c>
      <c r="F12" s="128" t="str">
        <f aca="false">IFERROR(Base!E12/GAMSbase!E12,"")</f>
        <v/>
      </c>
      <c r="G12" s="128" t="str">
        <f aca="false">IFERROR(Base!F12/GAMSbase!F12,"")</f>
        <v/>
      </c>
      <c r="H12" s="128" t="str">
        <f aca="false">IFERROR(Base!G12/GAMSbase!G12,"")</f>
        <v/>
      </c>
      <c r="I12" s="128" t="str">
        <f aca="false">IFERROR(Base!H12/GAMSbase!H12,"")</f>
        <v/>
      </c>
      <c r="J12" s="128" t="str">
        <f aca="false">IFERROR(Base!I12/GAMSbase!I12,"")</f>
        <v/>
      </c>
      <c r="K12" s="128" t="str">
        <f aca="false">IFERROR(Base!J12/GAMSbase!J12,"")</f>
        <v/>
      </c>
      <c r="L12" s="128" t="str">
        <f aca="false">IFERROR(Base!K12/GAMSbase!K12,"")</f>
        <v/>
      </c>
      <c r="M12" s="128" t="str">
        <f aca="false">IFERROR(Base!L12/GAMSbase!L12,"")</f>
        <v/>
      </c>
      <c r="N12" s="128" t="str">
        <f aca="false">IFERROR(Base!M12/GAMSbase!M12,"")</f>
        <v/>
      </c>
      <c r="O12" s="128" t="str">
        <f aca="false">IFERROR(Base!N12/GAMSbase!N12,"")</f>
        <v/>
      </c>
      <c r="P12" s="128" t="str">
        <f aca="false">IFERROR(Base!O12/GAMSbase!O12,"")</f>
        <v/>
      </c>
      <c r="Q12" s="128" t="str">
        <f aca="false">IFERROR(Base!P12/GAMSbase!P12,"")</f>
        <v/>
      </c>
      <c r="R12" s="128" t="str">
        <f aca="false">IFERROR(Base!Q12/GAMSbase!Q12,"")</f>
        <v/>
      </c>
      <c r="S12" s="128" t="str">
        <f aca="false">IFERROR(Base!R12/GAMSbase!R12,"")</f>
        <v/>
      </c>
      <c r="T12" s="128" t="str">
        <f aca="false">IFERROR(Base!S12/GAMSbase!S12,"")</f>
        <v/>
      </c>
      <c r="U12" s="128" t="str">
        <f aca="false">IFERROR(Base!T12/GAMSbase!T12,"")</f>
        <v/>
      </c>
      <c r="V12" s="128" t="str">
        <f aca="false">IFERROR(Base!U12/GAMSbase!U12,"")</f>
        <v/>
      </c>
      <c r="W12" s="128" t="str">
        <f aca="false">IFERROR(Base!V12/GAMSbase!V12,"")</f>
        <v/>
      </c>
      <c r="X12" s="128" t="str">
        <f aca="false">IFERROR(Base!W12/GAMSbase!W12,"")</f>
        <v/>
      </c>
      <c r="Y12" s="128" t="str">
        <f aca="false">IFERROR(Base!X12/GAMSbase!X12,"")</f>
        <v/>
      </c>
      <c r="Z12" s="128" t="str">
        <f aca="false">IFERROR(Base!Y12/GAMSbase!Y12,"")</f>
        <v/>
      </c>
      <c r="AA12" s="128" t="str">
        <f aca="false">IFERROR(Base!Z12/GAMSbase!Z12,"")</f>
        <v/>
      </c>
      <c r="AB12" s="128" t="str">
        <f aca="false">IFERROR(Base!AA12/GAMSbase!AA12,"")</f>
        <v/>
      </c>
      <c r="AC12" s="128" t="str">
        <f aca="false">IFERROR(Base!AB12/GAMSbase!AB12,"")</f>
        <v/>
      </c>
      <c r="AD12" s="128" t="str">
        <f aca="false">IFERROR(Base!AC12/GAMSbase!AC12,"")</f>
        <v/>
      </c>
      <c r="AE12" s="128" t="str">
        <f aca="false">IFERROR(Base!AD12/GAMSbase!AD12,"")</f>
        <v/>
      </c>
      <c r="AF12" s="128" t="str">
        <f aca="false">IFERROR(Base!AE12/GAMSbase!AE12,"")</f>
        <v/>
      </c>
      <c r="AG12" s="128" t="str">
        <f aca="false">IFERROR(Base!AF12/GAMSbase!AF12,"")</f>
        <v/>
      </c>
      <c r="AH12" s="128" t="str">
        <f aca="false">IFERROR(Base!AG12/GAMSbase!AG12,"")</f>
        <v/>
      </c>
      <c r="AI12" s="128" t="str">
        <f aca="false">IFERROR(Base!AH12/GAMSbase!AH12,"")</f>
        <v/>
      </c>
      <c r="AJ12" s="128" t="str">
        <f aca="false">IFERROR(Base!AI12/GAMSbase!AI12,"")</f>
        <v/>
      </c>
      <c r="AK12" s="128" t="str">
        <f aca="false">IFERROR(Base!AJ12/GAMSbase!AJ12,"")</f>
        <v/>
      </c>
      <c r="AL12" s="128" t="str">
        <f aca="false">IFERROR(Base!AK12/GAMSbase!AK12,"")</f>
        <v/>
      </c>
      <c r="AM12" s="128" t="str">
        <f aca="false">IFERROR(Base!AL12/GAMSbase!AL12,"")</f>
        <v/>
      </c>
      <c r="AN12" s="128" t="str">
        <f aca="false">IFERROR(Base!AM12/GAMSbase!AM12,"")</f>
        <v/>
      </c>
      <c r="AO12" s="128" t="str">
        <f aca="false">IFERROR(Base!AN12/GAMSbase!AN12,"")</f>
        <v/>
      </c>
      <c r="AP12" s="128" t="str">
        <f aca="false">IFERROR(Base!AO12/GAMSbase!AO12,"")</f>
        <v/>
      </c>
      <c r="AQ12" s="128" t="str">
        <f aca="false">IFERROR(Base!AP12/GAMSbase!AP12,"")</f>
        <v/>
      </c>
      <c r="AR12" s="128" t="str">
        <f aca="false">IFERROR(Base!AQ12/GAMSbase!AQ12,"")</f>
        <v/>
      </c>
      <c r="AS12" s="128" t="str">
        <f aca="false">IFERROR(Base!AR12/GAMSbase!AR12,"")</f>
        <v/>
      </c>
      <c r="AT12" s="128" t="str">
        <f aca="false">IFERROR(Base!AS12/GAMSbase!AS12,"")</f>
        <v/>
      </c>
      <c r="AU12" s="128" t="str">
        <f aca="false">IFERROR(Base!AT12/GAMSbase!AT12,"")</f>
        <v/>
      </c>
      <c r="AV12" s="128" t="str">
        <f aca="false">IFERROR(Base!AU12/GAMSbase!AU12,"")</f>
        <v/>
      </c>
      <c r="AW12" s="128" t="str">
        <f aca="false">IFERROR(Base!AV12/GAMSbase!AV12,"")</f>
        <v/>
      </c>
      <c r="AX12" s="128" t="str">
        <f aca="false">IFERROR(Base!AW12/GAMSbase!AW12,"")</f>
        <v/>
      </c>
      <c r="AY12" s="128" t="str">
        <f aca="false">IFERROR(Base!AX12/GAMSbase!AX12,"")</f>
        <v/>
      </c>
      <c r="AZ12" s="128" t="str">
        <f aca="false">IFERROR(Base!AY12/GAMSbase!AY12,"")</f>
        <v/>
      </c>
      <c r="BA12" s="128" t="str">
        <f aca="false">IFERROR(Base!AZ12/GAMSbase!AZ12,"")</f>
        <v/>
      </c>
      <c r="BB12" s="128" t="str">
        <f aca="false">IFERROR(Base!BA12/GAMSbase!BA12,"")</f>
        <v/>
      </c>
      <c r="BC12" s="128" t="str">
        <f aca="false">IFERROR(Base!BB12/GAMSbase!BB12,"")</f>
        <v/>
      </c>
      <c r="BD12" s="128" t="str">
        <f aca="false">IFERROR(Base!BC12/GAMSbase!BC12,"")</f>
        <v/>
      </c>
      <c r="BE12" s="128" t="str">
        <f aca="false">IFERROR(Base!BD12/GAMSbase!BD12,"")</f>
        <v/>
      </c>
      <c r="BF12" s="128" t="str">
        <f aca="false">IFERROR(Base!BE12/GAMSbase!BE12,"")</f>
        <v/>
      </c>
      <c r="BG12" s="128" t="str">
        <f aca="false">IFERROR(Base!BF12/GAMSbase!BF12,"")</f>
        <v/>
      </c>
      <c r="BH12" s="128" t="str">
        <f aca="false">IFERROR(Base!BG12/GAMSbase!BG12,"")</f>
        <v/>
      </c>
      <c r="BI12" s="128" t="str">
        <f aca="false">IFERROR(Base!BH12/GAMSbase!BH12,"")</f>
        <v/>
      </c>
      <c r="BJ12" s="128" t="str">
        <f aca="false">IFERROR(Base!BI12/GAMSbase!BI12,"")</f>
        <v/>
      </c>
    </row>
    <row r="13" customFormat="false" ht="12.75" hidden="false" customHeight="false" outlineLevel="0" collapsed="false">
      <c r="A13" s="0" t="str">
        <f aca="false">Base!A13</f>
        <v>Initial A</v>
      </c>
      <c r="B13" s="0" t="str">
        <f aca="false">GAMSbase!A13</f>
        <v>Initial A (Total Factor Productivity)</v>
      </c>
      <c r="C13" s="128" t="n">
        <f aca="false">IFERROR(Base!B13/GAMSbase!B13,"")</f>
        <v>1</v>
      </c>
      <c r="D13" s="128" t="str">
        <f aca="false">IFERROR(Base!C13/GAMSbase!C13,"")</f>
        <v/>
      </c>
      <c r="E13" s="128" t="str">
        <f aca="false">IFERROR(Base!D13/GAMSbase!D13,"")</f>
        <v/>
      </c>
      <c r="F13" s="128" t="str">
        <f aca="false">IFERROR(Base!E13/GAMSbase!E13,"")</f>
        <v/>
      </c>
      <c r="G13" s="128" t="str">
        <f aca="false">IFERROR(Base!F13/GAMSbase!F13,"")</f>
        <v/>
      </c>
      <c r="H13" s="128" t="str">
        <f aca="false">IFERROR(Base!G13/GAMSbase!G13,"")</f>
        <v/>
      </c>
      <c r="I13" s="128" t="str">
        <f aca="false">IFERROR(Base!H13/GAMSbase!H13,"")</f>
        <v/>
      </c>
      <c r="J13" s="128" t="str">
        <f aca="false">IFERROR(Base!I13/GAMSbase!I13,"")</f>
        <v/>
      </c>
      <c r="K13" s="128" t="str">
        <f aca="false">IFERROR(Base!J13/GAMSbase!J13,"")</f>
        <v/>
      </c>
      <c r="L13" s="128" t="str">
        <f aca="false">IFERROR(Base!K13/GAMSbase!K13,"")</f>
        <v/>
      </c>
      <c r="M13" s="128" t="str">
        <f aca="false">IFERROR(Base!L13/GAMSbase!L13,"")</f>
        <v/>
      </c>
      <c r="N13" s="128" t="str">
        <f aca="false">IFERROR(Base!M13/GAMSbase!M13,"")</f>
        <v/>
      </c>
      <c r="O13" s="128" t="str">
        <f aca="false">IFERROR(Base!N13/GAMSbase!N13,"")</f>
        <v/>
      </c>
      <c r="P13" s="128" t="str">
        <f aca="false">IFERROR(Base!O13/GAMSbase!O13,"")</f>
        <v/>
      </c>
      <c r="Q13" s="128" t="str">
        <f aca="false">IFERROR(Base!P13/GAMSbase!P13,"")</f>
        <v/>
      </c>
      <c r="R13" s="128" t="str">
        <f aca="false">IFERROR(Base!Q13/GAMSbase!Q13,"")</f>
        <v/>
      </c>
      <c r="S13" s="128" t="str">
        <f aca="false">IFERROR(Base!R13/GAMSbase!R13,"")</f>
        <v/>
      </c>
      <c r="T13" s="128" t="str">
        <f aca="false">IFERROR(Base!S13/GAMSbase!S13,"")</f>
        <v/>
      </c>
      <c r="U13" s="128" t="str">
        <f aca="false">IFERROR(Base!T13/GAMSbase!T13,"")</f>
        <v/>
      </c>
      <c r="V13" s="128" t="str">
        <f aca="false">IFERROR(Base!U13/GAMSbase!U13,"")</f>
        <v/>
      </c>
      <c r="W13" s="128" t="str">
        <f aca="false">IFERROR(Base!V13/GAMSbase!V13,"")</f>
        <v/>
      </c>
      <c r="X13" s="128" t="str">
        <f aca="false">IFERROR(Base!W13/GAMSbase!W13,"")</f>
        <v/>
      </c>
      <c r="Y13" s="128" t="str">
        <f aca="false">IFERROR(Base!X13/GAMSbase!X13,"")</f>
        <v/>
      </c>
      <c r="Z13" s="128" t="str">
        <f aca="false">IFERROR(Base!Y13/GAMSbase!Y13,"")</f>
        <v/>
      </c>
      <c r="AA13" s="128" t="str">
        <f aca="false">IFERROR(Base!Z13/GAMSbase!Z13,"")</f>
        <v/>
      </c>
      <c r="AB13" s="128" t="str">
        <f aca="false">IFERROR(Base!AA13/GAMSbase!AA13,"")</f>
        <v/>
      </c>
      <c r="AC13" s="128" t="str">
        <f aca="false">IFERROR(Base!AB13/GAMSbase!AB13,"")</f>
        <v/>
      </c>
      <c r="AD13" s="128" t="str">
        <f aca="false">IFERROR(Base!AC13/GAMSbase!AC13,"")</f>
        <v/>
      </c>
      <c r="AE13" s="128" t="str">
        <f aca="false">IFERROR(Base!AD13/GAMSbase!AD13,"")</f>
        <v/>
      </c>
      <c r="AF13" s="128" t="str">
        <f aca="false">IFERROR(Base!AE13/GAMSbase!AE13,"")</f>
        <v/>
      </c>
      <c r="AG13" s="128" t="str">
        <f aca="false">IFERROR(Base!AF13/GAMSbase!AF13,"")</f>
        <v/>
      </c>
      <c r="AH13" s="128" t="str">
        <f aca="false">IFERROR(Base!AG13/GAMSbase!AG13,"")</f>
        <v/>
      </c>
      <c r="AI13" s="128" t="str">
        <f aca="false">IFERROR(Base!AH13/GAMSbase!AH13,"")</f>
        <v/>
      </c>
      <c r="AJ13" s="128" t="str">
        <f aca="false">IFERROR(Base!AI13/GAMSbase!AI13,"")</f>
        <v/>
      </c>
      <c r="AK13" s="128" t="str">
        <f aca="false">IFERROR(Base!AJ13/GAMSbase!AJ13,"")</f>
        <v/>
      </c>
      <c r="AL13" s="128" t="str">
        <f aca="false">IFERROR(Base!AK13/GAMSbase!AK13,"")</f>
        <v/>
      </c>
      <c r="AM13" s="128" t="str">
        <f aca="false">IFERROR(Base!AL13/GAMSbase!AL13,"")</f>
        <v/>
      </c>
      <c r="AN13" s="128" t="str">
        <f aca="false">IFERROR(Base!AM13/GAMSbase!AM13,"")</f>
        <v/>
      </c>
      <c r="AO13" s="128" t="str">
        <f aca="false">IFERROR(Base!AN13/GAMSbase!AN13,"")</f>
        <v/>
      </c>
      <c r="AP13" s="128" t="str">
        <f aca="false">IFERROR(Base!AO13/GAMSbase!AO13,"")</f>
        <v/>
      </c>
      <c r="AQ13" s="128" t="str">
        <f aca="false">IFERROR(Base!AP13/GAMSbase!AP13,"")</f>
        <v/>
      </c>
      <c r="AR13" s="128" t="str">
        <f aca="false">IFERROR(Base!AQ13/GAMSbase!AQ13,"")</f>
        <v/>
      </c>
      <c r="AS13" s="128" t="str">
        <f aca="false">IFERROR(Base!AR13/GAMSbase!AR13,"")</f>
        <v/>
      </c>
      <c r="AT13" s="128" t="str">
        <f aca="false">IFERROR(Base!AS13/GAMSbase!AS13,"")</f>
        <v/>
      </c>
      <c r="AU13" s="128" t="str">
        <f aca="false">IFERROR(Base!AT13/GAMSbase!AT13,"")</f>
        <v/>
      </c>
      <c r="AV13" s="128" t="str">
        <f aca="false">IFERROR(Base!AU13/GAMSbase!AU13,"")</f>
        <v/>
      </c>
      <c r="AW13" s="128" t="str">
        <f aca="false">IFERROR(Base!AV13/GAMSbase!AV13,"")</f>
        <v/>
      </c>
      <c r="AX13" s="128" t="str">
        <f aca="false">IFERROR(Base!AW13/GAMSbase!AW13,"")</f>
        <v/>
      </c>
      <c r="AY13" s="128" t="str">
        <f aca="false">IFERROR(Base!AX13/GAMSbase!AX13,"")</f>
        <v/>
      </c>
      <c r="AZ13" s="128" t="str">
        <f aca="false">IFERROR(Base!AY13/GAMSbase!AY13,"")</f>
        <v/>
      </c>
      <c r="BA13" s="128" t="str">
        <f aca="false">IFERROR(Base!AZ13/GAMSbase!AZ13,"")</f>
        <v/>
      </c>
      <c r="BB13" s="128" t="str">
        <f aca="false">IFERROR(Base!BA13/GAMSbase!BA13,"")</f>
        <v/>
      </c>
      <c r="BC13" s="128" t="str">
        <f aca="false">IFERROR(Base!BB13/GAMSbase!BB13,"")</f>
        <v/>
      </c>
      <c r="BD13" s="128" t="str">
        <f aca="false">IFERROR(Base!BC13/GAMSbase!BC13,"")</f>
        <v/>
      </c>
      <c r="BE13" s="128" t="str">
        <f aca="false">IFERROR(Base!BD13/GAMSbase!BD13,"")</f>
        <v/>
      </c>
      <c r="BF13" s="128" t="str">
        <f aca="false">IFERROR(Base!BE13/GAMSbase!BE13,"")</f>
        <v/>
      </c>
      <c r="BG13" s="128" t="str">
        <f aca="false">IFERROR(Base!BF13/GAMSbase!BF13,"")</f>
        <v/>
      </c>
      <c r="BH13" s="128" t="str">
        <f aca="false">IFERROR(Base!BG13/GAMSbase!BG13,"")</f>
        <v/>
      </c>
      <c r="BI13" s="128" t="str">
        <f aca="false">IFERROR(Base!BH13/GAMSbase!BH13,"")</f>
        <v/>
      </c>
      <c r="BJ13" s="128" t="str">
        <f aca="false">IFERROR(Base!BI13/GAMSbase!BI13,"")</f>
        <v/>
      </c>
    </row>
    <row r="14" customFormat="false" ht="12.75" hidden="false" customHeight="false" outlineLevel="0" collapsed="false">
      <c r="A14" s="0" t="str">
        <f aca="false">Base!A14</f>
        <v>WELFARE</v>
      </c>
      <c r="B14" s="0" t="str">
        <f aca="false">GAMSbase!A14</f>
        <v>* WELFARE</v>
      </c>
      <c r="C14" s="128" t="str">
        <f aca="false">IFERROR(Base!B14/GAMSbase!B14,"")</f>
        <v/>
      </c>
      <c r="D14" s="128" t="str">
        <f aca="false">IFERROR(Base!C14/GAMSbase!C14,"")</f>
        <v/>
      </c>
      <c r="E14" s="128" t="str">
        <f aca="false">IFERROR(Base!D14/GAMSbase!D14,"")</f>
        <v/>
      </c>
      <c r="F14" s="128" t="str">
        <f aca="false">IFERROR(Base!E14/GAMSbase!E14,"")</f>
        <v/>
      </c>
      <c r="G14" s="128" t="str">
        <f aca="false">IFERROR(Base!F14/GAMSbase!F14,"")</f>
        <v/>
      </c>
      <c r="H14" s="128" t="str">
        <f aca="false">IFERROR(Base!G14/GAMSbase!G14,"")</f>
        <v/>
      </c>
      <c r="I14" s="128" t="str">
        <f aca="false">IFERROR(Base!H14/GAMSbase!H14,"")</f>
        <v/>
      </c>
      <c r="J14" s="128" t="str">
        <f aca="false">IFERROR(Base!I14/GAMSbase!I14,"")</f>
        <v/>
      </c>
      <c r="K14" s="128" t="str">
        <f aca="false">IFERROR(Base!J14/GAMSbase!J14,"")</f>
        <v/>
      </c>
      <c r="L14" s="128" t="str">
        <f aca="false">IFERROR(Base!K14/GAMSbase!K14,"")</f>
        <v/>
      </c>
      <c r="M14" s="128" t="str">
        <f aca="false">IFERROR(Base!L14/GAMSbase!L14,"")</f>
        <v/>
      </c>
      <c r="N14" s="128" t="str">
        <f aca="false">IFERROR(Base!M14/GAMSbase!M14,"")</f>
        <v/>
      </c>
      <c r="O14" s="128" t="str">
        <f aca="false">IFERROR(Base!N14/GAMSbase!N14,"")</f>
        <v/>
      </c>
      <c r="P14" s="128" t="str">
        <f aca="false">IFERROR(Base!O14/GAMSbase!O14,"")</f>
        <v/>
      </c>
      <c r="Q14" s="128" t="str">
        <f aca="false">IFERROR(Base!P14/GAMSbase!P14,"")</f>
        <v/>
      </c>
      <c r="R14" s="128" t="str">
        <f aca="false">IFERROR(Base!Q14/GAMSbase!Q14,"")</f>
        <v/>
      </c>
      <c r="S14" s="128" t="str">
        <f aca="false">IFERROR(Base!R14/GAMSbase!R14,"")</f>
        <v/>
      </c>
      <c r="T14" s="128" t="str">
        <f aca="false">IFERROR(Base!S14/GAMSbase!S14,"")</f>
        <v/>
      </c>
      <c r="U14" s="128" t="str">
        <f aca="false">IFERROR(Base!T14/GAMSbase!T14,"")</f>
        <v/>
      </c>
      <c r="V14" s="128" t="str">
        <f aca="false">IFERROR(Base!U14/GAMSbase!U14,"")</f>
        <v/>
      </c>
      <c r="W14" s="128" t="str">
        <f aca="false">IFERROR(Base!V14/GAMSbase!V14,"")</f>
        <v/>
      </c>
      <c r="X14" s="128" t="str">
        <f aca="false">IFERROR(Base!W14/GAMSbase!W14,"")</f>
        <v/>
      </c>
      <c r="Y14" s="128" t="str">
        <f aca="false">IFERROR(Base!X14/GAMSbase!X14,"")</f>
        <v/>
      </c>
      <c r="Z14" s="128" t="str">
        <f aca="false">IFERROR(Base!Y14/GAMSbase!Y14,"")</f>
        <v/>
      </c>
      <c r="AA14" s="128" t="str">
        <f aca="false">IFERROR(Base!Z14/GAMSbase!Z14,"")</f>
        <v/>
      </c>
      <c r="AB14" s="128" t="str">
        <f aca="false">IFERROR(Base!AA14/GAMSbase!AA14,"")</f>
        <v/>
      </c>
      <c r="AC14" s="128" t="str">
        <f aca="false">IFERROR(Base!AB14/GAMSbase!AB14,"")</f>
        <v/>
      </c>
      <c r="AD14" s="128" t="str">
        <f aca="false">IFERROR(Base!AC14/GAMSbase!AC14,"")</f>
        <v/>
      </c>
      <c r="AE14" s="128" t="str">
        <f aca="false">IFERROR(Base!AD14/GAMSbase!AD14,"")</f>
        <v/>
      </c>
      <c r="AF14" s="128" t="str">
        <f aca="false">IFERROR(Base!AE14/GAMSbase!AE14,"")</f>
        <v/>
      </c>
      <c r="AG14" s="128" t="str">
        <f aca="false">IFERROR(Base!AF14/GAMSbase!AF14,"")</f>
        <v/>
      </c>
      <c r="AH14" s="128" t="str">
        <f aca="false">IFERROR(Base!AG14/GAMSbase!AG14,"")</f>
        <v/>
      </c>
      <c r="AI14" s="128" t="str">
        <f aca="false">IFERROR(Base!AH14/GAMSbase!AH14,"")</f>
        <v/>
      </c>
      <c r="AJ14" s="128" t="str">
        <f aca="false">IFERROR(Base!AI14/GAMSbase!AI14,"")</f>
        <v/>
      </c>
      <c r="AK14" s="128" t="str">
        <f aca="false">IFERROR(Base!AJ14/GAMSbase!AJ14,"")</f>
        <v/>
      </c>
      <c r="AL14" s="128" t="str">
        <f aca="false">IFERROR(Base!AK14/GAMSbase!AK14,"")</f>
        <v/>
      </c>
      <c r="AM14" s="128" t="str">
        <f aca="false">IFERROR(Base!AL14/GAMSbase!AL14,"")</f>
        <v/>
      </c>
      <c r="AN14" s="128" t="str">
        <f aca="false">IFERROR(Base!AM14/GAMSbase!AM14,"")</f>
        <v/>
      </c>
      <c r="AO14" s="128" t="str">
        <f aca="false">IFERROR(Base!AN14/GAMSbase!AN14,"")</f>
        <v/>
      </c>
      <c r="AP14" s="128" t="str">
        <f aca="false">IFERROR(Base!AO14/GAMSbase!AO14,"")</f>
        <v/>
      </c>
      <c r="AQ14" s="128" t="str">
        <f aca="false">IFERROR(Base!AP14/GAMSbase!AP14,"")</f>
        <v/>
      </c>
      <c r="AR14" s="128" t="str">
        <f aca="false">IFERROR(Base!AQ14/GAMSbase!AQ14,"")</f>
        <v/>
      </c>
      <c r="AS14" s="128" t="str">
        <f aca="false">IFERROR(Base!AR14/GAMSbase!AR14,"")</f>
        <v/>
      </c>
      <c r="AT14" s="128" t="str">
        <f aca="false">IFERROR(Base!AS14/GAMSbase!AS14,"")</f>
        <v/>
      </c>
      <c r="AU14" s="128" t="str">
        <f aca="false">IFERROR(Base!AT14/GAMSbase!AT14,"")</f>
        <v/>
      </c>
      <c r="AV14" s="128" t="str">
        <f aca="false">IFERROR(Base!AU14/GAMSbase!AU14,"")</f>
        <v/>
      </c>
      <c r="AW14" s="128" t="str">
        <f aca="false">IFERROR(Base!AV14/GAMSbase!AV14,"")</f>
        <v/>
      </c>
      <c r="AX14" s="128" t="str">
        <f aca="false">IFERROR(Base!AW14/GAMSbase!AW14,"")</f>
        <v/>
      </c>
      <c r="AY14" s="128" t="str">
        <f aca="false">IFERROR(Base!AX14/GAMSbase!AX14,"")</f>
        <v/>
      </c>
      <c r="AZ14" s="128" t="str">
        <f aca="false">IFERROR(Base!AY14/GAMSbase!AY14,"")</f>
        <v/>
      </c>
      <c r="BA14" s="128" t="str">
        <f aca="false">IFERROR(Base!AZ14/GAMSbase!AZ14,"")</f>
        <v/>
      </c>
      <c r="BB14" s="128" t="str">
        <f aca="false">IFERROR(Base!BA14/GAMSbase!BA14,"")</f>
        <v/>
      </c>
      <c r="BC14" s="128" t="str">
        <f aca="false">IFERROR(Base!BB14/GAMSbase!BB14,"")</f>
        <v/>
      </c>
      <c r="BD14" s="128" t="str">
        <f aca="false">IFERROR(Base!BC14/GAMSbase!BC14,"")</f>
        <v/>
      </c>
      <c r="BE14" s="128" t="str">
        <f aca="false">IFERROR(Base!BD14/GAMSbase!BD14,"")</f>
        <v/>
      </c>
      <c r="BF14" s="128" t="str">
        <f aca="false">IFERROR(Base!BE14/GAMSbase!BE14,"")</f>
        <v/>
      </c>
      <c r="BG14" s="128" t="str">
        <f aca="false">IFERROR(Base!BF14/GAMSbase!BF14,"")</f>
        <v/>
      </c>
      <c r="BH14" s="128" t="str">
        <f aca="false">IFERROR(Base!BG14/GAMSbase!BG14,"")</f>
        <v/>
      </c>
      <c r="BI14" s="128" t="str">
        <f aca="false">IFERROR(Base!BH14/GAMSbase!BH14,"")</f>
        <v/>
      </c>
      <c r="BJ14" s="128" t="str">
        <f aca="false">IFERROR(Base!BI14/GAMSbase!BI14,"")</f>
        <v/>
      </c>
    </row>
    <row r="15" customFormat="false" ht="12.75" hidden="false" customHeight="false" outlineLevel="0" collapsed="false">
      <c r="A15" s="0" t="str">
        <f aca="false">Base!A15</f>
        <v>Time preference plus risk (per year)</v>
      </c>
      <c r="B15" s="0" t="str">
        <f aca="false">GAMSbase!A15</f>
        <v>Time Preference plus Risk (per year)</v>
      </c>
      <c r="C15" s="128" t="n">
        <f aca="false">IFERROR(Base!B15/GAMSbase!B15,"")</f>
        <v>1</v>
      </c>
      <c r="D15" s="128" t="n">
        <f aca="false">IFERROR(Base!C15/GAMSbase!C15,"")</f>
        <v>1</v>
      </c>
      <c r="E15" s="128" t="n">
        <f aca="false">IFERROR(Base!D15/GAMSbase!D15,"")</f>
        <v>1</v>
      </c>
      <c r="F15" s="128" t="n">
        <f aca="false">IFERROR(Base!E15/GAMSbase!E15,"")</f>
        <v>1</v>
      </c>
      <c r="G15" s="128" t="n">
        <f aca="false">IFERROR(Base!F15/GAMSbase!F15,"")</f>
        <v>1</v>
      </c>
      <c r="H15" s="128" t="n">
        <f aca="false">IFERROR(Base!G15/GAMSbase!G15,"")</f>
        <v>1</v>
      </c>
      <c r="I15" s="128" t="n">
        <f aca="false">IFERROR(Base!H15/GAMSbase!H15,"")</f>
        <v>1</v>
      </c>
      <c r="J15" s="128" t="n">
        <f aca="false">IFERROR(Base!I15/GAMSbase!I15,"")</f>
        <v>1</v>
      </c>
      <c r="K15" s="128" t="n">
        <f aca="false">IFERROR(Base!J15/GAMSbase!J15,"")</f>
        <v>1</v>
      </c>
      <c r="L15" s="128" t="n">
        <f aca="false">IFERROR(Base!K15/GAMSbase!K15,"")</f>
        <v>1</v>
      </c>
      <c r="M15" s="128" t="n">
        <f aca="false">IFERROR(Base!L15/GAMSbase!L15,"")</f>
        <v>1</v>
      </c>
      <c r="N15" s="128" t="n">
        <f aca="false">IFERROR(Base!M15/GAMSbase!M15,"")</f>
        <v>1</v>
      </c>
      <c r="O15" s="128" t="n">
        <f aca="false">IFERROR(Base!N15/GAMSbase!N15,"")</f>
        <v>1</v>
      </c>
      <c r="P15" s="128" t="n">
        <f aca="false">IFERROR(Base!O15/GAMSbase!O15,"")</f>
        <v>1</v>
      </c>
      <c r="Q15" s="128" t="n">
        <f aca="false">IFERROR(Base!P15/GAMSbase!P15,"")</f>
        <v>1</v>
      </c>
      <c r="R15" s="128" t="n">
        <f aca="false">IFERROR(Base!Q15/GAMSbase!Q15,"")</f>
        <v>1</v>
      </c>
      <c r="S15" s="128" t="n">
        <f aca="false">IFERROR(Base!R15/GAMSbase!R15,"")</f>
        <v>1</v>
      </c>
      <c r="T15" s="128" t="n">
        <f aca="false">IFERROR(Base!S15/GAMSbase!S15,"")</f>
        <v>1</v>
      </c>
      <c r="U15" s="128" t="n">
        <f aca="false">IFERROR(Base!T15/GAMSbase!T15,"")</f>
        <v>1</v>
      </c>
      <c r="V15" s="128" t="n">
        <f aca="false">IFERROR(Base!U15/GAMSbase!U15,"")</f>
        <v>1</v>
      </c>
      <c r="W15" s="128" t="n">
        <f aca="false">IFERROR(Base!V15/GAMSbase!V15,"")</f>
        <v>1</v>
      </c>
      <c r="X15" s="128" t="n">
        <f aca="false">IFERROR(Base!W15/GAMSbase!W15,"")</f>
        <v>1</v>
      </c>
      <c r="Y15" s="128" t="n">
        <f aca="false">IFERROR(Base!X15/GAMSbase!X15,"")</f>
        <v>1</v>
      </c>
      <c r="Z15" s="128" t="n">
        <f aca="false">IFERROR(Base!Y15/GAMSbase!Y15,"")</f>
        <v>1</v>
      </c>
      <c r="AA15" s="128" t="n">
        <f aca="false">IFERROR(Base!Z15/GAMSbase!Z15,"")</f>
        <v>1</v>
      </c>
      <c r="AB15" s="128" t="n">
        <f aca="false">IFERROR(Base!AA15/GAMSbase!AA15,"")</f>
        <v>1</v>
      </c>
      <c r="AC15" s="128" t="n">
        <f aca="false">IFERROR(Base!AB15/GAMSbase!AB15,"")</f>
        <v>1</v>
      </c>
      <c r="AD15" s="128" t="n">
        <f aca="false">IFERROR(Base!AC15/GAMSbase!AC15,"")</f>
        <v>1</v>
      </c>
      <c r="AE15" s="128" t="n">
        <f aca="false">IFERROR(Base!AD15/GAMSbase!AD15,"")</f>
        <v>1</v>
      </c>
      <c r="AF15" s="128" t="n">
        <f aca="false">IFERROR(Base!AE15/GAMSbase!AE15,"")</f>
        <v>1</v>
      </c>
      <c r="AG15" s="128" t="n">
        <f aca="false">IFERROR(Base!AF15/GAMSbase!AF15,"")</f>
        <v>1</v>
      </c>
      <c r="AH15" s="128" t="n">
        <f aca="false">IFERROR(Base!AG15/GAMSbase!AG15,"")</f>
        <v>1</v>
      </c>
      <c r="AI15" s="128" t="n">
        <f aca="false">IFERROR(Base!AH15/GAMSbase!AH15,"")</f>
        <v>1</v>
      </c>
      <c r="AJ15" s="128" t="n">
        <f aca="false">IFERROR(Base!AI15/GAMSbase!AI15,"")</f>
        <v>1</v>
      </c>
      <c r="AK15" s="128" t="n">
        <f aca="false">IFERROR(Base!AJ15/GAMSbase!AJ15,"")</f>
        <v>1</v>
      </c>
      <c r="AL15" s="128" t="n">
        <f aca="false">IFERROR(Base!AK15/GAMSbase!AK15,"")</f>
        <v>1</v>
      </c>
      <c r="AM15" s="128" t="n">
        <f aca="false">IFERROR(Base!AL15/GAMSbase!AL15,"")</f>
        <v>1</v>
      </c>
      <c r="AN15" s="128" t="n">
        <f aca="false">IFERROR(Base!AM15/GAMSbase!AM15,"")</f>
        <v>1</v>
      </c>
      <c r="AO15" s="128" t="n">
        <f aca="false">IFERROR(Base!AN15/GAMSbase!AN15,"")</f>
        <v>1</v>
      </c>
      <c r="AP15" s="128" t="n">
        <f aca="false">IFERROR(Base!AO15/GAMSbase!AO15,"")</f>
        <v>1</v>
      </c>
      <c r="AQ15" s="128" t="n">
        <f aca="false">IFERROR(Base!AP15/GAMSbase!AP15,"")</f>
        <v>1</v>
      </c>
      <c r="AR15" s="128" t="n">
        <f aca="false">IFERROR(Base!AQ15/GAMSbase!AQ15,"")</f>
        <v>1</v>
      </c>
      <c r="AS15" s="128" t="n">
        <f aca="false">IFERROR(Base!AR15/GAMSbase!AR15,"")</f>
        <v>1</v>
      </c>
      <c r="AT15" s="128" t="n">
        <f aca="false">IFERROR(Base!AS15/GAMSbase!AS15,"")</f>
        <v>1</v>
      </c>
      <c r="AU15" s="128" t="n">
        <f aca="false">IFERROR(Base!AT15/GAMSbase!AT15,"")</f>
        <v>1</v>
      </c>
      <c r="AV15" s="128" t="n">
        <f aca="false">IFERROR(Base!AU15/GAMSbase!AU15,"")</f>
        <v>1</v>
      </c>
      <c r="AW15" s="128" t="n">
        <f aca="false">IFERROR(Base!AV15/GAMSbase!AV15,"")</f>
        <v>1</v>
      </c>
      <c r="AX15" s="128" t="n">
        <f aca="false">IFERROR(Base!AW15/GAMSbase!AW15,"")</f>
        <v>1</v>
      </c>
      <c r="AY15" s="128" t="n">
        <f aca="false">IFERROR(Base!AX15/GAMSbase!AX15,"")</f>
        <v>1</v>
      </c>
      <c r="AZ15" s="128" t="n">
        <f aca="false">IFERROR(Base!AY15/GAMSbase!AY15,"")</f>
        <v>1</v>
      </c>
      <c r="BA15" s="128" t="n">
        <f aca="false">IFERROR(Base!AZ15/GAMSbase!AZ15,"")</f>
        <v>1</v>
      </c>
      <c r="BB15" s="128" t="n">
        <f aca="false">IFERROR(Base!BA15/GAMSbase!BA15,"")</f>
        <v>1</v>
      </c>
      <c r="BC15" s="128" t="n">
        <f aca="false">IFERROR(Base!BB15/GAMSbase!BB15,"")</f>
        <v>1</v>
      </c>
      <c r="BD15" s="128" t="n">
        <f aca="false">IFERROR(Base!BC15/GAMSbase!BC15,"")</f>
        <v>1</v>
      </c>
      <c r="BE15" s="128" t="n">
        <f aca="false">IFERROR(Base!BD15/GAMSbase!BD15,"")</f>
        <v>1</v>
      </c>
      <c r="BF15" s="128" t="n">
        <f aca="false">IFERROR(Base!BE15/GAMSbase!BE15,"")</f>
        <v>1</v>
      </c>
      <c r="BG15" s="128" t="n">
        <f aca="false">IFERROR(Base!BF15/GAMSbase!BF15,"")</f>
        <v>1</v>
      </c>
      <c r="BH15" s="128" t="n">
        <f aca="false">IFERROR(Base!BG15/GAMSbase!BG15,"")</f>
        <v>1</v>
      </c>
      <c r="BI15" s="128" t="n">
        <f aca="false">IFERROR(Base!BH15/GAMSbase!BH15,"")</f>
        <v>1</v>
      </c>
      <c r="BJ15" s="128" t="n">
        <f aca="false">IFERROR(Base!BI15/GAMSbase!BI15,"")</f>
        <v>1</v>
      </c>
    </row>
    <row r="16" customFormat="false" ht="12.75" hidden="false" customHeight="false" outlineLevel="0" collapsed="false">
      <c r="A16" s="0" t="str">
        <f aca="false">Base!A16</f>
        <v>   Time premium</v>
      </c>
      <c r="B16" s="0" t="str">
        <f aca="false">GAMSbase!A16</f>
        <v>Time Premium</v>
      </c>
      <c r="C16" s="128" t="n">
        <f aca="false">IFERROR(Base!B16/GAMSbase!B16,"")</f>
        <v>1</v>
      </c>
      <c r="D16" s="128" t="str">
        <f aca="false">IFERROR(Base!C16/GAMSbase!C16,"")</f>
        <v/>
      </c>
      <c r="E16" s="128" t="str">
        <f aca="false">IFERROR(Base!D16/GAMSbase!D16,"")</f>
        <v/>
      </c>
      <c r="F16" s="128" t="str">
        <f aca="false">IFERROR(Base!E16/GAMSbase!E16,"")</f>
        <v/>
      </c>
      <c r="G16" s="128" t="str">
        <f aca="false">IFERROR(Base!F16/GAMSbase!F16,"")</f>
        <v/>
      </c>
      <c r="H16" s="128" t="str">
        <f aca="false">IFERROR(Base!G16/GAMSbase!G16,"")</f>
        <v/>
      </c>
      <c r="I16" s="128" t="str">
        <f aca="false">IFERROR(Base!H16/GAMSbase!H16,"")</f>
        <v/>
      </c>
      <c r="J16" s="128" t="str">
        <f aca="false">IFERROR(Base!I16/GAMSbase!I16,"")</f>
        <v/>
      </c>
      <c r="K16" s="128" t="str">
        <f aca="false">IFERROR(Base!J16/GAMSbase!J16,"")</f>
        <v/>
      </c>
      <c r="L16" s="128" t="str">
        <f aca="false">IFERROR(Base!K16/GAMSbase!K16,"")</f>
        <v/>
      </c>
      <c r="M16" s="128" t="str">
        <f aca="false">IFERROR(Base!L16/GAMSbase!L16,"")</f>
        <v/>
      </c>
      <c r="N16" s="128" t="str">
        <f aca="false">IFERROR(Base!M16/GAMSbase!M16,"")</f>
        <v/>
      </c>
      <c r="O16" s="128" t="str">
        <f aca="false">IFERROR(Base!N16/GAMSbase!N16,"")</f>
        <v/>
      </c>
      <c r="P16" s="128" t="str">
        <f aca="false">IFERROR(Base!O16/GAMSbase!O16,"")</f>
        <v/>
      </c>
      <c r="Q16" s="128" t="str">
        <f aca="false">IFERROR(Base!P16/GAMSbase!P16,"")</f>
        <v/>
      </c>
      <c r="R16" s="128" t="str">
        <f aca="false">IFERROR(Base!Q16/GAMSbase!Q16,"")</f>
        <v/>
      </c>
      <c r="S16" s="128" t="str">
        <f aca="false">IFERROR(Base!R16/GAMSbase!R16,"")</f>
        <v/>
      </c>
      <c r="T16" s="128" t="str">
        <f aca="false">IFERROR(Base!S16/GAMSbase!S16,"")</f>
        <v/>
      </c>
      <c r="U16" s="128" t="str">
        <f aca="false">IFERROR(Base!T16/GAMSbase!T16,"")</f>
        <v/>
      </c>
      <c r="V16" s="128" t="str">
        <f aca="false">IFERROR(Base!U16/GAMSbase!U16,"")</f>
        <v/>
      </c>
      <c r="W16" s="128" t="str">
        <f aca="false">IFERROR(Base!V16/GAMSbase!V16,"")</f>
        <v/>
      </c>
      <c r="X16" s="128" t="str">
        <f aca="false">IFERROR(Base!W16/GAMSbase!W16,"")</f>
        <v/>
      </c>
      <c r="Y16" s="128" t="str">
        <f aca="false">IFERROR(Base!X16/GAMSbase!X16,"")</f>
        <v/>
      </c>
      <c r="Z16" s="128" t="str">
        <f aca="false">IFERROR(Base!Y16/GAMSbase!Y16,"")</f>
        <v/>
      </c>
      <c r="AA16" s="128" t="str">
        <f aca="false">IFERROR(Base!Z16/GAMSbase!Z16,"")</f>
        <v/>
      </c>
      <c r="AB16" s="128" t="str">
        <f aca="false">IFERROR(Base!AA16/GAMSbase!AA16,"")</f>
        <v/>
      </c>
      <c r="AC16" s="128" t="str">
        <f aca="false">IFERROR(Base!AB16/GAMSbase!AB16,"")</f>
        <v/>
      </c>
      <c r="AD16" s="128" t="str">
        <f aca="false">IFERROR(Base!AC16/GAMSbase!AC16,"")</f>
        <v/>
      </c>
      <c r="AE16" s="128" t="str">
        <f aca="false">IFERROR(Base!AD16/GAMSbase!AD16,"")</f>
        <v/>
      </c>
      <c r="AF16" s="128" t="str">
        <f aca="false">IFERROR(Base!AE16/GAMSbase!AE16,"")</f>
        <v/>
      </c>
      <c r="AG16" s="128" t="str">
        <f aca="false">IFERROR(Base!AF16/GAMSbase!AF16,"")</f>
        <v/>
      </c>
      <c r="AH16" s="128" t="str">
        <f aca="false">IFERROR(Base!AG16/GAMSbase!AG16,"")</f>
        <v/>
      </c>
      <c r="AI16" s="128" t="str">
        <f aca="false">IFERROR(Base!AH16/GAMSbase!AH16,"")</f>
        <v/>
      </c>
      <c r="AJ16" s="128" t="str">
        <f aca="false">IFERROR(Base!AI16/GAMSbase!AI16,"")</f>
        <v/>
      </c>
      <c r="AK16" s="128" t="str">
        <f aca="false">IFERROR(Base!AJ16/GAMSbase!AJ16,"")</f>
        <v/>
      </c>
      <c r="AL16" s="128" t="str">
        <f aca="false">IFERROR(Base!AK16/GAMSbase!AK16,"")</f>
        <v/>
      </c>
      <c r="AM16" s="128" t="str">
        <f aca="false">IFERROR(Base!AL16/GAMSbase!AL16,"")</f>
        <v/>
      </c>
      <c r="AN16" s="128" t="str">
        <f aca="false">IFERROR(Base!AM16/GAMSbase!AM16,"")</f>
        <v/>
      </c>
      <c r="AO16" s="128" t="str">
        <f aca="false">IFERROR(Base!AN16/GAMSbase!AN16,"")</f>
        <v/>
      </c>
      <c r="AP16" s="128" t="str">
        <f aca="false">IFERROR(Base!AO16/GAMSbase!AO16,"")</f>
        <v/>
      </c>
      <c r="AQ16" s="128" t="str">
        <f aca="false">IFERROR(Base!AP16/GAMSbase!AP16,"")</f>
        <v/>
      </c>
      <c r="AR16" s="128" t="str">
        <f aca="false">IFERROR(Base!AQ16/GAMSbase!AQ16,"")</f>
        <v/>
      </c>
      <c r="AS16" s="128" t="str">
        <f aca="false">IFERROR(Base!AR16/GAMSbase!AR16,"")</f>
        <v/>
      </c>
      <c r="AT16" s="128" t="str">
        <f aca="false">IFERROR(Base!AS16/GAMSbase!AS16,"")</f>
        <v/>
      </c>
      <c r="AU16" s="128" t="str">
        <f aca="false">IFERROR(Base!AT16/GAMSbase!AT16,"")</f>
        <v/>
      </c>
      <c r="AV16" s="128" t="str">
        <f aca="false">IFERROR(Base!AU16/GAMSbase!AU16,"")</f>
        <v/>
      </c>
      <c r="AW16" s="128" t="str">
        <f aca="false">IFERROR(Base!AV16/GAMSbase!AV16,"")</f>
        <v/>
      </c>
      <c r="AX16" s="128" t="str">
        <f aca="false">IFERROR(Base!AW16/GAMSbase!AW16,"")</f>
        <v/>
      </c>
      <c r="AY16" s="128" t="str">
        <f aca="false">IFERROR(Base!AX16/GAMSbase!AX16,"")</f>
        <v/>
      </c>
      <c r="AZ16" s="128" t="str">
        <f aca="false">IFERROR(Base!AY16/GAMSbase!AY16,"")</f>
        <v/>
      </c>
      <c r="BA16" s="128" t="str">
        <f aca="false">IFERROR(Base!AZ16/GAMSbase!AZ16,"")</f>
        <v/>
      </c>
      <c r="BB16" s="128" t="str">
        <f aca="false">IFERROR(Base!BA16/GAMSbase!BA16,"")</f>
        <v/>
      </c>
      <c r="BC16" s="128" t="str">
        <f aca="false">IFERROR(Base!BB16/GAMSbase!BB16,"")</f>
        <v/>
      </c>
      <c r="BD16" s="128" t="str">
        <f aca="false">IFERROR(Base!BC16/GAMSbase!BC16,"")</f>
        <v/>
      </c>
      <c r="BE16" s="128" t="str">
        <f aca="false">IFERROR(Base!BD16/GAMSbase!BD16,"")</f>
        <v/>
      </c>
      <c r="BF16" s="128" t="str">
        <f aca="false">IFERROR(Base!BE16/GAMSbase!BE16,"")</f>
        <v/>
      </c>
      <c r="BG16" s="128" t="str">
        <f aca="false">IFERROR(Base!BF16/GAMSbase!BF16,"")</f>
        <v/>
      </c>
      <c r="BH16" s="128" t="str">
        <f aca="false">IFERROR(Base!BG16/GAMSbase!BG16,"")</f>
        <v/>
      </c>
      <c r="BI16" s="128" t="str">
        <f aca="false">IFERROR(Base!BH16/GAMSbase!BH16,"")</f>
        <v/>
      </c>
      <c r="BJ16" s="128" t="str">
        <f aca="false">IFERROR(Base!BI16/GAMSbase!BI16,"")</f>
        <v/>
      </c>
    </row>
    <row r="17" customFormat="false" ht="12.75" hidden="false" customHeight="false" outlineLevel="0" collapsed="false">
      <c r="A17" s="0" t="str">
        <f aca="false">Base!A17</f>
        <v>  Non-diversifiable global risk (percent per year)</v>
      </c>
      <c r="B17" s="0" t="str">
        <f aca="false">GAMSbase!A17</f>
        <v>Non-Diversifiable Global Risk (per year)</v>
      </c>
      <c r="C17" s="128" t="str">
        <f aca="false">IFERROR(Base!B17/GAMSbase!B17,"")</f>
        <v/>
      </c>
      <c r="D17" s="128" t="str">
        <f aca="false">IFERROR(Base!C17/GAMSbase!C17,"")</f>
        <v/>
      </c>
      <c r="E17" s="128" t="str">
        <f aca="false">IFERROR(Base!D17/GAMSbase!D17,"")</f>
        <v/>
      </c>
      <c r="F17" s="128" t="str">
        <f aca="false">IFERROR(Base!E17/GAMSbase!E17,"")</f>
        <v/>
      </c>
      <c r="G17" s="128" t="str">
        <f aca="false">IFERROR(Base!F17/GAMSbase!F17,"")</f>
        <v/>
      </c>
      <c r="H17" s="128" t="str">
        <f aca="false">IFERROR(Base!G17/GAMSbase!G17,"")</f>
        <v/>
      </c>
      <c r="I17" s="128" t="str">
        <f aca="false">IFERROR(Base!H17/GAMSbase!H17,"")</f>
        <v/>
      </c>
      <c r="J17" s="128" t="str">
        <f aca="false">IFERROR(Base!I17/GAMSbase!I17,"")</f>
        <v/>
      </c>
      <c r="K17" s="128" t="str">
        <f aca="false">IFERROR(Base!J17/GAMSbase!J17,"")</f>
        <v/>
      </c>
      <c r="L17" s="128" t="str">
        <f aca="false">IFERROR(Base!K17/GAMSbase!K17,"")</f>
        <v/>
      </c>
      <c r="M17" s="128" t="str">
        <f aca="false">IFERROR(Base!L17/GAMSbase!L17,"")</f>
        <v/>
      </c>
      <c r="N17" s="128" t="str">
        <f aca="false">IFERROR(Base!M17/GAMSbase!M17,"")</f>
        <v/>
      </c>
      <c r="O17" s="128" t="str">
        <f aca="false">IFERROR(Base!N17/GAMSbase!N17,"")</f>
        <v/>
      </c>
      <c r="P17" s="128" t="str">
        <f aca="false">IFERROR(Base!O17/GAMSbase!O17,"")</f>
        <v/>
      </c>
      <c r="Q17" s="128" t="str">
        <f aca="false">IFERROR(Base!P17/GAMSbase!P17,"")</f>
        <v/>
      </c>
      <c r="R17" s="128" t="str">
        <f aca="false">IFERROR(Base!Q17/GAMSbase!Q17,"")</f>
        <v/>
      </c>
      <c r="S17" s="128" t="str">
        <f aca="false">IFERROR(Base!R17/GAMSbase!R17,"")</f>
        <v/>
      </c>
      <c r="T17" s="128" t="str">
        <f aca="false">IFERROR(Base!S17/GAMSbase!S17,"")</f>
        <v/>
      </c>
      <c r="U17" s="128" t="str">
        <f aca="false">IFERROR(Base!T17/GAMSbase!T17,"")</f>
        <v/>
      </c>
      <c r="V17" s="128" t="str">
        <f aca="false">IFERROR(Base!U17/GAMSbase!U17,"")</f>
        <v/>
      </c>
      <c r="W17" s="128" t="str">
        <f aca="false">IFERROR(Base!V17/GAMSbase!V17,"")</f>
        <v/>
      </c>
      <c r="X17" s="128" t="str">
        <f aca="false">IFERROR(Base!W17/GAMSbase!W17,"")</f>
        <v/>
      </c>
      <c r="Y17" s="128" t="str">
        <f aca="false">IFERROR(Base!X17/GAMSbase!X17,"")</f>
        <v/>
      </c>
      <c r="Z17" s="128" t="str">
        <f aca="false">IFERROR(Base!Y17/GAMSbase!Y17,"")</f>
        <v/>
      </c>
      <c r="AA17" s="128" t="str">
        <f aca="false">IFERROR(Base!Z17/GAMSbase!Z17,"")</f>
        <v/>
      </c>
      <c r="AB17" s="128" t="str">
        <f aca="false">IFERROR(Base!AA17/GAMSbase!AA17,"")</f>
        <v/>
      </c>
      <c r="AC17" s="128" t="str">
        <f aca="false">IFERROR(Base!AB17/GAMSbase!AB17,"")</f>
        <v/>
      </c>
      <c r="AD17" s="128" t="str">
        <f aca="false">IFERROR(Base!AC17/GAMSbase!AC17,"")</f>
        <v/>
      </c>
      <c r="AE17" s="128" t="str">
        <f aca="false">IFERROR(Base!AD17/GAMSbase!AD17,"")</f>
        <v/>
      </c>
      <c r="AF17" s="128" t="str">
        <f aca="false">IFERROR(Base!AE17/GAMSbase!AE17,"")</f>
        <v/>
      </c>
      <c r="AG17" s="128" t="str">
        <f aca="false">IFERROR(Base!AF17/GAMSbase!AF17,"")</f>
        <v/>
      </c>
      <c r="AH17" s="128" t="str">
        <f aca="false">IFERROR(Base!AG17/GAMSbase!AG17,"")</f>
        <v/>
      </c>
      <c r="AI17" s="128" t="str">
        <f aca="false">IFERROR(Base!AH17/GAMSbase!AH17,"")</f>
        <v/>
      </c>
      <c r="AJ17" s="128" t="str">
        <f aca="false">IFERROR(Base!AI17/GAMSbase!AI17,"")</f>
        <v/>
      </c>
      <c r="AK17" s="128" t="str">
        <f aca="false">IFERROR(Base!AJ17/GAMSbase!AJ17,"")</f>
        <v/>
      </c>
      <c r="AL17" s="128" t="str">
        <f aca="false">IFERROR(Base!AK17/GAMSbase!AK17,"")</f>
        <v/>
      </c>
      <c r="AM17" s="128" t="str">
        <f aca="false">IFERROR(Base!AL17/GAMSbase!AL17,"")</f>
        <v/>
      </c>
      <c r="AN17" s="128" t="str">
        <f aca="false">IFERROR(Base!AM17/GAMSbase!AM17,"")</f>
        <v/>
      </c>
      <c r="AO17" s="128" t="str">
        <f aca="false">IFERROR(Base!AN17/GAMSbase!AN17,"")</f>
        <v/>
      </c>
      <c r="AP17" s="128" t="str">
        <f aca="false">IFERROR(Base!AO17/GAMSbase!AO17,"")</f>
        <v/>
      </c>
      <c r="AQ17" s="128" t="str">
        <f aca="false">IFERROR(Base!AP17/GAMSbase!AP17,"")</f>
        <v/>
      </c>
      <c r="AR17" s="128" t="str">
        <f aca="false">IFERROR(Base!AQ17/GAMSbase!AQ17,"")</f>
        <v/>
      </c>
      <c r="AS17" s="128" t="str">
        <f aca="false">IFERROR(Base!AR17/GAMSbase!AR17,"")</f>
        <v/>
      </c>
      <c r="AT17" s="128" t="str">
        <f aca="false">IFERROR(Base!AS17/GAMSbase!AS17,"")</f>
        <v/>
      </c>
      <c r="AU17" s="128" t="str">
        <f aca="false">IFERROR(Base!AT17/GAMSbase!AT17,"")</f>
        <v/>
      </c>
      <c r="AV17" s="128" t="str">
        <f aca="false">IFERROR(Base!AU17/GAMSbase!AU17,"")</f>
        <v/>
      </c>
      <c r="AW17" s="128" t="str">
        <f aca="false">IFERROR(Base!AV17/GAMSbase!AV17,"")</f>
        <v/>
      </c>
      <c r="AX17" s="128" t="str">
        <f aca="false">IFERROR(Base!AW17/GAMSbase!AW17,"")</f>
        <v/>
      </c>
      <c r="AY17" s="128" t="str">
        <f aca="false">IFERROR(Base!AX17/GAMSbase!AX17,"")</f>
        <v/>
      </c>
      <c r="AZ17" s="128" t="str">
        <f aca="false">IFERROR(Base!AY17/GAMSbase!AY17,"")</f>
        <v/>
      </c>
      <c r="BA17" s="128" t="str">
        <f aca="false">IFERROR(Base!AZ17/GAMSbase!AZ17,"")</f>
        <v/>
      </c>
      <c r="BB17" s="128" t="str">
        <f aca="false">IFERROR(Base!BA17/GAMSbase!BA17,"")</f>
        <v/>
      </c>
      <c r="BC17" s="128" t="str">
        <f aca="false">IFERROR(Base!BB17/GAMSbase!BB17,"")</f>
        <v/>
      </c>
      <c r="BD17" s="128" t="str">
        <f aca="false">IFERROR(Base!BC17/GAMSbase!BC17,"")</f>
        <v/>
      </c>
      <c r="BE17" s="128" t="str">
        <f aca="false">IFERROR(Base!BD17/GAMSbase!BD17,"")</f>
        <v/>
      </c>
      <c r="BF17" s="128" t="str">
        <f aca="false">IFERROR(Base!BE17/GAMSbase!BE17,"")</f>
        <v/>
      </c>
      <c r="BG17" s="128" t="str">
        <f aca="false">IFERROR(Base!BF17/GAMSbase!BF17,"")</f>
        <v/>
      </c>
      <c r="BH17" s="128" t="str">
        <f aca="false">IFERROR(Base!BG17/GAMSbase!BG17,"")</f>
        <v/>
      </c>
      <c r="BI17" s="128" t="str">
        <f aca="false">IFERROR(Base!BH17/GAMSbase!BH17,"")</f>
        <v/>
      </c>
      <c r="BJ17" s="128" t="str">
        <f aca="false">IFERROR(Base!BI17/GAMSbase!BI17,"")</f>
        <v/>
      </c>
    </row>
    <row r="18" customFormat="false" ht="12.75" hidden="false" customHeight="false" outlineLevel="0" collapsed="false">
      <c r="A18" s="0" t="str">
        <f aca="false">Base!A18</f>
        <v>Social time preference factor</v>
      </c>
      <c r="B18" s="0" t="str">
        <f aca="false">GAMSbase!A18</f>
        <v>Social Time Preference Factor</v>
      </c>
      <c r="C18" s="128" t="n">
        <f aca="false">IFERROR(Base!B18/GAMSbase!B18,"")</f>
        <v>1</v>
      </c>
      <c r="D18" s="128" t="n">
        <f aca="false">IFERROR(Base!C18/GAMSbase!C18,"")</f>
        <v>1.00000000000608</v>
      </c>
      <c r="E18" s="128" t="n">
        <f aca="false">IFERROR(Base!D18/GAMSbase!D18,"")</f>
        <v>1.00000000002575</v>
      </c>
      <c r="F18" s="128" t="n">
        <f aca="false">IFERROR(Base!E18/GAMSbase!E18,"")</f>
        <v>1.00000000001227</v>
      </c>
      <c r="G18" s="128" t="n">
        <f aca="false">IFERROR(Base!F18/GAMSbase!F18,"")</f>
        <v>1.00000000003202</v>
      </c>
      <c r="H18" s="128" t="n">
        <f aca="false">IFERROR(Base!G18/GAMSbase!G18,"")</f>
        <v>1.00000000003549</v>
      </c>
      <c r="I18" s="128" t="n">
        <f aca="false">IFERROR(Base!H18/GAMSbase!H18,"")</f>
        <v>1.00000000001015</v>
      </c>
      <c r="J18" s="128" t="n">
        <f aca="false">IFERROR(Base!I18/GAMSbase!I18,"")</f>
        <v>0.999999999944941</v>
      </c>
      <c r="K18" s="128" t="n">
        <f aca="false">IFERROR(Base!J18/GAMSbase!J18,"")</f>
        <v>1.00000000006782</v>
      </c>
      <c r="L18" s="128" t="n">
        <f aca="false">IFERROR(Base!K18/GAMSbase!K18,"")</f>
        <v>1.00000000008885</v>
      </c>
      <c r="M18" s="128" t="n">
        <f aca="false">IFERROR(Base!L18/GAMSbase!L18,"")</f>
        <v>0.999999999992694</v>
      </c>
      <c r="N18" s="128" t="n">
        <f aca="false">IFERROR(Base!M18/GAMSbase!M18,"")</f>
        <v>1.00000000000384</v>
      </c>
      <c r="O18" s="128" t="n">
        <f aca="false">IFERROR(Base!N18/GAMSbase!N18,"")</f>
        <v>1.00000000004852</v>
      </c>
      <c r="P18" s="128" t="n">
        <f aca="false">IFERROR(Base!O18/GAMSbase!O18,"")</f>
        <v>0.999999999880483</v>
      </c>
      <c r="Q18" s="128" t="n">
        <f aca="false">IFERROR(Base!P18/GAMSbase!P18,"")</f>
        <v>0.999999999995904</v>
      </c>
      <c r="R18" s="128" t="n">
        <f aca="false">IFERROR(Base!Q18/GAMSbase!Q18,"")</f>
        <v>1.00000000010506</v>
      </c>
      <c r="S18" s="128" t="n">
        <f aca="false">IFERROR(Base!R18/GAMSbase!R18,"")</f>
        <v>0.999999999959842</v>
      </c>
      <c r="T18" s="128" t="n">
        <f aca="false">IFERROR(Base!S18/GAMSbase!S18,"")</f>
        <v>0.99999999995539</v>
      </c>
      <c r="U18" s="128" t="n">
        <f aca="false">IFERROR(Base!T18/GAMSbase!T18,"")</f>
        <v>1.00000000007494</v>
      </c>
      <c r="V18" s="128" t="n">
        <f aca="false">IFERROR(Base!U18/GAMSbase!U18,"")</f>
        <v>0.999999999898645</v>
      </c>
      <c r="W18" s="128" t="n">
        <f aca="false">IFERROR(Base!V18/GAMSbase!V18,"")</f>
        <v>0.999999999882973</v>
      </c>
      <c r="X18" s="128" t="n">
        <f aca="false">IFERROR(Base!W18/GAMSbase!W18,"")</f>
        <v>1.00000000005865</v>
      </c>
      <c r="Y18" s="128" t="n">
        <f aca="false">IFERROR(Base!X18/GAMSbase!X18,"")</f>
        <v>1.00000000023357</v>
      </c>
      <c r="Z18" s="128" t="n">
        <f aca="false">IFERROR(Base!Y18/GAMSbase!Y18,"")</f>
        <v>1.00000000007811</v>
      </c>
      <c r="AA18" s="128" t="n">
        <f aca="false">IFERROR(Base!Z18/GAMSbase!Z18,"")</f>
        <v>0.999999999839683</v>
      </c>
      <c r="AB18" s="128" t="n">
        <f aca="false">IFERROR(Base!AA18/GAMSbase!AA18,"")</f>
        <v>0.999999999692899</v>
      </c>
      <c r="AC18" s="128" t="n">
        <f aca="false">IFERROR(Base!AB18/GAMSbase!AB18,"")</f>
        <v>0.999999999825148</v>
      </c>
      <c r="AD18" s="128" t="n">
        <f aca="false">IFERROR(Base!AC18/GAMSbase!AC18,"")</f>
        <v>1.0000000002056</v>
      </c>
      <c r="AE18" s="128" t="n">
        <f aca="false">IFERROR(Base!AD18/GAMSbase!AD18,"")</f>
        <v>1.00000000027004</v>
      </c>
      <c r="AF18" s="128" t="n">
        <f aca="false">IFERROR(Base!AE18/GAMSbase!AE18,"")</f>
        <v>1.00000000022608</v>
      </c>
      <c r="AG18" s="128" t="n">
        <f aca="false">IFERROR(Base!AF18/GAMSbase!AF18,"")</f>
        <v>0.999999999620106</v>
      </c>
      <c r="AH18" s="128" t="n">
        <f aca="false">IFERROR(Base!AG18/GAMSbase!AG18,"")</f>
        <v>1.00000000017404</v>
      </c>
      <c r="AI18" s="128" t="n">
        <f aca="false">IFERROR(Base!AH18/GAMSbase!AH18,"")</f>
        <v>1.0000000000101</v>
      </c>
      <c r="AJ18" s="128" t="n">
        <f aca="false">IFERROR(Base!AI18/GAMSbase!AI18,"")</f>
        <v>0.999999999765427</v>
      </c>
      <c r="AK18" s="128" t="n">
        <f aca="false">IFERROR(Base!AJ18/GAMSbase!AJ18,"")</f>
        <v>1.00000000001141</v>
      </c>
      <c r="AL18" s="128" t="n">
        <f aca="false">IFERROR(Base!AK18/GAMSbase!AK18,"")</f>
        <v>1.00000000047012</v>
      </c>
      <c r="AM18" s="128" t="n">
        <f aca="false">IFERROR(Base!AL18/GAMSbase!AL18,"")</f>
        <v>1.00000000048389</v>
      </c>
      <c r="AN18" s="128" t="n">
        <f aca="false">IFERROR(Base!AM18/GAMSbase!AM18,"")</f>
        <v>1.00000000075609</v>
      </c>
      <c r="AO18" s="128" t="n">
        <f aca="false">IFERROR(Base!AN18/GAMSbase!AN18,"")</f>
        <v>1.00000000066583</v>
      </c>
      <c r="AP18" s="128" t="n">
        <f aca="false">IFERROR(Base!AO18/GAMSbase!AO18,"")</f>
        <v>0.999999999420889</v>
      </c>
      <c r="AQ18" s="128" t="n">
        <f aca="false">IFERROR(Base!AP18/GAMSbase!AP18,"")</f>
        <v>1.0000000007679</v>
      </c>
      <c r="AR18" s="128" t="n">
        <f aca="false">IFERROR(Base!AQ18/GAMSbase!AQ18,"")</f>
        <v>1.0000000002013</v>
      </c>
      <c r="AS18" s="128" t="n">
        <f aca="false">IFERROR(Base!AR18/GAMSbase!AR18,"")</f>
        <v>1.00000000109187</v>
      </c>
      <c r="AT18" s="128" t="n">
        <f aca="false">IFERROR(Base!AS18/GAMSbase!AS18,"")</f>
        <v>0.999999999195219</v>
      </c>
      <c r="AU18" s="128" t="n">
        <f aca="false">IFERROR(Base!AT18/GAMSbase!AT18,"")</f>
        <v>1.00000000033968</v>
      </c>
      <c r="AV18" s="128" t="n">
        <f aca="false">IFERROR(Base!AU18/GAMSbase!AU18,"")</f>
        <v>1.0000000007494</v>
      </c>
      <c r="AW18" s="128" t="n">
        <f aca="false">IFERROR(Base!AV18/GAMSbase!AV18,"")</f>
        <v>1.0000000015083</v>
      </c>
      <c r="AX18" s="128" t="n">
        <f aca="false">IFERROR(Base!AW18/GAMSbase!AW18,"")</f>
        <v>0.999999998958005</v>
      </c>
      <c r="AY18" s="128" t="n">
        <f aca="false">IFERROR(Base!AX18/GAMSbase!AX18,"")</f>
        <v>1.00000000152165</v>
      </c>
      <c r="AZ18" s="128" t="n">
        <f aca="false">IFERROR(Base!AY18/GAMSbase!AY18,"")</f>
        <v>0.999999999134995</v>
      </c>
      <c r="BA18" s="128" t="n">
        <f aca="false">IFERROR(Base!AZ18/GAMSbase!AZ18,"")</f>
        <v>0.999999998133236</v>
      </c>
      <c r="BB18" s="128" t="n">
        <f aca="false">IFERROR(Base!BA18/GAMSbase!BA18,"")</f>
        <v>1.00000000201289</v>
      </c>
      <c r="BC18" s="128" t="n">
        <f aca="false">IFERROR(Base!BB18/GAMSbase!BB18,"")</f>
        <v>0.99999999801734</v>
      </c>
      <c r="BD18" s="128" t="n">
        <f aca="false">IFERROR(Base!BC18/GAMSbase!BC18,"")</f>
        <v>1.00000000096136</v>
      </c>
      <c r="BE18" s="128" t="n">
        <f aca="false">IFERROR(Base!BD18/GAMSbase!BD18,"")</f>
        <v>0.999999997760822</v>
      </c>
      <c r="BF18" s="128" t="n">
        <f aca="false">IFERROR(Base!BE18/GAMSbase!BE18,"")</f>
        <v>0.999999998725648</v>
      </c>
      <c r="BG18" s="128" t="n">
        <f aca="false">IFERROR(Base!BF18/GAMSbase!BF18,"")</f>
        <v>0.999999998698879</v>
      </c>
      <c r="BH18" s="128" t="n">
        <f aca="false">IFERROR(Base!BG18/GAMSbase!BG18,"")</f>
        <v>0.999999998728003</v>
      </c>
      <c r="BI18" s="128" t="n">
        <f aca="false">IFERROR(Base!BH18/GAMSbase!BH18,"")</f>
        <v>0.999999997293707</v>
      </c>
      <c r="BJ18" s="128" t="n">
        <f aca="false">IFERROR(Base!BI18/GAMSbase!BI18,"")</f>
        <v>0.999999995991398</v>
      </c>
    </row>
    <row r="19" customFormat="false" ht="12.75" hidden="false" customHeight="false" outlineLevel="0" collapsed="false">
      <c r="A19" s="0" t="str">
        <f aca="false">Base!A19</f>
        <v>Elasticity of MU of consumption</v>
      </c>
      <c r="B19" s="0" t="str">
        <f aca="false">GAMSbase!A19</f>
        <v>Elasticity of MU of Consumption</v>
      </c>
      <c r="C19" s="128" t="n">
        <f aca="false">IFERROR(Base!B19/GAMSbase!B19,"")</f>
        <v>1</v>
      </c>
      <c r="D19" s="128" t="str">
        <f aca="false">IFERROR(Base!C19/GAMSbase!C19,"")</f>
        <v/>
      </c>
      <c r="E19" s="128" t="str">
        <f aca="false">IFERROR(Base!D19/GAMSbase!D19,"")</f>
        <v/>
      </c>
      <c r="F19" s="128" t="str">
        <f aca="false">IFERROR(Base!E19/GAMSbase!E19,"")</f>
        <v/>
      </c>
      <c r="G19" s="128" t="str">
        <f aca="false">IFERROR(Base!F19/GAMSbase!F19,"")</f>
        <v/>
      </c>
      <c r="H19" s="128" t="str">
        <f aca="false">IFERROR(Base!G19/GAMSbase!G19,"")</f>
        <v/>
      </c>
      <c r="I19" s="128" t="str">
        <f aca="false">IFERROR(Base!H19/GAMSbase!H19,"")</f>
        <v/>
      </c>
      <c r="J19" s="128" t="str">
        <f aca="false">IFERROR(Base!I19/GAMSbase!I19,"")</f>
        <v/>
      </c>
      <c r="K19" s="128" t="str">
        <f aca="false">IFERROR(Base!J19/GAMSbase!J19,"")</f>
        <v/>
      </c>
      <c r="L19" s="128" t="str">
        <f aca="false">IFERROR(Base!K19/GAMSbase!K19,"")</f>
        <v/>
      </c>
      <c r="M19" s="128" t="str">
        <f aca="false">IFERROR(Base!L19/GAMSbase!L19,"")</f>
        <v/>
      </c>
      <c r="N19" s="128" t="str">
        <f aca="false">IFERROR(Base!M19/GAMSbase!M19,"")</f>
        <v/>
      </c>
      <c r="O19" s="128" t="str">
        <f aca="false">IFERROR(Base!N19/GAMSbase!N19,"")</f>
        <v/>
      </c>
      <c r="P19" s="128" t="str">
        <f aca="false">IFERROR(Base!O19/GAMSbase!O19,"")</f>
        <v/>
      </c>
      <c r="Q19" s="128" t="str">
        <f aca="false">IFERROR(Base!P19/GAMSbase!P19,"")</f>
        <v/>
      </c>
      <c r="R19" s="128" t="str">
        <f aca="false">IFERROR(Base!Q19/GAMSbase!Q19,"")</f>
        <v/>
      </c>
      <c r="S19" s="128" t="str">
        <f aca="false">IFERROR(Base!R19/GAMSbase!R19,"")</f>
        <v/>
      </c>
      <c r="T19" s="128" t="str">
        <f aca="false">IFERROR(Base!S19/GAMSbase!S19,"")</f>
        <v/>
      </c>
      <c r="U19" s="128" t="str">
        <f aca="false">IFERROR(Base!T19/GAMSbase!T19,"")</f>
        <v/>
      </c>
      <c r="V19" s="128" t="str">
        <f aca="false">IFERROR(Base!U19/GAMSbase!U19,"")</f>
        <v/>
      </c>
      <c r="W19" s="128" t="str">
        <f aca="false">IFERROR(Base!V19/GAMSbase!V19,"")</f>
        <v/>
      </c>
      <c r="X19" s="128" t="str">
        <f aca="false">IFERROR(Base!W19/GAMSbase!W19,"")</f>
        <v/>
      </c>
      <c r="Y19" s="128" t="str">
        <f aca="false">IFERROR(Base!X19/GAMSbase!X19,"")</f>
        <v/>
      </c>
      <c r="Z19" s="128" t="str">
        <f aca="false">IFERROR(Base!Y19/GAMSbase!Y19,"")</f>
        <v/>
      </c>
      <c r="AA19" s="128" t="str">
        <f aca="false">IFERROR(Base!Z19/GAMSbase!Z19,"")</f>
        <v/>
      </c>
      <c r="AB19" s="128" t="str">
        <f aca="false">IFERROR(Base!AA19/GAMSbase!AA19,"")</f>
        <v/>
      </c>
      <c r="AC19" s="128" t="str">
        <f aca="false">IFERROR(Base!AB19/GAMSbase!AB19,"")</f>
        <v/>
      </c>
      <c r="AD19" s="128" t="str">
        <f aca="false">IFERROR(Base!AC19/GAMSbase!AC19,"")</f>
        <v/>
      </c>
      <c r="AE19" s="128" t="str">
        <f aca="false">IFERROR(Base!AD19/GAMSbase!AD19,"")</f>
        <v/>
      </c>
      <c r="AF19" s="128" t="str">
        <f aca="false">IFERROR(Base!AE19/GAMSbase!AE19,"")</f>
        <v/>
      </c>
      <c r="AG19" s="128" t="str">
        <f aca="false">IFERROR(Base!AF19/GAMSbase!AF19,"")</f>
        <v/>
      </c>
      <c r="AH19" s="128" t="str">
        <f aca="false">IFERROR(Base!AG19/GAMSbase!AG19,"")</f>
        <v/>
      </c>
      <c r="AI19" s="128" t="str">
        <f aca="false">IFERROR(Base!AH19/GAMSbase!AH19,"")</f>
        <v/>
      </c>
      <c r="AJ19" s="128" t="str">
        <f aca="false">IFERROR(Base!AI19/GAMSbase!AI19,"")</f>
        <v/>
      </c>
      <c r="AK19" s="128" t="str">
        <f aca="false">IFERROR(Base!AJ19/GAMSbase!AJ19,"")</f>
        <v/>
      </c>
      <c r="AL19" s="128" t="str">
        <f aca="false">IFERROR(Base!AK19/GAMSbase!AK19,"")</f>
        <v/>
      </c>
      <c r="AM19" s="128" t="str">
        <f aca="false">IFERROR(Base!AL19/GAMSbase!AL19,"")</f>
        <v/>
      </c>
      <c r="AN19" s="128" t="str">
        <f aca="false">IFERROR(Base!AM19/GAMSbase!AM19,"")</f>
        <v/>
      </c>
      <c r="AO19" s="128" t="str">
        <f aca="false">IFERROR(Base!AN19/GAMSbase!AN19,"")</f>
        <v/>
      </c>
      <c r="AP19" s="128" t="str">
        <f aca="false">IFERROR(Base!AO19/GAMSbase!AO19,"")</f>
        <v/>
      </c>
      <c r="AQ19" s="128" t="str">
        <f aca="false">IFERROR(Base!AP19/GAMSbase!AP19,"")</f>
        <v/>
      </c>
      <c r="AR19" s="128" t="str">
        <f aca="false">IFERROR(Base!AQ19/GAMSbase!AQ19,"")</f>
        <v/>
      </c>
      <c r="AS19" s="128" t="str">
        <f aca="false">IFERROR(Base!AR19/GAMSbase!AR19,"")</f>
        <v/>
      </c>
      <c r="AT19" s="128" t="str">
        <f aca="false">IFERROR(Base!AS19/GAMSbase!AS19,"")</f>
        <v/>
      </c>
      <c r="AU19" s="128" t="str">
        <f aca="false">IFERROR(Base!AT19/GAMSbase!AT19,"")</f>
        <v/>
      </c>
      <c r="AV19" s="128" t="str">
        <f aca="false">IFERROR(Base!AU19/GAMSbase!AU19,"")</f>
        <v/>
      </c>
      <c r="AW19" s="128" t="str">
        <f aca="false">IFERROR(Base!AV19/GAMSbase!AV19,"")</f>
        <v/>
      </c>
      <c r="AX19" s="128" t="str">
        <f aca="false">IFERROR(Base!AW19/GAMSbase!AW19,"")</f>
        <v/>
      </c>
      <c r="AY19" s="128" t="str">
        <f aca="false">IFERROR(Base!AX19/GAMSbase!AX19,"")</f>
        <v/>
      </c>
      <c r="AZ19" s="128" t="str">
        <f aca="false">IFERROR(Base!AY19/GAMSbase!AY19,"")</f>
        <v/>
      </c>
      <c r="BA19" s="128" t="str">
        <f aca="false">IFERROR(Base!AZ19/GAMSbase!AZ19,"")</f>
        <v/>
      </c>
      <c r="BB19" s="128" t="str">
        <f aca="false">IFERROR(Base!BA19/GAMSbase!BA19,"")</f>
        <v/>
      </c>
      <c r="BC19" s="128" t="str">
        <f aca="false">IFERROR(Base!BB19/GAMSbase!BB19,"")</f>
        <v/>
      </c>
      <c r="BD19" s="128" t="str">
        <f aca="false">IFERROR(Base!BC19/GAMSbase!BC19,"")</f>
        <v/>
      </c>
      <c r="BE19" s="128" t="str">
        <f aca="false">IFERROR(Base!BD19/GAMSbase!BD19,"")</f>
        <v/>
      </c>
      <c r="BF19" s="128" t="str">
        <f aca="false">IFERROR(Base!BE19/GAMSbase!BE19,"")</f>
        <v/>
      </c>
      <c r="BG19" s="128" t="str">
        <f aca="false">IFERROR(Base!BF19/GAMSbase!BF19,"")</f>
        <v/>
      </c>
      <c r="BH19" s="128" t="str">
        <f aca="false">IFERROR(Base!BG19/GAMSbase!BG19,"")</f>
        <v/>
      </c>
      <c r="BI19" s="128" t="str">
        <f aca="false">IFERROR(Base!BH19/GAMSbase!BH19,"")</f>
        <v/>
      </c>
      <c r="BJ19" s="128" t="str">
        <f aca="false">IFERROR(Base!BI19/GAMSbase!BI19,"")</f>
        <v/>
      </c>
    </row>
    <row r="20" customFormat="false" ht="12.75" hidden="false" customHeight="false" outlineLevel="0" collapsed="false">
      <c r="A20" s="0" t="str">
        <f aca="false">Base!A20</f>
        <v>PRODUCTIVITY</v>
      </c>
      <c r="B20" s="0" t="str">
        <f aca="false">GAMSbase!A20</f>
        <v>* PRODUCTIVITY</v>
      </c>
      <c r="C20" s="128" t="str">
        <f aca="false">IFERROR(Base!B20/GAMSbase!B20,"")</f>
        <v/>
      </c>
      <c r="D20" s="128" t="str">
        <f aca="false">IFERROR(Base!C20/GAMSbase!C20,"")</f>
        <v/>
      </c>
      <c r="E20" s="128" t="str">
        <f aca="false">IFERROR(Base!D20/GAMSbase!D20,"")</f>
        <v/>
      </c>
      <c r="F20" s="128" t="str">
        <f aca="false">IFERROR(Base!E20/GAMSbase!E20,"")</f>
        <v/>
      </c>
      <c r="G20" s="128" t="str">
        <f aca="false">IFERROR(Base!F20/GAMSbase!F20,"")</f>
        <v/>
      </c>
      <c r="H20" s="128" t="str">
        <f aca="false">IFERROR(Base!G20/GAMSbase!G20,"")</f>
        <v/>
      </c>
      <c r="I20" s="128" t="str">
        <f aca="false">IFERROR(Base!H20/GAMSbase!H20,"")</f>
        <v/>
      </c>
      <c r="J20" s="128" t="str">
        <f aca="false">IFERROR(Base!I20/GAMSbase!I20,"")</f>
        <v/>
      </c>
      <c r="K20" s="128" t="str">
        <f aca="false">IFERROR(Base!J20/GAMSbase!J20,"")</f>
        <v/>
      </c>
      <c r="L20" s="128" t="str">
        <f aca="false">IFERROR(Base!K20/GAMSbase!K20,"")</f>
        <v/>
      </c>
      <c r="M20" s="128" t="str">
        <f aca="false">IFERROR(Base!L20/GAMSbase!L20,"")</f>
        <v/>
      </c>
      <c r="N20" s="128" t="str">
        <f aca="false">IFERROR(Base!M20/GAMSbase!M20,"")</f>
        <v/>
      </c>
      <c r="O20" s="128" t="str">
        <f aca="false">IFERROR(Base!N20/GAMSbase!N20,"")</f>
        <v/>
      </c>
      <c r="P20" s="128" t="str">
        <f aca="false">IFERROR(Base!O20/GAMSbase!O20,"")</f>
        <v/>
      </c>
      <c r="Q20" s="128" t="str">
        <f aca="false">IFERROR(Base!P20/GAMSbase!P20,"")</f>
        <v/>
      </c>
      <c r="R20" s="128" t="str">
        <f aca="false">IFERROR(Base!Q20/GAMSbase!Q20,"")</f>
        <v/>
      </c>
      <c r="S20" s="128" t="str">
        <f aca="false">IFERROR(Base!R20/GAMSbase!R20,"")</f>
        <v/>
      </c>
      <c r="T20" s="128" t="str">
        <f aca="false">IFERROR(Base!S20/GAMSbase!S20,"")</f>
        <v/>
      </c>
      <c r="U20" s="128" t="str">
        <f aca="false">IFERROR(Base!T20/GAMSbase!T20,"")</f>
        <v/>
      </c>
      <c r="V20" s="128" t="str">
        <f aca="false">IFERROR(Base!U20/GAMSbase!U20,"")</f>
        <v/>
      </c>
      <c r="W20" s="128" t="str">
        <f aca="false">IFERROR(Base!V20/GAMSbase!V20,"")</f>
        <v/>
      </c>
      <c r="X20" s="128" t="str">
        <f aca="false">IFERROR(Base!W20/GAMSbase!W20,"")</f>
        <v/>
      </c>
      <c r="Y20" s="128" t="str">
        <f aca="false">IFERROR(Base!X20/GAMSbase!X20,"")</f>
        <v/>
      </c>
      <c r="Z20" s="128" t="str">
        <f aca="false">IFERROR(Base!Y20/GAMSbase!Y20,"")</f>
        <v/>
      </c>
      <c r="AA20" s="128" t="str">
        <f aca="false">IFERROR(Base!Z20/GAMSbase!Z20,"")</f>
        <v/>
      </c>
      <c r="AB20" s="128" t="str">
        <f aca="false">IFERROR(Base!AA20/GAMSbase!AA20,"")</f>
        <v/>
      </c>
      <c r="AC20" s="128" t="str">
        <f aca="false">IFERROR(Base!AB20/GAMSbase!AB20,"")</f>
        <v/>
      </c>
      <c r="AD20" s="128" t="str">
        <f aca="false">IFERROR(Base!AC20/GAMSbase!AC20,"")</f>
        <v/>
      </c>
      <c r="AE20" s="128" t="str">
        <f aca="false">IFERROR(Base!AD20/GAMSbase!AD20,"")</f>
        <v/>
      </c>
      <c r="AF20" s="128" t="str">
        <f aca="false">IFERROR(Base!AE20/GAMSbase!AE20,"")</f>
        <v/>
      </c>
      <c r="AG20" s="128" t="str">
        <f aca="false">IFERROR(Base!AF20/GAMSbase!AF20,"")</f>
        <v/>
      </c>
      <c r="AH20" s="128" t="str">
        <f aca="false">IFERROR(Base!AG20/GAMSbase!AG20,"")</f>
        <v/>
      </c>
      <c r="AI20" s="128" t="str">
        <f aca="false">IFERROR(Base!AH20/GAMSbase!AH20,"")</f>
        <v/>
      </c>
      <c r="AJ20" s="128" t="str">
        <f aca="false">IFERROR(Base!AI20/GAMSbase!AI20,"")</f>
        <v/>
      </c>
      <c r="AK20" s="128" t="str">
        <f aca="false">IFERROR(Base!AJ20/GAMSbase!AJ20,"")</f>
        <v/>
      </c>
      <c r="AL20" s="128" t="str">
        <f aca="false">IFERROR(Base!AK20/GAMSbase!AK20,"")</f>
        <v/>
      </c>
      <c r="AM20" s="128" t="str">
        <f aca="false">IFERROR(Base!AL20/GAMSbase!AL20,"")</f>
        <v/>
      </c>
      <c r="AN20" s="128" t="str">
        <f aca="false">IFERROR(Base!AM20/GAMSbase!AM20,"")</f>
        <v/>
      </c>
      <c r="AO20" s="128" t="str">
        <f aca="false">IFERROR(Base!AN20/GAMSbase!AN20,"")</f>
        <v/>
      </c>
      <c r="AP20" s="128" t="str">
        <f aca="false">IFERROR(Base!AO20/GAMSbase!AO20,"")</f>
        <v/>
      </c>
      <c r="AQ20" s="128" t="str">
        <f aca="false">IFERROR(Base!AP20/GAMSbase!AP20,"")</f>
        <v/>
      </c>
      <c r="AR20" s="128" t="str">
        <f aca="false">IFERROR(Base!AQ20/GAMSbase!AQ20,"")</f>
        <v/>
      </c>
      <c r="AS20" s="128" t="str">
        <f aca="false">IFERROR(Base!AR20/GAMSbase!AR20,"")</f>
        <v/>
      </c>
      <c r="AT20" s="128" t="str">
        <f aca="false">IFERROR(Base!AS20/GAMSbase!AS20,"")</f>
        <v/>
      </c>
      <c r="AU20" s="128" t="str">
        <f aca="false">IFERROR(Base!AT20/GAMSbase!AT20,"")</f>
        <v/>
      </c>
      <c r="AV20" s="128" t="str">
        <f aca="false">IFERROR(Base!AU20/GAMSbase!AU20,"")</f>
        <v/>
      </c>
      <c r="AW20" s="128" t="str">
        <f aca="false">IFERROR(Base!AV20/GAMSbase!AV20,"")</f>
        <v/>
      </c>
      <c r="AX20" s="128" t="str">
        <f aca="false">IFERROR(Base!AW20/GAMSbase!AW20,"")</f>
        <v/>
      </c>
      <c r="AY20" s="128" t="str">
        <f aca="false">IFERROR(Base!AX20/GAMSbase!AX20,"")</f>
        <v/>
      </c>
      <c r="AZ20" s="128" t="str">
        <f aca="false">IFERROR(Base!AY20/GAMSbase!AY20,"")</f>
        <v/>
      </c>
      <c r="BA20" s="128" t="str">
        <f aca="false">IFERROR(Base!AZ20/GAMSbase!AZ20,"")</f>
        <v/>
      </c>
      <c r="BB20" s="128" t="str">
        <f aca="false">IFERROR(Base!BA20/GAMSbase!BA20,"")</f>
        <v/>
      </c>
      <c r="BC20" s="128" t="str">
        <f aca="false">IFERROR(Base!BB20/GAMSbase!BB20,"")</f>
        <v/>
      </c>
      <c r="BD20" s="128" t="str">
        <f aca="false">IFERROR(Base!BC20/GAMSbase!BC20,"")</f>
        <v/>
      </c>
      <c r="BE20" s="128" t="str">
        <f aca="false">IFERROR(Base!BD20/GAMSbase!BD20,"")</f>
        <v/>
      </c>
      <c r="BF20" s="128" t="str">
        <f aca="false">IFERROR(Base!BE20/GAMSbase!BE20,"")</f>
        <v/>
      </c>
      <c r="BG20" s="128" t="str">
        <f aca="false">IFERROR(Base!BF20/GAMSbase!BF20,"")</f>
        <v/>
      </c>
      <c r="BH20" s="128" t="str">
        <f aca="false">IFERROR(Base!BG20/GAMSbase!BG20,"")</f>
        <v/>
      </c>
      <c r="BI20" s="128" t="str">
        <f aca="false">IFERROR(Base!BH20/GAMSbase!BH20,"")</f>
        <v/>
      </c>
      <c r="BJ20" s="128" t="str">
        <f aca="false">IFERROR(Base!BI20/GAMSbase!BI20,"")</f>
        <v/>
      </c>
    </row>
    <row r="21" customFormat="false" ht="12.75" hidden="false" customHeight="false" outlineLevel="0" collapsed="false">
      <c r="A21" s="0" t="str">
        <f aca="false">Base!A21</f>
        <v>Total factor productivity</v>
      </c>
      <c r="B21" s="0" t="str">
        <f aca="false">GAMSbase!A21</f>
        <v>Total Factor Productivity</v>
      </c>
      <c r="C21" s="128" t="n">
        <f aca="false">IFERROR(Base!B21/GAMSbase!B21,"")</f>
        <v>1</v>
      </c>
      <c r="D21" s="128" t="n">
        <f aca="false">IFERROR(Base!C21/GAMSbase!C21,"")</f>
        <v>0.99999999999729</v>
      </c>
      <c r="E21" s="128" t="n">
        <f aca="false">IFERROR(Base!D21/GAMSbase!D21,"")</f>
        <v>1.00000000000341</v>
      </c>
      <c r="F21" s="128" t="n">
        <f aca="false">IFERROR(Base!E21/GAMSbase!E21,"")</f>
        <v>1.00000000000755</v>
      </c>
      <c r="G21" s="128" t="n">
        <f aca="false">IFERROR(Base!F21/GAMSbase!F21,"")</f>
        <v>1.00000000000577</v>
      </c>
      <c r="H21" s="128" t="n">
        <f aca="false">IFERROR(Base!G21/GAMSbase!G21,"")</f>
        <v>0.999999999997193</v>
      </c>
      <c r="I21" s="128" t="n">
        <f aca="false">IFERROR(Base!H21/GAMSbase!H21,"")</f>
        <v>0.999999999997647</v>
      </c>
      <c r="J21" s="128" t="n">
        <f aca="false">IFERROR(Base!I21/GAMSbase!I21,"")</f>
        <v>1.0000000000047</v>
      </c>
      <c r="K21" s="128" t="n">
        <f aca="false">IFERROR(Base!J21/GAMSbase!J21,"")</f>
        <v>1.00000000000544</v>
      </c>
      <c r="L21" s="128" t="n">
        <f aca="false">IFERROR(Base!K21/GAMSbase!K21,"")</f>
        <v>1.00000000000499</v>
      </c>
      <c r="M21" s="128" t="n">
        <f aca="false">IFERROR(Base!L21/GAMSbase!L21,"")</f>
        <v>0.999999999993883</v>
      </c>
      <c r="N21" s="128" t="n">
        <f aca="false">IFERROR(Base!M21/GAMSbase!M21,"")</f>
        <v>1.00000000000593</v>
      </c>
      <c r="O21" s="128" t="n">
        <f aca="false">IFERROR(Base!N21/GAMSbase!N21,"")</f>
        <v>1.00000000000194</v>
      </c>
      <c r="P21" s="128" t="n">
        <f aca="false">IFERROR(Base!O21/GAMSbase!O21,"")</f>
        <v>0.999999999996614</v>
      </c>
      <c r="Q21" s="128" t="n">
        <f aca="false">IFERROR(Base!P21/GAMSbase!P21,"")</f>
        <v>0.999999999999853</v>
      </c>
      <c r="R21" s="128" t="n">
        <f aca="false">IFERROR(Base!Q21/GAMSbase!Q21,"")</f>
        <v>1.00000000000005</v>
      </c>
      <c r="S21" s="128" t="n">
        <f aca="false">IFERROR(Base!R21/GAMSbase!R21,"")</f>
        <v>0.999999999996313</v>
      </c>
      <c r="T21" s="128" t="n">
        <f aca="false">IFERROR(Base!S21/GAMSbase!S21,"")</f>
        <v>1.00000000000185</v>
      </c>
      <c r="U21" s="128" t="n">
        <f aca="false">IFERROR(Base!T21/GAMSbase!T21,"")</f>
        <v>0.999999999999115</v>
      </c>
      <c r="V21" s="128" t="n">
        <f aca="false">IFERROR(Base!U21/GAMSbase!U21,"")</f>
        <v>1.00000000000266</v>
      </c>
      <c r="W21" s="128" t="n">
        <f aca="false">IFERROR(Base!V21/GAMSbase!V21,"")</f>
        <v>0.999999999997764</v>
      </c>
      <c r="X21" s="128" t="n">
        <f aca="false">IFERROR(Base!W21/GAMSbase!W21,"")</f>
        <v>0.99999999999752</v>
      </c>
      <c r="Y21" s="128" t="n">
        <f aca="false">IFERROR(Base!X21/GAMSbase!X21,"")</f>
        <v>0.99999999999838</v>
      </c>
      <c r="Z21" s="128" t="n">
        <f aca="false">IFERROR(Base!Y21/GAMSbase!Y21,"")</f>
        <v>1.00000000000206</v>
      </c>
      <c r="AA21" s="128" t="n">
        <f aca="false">IFERROR(Base!Z21/GAMSbase!Z21,"")</f>
        <v>0.999999999997822</v>
      </c>
      <c r="AB21" s="128" t="n">
        <f aca="false">IFERROR(Base!AA21/GAMSbase!AA21,"")</f>
        <v>1.00000000000081</v>
      </c>
      <c r="AC21" s="128" t="n">
        <f aca="false">IFERROR(Base!AB21/GAMSbase!AB21,"")</f>
        <v>0.999999999999582</v>
      </c>
      <c r="AD21" s="128" t="n">
        <f aca="false">IFERROR(Base!AC21/GAMSbase!AC21,"")</f>
        <v>0.999999999997289</v>
      </c>
      <c r="AE21" s="128" t="n">
        <f aca="false">IFERROR(Base!AD21/GAMSbase!AD21,"")</f>
        <v>1.00000000000204</v>
      </c>
      <c r="AF21" s="128" t="n">
        <f aca="false">IFERROR(Base!AE21/GAMSbase!AE21,"")</f>
        <v>1.00000000000067</v>
      </c>
      <c r="AG21" s="128" t="n">
        <f aca="false">IFERROR(Base!AF21/GAMSbase!AF21,"")</f>
        <v>0.999999999997483</v>
      </c>
      <c r="AH21" s="128" t="n">
        <f aca="false">IFERROR(Base!AG21/GAMSbase!AG21,"")</f>
        <v>1.00000000000236</v>
      </c>
      <c r="AI21" s="128" t="n">
        <f aca="false">IFERROR(Base!AH21/GAMSbase!AH21,"")</f>
        <v>0.999999999997674</v>
      </c>
      <c r="AJ21" s="128" t="n">
        <f aca="false">IFERROR(Base!AI21/GAMSbase!AI21,"")</f>
        <v>0.999999999999034</v>
      </c>
      <c r="AK21" s="128" t="n">
        <f aca="false">IFERROR(Base!AJ21/GAMSbase!AJ21,"")</f>
        <v>1.0000000000001</v>
      </c>
      <c r="AL21" s="128" t="n">
        <f aca="false">IFERROR(Base!AK21/GAMSbase!AK21,"")</f>
        <v>1.00000000000131</v>
      </c>
      <c r="AM21" s="128" t="n">
        <f aca="false">IFERROR(Base!AL21/GAMSbase!AL21,"")</f>
        <v>0.999999999998701</v>
      </c>
      <c r="AN21" s="128" t="n">
        <f aca="false">IFERROR(Base!AM21/GAMSbase!AM21,"")</f>
        <v>1.00000000000056</v>
      </c>
      <c r="AO21" s="128" t="n">
        <f aca="false">IFERROR(Base!AN21/GAMSbase!AN21,"")</f>
        <v>1.00000000000141</v>
      </c>
      <c r="AP21" s="128" t="n">
        <f aca="false">IFERROR(Base!AO21/GAMSbase!AO21,"")</f>
        <v>1.00000000000087</v>
      </c>
      <c r="AQ21" s="128" t="n">
        <f aca="false">IFERROR(Base!AP21/GAMSbase!AP21,"")</f>
        <v>1.00000000000003</v>
      </c>
      <c r="AR21" s="128" t="n">
        <f aca="false">IFERROR(Base!AQ21/GAMSbase!AQ21,"")</f>
        <v>1.0000000000017</v>
      </c>
      <c r="AS21" s="128" t="n">
        <f aca="false">IFERROR(Base!AR21/GAMSbase!AR21,"")</f>
        <v>1.00000000000102</v>
      </c>
      <c r="AT21" s="128" t="n">
        <f aca="false">IFERROR(Base!AS21/GAMSbase!AS21,"")</f>
        <v>0.999999999998378</v>
      </c>
      <c r="AU21" s="128" t="n">
        <f aca="false">IFERROR(Base!AT21/GAMSbase!AT21,"")</f>
        <v>1.00000000000109</v>
      </c>
      <c r="AV21" s="128" t="n">
        <f aca="false">IFERROR(Base!AU21/GAMSbase!AU21,"")</f>
        <v>0.999999999998696</v>
      </c>
      <c r="AW21" s="128" t="n">
        <f aca="false">IFERROR(Base!AV21/GAMSbase!AV21,"")</f>
        <v>1.00000000000022</v>
      </c>
      <c r="AX21" s="128" t="n">
        <f aca="false">IFERROR(Base!AW21/GAMSbase!AW21,"")</f>
        <v>1.00000000000112</v>
      </c>
      <c r="AY21" s="128" t="n">
        <f aca="false">IFERROR(Base!AX21/GAMSbase!AX21,"")</f>
        <v>0.999999999999151</v>
      </c>
      <c r="AZ21" s="128" t="n">
        <f aca="false">IFERROR(Base!AY21/GAMSbase!AY21,"")</f>
        <v>1.00000000000059</v>
      </c>
      <c r="BA21" s="128" t="n">
        <f aca="false">IFERROR(Base!AZ21/GAMSbase!AZ21,"")</f>
        <v>0.999999999999846</v>
      </c>
      <c r="BB21" s="128" t="n">
        <f aca="false">IFERROR(Base!BA21/GAMSbase!BA21,"")</f>
        <v>0.999999999999078</v>
      </c>
      <c r="BC21" s="128" t="n">
        <f aca="false">IFERROR(Base!BB21/GAMSbase!BB21,"")</f>
        <v>0.999999999998499</v>
      </c>
      <c r="BD21" s="128" t="n">
        <f aca="false">IFERROR(Base!BC21/GAMSbase!BC21,"")</f>
        <v>0.999999999999</v>
      </c>
      <c r="BE21" s="128" t="n">
        <f aca="false">IFERROR(Base!BD21/GAMSbase!BD21,"")</f>
        <v>1.00000000000023</v>
      </c>
      <c r="BF21" s="128" t="n">
        <f aca="false">IFERROR(Base!BE21/GAMSbase!BE21,"")</f>
        <v>0.999999999999516</v>
      </c>
      <c r="BG21" s="128" t="n">
        <f aca="false">IFERROR(Base!BF21/GAMSbase!BF21,"")</f>
        <v>0.999999999998748</v>
      </c>
      <c r="BH21" s="128" t="n">
        <f aca="false">IFERROR(Base!BG21/GAMSbase!BG21,"")</f>
        <v>1.00000000000036</v>
      </c>
      <c r="BI21" s="128" t="n">
        <f aca="false">IFERROR(Base!BH21/GAMSbase!BH21,"")</f>
        <v>1.0000000000001</v>
      </c>
      <c r="BJ21" s="128" t="n">
        <f aca="false">IFERROR(Base!BI21/GAMSbase!BI21,"")</f>
        <v>0.999999999999915</v>
      </c>
    </row>
    <row r="22" customFormat="false" ht="12.75" hidden="false" customHeight="false" outlineLevel="0" collapsed="false">
      <c r="A22" s="0" t="str">
        <f aca="false">Base!A22</f>
        <v>     Initial level of total factor productivity</v>
      </c>
      <c r="B22" s="0" t="str">
        <f aca="false">GAMSbase!A22</f>
        <v>Initial Total Factor Productivity</v>
      </c>
      <c r="C22" s="128" t="n">
        <f aca="false">IFERROR(Base!B22/GAMSbase!B22,"")</f>
        <v>1</v>
      </c>
      <c r="D22" s="128" t="str">
        <f aca="false">IFERROR(Base!C22/GAMSbase!C22,"")</f>
        <v/>
      </c>
      <c r="E22" s="128" t="str">
        <f aca="false">IFERROR(Base!D22/GAMSbase!D22,"")</f>
        <v/>
      </c>
      <c r="F22" s="128" t="str">
        <f aca="false">IFERROR(Base!E22/GAMSbase!E22,"")</f>
        <v/>
      </c>
      <c r="G22" s="128" t="str">
        <f aca="false">IFERROR(Base!F22/GAMSbase!F22,"")</f>
        <v/>
      </c>
      <c r="H22" s="128" t="str">
        <f aca="false">IFERROR(Base!G22/GAMSbase!G22,"")</f>
        <v/>
      </c>
      <c r="I22" s="128" t="str">
        <f aca="false">IFERROR(Base!H22/GAMSbase!H22,"")</f>
        <v/>
      </c>
      <c r="J22" s="128" t="str">
        <f aca="false">IFERROR(Base!I22/GAMSbase!I22,"")</f>
        <v/>
      </c>
      <c r="K22" s="128" t="str">
        <f aca="false">IFERROR(Base!J22/GAMSbase!J22,"")</f>
        <v/>
      </c>
      <c r="L22" s="128" t="str">
        <f aca="false">IFERROR(Base!K22/GAMSbase!K22,"")</f>
        <v/>
      </c>
      <c r="M22" s="128" t="str">
        <f aca="false">IFERROR(Base!L22/GAMSbase!L22,"")</f>
        <v/>
      </c>
      <c r="N22" s="128" t="str">
        <f aca="false">IFERROR(Base!M22/GAMSbase!M22,"")</f>
        <v/>
      </c>
      <c r="O22" s="128" t="str">
        <f aca="false">IFERROR(Base!N22/GAMSbase!N22,"")</f>
        <v/>
      </c>
      <c r="P22" s="128" t="str">
        <f aca="false">IFERROR(Base!O22/GAMSbase!O22,"")</f>
        <v/>
      </c>
      <c r="Q22" s="128" t="str">
        <f aca="false">IFERROR(Base!P22/GAMSbase!P22,"")</f>
        <v/>
      </c>
      <c r="R22" s="128" t="str">
        <f aca="false">IFERROR(Base!Q22/GAMSbase!Q22,"")</f>
        <v/>
      </c>
      <c r="S22" s="128" t="str">
        <f aca="false">IFERROR(Base!R22/GAMSbase!R22,"")</f>
        <v/>
      </c>
      <c r="T22" s="128" t="str">
        <f aca="false">IFERROR(Base!S22/GAMSbase!S22,"")</f>
        <v/>
      </c>
      <c r="U22" s="128" t="str">
        <f aca="false">IFERROR(Base!T22/GAMSbase!T22,"")</f>
        <v/>
      </c>
      <c r="V22" s="128" t="str">
        <f aca="false">IFERROR(Base!U22/GAMSbase!U22,"")</f>
        <v/>
      </c>
      <c r="W22" s="128" t="str">
        <f aca="false">IFERROR(Base!V22/GAMSbase!V22,"")</f>
        <v/>
      </c>
      <c r="X22" s="128" t="str">
        <f aca="false">IFERROR(Base!W22/GAMSbase!W22,"")</f>
        <v/>
      </c>
      <c r="Y22" s="128" t="str">
        <f aca="false">IFERROR(Base!X22/GAMSbase!X22,"")</f>
        <v/>
      </c>
      <c r="Z22" s="128" t="str">
        <f aca="false">IFERROR(Base!Y22/GAMSbase!Y22,"")</f>
        <v/>
      </c>
      <c r="AA22" s="128" t="str">
        <f aca="false">IFERROR(Base!Z22/GAMSbase!Z22,"")</f>
        <v/>
      </c>
      <c r="AB22" s="128" t="str">
        <f aca="false">IFERROR(Base!AA22/GAMSbase!AA22,"")</f>
        <v/>
      </c>
      <c r="AC22" s="128" t="str">
        <f aca="false">IFERROR(Base!AB22/GAMSbase!AB22,"")</f>
        <v/>
      </c>
      <c r="AD22" s="128" t="str">
        <f aca="false">IFERROR(Base!AC22/GAMSbase!AC22,"")</f>
        <v/>
      </c>
      <c r="AE22" s="128" t="str">
        <f aca="false">IFERROR(Base!AD22/GAMSbase!AD22,"")</f>
        <v/>
      </c>
      <c r="AF22" s="128" t="str">
        <f aca="false">IFERROR(Base!AE22/GAMSbase!AE22,"")</f>
        <v/>
      </c>
      <c r="AG22" s="128" t="str">
        <f aca="false">IFERROR(Base!AF22/GAMSbase!AF22,"")</f>
        <v/>
      </c>
      <c r="AH22" s="128" t="str">
        <f aca="false">IFERROR(Base!AG22/GAMSbase!AG22,"")</f>
        <v/>
      </c>
      <c r="AI22" s="128" t="str">
        <f aca="false">IFERROR(Base!AH22/GAMSbase!AH22,"")</f>
        <v/>
      </c>
      <c r="AJ22" s="128" t="str">
        <f aca="false">IFERROR(Base!AI22/GAMSbase!AI22,"")</f>
        <v/>
      </c>
      <c r="AK22" s="128" t="str">
        <f aca="false">IFERROR(Base!AJ22/GAMSbase!AJ22,"")</f>
        <v/>
      </c>
      <c r="AL22" s="128" t="str">
        <f aca="false">IFERROR(Base!AK22/GAMSbase!AK22,"")</f>
        <v/>
      </c>
      <c r="AM22" s="128" t="str">
        <f aca="false">IFERROR(Base!AL22/GAMSbase!AL22,"")</f>
        <v/>
      </c>
      <c r="AN22" s="128" t="str">
        <f aca="false">IFERROR(Base!AM22/GAMSbase!AM22,"")</f>
        <v/>
      </c>
      <c r="AO22" s="128" t="str">
        <f aca="false">IFERROR(Base!AN22/GAMSbase!AN22,"")</f>
        <v/>
      </c>
      <c r="AP22" s="128" t="str">
        <f aca="false">IFERROR(Base!AO22/GAMSbase!AO22,"")</f>
        <v/>
      </c>
      <c r="AQ22" s="128" t="str">
        <f aca="false">IFERROR(Base!AP22/GAMSbase!AP22,"")</f>
        <v/>
      </c>
      <c r="AR22" s="128" t="str">
        <f aca="false">IFERROR(Base!AQ22/GAMSbase!AQ22,"")</f>
        <v/>
      </c>
      <c r="AS22" s="128" t="str">
        <f aca="false">IFERROR(Base!AR22/GAMSbase!AR22,"")</f>
        <v/>
      </c>
      <c r="AT22" s="128" t="str">
        <f aca="false">IFERROR(Base!AS22/GAMSbase!AS22,"")</f>
        <v/>
      </c>
      <c r="AU22" s="128" t="str">
        <f aca="false">IFERROR(Base!AT22/GAMSbase!AT22,"")</f>
        <v/>
      </c>
      <c r="AV22" s="128" t="str">
        <f aca="false">IFERROR(Base!AU22/GAMSbase!AU22,"")</f>
        <v/>
      </c>
      <c r="AW22" s="128" t="str">
        <f aca="false">IFERROR(Base!AV22/GAMSbase!AV22,"")</f>
        <v/>
      </c>
      <c r="AX22" s="128" t="str">
        <f aca="false">IFERROR(Base!AW22/GAMSbase!AW22,"")</f>
        <v/>
      </c>
      <c r="AY22" s="128" t="str">
        <f aca="false">IFERROR(Base!AX22/GAMSbase!AX22,"")</f>
        <v/>
      </c>
      <c r="AZ22" s="128" t="str">
        <f aca="false">IFERROR(Base!AY22/GAMSbase!AY22,"")</f>
        <v/>
      </c>
      <c r="BA22" s="128" t="str">
        <f aca="false">IFERROR(Base!AZ22/GAMSbase!AZ22,"")</f>
        <v/>
      </c>
      <c r="BB22" s="128" t="str">
        <f aca="false">IFERROR(Base!BA22/GAMSbase!BA22,"")</f>
        <v/>
      </c>
      <c r="BC22" s="128" t="str">
        <f aca="false">IFERROR(Base!BB22/GAMSbase!BB22,"")</f>
        <v/>
      </c>
      <c r="BD22" s="128" t="str">
        <f aca="false">IFERROR(Base!BC22/GAMSbase!BC22,"")</f>
        <v/>
      </c>
      <c r="BE22" s="128" t="str">
        <f aca="false">IFERROR(Base!BD22/GAMSbase!BD22,"")</f>
        <v/>
      </c>
      <c r="BF22" s="128" t="str">
        <f aca="false">IFERROR(Base!BE22/GAMSbase!BE22,"")</f>
        <v/>
      </c>
      <c r="BG22" s="128" t="str">
        <f aca="false">IFERROR(Base!BF22/GAMSbase!BF22,"")</f>
        <v/>
      </c>
      <c r="BH22" s="128" t="str">
        <f aca="false">IFERROR(Base!BG22/GAMSbase!BG22,"")</f>
        <v/>
      </c>
      <c r="BI22" s="128" t="str">
        <f aca="false">IFERROR(Base!BH22/GAMSbase!BH22,"")</f>
        <v/>
      </c>
      <c r="BJ22" s="128" t="str">
        <f aca="false">IFERROR(Base!BI22/GAMSbase!BI22,"")</f>
        <v/>
      </c>
    </row>
    <row r="23" customFormat="false" ht="12.75" hidden="false" customHeight="false" outlineLevel="0" collapsed="false">
      <c r="A23" s="0" t="str">
        <f aca="false">Base!A23</f>
        <v>     Rate of growth of productivity (per 5 year, log)</v>
      </c>
      <c r="B23" s="0" t="str">
        <f aca="false">GAMSbase!A23</f>
        <v>Rate of Growth of Productivity</v>
      </c>
      <c r="C23" s="128" t="n">
        <f aca="false">IFERROR(Base!B23/GAMSbase!B23,"")</f>
        <v>1</v>
      </c>
      <c r="D23" s="128" t="n">
        <f aca="false">IFERROR(Base!C23/GAMSbase!C23,"")</f>
        <v>0.999999999352146</v>
      </c>
      <c r="E23" s="128" t="n">
        <f aca="false">IFERROR(Base!D23/GAMSbase!D23,"")</f>
        <v>0.999999999370366</v>
      </c>
      <c r="F23" s="128" t="n">
        <f aca="false">IFERROR(Base!E23/GAMSbase!E23,"")</f>
        <v>1.00000000050453</v>
      </c>
      <c r="G23" s="128" t="n">
        <f aca="false">IFERROR(Base!F23/GAMSbase!F23,"")</f>
        <v>1.00000000000935</v>
      </c>
      <c r="H23" s="128" t="n">
        <f aca="false">IFERROR(Base!G23/GAMSbase!G23,"")</f>
        <v>1.00000000055267</v>
      </c>
      <c r="I23" s="128" t="n">
        <f aca="false">IFERROR(Base!H23/GAMSbase!H23,"")</f>
        <v>1.00000000002259</v>
      </c>
      <c r="J23" s="128" t="n">
        <f aca="false">IFERROR(Base!I23/GAMSbase!I23,"")</f>
        <v>1.00000000049417</v>
      </c>
      <c r="K23" s="128" t="n">
        <f aca="false">IFERROR(Base!J23/GAMSbase!J23,"")</f>
        <v>1.00000000039035</v>
      </c>
      <c r="L23" s="128" t="n">
        <f aca="false">IFERROR(Base!K23/GAMSbase!K23,"")</f>
        <v>0.99999999921421</v>
      </c>
      <c r="M23" s="128" t="n">
        <f aca="false">IFERROR(Base!L23/GAMSbase!L23,"")</f>
        <v>1.00000000057849</v>
      </c>
      <c r="N23" s="128" t="n">
        <f aca="false">IFERROR(Base!M23/GAMSbase!M23,"")</f>
        <v>1.00000000072405</v>
      </c>
      <c r="O23" s="128" t="n">
        <f aca="false">IFERROR(Base!N23/GAMSbase!N23,"")</f>
        <v>0.999999999267214</v>
      </c>
      <c r="P23" s="128" t="n">
        <f aca="false">IFERROR(Base!O23/GAMSbase!O23,"")</f>
        <v>0.999999999726198</v>
      </c>
      <c r="Q23" s="128" t="n">
        <f aca="false">IFERROR(Base!P23/GAMSbase!P23,"")</f>
        <v>0.999999999333217</v>
      </c>
      <c r="R23" s="128" t="n">
        <f aca="false">IFERROR(Base!Q23/GAMSbase!Q23,"")</f>
        <v>0.999999999565639</v>
      </c>
      <c r="S23" s="128" t="n">
        <f aca="false">IFERROR(Base!R23/GAMSbase!R23,"")</f>
        <v>0.999999999032097</v>
      </c>
      <c r="T23" s="128" t="n">
        <f aca="false">IFERROR(Base!S23/GAMSbase!S23,"")</f>
        <v>1.00000000055163</v>
      </c>
      <c r="U23" s="128" t="n">
        <f aca="false">IFERROR(Base!T23/GAMSbase!T23,"")</f>
        <v>1.00000000081554</v>
      </c>
      <c r="V23" s="128" t="n">
        <f aca="false">IFERROR(Base!U23/GAMSbase!U23,"")</f>
        <v>0.999999999043422</v>
      </c>
      <c r="W23" s="128" t="n">
        <f aca="false">IFERROR(Base!V23/GAMSbase!V23,"")</f>
        <v>0.999999998879699</v>
      </c>
      <c r="X23" s="128" t="n">
        <f aca="false">IFERROR(Base!W23/GAMSbase!W23,"")</f>
        <v>0.999999999513839</v>
      </c>
      <c r="Y23" s="128" t="n">
        <f aca="false">IFERROR(Base!X23/GAMSbase!X23,"")</f>
        <v>1.00000000060846</v>
      </c>
      <c r="Z23" s="128" t="n">
        <f aca="false">IFERROR(Base!Y23/GAMSbase!Y23,"")</f>
        <v>0.999999998895088</v>
      </c>
      <c r="AA23" s="128" t="n">
        <f aca="false">IFERROR(Base!Z23/GAMSbase!Z23,"")</f>
        <v>1.0000000005419</v>
      </c>
      <c r="AB23" s="128" t="n">
        <f aca="false">IFERROR(Base!AA23/GAMSbase!AA23,"")</f>
        <v>0.999999999103361</v>
      </c>
      <c r="AC23" s="128" t="n">
        <f aca="false">IFERROR(Base!AB23/GAMSbase!AB23,"")</f>
        <v>0.999999999809816</v>
      </c>
      <c r="AD23" s="128" t="n">
        <f aca="false">IFERROR(Base!AC23/GAMSbase!AC23,"")</f>
        <v>1.00000000089951</v>
      </c>
      <c r="AE23" s="128" t="n">
        <f aca="false">IFERROR(Base!AD23/GAMSbase!AD23,"")</f>
        <v>0.999999998560255</v>
      </c>
      <c r="AF23" s="128" t="n">
        <f aca="false">IFERROR(Base!AE23/GAMSbase!AE23,"")</f>
        <v>0.999999999714884</v>
      </c>
      <c r="AG23" s="128" t="n">
        <f aca="false">IFERROR(Base!AF23/GAMSbase!AF23,"")</f>
        <v>1.00000000060735</v>
      </c>
      <c r="AH23" s="128" t="n">
        <f aca="false">IFERROR(Base!AG23/GAMSbase!AG23,"")</f>
        <v>1.000000000621</v>
      </c>
      <c r="AI23" s="128" t="n">
        <f aca="false">IFERROR(Base!AH23/GAMSbase!AH23,"")</f>
        <v>0.999999999736644</v>
      </c>
      <c r="AJ23" s="128" t="n">
        <f aca="false">IFERROR(Base!AI23/GAMSbase!AI23,"")</f>
        <v>0.999999999684601</v>
      </c>
      <c r="AK23" s="128" t="n">
        <f aca="false">IFERROR(Base!AJ23/GAMSbase!AJ23,"")</f>
        <v>0.999999999075831</v>
      </c>
      <c r="AL23" s="128" t="n">
        <f aca="false">IFERROR(Base!AK23/GAMSbase!AK23,"")</f>
        <v>0.999999999268632</v>
      </c>
      <c r="AM23" s="128" t="n">
        <f aca="false">IFERROR(Base!AL23/GAMSbase!AL23,"")</f>
        <v>1.00000000096728</v>
      </c>
      <c r="AN23" s="128" t="n">
        <f aca="false">IFERROR(Base!AM23/GAMSbase!AM23,"")</f>
        <v>1.00000000095793</v>
      </c>
      <c r="AO23" s="128" t="n">
        <f aca="false">IFERROR(Base!AN23/GAMSbase!AN23,"")</f>
        <v>1.00000000092964</v>
      </c>
      <c r="AP23" s="128" t="n">
        <f aca="false">IFERROR(Base!AO23/GAMSbase!AO23,"")</f>
        <v>0.999999998367523</v>
      </c>
      <c r="AQ23" s="128" t="n">
        <f aca="false">IFERROR(Base!AP23/GAMSbase!AP23,"")</f>
        <v>1.00000000172579</v>
      </c>
      <c r="AR23" s="128" t="n">
        <f aca="false">IFERROR(Base!AQ23/GAMSbase!AQ23,"")</f>
        <v>1.00000000159316</v>
      </c>
      <c r="AS23" s="128" t="n">
        <f aca="false">IFERROR(Base!AR23/GAMSbase!AR23,"")</f>
        <v>0.999999999709124</v>
      </c>
      <c r="AT23" s="128" t="n">
        <f aca="false">IFERROR(Base!AS23/GAMSbase!AS23,"")</f>
        <v>0.999999998348712</v>
      </c>
      <c r="AU23" s="128" t="n">
        <f aca="false">IFERROR(Base!AT23/GAMSbase!AT23,"")</f>
        <v>0.99999999788199</v>
      </c>
      <c r="AV23" s="128" t="n">
        <f aca="false">IFERROR(Base!AU23/GAMSbase!AU23,"")</f>
        <v>0.999999999561788</v>
      </c>
      <c r="AW23" s="128" t="n">
        <f aca="false">IFERROR(Base!AV23/GAMSbase!AV23,"")</f>
        <v>0.999999999583429</v>
      </c>
      <c r="AX23" s="128" t="n">
        <f aca="false">IFERROR(Base!AW23/GAMSbase!AW23,"")</f>
        <v>0.999999998399028</v>
      </c>
      <c r="AY23" s="128" t="n">
        <f aca="false">IFERROR(Base!AX23/GAMSbase!AX23,"")</f>
        <v>1.00000000191735</v>
      </c>
      <c r="AZ23" s="128" t="n">
        <f aca="false">IFERROR(Base!AY23/GAMSbase!AY23,"")</f>
        <v>1.00000000163791</v>
      </c>
      <c r="BA23" s="128" t="n">
        <f aca="false">IFERROR(Base!AZ23/GAMSbase!AZ23,"")</f>
        <v>0.999999997261402</v>
      </c>
      <c r="BB23" s="128" t="n">
        <f aca="false">IFERROR(Base!BA23/GAMSbase!BA23,"")</f>
        <v>1.00000000105017</v>
      </c>
      <c r="BC23" s="128" t="n">
        <f aca="false">IFERROR(Base!BB23/GAMSbase!BB23,"")</f>
        <v>1.00000000149755</v>
      </c>
      <c r="BD23" s="128" t="n">
        <f aca="false">IFERROR(Base!BC23/GAMSbase!BC23,"")</f>
        <v>1.00000000167614</v>
      </c>
      <c r="BE23" s="128" t="n">
        <f aca="false">IFERROR(Base!BD23/GAMSbase!BD23,"")</f>
        <v>1.00000000176574</v>
      </c>
      <c r="BF23" s="128" t="n">
        <f aca="false">IFERROR(Base!BE23/GAMSbase!BE23,"")</f>
        <v>0.999999998750297</v>
      </c>
      <c r="BG23" s="128" t="n">
        <f aca="false">IFERROR(Base!BF23/GAMSbase!BF23,"")</f>
        <v>1.00000000048313</v>
      </c>
      <c r="BH23" s="128" t="n">
        <f aca="false">IFERROR(Base!BG23/GAMSbase!BG23,"")</f>
        <v>1.00000000117247</v>
      </c>
      <c r="BI23" s="128" t="n">
        <f aca="false">IFERROR(Base!BH23/GAMSbase!BH23,"")</f>
        <v>1.00000000351524</v>
      </c>
      <c r="BJ23" s="128" t="n">
        <f aca="false">IFERROR(Base!BI23/GAMSbase!BI23,"")</f>
        <v>1.00000000127876</v>
      </c>
    </row>
    <row r="24" customFormat="false" ht="12.75" hidden="false" customHeight="false" outlineLevel="0" collapsed="false">
      <c r="A24" s="0" t="str">
        <f aca="false">Base!A24</f>
        <v>DAMAGE FUNCTION</v>
      </c>
      <c r="B24" s="0" t="str">
        <f aca="false">GAMSbase!A24</f>
        <v>* DAMAGE FUNCTION</v>
      </c>
      <c r="C24" s="128" t="str">
        <f aca="false">IFERROR(Base!B24/GAMSbase!B24,"")</f>
        <v/>
      </c>
      <c r="D24" s="128" t="str">
        <f aca="false">IFERROR(Base!C24/GAMSbase!C24,"")</f>
        <v/>
      </c>
      <c r="E24" s="128" t="str">
        <f aca="false">IFERROR(Base!D24/GAMSbase!D24,"")</f>
        <v/>
      </c>
      <c r="F24" s="128" t="str">
        <f aca="false">IFERROR(Base!E24/GAMSbase!E24,"")</f>
        <v/>
      </c>
      <c r="G24" s="128" t="str">
        <f aca="false">IFERROR(Base!F24/GAMSbase!F24,"")</f>
        <v/>
      </c>
      <c r="H24" s="128" t="str">
        <f aca="false">IFERROR(Base!G24/GAMSbase!G24,"")</f>
        <v/>
      </c>
      <c r="I24" s="128" t="str">
        <f aca="false">IFERROR(Base!H24/GAMSbase!H24,"")</f>
        <v/>
      </c>
      <c r="J24" s="128" t="str">
        <f aca="false">IFERROR(Base!I24/GAMSbase!I24,"")</f>
        <v/>
      </c>
      <c r="K24" s="128" t="str">
        <f aca="false">IFERROR(Base!J24/GAMSbase!J24,"")</f>
        <v/>
      </c>
      <c r="L24" s="128" t="str">
        <f aca="false">IFERROR(Base!K24/GAMSbase!K24,"")</f>
        <v/>
      </c>
      <c r="M24" s="128" t="str">
        <f aca="false">IFERROR(Base!L24/GAMSbase!L24,"")</f>
        <v/>
      </c>
      <c r="N24" s="128" t="str">
        <f aca="false">IFERROR(Base!M24/GAMSbase!M24,"")</f>
        <v/>
      </c>
      <c r="O24" s="128" t="str">
        <f aca="false">IFERROR(Base!N24/GAMSbase!N24,"")</f>
        <v/>
      </c>
      <c r="P24" s="128" t="str">
        <f aca="false">IFERROR(Base!O24/GAMSbase!O24,"")</f>
        <v/>
      </c>
      <c r="Q24" s="128" t="str">
        <f aca="false">IFERROR(Base!P24/GAMSbase!P24,"")</f>
        <v/>
      </c>
      <c r="R24" s="128" t="str">
        <f aca="false">IFERROR(Base!Q24/GAMSbase!Q24,"")</f>
        <v/>
      </c>
      <c r="S24" s="128" t="str">
        <f aca="false">IFERROR(Base!R24/GAMSbase!R24,"")</f>
        <v/>
      </c>
      <c r="T24" s="128" t="str">
        <f aca="false">IFERROR(Base!S24/GAMSbase!S24,"")</f>
        <v/>
      </c>
      <c r="U24" s="128" t="str">
        <f aca="false">IFERROR(Base!T24/GAMSbase!T24,"")</f>
        <v/>
      </c>
      <c r="V24" s="128" t="str">
        <f aca="false">IFERROR(Base!U24/GAMSbase!U24,"")</f>
        <v/>
      </c>
      <c r="W24" s="128" t="str">
        <f aca="false">IFERROR(Base!V24/GAMSbase!V24,"")</f>
        <v/>
      </c>
      <c r="X24" s="128" t="str">
        <f aca="false">IFERROR(Base!W24/GAMSbase!W24,"")</f>
        <v/>
      </c>
      <c r="Y24" s="128" t="str">
        <f aca="false">IFERROR(Base!X24/GAMSbase!X24,"")</f>
        <v/>
      </c>
      <c r="Z24" s="128" t="str">
        <f aca="false">IFERROR(Base!Y24/GAMSbase!Y24,"")</f>
        <v/>
      </c>
      <c r="AA24" s="128" t="str">
        <f aca="false">IFERROR(Base!Z24/GAMSbase!Z24,"")</f>
        <v/>
      </c>
      <c r="AB24" s="128" t="str">
        <f aca="false">IFERROR(Base!AA24/GAMSbase!AA24,"")</f>
        <v/>
      </c>
      <c r="AC24" s="128" t="str">
        <f aca="false">IFERROR(Base!AB24/GAMSbase!AB24,"")</f>
        <v/>
      </c>
      <c r="AD24" s="128" t="str">
        <f aca="false">IFERROR(Base!AC24/GAMSbase!AC24,"")</f>
        <v/>
      </c>
      <c r="AE24" s="128" t="str">
        <f aca="false">IFERROR(Base!AD24/GAMSbase!AD24,"")</f>
        <v/>
      </c>
      <c r="AF24" s="128" t="str">
        <f aca="false">IFERROR(Base!AE24/GAMSbase!AE24,"")</f>
        <v/>
      </c>
      <c r="AG24" s="128" t="str">
        <f aca="false">IFERROR(Base!AF24/GAMSbase!AF24,"")</f>
        <v/>
      </c>
      <c r="AH24" s="128" t="str">
        <f aca="false">IFERROR(Base!AG24/GAMSbase!AG24,"")</f>
        <v/>
      </c>
      <c r="AI24" s="128" t="str">
        <f aca="false">IFERROR(Base!AH24/GAMSbase!AH24,"")</f>
        <v/>
      </c>
      <c r="AJ24" s="128" t="str">
        <f aca="false">IFERROR(Base!AI24/GAMSbase!AI24,"")</f>
        <v/>
      </c>
      <c r="AK24" s="128" t="str">
        <f aca="false">IFERROR(Base!AJ24/GAMSbase!AJ24,"")</f>
        <v/>
      </c>
      <c r="AL24" s="128" t="str">
        <f aca="false">IFERROR(Base!AK24/GAMSbase!AK24,"")</f>
        <v/>
      </c>
      <c r="AM24" s="128" t="str">
        <f aca="false">IFERROR(Base!AL24/GAMSbase!AL24,"")</f>
        <v/>
      </c>
      <c r="AN24" s="128" t="str">
        <f aca="false">IFERROR(Base!AM24/GAMSbase!AM24,"")</f>
        <v/>
      </c>
      <c r="AO24" s="128" t="str">
        <f aca="false">IFERROR(Base!AN24/GAMSbase!AN24,"")</f>
        <v/>
      </c>
      <c r="AP24" s="128" t="str">
        <f aca="false">IFERROR(Base!AO24/GAMSbase!AO24,"")</f>
        <v/>
      </c>
      <c r="AQ24" s="128" t="str">
        <f aca="false">IFERROR(Base!AP24/GAMSbase!AP24,"")</f>
        <v/>
      </c>
      <c r="AR24" s="128" t="str">
        <f aca="false">IFERROR(Base!AQ24/GAMSbase!AQ24,"")</f>
        <v/>
      </c>
      <c r="AS24" s="128" t="str">
        <f aca="false">IFERROR(Base!AR24/GAMSbase!AR24,"")</f>
        <v/>
      </c>
      <c r="AT24" s="128" t="str">
        <f aca="false">IFERROR(Base!AS24/GAMSbase!AS24,"")</f>
        <v/>
      </c>
      <c r="AU24" s="128" t="str">
        <f aca="false">IFERROR(Base!AT24/GAMSbase!AT24,"")</f>
        <v/>
      </c>
      <c r="AV24" s="128" t="str">
        <f aca="false">IFERROR(Base!AU24/GAMSbase!AU24,"")</f>
        <v/>
      </c>
      <c r="AW24" s="128" t="str">
        <f aca="false">IFERROR(Base!AV24/GAMSbase!AV24,"")</f>
        <v/>
      </c>
      <c r="AX24" s="128" t="str">
        <f aca="false">IFERROR(Base!AW24/GAMSbase!AW24,"")</f>
        <v/>
      </c>
      <c r="AY24" s="128" t="str">
        <f aca="false">IFERROR(Base!AX24/GAMSbase!AX24,"")</f>
        <v/>
      </c>
      <c r="AZ24" s="128" t="str">
        <f aca="false">IFERROR(Base!AY24/GAMSbase!AY24,"")</f>
        <v/>
      </c>
      <c r="BA24" s="128" t="str">
        <f aca="false">IFERROR(Base!AZ24/GAMSbase!AZ24,"")</f>
        <v/>
      </c>
      <c r="BB24" s="128" t="str">
        <f aca="false">IFERROR(Base!BA24/GAMSbase!BA24,"")</f>
        <v/>
      </c>
      <c r="BC24" s="128" t="str">
        <f aca="false">IFERROR(Base!BB24/GAMSbase!BB24,"")</f>
        <v/>
      </c>
      <c r="BD24" s="128" t="str">
        <f aca="false">IFERROR(Base!BC24/GAMSbase!BC24,"")</f>
        <v/>
      </c>
      <c r="BE24" s="128" t="str">
        <f aca="false">IFERROR(Base!BD24/GAMSbase!BD24,"")</f>
        <v/>
      </c>
      <c r="BF24" s="128" t="str">
        <f aca="false">IFERROR(Base!BE24/GAMSbase!BE24,"")</f>
        <v/>
      </c>
      <c r="BG24" s="128" t="str">
        <f aca="false">IFERROR(Base!BF24/GAMSbase!BF24,"")</f>
        <v/>
      </c>
      <c r="BH24" s="128" t="str">
        <f aca="false">IFERROR(Base!BG24/GAMSbase!BG24,"")</f>
        <v/>
      </c>
      <c r="BI24" s="128" t="str">
        <f aca="false">IFERROR(Base!BH24/GAMSbase!BH24,"")</f>
        <v/>
      </c>
      <c r="BJ24" s="128" t="str">
        <f aca="false">IFERROR(Base!BI24/GAMSbase!BI24,"")</f>
        <v/>
      </c>
    </row>
    <row r="25" customFormat="false" ht="12.75" hidden="false" customHeight="false" outlineLevel="0" collapsed="false">
      <c r="A25" s="0" t="str">
        <f aca="false">Base!A25</f>
        <v>Damage coefficient on temperature</v>
      </c>
      <c r="B25" s="0" t="str">
        <f aca="false">GAMSbase!A25</f>
        <v>Damage Coefficient on Temperature</v>
      </c>
      <c r="C25" s="128" t="str">
        <f aca="false">IFERROR(Base!B25/GAMSbase!B25,"")</f>
        <v/>
      </c>
      <c r="D25" s="128" t="str">
        <f aca="false">IFERROR(Base!C25/GAMSbase!C25,"")</f>
        <v/>
      </c>
      <c r="E25" s="128" t="str">
        <f aca="false">IFERROR(Base!D25/GAMSbase!D25,"")</f>
        <v/>
      </c>
      <c r="F25" s="128" t="str">
        <f aca="false">IFERROR(Base!E25/GAMSbase!E25,"")</f>
        <v/>
      </c>
      <c r="G25" s="128" t="str">
        <f aca="false">IFERROR(Base!F25/GAMSbase!F25,"")</f>
        <v/>
      </c>
      <c r="H25" s="128" t="str">
        <f aca="false">IFERROR(Base!G25/GAMSbase!G25,"")</f>
        <v/>
      </c>
      <c r="I25" s="128" t="str">
        <f aca="false">IFERROR(Base!H25/GAMSbase!H25,"")</f>
        <v/>
      </c>
      <c r="J25" s="128" t="str">
        <f aca="false">IFERROR(Base!I25/GAMSbase!I25,"")</f>
        <v/>
      </c>
      <c r="K25" s="128" t="str">
        <f aca="false">IFERROR(Base!J25/GAMSbase!J25,"")</f>
        <v/>
      </c>
      <c r="L25" s="128" t="str">
        <f aca="false">IFERROR(Base!K25/GAMSbase!K25,"")</f>
        <v/>
      </c>
      <c r="M25" s="128" t="str">
        <f aca="false">IFERROR(Base!L25/GAMSbase!L25,"")</f>
        <v/>
      </c>
      <c r="N25" s="128" t="str">
        <f aca="false">IFERROR(Base!M25/GAMSbase!M25,"")</f>
        <v/>
      </c>
      <c r="O25" s="128" t="str">
        <f aca="false">IFERROR(Base!N25/GAMSbase!N25,"")</f>
        <v/>
      </c>
      <c r="P25" s="128" t="str">
        <f aca="false">IFERROR(Base!O25/GAMSbase!O25,"")</f>
        <v/>
      </c>
      <c r="Q25" s="128" t="str">
        <f aca="false">IFERROR(Base!P25/GAMSbase!P25,"")</f>
        <v/>
      </c>
      <c r="R25" s="128" t="str">
        <f aca="false">IFERROR(Base!Q25/GAMSbase!Q25,"")</f>
        <v/>
      </c>
      <c r="S25" s="128" t="str">
        <f aca="false">IFERROR(Base!R25/GAMSbase!R25,"")</f>
        <v/>
      </c>
      <c r="T25" s="128" t="str">
        <f aca="false">IFERROR(Base!S25/GAMSbase!S25,"")</f>
        <v/>
      </c>
      <c r="U25" s="128" t="str">
        <f aca="false">IFERROR(Base!T25/GAMSbase!T25,"")</f>
        <v/>
      </c>
      <c r="V25" s="128" t="str">
        <f aca="false">IFERROR(Base!U25/GAMSbase!U25,"")</f>
        <v/>
      </c>
      <c r="W25" s="128" t="str">
        <f aca="false">IFERROR(Base!V25/GAMSbase!V25,"")</f>
        <v/>
      </c>
      <c r="X25" s="128" t="str">
        <f aca="false">IFERROR(Base!W25/GAMSbase!W25,"")</f>
        <v/>
      </c>
      <c r="Y25" s="128" t="str">
        <f aca="false">IFERROR(Base!X25/GAMSbase!X25,"")</f>
        <v/>
      </c>
      <c r="Z25" s="128" t="str">
        <f aca="false">IFERROR(Base!Y25/GAMSbase!Y25,"")</f>
        <v/>
      </c>
      <c r="AA25" s="128" t="str">
        <f aca="false">IFERROR(Base!Z25/GAMSbase!Z25,"")</f>
        <v/>
      </c>
      <c r="AB25" s="128" t="str">
        <f aca="false">IFERROR(Base!AA25/GAMSbase!AA25,"")</f>
        <v/>
      </c>
      <c r="AC25" s="128" t="str">
        <f aca="false">IFERROR(Base!AB25/GAMSbase!AB25,"")</f>
        <v/>
      </c>
      <c r="AD25" s="128" t="str">
        <f aca="false">IFERROR(Base!AC25/GAMSbase!AC25,"")</f>
        <v/>
      </c>
      <c r="AE25" s="128" t="str">
        <f aca="false">IFERROR(Base!AD25/GAMSbase!AD25,"")</f>
        <v/>
      </c>
      <c r="AF25" s="128" t="str">
        <f aca="false">IFERROR(Base!AE25/GAMSbase!AE25,"")</f>
        <v/>
      </c>
      <c r="AG25" s="128" t="str">
        <f aca="false">IFERROR(Base!AF25/GAMSbase!AF25,"")</f>
        <v/>
      </c>
      <c r="AH25" s="128" t="str">
        <f aca="false">IFERROR(Base!AG25/GAMSbase!AG25,"")</f>
        <v/>
      </c>
      <c r="AI25" s="128" t="str">
        <f aca="false">IFERROR(Base!AH25/GAMSbase!AH25,"")</f>
        <v/>
      </c>
      <c r="AJ25" s="128" t="str">
        <f aca="false">IFERROR(Base!AI25/GAMSbase!AI25,"")</f>
        <v/>
      </c>
      <c r="AK25" s="128" t="str">
        <f aca="false">IFERROR(Base!AJ25/GAMSbase!AJ25,"")</f>
        <v/>
      </c>
      <c r="AL25" s="128" t="str">
        <f aca="false">IFERROR(Base!AK25/GAMSbase!AK25,"")</f>
        <v/>
      </c>
      <c r="AM25" s="128" t="str">
        <f aca="false">IFERROR(Base!AL25/GAMSbase!AL25,"")</f>
        <v/>
      </c>
      <c r="AN25" s="128" t="str">
        <f aca="false">IFERROR(Base!AM25/GAMSbase!AM25,"")</f>
        <v/>
      </c>
      <c r="AO25" s="128" t="str">
        <f aca="false">IFERROR(Base!AN25/GAMSbase!AN25,"")</f>
        <v/>
      </c>
      <c r="AP25" s="128" t="str">
        <f aca="false">IFERROR(Base!AO25/GAMSbase!AO25,"")</f>
        <v/>
      </c>
      <c r="AQ25" s="128" t="str">
        <f aca="false">IFERROR(Base!AP25/GAMSbase!AP25,"")</f>
        <v/>
      </c>
      <c r="AR25" s="128" t="str">
        <f aca="false">IFERROR(Base!AQ25/GAMSbase!AQ25,"")</f>
        <v/>
      </c>
      <c r="AS25" s="128" t="str">
        <f aca="false">IFERROR(Base!AR25/GAMSbase!AR25,"")</f>
        <v/>
      </c>
      <c r="AT25" s="128" t="str">
        <f aca="false">IFERROR(Base!AS25/GAMSbase!AS25,"")</f>
        <v/>
      </c>
      <c r="AU25" s="128" t="str">
        <f aca="false">IFERROR(Base!AT25/GAMSbase!AT25,"")</f>
        <v/>
      </c>
      <c r="AV25" s="128" t="str">
        <f aca="false">IFERROR(Base!AU25/GAMSbase!AU25,"")</f>
        <v/>
      </c>
      <c r="AW25" s="128" t="str">
        <f aca="false">IFERROR(Base!AV25/GAMSbase!AV25,"")</f>
        <v/>
      </c>
      <c r="AX25" s="128" t="str">
        <f aca="false">IFERROR(Base!AW25/GAMSbase!AW25,"")</f>
        <v/>
      </c>
      <c r="AY25" s="128" t="str">
        <f aca="false">IFERROR(Base!AX25/GAMSbase!AX25,"")</f>
        <v/>
      </c>
      <c r="AZ25" s="128" t="str">
        <f aca="false">IFERROR(Base!AY25/GAMSbase!AY25,"")</f>
        <v/>
      </c>
      <c r="BA25" s="128" t="str">
        <f aca="false">IFERROR(Base!AZ25/GAMSbase!AZ25,"")</f>
        <v/>
      </c>
      <c r="BB25" s="128" t="str">
        <f aca="false">IFERROR(Base!BA25/GAMSbase!BA25,"")</f>
        <v/>
      </c>
      <c r="BC25" s="128" t="str">
        <f aca="false">IFERROR(Base!BB25/GAMSbase!BB25,"")</f>
        <v/>
      </c>
      <c r="BD25" s="128" t="str">
        <f aca="false">IFERROR(Base!BC25/GAMSbase!BC25,"")</f>
        <v/>
      </c>
      <c r="BE25" s="128" t="str">
        <f aca="false">IFERROR(Base!BD25/GAMSbase!BD25,"")</f>
        <v/>
      </c>
      <c r="BF25" s="128" t="str">
        <f aca="false">IFERROR(Base!BE25/GAMSbase!BE25,"")</f>
        <v/>
      </c>
      <c r="BG25" s="128" t="str">
        <f aca="false">IFERROR(Base!BF25/GAMSbase!BF25,"")</f>
        <v/>
      </c>
      <c r="BH25" s="128" t="str">
        <f aca="false">IFERROR(Base!BG25/GAMSbase!BG25,"")</f>
        <v/>
      </c>
      <c r="BI25" s="128" t="str">
        <f aca="false">IFERROR(Base!BH25/GAMSbase!BH25,"")</f>
        <v/>
      </c>
      <c r="BJ25" s="128" t="str">
        <f aca="false">IFERROR(Base!BI25/GAMSbase!BI25,"")</f>
        <v/>
      </c>
    </row>
    <row r="26" customFormat="false" ht="12.75" hidden="false" customHeight="false" outlineLevel="0" collapsed="false">
      <c r="A26" s="0" t="str">
        <f aca="false">Base!A26</f>
        <v>Damage coefficient on temperature squared</v>
      </c>
      <c r="B26" s="0" t="str">
        <f aca="false">GAMSbase!A26</f>
        <v>Damage Coefficient on Temperature ^2</v>
      </c>
      <c r="C26" s="128" t="n">
        <f aca="false">IFERROR(Base!B26/GAMSbase!B26,"")</f>
        <v>1</v>
      </c>
      <c r="D26" s="128" t="str">
        <f aca="false">IFERROR(Base!C26/GAMSbase!C26,"")</f>
        <v/>
      </c>
      <c r="E26" s="128" t="str">
        <f aca="false">IFERROR(Base!D26/GAMSbase!D26,"")</f>
        <v/>
      </c>
      <c r="F26" s="128" t="str">
        <f aca="false">IFERROR(Base!E26/GAMSbase!E26,"")</f>
        <v/>
      </c>
      <c r="G26" s="128" t="str">
        <f aca="false">IFERROR(Base!F26/GAMSbase!F26,"")</f>
        <v/>
      </c>
      <c r="H26" s="128" t="str">
        <f aca="false">IFERROR(Base!G26/GAMSbase!G26,"")</f>
        <v/>
      </c>
      <c r="I26" s="128" t="str">
        <f aca="false">IFERROR(Base!H26/GAMSbase!H26,"")</f>
        <v/>
      </c>
      <c r="J26" s="128" t="str">
        <f aca="false">IFERROR(Base!I26/GAMSbase!I26,"")</f>
        <v/>
      </c>
      <c r="K26" s="128" t="str">
        <f aca="false">IFERROR(Base!J26/GAMSbase!J26,"")</f>
        <v/>
      </c>
      <c r="L26" s="128" t="str">
        <f aca="false">IFERROR(Base!K26/GAMSbase!K26,"")</f>
        <v/>
      </c>
      <c r="M26" s="128" t="str">
        <f aca="false">IFERROR(Base!L26/GAMSbase!L26,"")</f>
        <v/>
      </c>
      <c r="N26" s="128" t="str">
        <f aca="false">IFERROR(Base!M26/GAMSbase!M26,"")</f>
        <v/>
      </c>
      <c r="O26" s="128" t="str">
        <f aca="false">IFERROR(Base!N26/GAMSbase!N26,"")</f>
        <v/>
      </c>
      <c r="P26" s="128" t="str">
        <f aca="false">IFERROR(Base!O26/GAMSbase!O26,"")</f>
        <v/>
      </c>
      <c r="Q26" s="128" t="str">
        <f aca="false">IFERROR(Base!P26/GAMSbase!P26,"")</f>
        <v/>
      </c>
      <c r="R26" s="128" t="str">
        <f aca="false">IFERROR(Base!Q26/GAMSbase!Q26,"")</f>
        <v/>
      </c>
      <c r="S26" s="128" t="str">
        <f aca="false">IFERROR(Base!R26/GAMSbase!R26,"")</f>
        <v/>
      </c>
      <c r="T26" s="128" t="str">
        <f aca="false">IFERROR(Base!S26/GAMSbase!S26,"")</f>
        <v/>
      </c>
      <c r="U26" s="128" t="str">
        <f aca="false">IFERROR(Base!T26/GAMSbase!T26,"")</f>
        <v/>
      </c>
      <c r="V26" s="128" t="str">
        <f aca="false">IFERROR(Base!U26/GAMSbase!U26,"")</f>
        <v/>
      </c>
      <c r="W26" s="128" t="str">
        <f aca="false">IFERROR(Base!V26/GAMSbase!V26,"")</f>
        <v/>
      </c>
      <c r="X26" s="128" t="str">
        <f aca="false">IFERROR(Base!W26/GAMSbase!W26,"")</f>
        <v/>
      </c>
      <c r="Y26" s="128" t="str">
        <f aca="false">IFERROR(Base!X26/GAMSbase!X26,"")</f>
        <v/>
      </c>
      <c r="Z26" s="128" t="str">
        <f aca="false">IFERROR(Base!Y26/GAMSbase!Y26,"")</f>
        <v/>
      </c>
      <c r="AA26" s="128" t="str">
        <f aca="false">IFERROR(Base!Z26/GAMSbase!Z26,"")</f>
        <v/>
      </c>
      <c r="AB26" s="128" t="str">
        <f aca="false">IFERROR(Base!AA26/GAMSbase!AA26,"")</f>
        <v/>
      </c>
      <c r="AC26" s="128" t="str">
        <f aca="false">IFERROR(Base!AB26/GAMSbase!AB26,"")</f>
        <v/>
      </c>
      <c r="AD26" s="128" t="str">
        <f aca="false">IFERROR(Base!AC26/GAMSbase!AC26,"")</f>
        <v/>
      </c>
      <c r="AE26" s="128" t="str">
        <f aca="false">IFERROR(Base!AD26/GAMSbase!AD26,"")</f>
        <v/>
      </c>
      <c r="AF26" s="128" t="str">
        <f aca="false">IFERROR(Base!AE26/GAMSbase!AE26,"")</f>
        <v/>
      </c>
      <c r="AG26" s="128" t="str">
        <f aca="false">IFERROR(Base!AF26/GAMSbase!AF26,"")</f>
        <v/>
      </c>
      <c r="AH26" s="128" t="str">
        <f aca="false">IFERROR(Base!AG26/GAMSbase!AG26,"")</f>
        <v/>
      </c>
      <c r="AI26" s="128" t="str">
        <f aca="false">IFERROR(Base!AH26/GAMSbase!AH26,"")</f>
        <v/>
      </c>
      <c r="AJ26" s="128" t="str">
        <f aca="false">IFERROR(Base!AI26/GAMSbase!AI26,"")</f>
        <v/>
      </c>
      <c r="AK26" s="128" t="str">
        <f aca="false">IFERROR(Base!AJ26/GAMSbase!AJ26,"")</f>
        <v/>
      </c>
      <c r="AL26" s="128" t="str">
        <f aca="false">IFERROR(Base!AK26/GAMSbase!AK26,"")</f>
        <v/>
      </c>
      <c r="AM26" s="128" t="str">
        <f aca="false">IFERROR(Base!AL26/GAMSbase!AL26,"")</f>
        <v/>
      </c>
      <c r="AN26" s="128" t="str">
        <f aca="false">IFERROR(Base!AM26/GAMSbase!AM26,"")</f>
        <v/>
      </c>
      <c r="AO26" s="128" t="str">
        <f aca="false">IFERROR(Base!AN26/GAMSbase!AN26,"")</f>
        <v/>
      </c>
      <c r="AP26" s="128" t="str">
        <f aca="false">IFERROR(Base!AO26/GAMSbase!AO26,"")</f>
        <v/>
      </c>
      <c r="AQ26" s="128" t="str">
        <f aca="false">IFERROR(Base!AP26/GAMSbase!AP26,"")</f>
        <v/>
      </c>
      <c r="AR26" s="128" t="str">
        <f aca="false">IFERROR(Base!AQ26/GAMSbase!AQ26,"")</f>
        <v/>
      </c>
      <c r="AS26" s="128" t="str">
        <f aca="false">IFERROR(Base!AR26/GAMSbase!AR26,"")</f>
        <v/>
      </c>
      <c r="AT26" s="128" t="str">
        <f aca="false">IFERROR(Base!AS26/GAMSbase!AS26,"")</f>
        <v/>
      </c>
      <c r="AU26" s="128" t="str">
        <f aca="false">IFERROR(Base!AT26/GAMSbase!AT26,"")</f>
        <v/>
      </c>
      <c r="AV26" s="128" t="str">
        <f aca="false">IFERROR(Base!AU26/GAMSbase!AU26,"")</f>
        <v/>
      </c>
      <c r="AW26" s="128" t="str">
        <f aca="false">IFERROR(Base!AV26/GAMSbase!AV26,"")</f>
        <v/>
      </c>
      <c r="AX26" s="128" t="str">
        <f aca="false">IFERROR(Base!AW26/GAMSbase!AW26,"")</f>
        <v/>
      </c>
      <c r="AY26" s="128" t="str">
        <f aca="false">IFERROR(Base!AX26/GAMSbase!AX26,"")</f>
        <v/>
      </c>
      <c r="AZ26" s="128" t="str">
        <f aca="false">IFERROR(Base!AY26/GAMSbase!AY26,"")</f>
        <v/>
      </c>
      <c r="BA26" s="128" t="str">
        <f aca="false">IFERROR(Base!AZ26/GAMSbase!AZ26,"")</f>
        <v/>
      </c>
      <c r="BB26" s="128" t="str">
        <f aca="false">IFERROR(Base!BA26/GAMSbase!BA26,"")</f>
        <v/>
      </c>
      <c r="BC26" s="128" t="str">
        <f aca="false">IFERROR(Base!BB26/GAMSbase!BB26,"")</f>
        <v/>
      </c>
      <c r="BD26" s="128" t="str">
        <f aca="false">IFERROR(Base!BC26/GAMSbase!BC26,"")</f>
        <v/>
      </c>
      <c r="BE26" s="128" t="str">
        <f aca="false">IFERROR(Base!BD26/GAMSbase!BD26,"")</f>
        <v/>
      </c>
      <c r="BF26" s="128" t="str">
        <f aca="false">IFERROR(Base!BE26/GAMSbase!BE26,"")</f>
        <v/>
      </c>
      <c r="BG26" s="128" t="str">
        <f aca="false">IFERROR(Base!BF26/GAMSbase!BF26,"")</f>
        <v/>
      </c>
      <c r="BH26" s="128" t="str">
        <f aca="false">IFERROR(Base!BG26/GAMSbase!BG26,"")</f>
        <v/>
      </c>
      <c r="BI26" s="128" t="str">
        <f aca="false">IFERROR(Base!BH26/GAMSbase!BH26,"")</f>
        <v/>
      </c>
      <c r="BJ26" s="128" t="str">
        <f aca="false">IFERROR(Base!BI26/GAMSbase!BI26,"")</f>
        <v/>
      </c>
    </row>
    <row r="27" customFormat="false" ht="12.75" hidden="false" customHeight="false" outlineLevel="0" collapsed="false">
      <c r="A27" s="0" t="str">
        <f aca="false">Base!A27</f>
        <v>Exponent on damages</v>
      </c>
      <c r="B27" s="0" t="str">
        <f aca="false">GAMSbase!A27</f>
        <v>Exponent on Damages</v>
      </c>
      <c r="C27" s="128" t="n">
        <f aca="false">IFERROR(Base!B27/GAMSbase!B27,"")</f>
        <v>1</v>
      </c>
      <c r="D27" s="128" t="str">
        <f aca="false">IFERROR(Base!C27/GAMSbase!C27,"")</f>
        <v/>
      </c>
      <c r="E27" s="128" t="str">
        <f aca="false">IFERROR(Base!D27/GAMSbase!D27,"")</f>
        <v/>
      </c>
      <c r="F27" s="128" t="str">
        <f aca="false">IFERROR(Base!E27/GAMSbase!E27,"")</f>
        <v/>
      </c>
      <c r="G27" s="128" t="str">
        <f aca="false">IFERROR(Base!F27/GAMSbase!F27,"")</f>
        <v/>
      </c>
      <c r="H27" s="128" t="str">
        <f aca="false">IFERROR(Base!G27/GAMSbase!G27,"")</f>
        <v/>
      </c>
      <c r="I27" s="128" t="str">
        <f aca="false">IFERROR(Base!H27/GAMSbase!H27,"")</f>
        <v/>
      </c>
      <c r="J27" s="128" t="str">
        <f aca="false">IFERROR(Base!I27/GAMSbase!I27,"")</f>
        <v/>
      </c>
      <c r="K27" s="128" t="str">
        <f aca="false">IFERROR(Base!J27/GAMSbase!J27,"")</f>
        <v/>
      </c>
      <c r="L27" s="128" t="str">
        <f aca="false">IFERROR(Base!K27/GAMSbase!K27,"")</f>
        <v/>
      </c>
      <c r="M27" s="128" t="str">
        <f aca="false">IFERROR(Base!L27/GAMSbase!L27,"")</f>
        <v/>
      </c>
      <c r="N27" s="128" t="str">
        <f aca="false">IFERROR(Base!M27/GAMSbase!M27,"")</f>
        <v/>
      </c>
      <c r="O27" s="128" t="str">
        <f aca="false">IFERROR(Base!N27/GAMSbase!N27,"")</f>
        <v/>
      </c>
      <c r="P27" s="128" t="str">
        <f aca="false">IFERROR(Base!O27/GAMSbase!O27,"")</f>
        <v/>
      </c>
      <c r="Q27" s="128" t="str">
        <f aca="false">IFERROR(Base!P27/GAMSbase!P27,"")</f>
        <v/>
      </c>
      <c r="R27" s="128" t="str">
        <f aca="false">IFERROR(Base!Q27/GAMSbase!Q27,"")</f>
        <v/>
      </c>
      <c r="S27" s="128" t="str">
        <f aca="false">IFERROR(Base!R27/GAMSbase!R27,"")</f>
        <v/>
      </c>
      <c r="T27" s="128" t="str">
        <f aca="false">IFERROR(Base!S27/GAMSbase!S27,"")</f>
        <v/>
      </c>
      <c r="U27" s="128" t="str">
        <f aca="false">IFERROR(Base!T27/GAMSbase!T27,"")</f>
        <v/>
      </c>
      <c r="V27" s="128" t="str">
        <f aca="false">IFERROR(Base!U27/GAMSbase!U27,"")</f>
        <v/>
      </c>
      <c r="W27" s="128" t="str">
        <f aca="false">IFERROR(Base!V27/GAMSbase!V27,"")</f>
        <v/>
      </c>
      <c r="X27" s="128" t="str">
        <f aca="false">IFERROR(Base!W27/GAMSbase!W27,"")</f>
        <v/>
      </c>
      <c r="Y27" s="128" t="str">
        <f aca="false">IFERROR(Base!X27/GAMSbase!X27,"")</f>
        <v/>
      </c>
      <c r="Z27" s="128" t="str">
        <f aca="false">IFERROR(Base!Y27/GAMSbase!Y27,"")</f>
        <v/>
      </c>
      <c r="AA27" s="128" t="str">
        <f aca="false">IFERROR(Base!Z27/GAMSbase!Z27,"")</f>
        <v/>
      </c>
      <c r="AB27" s="128" t="str">
        <f aca="false">IFERROR(Base!AA27/GAMSbase!AA27,"")</f>
        <v/>
      </c>
      <c r="AC27" s="128" t="str">
        <f aca="false">IFERROR(Base!AB27/GAMSbase!AB27,"")</f>
        <v/>
      </c>
      <c r="AD27" s="128" t="str">
        <f aca="false">IFERROR(Base!AC27/GAMSbase!AC27,"")</f>
        <v/>
      </c>
      <c r="AE27" s="128" t="str">
        <f aca="false">IFERROR(Base!AD27/GAMSbase!AD27,"")</f>
        <v/>
      </c>
      <c r="AF27" s="128" t="str">
        <f aca="false">IFERROR(Base!AE27/GAMSbase!AE27,"")</f>
        <v/>
      </c>
      <c r="AG27" s="128" t="str">
        <f aca="false">IFERROR(Base!AF27/GAMSbase!AF27,"")</f>
        <v/>
      </c>
      <c r="AH27" s="128" t="str">
        <f aca="false">IFERROR(Base!AG27/GAMSbase!AG27,"")</f>
        <v/>
      </c>
      <c r="AI27" s="128" t="str">
        <f aca="false">IFERROR(Base!AH27/GAMSbase!AH27,"")</f>
        <v/>
      </c>
      <c r="AJ27" s="128" t="str">
        <f aca="false">IFERROR(Base!AI27/GAMSbase!AI27,"")</f>
        <v/>
      </c>
      <c r="AK27" s="128" t="str">
        <f aca="false">IFERROR(Base!AJ27/GAMSbase!AJ27,"")</f>
        <v/>
      </c>
      <c r="AL27" s="128" t="str">
        <f aca="false">IFERROR(Base!AK27/GAMSbase!AK27,"")</f>
        <v/>
      </c>
      <c r="AM27" s="128" t="str">
        <f aca="false">IFERROR(Base!AL27/GAMSbase!AL27,"")</f>
        <v/>
      </c>
      <c r="AN27" s="128" t="str">
        <f aca="false">IFERROR(Base!AM27/GAMSbase!AM27,"")</f>
        <v/>
      </c>
      <c r="AO27" s="128" t="str">
        <f aca="false">IFERROR(Base!AN27/GAMSbase!AN27,"")</f>
        <v/>
      </c>
      <c r="AP27" s="128" t="str">
        <f aca="false">IFERROR(Base!AO27/GAMSbase!AO27,"")</f>
        <v/>
      </c>
      <c r="AQ27" s="128" t="str">
        <f aca="false">IFERROR(Base!AP27/GAMSbase!AP27,"")</f>
        <v/>
      </c>
      <c r="AR27" s="128" t="str">
        <f aca="false">IFERROR(Base!AQ27/GAMSbase!AQ27,"")</f>
        <v/>
      </c>
      <c r="AS27" s="128" t="str">
        <f aca="false">IFERROR(Base!AR27/GAMSbase!AR27,"")</f>
        <v/>
      </c>
      <c r="AT27" s="128" t="str">
        <f aca="false">IFERROR(Base!AS27/GAMSbase!AS27,"")</f>
        <v/>
      </c>
      <c r="AU27" s="128" t="str">
        <f aca="false">IFERROR(Base!AT27/GAMSbase!AT27,"")</f>
        <v/>
      </c>
      <c r="AV27" s="128" t="str">
        <f aca="false">IFERROR(Base!AU27/GAMSbase!AU27,"")</f>
        <v/>
      </c>
      <c r="AW27" s="128" t="str">
        <f aca="false">IFERROR(Base!AV27/GAMSbase!AV27,"")</f>
        <v/>
      </c>
      <c r="AX27" s="128" t="str">
        <f aca="false">IFERROR(Base!AW27/GAMSbase!AW27,"")</f>
        <v/>
      </c>
      <c r="AY27" s="128" t="str">
        <f aca="false">IFERROR(Base!AX27/GAMSbase!AX27,"")</f>
        <v/>
      </c>
      <c r="AZ27" s="128" t="str">
        <f aca="false">IFERROR(Base!AY27/GAMSbase!AY27,"")</f>
        <v/>
      </c>
      <c r="BA27" s="128" t="str">
        <f aca="false">IFERROR(Base!AZ27/GAMSbase!AZ27,"")</f>
        <v/>
      </c>
      <c r="BB27" s="128" t="str">
        <f aca="false">IFERROR(Base!BA27/GAMSbase!BA27,"")</f>
        <v/>
      </c>
      <c r="BC27" s="128" t="str">
        <f aca="false">IFERROR(Base!BB27/GAMSbase!BB27,"")</f>
        <v/>
      </c>
      <c r="BD27" s="128" t="str">
        <f aca="false">IFERROR(Base!BC27/GAMSbase!BC27,"")</f>
        <v/>
      </c>
      <c r="BE27" s="128" t="str">
        <f aca="false">IFERROR(Base!BD27/GAMSbase!BD27,"")</f>
        <v/>
      </c>
      <c r="BF27" s="128" t="str">
        <f aca="false">IFERROR(Base!BE27/GAMSbase!BE27,"")</f>
        <v/>
      </c>
      <c r="BG27" s="128" t="str">
        <f aca="false">IFERROR(Base!BF27/GAMSbase!BF27,"")</f>
        <v/>
      </c>
      <c r="BH27" s="128" t="str">
        <f aca="false">IFERROR(Base!BG27/GAMSbase!BG27,"")</f>
        <v/>
      </c>
      <c r="BI27" s="128" t="str">
        <f aca="false">IFERROR(Base!BH27/GAMSbase!BH27,"")</f>
        <v/>
      </c>
      <c r="BJ27" s="128" t="str">
        <f aca="false">IFERROR(Base!BI27/GAMSbase!BI27,"")</f>
        <v/>
      </c>
    </row>
    <row r="28" customFormat="false" ht="12.75" hidden="false" customHeight="false" outlineLevel="0" collapsed="false">
      <c r="A28" s="0" t="str">
        <f aca="false">Base!A28</f>
        <v>Threshold for catastrophic damages</v>
      </c>
      <c r="B28" s="0" t="str">
        <f aca="false">GAMSbase!A28</f>
        <v>Threshold for Catastrophic Damages</v>
      </c>
      <c r="C28" s="128" t="str">
        <f aca="false">IFERROR(Base!B28/GAMSbase!B28,"")</f>
        <v/>
      </c>
      <c r="D28" s="128" t="str">
        <f aca="false">IFERROR(Base!C28/GAMSbase!C28,"")</f>
        <v/>
      </c>
      <c r="E28" s="128" t="str">
        <f aca="false">IFERROR(Base!D28/GAMSbase!D28,"")</f>
        <v/>
      </c>
      <c r="F28" s="128" t="str">
        <f aca="false">IFERROR(Base!E28/GAMSbase!E28,"")</f>
        <v/>
      </c>
      <c r="G28" s="128" t="str">
        <f aca="false">IFERROR(Base!F28/GAMSbase!F28,"")</f>
        <v/>
      </c>
      <c r="H28" s="128" t="str">
        <f aca="false">IFERROR(Base!G28/GAMSbase!G28,"")</f>
        <v/>
      </c>
      <c r="I28" s="128" t="str">
        <f aca="false">IFERROR(Base!H28/GAMSbase!H28,"")</f>
        <v/>
      </c>
      <c r="J28" s="128" t="str">
        <f aca="false">IFERROR(Base!I28/GAMSbase!I28,"")</f>
        <v/>
      </c>
      <c r="K28" s="128" t="str">
        <f aca="false">IFERROR(Base!J28/GAMSbase!J28,"")</f>
        <v/>
      </c>
      <c r="L28" s="128" t="str">
        <f aca="false">IFERROR(Base!K28/GAMSbase!K28,"")</f>
        <v/>
      </c>
      <c r="M28" s="128" t="str">
        <f aca="false">IFERROR(Base!L28/GAMSbase!L28,"")</f>
        <v/>
      </c>
      <c r="N28" s="128" t="str">
        <f aca="false">IFERROR(Base!M28/GAMSbase!M28,"")</f>
        <v/>
      </c>
      <c r="O28" s="128" t="str">
        <f aca="false">IFERROR(Base!N28/GAMSbase!N28,"")</f>
        <v/>
      </c>
      <c r="P28" s="128" t="str">
        <f aca="false">IFERROR(Base!O28/GAMSbase!O28,"")</f>
        <v/>
      </c>
      <c r="Q28" s="128" t="str">
        <f aca="false">IFERROR(Base!P28/GAMSbase!P28,"")</f>
        <v/>
      </c>
      <c r="R28" s="128" t="str">
        <f aca="false">IFERROR(Base!Q28/GAMSbase!Q28,"")</f>
        <v/>
      </c>
      <c r="S28" s="128" t="str">
        <f aca="false">IFERROR(Base!R28/GAMSbase!R28,"")</f>
        <v/>
      </c>
      <c r="T28" s="128" t="str">
        <f aca="false">IFERROR(Base!S28/GAMSbase!S28,"")</f>
        <v/>
      </c>
      <c r="U28" s="128" t="str">
        <f aca="false">IFERROR(Base!T28/GAMSbase!T28,"")</f>
        <v/>
      </c>
      <c r="V28" s="128" t="str">
        <f aca="false">IFERROR(Base!U28/GAMSbase!U28,"")</f>
        <v/>
      </c>
      <c r="W28" s="128" t="str">
        <f aca="false">IFERROR(Base!V28/GAMSbase!V28,"")</f>
        <v/>
      </c>
      <c r="X28" s="128" t="str">
        <f aca="false">IFERROR(Base!W28/GAMSbase!W28,"")</f>
        <v/>
      </c>
      <c r="Y28" s="128" t="str">
        <f aca="false">IFERROR(Base!X28/GAMSbase!X28,"")</f>
        <v/>
      </c>
      <c r="Z28" s="128" t="str">
        <f aca="false">IFERROR(Base!Y28/GAMSbase!Y28,"")</f>
        <v/>
      </c>
      <c r="AA28" s="128" t="str">
        <f aca="false">IFERROR(Base!Z28/GAMSbase!Z28,"")</f>
        <v/>
      </c>
      <c r="AB28" s="128" t="str">
        <f aca="false">IFERROR(Base!AA28/GAMSbase!AA28,"")</f>
        <v/>
      </c>
      <c r="AC28" s="128" t="str">
        <f aca="false">IFERROR(Base!AB28/GAMSbase!AB28,"")</f>
        <v/>
      </c>
      <c r="AD28" s="128" t="str">
        <f aca="false">IFERROR(Base!AC28/GAMSbase!AC28,"")</f>
        <v/>
      </c>
      <c r="AE28" s="128" t="str">
        <f aca="false">IFERROR(Base!AD28/GAMSbase!AD28,"")</f>
        <v/>
      </c>
      <c r="AF28" s="128" t="str">
        <f aca="false">IFERROR(Base!AE28/GAMSbase!AE28,"")</f>
        <v/>
      </c>
      <c r="AG28" s="128" t="str">
        <f aca="false">IFERROR(Base!AF28/GAMSbase!AF28,"")</f>
        <v/>
      </c>
      <c r="AH28" s="128" t="str">
        <f aca="false">IFERROR(Base!AG28/GAMSbase!AG28,"")</f>
        <v/>
      </c>
      <c r="AI28" s="128" t="str">
        <f aca="false">IFERROR(Base!AH28/GAMSbase!AH28,"")</f>
        <v/>
      </c>
      <c r="AJ28" s="128" t="str">
        <f aca="false">IFERROR(Base!AI28/GAMSbase!AI28,"")</f>
        <v/>
      </c>
      <c r="AK28" s="128" t="str">
        <f aca="false">IFERROR(Base!AJ28/GAMSbase!AJ28,"")</f>
        <v/>
      </c>
      <c r="AL28" s="128" t="str">
        <f aca="false">IFERROR(Base!AK28/GAMSbase!AK28,"")</f>
        <v/>
      </c>
      <c r="AM28" s="128" t="str">
        <f aca="false">IFERROR(Base!AL28/GAMSbase!AL28,"")</f>
        <v/>
      </c>
      <c r="AN28" s="128" t="str">
        <f aca="false">IFERROR(Base!AM28/GAMSbase!AM28,"")</f>
        <v/>
      </c>
      <c r="AO28" s="128" t="str">
        <f aca="false">IFERROR(Base!AN28/GAMSbase!AN28,"")</f>
        <v/>
      </c>
      <c r="AP28" s="128" t="str">
        <f aca="false">IFERROR(Base!AO28/GAMSbase!AO28,"")</f>
        <v/>
      </c>
      <c r="AQ28" s="128" t="str">
        <f aca="false">IFERROR(Base!AP28/GAMSbase!AP28,"")</f>
        <v/>
      </c>
      <c r="AR28" s="128" t="str">
        <f aca="false">IFERROR(Base!AQ28/GAMSbase!AQ28,"")</f>
        <v/>
      </c>
      <c r="AS28" s="128" t="str">
        <f aca="false">IFERROR(Base!AR28/GAMSbase!AR28,"")</f>
        <v/>
      </c>
      <c r="AT28" s="128" t="str">
        <f aca="false">IFERROR(Base!AS28/GAMSbase!AS28,"")</f>
        <v/>
      </c>
      <c r="AU28" s="128" t="str">
        <f aca="false">IFERROR(Base!AT28/GAMSbase!AT28,"")</f>
        <v/>
      </c>
      <c r="AV28" s="128" t="str">
        <f aca="false">IFERROR(Base!AU28/GAMSbase!AU28,"")</f>
        <v/>
      </c>
      <c r="AW28" s="128" t="str">
        <f aca="false">IFERROR(Base!AV28/GAMSbase!AV28,"")</f>
        <v/>
      </c>
      <c r="AX28" s="128" t="str">
        <f aca="false">IFERROR(Base!AW28/GAMSbase!AW28,"")</f>
        <v/>
      </c>
      <c r="AY28" s="128" t="str">
        <f aca="false">IFERROR(Base!AX28/GAMSbase!AX28,"")</f>
        <v/>
      </c>
      <c r="AZ28" s="128" t="str">
        <f aca="false">IFERROR(Base!AY28/GAMSbase!AY28,"")</f>
        <v/>
      </c>
      <c r="BA28" s="128" t="str">
        <f aca="false">IFERROR(Base!AZ28/GAMSbase!AZ28,"")</f>
        <v/>
      </c>
      <c r="BB28" s="128" t="str">
        <f aca="false">IFERROR(Base!BA28/GAMSbase!BA28,"")</f>
        <v/>
      </c>
      <c r="BC28" s="128" t="str">
        <f aca="false">IFERROR(Base!BB28/GAMSbase!BB28,"")</f>
        <v/>
      </c>
      <c r="BD28" s="128" t="str">
        <f aca="false">IFERROR(Base!BC28/GAMSbase!BC28,"")</f>
        <v/>
      </c>
      <c r="BE28" s="128" t="str">
        <f aca="false">IFERROR(Base!BD28/GAMSbase!BD28,"")</f>
        <v/>
      </c>
      <c r="BF28" s="128" t="str">
        <f aca="false">IFERROR(Base!BE28/GAMSbase!BE28,"")</f>
        <v/>
      </c>
      <c r="BG28" s="128" t="str">
        <f aca="false">IFERROR(Base!BF28/GAMSbase!BF28,"")</f>
        <v/>
      </c>
      <c r="BH28" s="128" t="str">
        <f aca="false">IFERROR(Base!BG28/GAMSbase!BG28,"")</f>
        <v/>
      </c>
      <c r="BI28" s="128" t="str">
        <f aca="false">IFERROR(Base!BH28/GAMSbase!BH28,"")</f>
        <v/>
      </c>
      <c r="BJ28" s="128" t="str">
        <f aca="false">IFERROR(Base!BI28/GAMSbase!BI28,"")</f>
        <v/>
      </c>
    </row>
    <row r="29" customFormat="false" ht="12.75" hidden="false" customHeight="false" outlineLevel="0" collapsed="false">
      <c r="A29" s="0" t="str">
        <f aca="false">Base!A29</f>
        <v>Exponent for catastrophic damages</v>
      </c>
      <c r="B29" s="0" t="str">
        <f aca="false">GAMSbase!A29</f>
        <v>Exponent for Catastrophic Damages</v>
      </c>
      <c r="C29" s="128" t="str">
        <f aca="false">IFERROR(Base!B29/GAMSbase!B29,"")</f>
        <v/>
      </c>
      <c r="D29" s="128" t="str">
        <f aca="false">IFERROR(Base!C29/GAMSbase!C29,"")</f>
        <v/>
      </c>
      <c r="E29" s="128" t="str">
        <f aca="false">IFERROR(Base!D29/GAMSbase!D29,"")</f>
        <v/>
      </c>
      <c r="F29" s="128" t="str">
        <f aca="false">IFERROR(Base!E29/GAMSbase!E29,"")</f>
        <v/>
      </c>
      <c r="G29" s="128" t="str">
        <f aca="false">IFERROR(Base!F29/GAMSbase!F29,"")</f>
        <v/>
      </c>
      <c r="H29" s="128" t="str">
        <f aca="false">IFERROR(Base!G29/GAMSbase!G29,"")</f>
        <v/>
      </c>
      <c r="I29" s="128" t="str">
        <f aca="false">IFERROR(Base!H29/GAMSbase!H29,"")</f>
        <v/>
      </c>
      <c r="J29" s="128" t="str">
        <f aca="false">IFERROR(Base!I29/GAMSbase!I29,"")</f>
        <v/>
      </c>
      <c r="K29" s="128" t="str">
        <f aca="false">IFERROR(Base!J29/GAMSbase!J29,"")</f>
        <v/>
      </c>
      <c r="L29" s="128" t="str">
        <f aca="false">IFERROR(Base!K29/GAMSbase!K29,"")</f>
        <v/>
      </c>
      <c r="M29" s="128" t="str">
        <f aca="false">IFERROR(Base!L29/GAMSbase!L29,"")</f>
        <v/>
      </c>
      <c r="N29" s="128" t="str">
        <f aca="false">IFERROR(Base!M29/GAMSbase!M29,"")</f>
        <v/>
      </c>
      <c r="O29" s="128" t="str">
        <f aca="false">IFERROR(Base!N29/GAMSbase!N29,"")</f>
        <v/>
      </c>
      <c r="P29" s="128" t="str">
        <f aca="false">IFERROR(Base!O29/GAMSbase!O29,"")</f>
        <v/>
      </c>
      <c r="Q29" s="128" t="str">
        <f aca="false">IFERROR(Base!P29/GAMSbase!P29,"")</f>
        <v/>
      </c>
      <c r="R29" s="128" t="str">
        <f aca="false">IFERROR(Base!Q29/GAMSbase!Q29,"")</f>
        <v/>
      </c>
      <c r="S29" s="128" t="str">
        <f aca="false">IFERROR(Base!R29/GAMSbase!R29,"")</f>
        <v/>
      </c>
      <c r="T29" s="128" t="str">
        <f aca="false">IFERROR(Base!S29/GAMSbase!S29,"")</f>
        <v/>
      </c>
      <c r="U29" s="128" t="str">
        <f aca="false">IFERROR(Base!T29/GAMSbase!T29,"")</f>
        <v/>
      </c>
      <c r="V29" s="128" t="str">
        <f aca="false">IFERROR(Base!U29/GAMSbase!U29,"")</f>
        <v/>
      </c>
      <c r="W29" s="128" t="str">
        <f aca="false">IFERROR(Base!V29/GAMSbase!V29,"")</f>
        <v/>
      </c>
      <c r="X29" s="128" t="str">
        <f aca="false">IFERROR(Base!W29/GAMSbase!W29,"")</f>
        <v/>
      </c>
      <c r="Y29" s="128" t="str">
        <f aca="false">IFERROR(Base!X29/GAMSbase!X29,"")</f>
        <v/>
      </c>
      <c r="Z29" s="128" t="str">
        <f aca="false">IFERROR(Base!Y29/GAMSbase!Y29,"")</f>
        <v/>
      </c>
      <c r="AA29" s="128" t="str">
        <f aca="false">IFERROR(Base!Z29/GAMSbase!Z29,"")</f>
        <v/>
      </c>
      <c r="AB29" s="128" t="str">
        <f aca="false">IFERROR(Base!AA29/GAMSbase!AA29,"")</f>
        <v/>
      </c>
      <c r="AC29" s="128" t="str">
        <f aca="false">IFERROR(Base!AB29/GAMSbase!AB29,"")</f>
        <v/>
      </c>
      <c r="AD29" s="128" t="str">
        <f aca="false">IFERROR(Base!AC29/GAMSbase!AC29,"")</f>
        <v/>
      </c>
      <c r="AE29" s="128" t="str">
        <f aca="false">IFERROR(Base!AD29/GAMSbase!AD29,"")</f>
        <v/>
      </c>
      <c r="AF29" s="128" t="str">
        <f aca="false">IFERROR(Base!AE29/GAMSbase!AE29,"")</f>
        <v/>
      </c>
      <c r="AG29" s="128" t="str">
        <f aca="false">IFERROR(Base!AF29/GAMSbase!AF29,"")</f>
        <v/>
      </c>
      <c r="AH29" s="128" t="str">
        <f aca="false">IFERROR(Base!AG29/GAMSbase!AG29,"")</f>
        <v/>
      </c>
      <c r="AI29" s="128" t="str">
        <f aca="false">IFERROR(Base!AH29/GAMSbase!AH29,"")</f>
        <v/>
      </c>
      <c r="AJ29" s="128" t="str">
        <f aca="false">IFERROR(Base!AI29/GAMSbase!AI29,"")</f>
        <v/>
      </c>
      <c r="AK29" s="128" t="str">
        <f aca="false">IFERROR(Base!AJ29/GAMSbase!AJ29,"")</f>
        <v/>
      </c>
      <c r="AL29" s="128" t="str">
        <f aca="false">IFERROR(Base!AK29/GAMSbase!AK29,"")</f>
        <v/>
      </c>
      <c r="AM29" s="128" t="str">
        <f aca="false">IFERROR(Base!AL29/GAMSbase!AL29,"")</f>
        <v/>
      </c>
      <c r="AN29" s="128" t="str">
        <f aca="false">IFERROR(Base!AM29/GAMSbase!AM29,"")</f>
        <v/>
      </c>
      <c r="AO29" s="128" t="str">
        <f aca="false">IFERROR(Base!AN29/GAMSbase!AN29,"")</f>
        <v/>
      </c>
      <c r="AP29" s="128" t="str">
        <f aca="false">IFERROR(Base!AO29/GAMSbase!AO29,"")</f>
        <v/>
      </c>
      <c r="AQ29" s="128" t="str">
        <f aca="false">IFERROR(Base!AP29/GAMSbase!AP29,"")</f>
        <v/>
      </c>
      <c r="AR29" s="128" t="str">
        <f aca="false">IFERROR(Base!AQ29/GAMSbase!AQ29,"")</f>
        <v/>
      </c>
      <c r="AS29" s="128" t="str">
        <f aca="false">IFERROR(Base!AR29/GAMSbase!AR29,"")</f>
        <v/>
      </c>
      <c r="AT29" s="128" t="str">
        <f aca="false">IFERROR(Base!AS29/GAMSbase!AS29,"")</f>
        <v/>
      </c>
      <c r="AU29" s="128" t="str">
        <f aca="false">IFERROR(Base!AT29/GAMSbase!AT29,"")</f>
        <v/>
      </c>
      <c r="AV29" s="128" t="str">
        <f aca="false">IFERROR(Base!AU29/GAMSbase!AU29,"")</f>
        <v/>
      </c>
      <c r="AW29" s="128" t="str">
        <f aca="false">IFERROR(Base!AV29/GAMSbase!AV29,"")</f>
        <v/>
      </c>
      <c r="AX29" s="128" t="str">
        <f aca="false">IFERROR(Base!AW29/GAMSbase!AW29,"")</f>
        <v/>
      </c>
      <c r="AY29" s="128" t="str">
        <f aca="false">IFERROR(Base!AX29/GAMSbase!AX29,"")</f>
        <v/>
      </c>
      <c r="AZ29" s="128" t="str">
        <f aca="false">IFERROR(Base!AY29/GAMSbase!AY29,"")</f>
        <v/>
      </c>
      <c r="BA29" s="128" t="str">
        <f aca="false">IFERROR(Base!AZ29/GAMSbase!AZ29,"")</f>
        <v/>
      </c>
      <c r="BB29" s="128" t="str">
        <f aca="false">IFERROR(Base!BA29/GAMSbase!BA29,"")</f>
        <v/>
      </c>
      <c r="BC29" s="128" t="str">
        <f aca="false">IFERROR(Base!BB29/GAMSbase!BB29,"")</f>
        <v/>
      </c>
      <c r="BD29" s="128" t="str">
        <f aca="false">IFERROR(Base!BC29/GAMSbase!BC29,"")</f>
        <v/>
      </c>
      <c r="BE29" s="128" t="str">
        <f aca="false">IFERROR(Base!BD29/GAMSbase!BD29,"")</f>
        <v/>
      </c>
      <c r="BF29" s="128" t="str">
        <f aca="false">IFERROR(Base!BE29/GAMSbase!BE29,"")</f>
        <v/>
      </c>
      <c r="BG29" s="128" t="str">
        <f aca="false">IFERROR(Base!BF29/GAMSbase!BF29,"")</f>
        <v/>
      </c>
      <c r="BH29" s="128" t="str">
        <f aca="false">IFERROR(Base!BG29/GAMSbase!BG29,"")</f>
        <v/>
      </c>
      <c r="BI29" s="128" t="str">
        <f aca="false">IFERROR(Base!BH29/GAMSbase!BH29,"")</f>
        <v/>
      </c>
      <c r="BJ29" s="128" t="str">
        <f aca="false">IFERROR(Base!BI29/GAMSbase!BI29,"")</f>
        <v/>
      </c>
    </row>
    <row r="30" customFormat="false" ht="12.75" hidden="false" customHeight="false" outlineLevel="0" collapsed="false">
      <c r="A30" s="0" t="str">
        <f aca="false">Base!A30</f>
        <v>Damage rate at threshold for catastrophic damages</v>
      </c>
      <c r="B30" s="0" t="str">
        <f aca="false">GAMSbase!A30</f>
        <v>Damage Rate at Threshold for Catastrophic Damages</v>
      </c>
      <c r="C30" s="128" t="str">
        <f aca="false">IFERROR(Base!B30/GAMSbase!B30,"")</f>
        <v/>
      </c>
      <c r="D30" s="128" t="str">
        <f aca="false">IFERROR(Base!C30/GAMSbase!C30,"")</f>
        <v/>
      </c>
      <c r="E30" s="128" t="str">
        <f aca="false">IFERROR(Base!D30/GAMSbase!D30,"")</f>
        <v/>
      </c>
      <c r="F30" s="128" t="str">
        <f aca="false">IFERROR(Base!E30/GAMSbase!E30,"")</f>
        <v/>
      </c>
      <c r="G30" s="128" t="str">
        <f aca="false">IFERROR(Base!F30/GAMSbase!F30,"")</f>
        <v/>
      </c>
      <c r="H30" s="128" t="str">
        <f aca="false">IFERROR(Base!G30/GAMSbase!G30,"")</f>
        <v/>
      </c>
      <c r="I30" s="128" t="str">
        <f aca="false">IFERROR(Base!H30/GAMSbase!H30,"")</f>
        <v/>
      </c>
      <c r="J30" s="128" t="str">
        <f aca="false">IFERROR(Base!I30/GAMSbase!I30,"")</f>
        <v/>
      </c>
      <c r="K30" s="128" t="str">
        <f aca="false">IFERROR(Base!J30/GAMSbase!J30,"")</f>
        <v/>
      </c>
      <c r="L30" s="128" t="str">
        <f aca="false">IFERROR(Base!K30/GAMSbase!K30,"")</f>
        <v/>
      </c>
      <c r="M30" s="128" t="str">
        <f aca="false">IFERROR(Base!L30/GAMSbase!L30,"")</f>
        <v/>
      </c>
      <c r="N30" s="128" t="str">
        <f aca="false">IFERROR(Base!M30/GAMSbase!M30,"")</f>
        <v/>
      </c>
      <c r="O30" s="128" t="str">
        <f aca="false">IFERROR(Base!N30/GAMSbase!N30,"")</f>
        <v/>
      </c>
      <c r="P30" s="128" t="str">
        <f aca="false">IFERROR(Base!O30/GAMSbase!O30,"")</f>
        <v/>
      </c>
      <c r="Q30" s="128" t="str">
        <f aca="false">IFERROR(Base!P30/GAMSbase!P30,"")</f>
        <v/>
      </c>
      <c r="R30" s="128" t="str">
        <f aca="false">IFERROR(Base!Q30/GAMSbase!Q30,"")</f>
        <v/>
      </c>
      <c r="S30" s="128" t="str">
        <f aca="false">IFERROR(Base!R30/GAMSbase!R30,"")</f>
        <v/>
      </c>
      <c r="T30" s="128" t="str">
        <f aca="false">IFERROR(Base!S30/GAMSbase!S30,"")</f>
        <v/>
      </c>
      <c r="U30" s="128" t="str">
        <f aca="false">IFERROR(Base!T30/GAMSbase!T30,"")</f>
        <v/>
      </c>
      <c r="V30" s="128" t="str">
        <f aca="false">IFERROR(Base!U30/GAMSbase!U30,"")</f>
        <v/>
      </c>
      <c r="W30" s="128" t="str">
        <f aca="false">IFERROR(Base!V30/GAMSbase!V30,"")</f>
        <v/>
      </c>
      <c r="X30" s="128" t="str">
        <f aca="false">IFERROR(Base!W30/GAMSbase!W30,"")</f>
        <v/>
      </c>
      <c r="Y30" s="128" t="str">
        <f aca="false">IFERROR(Base!X30/GAMSbase!X30,"")</f>
        <v/>
      </c>
      <c r="Z30" s="128" t="str">
        <f aca="false">IFERROR(Base!Y30/GAMSbase!Y30,"")</f>
        <v/>
      </c>
      <c r="AA30" s="128" t="str">
        <f aca="false">IFERROR(Base!Z30/GAMSbase!Z30,"")</f>
        <v/>
      </c>
      <c r="AB30" s="128" t="str">
        <f aca="false">IFERROR(Base!AA30/GAMSbase!AA30,"")</f>
        <v/>
      </c>
      <c r="AC30" s="128" t="str">
        <f aca="false">IFERROR(Base!AB30/GAMSbase!AB30,"")</f>
        <v/>
      </c>
      <c r="AD30" s="128" t="str">
        <f aca="false">IFERROR(Base!AC30/GAMSbase!AC30,"")</f>
        <v/>
      </c>
      <c r="AE30" s="128" t="str">
        <f aca="false">IFERROR(Base!AD30/GAMSbase!AD30,"")</f>
        <v/>
      </c>
      <c r="AF30" s="128" t="str">
        <f aca="false">IFERROR(Base!AE30/GAMSbase!AE30,"")</f>
        <v/>
      </c>
      <c r="AG30" s="128" t="str">
        <f aca="false">IFERROR(Base!AF30/GAMSbase!AF30,"")</f>
        <v/>
      </c>
      <c r="AH30" s="128" t="str">
        <f aca="false">IFERROR(Base!AG30/GAMSbase!AG30,"")</f>
        <v/>
      </c>
      <c r="AI30" s="128" t="str">
        <f aca="false">IFERROR(Base!AH30/GAMSbase!AH30,"")</f>
        <v/>
      </c>
      <c r="AJ30" s="128" t="str">
        <f aca="false">IFERROR(Base!AI30/GAMSbase!AI30,"")</f>
        <v/>
      </c>
      <c r="AK30" s="128" t="str">
        <f aca="false">IFERROR(Base!AJ30/GAMSbase!AJ30,"")</f>
        <v/>
      </c>
      <c r="AL30" s="128" t="str">
        <f aca="false">IFERROR(Base!AK30/GAMSbase!AK30,"")</f>
        <v/>
      </c>
      <c r="AM30" s="128" t="str">
        <f aca="false">IFERROR(Base!AL30/GAMSbase!AL30,"")</f>
        <v/>
      </c>
      <c r="AN30" s="128" t="str">
        <f aca="false">IFERROR(Base!AM30/GAMSbase!AM30,"")</f>
        <v/>
      </c>
      <c r="AO30" s="128" t="str">
        <f aca="false">IFERROR(Base!AN30/GAMSbase!AN30,"")</f>
        <v/>
      </c>
      <c r="AP30" s="128" t="str">
        <f aca="false">IFERROR(Base!AO30/GAMSbase!AO30,"")</f>
        <v/>
      </c>
      <c r="AQ30" s="128" t="str">
        <f aca="false">IFERROR(Base!AP30/GAMSbase!AP30,"")</f>
        <v/>
      </c>
      <c r="AR30" s="128" t="str">
        <f aca="false">IFERROR(Base!AQ30/GAMSbase!AQ30,"")</f>
        <v/>
      </c>
      <c r="AS30" s="128" t="str">
        <f aca="false">IFERROR(Base!AR30/GAMSbase!AR30,"")</f>
        <v/>
      </c>
      <c r="AT30" s="128" t="str">
        <f aca="false">IFERROR(Base!AS30/GAMSbase!AS30,"")</f>
        <v/>
      </c>
      <c r="AU30" s="128" t="str">
        <f aca="false">IFERROR(Base!AT30/GAMSbase!AT30,"")</f>
        <v/>
      </c>
      <c r="AV30" s="128" t="str">
        <f aca="false">IFERROR(Base!AU30/GAMSbase!AU30,"")</f>
        <v/>
      </c>
      <c r="AW30" s="128" t="str">
        <f aca="false">IFERROR(Base!AV30/GAMSbase!AV30,"")</f>
        <v/>
      </c>
      <c r="AX30" s="128" t="str">
        <f aca="false">IFERROR(Base!AW30/GAMSbase!AW30,"")</f>
        <v/>
      </c>
      <c r="AY30" s="128" t="str">
        <f aca="false">IFERROR(Base!AX30/GAMSbase!AX30,"")</f>
        <v/>
      </c>
      <c r="AZ30" s="128" t="str">
        <f aca="false">IFERROR(Base!AY30/GAMSbase!AY30,"")</f>
        <v/>
      </c>
      <c r="BA30" s="128" t="str">
        <f aca="false">IFERROR(Base!AZ30/GAMSbase!AZ30,"")</f>
        <v/>
      </c>
      <c r="BB30" s="128" t="str">
        <f aca="false">IFERROR(Base!BA30/GAMSbase!BA30,"")</f>
        <v/>
      </c>
      <c r="BC30" s="128" t="str">
        <f aca="false">IFERROR(Base!BB30/GAMSbase!BB30,"")</f>
        <v/>
      </c>
      <c r="BD30" s="128" t="str">
        <f aca="false">IFERROR(Base!BC30/GAMSbase!BC30,"")</f>
        <v/>
      </c>
      <c r="BE30" s="128" t="str">
        <f aca="false">IFERROR(Base!BD30/GAMSbase!BD30,"")</f>
        <v/>
      </c>
      <c r="BF30" s="128" t="str">
        <f aca="false">IFERROR(Base!BE30/GAMSbase!BE30,"")</f>
        <v/>
      </c>
      <c r="BG30" s="128" t="str">
        <f aca="false">IFERROR(Base!BF30/GAMSbase!BF30,"")</f>
        <v/>
      </c>
      <c r="BH30" s="128" t="str">
        <f aca="false">IFERROR(Base!BG30/GAMSbase!BG30,"")</f>
        <v/>
      </c>
      <c r="BI30" s="128" t="str">
        <f aca="false">IFERROR(Base!BH30/GAMSbase!BH30,"")</f>
        <v/>
      </c>
      <c r="BJ30" s="128" t="str">
        <f aca="false">IFERROR(Base!BI30/GAMSbase!BI30,"")</f>
        <v/>
      </c>
    </row>
    <row r="31" customFormat="false" ht="12.75" hidden="false" customHeight="false" outlineLevel="0" collapsed="false">
      <c r="A31" s="0" t="str">
        <f aca="false">Base!A31</f>
        <v>ABATEMENT COST</v>
      </c>
      <c r="B31" s="0" t="str">
        <f aca="false">GAMSbase!A31</f>
        <v>* ABATEMENT COST</v>
      </c>
      <c r="C31" s="128" t="str">
        <f aca="false">IFERROR(Base!B31/GAMSbase!B31,"")</f>
        <v/>
      </c>
      <c r="D31" s="128" t="str">
        <f aca="false">IFERROR(Base!C31/GAMSbase!C31,"")</f>
        <v/>
      </c>
      <c r="E31" s="128" t="str">
        <f aca="false">IFERROR(Base!D31/GAMSbase!D31,"")</f>
        <v/>
      </c>
      <c r="F31" s="128" t="str">
        <f aca="false">IFERROR(Base!E31/GAMSbase!E31,"")</f>
        <v/>
      </c>
      <c r="G31" s="128" t="str">
        <f aca="false">IFERROR(Base!F31/GAMSbase!F31,"")</f>
        <v/>
      </c>
      <c r="H31" s="128" t="str">
        <f aca="false">IFERROR(Base!G31/GAMSbase!G31,"")</f>
        <v/>
      </c>
      <c r="I31" s="128" t="str">
        <f aca="false">IFERROR(Base!H31/GAMSbase!H31,"")</f>
        <v/>
      </c>
      <c r="J31" s="128" t="str">
        <f aca="false">IFERROR(Base!I31/GAMSbase!I31,"")</f>
        <v/>
      </c>
      <c r="K31" s="128" t="str">
        <f aca="false">IFERROR(Base!J31/GAMSbase!J31,"")</f>
        <v/>
      </c>
      <c r="L31" s="128" t="str">
        <f aca="false">IFERROR(Base!K31/GAMSbase!K31,"")</f>
        <v/>
      </c>
      <c r="M31" s="128" t="str">
        <f aca="false">IFERROR(Base!L31/GAMSbase!L31,"")</f>
        <v/>
      </c>
      <c r="N31" s="128" t="str">
        <f aca="false">IFERROR(Base!M31/GAMSbase!M31,"")</f>
        <v/>
      </c>
      <c r="O31" s="128" t="str">
        <f aca="false">IFERROR(Base!N31/GAMSbase!N31,"")</f>
        <v/>
      </c>
      <c r="P31" s="128" t="str">
        <f aca="false">IFERROR(Base!O31/GAMSbase!O31,"")</f>
        <v/>
      </c>
      <c r="Q31" s="128" t="str">
        <f aca="false">IFERROR(Base!P31/GAMSbase!P31,"")</f>
        <v/>
      </c>
      <c r="R31" s="128" t="str">
        <f aca="false">IFERROR(Base!Q31/GAMSbase!Q31,"")</f>
        <v/>
      </c>
      <c r="S31" s="128" t="str">
        <f aca="false">IFERROR(Base!R31/GAMSbase!R31,"")</f>
        <v/>
      </c>
      <c r="T31" s="128" t="str">
        <f aca="false">IFERROR(Base!S31/GAMSbase!S31,"")</f>
        <v/>
      </c>
      <c r="U31" s="128" t="str">
        <f aca="false">IFERROR(Base!T31/GAMSbase!T31,"")</f>
        <v/>
      </c>
      <c r="V31" s="128" t="str">
        <f aca="false">IFERROR(Base!U31/GAMSbase!U31,"")</f>
        <v/>
      </c>
      <c r="W31" s="128" t="str">
        <f aca="false">IFERROR(Base!V31/GAMSbase!V31,"")</f>
        <v/>
      </c>
      <c r="X31" s="128" t="str">
        <f aca="false">IFERROR(Base!W31/GAMSbase!W31,"")</f>
        <v/>
      </c>
      <c r="Y31" s="128" t="str">
        <f aca="false">IFERROR(Base!X31/GAMSbase!X31,"")</f>
        <v/>
      </c>
      <c r="Z31" s="128" t="str">
        <f aca="false">IFERROR(Base!Y31/GAMSbase!Y31,"")</f>
        <v/>
      </c>
      <c r="AA31" s="128" t="str">
        <f aca="false">IFERROR(Base!Z31/GAMSbase!Z31,"")</f>
        <v/>
      </c>
      <c r="AB31" s="128" t="str">
        <f aca="false">IFERROR(Base!AA31/GAMSbase!AA31,"")</f>
        <v/>
      </c>
      <c r="AC31" s="128" t="str">
        <f aca="false">IFERROR(Base!AB31/GAMSbase!AB31,"")</f>
        <v/>
      </c>
      <c r="AD31" s="128" t="str">
        <f aca="false">IFERROR(Base!AC31/GAMSbase!AC31,"")</f>
        <v/>
      </c>
      <c r="AE31" s="128" t="str">
        <f aca="false">IFERROR(Base!AD31/GAMSbase!AD31,"")</f>
        <v/>
      </c>
      <c r="AF31" s="128" t="str">
        <f aca="false">IFERROR(Base!AE31/GAMSbase!AE31,"")</f>
        <v/>
      </c>
      <c r="AG31" s="128" t="str">
        <f aca="false">IFERROR(Base!AF31/GAMSbase!AF31,"")</f>
        <v/>
      </c>
      <c r="AH31" s="128" t="str">
        <f aca="false">IFERROR(Base!AG31/GAMSbase!AG31,"")</f>
        <v/>
      </c>
      <c r="AI31" s="128" t="str">
        <f aca="false">IFERROR(Base!AH31/GAMSbase!AH31,"")</f>
        <v/>
      </c>
      <c r="AJ31" s="128" t="str">
        <f aca="false">IFERROR(Base!AI31/GAMSbase!AI31,"")</f>
        <v/>
      </c>
      <c r="AK31" s="128" t="str">
        <f aca="false">IFERROR(Base!AJ31/GAMSbase!AJ31,"")</f>
        <v/>
      </c>
      <c r="AL31" s="128" t="str">
        <f aca="false">IFERROR(Base!AK31/GAMSbase!AK31,"")</f>
        <v/>
      </c>
      <c r="AM31" s="128" t="str">
        <f aca="false">IFERROR(Base!AL31/GAMSbase!AL31,"")</f>
        <v/>
      </c>
      <c r="AN31" s="128" t="str">
        <f aca="false">IFERROR(Base!AM31/GAMSbase!AM31,"")</f>
        <v/>
      </c>
      <c r="AO31" s="128" t="str">
        <f aca="false">IFERROR(Base!AN31/GAMSbase!AN31,"")</f>
        <v/>
      </c>
      <c r="AP31" s="128" t="str">
        <f aca="false">IFERROR(Base!AO31/GAMSbase!AO31,"")</f>
        <v/>
      </c>
      <c r="AQ31" s="128" t="str">
        <f aca="false">IFERROR(Base!AP31/GAMSbase!AP31,"")</f>
        <v/>
      </c>
      <c r="AR31" s="128" t="str">
        <f aca="false">IFERROR(Base!AQ31/GAMSbase!AQ31,"")</f>
        <v/>
      </c>
      <c r="AS31" s="128" t="str">
        <f aca="false">IFERROR(Base!AR31/GAMSbase!AR31,"")</f>
        <v/>
      </c>
      <c r="AT31" s="128" t="str">
        <f aca="false">IFERROR(Base!AS31/GAMSbase!AS31,"")</f>
        <v/>
      </c>
      <c r="AU31" s="128" t="str">
        <f aca="false">IFERROR(Base!AT31/GAMSbase!AT31,"")</f>
        <v/>
      </c>
      <c r="AV31" s="128" t="str">
        <f aca="false">IFERROR(Base!AU31/GAMSbase!AU31,"")</f>
        <v/>
      </c>
      <c r="AW31" s="128" t="str">
        <f aca="false">IFERROR(Base!AV31/GAMSbase!AV31,"")</f>
        <v/>
      </c>
      <c r="AX31" s="128" t="str">
        <f aca="false">IFERROR(Base!AW31/GAMSbase!AW31,"")</f>
        <v/>
      </c>
      <c r="AY31" s="128" t="str">
        <f aca="false">IFERROR(Base!AX31/GAMSbase!AX31,"")</f>
        <v/>
      </c>
      <c r="AZ31" s="128" t="str">
        <f aca="false">IFERROR(Base!AY31/GAMSbase!AY31,"")</f>
        <v/>
      </c>
      <c r="BA31" s="128" t="str">
        <f aca="false">IFERROR(Base!AZ31/GAMSbase!AZ31,"")</f>
        <v/>
      </c>
      <c r="BB31" s="128" t="str">
        <f aca="false">IFERROR(Base!BA31/GAMSbase!BA31,"")</f>
        <v/>
      </c>
      <c r="BC31" s="128" t="str">
        <f aca="false">IFERROR(Base!BB31/GAMSbase!BB31,"")</f>
        <v/>
      </c>
      <c r="BD31" s="128" t="str">
        <f aca="false">IFERROR(Base!BC31/GAMSbase!BC31,"")</f>
        <v/>
      </c>
      <c r="BE31" s="128" t="str">
        <f aca="false">IFERROR(Base!BD31/GAMSbase!BD31,"")</f>
        <v/>
      </c>
      <c r="BF31" s="128" t="str">
        <f aca="false">IFERROR(Base!BE31/GAMSbase!BE31,"")</f>
        <v/>
      </c>
      <c r="BG31" s="128" t="str">
        <f aca="false">IFERROR(Base!BF31/GAMSbase!BF31,"")</f>
        <v/>
      </c>
      <c r="BH31" s="128" t="str">
        <f aca="false">IFERROR(Base!BG31/GAMSbase!BG31,"")</f>
        <v/>
      </c>
      <c r="BI31" s="128" t="str">
        <f aca="false">IFERROR(Base!BH31/GAMSbase!BH31,"")</f>
        <v/>
      </c>
      <c r="BJ31" s="128" t="str">
        <f aca="false">IFERROR(Base!BI31/GAMSbase!BI31,"")</f>
        <v/>
      </c>
    </row>
    <row r="32" customFormat="false" ht="12.75" hidden="false" customHeight="false" outlineLevel="0" collapsed="false">
      <c r="A32" s="0" t="str">
        <f aca="false">Base!A32</f>
        <v>Abatement cost function coefficient</v>
      </c>
      <c r="B32" s="0" t="str">
        <f aca="false">GAMSbase!A32</f>
        <v>Abatement cost function coefficient</v>
      </c>
      <c r="C32" s="128" t="n">
        <f aca="false">IFERROR(Base!B32/GAMSbase!B32,"")</f>
        <v>1.0000000004108</v>
      </c>
      <c r="D32" s="128" t="n">
        <f aca="false">IFERROR(Base!C32/GAMSbase!C32,"")</f>
        <v>0.999999999713501</v>
      </c>
      <c r="E32" s="128" t="n">
        <f aca="false">IFERROR(Base!D32/GAMSbase!D32,"")</f>
        <v>0.999999999531788</v>
      </c>
      <c r="F32" s="128" t="n">
        <f aca="false">IFERROR(Base!E32/GAMSbase!E32,"")</f>
        <v>0.999999999598891</v>
      </c>
      <c r="G32" s="128" t="n">
        <f aca="false">IFERROR(Base!F32/GAMSbase!F32,"")</f>
        <v>1.00000000000697</v>
      </c>
      <c r="H32" s="128" t="n">
        <f aca="false">IFERROR(Base!G32/GAMSbase!G32,"")</f>
        <v>0.999999999945111</v>
      </c>
      <c r="I32" s="128" t="n">
        <f aca="false">IFERROR(Base!H32/GAMSbase!H32,"")</f>
        <v>1.0000000005338</v>
      </c>
      <c r="J32" s="128" t="n">
        <f aca="false">IFERROR(Base!I32/GAMSbase!I32,"")</f>
        <v>1.00000000098005</v>
      </c>
      <c r="K32" s="128" t="n">
        <f aca="false">IFERROR(Base!J32/GAMSbase!J32,"")</f>
        <v>1.00000000061223</v>
      </c>
      <c r="L32" s="128" t="n">
        <f aca="false">IFERROR(Base!K32/GAMSbase!K32,"")</f>
        <v>1.00000000006009</v>
      </c>
      <c r="M32" s="128" t="n">
        <f aca="false">IFERROR(Base!L32/GAMSbase!L32,"")</f>
        <v>0.999999999456463</v>
      </c>
      <c r="N32" s="128" t="n">
        <f aca="false">IFERROR(Base!M32/GAMSbase!M32,"")</f>
        <v>1.00000000064396</v>
      </c>
      <c r="O32" s="128" t="n">
        <f aca="false">IFERROR(Base!N32/GAMSbase!N32,"")</f>
        <v>0.999999999700034</v>
      </c>
      <c r="P32" s="128" t="n">
        <f aca="false">IFERROR(Base!O32/GAMSbase!O32,"")</f>
        <v>1.00000000079717</v>
      </c>
      <c r="Q32" s="128" t="n">
        <f aca="false">IFERROR(Base!P32/GAMSbase!P32,"")</f>
        <v>1.0000000018432</v>
      </c>
      <c r="R32" s="128" t="n">
        <f aca="false">IFERROR(Base!Q32/GAMSbase!Q32,"")</f>
        <v>1.00000000190813</v>
      </c>
      <c r="S32" s="128" t="n">
        <f aca="false">IFERROR(Base!R32/GAMSbase!R32,"")</f>
        <v>0.9999999981207</v>
      </c>
      <c r="T32" s="128" t="n">
        <f aca="false">IFERROR(Base!S32/GAMSbase!S32,"")</f>
        <v>1.0000000022017</v>
      </c>
      <c r="U32" s="128" t="n">
        <f aca="false">IFERROR(Base!T32/GAMSbase!T32,"")</f>
        <v>1.00000000200164</v>
      </c>
      <c r="V32" s="128" t="n">
        <f aca="false">IFERROR(Base!U32/GAMSbase!U32,"")</f>
        <v>0.999999998944381</v>
      </c>
      <c r="W32" s="128" t="n">
        <f aca="false">IFERROR(Base!V32/GAMSbase!V32,"")</f>
        <v>1.00000000258942</v>
      </c>
      <c r="X32" s="128" t="n">
        <f aca="false">IFERROR(Base!W32/GAMSbase!W32,"")</f>
        <v>1.00000000308622</v>
      </c>
      <c r="Y32" s="128" t="n">
        <f aca="false">IFERROR(Base!X32/GAMSbase!X32,"")</f>
        <v>1.00000000148019</v>
      </c>
      <c r="Z32" s="128" t="n">
        <f aca="false">IFERROR(Base!Y32/GAMSbase!Y32,"")</f>
        <v>1.00000000146</v>
      </c>
      <c r="AA32" s="128" t="n">
        <f aca="false">IFERROR(Base!Z32/GAMSbase!Z32,"")</f>
        <v>0.999999997692761</v>
      </c>
      <c r="AB32" s="128" t="n">
        <f aca="false">IFERROR(Base!AA32/GAMSbase!AA32,"")</f>
        <v>0.999999998110208</v>
      </c>
      <c r="AC32" s="128" t="n">
        <f aca="false">IFERROR(Base!AB32/GAMSbase!AB32,"")</f>
        <v>0.999999995925508</v>
      </c>
      <c r="AD32" s="128" t="n">
        <f aca="false">IFERROR(Base!AC32/GAMSbase!AC32,"")</f>
        <v>0.999999995305052</v>
      </c>
      <c r="AE32" s="128" t="n">
        <f aca="false">IFERROR(Base!AD32/GAMSbase!AD32,"")</f>
        <v>0.999999996587481</v>
      </c>
      <c r="AF32" s="128" t="n">
        <f aca="false">IFERROR(Base!AE32/GAMSbase!AE32,"")</f>
        <v>1.00000000201043</v>
      </c>
      <c r="AG32" s="128" t="n">
        <f aca="false">IFERROR(Base!AF32/GAMSbase!AF32,"")</f>
        <v>1.00000000549168</v>
      </c>
      <c r="AH32" s="128" t="n">
        <f aca="false">IFERROR(Base!AG32/GAMSbase!AG32,"")</f>
        <v>1.00000000405106</v>
      </c>
      <c r="AI32" s="128" t="n">
        <f aca="false">IFERROR(Base!AH32/GAMSbase!AH32,"")</f>
        <v>1.00000000615468</v>
      </c>
      <c r="AJ32" s="128" t="n">
        <f aca="false">IFERROR(Base!AI32/GAMSbase!AI32,"")</f>
        <v>0.99999999699843</v>
      </c>
      <c r="AK32" s="128" t="n">
        <f aca="false">IFERROR(Base!AJ32/GAMSbase!AJ32,"")</f>
        <v>1.00000000265437</v>
      </c>
      <c r="AL32" s="128" t="n">
        <f aca="false">IFERROR(Base!AK32/GAMSbase!AK32,"")</f>
        <v>0.99999999717324</v>
      </c>
      <c r="AM32" s="128" t="n">
        <f aca="false">IFERROR(Base!AL32/GAMSbase!AL32,"")</f>
        <v>0.999999991136215</v>
      </c>
      <c r="AN32" s="128" t="n">
        <f aca="false">IFERROR(Base!AM32/GAMSbase!AM32,"")</f>
        <v>0.999999989896175</v>
      </c>
      <c r="AO32" s="128" t="n">
        <f aca="false">IFERROR(Base!AN32/GAMSbase!AN32,"")</f>
        <v>0.999999992962737</v>
      </c>
      <c r="AP32" s="128" t="n">
        <f aca="false">IFERROR(Base!AO32/GAMSbase!AO32,"")</f>
        <v>0.999999993469773</v>
      </c>
      <c r="AQ32" s="128" t="n">
        <f aca="false">IFERROR(Base!AP32/GAMSbase!AP32,"")</f>
        <v>1.00000000957431</v>
      </c>
      <c r="AR32" s="128" t="n">
        <f aca="false">IFERROR(Base!AQ32/GAMSbase!AQ32,"")</f>
        <v>1.00000001088676</v>
      </c>
      <c r="AS32" s="128" t="n">
        <f aca="false">IFERROR(Base!AR32/GAMSbase!AR32,"")</f>
        <v>1.00000001282</v>
      </c>
      <c r="AT32" s="128" t="n">
        <f aca="false">IFERROR(Base!AS32/GAMSbase!AS32,"")</f>
        <v>1.00000001141223</v>
      </c>
      <c r="AU32" s="128" t="n">
        <f aca="false">IFERROR(Base!AT32/GAMSbase!AT32,"")</f>
        <v>1.00000001540154</v>
      </c>
      <c r="AV32" s="128" t="n">
        <f aca="false">IFERROR(Base!AU32/GAMSbase!AU32,"")</f>
        <v>1.00000000279493</v>
      </c>
      <c r="AW32" s="128" t="n">
        <f aca="false">IFERROR(Base!AV32/GAMSbase!AV32,"")</f>
        <v>1.00000000744903</v>
      </c>
      <c r="AX32" s="128" t="n">
        <f aca="false">IFERROR(Base!AW32/GAMSbase!AW32,"")</f>
        <v>0.999999987829702</v>
      </c>
      <c r="AY32" s="128" t="n">
        <f aca="false">IFERROR(Base!AX32/GAMSbase!AX32,"")</f>
        <v>0.999999987728021</v>
      </c>
      <c r="AZ32" s="128" t="n">
        <f aca="false">IFERROR(Base!AY32/GAMSbase!AY32,"")</f>
        <v>0.999999999666561</v>
      </c>
      <c r="BA32" s="128" t="n">
        <f aca="false">IFERROR(Base!AZ32/GAMSbase!AZ32,"")</f>
        <v>0.999999988471136</v>
      </c>
      <c r="BB32" s="128" t="n">
        <f aca="false">IFERROR(Base!BA32/GAMSbase!BA32,"")</f>
        <v>0.999999994730722</v>
      </c>
      <c r="BC32" s="128" t="n">
        <f aca="false">IFERROR(Base!BB32/GAMSbase!BB32,"")</f>
        <v>1.00000000867122</v>
      </c>
      <c r="BD32" s="128" t="n">
        <f aca="false">IFERROR(Base!BC32/GAMSbase!BC32,"")</f>
        <v>1.0000000107499</v>
      </c>
      <c r="BE32" s="128" t="n">
        <f aca="false">IFERROR(Base!BD32/GAMSbase!BD32,"")</f>
        <v>1.00000000555899</v>
      </c>
      <c r="BF32" s="128" t="n">
        <f aca="false">IFERROR(Base!BE32/GAMSbase!BE32,"")</f>
        <v>1.00000002811409</v>
      </c>
      <c r="BG32" s="128" t="n">
        <f aca="false">IFERROR(Base!BF32/GAMSbase!BF32,"")</f>
        <v>1.00000002270843</v>
      </c>
      <c r="BH32" s="128" t="n">
        <f aca="false">IFERROR(Base!BG32/GAMSbase!BG32,"")</f>
        <v>0.999999975375344</v>
      </c>
      <c r="BI32" s="128" t="n">
        <f aca="false">IFERROR(Base!BH32/GAMSbase!BH32,"")</f>
        <v>1.00000001286141</v>
      </c>
      <c r="BJ32" s="128" t="n">
        <f aca="false">IFERROR(Base!BI32/GAMSbase!BI32,"")</f>
        <v>0.999999999958743</v>
      </c>
    </row>
    <row r="33" customFormat="false" ht="12.75" hidden="false" customHeight="false" outlineLevel="0" collapsed="false">
      <c r="A33" s="0" t="str">
        <f aca="false">Base!A33</f>
        <v>   Price of backstop technology (1000$ per tC)</v>
      </c>
      <c r="B33" s="0" t="str">
        <f aca="false">GAMSbase!A33</f>
        <v> Price of Backstop Technology (1000 USD per ton C)</v>
      </c>
      <c r="C33" s="128" t="n">
        <f aca="false">IFERROR(Base!B33/GAMSbase!B33,"")</f>
        <v>1</v>
      </c>
      <c r="D33" s="128" t="str">
        <f aca="false">IFERROR(Base!C33/GAMSbase!C33,"")</f>
        <v/>
      </c>
      <c r="E33" s="128" t="str">
        <f aca="false">IFERROR(Base!D33/GAMSbase!D33,"")</f>
        <v/>
      </c>
      <c r="F33" s="128" t="str">
        <f aca="false">IFERROR(Base!E33/GAMSbase!E33,"")</f>
        <v/>
      </c>
      <c r="G33" s="128" t="str">
        <f aca="false">IFERROR(Base!F33/GAMSbase!F33,"")</f>
        <v/>
      </c>
      <c r="H33" s="128" t="str">
        <f aca="false">IFERROR(Base!G33/GAMSbase!G33,"")</f>
        <v/>
      </c>
      <c r="I33" s="128" t="str">
        <f aca="false">IFERROR(Base!H33/GAMSbase!H33,"")</f>
        <v/>
      </c>
      <c r="J33" s="128" t="str">
        <f aca="false">IFERROR(Base!I33/GAMSbase!I33,"")</f>
        <v/>
      </c>
      <c r="K33" s="128" t="str">
        <f aca="false">IFERROR(Base!J33/GAMSbase!J33,"")</f>
        <v/>
      </c>
      <c r="L33" s="128" t="str">
        <f aca="false">IFERROR(Base!K33/GAMSbase!K33,"")</f>
        <v/>
      </c>
      <c r="M33" s="128" t="str">
        <f aca="false">IFERROR(Base!L33/GAMSbase!L33,"")</f>
        <v/>
      </c>
      <c r="N33" s="128" t="str">
        <f aca="false">IFERROR(Base!M33/GAMSbase!M33,"")</f>
        <v/>
      </c>
      <c r="O33" s="128" t="str">
        <f aca="false">IFERROR(Base!N33/GAMSbase!N33,"")</f>
        <v/>
      </c>
      <c r="P33" s="128" t="str">
        <f aca="false">IFERROR(Base!O33/GAMSbase!O33,"")</f>
        <v/>
      </c>
      <c r="Q33" s="128" t="str">
        <f aca="false">IFERROR(Base!P33/GAMSbase!P33,"")</f>
        <v/>
      </c>
      <c r="R33" s="128" t="str">
        <f aca="false">IFERROR(Base!Q33/GAMSbase!Q33,"")</f>
        <v/>
      </c>
      <c r="S33" s="128" t="str">
        <f aca="false">IFERROR(Base!R33/GAMSbase!R33,"")</f>
        <v/>
      </c>
      <c r="T33" s="128" t="str">
        <f aca="false">IFERROR(Base!S33/GAMSbase!S33,"")</f>
        <v/>
      </c>
      <c r="U33" s="128" t="str">
        <f aca="false">IFERROR(Base!T33/GAMSbase!T33,"")</f>
        <v/>
      </c>
      <c r="V33" s="128" t="str">
        <f aca="false">IFERROR(Base!U33/GAMSbase!U33,"")</f>
        <v/>
      </c>
      <c r="W33" s="128" t="str">
        <f aca="false">IFERROR(Base!V33/GAMSbase!V33,"")</f>
        <v/>
      </c>
      <c r="X33" s="128" t="str">
        <f aca="false">IFERROR(Base!W33/GAMSbase!W33,"")</f>
        <v/>
      </c>
      <c r="Y33" s="128" t="str">
        <f aca="false">IFERROR(Base!X33/GAMSbase!X33,"")</f>
        <v/>
      </c>
      <c r="Z33" s="128" t="str">
        <f aca="false">IFERROR(Base!Y33/GAMSbase!Y33,"")</f>
        <v/>
      </c>
      <c r="AA33" s="128" t="str">
        <f aca="false">IFERROR(Base!Z33/GAMSbase!Z33,"")</f>
        <v/>
      </c>
      <c r="AB33" s="128" t="str">
        <f aca="false">IFERROR(Base!AA33/GAMSbase!AA33,"")</f>
        <v/>
      </c>
      <c r="AC33" s="128" t="str">
        <f aca="false">IFERROR(Base!AB33/GAMSbase!AB33,"")</f>
        <v/>
      </c>
      <c r="AD33" s="128" t="str">
        <f aca="false">IFERROR(Base!AC33/GAMSbase!AC33,"")</f>
        <v/>
      </c>
      <c r="AE33" s="128" t="str">
        <f aca="false">IFERROR(Base!AD33/GAMSbase!AD33,"")</f>
        <v/>
      </c>
      <c r="AF33" s="128" t="str">
        <f aca="false">IFERROR(Base!AE33/GAMSbase!AE33,"")</f>
        <v/>
      </c>
      <c r="AG33" s="128" t="str">
        <f aca="false">IFERROR(Base!AF33/GAMSbase!AF33,"")</f>
        <v/>
      </c>
      <c r="AH33" s="128" t="str">
        <f aca="false">IFERROR(Base!AG33/GAMSbase!AG33,"")</f>
        <v/>
      </c>
      <c r="AI33" s="128" t="str">
        <f aca="false">IFERROR(Base!AH33/GAMSbase!AH33,"")</f>
        <v/>
      </c>
      <c r="AJ33" s="128" t="str">
        <f aca="false">IFERROR(Base!AI33/GAMSbase!AI33,"")</f>
        <v/>
      </c>
      <c r="AK33" s="128" t="str">
        <f aca="false">IFERROR(Base!AJ33/GAMSbase!AJ33,"")</f>
        <v/>
      </c>
      <c r="AL33" s="128" t="str">
        <f aca="false">IFERROR(Base!AK33/GAMSbase!AK33,"")</f>
        <v/>
      </c>
      <c r="AM33" s="128" t="str">
        <f aca="false">IFERROR(Base!AL33/GAMSbase!AL33,"")</f>
        <v/>
      </c>
      <c r="AN33" s="128" t="str">
        <f aca="false">IFERROR(Base!AM33/GAMSbase!AM33,"")</f>
        <v/>
      </c>
      <c r="AO33" s="128" t="str">
        <f aca="false">IFERROR(Base!AN33/GAMSbase!AN33,"")</f>
        <v/>
      </c>
      <c r="AP33" s="128" t="str">
        <f aca="false">IFERROR(Base!AO33/GAMSbase!AO33,"")</f>
        <v/>
      </c>
      <c r="AQ33" s="128" t="str">
        <f aca="false">IFERROR(Base!AP33/GAMSbase!AP33,"")</f>
        <v/>
      </c>
      <c r="AR33" s="128" t="str">
        <f aca="false">IFERROR(Base!AQ33/GAMSbase!AQ33,"")</f>
        <v/>
      </c>
      <c r="AS33" s="128" t="str">
        <f aca="false">IFERROR(Base!AR33/GAMSbase!AR33,"")</f>
        <v/>
      </c>
      <c r="AT33" s="128" t="str">
        <f aca="false">IFERROR(Base!AS33/GAMSbase!AS33,"")</f>
        <v/>
      </c>
      <c r="AU33" s="128" t="str">
        <f aca="false">IFERROR(Base!AT33/GAMSbase!AT33,"")</f>
        <v/>
      </c>
      <c r="AV33" s="128" t="str">
        <f aca="false">IFERROR(Base!AU33/GAMSbase!AU33,"")</f>
        <v/>
      </c>
      <c r="AW33" s="128" t="str">
        <f aca="false">IFERROR(Base!AV33/GAMSbase!AV33,"")</f>
        <v/>
      </c>
      <c r="AX33" s="128" t="str">
        <f aca="false">IFERROR(Base!AW33/GAMSbase!AW33,"")</f>
        <v/>
      </c>
      <c r="AY33" s="128" t="str">
        <f aca="false">IFERROR(Base!AX33/GAMSbase!AX33,"")</f>
        <v/>
      </c>
      <c r="AZ33" s="128" t="str">
        <f aca="false">IFERROR(Base!AY33/GAMSbase!AY33,"")</f>
        <v/>
      </c>
      <c r="BA33" s="128" t="str">
        <f aca="false">IFERROR(Base!AZ33/GAMSbase!AZ33,"")</f>
        <v/>
      </c>
      <c r="BB33" s="128" t="str">
        <f aca="false">IFERROR(Base!BA33/GAMSbase!BA33,"")</f>
        <v/>
      </c>
      <c r="BC33" s="128" t="str">
        <f aca="false">IFERROR(Base!BB33/GAMSbase!BB33,"")</f>
        <v/>
      </c>
      <c r="BD33" s="128" t="str">
        <f aca="false">IFERROR(Base!BC33/GAMSbase!BC33,"")</f>
        <v/>
      </c>
      <c r="BE33" s="128" t="str">
        <f aca="false">IFERROR(Base!BD33/GAMSbase!BD33,"")</f>
        <v/>
      </c>
      <c r="BF33" s="128" t="str">
        <f aca="false">IFERROR(Base!BE33/GAMSbase!BE33,"")</f>
        <v/>
      </c>
      <c r="BG33" s="128" t="str">
        <f aca="false">IFERROR(Base!BF33/GAMSbase!BF33,"")</f>
        <v/>
      </c>
      <c r="BH33" s="128" t="str">
        <f aca="false">IFERROR(Base!BG33/GAMSbase!BG33,"")</f>
        <v/>
      </c>
      <c r="BI33" s="128" t="str">
        <f aca="false">IFERROR(Base!BH33/GAMSbase!BH33,"")</f>
        <v/>
      </c>
      <c r="BJ33" s="128" t="str">
        <f aca="false">IFERROR(Base!BI33/GAMSbase!BI33,"")</f>
        <v/>
      </c>
    </row>
    <row r="34" customFormat="false" ht="12.75" hidden="false" customHeight="false" outlineLevel="0" collapsed="false">
      <c r="A34" s="0" t="str">
        <f aca="false">Base!A34</f>
        <v>Backstop price (1000$ per ton CO2)</v>
      </c>
      <c r="B34" s="0" t="str">
        <f aca="false">GAMSbase!A34</f>
        <v> Backstop Price (1000 USD per ton CO2)</v>
      </c>
      <c r="C34" s="128" t="n">
        <f aca="false">IFERROR(Base!B34/GAMSbase!B34,"")</f>
        <v>1</v>
      </c>
      <c r="D34" s="128" t="n">
        <f aca="false">IFERROR(Base!C34/GAMSbase!C34,"")</f>
        <v>1</v>
      </c>
      <c r="E34" s="128" t="n">
        <f aca="false">IFERROR(Base!D34/GAMSbase!D34,"")</f>
        <v>1</v>
      </c>
      <c r="F34" s="128" t="n">
        <f aca="false">IFERROR(Base!E34/GAMSbase!E34,"")</f>
        <v>1</v>
      </c>
      <c r="G34" s="128" t="n">
        <f aca="false">IFERROR(Base!F34/GAMSbase!F34,"")</f>
        <v>1</v>
      </c>
      <c r="H34" s="128" t="n">
        <f aca="false">IFERROR(Base!G34/GAMSbase!G34,"")</f>
        <v>1.00000000000008</v>
      </c>
      <c r="I34" s="128" t="n">
        <f aca="false">IFERROR(Base!H34/GAMSbase!H34,"")</f>
        <v>1.00000000000012</v>
      </c>
      <c r="J34" s="128" t="n">
        <f aca="false">IFERROR(Base!I34/GAMSbase!I34,"")</f>
        <v>1.00000000000006</v>
      </c>
      <c r="K34" s="128" t="n">
        <f aca="false">IFERROR(Base!J34/GAMSbase!J34,"")</f>
        <v>1.00000000000006</v>
      </c>
      <c r="L34" s="128" t="n">
        <f aca="false">IFERROR(Base!K34/GAMSbase!K34,"")</f>
        <v>1.00000000000008</v>
      </c>
      <c r="M34" s="128" t="n">
        <f aca="false">IFERROR(Base!L34/GAMSbase!L34,"")</f>
        <v>1.00000000000005</v>
      </c>
      <c r="N34" s="128" t="n">
        <f aca="false">IFERROR(Base!M34/GAMSbase!M34,"")</f>
        <v>1.00000000000019</v>
      </c>
      <c r="O34" s="128" t="n">
        <f aca="false">IFERROR(Base!N34/GAMSbase!N34,"")</f>
        <v>0.999999999999874</v>
      </c>
      <c r="P34" s="128" t="n">
        <f aca="false">IFERROR(Base!O34/GAMSbase!O34,"")</f>
        <v>0.999999999999833</v>
      </c>
      <c r="Q34" s="128" t="n">
        <f aca="false">IFERROR(Base!P34/GAMSbase!P34,"")</f>
        <v>1.00000000000001</v>
      </c>
      <c r="R34" s="128" t="n">
        <f aca="false">IFERROR(Base!Q34/GAMSbase!Q34,"")</f>
        <v>0.999999999999956</v>
      </c>
      <c r="S34" s="128" t="n">
        <f aca="false">IFERROR(Base!R34/GAMSbase!R34,"")</f>
        <v>1.00000000000017</v>
      </c>
      <c r="T34" s="128" t="n">
        <f aca="false">IFERROR(Base!S34/GAMSbase!S34,"")</f>
        <v>0.999999999999939</v>
      </c>
      <c r="U34" s="128" t="n">
        <f aca="false">IFERROR(Base!T34/GAMSbase!T34,"")</f>
        <v>1.0000000000002</v>
      </c>
      <c r="V34" s="128" t="n">
        <f aca="false">IFERROR(Base!U34/GAMSbase!U34,"")</f>
        <v>1.00000000000004</v>
      </c>
      <c r="W34" s="128" t="n">
        <f aca="false">IFERROR(Base!V34/GAMSbase!V34,"")</f>
        <v>0.999999999999857</v>
      </c>
      <c r="X34" s="128" t="n">
        <f aca="false">IFERROR(Base!W34/GAMSbase!W34,"")</f>
        <v>0.999999999999931</v>
      </c>
      <c r="Y34" s="128" t="n">
        <f aca="false">IFERROR(Base!X34/GAMSbase!X34,"")</f>
        <v>1.00000000000025</v>
      </c>
      <c r="Z34" s="128" t="n">
        <f aca="false">IFERROR(Base!Y34/GAMSbase!Y34,"")</f>
        <v>0.999999999999884</v>
      </c>
      <c r="AA34" s="128" t="n">
        <f aca="false">IFERROR(Base!Z34/GAMSbase!Z34,"")</f>
        <v>1.00000000000026</v>
      </c>
      <c r="AB34" s="128" t="n">
        <f aca="false">IFERROR(Base!AA34/GAMSbase!AA34,"")</f>
        <v>1.00000000000022</v>
      </c>
      <c r="AC34" s="128" t="n">
        <f aca="false">IFERROR(Base!AB34/GAMSbase!AB34,"")</f>
        <v>0.999999999999978</v>
      </c>
      <c r="AD34" s="128" t="n">
        <f aca="false">IFERROR(Base!AC34/GAMSbase!AC34,"")</f>
        <v>1.00000000000024</v>
      </c>
      <c r="AE34" s="128" t="n">
        <f aca="false">IFERROR(Base!AD34/GAMSbase!AD34,"")</f>
        <v>1.00000000000005</v>
      </c>
      <c r="AF34" s="128" t="n">
        <f aca="false">IFERROR(Base!AE34/GAMSbase!AE34,"")</f>
        <v>0.999999999999894</v>
      </c>
      <c r="AG34" s="128" t="n">
        <f aca="false">IFERROR(Base!AF34/GAMSbase!AF34,"")</f>
        <v>0.999999999999956</v>
      </c>
      <c r="AH34" s="128" t="n">
        <f aca="false">IFERROR(Base!AG34/GAMSbase!AG34,"")</f>
        <v>0.99999999999994</v>
      </c>
      <c r="AI34" s="128" t="n">
        <f aca="false">IFERROR(Base!AH34/GAMSbase!AH34,"")</f>
        <v>1.00000000000012</v>
      </c>
      <c r="AJ34" s="128" t="n">
        <f aca="false">IFERROR(Base!AI34/GAMSbase!AI34,"")</f>
        <v>0.999999999999818</v>
      </c>
      <c r="AK34" s="128" t="n">
        <f aca="false">IFERROR(Base!AJ34/GAMSbase!AJ34,"")</f>
        <v>1.00000000000002</v>
      </c>
      <c r="AL34" s="128" t="n">
        <f aca="false">IFERROR(Base!AK34/GAMSbase!AK34,"")</f>
        <v>1.00000000000009</v>
      </c>
      <c r="AM34" s="128" t="n">
        <f aca="false">IFERROR(Base!AL34/GAMSbase!AL34,"")</f>
        <v>0.999999999999679</v>
      </c>
      <c r="AN34" s="128" t="n">
        <f aca="false">IFERROR(Base!AM34/GAMSbase!AM34,"")</f>
        <v>1.00000000000031</v>
      </c>
      <c r="AO34" s="128" t="n">
        <f aca="false">IFERROR(Base!AN34/GAMSbase!AN34,"")</f>
        <v>1.00000000000004</v>
      </c>
      <c r="AP34" s="128" t="n">
        <f aca="false">IFERROR(Base!AO34/GAMSbase!AO34,"")</f>
        <v>0.999999999999906</v>
      </c>
      <c r="AQ34" s="128" t="n">
        <f aca="false">IFERROR(Base!AP34/GAMSbase!AP34,"")</f>
        <v>1.00000000000025</v>
      </c>
      <c r="AR34" s="128" t="n">
        <f aca="false">IFERROR(Base!AQ34/GAMSbase!AQ34,"")</f>
        <v>0.999999999999959</v>
      </c>
      <c r="AS34" s="128" t="n">
        <f aca="false">IFERROR(Base!AR34/GAMSbase!AR34,"")</f>
        <v>1.0000000000003</v>
      </c>
      <c r="AT34" s="128" t="n">
        <f aca="false">IFERROR(Base!AS34/GAMSbase!AS34,"")</f>
        <v>0.999999999999885</v>
      </c>
      <c r="AU34" s="128" t="n">
        <f aca="false">IFERROR(Base!AT34/GAMSbase!AT34,"")</f>
        <v>1.00000000000039</v>
      </c>
      <c r="AV34" s="128" t="n">
        <f aca="false">IFERROR(Base!AU34/GAMSbase!AU34,"")</f>
        <v>1.00000000000026</v>
      </c>
      <c r="AW34" s="128" t="n">
        <f aca="false">IFERROR(Base!AV34/GAMSbase!AV34,"")</f>
        <v>0.999999999999583</v>
      </c>
      <c r="AX34" s="128" t="n">
        <f aca="false">IFERROR(Base!AW34/GAMSbase!AW34,"")</f>
        <v>0.999999999999559</v>
      </c>
      <c r="AY34" s="128" t="n">
        <f aca="false">IFERROR(Base!AX34/GAMSbase!AX34,"")</f>
        <v>0.999999999999804</v>
      </c>
      <c r="AZ34" s="128" t="n">
        <f aca="false">IFERROR(Base!AY34/GAMSbase!AY34,"")</f>
        <v>1.00000000000006</v>
      </c>
      <c r="BA34" s="128" t="n">
        <f aca="false">IFERROR(Base!AZ34/GAMSbase!AZ34,"")</f>
        <v>0.999999999999746</v>
      </c>
      <c r="BB34" s="128" t="n">
        <f aca="false">IFERROR(Base!BA34/GAMSbase!BA34,"")</f>
        <v>1.00000000000046</v>
      </c>
      <c r="BC34" s="128" t="n">
        <f aca="false">IFERROR(Base!BB34/GAMSbase!BB34,"")</f>
        <v>1.00000000000016</v>
      </c>
      <c r="BD34" s="128" t="n">
        <f aca="false">IFERROR(Base!BC34/GAMSbase!BC34,"")</f>
        <v>1.00000000000044</v>
      </c>
      <c r="BE34" s="128" t="n">
        <f aca="false">IFERROR(Base!BD34/GAMSbase!BD34,"")</f>
        <v>1.00000000000021</v>
      </c>
      <c r="BF34" s="128" t="n">
        <f aca="false">IFERROR(Base!BE34/GAMSbase!BE34,"")</f>
        <v>1.00000000000001</v>
      </c>
      <c r="BG34" s="128" t="n">
        <f aca="false">IFERROR(Base!BF34/GAMSbase!BF34,"")</f>
        <v>0.999999999999526</v>
      </c>
      <c r="BH34" s="128" t="n">
        <f aca="false">IFERROR(Base!BG34/GAMSbase!BG34,"")</f>
        <v>0.999999999999618</v>
      </c>
      <c r="BI34" s="128" t="n">
        <f aca="false">IFERROR(Base!BH34/GAMSbase!BH34,"")</f>
        <v>0.999999999999682</v>
      </c>
      <c r="BJ34" s="128" t="n">
        <f aca="false">IFERROR(Base!BI34/GAMSbase!BI34,"")</f>
        <v>1.00000000000049</v>
      </c>
    </row>
    <row r="35" customFormat="false" ht="12.75" hidden="false" customHeight="false" outlineLevel="0" collapsed="false">
      <c r="A35" s="0" t="str">
        <f aca="false">Base!A35</f>
        <v>   Ratio of asymptotic to initial backstop price</v>
      </c>
      <c r="B35" s="0" t="str">
        <f aca="false">GAMSbase!A35</f>
        <v>Ratio of Asymptotic to Initial Backstop Price</v>
      </c>
      <c r="C35" s="128" t="str">
        <f aca="false">IFERROR(Base!B35/GAMSbase!B35,"")</f>
        <v/>
      </c>
      <c r="D35" s="128" t="str">
        <f aca="false">IFERROR(Base!C35/GAMSbase!C35,"")</f>
        <v/>
      </c>
      <c r="E35" s="128" t="str">
        <f aca="false">IFERROR(Base!D35/GAMSbase!D35,"")</f>
        <v/>
      </c>
      <c r="F35" s="128" t="str">
        <f aca="false">IFERROR(Base!E35/GAMSbase!E35,"")</f>
        <v/>
      </c>
      <c r="G35" s="128" t="str">
        <f aca="false">IFERROR(Base!F35/GAMSbase!F35,"")</f>
        <v/>
      </c>
      <c r="H35" s="128" t="str">
        <f aca="false">IFERROR(Base!G35/GAMSbase!G35,"")</f>
        <v/>
      </c>
      <c r="I35" s="128" t="str">
        <f aca="false">IFERROR(Base!H35/GAMSbase!H35,"")</f>
        <v/>
      </c>
      <c r="J35" s="128" t="str">
        <f aca="false">IFERROR(Base!I35/GAMSbase!I35,"")</f>
        <v/>
      </c>
      <c r="K35" s="128" t="str">
        <f aca="false">IFERROR(Base!J35/GAMSbase!J35,"")</f>
        <v/>
      </c>
      <c r="L35" s="128" t="str">
        <f aca="false">IFERROR(Base!K35/GAMSbase!K35,"")</f>
        <v/>
      </c>
      <c r="M35" s="128" t="str">
        <f aca="false">IFERROR(Base!L35/GAMSbase!L35,"")</f>
        <v/>
      </c>
      <c r="N35" s="128" t="str">
        <f aca="false">IFERROR(Base!M35/GAMSbase!M35,"")</f>
        <v/>
      </c>
      <c r="O35" s="128" t="str">
        <f aca="false">IFERROR(Base!N35/GAMSbase!N35,"")</f>
        <v/>
      </c>
      <c r="P35" s="128" t="str">
        <f aca="false">IFERROR(Base!O35/GAMSbase!O35,"")</f>
        <v/>
      </c>
      <c r="Q35" s="128" t="str">
        <f aca="false">IFERROR(Base!P35/GAMSbase!P35,"")</f>
        <v/>
      </c>
      <c r="R35" s="128" t="str">
        <f aca="false">IFERROR(Base!Q35/GAMSbase!Q35,"")</f>
        <v/>
      </c>
      <c r="S35" s="128" t="str">
        <f aca="false">IFERROR(Base!R35/GAMSbase!R35,"")</f>
        <v/>
      </c>
      <c r="T35" s="128" t="str">
        <f aca="false">IFERROR(Base!S35/GAMSbase!S35,"")</f>
        <v/>
      </c>
      <c r="U35" s="128" t="str">
        <f aca="false">IFERROR(Base!T35/GAMSbase!T35,"")</f>
        <v/>
      </c>
      <c r="V35" s="128" t="str">
        <f aca="false">IFERROR(Base!U35/GAMSbase!U35,"")</f>
        <v/>
      </c>
      <c r="W35" s="128" t="str">
        <f aca="false">IFERROR(Base!V35/GAMSbase!V35,"")</f>
        <v/>
      </c>
      <c r="X35" s="128" t="str">
        <f aca="false">IFERROR(Base!W35/GAMSbase!W35,"")</f>
        <v/>
      </c>
      <c r="Y35" s="128" t="str">
        <f aca="false">IFERROR(Base!X35/GAMSbase!X35,"")</f>
        <v/>
      </c>
      <c r="Z35" s="128" t="str">
        <f aca="false">IFERROR(Base!Y35/GAMSbase!Y35,"")</f>
        <v/>
      </c>
      <c r="AA35" s="128" t="str">
        <f aca="false">IFERROR(Base!Z35/GAMSbase!Z35,"")</f>
        <v/>
      </c>
      <c r="AB35" s="128" t="str">
        <f aca="false">IFERROR(Base!AA35/GAMSbase!AA35,"")</f>
        <v/>
      </c>
      <c r="AC35" s="128" t="str">
        <f aca="false">IFERROR(Base!AB35/GAMSbase!AB35,"")</f>
        <v/>
      </c>
      <c r="AD35" s="128" t="str">
        <f aca="false">IFERROR(Base!AC35/GAMSbase!AC35,"")</f>
        <v/>
      </c>
      <c r="AE35" s="128" t="str">
        <f aca="false">IFERROR(Base!AD35/GAMSbase!AD35,"")</f>
        <v/>
      </c>
      <c r="AF35" s="128" t="str">
        <f aca="false">IFERROR(Base!AE35/GAMSbase!AE35,"")</f>
        <v/>
      </c>
      <c r="AG35" s="128" t="str">
        <f aca="false">IFERROR(Base!AF35/GAMSbase!AF35,"")</f>
        <v/>
      </c>
      <c r="AH35" s="128" t="str">
        <f aca="false">IFERROR(Base!AG35/GAMSbase!AG35,"")</f>
        <v/>
      </c>
      <c r="AI35" s="128" t="str">
        <f aca="false">IFERROR(Base!AH35/GAMSbase!AH35,"")</f>
        <v/>
      </c>
      <c r="AJ35" s="128" t="str">
        <f aca="false">IFERROR(Base!AI35/GAMSbase!AI35,"")</f>
        <v/>
      </c>
      <c r="AK35" s="128" t="str">
        <f aca="false">IFERROR(Base!AJ35/GAMSbase!AJ35,"")</f>
        <v/>
      </c>
      <c r="AL35" s="128" t="str">
        <f aca="false">IFERROR(Base!AK35/GAMSbase!AK35,"")</f>
        <v/>
      </c>
      <c r="AM35" s="128" t="str">
        <f aca="false">IFERROR(Base!AL35/GAMSbase!AL35,"")</f>
        <v/>
      </c>
      <c r="AN35" s="128" t="str">
        <f aca="false">IFERROR(Base!AM35/GAMSbase!AM35,"")</f>
        <v/>
      </c>
      <c r="AO35" s="128" t="str">
        <f aca="false">IFERROR(Base!AN35/GAMSbase!AN35,"")</f>
        <v/>
      </c>
      <c r="AP35" s="128" t="str">
        <f aca="false">IFERROR(Base!AO35/GAMSbase!AO35,"")</f>
        <v/>
      </c>
      <c r="AQ35" s="128" t="str">
        <f aca="false">IFERROR(Base!AP35/GAMSbase!AP35,"")</f>
        <v/>
      </c>
      <c r="AR35" s="128" t="str">
        <f aca="false">IFERROR(Base!AQ35/GAMSbase!AQ35,"")</f>
        <v/>
      </c>
      <c r="AS35" s="128" t="str">
        <f aca="false">IFERROR(Base!AR35/GAMSbase!AR35,"")</f>
        <v/>
      </c>
      <c r="AT35" s="128" t="str">
        <f aca="false">IFERROR(Base!AS35/GAMSbase!AS35,"")</f>
        <v/>
      </c>
      <c r="AU35" s="128" t="str">
        <f aca="false">IFERROR(Base!AT35/GAMSbase!AT35,"")</f>
        <v/>
      </c>
      <c r="AV35" s="128" t="str">
        <f aca="false">IFERROR(Base!AU35/GAMSbase!AU35,"")</f>
        <v/>
      </c>
      <c r="AW35" s="128" t="str">
        <f aca="false">IFERROR(Base!AV35/GAMSbase!AV35,"")</f>
        <v/>
      </c>
      <c r="AX35" s="128" t="str">
        <f aca="false">IFERROR(Base!AW35/GAMSbase!AW35,"")</f>
        <v/>
      </c>
      <c r="AY35" s="128" t="str">
        <f aca="false">IFERROR(Base!AX35/GAMSbase!AX35,"")</f>
        <v/>
      </c>
      <c r="AZ35" s="128" t="str">
        <f aca="false">IFERROR(Base!AY35/GAMSbase!AY35,"")</f>
        <v/>
      </c>
      <c r="BA35" s="128" t="str">
        <f aca="false">IFERROR(Base!AZ35/GAMSbase!AZ35,"")</f>
        <v/>
      </c>
      <c r="BB35" s="128" t="str">
        <f aca="false">IFERROR(Base!BA35/GAMSbase!BA35,"")</f>
        <v/>
      </c>
      <c r="BC35" s="128" t="str">
        <f aca="false">IFERROR(Base!BB35/GAMSbase!BB35,"")</f>
        <v/>
      </c>
      <c r="BD35" s="128" t="str">
        <f aca="false">IFERROR(Base!BC35/GAMSbase!BC35,"")</f>
        <v/>
      </c>
      <c r="BE35" s="128" t="str">
        <f aca="false">IFERROR(Base!BD35/GAMSbase!BD35,"")</f>
        <v/>
      </c>
      <c r="BF35" s="128" t="str">
        <f aca="false">IFERROR(Base!BE35/GAMSbase!BE35,"")</f>
        <v/>
      </c>
      <c r="BG35" s="128" t="str">
        <f aca="false">IFERROR(Base!BF35/GAMSbase!BF35,"")</f>
        <v/>
      </c>
      <c r="BH35" s="128" t="str">
        <f aca="false">IFERROR(Base!BG35/GAMSbase!BG35,"")</f>
        <v/>
      </c>
      <c r="BI35" s="128" t="str">
        <f aca="false">IFERROR(Base!BH35/GAMSbase!BH35,"")</f>
        <v/>
      </c>
      <c r="BJ35" s="128" t="str">
        <f aca="false">IFERROR(Base!BI35/GAMSbase!BI35,"")</f>
        <v/>
      </c>
    </row>
    <row r="36" customFormat="false" ht="12.75" hidden="false" customHeight="false" outlineLevel="0" collapsed="false">
      <c r="A36" s="0" t="str">
        <f aca="false">Base!A36</f>
        <v>   Decline rate of backstop price (per half-decade)</v>
      </c>
      <c r="B36" s="0" t="str">
        <f aca="false">GAMSbase!A36</f>
        <v>Decline Rate of Backstop Price (per period)</v>
      </c>
      <c r="C36" s="128" t="str">
        <f aca="false">IFERROR(Base!B36/GAMSbase!B36,"")</f>
        <v/>
      </c>
      <c r="D36" s="128" t="str">
        <f aca="false">IFERROR(Base!C36/GAMSbase!C36,"")</f>
        <v/>
      </c>
      <c r="E36" s="128" t="str">
        <f aca="false">IFERROR(Base!D36/GAMSbase!D36,"")</f>
        <v/>
      </c>
      <c r="F36" s="128" t="str">
        <f aca="false">IFERROR(Base!E36/GAMSbase!E36,"")</f>
        <v/>
      </c>
      <c r="G36" s="128" t="str">
        <f aca="false">IFERROR(Base!F36/GAMSbase!F36,"")</f>
        <v/>
      </c>
      <c r="H36" s="128" t="str">
        <f aca="false">IFERROR(Base!G36/GAMSbase!G36,"")</f>
        <v/>
      </c>
      <c r="I36" s="128" t="str">
        <f aca="false">IFERROR(Base!H36/GAMSbase!H36,"")</f>
        <v/>
      </c>
      <c r="J36" s="128" t="str">
        <f aca="false">IFERROR(Base!I36/GAMSbase!I36,"")</f>
        <v/>
      </c>
      <c r="K36" s="128" t="str">
        <f aca="false">IFERROR(Base!J36/GAMSbase!J36,"")</f>
        <v/>
      </c>
      <c r="L36" s="128" t="str">
        <f aca="false">IFERROR(Base!K36/GAMSbase!K36,"")</f>
        <v/>
      </c>
      <c r="M36" s="128" t="str">
        <f aca="false">IFERROR(Base!L36/GAMSbase!L36,"")</f>
        <v/>
      </c>
      <c r="N36" s="128" t="str">
        <f aca="false">IFERROR(Base!M36/GAMSbase!M36,"")</f>
        <v/>
      </c>
      <c r="O36" s="128" t="str">
        <f aca="false">IFERROR(Base!N36/GAMSbase!N36,"")</f>
        <v/>
      </c>
      <c r="P36" s="128" t="str">
        <f aca="false">IFERROR(Base!O36/GAMSbase!O36,"")</f>
        <v/>
      </c>
      <c r="Q36" s="128" t="str">
        <f aca="false">IFERROR(Base!P36/GAMSbase!P36,"")</f>
        <v/>
      </c>
      <c r="R36" s="128" t="str">
        <f aca="false">IFERROR(Base!Q36/GAMSbase!Q36,"")</f>
        <v/>
      </c>
      <c r="S36" s="128" t="str">
        <f aca="false">IFERROR(Base!R36/GAMSbase!R36,"")</f>
        <v/>
      </c>
      <c r="T36" s="128" t="str">
        <f aca="false">IFERROR(Base!S36/GAMSbase!S36,"")</f>
        <v/>
      </c>
      <c r="U36" s="128" t="str">
        <f aca="false">IFERROR(Base!T36/GAMSbase!T36,"")</f>
        <v/>
      </c>
      <c r="V36" s="128" t="str">
        <f aca="false">IFERROR(Base!U36/GAMSbase!U36,"")</f>
        <v/>
      </c>
      <c r="W36" s="128" t="str">
        <f aca="false">IFERROR(Base!V36/GAMSbase!V36,"")</f>
        <v/>
      </c>
      <c r="X36" s="128" t="str">
        <f aca="false">IFERROR(Base!W36/GAMSbase!W36,"")</f>
        <v/>
      </c>
      <c r="Y36" s="128" t="str">
        <f aca="false">IFERROR(Base!X36/GAMSbase!X36,"")</f>
        <v/>
      </c>
      <c r="Z36" s="128" t="str">
        <f aca="false">IFERROR(Base!Y36/GAMSbase!Y36,"")</f>
        <v/>
      </c>
      <c r="AA36" s="128" t="str">
        <f aca="false">IFERROR(Base!Z36/GAMSbase!Z36,"")</f>
        <v/>
      </c>
      <c r="AB36" s="128" t="str">
        <f aca="false">IFERROR(Base!AA36/GAMSbase!AA36,"")</f>
        <v/>
      </c>
      <c r="AC36" s="128" t="str">
        <f aca="false">IFERROR(Base!AB36/GAMSbase!AB36,"")</f>
        <v/>
      </c>
      <c r="AD36" s="128" t="str">
        <f aca="false">IFERROR(Base!AC36/GAMSbase!AC36,"")</f>
        <v/>
      </c>
      <c r="AE36" s="128" t="str">
        <f aca="false">IFERROR(Base!AD36/GAMSbase!AD36,"")</f>
        <v/>
      </c>
      <c r="AF36" s="128" t="str">
        <f aca="false">IFERROR(Base!AE36/GAMSbase!AE36,"")</f>
        <v/>
      </c>
      <c r="AG36" s="128" t="str">
        <f aca="false">IFERROR(Base!AF36/GAMSbase!AF36,"")</f>
        <v/>
      </c>
      <c r="AH36" s="128" t="str">
        <f aca="false">IFERROR(Base!AG36/GAMSbase!AG36,"")</f>
        <v/>
      </c>
      <c r="AI36" s="128" t="str">
        <f aca="false">IFERROR(Base!AH36/GAMSbase!AH36,"")</f>
        <v/>
      </c>
      <c r="AJ36" s="128" t="str">
        <f aca="false">IFERROR(Base!AI36/GAMSbase!AI36,"")</f>
        <v/>
      </c>
      <c r="AK36" s="128" t="str">
        <f aca="false">IFERROR(Base!AJ36/GAMSbase!AJ36,"")</f>
        <v/>
      </c>
      <c r="AL36" s="128" t="str">
        <f aca="false">IFERROR(Base!AK36/GAMSbase!AK36,"")</f>
        <v/>
      </c>
      <c r="AM36" s="128" t="str">
        <f aca="false">IFERROR(Base!AL36/GAMSbase!AL36,"")</f>
        <v/>
      </c>
      <c r="AN36" s="128" t="str">
        <f aca="false">IFERROR(Base!AM36/GAMSbase!AM36,"")</f>
        <v/>
      </c>
      <c r="AO36" s="128" t="str">
        <f aca="false">IFERROR(Base!AN36/GAMSbase!AN36,"")</f>
        <v/>
      </c>
      <c r="AP36" s="128" t="str">
        <f aca="false">IFERROR(Base!AO36/GAMSbase!AO36,"")</f>
        <v/>
      </c>
      <c r="AQ36" s="128" t="str">
        <f aca="false">IFERROR(Base!AP36/GAMSbase!AP36,"")</f>
        <v/>
      </c>
      <c r="AR36" s="128" t="str">
        <f aca="false">IFERROR(Base!AQ36/GAMSbase!AQ36,"")</f>
        <v/>
      </c>
      <c r="AS36" s="128" t="str">
        <f aca="false">IFERROR(Base!AR36/GAMSbase!AR36,"")</f>
        <v/>
      </c>
      <c r="AT36" s="128" t="str">
        <f aca="false">IFERROR(Base!AS36/GAMSbase!AS36,"")</f>
        <v/>
      </c>
      <c r="AU36" s="128" t="str">
        <f aca="false">IFERROR(Base!AT36/GAMSbase!AT36,"")</f>
        <v/>
      </c>
      <c r="AV36" s="128" t="str">
        <f aca="false">IFERROR(Base!AU36/GAMSbase!AU36,"")</f>
        <v/>
      </c>
      <c r="AW36" s="128" t="str">
        <f aca="false">IFERROR(Base!AV36/GAMSbase!AV36,"")</f>
        <v/>
      </c>
      <c r="AX36" s="128" t="str">
        <f aca="false">IFERROR(Base!AW36/GAMSbase!AW36,"")</f>
        <v/>
      </c>
      <c r="AY36" s="128" t="str">
        <f aca="false">IFERROR(Base!AX36/GAMSbase!AX36,"")</f>
        <v/>
      </c>
      <c r="AZ36" s="128" t="str">
        <f aca="false">IFERROR(Base!AY36/GAMSbase!AY36,"")</f>
        <v/>
      </c>
      <c r="BA36" s="128" t="str">
        <f aca="false">IFERROR(Base!AZ36/GAMSbase!AZ36,"")</f>
        <v/>
      </c>
      <c r="BB36" s="128" t="str">
        <f aca="false">IFERROR(Base!BA36/GAMSbase!BA36,"")</f>
        <v/>
      </c>
      <c r="BC36" s="128" t="str">
        <f aca="false">IFERROR(Base!BB36/GAMSbase!BB36,"")</f>
        <v/>
      </c>
      <c r="BD36" s="128" t="str">
        <f aca="false">IFERROR(Base!BC36/GAMSbase!BC36,"")</f>
        <v/>
      </c>
      <c r="BE36" s="128" t="str">
        <f aca="false">IFERROR(Base!BD36/GAMSbase!BD36,"")</f>
        <v/>
      </c>
      <c r="BF36" s="128" t="str">
        <f aca="false">IFERROR(Base!BE36/GAMSbase!BE36,"")</f>
        <v/>
      </c>
      <c r="BG36" s="128" t="str">
        <f aca="false">IFERROR(Base!BF36/GAMSbase!BF36,"")</f>
        <v/>
      </c>
      <c r="BH36" s="128" t="str">
        <f aca="false">IFERROR(Base!BG36/GAMSbase!BG36,"")</f>
        <v/>
      </c>
      <c r="BI36" s="128" t="str">
        <f aca="false">IFERROR(Base!BH36/GAMSbase!BH36,"")</f>
        <v/>
      </c>
      <c r="BJ36" s="128" t="str">
        <f aca="false">IFERROR(Base!BI36/GAMSbase!BI36,"")</f>
        <v/>
      </c>
    </row>
    <row r="37" customFormat="false" ht="12.75" hidden="false" customHeight="false" outlineLevel="0" collapsed="false">
      <c r="A37" s="0" t="str">
        <f aca="false">Base!A37</f>
        <v>   Upper limit of control rate after 2150</v>
      </c>
      <c r="B37" s="0" t="str">
        <f aca="false">GAMSbase!A37</f>
        <v>Upper limit of Control Rate</v>
      </c>
      <c r="C37" s="128" t="n">
        <f aca="false">IFERROR(Base!B37/GAMSbase!B37,"")</f>
        <v>1</v>
      </c>
      <c r="D37" s="128" t="str">
        <f aca="false">IFERROR(Base!C37/GAMSbase!C37,"")</f>
        <v/>
      </c>
      <c r="E37" s="128" t="str">
        <f aca="false">IFERROR(Base!D37/GAMSbase!D37,"")</f>
        <v/>
      </c>
      <c r="F37" s="128" t="str">
        <f aca="false">IFERROR(Base!E37/GAMSbase!E37,"")</f>
        <v/>
      </c>
      <c r="G37" s="128" t="str">
        <f aca="false">IFERROR(Base!F37/GAMSbase!F37,"")</f>
        <v/>
      </c>
      <c r="H37" s="128" t="str">
        <f aca="false">IFERROR(Base!G37/GAMSbase!G37,"")</f>
        <v/>
      </c>
      <c r="I37" s="128" t="str">
        <f aca="false">IFERROR(Base!H37/GAMSbase!H37,"")</f>
        <v/>
      </c>
      <c r="J37" s="128" t="str">
        <f aca="false">IFERROR(Base!I37/GAMSbase!I37,"")</f>
        <v/>
      </c>
      <c r="K37" s="128" t="str">
        <f aca="false">IFERROR(Base!J37/GAMSbase!J37,"")</f>
        <v/>
      </c>
      <c r="L37" s="128" t="str">
        <f aca="false">IFERROR(Base!K37/GAMSbase!K37,"")</f>
        <v/>
      </c>
      <c r="M37" s="128" t="str">
        <f aca="false">IFERROR(Base!L37/GAMSbase!L37,"")</f>
        <v/>
      </c>
      <c r="N37" s="128" t="str">
        <f aca="false">IFERROR(Base!M37/GAMSbase!M37,"")</f>
        <v/>
      </c>
      <c r="O37" s="128" t="str">
        <f aca="false">IFERROR(Base!N37/GAMSbase!N37,"")</f>
        <v/>
      </c>
      <c r="P37" s="128" t="str">
        <f aca="false">IFERROR(Base!O37/GAMSbase!O37,"")</f>
        <v/>
      </c>
      <c r="Q37" s="128" t="str">
        <f aca="false">IFERROR(Base!P37/GAMSbase!P37,"")</f>
        <v/>
      </c>
      <c r="R37" s="128" t="str">
        <f aca="false">IFERROR(Base!Q37/GAMSbase!Q37,"")</f>
        <v/>
      </c>
      <c r="S37" s="128" t="str">
        <f aca="false">IFERROR(Base!R37/GAMSbase!R37,"")</f>
        <v/>
      </c>
      <c r="T37" s="128" t="str">
        <f aca="false">IFERROR(Base!S37/GAMSbase!S37,"")</f>
        <v/>
      </c>
      <c r="U37" s="128" t="str">
        <f aca="false">IFERROR(Base!T37/GAMSbase!T37,"")</f>
        <v/>
      </c>
      <c r="V37" s="128" t="str">
        <f aca="false">IFERROR(Base!U37/GAMSbase!U37,"")</f>
        <v/>
      </c>
      <c r="W37" s="128" t="str">
        <f aca="false">IFERROR(Base!V37/GAMSbase!V37,"")</f>
        <v/>
      </c>
      <c r="X37" s="128" t="str">
        <f aca="false">IFERROR(Base!W37/GAMSbase!W37,"")</f>
        <v/>
      </c>
      <c r="Y37" s="128" t="str">
        <f aca="false">IFERROR(Base!X37/GAMSbase!X37,"")</f>
        <v/>
      </c>
      <c r="Z37" s="128" t="str">
        <f aca="false">IFERROR(Base!Y37/GAMSbase!Y37,"")</f>
        <v/>
      </c>
      <c r="AA37" s="128" t="str">
        <f aca="false">IFERROR(Base!Z37/GAMSbase!Z37,"")</f>
        <v/>
      </c>
      <c r="AB37" s="128" t="str">
        <f aca="false">IFERROR(Base!AA37/GAMSbase!AA37,"")</f>
        <v/>
      </c>
      <c r="AC37" s="128" t="str">
        <f aca="false">IFERROR(Base!AB37/GAMSbase!AB37,"")</f>
        <v/>
      </c>
      <c r="AD37" s="128" t="str">
        <f aca="false">IFERROR(Base!AC37/GAMSbase!AC37,"")</f>
        <v/>
      </c>
      <c r="AE37" s="128" t="str">
        <f aca="false">IFERROR(Base!AD37/GAMSbase!AD37,"")</f>
        <v/>
      </c>
      <c r="AF37" s="128" t="str">
        <f aca="false">IFERROR(Base!AE37/GAMSbase!AE37,"")</f>
        <v/>
      </c>
      <c r="AG37" s="128" t="str">
        <f aca="false">IFERROR(Base!AF37/GAMSbase!AF37,"")</f>
        <v/>
      </c>
      <c r="AH37" s="128" t="str">
        <f aca="false">IFERROR(Base!AG37/GAMSbase!AG37,"")</f>
        <v/>
      </c>
      <c r="AI37" s="128" t="str">
        <f aca="false">IFERROR(Base!AH37/GAMSbase!AH37,"")</f>
        <v/>
      </c>
      <c r="AJ37" s="128" t="str">
        <f aca="false">IFERROR(Base!AI37/GAMSbase!AI37,"")</f>
        <v/>
      </c>
      <c r="AK37" s="128" t="str">
        <f aca="false">IFERROR(Base!AJ37/GAMSbase!AJ37,"")</f>
        <v/>
      </c>
      <c r="AL37" s="128" t="str">
        <f aca="false">IFERROR(Base!AK37/GAMSbase!AK37,"")</f>
        <v/>
      </c>
      <c r="AM37" s="128" t="str">
        <f aca="false">IFERROR(Base!AL37/GAMSbase!AL37,"")</f>
        <v/>
      </c>
      <c r="AN37" s="128" t="str">
        <f aca="false">IFERROR(Base!AM37/GAMSbase!AM37,"")</f>
        <v/>
      </c>
      <c r="AO37" s="128" t="str">
        <f aca="false">IFERROR(Base!AN37/GAMSbase!AN37,"")</f>
        <v/>
      </c>
      <c r="AP37" s="128" t="str">
        <f aca="false">IFERROR(Base!AO37/GAMSbase!AO37,"")</f>
        <v/>
      </c>
      <c r="AQ37" s="128" t="str">
        <f aca="false">IFERROR(Base!AP37/GAMSbase!AP37,"")</f>
        <v/>
      </c>
      <c r="AR37" s="128" t="str">
        <f aca="false">IFERROR(Base!AQ37/GAMSbase!AQ37,"")</f>
        <v/>
      </c>
      <c r="AS37" s="128" t="str">
        <f aca="false">IFERROR(Base!AR37/GAMSbase!AR37,"")</f>
        <v/>
      </c>
      <c r="AT37" s="128" t="str">
        <f aca="false">IFERROR(Base!AS37/GAMSbase!AS37,"")</f>
        <v/>
      </c>
      <c r="AU37" s="128" t="str">
        <f aca="false">IFERROR(Base!AT37/GAMSbase!AT37,"")</f>
        <v/>
      </c>
      <c r="AV37" s="128" t="str">
        <f aca="false">IFERROR(Base!AU37/GAMSbase!AU37,"")</f>
        <v/>
      </c>
      <c r="AW37" s="128" t="str">
        <f aca="false">IFERROR(Base!AV37/GAMSbase!AV37,"")</f>
        <v/>
      </c>
      <c r="AX37" s="128" t="str">
        <f aca="false">IFERROR(Base!AW37/GAMSbase!AW37,"")</f>
        <v/>
      </c>
      <c r="AY37" s="128" t="str">
        <f aca="false">IFERROR(Base!AX37/GAMSbase!AX37,"")</f>
        <v/>
      </c>
      <c r="AZ37" s="128" t="str">
        <f aca="false">IFERROR(Base!AY37/GAMSbase!AY37,"")</f>
        <v/>
      </c>
      <c r="BA37" s="128" t="str">
        <f aca="false">IFERROR(Base!AZ37/GAMSbase!AZ37,"")</f>
        <v/>
      </c>
      <c r="BB37" s="128" t="str">
        <f aca="false">IFERROR(Base!BA37/GAMSbase!BA37,"")</f>
        <v/>
      </c>
      <c r="BC37" s="128" t="str">
        <f aca="false">IFERROR(Base!BB37/GAMSbase!BB37,"")</f>
        <v/>
      </c>
      <c r="BD37" s="128" t="str">
        <f aca="false">IFERROR(Base!BC37/GAMSbase!BC37,"")</f>
        <v/>
      </c>
      <c r="BE37" s="128" t="str">
        <f aca="false">IFERROR(Base!BD37/GAMSbase!BD37,"")</f>
        <v/>
      </c>
      <c r="BF37" s="128" t="str">
        <f aca="false">IFERROR(Base!BE37/GAMSbase!BE37,"")</f>
        <v/>
      </c>
      <c r="BG37" s="128" t="str">
        <f aca="false">IFERROR(Base!BF37/GAMSbase!BF37,"")</f>
        <v/>
      </c>
      <c r="BH37" s="128" t="str">
        <f aca="false">IFERROR(Base!BG37/GAMSbase!BG37,"")</f>
        <v/>
      </c>
      <c r="BI37" s="128" t="str">
        <f aca="false">IFERROR(Base!BH37/GAMSbase!BH37,"")</f>
        <v/>
      </c>
      <c r="BJ37" s="128" t="str">
        <f aca="false">IFERROR(Base!BI37/GAMSbase!BI37,"")</f>
        <v/>
      </c>
    </row>
    <row r="38" customFormat="false" ht="12.75" hidden="false" customHeight="false" outlineLevel="0" collapsed="false">
      <c r="A38" s="0" t="str">
        <f aca="false">Base!A38</f>
        <v>Backstop competitive year (pback declines rapidly for periods beyond)</v>
      </c>
      <c r="B38" s="0" t="str">
        <f aca="false">GAMSbase!A38</f>
        <v>Backstop Competitive Year (Henceforth pBack declines rapidly)</v>
      </c>
      <c r="C38" s="128" t="str">
        <f aca="false">IFERROR(Base!B38/GAMSbase!B38,"")</f>
        <v/>
      </c>
      <c r="D38" s="128" t="str">
        <f aca="false">IFERROR(Base!C38/GAMSbase!C38,"")</f>
        <v/>
      </c>
      <c r="E38" s="128" t="str">
        <f aca="false">IFERROR(Base!D38/GAMSbase!D38,"")</f>
        <v/>
      </c>
      <c r="F38" s="128" t="str">
        <f aca="false">IFERROR(Base!E38/GAMSbase!E38,"")</f>
        <v/>
      </c>
      <c r="G38" s="128" t="str">
        <f aca="false">IFERROR(Base!F38/GAMSbase!F38,"")</f>
        <v/>
      </c>
      <c r="H38" s="128" t="str">
        <f aca="false">IFERROR(Base!G38/GAMSbase!G38,"")</f>
        <v/>
      </c>
      <c r="I38" s="128" t="str">
        <f aca="false">IFERROR(Base!H38/GAMSbase!H38,"")</f>
        <v/>
      </c>
      <c r="J38" s="128" t="str">
        <f aca="false">IFERROR(Base!I38/GAMSbase!I38,"")</f>
        <v/>
      </c>
      <c r="K38" s="128" t="str">
        <f aca="false">IFERROR(Base!J38/GAMSbase!J38,"")</f>
        <v/>
      </c>
      <c r="L38" s="128" t="str">
        <f aca="false">IFERROR(Base!K38/GAMSbase!K38,"")</f>
        <v/>
      </c>
      <c r="M38" s="128" t="str">
        <f aca="false">IFERROR(Base!L38/GAMSbase!L38,"")</f>
        <v/>
      </c>
      <c r="N38" s="128" t="str">
        <f aca="false">IFERROR(Base!M38/GAMSbase!M38,"")</f>
        <v/>
      </c>
      <c r="O38" s="128" t="str">
        <f aca="false">IFERROR(Base!N38/GAMSbase!N38,"")</f>
        <v/>
      </c>
      <c r="P38" s="128" t="str">
        <f aca="false">IFERROR(Base!O38/GAMSbase!O38,"")</f>
        <v/>
      </c>
      <c r="Q38" s="128" t="str">
        <f aca="false">IFERROR(Base!P38/GAMSbase!P38,"")</f>
        <v/>
      </c>
      <c r="R38" s="128" t="str">
        <f aca="false">IFERROR(Base!Q38/GAMSbase!Q38,"")</f>
        <v/>
      </c>
      <c r="S38" s="128" t="str">
        <f aca="false">IFERROR(Base!R38/GAMSbase!R38,"")</f>
        <v/>
      </c>
      <c r="T38" s="128" t="str">
        <f aca="false">IFERROR(Base!S38/GAMSbase!S38,"")</f>
        <v/>
      </c>
      <c r="U38" s="128" t="str">
        <f aca="false">IFERROR(Base!T38/GAMSbase!T38,"")</f>
        <v/>
      </c>
      <c r="V38" s="128" t="str">
        <f aca="false">IFERROR(Base!U38/GAMSbase!U38,"")</f>
        <v/>
      </c>
      <c r="W38" s="128" t="str">
        <f aca="false">IFERROR(Base!V38/GAMSbase!V38,"")</f>
        <v/>
      </c>
      <c r="X38" s="128" t="str">
        <f aca="false">IFERROR(Base!W38/GAMSbase!W38,"")</f>
        <v/>
      </c>
      <c r="Y38" s="128" t="str">
        <f aca="false">IFERROR(Base!X38/GAMSbase!X38,"")</f>
        <v/>
      </c>
      <c r="Z38" s="128" t="str">
        <f aca="false">IFERROR(Base!Y38/GAMSbase!Y38,"")</f>
        <v/>
      </c>
      <c r="AA38" s="128" t="str">
        <f aca="false">IFERROR(Base!Z38/GAMSbase!Z38,"")</f>
        <v/>
      </c>
      <c r="AB38" s="128" t="str">
        <f aca="false">IFERROR(Base!AA38/GAMSbase!AA38,"")</f>
        <v/>
      </c>
      <c r="AC38" s="128" t="str">
        <f aca="false">IFERROR(Base!AB38/GAMSbase!AB38,"")</f>
        <v/>
      </c>
      <c r="AD38" s="128" t="str">
        <f aca="false">IFERROR(Base!AC38/GAMSbase!AC38,"")</f>
        <v/>
      </c>
      <c r="AE38" s="128" t="str">
        <f aca="false">IFERROR(Base!AD38/GAMSbase!AD38,"")</f>
        <v/>
      </c>
      <c r="AF38" s="128" t="str">
        <f aca="false">IFERROR(Base!AE38/GAMSbase!AE38,"")</f>
        <v/>
      </c>
      <c r="AG38" s="128" t="str">
        <f aca="false">IFERROR(Base!AF38/GAMSbase!AF38,"")</f>
        <v/>
      </c>
      <c r="AH38" s="128" t="str">
        <f aca="false">IFERROR(Base!AG38/GAMSbase!AG38,"")</f>
        <v/>
      </c>
      <c r="AI38" s="128" t="str">
        <f aca="false">IFERROR(Base!AH38/GAMSbase!AH38,"")</f>
        <v/>
      </c>
      <c r="AJ38" s="128" t="str">
        <f aca="false">IFERROR(Base!AI38/GAMSbase!AI38,"")</f>
        <v/>
      </c>
      <c r="AK38" s="128" t="str">
        <f aca="false">IFERROR(Base!AJ38/GAMSbase!AJ38,"")</f>
        <v/>
      </c>
      <c r="AL38" s="128" t="str">
        <f aca="false">IFERROR(Base!AK38/GAMSbase!AK38,"")</f>
        <v/>
      </c>
      <c r="AM38" s="128" t="str">
        <f aca="false">IFERROR(Base!AL38/GAMSbase!AL38,"")</f>
        <v/>
      </c>
      <c r="AN38" s="128" t="str">
        <f aca="false">IFERROR(Base!AM38/GAMSbase!AM38,"")</f>
        <v/>
      </c>
      <c r="AO38" s="128" t="str">
        <f aca="false">IFERROR(Base!AN38/GAMSbase!AN38,"")</f>
        <v/>
      </c>
      <c r="AP38" s="128" t="str">
        <f aca="false">IFERROR(Base!AO38/GAMSbase!AO38,"")</f>
        <v/>
      </c>
      <c r="AQ38" s="128" t="str">
        <f aca="false">IFERROR(Base!AP38/GAMSbase!AP38,"")</f>
        <v/>
      </c>
      <c r="AR38" s="128" t="str">
        <f aca="false">IFERROR(Base!AQ38/GAMSbase!AQ38,"")</f>
        <v/>
      </c>
      <c r="AS38" s="128" t="str">
        <f aca="false">IFERROR(Base!AR38/GAMSbase!AR38,"")</f>
        <v/>
      </c>
      <c r="AT38" s="128" t="str">
        <f aca="false">IFERROR(Base!AS38/GAMSbase!AS38,"")</f>
        <v/>
      </c>
      <c r="AU38" s="128" t="str">
        <f aca="false">IFERROR(Base!AT38/GAMSbase!AT38,"")</f>
        <v/>
      </c>
      <c r="AV38" s="128" t="str">
        <f aca="false">IFERROR(Base!AU38/GAMSbase!AU38,"")</f>
        <v/>
      </c>
      <c r="AW38" s="128" t="str">
        <f aca="false">IFERROR(Base!AV38/GAMSbase!AV38,"")</f>
        <v/>
      </c>
      <c r="AX38" s="128" t="str">
        <f aca="false">IFERROR(Base!AW38/GAMSbase!AW38,"")</f>
        <v/>
      </c>
      <c r="AY38" s="128" t="str">
        <f aca="false">IFERROR(Base!AX38/GAMSbase!AX38,"")</f>
        <v/>
      </c>
      <c r="AZ38" s="128" t="str">
        <f aca="false">IFERROR(Base!AY38/GAMSbase!AY38,"")</f>
        <v/>
      </c>
      <c r="BA38" s="128" t="str">
        <f aca="false">IFERROR(Base!AZ38/GAMSbase!AZ38,"")</f>
        <v/>
      </c>
      <c r="BB38" s="128" t="str">
        <f aca="false">IFERROR(Base!BA38/GAMSbase!BA38,"")</f>
        <v/>
      </c>
      <c r="BC38" s="128" t="str">
        <f aca="false">IFERROR(Base!BB38/GAMSbase!BB38,"")</f>
        <v/>
      </c>
      <c r="BD38" s="128" t="str">
        <f aca="false">IFERROR(Base!BC38/GAMSbase!BC38,"")</f>
        <v/>
      </c>
      <c r="BE38" s="128" t="str">
        <f aca="false">IFERROR(Base!BD38/GAMSbase!BD38,"")</f>
        <v/>
      </c>
      <c r="BF38" s="128" t="str">
        <f aca="false">IFERROR(Base!BE38/GAMSbase!BE38,"")</f>
        <v/>
      </c>
      <c r="BG38" s="128" t="str">
        <f aca="false">IFERROR(Base!BF38/GAMSbase!BF38,"")</f>
        <v/>
      </c>
      <c r="BH38" s="128" t="str">
        <f aca="false">IFERROR(Base!BG38/GAMSbase!BG38,"")</f>
        <v/>
      </c>
      <c r="BI38" s="128" t="str">
        <f aca="false">IFERROR(Base!BH38/GAMSbase!BH38,"")</f>
        <v/>
      </c>
      <c r="BJ38" s="128" t="str">
        <f aca="false">IFERROR(Base!BI38/GAMSbase!BI38,"")</f>
        <v/>
      </c>
    </row>
    <row r="39" customFormat="false" ht="12.75" hidden="false" customHeight="false" outlineLevel="0" collapsed="false">
      <c r="A39" s="0" t="str">
        <f aca="false">Base!A39</f>
        <v>Exponent of control cost function</v>
      </c>
      <c r="B39" s="0" t="str">
        <f aca="false">GAMSbase!A39</f>
        <v>Exponent of control cost function</v>
      </c>
      <c r="C39" s="128" t="n">
        <f aca="false">IFERROR(Base!B39/GAMSbase!B39,"")</f>
        <v>1</v>
      </c>
      <c r="D39" s="128" t="str">
        <f aca="false">IFERROR(Base!C39/GAMSbase!C39,"")</f>
        <v/>
      </c>
      <c r="E39" s="128" t="str">
        <f aca="false">IFERROR(Base!D39/GAMSbase!D39,"")</f>
        <v/>
      </c>
      <c r="F39" s="128" t="str">
        <f aca="false">IFERROR(Base!E39/GAMSbase!E39,"")</f>
        <v/>
      </c>
      <c r="G39" s="128" t="str">
        <f aca="false">IFERROR(Base!F39/GAMSbase!F39,"")</f>
        <v/>
      </c>
      <c r="H39" s="128" t="str">
        <f aca="false">IFERROR(Base!G39/GAMSbase!G39,"")</f>
        <v/>
      </c>
      <c r="I39" s="128" t="str">
        <f aca="false">IFERROR(Base!H39/GAMSbase!H39,"")</f>
        <v/>
      </c>
      <c r="J39" s="128" t="str">
        <f aca="false">IFERROR(Base!I39/GAMSbase!I39,"")</f>
        <v/>
      </c>
      <c r="K39" s="128" t="str">
        <f aca="false">IFERROR(Base!J39/GAMSbase!J39,"")</f>
        <v/>
      </c>
      <c r="L39" s="128" t="str">
        <f aca="false">IFERROR(Base!K39/GAMSbase!K39,"")</f>
        <v/>
      </c>
      <c r="M39" s="128" t="str">
        <f aca="false">IFERROR(Base!L39/GAMSbase!L39,"")</f>
        <v/>
      </c>
      <c r="N39" s="128" t="str">
        <f aca="false">IFERROR(Base!M39/GAMSbase!M39,"")</f>
        <v/>
      </c>
      <c r="O39" s="128" t="str">
        <f aca="false">IFERROR(Base!N39/GAMSbase!N39,"")</f>
        <v/>
      </c>
      <c r="P39" s="128" t="str">
        <f aca="false">IFERROR(Base!O39/GAMSbase!O39,"")</f>
        <v/>
      </c>
      <c r="Q39" s="128" t="str">
        <f aca="false">IFERROR(Base!P39/GAMSbase!P39,"")</f>
        <v/>
      </c>
      <c r="R39" s="128" t="str">
        <f aca="false">IFERROR(Base!Q39/GAMSbase!Q39,"")</f>
        <v/>
      </c>
      <c r="S39" s="128" t="str">
        <f aca="false">IFERROR(Base!R39/GAMSbase!R39,"")</f>
        <v/>
      </c>
      <c r="T39" s="128" t="str">
        <f aca="false">IFERROR(Base!S39/GAMSbase!S39,"")</f>
        <v/>
      </c>
      <c r="U39" s="128" t="str">
        <f aca="false">IFERROR(Base!T39/GAMSbase!T39,"")</f>
        <v/>
      </c>
      <c r="V39" s="128" t="str">
        <f aca="false">IFERROR(Base!U39/GAMSbase!U39,"")</f>
        <v/>
      </c>
      <c r="W39" s="128" t="str">
        <f aca="false">IFERROR(Base!V39/GAMSbase!V39,"")</f>
        <v/>
      </c>
      <c r="X39" s="128" t="str">
        <f aca="false">IFERROR(Base!W39/GAMSbase!W39,"")</f>
        <v/>
      </c>
      <c r="Y39" s="128" t="str">
        <f aca="false">IFERROR(Base!X39/GAMSbase!X39,"")</f>
        <v/>
      </c>
      <c r="Z39" s="128" t="str">
        <f aca="false">IFERROR(Base!Y39/GAMSbase!Y39,"")</f>
        <v/>
      </c>
      <c r="AA39" s="128" t="str">
        <f aca="false">IFERROR(Base!Z39/GAMSbase!Z39,"")</f>
        <v/>
      </c>
      <c r="AB39" s="128" t="str">
        <f aca="false">IFERROR(Base!AA39/GAMSbase!AA39,"")</f>
        <v/>
      </c>
      <c r="AC39" s="128" t="str">
        <f aca="false">IFERROR(Base!AB39/GAMSbase!AB39,"")</f>
        <v/>
      </c>
      <c r="AD39" s="128" t="str">
        <f aca="false">IFERROR(Base!AC39/GAMSbase!AC39,"")</f>
        <v/>
      </c>
      <c r="AE39" s="128" t="str">
        <f aca="false">IFERROR(Base!AD39/GAMSbase!AD39,"")</f>
        <v/>
      </c>
      <c r="AF39" s="128" t="str">
        <f aca="false">IFERROR(Base!AE39/GAMSbase!AE39,"")</f>
        <v/>
      </c>
      <c r="AG39" s="128" t="str">
        <f aca="false">IFERROR(Base!AF39/GAMSbase!AF39,"")</f>
        <v/>
      </c>
      <c r="AH39" s="128" t="str">
        <f aca="false">IFERROR(Base!AG39/GAMSbase!AG39,"")</f>
        <v/>
      </c>
      <c r="AI39" s="128" t="str">
        <f aca="false">IFERROR(Base!AH39/GAMSbase!AH39,"")</f>
        <v/>
      </c>
      <c r="AJ39" s="128" t="str">
        <f aca="false">IFERROR(Base!AI39/GAMSbase!AI39,"")</f>
        <v/>
      </c>
      <c r="AK39" s="128" t="str">
        <f aca="false">IFERROR(Base!AJ39/GAMSbase!AJ39,"")</f>
        <v/>
      </c>
      <c r="AL39" s="128" t="str">
        <f aca="false">IFERROR(Base!AK39/GAMSbase!AK39,"")</f>
        <v/>
      </c>
      <c r="AM39" s="128" t="str">
        <f aca="false">IFERROR(Base!AL39/GAMSbase!AL39,"")</f>
        <v/>
      </c>
      <c r="AN39" s="128" t="str">
        <f aca="false">IFERROR(Base!AM39/GAMSbase!AM39,"")</f>
        <v/>
      </c>
      <c r="AO39" s="128" t="str">
        <f aca="false">IFERROR(Base!AN39/GAMSbase!AN39,"")</f>
        <v/>
      </c>
      <c r="AP39" s="128" t="str">
        <f aca="false">IFERROR(Base!AO39/GAMSbase!AO39,"")</f>
        <v/>
      </c>
      <c r="AQ39" s="128" t="str">
        <f aca="false">IFERROR(Base!AP39/GAMSbase!AP39,"")</f>
        <v/>
      </c>
      <c r="AR39" s="128" t="str">
        <f aca="false">IFERROR(Base!AQ39/GAMSbase!AQ39,"")</f>
        <v/>
      </c>
      <c r="AS39" s="128" t="str">
        <f aca="false">IFERROR(Base!AR39/GAMSbase!AR39,"")</f>
        <v/>
      </c>
      <c r="AT39" s="128" t="str">
        <f aca="false">IFERROR(Base!AS39/GAMSbase!AS39,"")</f>
        <v/>
      </c>
      <c r="AU39" s="128" t="str">
        <f aca="false">IFERROR(Base!AT39/GAMSbase!AT39,"")</f>
        <v/>
      </c>
      <c r="AV39" s="128" t="str">
        <f aca="false">IFERROR(Base!AU39/GAMSbase!AU39,"")</f>
        <v/>
      </c>
      <c r="AW39" s="128" t="str">
        <f aca="false">IFERROR(Base!AV39/GAMSbase!AV39,"")</f>
        <v/>
      </c>
      <c r="AX39" s="128" t="str">
        <f aca="false">IFERROR(Base!AW39/GAMSbase!AW39,"")</f>
        <v/>
      </c>
      <c r="AY39" s="128" t="str">
        <f aca="false">IFERROR(Base!AX39/GAMSbase!AX39,"")</f>
        <v/>
      </c>
      <c r="AZ39" s="128" t="str">
        <f aca="false">IFERROR(Base!AY39/GAMSbase!AY39,"")</f>
        <v/>
      </c>
      <c r="BA39" s="128" t="str">
        <f aca="false">IFERROR(Base!AZ39/GAMSbase!AZ39,"")</f>
        <v/>
      </c>
      <c r="BB39" s="128" t="str">
        <f aca="false">IFERROR(Base!BA39/GAMSbase!BA39,"")</f>
        <v/>
      </c>
      <c r="BC39" s="128" t="str">
        <f aca="false">IFERROR(Base!BB39/GAMSbase!BB39,"")</f>
        <v/>
      </c>
      <c r="BD39" s="128" t="str">
        <f aca="false">IFERROR(Base!BC39/GAMSbase!BC39,"")</f>
        <v/>
      </c>
      <c r="BE39" s="128" t="str">
        <f aca="false">IFERROR(Base!BD39/GAMSbase!BD39,"")</f>
        <v/>
      </c>
      <c r="BF39" s="128" t="str">
        <f aca="false">IFERROR(Base!BE39/GAMSbase!BE39,"")</f>
        <v/>
      </c>
      <c r="BG39" s="128" t="str">
        <f aca="false">IFERROR(Base!BF39/GAMSbase!BF39,"")</f>
        <v/>
      </c>
      <c r="BH39" s="128" t="str">
        <f aca="false">IFERROR(Base!BG39/GAMSbase!BG39,"")</f>
        <v/>
      </c>
      <c r="BI39" s="128" t="str">
        <f aca="false">IFERROR(Base!BH39/GAMSbase!BH39,"")</f>
        <v/>
      </c>
      <c r="BJ39" s="128" t="str">
        <f aca="false">IFERROR(Base!BI39/GAMSbase!BI39,"")</f>
        <v/>
      </c>
    </row>
    <row r="40" customFormat="false" ht="12.75" hidden="false" customHeight="false" outlineLevel="0" collapsed="false">
      <c r="A40" s="0" t="str">
        <f aca="false">Base!A40</f>
        <v>EMISSIONS</v>
      </c>
      <c r="B40" s="0" t="str">
        <f aca="false">GAMSbase!A40</f>
        <v>* EMISSIONS</v>
      </c>
      <c r="C40" s="128" t="str">
        <f aca="false">IFERROR(Base!B40/GAMSbase!B40,"")</f>
        <v/>
      </c>
      <c r="D40" s="128" t="str">
        <f aca="false">IFERROR(Base!C40/GAMSbase!C40,"")</f>
        <v/>
      </c>
      <c r="E40" s="128" t="str">
        <f aca="false">IFERROR(Base!D40/GAMSbase!D40,"")</f>
        <v/>
      </c>
      <c r="F40" s="128" t="str">
        <f aca="false">IFERROR(Base!E40/GAMSbase!E40,"")</f>
        <v/>
      </c>
      <c r="G40" s="128" t="str">
        <f aca="false">IFERROR(Base!F40/GAMSbase!F40,"")</f>
        <v/>
      </c>
      <c r="H40" s="128" t="str">
        <f aca="false">IFERROR(Base!G40/GAMSbase!G40,"")</f>
        <v/>
      </c>
      <c r="I40" s="128" t="str">
        <f aca="false">IFERROR(Base!H40/GAMSbase!H40,"")</f>
        <v/>
      </c>
      <c r="J40" s="128" t="str">
        <f aca="false">IFERROR(Base!I40/GAMSbase!I40,"")</f>
        <v/>
      </c>
      <c r="K40" s="128" t="str">
        <f aca="false">IFERROR(Base!J40/GAMSbase!J40,"")</f>
        <v/>
      </c>
      <c r="L40" s="128" t="str">
        <f aca="false">IFERROR(Base!K40/GAMSbase!K40,"")</f>
        <v/>
      </c>
      <c r="M40" s="128" t="str">
        <f aca="false">IFERROR(Base!L40/GAMSbase!L40,"")</f>
        <v/>
      </c>
      <c r="N40" s="128" t="str">
        <f aca="false">IFERROR(Base!M40/GAMSbase!M40,"")</f>
        <v/>
      </c>
      <c r="O40" s="128" t="str">
        <f aca="false">IFERROR(Base!N40/GAMSbase!N40,"")</f>
        <v/>
      </c>
      <c r="P40" s="128" t="str">
        <f aca="false">IFERROR(Base!O40/GAMSbase!O40,"")</f>
        <v/>
      </c>
      <c r="Q40" s="128" t="str">
        <f aca="false">IFERROR(Base!P40/GAMSbase!P40,"")</f>
        <v/>
      </c>
      <c r="R40" s="128" t="str">
        <f aca="false">IFERROR(Base!Q40/GAMSbase!Q40,"")</f>
        <v/>
      </c>
      <c r="S40" s="128" t="str">
        <f aca="false">IFERROR(Base!R40/GAMSbase!R40,"")</f>
        <v/>
      </c>
      <c r="T40" s="128" t="str">
        <f aca="false">IFERROR(Base!S40/GAMSbase!S40,"")</f>
        <v/>
      </c>
      <c r="U40" s="128" t="str">
        <f aca="false">IFERROR(Base!T40/GAMSbase!T40,"")</f>
        <v/>
      </c>
      <c r="V40" s="128" t="str">
        <f aca="false">IFERROR(Base!U40/GAMSbase!U40,"")</f>
        <v/>
      </c>
      <c r="W40" s="128" t="str">
        <f aca="false">IFERROR(Base!V40/GAMSbase!V40,"")</f>
        <v/>
      </c>
      <c r="X40" s="128" t="str">
        <f aca="false">IFERROR(Base!W40/GAMSbase!W40,"")</f>
        <v/>
      </c>
      <c r="Y40" s="128" t="str">
        <f aca="false">IFERROR(Base!X40/GAMSbase!X40,"")</f>
        <v/>
      </c>
      <c r="Z40" s="128" t="str">
        <f aca="false">IFERROR(Base!Y40/GAMSbase!Y40,"")</f>
        <v/>
      </c>
      <c r="AA40" s="128" t="str">
        <f aca="false">IFERROR(Base!Z40/GAMSbase!Z40,"")</f>
        <v/>
      </c>
      <c r="AB40" s="128" t="str">
        <f aca="false">IFERROR(Base!AA40/GAMSbase!AA40,"")</f>
        <v/>
      </c>
      <c r="AC40" s="128" t="str">
        <f aca="false">IFERROR(Base!AB40/GAMSbase!AB40,"")</f>
        <v/>
      </c>
      <c r="AD40" s="128" t="str">
        <f aca="false">IFERROR(Base!AC40/GAMSbase!AC40,"")</f>
        <v/>
      </c>
      <c r="AE40" s="128" t="str">
        <f aca="false">IFERROR(Base!AD40/GAMSbase!AD40,"")</f>
        <v/>
      </c>
      <c r="AF40" s="128" t="str">
        <f aca="false">IFERROR(Base!AE40/GAMSbase!AE40,"")</f>
        <v/>
      </c>
      <c r="AG40" s="128" t="str">
        <f aca="false">IFERROR(Base!AF40/GAMSbase!AF40,"")</f>
        <v/>
      </c>
      <c r="AH40" s="128" t="str">
        <f aca="false">IFERROR(Base!AG40/GAMSbase!AG40,"")</f>
        <v/>
      </c>
      <c r="AI40" s="128" t="str">
        <f aca="false">IFERROR(Base!AH40/GAMSbase!AH40,"")</f>
        <v/>
      </c>
      <c r="AJ40" s="128" t="str">
        <f aca="false">IFERROR(Base!AI40/GAMSbase!AI40,"")</f>
        <v/>
      </c>
      <c r="AK40" s="128" t="str">
        <f aca="false">IFERROR(Base!AJ40/GAMSbase!AJ40,"")</f>
        <v/>
      </c>
      <c r="AL40" s="128" t="str">
        <f aca="false">IFERROR(Base!AK40/GAMSbase!AK40,"")</f>
        <v/>
      </c>
      <c r="AM40" s="128" t="str">
        <f aca="false">IFERROR(Base!AL40/GAMSbase!AL40,"")</f>
        <v/>
      </c>
      <c r="AN40" s="128" t="str">
        <f aca="false">IFERROR(Base!AM40/GAMSbase!AM40,"")</f>
        <v/>
      </c>
      <c r="AO40" s="128" t="str">
        <f aca="false">IFERROR(Base!AN40/GAMSbase!AN40,"")</f>
        <v/>
      </c>
      <c r="AP40" s="128" t="str">
        <f aca="false">IFERROR(Base!AO40/GAMSbase!AO40,"")</f>
        <v/>
      </c>
      <c r="AQ40" s="128" t="str">
        <f aca="false">IFERROR(Base!AP40/GAMSbase!AP40,"")</f>
        <v/>
      </c>
      <c r="AR40" s="128" t="str">
        <f aca="false">IFERROR(Base!AQ40/GAMSbase!AQ40,"")</f>
        <v/>
      </c>
      <c r="AS40" s="128" t="str">
        <f aca="false">IFERROR(Base!AR40/GAMSbase!AR40,"")</f>
        <v/>
      </c>
      <c r="AT40" s="128" t="str">
        <f aca="false">IFERROR(Base!AS40/GAMSbase!AS40,"")</f>
        <v/>
      </c>
      <c r="AU40" s="128" t="str">
        <f aca="false">IFERROR(Base!AT40/GAMSbase!AT40,"")</f>
        <v/>
      </c>
      <c r="AV40" s="128" t="str">
        <f aca="false">IFERROR(Base!AU40/GAMSbase!AU40,"")</f>
        <v/>
      </c>
      <c r="AW40" s="128" t="str">
        <f aca="false">IFERROR(Base!AV40/GAMSbase!AV40,"")</f>
        <v/>
      </c>
      <c r="AX40" s="128" t="str">
        <f aca="false">IFERROR(Base!AW40/GAMSbase!AW40,"")</f>
        <v/>
      </c>
      <c r="AY40" s="128" t="str">
        <f aca="false">IFERROR(Base!AX40/GAMSbase!AX40,"")</f>
        <v/>
      </c>
      <c r="AZ40" s="128" t="str">
        <f aca="false">IFERROR(Base!AY40/GAMSbase!AY40,"")</f>
        <v/>
      </c>
      <c r="BA40" s="128" t="str">
        <f aca="false">IFERROR(Base!AZ40/GAMSbase!AZ40,"")</f>
        <v/>
      </c>
      <c r="BB40" s="128" t="str">
        <f aca="false">IFERROR(Base!BA40/GAMSbase!BA40,"")</f>
        <v/>
      </c>
      <c r="BC40" s="128" t="str">
        <f aca="false">IFERROR(Base!BB40/GAMSbase!BB40,"")</f>
        <v/>
      </c>
      <c r="BD40" s="128" t="str">
        <f aca="false">IFERROR(Base!BC40/GAMSbase!BC40,"")</f>
        <v/>
      </c>
      <c r="BE40" s="128" t="str">
        <f aca="false">IFERROR(Base!BD40/GAMSbase!BD40,"")</f>
        <v/>
      </c>
      <c r="BF40" s="128" t="str">
        <f aca="false">IFERROR(Base!BE40/GAMSbase!BE40,"")</f>
        <v/>
      </c>
      <c r="BG40" s="128" t="str">
        <f aca="false">IFERROR(Base!BF40/GAMSbase!BF40,"")</f>
        <v/>
      </c>
      <c r="BH40" s="128" t="str">
        <f aca="false">IFERROR(Base!BG40/GAMSbase!BG40,"")</f>
        <v/>
      </c>
      <c r="BI40" s="128" t="str">
        <f aca="false">IFERROR(Base!BH40/GAMSbase!BH40,"")</f>
        <v/>
      </c>
      <c r="BJ40" s="128" t="str">
        <f aca="false">IFERROR(Base!BI40/GAMSbase!BI40,"")</f>
        <v/>
      </c>
    </row>
    <row r="41" customFormat="false" ht="12.75" hidden="false" customHeight="false" outlineLevel="0" collapsed="false">
      <c r="A41" s="0" t="str">
        <f aca="false">Base!A41</f>
        <v>Sigma (industrial, MTCO2/$1000 2000 US$)</v>
      </c>
      <c r="B41" s="0" t="str">
        <f aca="false">GAMSbase!A41</f>
        <v>Sigma (Industrial MTCO2 per 1000 USD [2000]</v>
      </c>
      <c r="C41" s="128" t="n">
        <f aca="false">IFERROR(Base!B41/GAMSbase!B41,"")</f>
        <v>1</v>
      </c>
      <c r="D41" s="128" t="n">
        <f aca="false">IFERROR(Base!C41/GAMSbase!C41,"")</f>
        <v>1.0000000000352</v>
      </c>
      <c r="E41" s="128" t="n">
        <f aca="false">IFERROR(Base!D41/GAMSbase!D41,"")</f>
        <v>1.00000000001646</v>
      </c>
      <c r="F41" s="128" t="n">
        <f aca="false">IFERROR(Base!E41/GAMSbase!E41,"")</f>
        <v>1.00000000000438</v>
      </c>
      <c r="G41" s="128" t="n">
        <f aca="false">IFERROR(Base!F41/GAMSbase!F41,"")</f>
        <v>0.999999999987138</v>
      </c>
      <c r="H41" s="128" t="n">
        <f aca="false">IFERROR(Base!G41/GAMSbase!G41,"")</f>
        <v>0.999999999957903</v>
      </c>
      <c r="I41" s="128" t="n">
        <f aca="false">IFERROR(Base!H41/GAMSbase!H41,"")</f>
        <v>1.00000000013138</v>
      </c>
      <c r="J41" s="128" t="n">
        <f aca="false">IFERROR(Base!I41/GAMSbase!I41,"")</f>
        <v>1.00000000001095</v>
      </c>
      <c r="K41" s="128" t="n">
        <f aca="false">IFERROR(Base!J41/GAMSbase!J41,"")</f>
        <v>0.999999999951402</v>
      </c>
      <c r="L41" s="128" t="n">
        <f aca="false">IFERROR(Base!K41/GAMSbase!K41,"")</f>
        <v>0.999999999945025</v>
      </c>
      <c r="M41" s="128" t="n">
        <f aca="false">IFERROR(Base!L41/GAMSbase!L41,"")</f>
        <v>0.999999999986362</v>
      </c>
      <c r="N41" s="128" t="n">
        <f aca="false">IFERROR(Base!M41/GAMSbase!M41,"")</f>
        <v>1.00000000017516</v>
      </c>
      <c r="O41" s="128" t="n">
        <f aca="false">IFERROR(Base!N41/GAMSbase!N41,"")</f>
        <v>1.00000000012279</v>
      </c>
      <c r="P41" s="128" t="n">
        <f aca="false">IFERROR(Base!O41/GAMSbase!O41,"")</f>
        <v>1.00000000009708</v>
      </c>
      <c r="Q41" s="128" t="n">
        <f aca="false">IFERROR(Base!P41/GAMSbase!P41,"")</f>
        <v>1.00000000006228</v>
      </c>
      <c r="R41" s="128" t="n">
        <f aca="false">IFERROR(Base!Q41/GAMSbase!Q41,"")</f>
        <v>1.00000000007735</v>
      </c>
      <c r="S41" s="128" t="n">
        <f aca="false">IFERROR(Base!R41/GAMSbase!R41,"")</f>
        <v>1.0000000001552</v>
      </c>
      <c r="T41" s="128" t="n">
        <f aca="false">IFERROR(Base!S41/GAMSbase!S41,"")</f>
        <v>0.999999999993928</v>
      </c>
      <c r="U41" s="128" t="n">
        <f aca="false">IFERROR(Base!T41/GAMSbase!T41,"")</f>
        <v>0.999999999853264</v>
      </c>
      <c r="V41" s="128" t="n">
        <f aca="false">IFERROR(Base!U41/GAMSbase!U41,"")</f>
        <v>1.00000000004301</v>
      </c>
      <c r="W41" s="128" t="n">
        <f aca="false">IFERROR(Base!V41/GAMSbase!V41,"")</f>
        <v>0.999999999943581</v>
      </c>
      <c r="X41" s="128" t="n">
        <f aca="false">IFERROR(Base!W41/GAMSbase!W41,"")</f>
        <v>1.00000000011047</v>
      </c>
      <c r="Y41" s="128" t="n">
        <f aca="false">IFERROR(Base!X41/GAMSbase!X41,"")</f>
        <v>1.00000000013828</v>
      </c>
      <c r="Z41" s="128" t="n">
        <f aca="false">IFERROR(Base!Y41/GAMSbase!Y41,"")</f>
        <v>1.00000000012237</v>
      </c>
      <c r="AA41" s="128" t="n">
        <f aca="false">IFERROR(Base!Z41/GAMSbase!Z41,"")</f>
        <v>0.999999999925584</v>
      </c>
      <c r="AB41" s="128" t="n">
        <f aca="false">IFERROR(Base!AA41/GAMSbase!AA41,"")</f>
        <v>1.00000000012396</v>
      </c>
      <c r="AC41" s="128" t="n">
        <f aca="false">IFERROR(Base!AB41/GAMSbase!AB41,"")</f>
        <v>0.999999999727923</v>
      </c>
      <c r="AD41" s="128" t="n">
        <f aca="false">IFERROR(Base!AC41/GAMSbase!AC41,"")</f>
        <v>1.00000000022426</v>
      </c>
      <c r="AE41" s="128" t="n">
        <f aca="false">IFERROR(Base!AD41/GAMSbase!AD41,"")</f>
        <v>1.00000000026084</v>
      </c>
      <c r="AF41" s="128" t="n">
        <f aca="false">IFERROR(Base!AE41/GAMSbase!AE41,"")</f>
        <v>1.00000000035077</v>
      </c>
      <c r="AG41" s="128" t="n">
        <f aca="false">IFERROR(Base!AF41/GAMSbase!AF41,"")</f>
        <v>0.999999999700955</v>
      </c>
      <c r="AH41" s="128" t="n">
        <f aca="false">IFERROR(Base!AG41/GAMSbase!AG41,"")</f>
        <v>0.999999999659768</v>
      </c>
      <c r="AI41" s="128" t="n">
        <f aca="false">IFERROR(Base!AH41/GAMSbase!AH41,"")</f>
        <v>1.00000000033214</v>
      </c>
      <c r="AJ41" s="128" t="n">
        <f aca="false">IFERROR(Base!AI41/GAMSbase!AI41,"")</f>
        <v>1.00000000040153</v>
      </c>
      <c r="AK41" s="128" t="n">
        <f aca="false">IFERROR(Base!AJ41/GAMSbase!AJ41,"")</f>
        <v>1.00000000027485</v>
      </c>
      <c r="AL41" s="128" t="n">
        <f aca="false">IFERROR(Base!AK41/GAMSbase!AK41,"")</f>
        <v>1.00000000043801</v>
      </c>
      <c r="AM41" s="128" t="n">
        <f aca="false">IFERROR(Base!AL41/GAMSbase!AL41,"")</f>
        <v>1.00000000020761</v>
      </c>
      <c r="AN41" s="128" t="n">
        <f aca="false">IFERROR(Base!AM41/GAMSbase!AM41,"")</f>
        <v>1.0000000002942</v>
      </c>
      <c r="AO41" s="128" t="n">
        <f aca="false">IFERROR(Base!AN41/GAMSbase!AN41,"")</f>
        <v>1.00000000042525</v>
      </c>
      <c r="AP41" s="128" t="n">
        <f aca="false">IFERROR(Base!AO41/GAMSbase!AO41,"")</f>
        <v>0.999999999577939</v>
      </c>
      <c r="AQ41" s="128" t="n">
        <f aca="false">IFERROR(Base!AP41/GAMSbase!AP41,"")</f>
        <v>1.0000000003481</v>
      </c>
      <c r="AR41" s="128" t="n">
        <f aca="false">IFERROR(Base!AQ41/GAMSbase!AQ41,"")</f>
        <v>0.999999999596254</v>
      </c>
      <c r="AS41" s="128" t="n">
        <f aca="false">IFERROR(Base!AR41/GAMSbase!AR41,"")</f>
        <v>0.999999999829198</v>
      </c>
      <c r="AT41" s="128" t="n">
        <f aca="false">IFERROR(Base!AS41/GAMSbase!AS41,"")</f>
        <v>1.00000000066652</v>
      </c>
      <c r="AU41" s="128" t="n">
        <f aca="false">IFERROR(Base!AT41/GAMSbase!AT41,"")</f>
        <v>0.999999999682058</v>
      </c>
      <c r="AV41" s="128" t="n">
        <f aca="false">IFERROR(Base!AU41/GAMSbase!AU41,"")</f>
        <v>1.00000000017401</v>
      </c>
      <c r="AW41" s="128" t="n">
        <f aca="false">IFERROR(Base!AV41/GAMSbase!AV41,"")</f>
        <v>1.00000000074959</v>
      </c>
      <c r="AX41" s="128" t="n">
        <f aca="false">IFERROR(Base!AW41/GAMSbase!AW41,"")</f>
        <v>1.00000000008693</v>
      </c>
      <c r="AY41" s="128" t="n">
        <f aca="false">IFERROR(Base!AX41/GAMSbase!AX41,"")</f>
        <v>1.00000000021726</v>
      </c>
      <c r="AZ41" s="128" t="n">
        <f aca="false">IFERROR(Base!AY41/GAMSbase!AY41,"")</f>
        <v>1.0000000000558</v>
      </c>
      <c r="BA41" s="128" t="n">
        <f aca="false">IFERROR(Base!AZ41/GAMSbase!AZ41,"")</f>
        <v>1.00000000022755</v>
      </c>
      <c r="BB41" s="128" t="n">
        <f aca="false">IFERROR(Base!BA41/GAMSbase!BA41,"")</f>
        <v>1.00000000055789</v>
      </c>
      <c r="BC41" s="128" t="n">
        <f aca="false">IFERROR(Base!BB41/GAMSbase!BB41,"")</f>
        <v>0.999999999537483</v>
      </c>
      <c r="BD41" s="128" t="n">
        <f aca="false">IFERROR(Base!BC41/GAMSbase!BC41,"")</f>
        <v>1.00000000094413</v>
      </c>
      <c r="BE41" s="128" t="n">
        <f aca="false">IFERROR(Base!BD41/GAMSbase!BD41,"")</f>
        <v>0.999999999256117</v>
      </c>
      <c r="BF41" s="128" t="n">
        <f aca="false">IFERROR(Base!BE41/GAMSbase!BE41,"")</f>
        <v>0.999999999668965</v>
      </c>
      <c r="BG41" s="128" t="n">
        <f aca="false">IFERROR(Base!BF41/GAMSbase!BF41,"")</f>
        <v>0.999999999476901</v>
      </c>
      <c r="BH41" s="128" t="n">
        <f aca="false">IFERROR(Base!BG41/GAMSbase!BG41,"")</f>
        <v>0.999999999628066</v>
      </c>
      <c r="BI41" s="128" t="n">
        <f aca="false">IFERROR(Base!BH41/GAMSbase!BH41,"")</f>
        <v>0.999999999771352</v>
      </c>
      <c r="BJ41" s="128" t="n">
        <f aca="false">IFERROR(Base!BI41/GAMSbase!BI41,"")</f>
        <v>0.999999999337569</v>
      </c>
    </row>
    <row r="42" customFormat="false" ht="12.75" hidden="false" customHeight="false" outlineLevel="0" collapsed="false">
      <c r="A42" s="0" t="str">
        <f aca="false">Base!A42</f>
        <v>      Sigma, 2010</v>
      </c>
      <c r="B42" s="0" t="str">
        <f aca="false">GAMSbase!A42</f>
        <v>Initial Sigma</v>
      </c>
      <c r="C42" s="128" t="n">
        <f aca="false">IFERROR(Base!B42/GAMSbase!B42,"")</f>
        <v>1</v>
      </c>
      <c r="D42" s="128" t="str">
        <f aca="false">IFERROR(Base!C42/GAMSbase!C42,"")</f>
        <v/>
      </c>
      <c r="E42" s="128" t="str">
        <f aca="false">IFERROR(Base!D42/GAMSbase!D42,"")</f>
        <v/>
      </c>
      <c r="F42" s="128" t="str">
        <f aca="false">IFERROR(Base!E42/GAMSbase!E42,"")</f>
        <v/>
      </c>
      <c r="G42" s="128" t="str">
        <f aca="false">IFERROR(Base!F42/GAMSbase!F42,"")</f>
        <v/>
      </c>
      <c r="H42" s="128" t="str">
        <f aca="false">IFERROR(Base!G42/GAMSbase!G42,"")</f>
        <v/>
      </c>
      <c r="I42" s="128" t="str">
        <f aca="false">IFERROR(Base!H42/GAMSbase!H42,"")</f>
        <v/>
      </c>
      <c r="J42" s="128" t="str">
        <f aca="false">IFERROR(Base!I42/GAMSbase!I42,"")</f>
        <v/>
      </c>
      <c r="K42" s="128" t="str">
        <f aca="false">IFERROR(Base!J42/GAMSbase!J42,"")</f>
        <v/>
      </c>
      <c r="L42" s="128" t="str">
        <f aca="false">IFERROR(Base!K42/GAMSbase!K42,"")</f>
        <v/>
      </c>
      <c r="M42" s="128" t="str">
        <f aca="false">IFERROR(Base!L42/GAMSbase!L42,"")</f>
        <v/>
      </c>
      <c r="N42" s="128" t="str">
        <f aca="false">IFERROR(Base!M42/GAMSbase!M42,"")</f>
        <v/>
      </c>
      <c r="O42" s="128" t="str">
        <f aca="false">IFERROR(Base!N42/GAMSbase!N42,"")</f>
        <v/>
      </c>
      <c r="P42" s="128" t="str">
        <f aca="false">IFERROR(Base!O42/GAMSbase!O42,"")</f>
        <v/>
      </c>
      <c r="Q42" s="128" t="str">
        <f aca="false">IFERROR(Base!P42/GAMSbase!P42,"")</f>
        <v/>
      </c>
      <c r="R42" s="128" t="str">
        <f aca="false">IFERROR(Base!Q42/GAMSbase!Q42,"")</f>
        <v/>
      </c>
      <c r="S42" s="128" t="str">
        <f aca="false">IFERROR(Base!R42/GAMSbase!R42,"")</f>
        <v/>
      </c>
      <c r="T42" s="128" t="str">
        <f aca="false">IFERROR(Base!S42/GAMSbase!S42,"")</f>
        <v/>
      </c>
      <c r="U42" s="128" t="str">
        <f aca="false">IFERROR(Base!T42/GAMSbase!T42,"")</f>
        <v/>
      </c>
      <c r="V42" s="128" t="str">
        <f aca="false">IFERROR(Base!U42/GAMSbase!U42,"")</f>
        <v/>
      </c>
      <c r="W42" s="128" t="str">
        <f aca="false">IFERROR(Base!V42/GAMSbase!V42,"")</f>
        <v/>
      </c>
      <c r="X42" s="128" t="str">
        <f aca="false">IFERROR(Base!W42/GAMSbase!W42,"")</f>
        <v/>
      </c>
      <c r="Y42" s="128" t="str">
        <f aca="false">IFERROR(Base!X42/GAMSbase!X42,"")</f>
        <v/>
      </c>
      <c r="Z42" s="128" t="str">
        <f aca="false">IFERROR(Base!Y42/GAMSbase!Y42,"")</f>
        <v/>
      </c>
      <c r="AA42" s="128" t="str">
        <f aca="false">IFERROR(Base!Z42/GAMSbase!Z42,"")</f>
        <v/>
      </c>
      <c r="AB42" s="128" t="str">
        <f aca="false">IFERROR(Base!AA42/GAMSbase!AA42,"")</f>
        <v/>
      </c>
      <c r="AC42" s="128" t="str">
        <f aca="false">IFERROR(Base!AB42/GAMSbase!AB42,"")</f>
        <v/>
      </c>
      <c r="AD42" s="128" t="str">
        <f aca="false">IFERROR(Base!AC42/GAMSbase!AC42,"")</f>
        <v/>
      </c>
      <c r="AE42" s="128" t="str">
        <f aca="false">IFERROR(Base!AD42/GAMSbase!AD42,"")</f>
        <v/>
      </c>
      <c r="AF42" s="128" t="str">
        <f aca="false">IFERROR(Base!AE42/GAMSbase!AE42,"")</f>
        <v/>
      </c>
      <c r="AG42" s="128" t="str">
        <f aca="false">IFERROR(Base!AF42/GAMSbase!AF42,"")</f>
        <v/>
      </c>
      <c r="AH42" s="128" t="str">
        <f aca="false">IFERROR(Base!AG42/GAMSbase!AG42,"")</f>
        <v/>
      </c>
      <c r="AI42" s="128" t="str">
        <f aca="false">IFERROR(Base!AH42/GAMSbase!AH42,"")</f>
        <v/>
      </c>
      <c r="AJ42" s="128" t="str">
        <f aca="false">IFERROR(Base!AI42/GAMSbase!AI42,"")</f>
        <v/>
      </c>
      <c r="AK42" s="128" t="str">
        <f aca="false">IFERROR(Base!AJ42/GAMSbase!AJ42,"")</f>
        <v/>
      </c>
      <c r="AL42" s="128" t="str">
        <f aca="false">IFERROR(Base!AK42/GAMSbase!AK42,"")</f>
        <v/>
      </c>
      <c r="AM42" s="128" t="str">
        <f aca="false">IFERROR(Base!AL42/GAMSbase!AL42,"")</f>
        <v/>
      </c>
      <c r="AN42" s="128" t="str">
        <f aca="false">IFERROR(Base!AM42/GAMSbase!AM42,"")</f>
        <v/>
      </c>
      <c r="AO42" s="128" t="str">
        <f aca="false">IFERROR(Base!AN42/GAMSbase!AN42,"")</f>
        <v/>
      </c>
      <c r="AP42" s="128" t="str">
        <f aca="false">IFERROR(Base!AO42/GAMSbase!AO42,"")</f>
        <v/>
      </c>
      <c r="AQ42" s="128" t="str">
        <f aca="false">IFERROR(Base!AP42/GAMSbase!AP42,"")</f>
        <v/>
      </c>
      <c r="AR42" s="128" t="str">
        <f aca="false">IFERROR(Base!AQ42/GAMSbase!AQ42,"")</f>
        <v/>
      </c>
      <c r="AS42" s="128" t="str">
        <f aca="false">IFERROR(Base!AR42/GAMSbase!AR42,"")</f>
        <v/>
      </c>
      <c r="AT42" s="128" t="str">
        <f aca="false">IFERROR(Base!AS42/GAMSbase!AS42,"")</f>
        <v/>
      </c>
      <c r="AU42" s="128" t="str">
        <f aca="false">IFERROR(Base!AT42/GAMSbase!AT42,"")</f>
        <v/>
      </c>
      <c r="AV42" s="128" t="str">
        <f aca="false">IFERROR(Base!AU42/GAMSbase!AU42,"")</f>
        <v/>
      </c>
      <c r="AW42" s="128" t="str">
        <f aca="false">IFERROR(Base!AV42/GAMSbase!AV42,"")</f>
        <v/>
      </c>
      <c r="AX42" s="128" t="str">
        <f aca="false">IFERROR(Base!AW42/GAMSbase!AW42,"")</f>
        <v/>
      </c>
      <c r="AY42" s="128" t="str">
        <f aca="false">IFERROR(Base!AX42/GAMSbase!AX42,"")</f>
        <v/>
      </c>
      <c r="AZ42" s="128" t="str">
        <f aca="false">IFERROR(Base!AY42/GAMSbase!AY42,"")</f>
        <v/>
      </c>
      <c r="BA42" s="128" t="str">
        <f aca="false">IFERROR(Base!AZ42/GAMSbase!AZ42,"")</f>
        <v/>
      </c>
      <c r="BB42" s="128" t="str">
        <f aca="false">IFERROR(Base!BA42/GAMSbase!BA42,"")</f>
        <v/>
      </c>
      <c r="BC42" s="128" t="str">
        <f aca="false">IFERROR(Base!BB42/GAMSbase!BB42,"")</f>
        <v/>
      </c>
      <c r="BD42" s="128" t="str">
        <f aca="false">IFERROR(Base!BC42/GAMSbase!BC42,"")</f>
        <v/>
      </c>
      <c r="BE42" s="128" t="str">
        <f aca="false">IFERROR(Base!BD42/GAMSbase!BD42,"")</f>
        <v/>
      </c>
      <c r="BF42" s="128" t="str">
        <f aca="false">IFERROR(Base!BE42/GAMSbase!BE42,"")</f>
        <v/>
      </c>
      <c r="BG42" s="128" t="str">
        <f aca="false">IFERROR(Base!BF42/GAMSbase!BF42,"")</f>
        <v/>
      </c>
      <c r="BH42" s="128" t="str">
        <f aca="false">IFERROR(Base!BG42/GAMSbase!BG42,"")</f>
        <v/>
      </c>
      <c r="BI42" s="128" t="str">
        <f aca="false">IFERROR(Base!BH42/GAMSbase!BH42,"")</f>
        <v/>
      </c>
      <c r="BJ42" s="128" t="str">
        <f aca="false">IFERROR(Base!BI42/GAMSbase!BI42,"")</f>
        <v/>
      </c>
    </row>
    <row r="43" customFormat="false" ht="12.75" hidden="false" customHeight="false" outlineLevel="0" collapsed="false">
      <c r="A43" s="0" t="str">
        <f aca="false">Base!A43</f>
        <v>     Growth rate of sigma (per year, log)</v>
      </c>
      <c r="B43" s="0" t="str">
        <f aca="false">GAMSbase!A43</f>
        <v>Growth Rate of Sigma</v>
      </c>
      <c r="C43" s="128" t="n">
        <f aca="false">IFERROR(Base!B43/GAMSbase!B43,"")</f>
        <v>1</v>
      </c>
      <c r="D43" s="128" t="n">
        <f aca="false">IFERROR(Base!C43/GAMSbase!C43,"")</f>
        <v>1.00000000000502</v>
      </c>
      <c r="E43" s="128" t="n">
        <f aca="false">IFERROR(Base!D43/GAMSbase!D43,"")</f>
        <v>1.00000000021186</v>
      </c>
      <c r="F43" s="128" t="n">
        <f aca="false">IFERROR(Base!E43/GAMSbase!E43,"")</f>
        <v>0.999999996306993</v>
      </c>
      <c r="G43" s="128" t="n">
        <f aca="false">IFERROR(Base!F43/GAMSbase!F43,"")</f>
        <v>1.00000000492715</v>
      </c>
      <c r="H43" s="128" t="n">
        <f aca="false">IFERROR(Base!G43/GAMSbase!G43,"")</f>
        <v>1.00000000266282</v>
      </c>
      <c r="I43" s="128" t="n">
        <f aca="false">IFERROR(Base!H43/GAMSbase!H43,"")</f>
        <v>0.999999997179692</v>
      </c>
      <c r="J43" s="128" t="n">
        <f aca="false">IFERROR(Base!I43/GAMSbase!I43,"")</f>
        <v>0.999999996931389</v>
      </c>
      <c r="K43" s="128" t="n">
        <f aca="false">IFERROR(Base!J43/GAMSbase!J43,"")</f>
        <v>1.00000000076586</v>
      </c>
      <c r="L43" s="128" t="n">
        <f aca="false">IFERROR(Base!K43/GAMSbase!K43,"")</f>
        <v>0.999999997679169</v>
      </c>
      <c r="M43" s="128" t="n">
        <f aca="false">IFERROR(Base!L43/GAMSbase!L43,"")</f>
        <v>0.999999998104544</v>
      </c>
      <c r="N43" s="128" t="n">
        <f aca="false">IFERROR(Base!M43/GAMSbase!M43,"")</f>
        <v>1.00000000275239</v>
      </c>
      <c r="O43" s="128" t="n">
        <f aca="false">IFERROR(Base!N43/GAMSbase!N43,"")</f>
        <v>1.00000000236071</v>
      </c>
      <c r="P43" s="128" t="n">
        <f aca="false">IFERROR(Base!O43/GAMSbase!O43,"")</f>
        <v>0.999999998785555</v>
      </c>
      <c r="Q43" s="128" t="n">
        <f aca="false">IFERROR(Base!P43/GAMSbase!P43,"")</f>
        <v>1.00000000527898</v>
      </c>
      <c r="R43" s="128" t="n">
        <f aca="false">IFERROR(Base!Q43/GAMSbase!Q43,"")</f>
        <v>1.00000000365417</v>
      </c>
      <c r="S43" s="128" t="n">
        <f aca="false">IFERROR(Base!R43/GAMSbase!R43,"")</f>
        <v>0.999999997657121</v>
      </c>
      <c r="T43" s="128" t="n">
        <f aca="false">IFERROR(Base!S43/GAMSbase!S43,"")</f>
        <v>1.0000000026304</v>
      </c>
      <c r="U43" s="128" t="n">
        <f aca="false">IFERROR(Base!T43/GAMSbase!T43,"")</f>
        <v>1.00000000203083</v>
      </c>
      <c r="V43" s="128" t="n">
        <f aca="false">IFERROR(Base!U43/GAMSbase!U43,"")</f>
        <v>1.0000000016085</v>
      </c>
      <c r="W43" s="128" t="n">
        <f aca="false">IFERROR(Base!V43/GAMSbase!V43,"")</f>
        <v>0.999999996809996</v>
      </c>
      <c r="X43" s="128" t="n">
        <f aca="false">IFERROR(Base!W43/GAMSbase!W43,"")</f>
        <v>0.999999994730749</v>
      </c>
      <c r="Y43" s="128" t="n">
        <f aca="false">IFERROR(Base!X43/GAMSbase!X43,"")</f>
        <v>1.00000000324175</v>
      </c>
      <c r="Z43" s="128" t="n">
        <f aca="false">IFERROR(Base!Y43/GAMSbase!Y43,"")</f>
        <v>0.99999999734589</v>
      </c>
      <c r="AA43" s="128" t="n">
        <f aca="false">IFERROR(Base!Z43/GAMSbase!Z43,"")</f>
        <v>0.999999997278132</v>
      </c>
      <c r="AB43" s="128" t="n">
        <f aca="false">IFERROR(Base!AA43/GAMSbase!AA43,"")</f>
        <v>1.00000000164971</v>
      </c>
      <c r="AC43" s="128" t="n">
        <f aca="false">IFERROR(Base!AB43/GAMSbase!AB43,"")</f>
        <v>0.999999998286637</v>
      </c>
      <c r="AD43" s="128" t="n">
        <f aca="false">IFERROR(Base!AC43/GAMSbase!AC43,"")</f>
        <v>0.999999998294885</v>
      </c>
      <c r="AE43" s="128" t="n">
        <f aca="false">IFERROR(Base!AD43/GAMSbase!AD43,"")</f>
        <v>1.00000000213339</v>
      </c>
      <c r="AF43" s="128" t="n">
        <f aca="false">IFERROR(Base!AE43/GAMSbase!AE43,"")</f>
        <v>0.999999999341084</v>
      </c>
      <c r="AG43" s="128" t="n">
        <f aca="false">IFERROR(Base!AF43/GAMSbase!AF43,"")</f>
        <v>1.00000000311748</v>
      </c>
      <c r="AH43" s="128" t="n">
        <f aca="false">IFERROR(Base!AG43/GAMSbase!AG43,"")</f>
        <v>1.00000000420543</v>
      </c>
      <c r="AI43" s="128" t="n">
        <f aca="false">IFERROR(Base!AH43/GAMSbase!AH43,"")</f>
        <v>1.00000000552972</v>
      </c>
      <c r="AJ43" s="128" t="n">
        <f aca="false">IFERROR(Base!AI43/GAMSbase!AI43,"")</f>
        <v>0.99999999891184</v>
      </c>
      <c r="AK43" s="128" t="n">
        <f aca="false">IFERROR(Base!AJ43/GAMSbase!AJ43,"")</f>
        <v>1.00000000034986</v>
      </c>
      <c r="AL43" s="128" t="n">
        <f aca="false">IFERROR(Base!AK43/GAMSbase!AK43,"")</f>
        <v>1.0000000029695</v>
      </c>
      <c r="AM43" s="128" t="n">
        <f aca="false">IFERROR(Base!AL43/GAMSbase!AL43,"")</f>
        <v>1.00000000038994</v>
      </c>
      <c r="AN43" s="128" t="n">
        <f aca="false">IFERROR(Base!AM43/GAMSbase!AM43,"")</f>
        <v>0.999999998768</v>
      </c>
      <c r="AO43" s="128" t="n">
        <f aca="false">IFERROR(Base!AN43/GAMSbase!AN43,"")</f>
        <v>1.00000000501737</v>
      </c>
      <c r="AP43" s="128" t="n">
        <f aca="false">IFERROR(Base!AO43/GAMSbase!AO43,"")</f>
        <v>1.00000000251422</v>
      </c>
      <c r="AQ43" s="128" t="n">
        <f aca="false">IFERROR(Base!AP43/GAMSbase!AP43,"")</f>
        <v>0.999999999363141</v>
      </c>
      <c r="AR43" s="128" t="n">
        <f aca="false">IFERROR(Base!AQ43/GAMSbase!AQ43,"")</f>
        <v>1.00000000446514</v>
      </c>
      <c r="AS43" s="128" t="n">
        <f aca="false">IFERROR(Base!AR43/GAMSbase!AR43,"")</f>
        <v>1.0000000028563</v>
      </c>
      <c r="AT43" s="128" t="n">
        <f aca="false">IFERROR(Base!AS43/GAMSbase!AS43,"")</f>
        <v>1.00000000470372</v>
      </c>
      <c r="AU43" s="128" t="n">
        <f aca="false">IFERROR(Base!AT43/GAMSbase!AT43,"")</f>
        <v>0.999999996087751</v>
      </c>
      <c r="AV43" s="128" t="n">
        <f aca="false">IFERROR(Base!AU43/GAMSbase!AU43,"")</f>
        <v>1.00000000101545</v>
      </c>
      <c r="AW43" s="128" t="n">
        <f aca="false">IFERROR(Base!AV43/GAMSbase!AV43,"")</f>
        <v>0.999999994259804</v>
      </c>
      <c r="AX43" s="128" t="n">
        <f aca="false">IFERROR(Base!AW43/GAMSbase!AW43,"")</f>
        <v>1.00000000132053</v>
      </c>
      <c r="AY43" s="128" t="n">
        <f aca="false">IFERROR(Base!AX43/GAMSbase!AX43,"")</f>
        <v>0.999999997987136</v>
      </c>
      <c r="AZ43" s="128" t="n">
        <f aca="false">IFERROR(Base!AY43/GAMSbase!AY43,"")</f>
        <v>0.99999999852725</v>
      </c>
      <c r="BA43" s="128" t="n">
        <f aca="false">IFERROR(Base!AZ43/GAMSbase!AZ43,"")</f>
        <v>1.00000000528698</v>
      </c>
      <c r="BB43" s="128" t="n">
        <f aca="false">IFERROR(Base!BA43/GAMSbase!BA43,"")</f>
        <v>0.999999995478944</v>
      </c>
      <c r="BC43" s="128" t="n">
        <f aca="false">IFERROR(Base!BB43/GAMSbase!BB43,"")</f>
        <v>0.999999998374194</v>
      </c>
      <c r="BD43" s="128" t="n">
        <f aca="false">IFERROR(Base!BC43/GAMSbase!BC43,"")</f>
        <v>1.00000000535791</v>
      </c>
      <c r="BE43" s="128" t="n">
        <f aca="false">IFERROR(Base!BD43/GAMSbase!BD43,"")</f>
        <v>0.999999995171686</v>
      </c>
      <c r="BF43" s="128" t="n">
        <f aca="false">IFERROR(Base!BE43/GAMSbase!BE43,"")</f>
        <v>0.999999999431053</v>
      </c>
      <c r="BG43" s="128" t="n">
        <f aca="false">IFERROR(Base!BF43/GAMSbase!BF43,"")</f>
        <v>0.999999998088312</v>
      </c>
      <c r="BH43" s="128" t="n">
        <f aca="false">IFERROR(Base!BG43/GAMSbase!BG43,"")</f>
        <v>0.999999997922998</v>
      </c>
      <c r="BI43" s="128" t="n">
        <f aca="false">IFERROR(Base!BH43/GAMSbase!BH43,"")</f>
        <v>1.00000000648404</v>
      </c>
      <c r="BJ43" s="128" t="n">
        <f aca="false">IFERROR(Base!BI43/GAMSbase!BI43,"")</f>
        <v>0</v>
      </c>
    </row>
    <row r="44" customFormat="false" ht="12.75" hidden="false" customHeight="false" outlineLevel="0" collapsed="false">
      <c r="A44" s="0" t="str">
        <f aca="false">Base!A44</f>
        <v>Carbon emissions from land use change (GTCO2 per year)</v>
      </c>
      <c r="B44" s="0" t="str">
        <f aca="false">GAMSbase!A44</f>
        <v>Carbon Emissions from Land Use Change</v>
      </c>
      <c r="C44" s="128" t="n">
        <f aca="false">IFERROR(Base!B44/GAMSbase!B44,"")</f>
        <v>1</v>
      </c>
      <c r="D44" s="128" t="n">
        <f aca="false">IFERROR(Base!C44/GAMSbase!C44,"")</f>
        <v>1</v>
      </c>
      <c r="E44" s="128" t="n">
        <f aca="false">IFERROR(Base!D44/GAMSbase!D44,"")</f>
        <v>1</v>
      </c>
      <c r="F44" s="128" t="n">
        <f aca="false">IFERROR(Base!E44/GAMSbase!E44,"")</f>
        <v>1</v>
      </c>
      <c r="G44" s="128" t="n">
        <f aca="false">IFERROR(Base!F44/GAMSbase!F44,"")</f>
        <v>1</v>
      </c>
      <c r="H44" s="128" t="n">
        <f aca="false">IFERROR(Base!G44/GAMSbase!G44,"")</f>
        <v>1</v>
      </c>
      <c r="I44" s="128" t="n">
        <f aca="false">IFERROR(Base!H44/GAMSbase!H44,"")</f>
        <v>1</v>
      </c>
      <c r="J44" s="128" t="n">
        <f aca="false">IFERROR(Base!I44/GAMSbase!I44,"")</f>
        <v>1</v>
      </c>
      <c r="K44" s="128" t="n">
        <f aca="false">IFERROR(Base!J44/GAMSbase!J44,"")</f>
        <v>1</v>
      </c>
      <c r="L44" s="128" t="n">
        <f aca="false">IFERROR(Base!K44/GAMSbase!K44,"")</f>
        <v>1</v>
      </c>
      <c r="M44" s="128" t="n">
        <f aca="false">IFERROR(Base!L44/GAMSbase!L44,"")</f>
        <v>1.00000000005644</v>
      </c>
      <c r="N44" s="128" t="n">
        <f aca="false">IFERROR(Base!M44/GAMSbase!M44,"")</f>
        <v>1.000000000127</v>
      </c>
      <c r="O44" s="128" t="n">
        <f aca="false">IFERROR(Base!N44/GAMSbase!N44,"")</f>
        <v>1.000000000127</v>
      </c>
      <c r="P44" s="128" t="n">
        <f aca="false">IFERROR(Base!O44/GAMSbase!O44,"")</f>
        <v>0.999999999906516</v>
      </c>
      <c r="Q44" s="128" t="n">
        <f aca="false">IFERROR(Base!P44/GAMSbase!P44,"")</f>
        <v>0.999999999768714</v>
      </c>
      <c r="R44" s="128" t="n">
        <f aca="false">IFERROR(Base!Q44/GAMSbase!Q44,"")</f>
        <v>0.999999999940966</v>
      </c>
      <c r="S44" s="128" t="n">
        <f aca="false">IFERROR(Base!R44/GAMSbase!R44,"")</f>
        <v>1.00000000015628</v>
      </c>
      <c r="T44" s="128" t="n">
        <f aca="false">IFERROR(Base!S44/GAMSbase!S44,"")</f>
        <v>0.999999999348847</v>
      </c>
      <c r="U44" s="128" t="n">
        <f aca="false">IFERROR(Base!T44/GAMSbase!T44,"")</f>
        <v>0.999999999685278</v>
      </c>
      <c r="V44" s="128" t="n">
        <f aca="false">IFERROR(Base!U44/GAMSbase!U44,"")</f>
        <v>0.99999999926474</v>
      </c>
      <c r="W44" s="128" t="n">
        <f aca="false">IFERROR(Base!V44/GAMSbase!V44,"")</f>
        <v>0.999999998739066</v>
      </c>
      <c r="X44" s="128" t="n">
        <f aca="false">IFERROR(Base!W44/GAMSbase!W44,"")</f>
        <v>1.00000000071034</v>
      </c>
      <c r="Y44" s="128" t="n">
        <f aca="false">IFERROR(Base!X44/GAMSbase!X44,"")</f>
        <v>0.999999999067612</v>
      </c>
      <c r="Z44" s="128" t="n">
        <f aca="false">IFERROR(Base!Y44/GAMSbase!Y44,"")</f>
        <v>1.00000000214773</v>
      </c>
      <c r="AA44" s="128" t="n">
        <f aca="false">IFERROR(Base!Z44/GAMSbase!Z44,"")</f>
        <v>0.999999999580966</v>
      </c>
      <c r="AB44" s="128" t="n">
        <f aca="false">IFERROR(Base!AA44/GAMSbase!AA44,"")</f>
        <v>1.00000000118519</v>
      </c>
      <c r="AC44" s="128" t="n">
        <f aca="false">IFERROR(Base!AB44/GAMSbase!AB44,"")</f>
        <v>1.00000000118519</v>
      </c>
      <c r="AD44" s="128" t="n">
        <f aca="false">IFERROR(Base!AC44/GAMSbase!AC44,"")</f>
        <v>1.00000000118519</v>
      </c>
      <c r="AE44" s="128" t="n">
        <f aca="false">IFERROR(Base!AD44/GAMSbase!AD44,"")</f>
        <v>1.00000000431846</v>
      </c>
      <c r="AF44" s="128" t="n">
        <f aca="false">IFERROR(Base!AE44/GAMSbase!AE44,"")</f>
        <v>0.99999999256873</v>
      </c>
      <c r="AG44" s="128" t="n">
        <f aca="false">IFERROR(Base!AF44/GAMSbase!AF44,"")</f>
        <v>1.00000000725589</v>
      </c>
      <c r="AH44" s="128" t="n">
        <f aca="false">IFERROR(Base!AG44/GAMSbase!AG44,"")</f>
        <v>1.00000000113624</v>
      </c>
      <c r="AI44" s="128" t="n">
        <f aca="false">IFERROR(Base!AH44/GAMSbase!AH44,"")</f>
        <v>0.999999985837117</v>
      </c>
      <c r="AJ44" s="128" t="n">
        <f aca="false">IFERROR(Base!AI44/GAMSbase!AI44,"")</f>
        <v>0.999999995399068</v>
      </c>
      <c r="AK44" s="128" t="n">
        <f aca="false">IFERROR(Base!AJ44/GAMSbase!AJ44,"")</f>
        <v>0.999999995399068</v>
      </c>
      <c r="AL44" s="128" t="n">
        <f aca="false">IFERROR(Base!AK44/GAMSbase!AK44,"")</f>
        <v>1.00000002528016</v>
      </c>
      <c r="AM44" s="128" t="n">
        <f aca="false">IFERROR(Base!AL44/GAMSbase!AL44,"")</f>
        <v>1.00000002528016</v>
      </c>
      <c r="AN44" s="128" t="n">
        <f aca="false">IFERROR(Base!AM44/GAMSbase!AM44,"")</f>
        <v>0.999999978590952</v>
      </c>
      <c r="AO44" s="128" t="n">
        <f aca="false">IFERROR(Base!AN44/GAMSbase!AN44,"")</f>
        <v>0.999999978590952</v>
      </c>
      <c r="AP44" s="128" t="n">
        <f aca="false">IFERROR(Base!AO44/GAMSbase!AO44,"")</f>
        <v>1.0000000880188</v>
      </c>
      <c r="AQ44" s="128" t="n">
        <f aca="false">IFERROR(Base!AP44/GAMSbase!AP44,"")</f>
        <v>1.0000000880188</v>
      </c>
      <c r="AR44" s="128" t="n">
        <f aca="false">IFERROR(Base!AQ44/GAMSbase!AQ44,"")</f>
        <v>0.999999974031459</v>
      </c>
      <c r="AS44" s="128" t="n">
        <f aca="false">IFERROR(Base!AR44/GAMSbase!AR44,"")</f>
        <v>0.999999831547324</v>
      </c>
      <c r="AT44" s="128" t="n">
        <f aca="false">IFERROR(Base!AS44/GAMSbase!AS44,"")</f>
        <v>0.999999831547324</v>
      </c>
      <c r="AU44" s="128" t="n">
        <f aca="false">IFERROR(Base!AT44/GAMSbase!AT44,"")</f>
        <v>0.999999942863052</v>
      </c>
      <c r="AV44" s="128" t="n">
        <f aca="false">IFERROR(Base!AU44/GAMSbase!AU44,"")</f>
        <v>0.999999803718396</v>
      </c>
      <c r="AW44" s="128" t="n">
        <f aca="false">IFERROR(Base!AV44/GAMSbase!AV44,"")</f>
        <v>1.00000015158011</v>
      </c>
      <c r="AX44" s="128" t="n">
        <f aca="false">IFERROR(Base!AW44/GAMSbase!AW44,"")</f>
        <v>0.999999716753005</v>
      </c>
      <c r="AY44" s="128" t="n">
        <f aca="false">IFERROR(Base!AX44/GAMSbase!AX44,"")</f>
        <v>0.999999444986258</v>
      </c>
      <c r="AZ44" s="128" t="n">
        <f aca="false">IFERROR(Base!AY44/GAMSbase!AY44,"")</f>
        <v>0.999999444986259</v>
      </c>
      <c r="BA44" s="128" t="n">
        <f aca="false">IFERROR(Base!AZ44/GAMSbase!AZ44,"")</f>
        <v>0.999999444986259</v>
      </c>
      <c r="BB44" s="128" t="n">
        <f aca="false">IFERROR(Base!BA44/GAMSbase!BA44,"")</f>
        <v>1.00000103737165</v>
      </c>
      <c r="BC44" s="128" t="n">
        <f aca="false">IFERROR(Base!BB44/GAMSbase!BB44,"")</f>
        <v>0.999999046890704</v>
      </c>
      <c r="BD44" s="128" t="n">
        <f aca="false">IFERROR(Base!BC44/GAMSbase!BC44,"")</f>
        <v>0.999999046890704</v>
      </c>
      <c r="BE44" s="128" t="n">
        <f aca="false">IFERROR(Base!BD44/GAMSbase!BD44,"")</f>
        <v>1.00000112030852</v>
      </c>
      <c r="BF44" s="128" t="n">
        <f aca="false">IFERROR(Base!BE44/GAMSbase!BE44,"")</f>
        <v>0.999997232657166</v>
      </c>
      <c r="BG44" s="128" t="n">
        <f aca="false">IFERROR(Base!BF44/GAMSbase!BF44,"")</f>
        <v>0.999997232657166</v>
      </c>
      <c r="BH44" s="128" t="n">
        <f aca="false">IFERROR(Base!BG44/GAMSbase!BG44,"")</f>
        <v>1.00000128229465</v>
      </c>
      <c r="BI44" s="128" t="n">
        <f aca="false">IFERROR(Base!BH44/GAMSbase!BH44,"")</f>
        <v>1.00000381333474</v>
      </c>
      <c r="BJ44" s="128" t="n">
        <f aca="false">IFERROR(Base!BI44/GAMSbase!BI44,"")</f>
        <v>1.00000697715286</v>
      </c>
    </row>
    <row r="45" customFormat="false" ht="12.75" hidden="false" customHeight="false" outlineLevel="0" collapsed="false">
      <c r="A45" s="0" t="str">
        <f aca="false">Base!A45</f>
        <v>      CO2 emissions, land use (GTCO2 per year, 2010)</v>
      </c>
      <c r="B45" s="0" t="str">
        <f aca="false">GAMSbase!A45</f>
        <v>Initial Carbon Emissions from Land</v>
      </c>
      <c r="C45" s="128" t="n">
        <f aca="false">IFERROR(Base!B45/GAMSbase!B45,"")</f>
        <v>1</v>
      </c>
      <c r="D45" s="128" t="str">
        <f aca="false">IFERROR(Base!C45/GAMSbase!C45,"")</f>
        <v/>
      </c>
      <c r="E45" s="128" t="str">
        <f aca="false">IFERROR(Base!D45/GAMSbase!D45,"")</f>
        <v/>
      </c>
      <c r="F45" s="128" t="str">
        <f aca="false">IFERROR(Base!E45/GAMSbase!E45,"")</f>
        <v/>
      </c>
      <c r="G45" s="128" t="str">
        <f aca="false">IFERROR(Base!F45/GAMSbase!F45,"")</f>
        <v/>
      </c>
      <c r="H45" s="128" t="str">
        <f aca="false">IFERROR(Base!G45/GAMSbase!G45,"")</f>
        <v/>
      </c>
      <c r="I45" s="128" t="str">
        <f aca="false">IFERROR(Base!H45/GAMSbase!H45,"")</f>
        <v/>
      </c>
      <c r="J45" s="128" t="str">
        <f aca="false">IFERROR(Base!I45/GAMSbase!I45,"")</f>
        <v/>
      </c>
      <c r="K45" s="128" t="str">
        <f aca="false">IFERROR(Base!J45/GAMSbase!J45,"")</f>
        <v/>
      </c>
      <c r="L45" s="128" t="str">
        <f aca="false">IFERROR(Base!K45/GAMSbase!K45,"")</f>
        <v/>
      </c>
      <c r="M45" s="128" t="str">
        <f aca="false">IFERROR(Base!L45/GAMSbase!L45,"")</f>
        <v/>
      </c>
      <c r="N45" s="128" t="str">
        <f aca="false">IFERROR(Base!M45/GAMSbase!M45,"")</f>
        <v/>
      </c>
      <c r="O45" s="128" t="str">
        <f aca="false">IFERROR(Base!N45/GAMSbase!N45,"")</f>
        <v/>
      </c>
      <c r="P45" s="128" t="str">
        <f aca="false">IFERROR(Base!O45/GAMSbase!O45,"")</f>
        <v/>
      </c>
      <c r="Q45" s="128" t="str">
        <f aca="false">IFERROR(Base!P45/GAMSbase!P45,"")</f>
        <v/>
      </c>
      <c r="R45" s="128" t="str">
        <f aca="false">IFERROR(Base!Q45/GAMSbase!Q45,"")</f>
        <v/>
      </c>
      <c r="S45" s="128" t="str">
        <f aca="false">IFERROR(Base!R45/GAMSbase!R45,"")</f>
        <v/>
      </c>
      <c r="T45" s="128" t="str">
        <f aca="false">IFERROR(Base!S45/GAMSbase!S45,"")</f>
        <v/>
      </c>
      <c r="U45" s="128" t="str">
        <f aca="false">IFERROR(Base!T45/GAMSbase!T45,"")</f>
        <v/>
      </c>
      <c r="V45" s="128" t="str">
        <f aca="false">IFERROR(Base!U45/GAMSbase!U45,"")</f>
        <v/>
      </c>
      <c r="W45" s="128" t="str">
        <f aca="false">IFERROR(Base!V45/GAMSbase!V45,"")</f>
        <v/>
      </c>
      <c r="X45" s="128" t="str">
        <f aca="false">IFERROR(Base!W45/GAMSbase!W45,"")</f>
        <v/>
      </c>
      <c r="Y45" s="128" t="str">
        <f aca="false">IFERROR(Base!X45/GAMSbase!X45,"")</f>
        <v/>
      </c>
      <c r="Z45" s="128" t="str">
        <f aca="false">IFERROR(Base!Y45/GAMSbase!Y45,"")</f>
        <v/>
      </c>
      <c r="AA45" s="128" t="str">
        <f aca="false">IFERROR(Base!Z45/GAMSbase!Z45,"")</f>
        <v/>
      </c>
      <c r="AB45" s="128" t="str">
        <f aca="false">IFERROR(Base!AA45/GAMSbase!AA45,"")</f>
        <v/>
      </c>
      <c r="AC45" s="128" t="str">
        <f aca="false">IFERROR(Base!AB45/GAMSbase!AB45,"")</f>
        <v/>
      </c>
      <c r="AD45" s="128" t="str">
        <f aca="false">IFERROR(Base!AC45/GAMSbase!AC45,"")</f>
        <v/>
      </c>
      <c r="AE45" s="128" t="str">
        <f aca="false">IFERROR(Base!AD45/GAMSbase!AD45,"")</f>
        <v/>
      </c>
      <c r="AF45" s="128" t="str">
        <f aca="false">IFERROR(Base!AE45/GAMSbase!AE45,"")</f>
        <v/>
      </c>
      <c r="AG45" s="128" t="str">
        <f aca="false">IFERROR(Base!AF45/GAMSbase!AF45,"")</f>
        <v/>
      </c>
      <c r="AH45" s="128" t="str">
        <f aca="false">IFERROR(Base!AG45/GAMSbase!AG45,"")</f>
        <v/>
      </c>
      <c r="AI45" s="128" t="str">
        <f aca="false">IFERROR(Base!AH45/GAMSbase!AH45,"")</f>
        <v/>
      </c>
      <c r="AJ45" s="128" t="str">
        <f aca="false">IFERROR(Base!AI45/GAMSbase!AI45,"")</f>
        <v/>
      </c>
      <c r="AK45" s="128" t="str">
        <f aca="false">IFERROR(Base!AJ45/GAMSbase!AJ45,"")</f>
        <v/>
      </c>
      <c r="AL45" s="128" t="str">
        <f aca="false">IFERROR(Base!AK45/GAMSbase!AK45,"")</f>
        <v/>
      </c>
      <c r="AM45" s="128" t="str">
        <f aca="false">IFERROR(Base!AL45/GAMSbase!AL45,"")</f>
        <v/>
      </c>
      <c r="AN45" s="128" t="str">
        <f aca="false">IFERROR(Base!AM45/GAMSbase!AM45,"")</f>
        <v/>
      </c>
      <c r="AO45" s="128" t="str">
        <f aca="false">IFERROR(Base!AN45/GAMSbase!AN45,"")</f>
        <v/>
      </c>
      <c r="AP45" s="128" t="str">
        <f aca="false">IFERROR(Base!AO45/GAMSbase!AO45,"")</f>
        <v/>
      </c>
      <c r="AQ45" s="128" t="str">
        <f aca="false">IFERROR(Base!AP45/GAMSbase!AP45,"")</f>
        <v/>
      </c>
      <c r="AR45" s="128" t="str">
        <f aca="false">IFERROR(Base!AQ45/GAMSbase!AQ45,"")</f>
        <v/>
      </c>
      <c r="AS45" s="128" t="str">
        <f aca="false">IFERROR(Base!AR45/GAMSbase!AR45,"")</f>
        <v/>
      </c>
      <c r="AT45" s="128" t="str">
        <f aca="false">IFERROR(Base!AS45/GAMSbase!AS45,"")</f>
        <v/>
      </c>
      <c r="AU45" s="128" t="str">
        <f aca="false">IFERROR(Base!AT45/GAMSbase!AT45,"")</f>
        <v/>
      </c>
      <c r="AV45" s="128" t="str">
        <f aca="false">IFERROR(Base!AU45/GAMSbase!AU45,"")</f>
        <v/>
      </c>
      <c r="AW45" s="128" t="str">
        <f aca="false">IFERROR(Base!AV45/GAMSbase!AV45,"")</f>
        <v/>
      </c>
      <c r="AX45" s="128" t="str">
        <f aca="false">IFERROR(Base!AW45/GAMSbase!AW45,"")</f>
        <v/>
      </c>
      <c r="AY45" s="128" t="str">
        <f aca="false">IFERROR(Base!AX45/GAMSbase!AX45,"")</f>
        <v/>
      </c>
      <c r="AZ45" s="128" t="str">
        <f aca="false">IFERROR(Base!AY45/GAMSbase!AY45,"")</f>
        <v/>
      </c>
      <c r="BA45" s="128" t="str">
        <f aca="false">IFERROR(Base!AZ45/GAMSbase!AZ45,"")</f>
        <v/>
      </c>
      <c r="BB45" s="128" t="str">
        <f aca="false">IFERROR(Base!BA45/GAMSbase!BA45,"")</f>
        <v/>
      </c>
      <c r="BC45" s="128" t="str">
        <f aca="false">IFERROR(Base!BB45/GAMSbase!BB45,"")</f>
        <v/>
      </c>
      <c r="BD45" s="128" t="str">
        <f aca="false">IFERROR(Base!BC45/GAMSbase!BC45,"")</f>
        <v/>
      </c>
      <c r="BE45" s="128" t="str">
        <f aca="false">IFERROR(Base!BD45/GAMSbase!BD45,"")</f>
        <v/>
      </c>
      <c r="BF45" s="128" t="str">
        <f aca="false">IFERROR(Base!BE45/GAMSbase!BE45,"")</f>
        <v/>
      </c>
      <c r="BG45" s="128" t="str">
        <f aca="false">IFERROR(Base!BF45/GAMSbase!BF45,"")</f>
        <v/>
      </c>
      <c r="BH45" s="128" t="str">
        <f aca="false">IFERROR(Base!BG45/GAMSbase!BG45,"")</f>
        <v/>
      </c>
      <c r="BI45" s="128" t="str">
        <f aca="false">IFERROR(Base!BH45/GAMSbase!BH45,"")</f>
        <v/>
      </c>
      <c r="BJ45" s="128" t="str">
        <f aca="false">IFERROR(Base!BI45/GAMSbase!BI45,"")</f>
        <v/>
      </c>
    </row>
    <row r="46" customFormat="false" ht="12.75" hidden="false" customHeight="false" outlineLevel="0" collapsed="false">
      <c r="A46" s="0" t="str">
        <f aca="false">Base!A46</f>
        <v>PARTICIPATION</v>
      </c>
      <c r="B46" s="0" t="str">
        <f aca="false">GAMSbase!A46</f>
        <v>* PARTICIPATION</v>
      </c>
      <c r="C46" s="128" t="str">
        <f aca="false">IFERROR(Base!B46/GAMSbase!B46,"")</f>
        <v/>
      </c>
      <c r="D46" s="128" t="str">
        <f aca="false">IFERROR(Base!C46/GAMSbase!C46,"")</f>
        <v/>
      </c>
      <c r="E46" s="128" t="str">
        <f aca="false">IFERROR(Base!D46/GAMSbase!D46,"")</f>
        <v/>
      </c>
      <c r="F46" s="128" t="str">
        <f aca="false">IFERROR(Base!E46/GAMSbase!E46,"")</f>
        <v/>
      </c>
      <c r="G46" s="128" t="str">
        <f aca="false">IFERROR(Base!F46/GAMSbase!F46,"")</f>
        <v/>
      </c>
      <c r="H46" s="128" t="str">
        <f aca="false">IFERROR(Base!G46/GAMSbase!G46,"")</f>
        <v/>
      </c>
      <c r="I46" s="128" t="str">
        <f aca="false">IFERROR(Base!H46/GAMSbase!H46,"")</f>
        <v/>
      </c>
      <c r="J46" s="128" t="str">
        <f aca="false">IFERROR(Base!I46/GAMSbase!I46,"")</f>
        <v/>
      </c>
      <c r="K46" s="128" t="str">
        <f aca="false">IFERROR(Base!J46/GAMSbase!J46,"")</f>
        <v/>
      </c>
      <c r="L46" s="128" t="str">
        <f aca="false">IFERROR(Base!K46/GAMSbase!K46,"")</f>
        <v/>
      </c>
      <c r="M46" s="128" t="str">
        <f aca="false">IFERROR(Base!L46/GAMSbase!L46,"")</f>
        <v/>
      </c>
      <c r="N46" s="128" t="str">
        <f aca="false">IFERROR(Base!M46/GAMSbase!M46,"")</f>
        <v/>
      </c>
      <c r="O46" s="128" t="str">
        <f aca="false">IFERROR(Base!N46/GAMSbase!N46,"")</f>
        <v/>
      </c>
      <c r="P46" s="128" t="str">
        <f aca="false">IFERROR(Base!O46/GAMSbase!O46,"")</f>
        <v/>
      </c>
      <c r="Q46" s="128" t="str">
        <f aca="false">IFERROR(Base!P46/GAMSbase!P46,"")</f>
        <v/>
      </c>
      <c r="R46" s="128" t="str">
        <f aca="false">IFERROR(Base!Q46/GAMSbase!Q46,"")</f>
        <v/>
      </c>
      <c r="S46" s="128" t="str">
        <f aca="false">IFERROR(Base!R46/GAMSbase!R46,"")</f>
        <v/>
      </c>
      <c r="T46" s="128" t="str">
        <f aca="false">IFERROR(Base!S46/GAMSbase!S46,"")</f>
        <v/>
      </c>
      <c r="U46" s="128" t="str">
        <f aca="false">IFERROR(Base!T46/GAMSbase!T46,"")</f>
        <v/>
      </c>
      <c r="V46" s="128" t="str">
        <f aca="false">IFERROR(Base!U46/GAMSbase!U46,"")</f>
        <v/>
      </c>
      <c r="W46" s="128" t="str">
        <f aca="false">IFERROR(Base!V46/GAMSbase!V46,"")</f>
        <v/>
      </c>
      <c r="X46" s="128" t="str">
        <f aca="false">IFERROR(Base!W46/GAMSbase!W46,"")</f>
        <v/>
      </c>
      <c r="Y46" s="128" t="str">
        <f aca="false">IFERROR(Base!X46/GAMSbase!X46,"")</f>
        <v/>
      </c>
      <c r="Z46" s="128" t="str">
        <f aca="false">IFERROR(Base!Y46/GAMSbase!Y46,"")</f>
        <v/>
      </c>
      <c r="AA46" s="128" t="str">
        <f aca="false">IFERROR(Base!Z46/GAMSbase!Z46,"")</f>
        <v/>
      </c>
      <c r="AB46" s="128" t="str">
        <f aca="false">IFERROR(Base!AA46/GAMSbase!AA46,"")</f>
        <v/>
      </c>
      <c r="AC46" s="128" t="str">
        <f aca="false">IFERROR(Base!AB46/GAMSbase!AB46,"")</f>
        <v/>
      </c>
      <c r="AD46" s="128" t="str">
        <f aca="false">IFERROR(Base!AC46/GAMSbase!AC46,"")</f>
        <v/>
      </c>
      <c r="AE46" s="128" t="str">
        <f aca="false">IFERROR(Base!AD46/GAMSbase!AD46,"")</f>
        <v/>
      </c>
      <c r="AF46" s="128" t="str">
        <f aca="false">IFERROR(Base!AE46/GAMSbase!AE46,"")</f>
        <v/>
      </c>
      <c r="AG46" s="128" t="str">
        <f aca="false">IFERROR(Base!AF46/GAMSbase!AF46,"")</f>
        <v/>
      </c>
      <c r="AH46" s="128" t="str">
        <f aca="false">IFERROR(Base!AG46/GAMSbase!AG46,"")</f>
        <v/>
      </c>
      <c r="AI46" s="128" t="str">
        <f aca="false">IFERROR(Base!AH46/GAMSbase!AH46,"")</f>
        <v/>
      </c>
      <c r="AJ46" s="128" t="str">
        <f aca="false">IFERROR(Base!AI46/GAMSbase!AI46,"")</f>
        <v/>
      </c>
      <c r="AK46" s="128" t="str">
        <f aca="false">IFERROR(Base!AJ46/GAMSbase!AJ46,"")</f>
        <v/>
      </c>
      <c r="AL46" s="128" t="str">
        <f aca="false">IFERROR(Base!AK46/GAMSbase!AK46,"")</f>
        <v/>
      </c>
      <c r="AM46" s="128" t="str">
        <f aca="false">IFERROR(Base!AL46/GAMSbase!AL46,"")</f>
        <v/>
      </c>
      <c r="AN46" s="128" t="str">
        <f aca="false">IFERROR(Base!AM46/GAMSbase!AM46,"")</f>
        <v/>
      </c>
      <c r="AO46" s="128" t="str">
        <f aca="false">IFERROR(Base!AN46/GAMSbase!AN46,"")</f>
        <v/>
      </c>
      <c r="AP46" s="128" t="str">
        <f aca="false">IFERROR(Base!AO46/GAMSbase!AO46,"")</f>
        <v/>
      </c>
      <c r="AQ46" s="128" t="str">
        <f aca="false">IFERROR(Base!AP46/GAMSbase!AP46,"")</f>
        <v/>
      </c>
      <c r="AR46" s="128" t="str">
        <f aca="false">IFERROR(Base!AQ46/GAMSbase!AQ46,"")</f>
        <v/>
      </c>
      <c r="AS46" s="128" t="str">
        <f aca="false">IFERROR(Base!AR46/GAMSbase!AR46,"")</f>
        <v/>
      </c>
      <c r="AT46" s="128" t="str">
        <f aca="false">IFERROR(Base!AS46/GAMSbase!AS46,"")</f>
        <v/>
      </c>
      <c r="AU46" s="128" t="str">
        <f aca="false">IFERROR(Base!AT46/GAMSbase!AT46,"")</f>
        <v/>
      </c>
      <c r="AV46" s="128" t="str">
        <f aca="false">IFERROR(Base!AU46/GAMSbase!AU46,"")</f>
        <v/>
      </c>
      <c r="AW46" s="128" t="str">
        <f aca="false">IFERROR(Base!AV46/GAMSbase!AV46,"")</f>
        <v/>
      </c>
      <c r="AX46" s="128" t="str">
        <f aca="false">IFERROR(Base!AW46/GAMSbase!AW46,"")</f>
        <v/>
      </c>
      <c r="AY46" s="128" t="str">
        <f aca="false">IFERROR(Base!AX46/GAMSbase!AX46,"")</f>
        <v/>
      </c>
      <c r="AZ46" s="128" t="str">
        <f aca="false">IFERROR(Base!AY46/GAMSbase!AY46,"")</f>
        <v/>
      </c>
      <c r="BA46" s="128" t="str">
        <f aca="false">IFERROR(Base!AZ46/GAMSbase!AZ46,"")</f>
        <v/>
      </c>
      <c r="BB46" s="128" t="str">
        <f aca="false">IFERROR(Base!BA46/GAMSbase!BA46,"")</f>
        <v/>
      </c>
      <c r="BC46" s="128" t="str">
        <f aca="false">IFERROR(Base!BB46/GAMSbase!BB46,"")</f>
        <v/>
      </c>
      <c r="BD46" s="128" t="str">
        <f aca="false">IFERROR(Base!BC46/GAMSbase!BC46,"")</f>
        <v/>
      </c>
      <c r="BE46" s="128" t="str">
        <f aca="false">IFERROR(Base!BD46/GAMSbase!BD46,"")</f>
        <v/>
      </c>
      <c r="BF46" s="128" t="str">
        <f aca="false">IFERROR(Base!BE46/GAMSbase!BE46,"")</f>
        <v/>
      </c>
      <c r="BG46" s="128" t="str">
        <f aca="false">IFERROR(Base!BF46/GAMSbase!BF46,"")</f>
        <v/>
      </c>
      <c r="BH46" s="128" t="str">
        <f aca="false">IFERROR(Base!BG46/GAMSbase!BG46,"")</f>
        <v/>
      </c>
      <c r="BI46" s="128" t="str">
        <f aca="false">IFERROR(Base!BH46/GAMSbase!BH46,"")</f>
        <v/>
      </c>
      <c r="BJ46" s="128" t="str">
        <f aca="false">IFERROR(Base!BI46/GAMSbase!BI46,"")</f>
        <v/>
      </c>
    </row>
    <row r="47" customFormat="false" ht="12.75" hidden="false" customHeight="false" outlineLevel="0" collapsed="false">
      <c r="A47" s="0" t="str">
        <f aca="false">Base!A47</f>
        <v>All immediate</v>
      </c>
      <c r="B47" s="0" t="str">
        <f aca="false">GAMSbase!A47</f>
        <v>Proportion of World in Participation</v>
      </c>
      <c r="C47" s="128" t="n">
        <f aca="false">IFERROR(Base!B47/GAMSbase!B47,"")</f>
        <v>1</v>
      </c>
      <c r="D47" s="128" t="n">
        <f aca="false">IFERROR(Base!C47/GAMSbase!C47,"")</f>
        <v>1</v>
      </c>
      <c r="E47" s="128" t="n">
        <f aca="false">IFERROR(Base!D47/GAMSbase!D47,"")</f>
        <v>1</v>
      </c>
      <c r="F47" s="128" t="n">
        <f aca="false">IFERROR(Base!E47/GAMSbase!E47,"")</f>
        <v>1</v>
      </c>
      <c r="G47" s="128" t="n">
        <f aca="false">IFERROR(Base!F47/GAMSbase!F47,"")</f>
        <v>1</v>
      </c>
      <c r="H47" s="128" t="n">
        <f aca="false">IFERROR(Base!G47/GAMSbase!G47,"")</f>
        <v>1</v>
      </c>
      <c r="I47" s="128" t="n">
        <f aca="false">IFERROR(Base!H47/GAMSbase!H47,"")</f>
        <v>1</v>
      </c>
      <c r="J47" s="128" t="n">
        <f aca="false">IFERROR(Base!I47/GAMSbase!I47,"")</f>
        <v>1</v>
      </c>
      <c r="K47" s="128" t="n">
        <f aca="false">IFERROR(Base!J47/GAMSbase!J47,"")</f>
        <v>1</v>
      </c>
      <c r="L47" s="128" t="n">
        <f aca="false">IFERROR(Base!K47/GAMSbase!K47,"")</f>
        <v>1</v>
      </c>
      <c r="M47" s="128" t="n">
        <f aca="false">IFERROR(Base!L47/GAMSbase!L47,"")</f>
        <v>1</v>
      </c>
      <c r="N47" s="128" t="n">
        <f aca="false">IFERROR(Base!M47/GAMSbase!M47,"")</f>
        <v>1</v>
      </c>
      <c r="O47" s="128" t="n">
        <f aca="false">IFERROR(Base!N47/GAMSbase!N47,"")</f>
        <v>1</v>
      </c>
      <c r="P47" s="128" t="n">
        <f aca="false">IFERROR(Base!O47/GAMSbase!O47,"")</f>
        <v>1</v>
      </c>
      <c r="Q47" s="128" t="n">
        <f aca="false">IFERROR(Base!P47/GAMSbase!P47,"")</f>
        <v>1</v>
      </c>
      <c r="R47" s="128" t="n">
        <f aca="false">IFERROR(Base!Q47/GAMSbase!Q47,"")</f>
        <v>1</v>
      </c>
      <c r="S47" s="128" t="n">
        <f aca="false">IFERROR(Base!R47/GAMSbase!R47,"")</f>
        <v>1</v>
      </c>
      <c r="T47" s="128" t="n">
        <f aca="false">IFERROR(Base!S47/GAMSbase!S47,"")</f>
        <v>1</v>
      </c>
      <c r="U47" s="128" t="n">
        <f aca="false">IFERROR(Base!T47/GAMSbase!T47,"")</f>
        <v>1</v>
      </c>
      <c r="V47" s="128" t="n">
        <f aca="false">IFERROR(Base!U47/GAMSbase!U47,"")</f>
        <v>1</v>
      </c>
      <c r="W47" s="128" t="n">
        <f aca="false">IFERROR(Base!V47/GAMSbase!V47,"")</f>
        <v>1</v>
      </c>
      <c r="X47" s="128" t="n">
        <f aca="false">IFERROR(Base!W47/GAMSbase!W47,"")</f>
        <v>1</v>
      </c>
      <c r="Y47" s="128" t="n">
        <f aca="false">IFERROR(Base!X47/GAMSbase!X47,"")</f>
        <v>1</v>
      </c>
      <c r="Z47" s="128" t="n">
        <f aca="false">IFERROR(Base!Y47/GAMSbase!Y47,"")</f>
        <v>1</v>
      </c>
      <c r="AA47" s="128" t="n">
        <f aca="false">IFERROR(Base!Z47/GAMSbase!Z47,"")</f>
        <v>1</v>
      </c>
      <c r="AB47" s="128" t="n">
        <f aca="false">IFERROR(Base!AA47/GAMSbase!AA47,"")</f>
        <v>1</v>
      </c>
      <c r="AC47" s="128" t="n">
        <f aca="false">IFERROR(Base!AB47/GAMSbase!AB47,"")</f>
        <v>1</v>
      </c>
      <c r="AD47" s="128" t="n">
        <f aca="false">IFERROR(Base!AC47/GAMSbase!AC47,"")</f>
        <v>1</v>
      </c>
      <c r="AE47" s="128" t="n">
        <f aca="false">IFERROR(Base!AD47/GAMSbase!AD47,"")</f>
        <v>1</v>
      </c>
      <c r="AF47" s="128" t="n">
        <f aca="false">IFERROR(Base!AE47/GAMSbase!AE47,"")</f>
        <v>1</v>
      </c>
      <c r="AG47" s="128" t="n">
        <f aca="false">IFERROR(Base!AF47/GAMSbase!AF47,"")</f>
        <v>1</v>
      </c>
      <c r="AH47" s="128" t="n">
        <f aca="false">IFERROR(Base!AG47/GAMSbase!AG47,"")</f>
        <v>1</v>
      </c>
      <c r="AI47" s="128" t="n">
        <f aca="false">IFERROR(Base!AH47/GAMSbase!AH47,"")</f>
        <v>1</v>
      </c>
      <c r="AJ47" s="128" t="n">
        <f aca="false">IFERROR(Base!AI47/GAMSbase!AI47,"")</f>
        <v>1</v>
      </c>
      <c r="AK47" s="128" t="n">
        <f aca="false">IFERROR(Base!AJ47/GAMSbase!AJ47,"")</f>
        <v>1</v>
      </c>
      <c r="AL47" s="128" t="n">
        <f aca="false">IFERROR(Base!AK47/GAMSbase!AK47,"")</f>
        <v>1</v>
      </c>
      <c r="AM47" s="128" t="n">
        <f aca="false">IFERROR(Base!AL47/GAMSbase!AL47,"")</f>
        <v>1</v>
      </c>
      <c r="AN47" s="128" t="n">
        <f aca="false">IFERROR(Base!AM47/GAMSbase!AM47,"")</f>
        <v>1</v>
      </c>
      <c r="AO47" s="128" t="n">
        <f aca="false">IFERROR(Base!AN47/GAMSbase!AN47,"")</f>
        <v>1</v>
      </c>
      <c r="AP47" s="128" t="n">
        <f aca="false">IFERROR(Base!AO47/GAMSbase!AO47,"")</f>
        <v>1</v>
      </c>
      <c r="AQ47" s="128" t="n">
        <f aca="false">IFERROR(Base!AP47/GAMSbase!AP47,"")</f>
        <v>1</v>
      </c>
      <c r="AR47" s="128" t="n">
        <f aca="false">IFERROR(Base!AQ47/GAMSbase!AQ47,"")</f>
        <v>1</v>
      </c>
      <c r="AS47" s="128" t="n">
        <f aca="false">IFERROR(Base!AR47/GAMSbase!AR47,"")</f>
        <v>1</v>
      </c>
      <c r="AT47" s="128" t="n">
        <f aca="false">IFERROR(Base!AS47/GAMSbase!AS47,"")</f>
        <v>1</v>
      </c>
      <c r="AU47" s="128" t="n">
        <f aca="false">IFERROR(Base!AT47/GAMSbase!AT47,"")</f>
        <v>1</v>
      </c>
      <c r="AV47" s="128" t="n">
        <f aca="false">IFERROR(Base!AU47/GAMSbase!AU47,"")</f>
        <v>1</v>
      </c>
      <c r="AW47" s="128" t="n">
        <f aca="false">IFERROR(Base!AV47/GAMSbase!AV47,"")</f>
        <v>1</v>
      </c>
      <c r="AX47" s="128" t="n">
        <f aca="false">IFERROR(Base!AW47/GAMSbase!AW47,"")</f>
        <v>1</v>
      </c>
      <c r="AY47" s="128" t="n">
        <f aca="false">IFERROR(Base!AX47/GAMSbase!AX47,"")</f>
        <v>1</v>
      </c>
      <c r="AZ47" s="128" t="n">
        <f aca="false">IFERROR(Base!AY47/GAMSbase!AY47,"")</f>
        <v>1</v>
      </c>
      <c r="BA47" s="128" t="n">
        <f aca="false">IFERROR(Base!AZ47/GAMSbase!AZ47,"")</f>
        <v>1</v>
      </c>
      <c r="BB47" s="128" t="n">
        <f aca="false">IFERROR(Base!BA47/GAMSbase!BA47,"")</f>
        <v>1</v>
      </c>
      <c r="BC47" s="128" t="n">
        <f aca="false">IFERROR(Base!BB47/GAMSbase!BB47,"")</f>
        <v>1</v>
      </c>
      <c r="BD47" s="128" t="n">
        <f aca="false">IFERROR(Base!BC47/GAMSbase!BC47,"")</f>
        <v>1</v>
      </c>
      <c r="BE47" s="128" t="n">
        <f aca="false">IFERROR(Base!BD47/GAMSbase!BD47,"")</f>
        <v>1</v>
      </c>
      <c r="BF47" s="128" t="n">
        <f aca="false">IFERROR(Base!BE47/GAMSbase!BE47,"")</f>
        <v>1</v>
      </c>
      <c r="BG47" s="128" t="n">
        <f aca="false">IFERROR(Base!BF47/GAMSbase!BF47,"")</f>
        <v>1</v>
      </c>
      <c r="BH47" s="128" t="n">
        <f aca="false">IFERROR(Base!BG47/GAMSbase!BG47,"")</f>
        <v>1</v>
      </c>
      <c r="BI47" s="128" t="n">
        <f aca="false">IFERROR(Base!BH47/GAMSbase!BH47,"")</f>
        <v>1</v>
      </c>
      <c r="BJ47" s="128" t="n">
        <f aca="false">IFERROR(Base!BI47/GAMSbase!BI47,"")</f>
        <v>1</v>
      </c>
    </row>
    <row r="48" customFormat="false" ht="12.75" hidden="false" customHeight="false" outlineLevel="0" collapsed="false">
      <c r="A48" s="0" t="str">
        <f aca="false">Base!A48</f>
        <v>SCALING</v>
      </c>
      <c r="B48" s="0" t="str">
        <f aca="false">GAMSbase!A48</f>
        <v>* SCALING</v>
      </c>
      <c r="C48" s="128" t="str">
        <f aca="false">IFERROR(Base!B48/GAMSbase!B48,"")</f>
        <v/>
      </c>
      <c r="D48" s="128" t="str">
        <f aca="false">IFERROR(Base!C48/GAMSbase!C48,"")</f>
        <v/>
      </c>
      <c r="E48" s="128" t="str">
        <f aca="false">IFERROR(Base!D48/GAMSbase!D48,"")</f>
        <v/>
      </c>
      <c r="F48" s="128" t="str">
        <f aca="false">IFERROR(Base!E48/GAMSbase!E48,"")</f>
        <v/>
      </c>
      <c r="G48" s="128" t="str">
        <f aca="false">IFERROR(Base!F48/GAMSbase!F48,"")</f>
        <v/>
      </c>
      <c r="H48" s="128" t="str">
        <f aca="false">IFERROR(Base!G48/GAMSbase!G48,"")</f>
        <v/>
      </c>
      <c r="I48" s="128" t="str">
        <f aca="false">IFERROR(Base!H48/GAMSbase!H48,"")</f>
        <v/>
      </c>
      <c r="J48" s="128" t="str">
        <f aca="false">IFERROR(Base!I48/GAMSbase!I48,"")</f>
        <v/>
      </c>
      <c r="K48" s="128" t="str">
        <f aca="false">IFERROR(Base!J48/GAMSbase!J48,"")</f>
        <v/>
      </c>
      <c r="L48" s="128" t="str">
        <f aca="false">IFERROR(Base!K48/GAMSbase!K48,"")</f>
        <v/>
      </c>
      <c r="M48" s="128" t="str">
        <f aca="false">IFERROR(Base!L48/GAMSbase!L48,"")</f>
        <v/>
      </c>
      <c r="N48" s="128" t="str">
        <f aca="false">IFERROR(Base!M48/GAMSbase!M48,"")</f>
        <v/>
      </c>
      <c r="O48" s="128" t="str">
        <f aca="false">IFERROR(Base!N48/GAMSbase!N48,"")</f>
        <v/>
      </c>
      <c r="P48" s="128" t="str">
        <f aca="false">IFERROR(Base!O48/GAMSbase!O48,"")</f>
        <v/>
      </c>
      <c r="Q48" s="128" t="str">
        <f aca="false">IFERROR(Base!P48/GAMSbase!P48,"")</f>
        <v/>
      </c>
      <c r="R48" s="128" t="str">
        <f aca="false">IFERROR(Base!Q48/GAMSbase!Q48,"")</f>
        <v/>
      </c>
      <c r="S48" s="128" t="str">
        <f aca="false">IFERROR(Base!R48/GAMSbase!R48,"")</f>
        <v/>
      </c>
      <c r="T48" s="128" t="str">
        <f aca="false">IFERROR(Base!S48/GAMSbase!S48,"")</f>
        <v/>
      </c>
      <c r="U48" s="128" t="str">
        <f aca="false">IFERROR(Base!T48/GAMSbase!T48,"")</f>
        <v/>
      </c>
      <c r="V48" s="128" t="str">
        <f aca="false">IFERROR(Base!U48/GAMSbase!U48,"")</f>
        <v/>
      </c>
      <c r="W48" s="128" t="str">
        <f aca="false">IFERROR(Base!V48/GAMSbase!V48,"")</f>
        <v/>
      </c>
      <c r="X48" s="128" t="str">
        <f aca="false">IFERROR(Base!W48/GAMSbase!W48,"")</f>
        <v/>
      </c>
      <c r="Y48" s="128" t="str">
        <f aca="false">IFERROR(Base!X48/GAMSbase!X48,"")</f>
        <v/>
      </c>
      <c r="Z48" s="128" t="str">
        <f aca="false">IFERROR(Base!Y48/GAMSbase!Y48,"")</f>
        <v/>
      </c>
      <c r="AA48" s="128" t="str">
        <f aca="false">IFERROR(Base!Z48/GAMSbase!Z48,"")</f>
        <v/>
      </c>
      <c r="AB48" s="128" t="str">
        <f aca="false">IFERROR(Base!AA48/GAMSbase!AA48,"")</f>
        <v/>
      </c>
      <c r="AC48" s="128" t="str">
        <f aca="false">IFERROR(Base!AB48/GAMSbase!AB48,"")</f>
        <v/>
      </c>
      <c r="AD48" s="128" t="str">
        <f aca="false">IFERROR(Base!AC48/GAMSbase!AC48,"")</f>
        <v/>
      </c>
      <c r="AE48" s="128" t="str">
        <f aca="false">IFERROR(Base!AD48/GAMSbase!AD48,"")</f>
        <v/>
      </c>
      <c r="AF48" s="128" t="str">
        <f aca="false">IFERROR(Base!AE48/GAMSbase!AE48,"")</f>
        <v/>
      </c>
      <c r="AG48" s="128" t="str">
        <f aca="false">IFERROR(Base!AF48/GAMSbase!AF48,"")</f>
        <v/>
      </c>
      <c r="AH48" s="128" t="str">
        <f aca="false">IFERROR(Base!AG48/GAMSbase!AG48,"")</f>
        <v/>
      </c>
      <c r="AI48" s="128" t="str">
        <f aca="false">IFERROR(Base!AH48/GAMSbase!AH48,"")</f>
        <v/>
      </c>
      <c r="AJ48" s="128" t="str">
        <f aca="false">IFERROR(Base!AI48/GAMSbase!AI48,"")</f>
        <v/>
      </c>
      <c r="AK48" s="128" t="str">
        <f aca="false">IFERROR(Base!AJ48/GAMSbase!AJ48,"")</f>
        <v/>
      </c>
      <c r="AL48" s="128" t="str">
        <f aca="false">IFERROR(Base!AK48/GAMSbase!AK48,"")</f>
        <v/>
      </c>
      <c r="AM48" s="128" t="str">
        <f aca="false">IFERROR(Base!AL48/GAMSbase!AL48,"")</f>
        <v/>
      </c>
      <c r="AN48" s="128" t="str">
        <f aca="false">IFERROR(Base!AM48/GAMSbase!AM48,"")</f>
        <v/>
      </c>
      <c r="AO48" s="128" t="str">
        <f aca="false">IFERROR(Base!AN48/GAMSbase!AN48,"")</f>
        <v/>
      </c>
      <c r="AP48" s="128" t="str">
        <f aca="false">IFERROR(Base!AO48/GAMSbase!AO48,"")</f>
        <v/>
      </c>
      <c r="AQ48" s="128" t="str">
        <f aca="false">IFERROR(Base!AP48/GAMSbase!AP48,"")</f>
        <v/>
      </c>
      <c r="AR48" s="128" t="str">
        <f aca="false">IFERROR(Base!AQ48/GAMSbase!AQ48,"")</f>
        <v/>
      </c>
      <c r="AS48" s="128" t="str">
        <f aca="false">IFERROR(Base!AR48/GAMSbase!AR48,"")</f>
        <v/>
      </c>
      <c r="AT48" s="128" t="str">
        <f aca="false">IFERROR(Base!AS48/GAMSbase!AS48,"")</f>
        <v/>
      </c>
      <c r="AU48" s="128" t="str">
        <f aca="false">IFERROR(Base!AT48/GAMSbase!AT48,"")</f>
        <v/>
      </c>
      <c r="AV48" s="128" t="str">
        <f aca="false">IFERROR(Base!AU48/GAMSbase!AU48,"")</f>
        <v/>
      </c>
      <c r="AW48" s="128" t="str">
        <f aca="false">IFERROR(Base!AV48/GAMSbase!AV48,"")</f>
        <v/>
      </c>
      <c r="AX48" s="128" t="str">
        <f aca="false">IFERROR(Base!AW48/GAMSbase!AW48,"")</f>
        <v/>
      </c>
      <c r="AY48" s="128" t="str">
        <f aca="false">IFERROR(Base!AX48/GAMSbase!AX48,"")</f>
        <v/>
      </c>
      <c r="AZ48" s="128" t="str">
        <f aca="false">IFERROR(Base!AY48/GAMSbase!AY48,"")</f>
        <v/>
      </c>
      <c r="BA48" s="128" t="str">
        <f aca="false">IFERROR(Base!AZ48/GAMSbase!AZ48,"")</f>
        <v/>
      </c>
      <c r="BB48" s="128" t="str">
        <f aca="false">IFERROR(Base!BA48/GAMSbase!BA48,"")</f>
        <v/>
      </c>
      <c r="BC48" s="128" t="str">
        <f aca="false">IFERROR(Base!BB48/GAMSbase!BB48,"")</f>
        <v/>
      </c>
      <c r="BD48" s="128" t="str">
        <f aca="false">IFERROR(Base!BC48/GAMSbase!BC48,"")</f>
        <v/>
      </c>
      <c r="BE48" s="128" t="str">
        <f aca="false">IFERROR(Base!BD48/GAMSbase!BD48,"")</f>
        <v/>
      </c>
      <c r="BF48" s="128" t="str">
        <f aca="false">IFERROR(Base!BE48/GAMSbase!BE48,"")</f>
        <v/>
      </c>
      <c r="BG48" s="128" t="str">
        <f aca="false">IFERROR(Base!BF48/GAMSbase!BF48,"")</f>
        <v/>
      </c>
      <c r="BH48" s="128" t="str">
        <f aca="false">IFERROR(Base!BG48/GAMSbase!BG48,"")</f>
        <v/>
      </c>
      <c r="BI48" s="128" t="str">
        <f aca="false">IFERROR(Base!BH48/GAMSbase!BH48,"")</f>
        <v/>
      </c>
      <c r="BJ48" s="128" t="str">
        <f aca="false">IFERROR(Base!BI48/GAMSbase!BI48,"")</f>
        <v/>
      </c>
    </row>
    <row r="49" customFormat="false" ht="12.75" hidden="false" customHeight="false" outlineLevel="0" collapsed="false">
      <c r="A49" s="0" t="str">
        <f aca="false">Base!A49</f>
        <v>Multiplicative scaling coefficient in utility function</v>
      </c>
      <c r="B49" s="0" t="str">
        <f aca="false">GAMSbase!A49</f>
        <v>Multiplicative Scaling Coefficient in Utility Function</v>
      </c>
      <c r="C49" s="128" t="n">
        <f aca="false">IFERROR(Base!B49/GAMSbase!B49,"")</f>
        <v>1</v>
      </c>
      <c r="D49" s="128" t="str">
        <f aca="false">IFERROR(Base!C49/GAMSbase!C49,"")</f>
        <v/>
      </c>
      <c r="E49" s="128" t="str">
        <f aca="false">IFERROR(Base!D49/GAMSbase!D49,"")</f>
        <v/>
      </c>
      <c r="F49" s="128" t="str">
        <f aca="false">IFERROR(Base!E49/GAMSbase!E49,"")</f>
        <v/>
      </c>
      <c r="G49" s="128" t="str">
        <f aca="false">IFERROR(Base!F49/GAMSbase!F49,"")</f>
        <v/>
      </c>
      <c r="H49" s="128" t="str">
        <f aca="false">IFERROR(Base!G49/GAMSbase!G49,"")</f>
        <v/>
      </c>
      <c r="I49" s="128" t="str">
        <f aca="false">IFERROR(Base!H49/GAMSbase!H49,"")</f>
        <v/>
      </c>
      <c r="J49" s="128" t="str">
        <f aca="false">IFERROR(Base!I49/GAMSbase!I49,"")</f>
        <v/>
      </c>
      <c r="K49" s="128" t="str">
        <f aca="false">IFERROR(Base!J49/GAMSbase!J49,"")</f>
        <v/>
      </c>
      <c r="L49" s="128" t="str">
        <f aca="false">IFERROR(Base!K49/GAMSbase!K49,"")</f>
        <v/>
      </c>
      <c r="M49" s="128" t="str">
        <f aca="false">IFERROR(Base!L49/GAMSbase!L49,"")</f>
        <v/>
      </c>
      <c r="N49" s="128" t="str">
        <f aca="false">IFERROR(Base!M49/GAMSbase!M49,"")</f>
        <v/>
      </c>
      <c r="O49" s="128" t="str">
        <f aca="false">IFERROR(Base!N49/GAMSbase!N49,"")</f>
        <v/>
      </c>
      <c r="P49" s="128" t="str">
        <f aca="false">IFERROR(Base!O49/GAMSbase!O49,"")</f>
        <v/>
      </c>
      <c r="Q49" s="128" t="str">
        <f aca="false">IFERROR(Base!P49/GAMSbase!P49,"")</f>
        <v/>
      </c>
      <c r="R49" s="128" t="str">
        <f aca="false">IFERROR(Base!Q49/GAMSbase!Q49,"")</f>
        <v/>
      </c>
      <c r="S49" s="128" t="str">
        <f aca="false">IFERROR(Base!R49/GAMSbase!R49,"")</f>
        <v/>
      </c>
      <c r="T49" s="128" t="str">
        <f aca="false">IFERROR(Base!S49/GAMSbase!S49,"")</f>
        <v/>
      </c>
      <c r="U49" s="128" t="str">
        <f aca="false">IFERROR(Base!T49/GAMSbase!T49,"")</f>
        <v/>
      </c>
      <c r="V49" s="128" t="str">
        <f aca="false">IFERROR(Base!U49/GAMSbase!U49,"")</f>
        <v/>
      </c>
      <c r="W49" s="128" t="str">
        <f aca="false">IFERROR(Base!V49/GAMSbase!V49,"")</f>
        <v/>
      </c>
      <c r="X49" s="128" t="str">
        <f aca="false">IFERROR(Base!W49/GAMSbase!W49,"")</f>
        <v/>
      </c>
      <c r="Y49" s="128" t="str">
        <f aca="false">IFERROR(Base!X49/GAMSbase!X49,"")</f>
        <v/>
      </c>
      <c r="Z49" s="128" t="str">
        <f aca="false">IFERROR(Base!Y49/GAMSbase!Y49,"")</f>
        <v/>
      </c>
      <c r="AA49" s="128" t="str">
        <f aca="false">IFERROR(Base!Z49/GAMSbase!Z49,"")</f>
        <v/>
      </c>
      <c r="AB49" s="128" t="str">
        <f aca="false">IFERROR(Base!AA49/GAMSbase!AA49,"")</f>
        <v/>
      </c>
      <c r="AC49" s="128" t="str">
        <f aca="false">IFERROR(Base!AB49/GAMSbase!AB49,"")</f>
        <v/>
      </c>
      <c r="AD49" s="128" t="str">
        <f aca="false">IFERROR(Base!AC49/GAMSbase!AC49,"")</f>
        <v/>
      </c>
      <c r="AE49" s="128" t="str">
        <f aca="false">IFERROR(Base!AD49/GAMSbase!AD49,"")</f>
        <v/>
      </c>
      <c r="AF49" s="128" t="str">
        <f aca="false">IFERROR(Base!AE49/GAMSbase!AE49,"")</f>
        <v/>
      </c>
      <c r="AG49" s="128" t="str">
        <f aca="false">IFERROR(Base!AF49/GAMSbase!AF49,"")</f>
        <v/>
      </c>
      <c r="AH49" s="128" t="str">
        <f aca="false">IFERROR(Base!AG49/GAMSbase!AG49,"")</f>
        <v/>
      </c>
      <c r="AI49" s="128" t="str">
        <f aca="false">IFERROR(Base!AH49/GAMSbase!AH49,"")</f>
        <v/>
      </c>
      <c r="AJ49" s="128" t="str">
        <f aca="false">IFERROR(Base!AI49/GAMSbase!AI49,"")</f>
        <v/>
      </c>
      <c r="AK49" s="128" t="str">
        <f aca="false">IFERROR(Base!AJ49/GAMSbase!AJ49,"")</f>
        <v/>
      </c>
      <c r="AL49" s="128" t="str">
        <f aca="false">IFERROR(Base!AK49/GAMSbase!AK49,"")</f>
        <v/>
      </c>
      <c r="AM49" s="128" t="str">
        <f aca="false">IFERROR(Base!AL49/GAMSbase!AL49,"")</f>
        <v/>
      </c>
      <c r="AN49" s="128" t="str">
        <f aca="false">IFERROR(Base!AM49/GAMSbase!AM49,"")</f>
        <v/>
      </c>
      <c r="AO49" s="128" t="str">
        <f aca="false">IFERROR(Base!AN49/GAMSbase!AN49,"")</f>
        <v/>
      </c>
      <c r="AP49" s="128" t="str">
        <f aca="false">IFERROR(Base!AO49/GAMSbase!AO49,"")</f>
        <v/>
      </c>
      <c r="AQ49" s="128" t="str">
        <f aca="false">IFERROR(Base!AP49/GAMSbase!AP49,"")</f>
        <v/>
      </c>
      <c r="AR49" s="128" t="str">
        <f aca="false">IFERROR(Base!AQ49/GAMSbase!AQ49,"")</f>
        <v/>
      </c>
      <c r="AS49" s="128" t="str">
        <f aca="false">IFERROR(Base!AR49/GAMSbase!AR49,"")</f>
        <v/>
      </c>
      <c r="AT49" s="128" t="str">
        <f aca="false">IFERROR(Base!AS49/GAMSbase!AS49,"")</f>
        <v/>
      </c>
      <c r="AU49" s="128" t="str">
        <f aca="false">IFERROR(Base!AT49/GAMSbase!AT49,"")</f>
        <v/>
      </c>
      <c r="AV49" s="128" t="str">
        <f aca="false">IFERROR(Base!AU49/GAMSbase!AU49,"")</f>
        <v/>
      </c>
      <c r="AW49" s="128" t="str">
        <f aca="false">IFERROR(Base!AV49/GAMSbase!AV49,"")</f>
        <v/>
      </c>
      <c r="AX49" s="128" t="str">
        <f aca="false">IFERROR(Base!AW49/GAMSbase!AW49,"")</f>
        <v/>
      </c>
      <c r="AY49" s="128" t="str">
        <f aca="false">IFERROR(Base!AX49/GAMSbase!AX49,"")</f>
        <v/>
      </c>
      <c r="AZ49" s="128" t="str">
        <f aca="false">IFERROR(Base!AY49/GAMSbase!AY49,"")</f>
        <v/>
      </c>
      <c r="BA49" s="128" t="str">
        <f aca="false">IFERROR(Base!AZ49/GAMSbase!AZ49,"")</f>
        <v/>
      </c>
      <c r="BB49" s="128" t="str">
        <f aca="false">IFERROR(Base!BA49/GAMSbase!BA49,"")</f>
        <v/>
      </c>
      <c r="BC49" s="128" t="str">
        <f aca="false">IFERROR(Base!BB49/GAMSbase!BB49,"")</f>
        <v/>
      </c>
      <c r="BD49" s="128" t="str">
        <f aca="false">IFERROR(Base!BC49/GAMSbase!BC49,"")</f>
        <v/>
      </c>
      <c r="BE49" s="128" t="str">
        <f aca="false">IFERROR(Base!BD49/GAMSbase!BD49,"")</f>
        <v/>
      </c>
      <c r="BF49" s="128" t="str">
        <f aca="false">IFERROR(Base!BE49/GAMSbase!BE49,"")</f>
        <v/>
      </c>
      <c r="BG49" s="128" t="str">
        <f aca="false">IFERROR(Base!BF49/GAMSbase!BF49,"")</f>
        <v/>
      </c>
      <c r="BH49" s="128" t="str">
        <f aca="false">IFERROR(Base!BG49/GAMSbase!BG49,"")</f>
        <v/>
      </c>
      <c r="BI49" s="128" t="str">
        <f aca="false">IFERROR(Base!BH49/GAMSbase!BH49,"")</f>
        <v/>
      </c>
      <c r="BJ49" s="128" t="str">
        <f aca="false">IFERROR(Base!BI49/GAMSbase!BI49,"")</f>
        <v/>
      </c>
    </row>
    <row r="50" customFormat="false" ht="12.75" hidden="false" customHeight="false" outlineLevel="0" collapsed="false">
      <c r="A50" s="0" t="str">
        <f aca="false">Base!A50</f>
        <v>Additive scaling coefficient in utility function</v>
      </c>
      <c r="B50" s="0" t="str">
        <f aca="false">GAMSbase!A50</f>
        <v>Additive Scaling Coefficient in Utility Function</v>
      </c>
      <c r="C50" s="128" t="n">
        <f aca="false">IFERROR(Base!B50/GAMSbase!B50,"")</f>
        <v>1</v>
      </c>
      <c r="D50" s="128" t="str">
        <f aca="false">IFERROR(Base!C50/GAMSbase!C50,"")</f>
        <v/>
      </c>
      <c r="E50" s="128" t="str">
        <f aca="false">IFERROR(Base!D50/GAMSbase!D50,"")</f>
        <v/>
      </c>
      <c r="F50" s="128" t="str">
        <f aca="false">IFERROR(Base!E50/GAMSbase!E50,"")</f>
        <v/>
      </c>
      <c r="G50" s="128" t="str">
        <f aca="false">IFERROR(Base!F50/GAMSbase!F50,"")</f>
        <v/>
      </c>
      <c r="H50" s="128" t="str">
        <f aca="false">IFERROR(Base!G50/GAMSbase!G50,"")</f>
        <v/>
      </c>
      <c r="I50" s="128" t="str">
        <f aca="false">IFERROR(Base!H50/GAMSbase!H50,"")</f>
        <v/>
      </c>
      <c r="J50" s="128" t="str">
        <f aca="false">IFERROR(Base!I50/GAMSbase!I50,"")</f>
        <v/>
      </c>
      <c r="K50" s="128" t="str">
        <f aca="false">IFERROR(Base!J50/GAMSbase!J50,"")</f>
        <v/>
      </c>
      <c r="L50" s="128" t="str">
        <f aca="false">IFERROR(Base!K50/GAMSbase!K50,"")</f>
        <v/>
      </c>
      <c r="M50" s="128" t="str">
        <f aca="false">IFERROR(Base!L50/GAMSbase!L50,"")</f>
        <v/>
      </c>
      <c r="N50" s="128" t="str">
        <f aca="false">IFERROR(Base!M50/GAMSbase!M50,"")</f>
        <v/>
      </c>
      <c r="O50" s="128" t="str">
        <f aca="false">IFERROR(Base!N50/GAMSbase!N50,"")</f>
        <v/>
      </c>
      <c r="P50" s="128" t="str">
        <f aca="false">IFERROR(Base!O50/GAMSbase!O50,"")</f>
        <v/>
      </c>
      <c r="Q50" s="128" t="str">
        <f aca="false">IFERROR(Base!P50/GAMSbase!P50,"")</f>
        <v/>
      </c>
      <c r="R50" s="128" t="str">
        <f aca="false">IFERROR(Base!Q50/GAMSbase!Q50,"")</f>
        <v/>
      </c>
      <c r="S50" s="128" t="str">
        <f aca="false">IFERROR(Base!R50/GAMSbase!R50,"")</f>
        <v/>
      </c>
      <c r="T50" s="128" t="str">
        <f aca="false">IFERROR(Base!S50/GAMSbase!S50,"")</f>
        <v/>
      </c>
      <c r="U50" s="128" t="str">
        <f aca="false">IFERROR(Base!T50/GAMSbase!T50,"")</f>
        <v/>
      </c>
      <c r="V50" s="128" t="str">
        <f aca="false">IFERROR(Base!U50/GAMSbase!U50,"")</f>
        <v/>
      </c>
      <c r="W50" s="128" t="str">
        <f aca="false">IFERROR(Base!V50/GAMSbase!V50,"")</f>
        <v/>
      </c>
      <c r="X50" s="128" t="str">
        <f aca="false">IFERROR(Base!W50/GAMSbase!W50,"")</f>
        <v/>
      </c>
      <c r="Y50" s="128" t="str">
        <f aca="false">IFERROR(Base!X50/GAMSbase!X50,"")</f>
        <v/>
      </c>
      <c r="Z50" s="128" t="str">
        <f aca="false">IFERROR(Base!Y50/GAMSbase!Y50,"")</f>
        <v/>
      </c>
      <c r="AA50" s="128" t="str">
        <f aca="false">IFERROR(Base!Z50/GAMSbase!Z50,"")</f>
        <v/>
      </c>
      <c r="AB50" s="128" t="str">
        <f aca="false">IFERROR(Base!AA50/GAMSbase!AA50,"")</f>
        <v/>
      </c>
      <c r="AC50" s="128" t="str">
        <f aca="false">IFERROR(Base!AB50/GAMSbase!AB50,"")</f>
        <v/>
      </c>
      <c r="AD50" s="128" t="str">
        <f aca="false">IFERROR(Base!AC50/GAMSbase!AC50,"")</f>
        <v/>
      </c>
      <c r="AE50" s="128" t="str">
        <f aca="false">IFERROR(Base!AD50/GAMSbase!AD50,"")</f>
        <v/>
      </c>
      <c r="AF50" s="128" t="str">
        <f aca="false">IFERROR(Base!AE50/GAMSbase!AE50,"")</f>
        <v/>
      </c>
      <c r="AG50" s="128" t="str">
        <f aca="false">IFERROR(Base!AF50/GAMSbase!AF50,"")</f>
        <v/>
      </c>
      <c r="AH50" s="128" t="str">
        <f aca="false">IFERROR(Base!AG50/GAMSbase!AG50,"")</f>
        <v/>
      </c>
      <c r="AI50" s="128" t="str">
        <f aca="false">IFERROR(Base!AH50/GAMSbase!AH50,"")</f>
        <v/>
      </c>
      <c r="AJ50" s="128" t="str">
        <f aca="false">IFERROR(Base!AI50/GAMSbase!AI50,"")</f>
        <v/>
      </c>
      <c r="AK50" s="128" t="str">
        <f aca="false">IFERROR(Base!AJ50/GAMSbase!AJ50,"")</f>
        <v/>
      </c>
      <c r="AL50" s="128" t="str">
        <f aca="false">IFERROR(Base!AK50/GAMSbase!AK50,"")</f>
        <v/>
      </c>
      <c r="AM50" s="128" t="str">
        <f aca="false">IFERROR(Base!AL50/GAMSbase!AL50,"")</f>
        <v/>
      </c>
      <c r="AN50" s="128" t="str">
        <f aca="false">IFERROR(Base!AM50/GAMSbase!AM50,"")</f>
        <v/>
      </c>
      <c r="AO50" s="128" t="str">
        <f aca="false">IFERROR(Base!AN50/GAMSbase!AN50,"")</f>
        <v/>
      </c>
      <c r="AP50" s="128" t="str">
        <f aca="false">IFERROR(Base!AO50/GAMSbase!AO50,"")</f>
        <v/>
      </c>
      <c r="AQ50" s="128" t="str">
        <f aca="false">IFERROR(Base!AP50/GAMSbase!AP50,"")</f>
        <v/>
      </c>
      <c r="AR50" s="128" t="str">
        <f aca="false">IFERROR(Base!AQ50/GAMSbase!AQ50,"")</f>
        <v/>
      </c>
      <c r="AS50" s="128" t="str">
        <f aca="false">IFERROR(Base!AR50/GAMSbase!AR50,"")</f>
        <v/>
      </c>
      <c r="AT50" s="128" t="str">
        <f aca="false">IFERROR(Base!AS50/GAMSbase!AS50,"")</f>
        <v/>
      </c>
      <c r="AU50" s="128" t="str">
        <f aca="false">IFERROR(Base!AT50/GAMSbase!AT50,"")</f>
        <v/>
      </c>
      <c r="AV50" s="128" t="str">
        <f aca="false">IFERROR(Base!AU50/GAMSbase!AU50,"")</f>
        <v/>
      </c>
      <c r="AW50" s="128" t="str">
        <f aca="false">IFERROR(Base!AV50/GAMSbase!AV50,"")</f>
        <v/>
      </c>
      <c r="AX50" s="128" t="str">
        <f aca="false">IFERROR(Base!AW50/GAMSbase!AW50,"")</f>
        <v/>
      </c>
      <c r="AY50" s="128" t="str">
        <f aca="false">IFERROR(Base!AX50/GAMSbase!AX50,"")</f>
        <v/>
      </c>
      <c r="AZ50" s="128" t="str">
        <f aca="false">IFERROR(Base!AY50/GAMSbase!AY50,"")</f>
        <v/>
      </c>
      <c r="BA50" s="128" t="str">
        <f aca="false">IFERROR(Base!AZ50/GAMSbase!AZ50,"")</f>
        <v/>
      </c>
      <c r="BB50" s="128" t="str">
        <f aca="false">IFERROR(Base!BA50/GAMSbase!BA50,"")</f>
        <v/>
      </c>
      <c r="BC50" s="128" t="str">
        <f aca="false">IFERROR(Base!BB50/GAMSbase!BB50,"")</f>
        <v/>
      </c>
      <c r="BD50" s="128" t="str">
        <f aca="false">IFERROR(Base!BC50/GAMSbase!BC50,"")</f>
        <v/>
      </c>
      <c r="BE50" s="128" t="str">
        <f aca="false">IFERROR(Base!BD50/GAMSbase!BD50,"")</f>
        <v/>
      </c>
      <c r="BF50" s="128" t="str">
        <f aca="false">IFERROR(Base!BE50/GAMSbase!BE50,"")</f>
        <v/>
      </c>
      <c r="BG50" s="128" t="str">
        <f aca="false">IFERROR(Base!BF50/GAMSbase!BF50,"")</f>
        <v/>
      </c>
      <c r="BH50" s="128" t="str">
        <f aca="false">IFERROR(Base!BG50/GAMSbase!BG50,"")</f>
        <v/>
      </c>
      <c r="BI50" s="128" t="str">
        <f aca="false">IFERROR(Base!BH50/GAMSbase!BH50,"")</f>
        <v/>
      </c>
      <c r="BJ50" s="128" t="str">
        <f aca="false">IFERROR(Base!BI50/GAMSbase!BI50,"")</f>
        <v/>
      </c>
    </row>
    <row r="51" customFormat="false" ht="12.75" hidden="false" customHeight="false" outlineLevel="0" collapsed="false">
      <c r="A51" s="0" t="str">
        <f aca="false">Base!A51</f>
        <v>Hotelling on (1) or off(0)</v>
      </c>
      <c r="B51" s="0" t="str">
        <f aca="false">GAMSbase!A51</f>
        <v>Hotelling</v>
      </c>
      <c r="C51" s="128" t="str">
        <f aca="false">IFERROR(Base!B51/GAMSbase!B51,"")</f>
        <v/>
      </c>
      <c r="D51" s="128" t="str">
        <f aca="false">IFERROR(Base!C51/GAMSbase!C51,"")</f>
        <v/>
      </c>
      <c r="E51" s="128" t="str">
        <f aca="false">IFERROR(Base!D51/GAMSbase!D51,"")</f>
        <v/>
      </c>
      <c r="F51" s="128" t="str">
        <f aca="false">IFERROR(Base!E51/GAMSbase!E51,"")</f>
        <v/>
      </c>
      <c r="G51" s="128" t="str">
        <f aca="false">IFERROR(Base!F51/GAMSbase!F51,"")</f>
        <v/>
      </c>
      <c r="H51" s="128" t="str">
        <f aca="false">IFERROR(Base!G51/GAMSbase!G51,"")</f>
        <v/>
      </c>
      <c r="I51" s="128" t="str">
        <f aca="false">IFERROR(Base!H51/GAMSbase!H51,"")</f>
        <v/>
      </c>
      <c r="J51" s="128" t="str">
        <f aca="false">IFERROR(Base!I51/GAMSbase!I51,"")</f>
        <v/>
      </c>
      <c r="K51" s="128" t="str">
        <f aca="false">IFERROR(Base!J51/GAMSbase!J51,"")</f>
        <v/>
      </c>
      <c r="L51" s="128" t="str">
        <f aca="false">IFERROR(Base!K51/GAMSbase!K51,"")</f>
        <v/>
      </c>
      <c r="M51" s="128" t="str">
        <f aca="false">IFERROR(Base!L51/GAMSbase!L51,"")</f>
        <v/>
      </c>
      <c r="N51" s="128" t="str">
        <f aca="false">IFERROR(Base!M51/GAMSbase!M51,"")</f>
        <v/>
      </c>
      <c r="O51" s="128" t="str">
        <f aca="false">IFERROR(Base!N51/GAMSbase!N51,"")</f>
        <v/>
      </c>
      <c r="P51" s="128" t="str">
        <f aca="false">IFERROR(Base!O51/GAMSbase!O51,"")</f>
        <v/>
      </c>
      <c r="Q51" s="128" t="str">
        <f aca="false">IFERROR(Base!P51/GAMSbase!P51,"")</f>
        <v/>
      </c>
      <c r="R51" s="128" t="str">
        <f aca="false">IFERROR(Base!Q51/GAMSbase!Q51,"")</f>
        <v/>
      </c>
      <c r="S51" s="128" t="str">
        <f aca="false">IFERROR(Base!R51/GAMSbase!R51,"")</f>
        <v/>
      </c>
      <c r="T51" s="128" t="str">
        <f aca="false">IFERROR(Base!S51/GAMSbase!S51,"")</f>
        <v/>
      </c>
      <c r="U51" s="128" t="str">
        <f aca="false">IFERROR(Base!T51/GAMSbase!T51,"")</f>
        <v/>
      </c>
      <c r="V51" s="128" t="str">
        <f aca="false">IFERROR(Base!U51/GAMSbase!U51,"")</f>
        <v/>
      </c>
      <c r="W51" s="128" t="str">
        <f aca="false">IFERROR(Base!V51/GAMSbase!V51,"")</f>
        <v/>
      </c>
      <c r="X51" s="128" t="str">
        <f aca="false">IFERROR(Base!W51/GAMSbase!W51,"")</f>
        <v/>
      </c>
      <c r="Y51" s="128" t="str">
        <f aca="false">IFERROR(Base!X51/GAMSbase!X51,"")</f>
        <v/>
      </c>
      <c r="Z51" s="128" t="str">
        <f aca="false">IFERROR(Base!Y51/GAMSbase!Y51,"")</f>
        <v/>
      </c>
      <c r="AA51" s="128" t="str">
        <f aca="false">IFERROR(Base!Z51/GAMSbase!Z51,"")</f>
        <v/>
      </c>
      <c r="AB51" s="128" t="str">
        <f aca="false">IFERROR(Base!AA51/GAMSbase!AA51,"")</f>
        <v/>
      </c>
      <c r="AC51" s="128" t="str">
        <f aca="false">IFERROR(Base!AB51/GAMSbase!AB51,"")</f>
        <v/>
      </c>
      <c r="AD51" s="128" t="str">
        <f aca="false">IFERROR(Base!AC51/GAMSbase!AC51,"")</f>
        <v/>
      </c>
      <c r="AE51" s="128" t="str">
        <f aca="false">IFERROR(Base!AD51/GAMSbase!AD51,"")</f>
        <v/>
      </c>
      <c r="AF51" s="128" t="str">
        <f aca="false">IFERROR(Base!AE51/GAMSbase!AE51,"")</f>
        <v/>
      </c>
      <c r="AG51" s="128" t="str">
        <f aca="false">IFERROR(Base!AF51/GAMSbase!AF51,"")</f>
        <v/>
      </c>
      <c r="AH51" s="128" t="str">
        <f aca="false">IFERROR(Base!AG51/GAMSbase!AG51,"")</f>
        <v/>
      </c>
      <c r="AI51" s="128" t="str">
        <f aca="false">IFERROR(Base!AH51/GAMSbase!AH51,"")</f>
        <v/>
      </c>
      <c r="AJ51" s="128" t="str">
        <f aca="false">IFERROR(Base!AI51/GAMSbase!AI51,"")</f>
        <v/>
      </c>
      <c r="AK51" s="128" t="str">
        <f aca="false">IFERROR(Base!AJ51/GAMSbase!AJ51,"")</f>
        <v/>
      </c>
      <c r="AL51" s="128" t="str">
        <f aca="false">IFERROR(Base!AK51/GAMSbase!AK51,"")</f>
        <v/>
      </c>
      <c r="AM51" s="128" t="str">
        <f aca="false">IFERROR(Base!AL51/GAMSbase!AL51,"")</f>
        <v/>
      </c>
      <c r="AN51" s="128" t="str">
        <f aca="false">IFERROR(Base!AM51/GAMSbase!AM51,"")</f>
        <v/>
      </c>
      <c r="AO51" s="128" t="str">
        <f aca="false">IFERROR(Base!AN51/GAMSbase!AN51,"")</f>
        <v/>
      </c>
      <c r="AP51" s="128" t="str">
        <f aca="false">IFERROR(Base!AO51/GAMSbase!AO51,"")</f>
        <v/>
      </c>
      <c r="AQ51" s="128" t="str">
        <f aca="false">IFERROR(Base!AP51/GAMSbase!AP51,"")</f>
        <v/>
      </c>
      <c r="AR51" s="128" t="str">
        <f aca="false">IFERROR(Base!AQ51/GAMSbase!AQ51,"")</f>
        <v/>
      </c>
      <c r="AS51" s="128" t="str">
        <f aca="false">IFERROR(Base!AR51/GAMSbase!AR51,"")</f>
        <v/>
      </c>
      <c r="AT51" s="128" t="str">
        <f aca="false">IFERROR(Base!AS51/GAMSbase!AS51,"")</f>
        <v/>
      </c>
      <c r="AU51" s="128" t="str">
        <f aca="false">IFERROR(Base!AT51/GAMSbase!AT51,"")</f>
        <v/>
      </c>
      <c r="AV51" s="128" t="str">
        <f aca="false">IFERROR(Base!AU51/GAMSbase!AU51,"")</f>
        <v/>
      </c>
      <c r="AW51" s="128" t="str">
        <f aca="false">IFERROR(Base!AV51/GAMSbase!AV51,"")</f>
        <v/>
      </c>
      <c r="AX51" s="128" t="str">
        <f aca="false">IFERROR(Base!AW51/GAMSbase!AW51,"")</f>
        <v/>
      </c>
      <c r="AY51" s="128" t="str">
        <f aca="false">IFERROR(Base!AX51/GAMSbase!AX51,"")</f>
        <v/>
      </c>
      <c r="AZ51" s="128" t="str">
        <f aca="false">IFERROR(Base!AY51/GAMSbase!AY51,"")</f>
        <v/>
      </c>
      <c r="BA51" s="128" t="str">
        <f aca="false">IFERROR(Base!AZ51/GAMSbase!AZ51,"")</f>
        <v/>
      </c>
      <c r="BB51" s="128" t="str">
        <f aca="false">IFERROR(Base!BA51/GAMSbase!BA51,"")</f>
        <v/>
      </c>
      <c r="BC51" s="128" t="str">
        <f aca="false">IFERROR(Base!BB51/GAMSbase!BB51,"")</f>
        <v/>
      </c>
      <c r="BD51" s="128" t="str">
        <f aca="false">IFERROR(Base!BC51/GAMSbase!BC51,"")</f>
        <v/>
      </c>
      <c r="BE51" s="128" t="str">
        <f aca="false">IFERROR(Base!BD51/GAMSbase!BD51,"")</f>
        <v/>
      </c>
      <c r="BF51" s="128" t="str">
        <f aca="false">IFERROR(Base!BE51/GAMSbase!BE51,"")</f>
        <v/>
      </c>
      <c r="BG51" s="128" t="str">
        <f aca="false">IFERROR(Base!BF51/GAMSbase!BF51,"")</f>
        <v/>
      </c>
      <c r="BH51" s="128" t="str">
        <f aca="false">IFERROR(Base!BG51/GAMSbase!BG51,"")</f>
        <v/>
      </c>
      <c r="BI51" s="128" t="str">
        <f aca="false">IFERROR(Base!BH51/GAMSbase!BH51,"")</f>
        <v/>
      </c>
      <c r="BJ51" s="128" t="str">
        <f aca="false">IFERROR(Base!BI51/GAMSbase!BI51,"")</f>
        <v/>
      </c>
    </row>
    <row r="52" customFormat="false" ht="12.75" hidden="false" customHeight="false" outlineLevel="0" collapsed="false">
      <c r="A52" s="0" t="str">
        <f aca="false">Base!A52</f>
        <v>POPULATION</v>
      </c>
      <c r="B52" s="0" t="str">
        <f aca="false">GAMSbase!A52</f>
        <v>* POPULATION</v>
      </c>
      <c r="C52" s="128" t="str">
        <f aca="false">IFERROR(Base!B52/GAMSbase!B52,"")</f>
        <v/>
      </c>
      <c r="D52" s="128" t="str">
        <f aca="false">IFERROR(Base!C52/GAMSbase!C52,"")</f>
        <v/>
      </c>
      <c r="E52" s="128" t="str">
        <f aca="false">IFERROR(Base!D52/GAMSbase!D52,"")</f>
        <v/>
      </c>
      <c r="F52" s="128" t="str">
        <f aca="false">IFERROR(Base!E52/GAMSbase!E52,"")</f>
        <v/>
      </c>
      <c r="G52" s="128" t="str">
        <f aca="false">IFERROR(Base!F52/GAMSbase!F52,"")</f>
        <v/>
      </c>
      <c r="H52" s="128" t="str">
        <f aca="false">IFERROR(Base!G52/GAMSbase!G52,"")</f>
        <v/>
      </c>
      <c r="I52" s="128" t="str">
        <f aca="false">IFERROR(Base!H52/GAMSbase!H52,"")</f>
        <v/>
      </c>
      <c r="J52" s="128" t="str">
        <f aca="false">IFERROR(Base!I52/GAMSbase!I52,"")</f>
        <v/>
      </c>
      <c r="K52" s="128" t="str">
        <f aca="false">IFERROR(Base!J52/GAMSbase!J52,"")</f>
        <v/>
      </c>
      <c r="L52" s="128" t="str">
        <f aca="false">IFERROR(Base!K52/GAMSbase!K52,"")</f>
        <v/>
      </c>
      <c r="M52" s="128" t="str">
        <f aca="false">IFERROR(Base!L52/GAMSbase!L52,"")</f>
        <v/>
      </c>
      <c r="N52" s="128" t="str">
        <f aca="false">IFERROR(Base!M52/GAMSbase!M52,"")</f>
        <v/>
      </c>
      <c r="O52" s="128" t="str">
        <f aca="false">IFERROR(Base!N52/GAMSbase!N52,"")</f>
        <v/>
      </c>
      <c r="P52" s="128" t="str">
        <f aca="false">IFERROR(Base!O52/GAMSbase!O52,"")</f>
        <v/>
      </c>
      <c r="Q52" s="128" t="str">
        <f aca="false">IFERROR(Base!P52/GAMSbase!P52,"")</f>
        <v/>
      </c>
      <c r="R52" s="128" t="str">
        <f aca="false">IFERROR(Base!Q52/GAMSbase!Q52,"")</f>
        <v/>
      </c>
      <c r="S52" s="128" t="str">
        <f aca="false">IFERROR(Base!R52/GAMSbase!R52,"")</f>
        <v/>
      </c>
      <c r="T52" s="128" t="str">
        <f aca="false">IFERROR(Base!S52/GAMSbase!S52,"")</f>
        <v/>
      </c>
      <c r="U52" s="128" t="str">
        <f aca="false">IFERROR(Base!T52/GAMSbase!T52,"")</f>
        <v/>
      </c>
      <c r="V52" s="128" t="str">
        <f aca="false">IFERROR(Base!U52/GAMSbase!U52,"")</f>
        <v/>
      </c>
      <c r="W52" s="128" t="str">
        <f aca="false">IFERROR(Base!V52/GAMSbase!V52,"")</f>
        <v/>
      </c>
      <c r="X52" s="128" t="str">
        <f aca="false">IFERROR(Base!W52/GAMSbase!W52,"")</f>
        <v/>
      </c>
      <c r="Y52" s="128" t="str">
        <f aca="false">IFERROR(Base!X52/GAMSbase!X52,"")</f>
        <v/>
      </c>
      <c r="Z52" s="128" t="str">
        <f aca="false">IFERROR(Base!Y52/GAMSbase!Y52,"")</f>
        <v/>
      </c>
      <c r="AA52" s="128" t="str">
        <f aca="false">IFERROR(Base!Z52/GAMSbase!Z52,"")</f>
        <v/>
      </c>
      <c r="AB52" s="128" t="str">
        <f aca="false">IFERROR(Base!AA52/GAMSbase!AA52,"")</f>
        <v/>
      </c>
      <c r="AC52" s="128" t="str">
        <f aca="false">IFERROR(Base!AB52/GAMSbase!AB52,"")</f>
        <v/>
      </c>
      <c r="AD52" s="128" t="str">
        <f aca="false">IFERROR(Base!AC52/GAMSbase!AC52,"")</f>
        <v/>
      </c>
      <c r="AE52" s="128" t="str">
        <f aca="false">IFERROR(Base!AD52/GAMSbase!AD52,"")</f>
        <v/>
      </c>
      <c r="AF52" s="128" t="str">
        <f aca="false">IFERROR(Base!AE52/GAMSbase!AE52,"")</f>
        <v/>
      </c>
      <c r="AG52" s="128" t="str">
        <f aca="false">IFERROR(Base!AF52/GAMSbase!AF52,"")</f>
        <v/>
      </c>
      <c r="AH52" s="128" t="str">
        <f aca="false">IFERROR(Base!AG52/GAMSbase!AG52,"")</f>
        <v/>
      </c>
      <c r="AI52" s="128" t="str">
        <f aca="false">IFERROR(Base!AH52/GAMSbase!AH52,"")</f>
        <v/>
      </c>
      <c r="AJ52" s="128" t="str">
        <f aca="false">IFERROR(Base!AI52/GAMSbase!AI52,"")</f>
        <v/>
      </c>
      <c r="AK52" s="128" t="str">
        <f aca="false">IFERROR(Base!AJ52/GAMSbase!AJ52,"")</f>
        <v/>
      </c>
      <c r="AL52" s="128" t="str">
        <f aca="false">IFERROR(Base!AK52/GAMSbase!AK52,"")</f>
        <v/>
      </c>
      <c r="AM52" s="128" t="str">
        <f aca="false">IFERROR(Base!AL52/GAMSbase!AL52,"")</f>
        <v/>
      </c>
      <c r="AN52" s="128" t="str">
        <f aca="false">IFERROR(Base!AM52/GAMSbase!AM52,"")</f>
        <v/>
      </c>
      <c r="AO52" s="128" t="str">
        <f aca="false">IFERROR(Base!AN52/GAMSbase!AN52,"")</f>
        <v/>
      </c>
      <c r="AP52" s="128" t="str">
        <f aca="false">IFERROR(Base!AO52/GAMSbase!AO52,"")</f>
        <v/>
      </c>
      <c r="AQ52" s="128" t="str">
        <f aca="false">IFERROR(Base!AP52/GAMSbase!AP52,"")</f>
        <v/>
      </c>
      <c r="AR52" s="128" t="str">
        <f aca="false">IFERROR(Base!AQ52/GAMSbase!AQ52,"")</f>
        <v/>
      </c>
      <c r="AS52" s="128" t="str">
        <f aca="false">IFERROR(Base!AR52/GAMSbase!AR52,"")</f>
        <v/>
      </c>
      <c r="AT52" s="128" t="str">
        <f aca="false">IFERROR(Base!AS52/GAMSbase!AS52,"")</f>
        <v/>
      </c>
      <c r="AU52" s="128" t="str">
        <f aca="false">IFERROR(Base!AT52/GAMSbase!AT52,"")</f>
        <v/>
      </c>
      <c r="AV52" s="128" t="str">
        <f aca="false">IFERROR(Base!AU52/GAMSbase!AU52,"")</f>
        <v/>
      </c>
      <c r="AW52" s="128" t="str">
        <f aca="false">IFERROR(Base!AV52/GAMSbase!AV52,"")</f>
        <v/>
      </c>
      <c r="AX52" s="128" t="str">
        <f aca="false">IFERROR(Base!AW52/GAMSbase!AW52,"")</f>
        <v/>
      </c>
      <c r="AY52" s="128" t="str">
        <f aca="false">IFERROR(Base!AX52/GAMSbase!AX52,"")</f>
        <v/>
      </c>
      <c r="AZ52" s="128" t="str">
        <f aca="false">IFERROR(Base!AY52/GAMSbase!AY52,"")</f>
        <v/>
      </c>
      <c r="BA52" s="128" t="str">
        <f aca="false">IFERROR(Base!AZ52/GAMSbase!AZ52,"")</f>
        <v/>
      </c>
      <c r="BB52" s="128" t="str">
        <f aca="false">IFERROR(Base!BA52/GAMSbase!BA52,"")</f>
        <v/>
      </c>
      <c r="BC52" s="128" t="str">
        <f aca="false">IFERROR(Base!BB52/GAMSbase!BB52,"")</f>
        <v/>
      </c>
      <c r="BD52" s="128" t="str">
        <f aca="false">IFERROR(Base!BC52/GAMSbase!BC52,"")</f>
        <v/>
      </c>
      <c r="BE52" s="128" t="str">
        <f aca="false">IFERROR(Base!BD52/GAMSbase!BD52,"")</f>
        <v/>
      </c>
      <c r="BF52" s="128" t="str">
        <f aca="false">IFERROR(Base!BE52/GAMSbase!BE52,"")</f>
        <v/>
      </c>
      <c r="BG52" s="128" t="str">
        <f aca="false">IFERROR(Base!BF52/GAMSbase!BF52,"")</f>
        <v/>
      </c>
      <c r="BH52" s="128" t="str">
        <f aca="false">IFERROR(Base!BG52/GAMSbase!BG52,"")</f>
        <v/>
      </c>
      <c r="BI52" s="128" t="str">
        <f aca="false">IFERROR(Base!BH52/GAMSbase!BH52,"")</f>
        <v/>
      </c>
      <c r="BJ52" s="128" t="str">
        <f aca="false">IFERROR(Base!BI52/GAMSbase!BI52,"")</f>
        <v/>
      </c>
    </row>
    <row r="53" customFormat="false" ht="12.75" hidden="false" customHeight="false" outlineLevel="0" collapsed="false">
      <c r="A53" s="0" t="str">
        <f aca="false">Base!A53</f>
        <v>Population (millions)</v>
      </c>
      <c r="B53" s="0" t="str">
        <f aca="false">GAMSbase!A53</f>
        <v>Population (millions)</v>
      </c>
      <c r="C53" s="128" t="n">
        <f aca="false">IFERROR(Base!B53/GAMSbase!B53,"")</f>
        <v>1</v>
      </c>
      <c r="D53" s="128" t="n">
        <f aca="false">IFERROR(Base!C53/GAMSbase!C53,"")</f>
        <v>1</v>
      </c>
      <c r="E53" s="128" t="n">
        <f aca="false">IFERROR(Base!D53/GAMSbase!D53,"")</f>
        <v>1</v>
      </c>
      <c r="F53" s="128" t="n">
        <f aca="false">IFERROR(Base!E53/GAMSbase!E53,"")</f>
        <v>1</v>
      </c>
      <c r="G53" s="128" t="n">
        <f aca="false">IFERROR(Base!F53/GAMSbase!F53,"")</f>
        <v>1</v>
      </c>
      <c r="H53" s="128" t="n">
        <f aca="false">IFERROR(Base!G53/GAMSbase!G53,"")</f>
        <v>1</v>
      </c>
      <c r="I53" s="128" t="n">
        <f aca="false">IFERROR(Base!H53/GAMSbase!H53,"")</f>
        <v>1</v>
      </c>
      <c r="J53" s="128" t="n">
        <f aca="false">IFERROR(Base!I53/GAMSbase!I53,"")</f>
        <v>1</v>
      </c>
      <c r="K53" s="128" t="n">
        <f aca="false">IFERROR(Base!J53/GAMSbase!J53,"")</f>
        <v>1</v>
      </c>
      <c r="L53" s="128" t="n">
        <f aca="false">IFERROR(Base!K53/GAMSbase!K53,"")</f>
        <v>1</v>
      </c>
      <c r="M53" s="128" t="n">
        <f aca="false">IFERROR(Base!L53/GAMSbase!L53,"")</f>
        <v>1</v>
      </c>
      <c r="N53" s="128" t="n">
        <f aca="false">IFERROR(Base!M53/GAMSbase!M53,"")</f>
        <v>1</v>
      </c>
      <c r="O53" s="128" t="n">
        <f aca="false">IFERROR(Base!N53/GAMSbase!N53,"")</f>
        <v>1</v>
      </c>
      <c r="P53" s="128" t="n">
        <f aca="false">IFERROR(Base!O53/GAMSbase!O53,"")</f>
        <v>1</v>
      </c>
      <c r="Q53" s="128" t="n">
        <f aca="false">IFERROR(Base!P53/GAMSbase!P53,"")</f>
        <v>1</v>
      </c>
      <c r="R53" s="128" t="n">
        <f aca="false">IFERROR(Base!Q53/GAMSbase!Q53,"")</f>
        <v>1</v>
      </c>
      <c r="S53" s="128" t="n">
        <f aca="false">IFERROR(Base!R53/GAMSbase!R53,"")</f>
        <v>1</v>
      </c>
      <c r="T53" s="128" t="n">
        <f aca="false">IFERROR(Base!S53/GAMSbase!S53,"")</f>
        <v>1</v>
      </c>
      <c r="U53" s="128" t="n">
        <f aca="false">IFERROR(Base!T53/GAMSbase!T53,"")</f>
        <v>1</v>
      </c>
      <c r="V53" s="128" t="n">
        <f aca="false">IFERROR(Base!U53/GAMSbase!U53,"")</f>
        <v>1</v>
      </c>
      <c r="W53" s="128" t="n">
        <f aca="false">IFERROR(Base!V53/GAMSbase!V53,"")</f>
        <v>1</v>
      </c>
      <c r="X53" s="128" t="n">
        <f aca="false">IFERROR(Base!W53/GAMSbase!W53,"")</f>
        <v>1</v>
      </c>
      <c r="Y53" s="128" t="n">
        <f aca="false">IFERROR(Base!X53/GAMSbase!X53,"")</f>
        <v>1</v>
      </c>
      <c r="Z53" s="128" t="n">
        <f aca="false">IFERROR(Base!Y53/GAMSbase!Y53,"")</f>
        <v>1</v>
      </c>
      <c r="AA53" s="128" t="n">
        <f aca="false">IFERROR(Base!Z53/GAMSbase!Z53,"")</f>
        <v>1</v>
      </c>
      <c r="AB53" s="128" t="n">
        <f aca="false">IFERROR(Base!AA53/GAMSbase!AA53,"")</f>
        <v>1</v>
      </c>
      <c r="AC53" s="128" t="n">
        <f aca="false">IFERROR(Base!AB53/GAMSbase!AB53,"")</f>
        <v>1</v>
      </c>
      <c r="AD53" s="128" t="n">
        <f aca="false">IFERROR(Base!AC53/GAMSbase!AC53,"")</f>
        <v>1</v>
      </c>
      <c r="AE53" s="128" t="n">
        <f aca="false">IFERROR(Base!AD53/GAMSbase!AD53,"")</f>
        <v>1</v>
      </c>
      <c r="AF53" s="128" t="n">
        <f aca="false">IFERROR(Base!AE53/GAMSbase!AE53,"")</f>
        <v>1</v>
      </c>
      <c r="AG53" s="128" t="n">
        <f aca="false">IFERROR(Base!AF53/GAMSbase!AF53,"")</f>
        <v>1</v>
      </c>
      <c r="AH53" s="128" t="n">
        <f aca="false">IFERROR(Base!AG53/GAMSbase!AG53,"")</f>
        <v>1</v>
      </c>
      <c r="AI53" s="128" t="n">
        <f aca="false">IFERROR(Base!AH53/GAMSbase!AH53,"")</f>
        <v>1</v>
      </c>
      <c r="AJ53" s="128" t="n">
        <f aca="false">IFERROR(Base!AI53/GAMSbase!AI53,"")</f>
        <v>1</v>
      </c>
      <c r="AK53" s="128" t="n">
        <f aca="false">IFERROR(Base!AJ53/GAMSbase!AJ53,"")</f>
        <v>1</v>
      </c>
      <c r="AL53" s="128" t="n">
        <f aca="false">IFERROR(Base!AK53/GAMSbase!AK53,"")</f>
        <v>1</v>
      </c>
      <c r="AM53" s="128" t="n">
        <f aca="false">IFERROR(Base!AL53/GAMSbase!AL53,"")</f>
        <v>1</v>
      </c>
      <c r="AN53" s="128" t="n">
        <f aca="false">IFERROR(Base!AM53/GAMSbase!AM53,"")</f>
        <v>1</v>
      </c>
      <c r="AO53" s="128" t="n">
        <f aca="false">IFERROR(Base!AN53/GAMSbase!AN53,"")</f>
        <v>1</v>
      </c>
      <c r="AP53" s="128" t="n">
        <f aca="false">IFERROR(Base!AO53/GAMSbase!AO53,"")</f>
        <v>1</v>
      </c>
      <c r="AQ53" s="128" t="n">
        <f aca="false">IFERROR(Base!AP53/GAMSbase!AP53,"")</f>
        <v>1</v>
      </c>
      <c r="AR53" s="128" t="n">
        <f aca="false">IFERROR(Base!AQ53/GAMSbase!AQ53,"")</f>
        <v>1</v>
      </c>
      <c r="AS53" s="128" t="n">
        <f aca="false">IFERROR(Base!AR53/GAMSbase!AR53,"")</f>
        <v>1</v>
      </c>
      <c r="AT53" s="128" t="n">
        <f aca="false">IFERROR(Base!AS53/GAMSbase!AS53,"")</f>
        <v>1</v>
      </c>
      <c r="AU53" s="128" t="n">
        <f aca="false">IFERROR(Base!AT53/GAMSbase!AT53,"")</f>
        <v>1</v>
      </c>
      <c r="AV53" s="128" t="n">
        <f aca="false">IFERROR(Base!AU53/GAMSbase!AU53,"")</f>
        <v>1</v>
      </c>
      <c r="AW53" s="128" t="n">
        <f aca="false">IFERROR(Base!AV53/GAMSbase!AV53,"")</f>
        <v>1</v>
      </c>
      <c r="AX53" s="128" t="n">
        <f aca="false">IFERROR(Base!AW53/GAMSbase!AW53,"")</f>
        <v>1</v>
      </c>
      <c r="AY53" s="128" t="n">
        <f aca="false">IFERROR(Base!AX53/GAMSbase!AX53,"")</f>
        <v>1</v>
      </c>
      <c r="AZ53" s="128" t="n">
        <f aca="false">IFERROR(Base!AY53/GAMSbase!AY53,"")</f>
        <v>1</v>
      </c>
      <c r="BA53" s="128" t="n">
        <f aca="false">IFERROR(Base!AZ53/GAMSbase!AZ53,"")</f>
        <v>1</v>
      </c>
      <c r="BB53" s="128" t="n">
        <f aca="false">IFERROR(Base!BA53/GAMSbase!BA53,"")</f>
        <v>1</v>
      </c>
      <c r="BC53" s="128" t="n">
        <f aca="false">IFERROR(Base!BB53/GAMSbase!BB53,"")</f>
        <v>1</v>
      </c>
      <c r="BD53" s="128" t="n">
        <f aca="false">IFERROR(Base!BC53/GAMSbase!BC53,"")</f>
        <v>1</v>
      </c>
      <c r="BE53" s="128" t="n">
        <f aca="false">IFERROR(Base!BD53/GAMSbase!BD53,"")</f>
        <v>1</v>
      </c>
      <c r="BF53" s="128" t="n">
        <f aca="false">IFERROR(Base!BE53/GAMSbase!BE53,"")</f>
        <v>1</v>
      </c>
      <c r="BG53" s="128" t="n">
        <f aca="false">IFERROR(Base!BF53/GAMSbase!BF53,"")</f>
        <v>1</v>
      </c>
      <c r="BH53" s="128" t="n">
        <f aca="false">IFERROR(Base!BG53/GAMSbase!BG53,"")</f>
        <v>1</v>
      </c>
      <c r="BI53" s="128" t="n">
        <f aca="false">IFERROR(Base!BH53/GAMSbase!BH53,"")</f>
        <v>1</v>
      </c>
      <c r="BJ53" s="128" t="n">
        <f aca="false">IFERROR(Base!BI53/GAMSbase!BI53,"")</f>
        <v>1</v>
      </c>
    </row>
    <row r="54" customFormat="false" ht="12.75" hidden="false" customHeight="false" outlineLevel="0" collapsed="false">
      <c r="A54" s="0" t="str">
        <f aca="false">Base!A54</f>
        <v>     Rate of pop growth (per half-decade)</v>
      </c>
      <c r="B54" s="0" t="str">
        <f aca="false">GAMSbase!A54</f>
        <v>Rate of Population Growth (per period)</v>
      </c>
      <c r="C54" s="128" t="str">
        <f aca="false">IFERROR(Base!B54/GAMSbase!B54,"")</f>
        <v/>
      </c>
      <c r="D54" s="128" t="str">
        <f aca="false">IFERROR(Base!C54/GAMSbase!C54,"")</f>
        <v/>
      </c>
      <c r="E54" s="128" t="str">
        <f aca="false">IFERROR(Base!D54/GAMSbase!D54,"")</f>
        <v/>
      </c>
      <c r="F54" s="128" t="str">
        <f aca="false">IFERROR(Base!E54/GAMSbase!E54,"")</f>
        <v/>
      </c>
      <c r="G54" s="128" t="str">
        <f aca="false">IFERROR(Base!F54/GAMSbase!F54,"")</f>
        <v/>
      </c>
      <c r="H54" s="128" t="str">
        <f aca="false">IFERROR(Base!G54/GAMSbase!G54,"")</f>
        <v/>
      </c>
      <c r="I54" s="128" t="str">
        <f aca="false">IFERROR(Base!H54/GAMSbase!H54,"")</f>
        <v/>
      </c>
      <c r="J54" s="128" t="str">
        <f aca="false">IFERROR(Base!I54/GAMSbase!I54,"")</f>
        <v/>
      </c>
      <c r="K54" s="128" t="str">
        <f aca="false">IFERROR(Base!J54/GAMSbase!J54,"")</f>
        <v/>
      </c>
      <c r="L54" s="128" t="str">
        <f aca="false">IFERROR(Base!K54/GAMSbase!K54,"")</f>
        <v/>
      </c>
      <c r="M54" s="128" t="str">
        <f aca="false">IFERROR(Base!L54/GAMSbase!L54,"")</f>
        <v/>
      </c>
      <c r="N54" s="128" t="str">
        <f aca="false">IFERROR(Base!M54/GAMSbase!M54,"")</f>
        <v/>
      </c>
      <c r="O54" s="128" t="str">
        <f aca="false">IFERROR(Base!N54/GAMSbase!N54,"")</f>
        <v/>
      </c>
      <c r="P54" s="128" t="str">
        <f aca="false">IFERROR(Base!O54/GAMSbase!O54,"")</f>
        <v/>
      </c>
      <c r="Q54" s="128" t="str">
        <f aca="false">IFERROR(Base!P54/GAMSbase!P54,"")</f>
        <v/>
      </c>
      <c r="R54" s="128" t="str">
        <f aca="false">IFERROR(Base!Q54/GAMSbase!Q54,"")</f>
        <v/>
      </c>
      <c r="S54" s="128" t="str">
        <f aca="false">IFERROR(Base!R54/GAMSbase!R54,"")</f>
        <v/>
      </c>
      <c r="T54" s="128" t="str">
        <f aca="false">IFERROR(Base!S54/GAMSbase!S54,"")</f>
        <v/>
      </c>
      <c r="U54" s="128" t="str">
        <f aca="false">IFERROR(Base!T54/GAMSbase!T54,"")</f>
        <v/>
      </c>
      <c r="V54" s="128" t="str">
        <f aca="false">IFERROR(Base!U54/GAMSbase!U54,"")</f>
        <v/>
      </c>
      <c r="W54" s="128" t="str">
        <f aca="false">IFERROR(Base!V54/GAMSbase!V54,"")</f>
        <v/>
      </c>
      <c r="X54" s="128" t="str">
        <f aca="false">IFERROR(Base!W54/GAMSbase!W54,"")</f>
        <v/>
      </c>
      <c r="Y54" s="128" t="str">
        <f aca="false">IFERROR(Base!X54/GAMSbase!X54,"")</f>
        <v/>
      </c>
      <c r="Z54" s="128" t="str">
        <f aca="false">IFERROR(Base!Y54/GAMSbase!Y54,"")</f>
        <v/>
      </c>
      <c r="AA54" s="128" t="str">
        <f aca="false">IFERROR(Base!Z54/GAMSbase!Z54,"")</f>
        <v/>
      </c>
      <c r="AB54" s="128" t="str">
        <f aca="false">IFERROR(Base!AA54/GAMSbase!AA54,"")</f>
        <v/>
      </c>
      <c r="AC54" s="128" t="str">
        <f aca="false">IFERROR(Base!AB54/GAMSbase!AB54,"")</f>
        <v/>
      </c>
      <c r="AD54" s="128" t="str">
        <f aca="false">IFERROR(Base!AC54/GAMSbase!AC54,"")</f>
        <v/>
      </c>
      <c r="AE54" s="128" t="str">
        <f aca="false">IFERROR(Base!AD54/GAMSbase!AD54,"")</f>
        <v/>
      </c>
      <c r="AF54" s="128" t="str">
        <f aca="false">IFERROR(Base!AE54/GAMSbase!AE54,"")</f>
        <v/>
      </c>
      <c r="AG54" s="128" t="str">
        <f aca="false">IFERROR(Base!AF54/GAMSbase!AF54,"")</f>
        <v/>
      </c>
      <c r="AH54" s="128" t="str">
        <f aca="false">IFERROR(Base!AG54/GAMSbase!AG54,"")</f>
        <v/>
      </c>
      <c r="AI54" s="128" t="str">
        <f aca="false">IFERROR(Base!AH54/GAMSbase!AH54,"")</f>
        <v/>
      </c>
      <c r="AJ54" s="128" t="str">
        <f aca="false">IFERROR(Base!AI54/GAMSbase!AI54,"")</f>
        <v/>
      </c>
      <c r="AK54" s="128" t="str">
        <f aca="false">IFERROR(Base!AJ54/GAMSbase!AJ54,"")</f>
        <v/>
      </c>
      <c r="AL54" s="128" t="str">
        <f aca="false">IFERROR(Base!AK54/GAMSbase!AK54,"")</f>
        <v/>
      </c>
      <c r="AM54" s="128" t="str">
        <f aca="false">IFERROR(Base!AL54/GAMSbase!AL54,"")</f>
        <v/>
      </c>
      <c r="AN54" s="128" t="str">
        <f aca="false">IFERROR(Base!AM54/GAMSbase!AM54,"")</f>
        <v/>
      </c>
      <c r="AO54" s="128" t="str">
        <f aca="false">IFERROR(Base!AN54/GAMSbase!AN54,"")</f>
        <v/>
      </c>
      <c r="AP54" s="128" t="str">
        <f aca="false">IFERROR(Base!AO54/GAMSbase!AO54,"")</f>
        <v/>
      </c>
      <c r="AQ54" s="128" t="str">
        <f aca="false">IFERROR(Base!AP54/GAMSbase!AP54,"")</f>
        <v/>
      </c>
      <c r="AR54" s="128" t="str">
        <f aca="false">IFERROR(Base!AQ54/GAMSbase!AQ54,"")</f>
        <v/>
      </c>
      <c r="AS54" s="128" t="str">
        <f aca="false">IFERROR(Base!AR54/GAMSbase!AR54,"")</f>
        <v/>
      </c>
      <c r="AT54" s="128" t="str">
        <f aca="false">IFERROR(Base!AS54/GAMSbase!AS54,"")</f>
        <v/>
      </c>
      <c r="AU54" s="128" t="str">
        <f aca="false">IFERROR(Base!AT54/GAMSbase!AT54,"")</f>
        <v/>
      </c>
      <c r="AV54" s="128" t="str">
        <f aca="false">IFERROR(Base!AU54/GAMSbase!AU54,"")</f>
        <v/>
      </c>
      <c r="AW54" s="128" t="str">
        <f aca="false">IFERROR(Base!AV54/GAMSbase!AV54,"")</f>
        <v/>
      </c>
      <c r="AX54" s="128" t="str">
        <f aca="false">IFERROR(Base!AW54/GAMSbase!AW54,"")</f>
        <v/>
      </c>
      <c r="AY54" s="128" t="str">
        <f aca="false">IFERROR(Base!AX54/GAMSbase!AX54,"")</f>
        <v/>
      </c>
      <c r="AZ54" s="128" t="str">
        <f aca="false">IFERROR(Base!AY54/GAMSbase!AY54,"")</f>
        <v/>
      </c>
      <c r="BA54" s="128" t="str">
        <f aca="false">IFERROR(Base!AZ54/GAMSbase!AZ54,"")</f>
        <v/>
      </c>
      <c r="BB54" s="128" t="str">
        <f aca="false">IFERROR(Base!BA54/GAMSbase!BA54,"")</f>
        <v/>
      </c>
      <c r="BC54" s="128" t="str">
        <f aca="false">IFERROR(Base!BB54/GAMSbase!BB54,"")</f>
        <v/>
      </c>
      <c r="BD54" s="128" t="str">
        <f aca="false">IFERROR(Base!BC54/GAMSbase!BC54,"")</f>
        <v/>
      </c>
      <c r="BE54" s="128" t="str">
        <f aca="false">IFERROR(Base!BD54/GAMSbase!BD54,"")</f>
        <v/>
      </c>
      <c r="BF54" s="128" t="str">
        <f aca="false">IFERROR(Base!BE54/GAMSbase!BE54,"")</f>
        <v/>
      </c>
      <c r="BG54" s="128" t="str">
        <f aca="false">IFERROR(Base!BF54/GAMSbase!BF54,"")</f>
        <v/>
      </c>
      <c r="BH54" s="128" t="str">
        <f aca="false">IFERROR(Base!BG54/GAMSbase!BG54,"")</f>
        <v/>
      </c>
      <c r="BI54" s="128" t="str">
        <f aca="false">IFERROR(Base!BH54/GAMSbase!BH54,"")</f>
        <v/>
      </c>
      <c r="BJ54" s="128" t="str">
        <f aca="false">IFERROR(Base!BI54/GAMSbase!BI54,"")</f>
        <v/>
      </c>
    </row>
    <row r="55" customFormat="false" ht="12.75" hidden="false" customHeight="false" outlineLevel="0" collapsed="false">
      <c r="A55" s="0" t="str">
        <f aca="false">Base!A55</f>
        <v>Global parameters</v>
      </c>
      <c r="B55" s="0" t="str">
        <f aca="false">GAMSbase!A55</f>
        <v>** Global Parameters</v>
      </c>
      <c r="C55" s="128" t="str">
        <f aca="false">IFERROR(Base!B55/GAMSbase!B55,"")</f>
        <v/>
      </c>
      <c r="D55" s="128" t="str">
        <f aca="false">IFERROR(Base!C55/GAMSbase!C55,"")</f>
        <v/>
      </c>
      <c r="E55" s="128" t="str">
        <f aca="false">IFERROR(Base!D55/GAMSbase!D55,"")</f>
        <v/>
      </c>
      <c r="F55" s="128" t="str">
        <f aca="false">IFERROR(Base!E55/GAMSbase!E55,"")</f>
        <v/>
      </c>
      <c r="G55" s="128" t="str">
        <f aca="false">IFERROR(Base!F55/GAMSbase!F55,"")</f>
        <v/>
      </c>
      <c r="H55" s="128" t="str">
        <f aca="false">IFERROR(Base!G55/GAMSbase!G55,"")</f>
        <v/>
      </c>
      <c r="I55" s="128" t="str">
        <f aca="false">IFERROR(Base!H55/GAMSbase!H55,"")</f>
        <v/>
      </c>
      <c r="J55" s="128" t="str">
        <f aca="false">IFERROR(Base!I55/GAMSbase!I55,"")</f>
        <v/>
      </c>
      <c r="K55" s="128" t="str">
        <f aca="false">IFERROR(Base!J55/GAMSbase!J55,"")</f>
        <v/>
      </c>
      <c r="L55" s="128" t="str">
        <f aca="false">IFERROR(Base!K55/GAMSbase!K55,"")</f>
        <v/>
      </c>
      <c r="M55" s="128" t="str">
        <f aca="false">IFERROR(Base!L55/GAMSbase!L55,"")</f>
        <v/>
      </c>
      <c r="N55" s="128" t="str">
        <f aca="false">IFERROR(Base!M55/GAMSbase!M55,"")</f>
        <v/>
      </c>
      <c r="O55" s="128" t="str">
        <f aca="false">IFERROR(Base!N55/GAMSbase!N55,"")</f>
        <v/>
      </c>
      <c r="P55" s="128" t="str">
        <f aca="false">IFERROR(Base!O55/GAMSbase!O55,"")</f>
        <v/>
      </c>
      <c r="Q55" s="128" t="str">
        <f aca="false">IFERROR(Base!P55/GAMSbase!P55,"")</f>
        <v/>
      </c>
      <c r="R55" s="128" t="str">
        <f aca="false">IFERROR(Base!Q55/GAMSbase!Q55,"")</f>
        <v/>
      </c>
      <c r="S55" s="128" t="str">
        <f aca="false">IFERROR(Base!R55/GAMSbase!R55,"")</f>
        <v/>
      </c>
      <c r="T55" s="128" t="str">
        <f aca="false">IFERROR(Base!S55/GAMSbase!S55,"")</f>
        <v/>
      </c>
      <c r="U55" s="128" t="str">
        <f aca="false">IFERROR(Base!T55/GAMSbase!T55,"")</f>
        <v/>
      </c>
      <c r="V55" s="128" t="str">
        <f aca="false">IFERROR(Base!U55/GAMSbase!U55,"")</f>
        <v/>
      </c>
      <c r="W55" s="128" t="str">
        <f aca="false">IFERROR(Base!V55/GAMSbase!V55,"")</f>
        <v/>
      </c>
      <c r="X55" s="128" t="str">
        <f aca="false">IFERROR(Base!W55/GAMSbase!W55,"")</f>
        <v/>
      </c>
      <c r="Y55" s="128" t="str">
        <f aca="false">IFERROR(Base!X55/GAMSbase!X55,"")</f>
        <v/>
      </c>
      <c r="Z55" s="128" t="str">
        <f aca="false">IFERROR(Base!Y55/GAMSbase!Y55,"")</f>
        <v/>
      </c>
      <c r="AA55" s="128" t="str">
        <f aca="false">IFERROR(Base!Z55/GAMSbase!Z55,"")</f>
        <v/>
      </c>
      <c r="AB55" s="128" t="str">
        <f aca="false">IFERROR(Base!AA55/GAMSbase!AA55,"")</f>
        <v/>
      </c>
      <c r="AC55" s="128" t="str">
        <f aca="false">IFERROR(Base!AB55/GAMSbase!AB55,"")</f>
        <v/>
      </c>
      <c r="AD55" s="128" t="str">
        <f aca="false">IFERROR(Base!AC55/GAMSbase!AC55,"")</f>
        <v/>
      </c>
      <c r="AE55" s="128" t="str">
        <f aca="false">IFERROR(Base!AD55/GAMSbase!AD55,"")</f>
        <v/>
      </c>
      <c r="AF55" s="128" t="str">
        <f aca="false">IFERROR(Base!AE55/GAMSbase!AE55,"")</f>
        <v/>
      </c>
      <c r="AG55" s="128" t="str">
        <f aca="false">IFERROR(Base!AF55/GAMSbase!AF55,"")</f>
        <v/>
      </c>
      <c r="AH55" s="128" t="str">
        <f aca="false">IFERROR(Base!AG55/GAMSbase!AG55,"")</f>
        <v/>
      </c>
      <c r="AI55" s="128" t="str">
        <f aca="false">IFERROR(Base!AH55/GAMSbase!AH55,"")</f>
        <v/>
      </c>
      <c r="AJ55" s="128" t="str">
        <f aca="false">IFERROR(Base!AI55/GAMSbase!AI55,"")</f>
        <v/>
      </c>
      <c r="AK55" s="128" t="str">
        <f aca="false">IFERROR(Base!AJ55/GAMSbase!AJ55,"")</f>
        <v/>
      </c>
      <c r="AL55" s="128" t="str">
        <f aca="false">IFERROR(Base!AK55/GAMSbase!AK55,"")</f>
        <v/>
      </c>
      <c r="AM55" s="128" t="str">
        <f aca="false">IFERROR(Base!AL55/GAMSbase!AL55,"")</f>
        <v/>
      </c>
      <c r="AN55" s="128" t="str">
        <f aca="false">IFERROR(Base!AM55/GAMSbase!AM55,"")</f>
        <v/>
      </c>
      <c r="AO55" s="128" t="str">
        <f aca="false">IFERROR(Base!AN55/GAMSbase!AN55,"")</f>
        <v/>
      </c>
      <c r="AP55" s="128" t="str">
        <f aca="false">IFERROR(Base!AO55/GAMSbase!AO55,"")</f>
        <v/>
      </c>
      <c r="AQ55" s="128" t="str">
        <f aca="false">IFERROR(Base!AP55/GAMSbase!AP55,"")</f>
        <v/>
      </c>
      <c r="AR55" s="128" t="str">
        <f aca="false">IFERROR(Base!AQ55/GAMSbase!AQ55,"")</f>
        <v/>
      </c>
      <c r="AS55" s="128" t="str">
        <f aca="false">IFERROR(Base!AR55/GAMSbase!AR55,"")</f>
        <v/>
      </c>
      <c r="AT55" s="128" t="str">
        <f aca="false">IFERROR(Base!AS55/GAMSbase!AS55,"")</f>
        <v/>
      </c>
      <c r="AU55" s="128" t="str">
        <f aca="false">IFERROR(Base!AT55/GAMSbase!AT55,"")</f>
        <v/>
      </c>
      <c r="AV55" s="128" t="str">
        <f aca="false">IFERROR(Base!AU55/GAMSbase!AU55,"")</f>
        <v/>
      </c>
      <c r="AW55" s="128" t="str">
        <f aca="false">IFERROR(Base!AV55/GAMSbase!AV55,"")</f>
        <v/>
      </c>
      <c r="AX55" s="128" t="str">
        <f aca="false">IFERROR(Base!AW55/GAMSbase!AW55,"")</f>
        <v/>
      </c>
      <c r="AY55" s="128" t="str">
        <f aca="false">IFERROR(Base!AX55/GAMSbase!AX55,"")</f>
        <v/>
      </c>
      <c r="AZ55" s="128" t="str">
        <f aca="false">IFERROR(Base!AY55/GAMSbase!AY55,"")</f>
        <v/>
      </c>
      <c r="BA55" s="128" t="str">
        <f aca="false">IFERROR(Base!AZ55/GAMSbase!AZ55,"")</f>
        <v/>
      </c>
      <c r="BB55" s="128" t="str">
        <f aca="false">IFERROR(Base!BA55/GAMSbase!BA55,"")</f>
        <v/>
      </c>
      <c r="BC55" s="128" t="str">
        <f aca="false">IFERROR(Base!BB55/GAMSbase!BB55,"")</f>
        <v/>
      </c>
      <c r="BD55" s="128" t="str">
        <f aca="false">IFERROR(Base!BC55/GAMSbase!BC55,"")</f>
        <v/>
      </c>
      <c r="BE55" s="128" t="str">
        <f aca="false">IFERROR(Base!BD55/GAMSbase!BD55,"")</f>
        <v/>
      </c>
      <c r="BF55" s="128" t="str">
        <f aca="false">IFERROR(Base!BE55/GAMSbase!BE55,"")</f>
        <v/>
      </c>
      <c r="BG55" s="128" t="str">
        <f aca="false">IFERROR(Base!BF55/GAMSbase!BF55,"")</f>
        <v/>
      </c>
      <c r="BH55" s="128" t="str">
        <f aca="false">IFERROR(Base!BG55/GAMSbase!BG55,"")</f>
        <v/>
      </c>
      <c r="BI55" s="128" t="str">
        <f aca="false">IFERROR(Base!BH55/GAMSbase!BH55,"")</f>
        <v/>
      </c>
      <c r="BJ55" s="128" t="str">
        <f aca="false">IFERROR(Base!BI55/GAMSbase!BI55,"")</f>
        <v/>
      </c>
    </row>
    <row r="56" customFormat="false" ht="12.75" hidden="false" customHeight="false" outlineLevel="0" collapsed="false">
      <c r="A56" s="0" t="str">
        <f aca="false">Base!A56</f>
        <v>CARBON LIMITS</v>
      </c>
      <c r="B56" s="0" t="str">
        <f aca="false">GAMSbase!A56</f>
        <v>* CARBON LIMITS</v>
      </c>
      <c r="C56" s="128" t="str">
        <f aca="false">IFERROR(Base!B56/GAMSbase!B56,"")</f>
        <v/>
      </c>
      <c r="D56" s="128" t="str">
        <f aca="false">IFERROR(Base!C56/GAMSbase!C56,"")</f>
        <v/>
      </c>
      <c r="E56" s="128" t="str">
        <f aca="false">IFERROR(Base!D56/GAMSbase!D56,"")</f>
        <v/>
      </c>
      <c r="F56" s="128" t="str">
        <f aca="false">IFERROR(Base!E56/GAMSbase!E56,"")</f>
        <v/>
      </c>
      <c r="G56" s="128" t="str">
        <f aca="false">IFERROR(Base!F56/GAMSbase!F56,"")</f>
        <v/>
      </c>
      <c r="H56" s="128" t="str">
        <f aca="false">IFERROR(Base!G56/GAMSbase!G56,"")</f>
        <v/>
      </c>
      <c r="I56" s="128" t="str">
        <f aca="false">IFERROR(Base!H56/GAMSbase!H56,"")</f>
        <v/>
      </c>
      <c r="J56" s="128" t="str">
        <f aca="false">IFERROR(Base!I56/GAMSbase!I56,"")</f>
        <v/>
      </c>
      <c r="K56" s="128" t="str">
        <f aca="false">IFERROR(Base!J56/GAMSbase!J56,"")</f>
        <v/>
      </c>
      <c r="L56" s="128" t="str">
        <f aca="false">IFERROR(Base!K56/GAMSbase!K56,"")</f>
        <v/>
      </c>
      <c r="M56" s="128" t="str">
        <f aca="false">IFERROR(Base!L56/GAMSbase!L56,"")</f>
        <v/>
      </c>
      <c r="N56" s="128" t="str">
        <f aca="false">IFERROR(Base!M56/GAMSbase!M56,"")</f>
        <v/>
      </c>
      <c r="O56" s="128" t="str">
        <f aca="false">IFERROR(Base!N56/GAMSbase!N56,"")</f>
        <v/>
      </c>
      <c r="P56" s="128" t="str">
        <f aca="false">IFERROR(Base!O56/GAMSbase!O56,"")</f>
        <v/>
      </c>
      <c r="Q56" s="128" t="str">
        <f aca="false">IFERROR(Base!P56/GAMSbase!P56,"")</f>
        <v/>
      </c>
      <c r="R56" s="128" t="str">
        <f aca="false">IFERROR(Base!Q56/GAMSbase!Q56,"")</f>
        <v/>
      </c>
      <c r="S56" s="128" t="str">
        <f aca="false">IFERROR(Base!R56/GAMSbase!R56,"")</f>
        <v/>
      </c>
      <c r="T56" s="128" t="str">
        <f aca="false">IFERROR(Base!S56/GAMSbase!S56,"")</f>
        <v/>
      </c>
      <c r="U56" s="128" t="str">
        <f aca="false">IFERROR(Base!T56/GAMSbase!T56,"")</f>
        <v/>
      </c>
      <c r="V56" s="128" t="str">
        <f aca="false">IFERROR(Base!U56/GAMSbase!U56,"")</f>
        <v/>
      </c>
      <c r="W56" s="128" t="str">
        <f aca="false">IFERROR(Base!V56/GAMSbase!V56,"")</f>
        <v/>
      </c>
      <c r="X56" s="128" t="str">
        <f aca="false">IFERROR(Base!W56/GAMSbase!W56,"")</f>
        <v/>
      </c>
      <c r="Y56" s="128" t="str">
        <f aca="false">IFERROR(Base!X56/GAMSbase!X56,"")</f>
        <v/>
      </c>
      <c r="Z56" s="128" t="str">
        <f aca="false">IFERROR(Base!Y56/GAMSbase!Y56,"")</f>
        <v/>
      </c>
      <c r="AA56" s="128" t="str">
        <f aca="false">IFERROR(Base!Z56/GAMSbase!Z56,"")</f>
        <v/>
      </c>
      <c r="AB56" s="128" t="str">
        <f aca="false">IFERROR(Base!AA56/GAMSbase!AA56,"")</f>
        <v/>
      </c>
      <c r="AC56" s="128" t="str">
        <f aca="false">IFERROR(Base!AB56/GAMSbase!AB56,"")</f>
        <v/>
      </c>
      <c r="AD56" s="128" t="str">
        <f aca="false">IFERROR(Base!AC56/GAMSbase!AC56,"")</f>
        <v/>
      </c>
      <c r="AE56" s="128" t="str">
        <f aca="false">IFERROR(Base!AD56/GAMSbase!AD56,"")</f>
        <v/>
      </c>
      <c r="AF56" s="128" t="str">
        <f aca="false">IFERROR(Base!AE56/GAMSbase!AE56,"")</f>
        <v/>
      </c>
      <c r="AG56" s="128" t="str">
        <f aca="false">IFERROR(Base!AF56/GAMSbase!AF56,"")</f>
        <v/>
      </c>
      <c r="AH56" s="128" t="str">
        <f aca="false">IFERROR(Base!AG56/GAMSbase!AG56,"")</f>
        <v/>
      </c>
      <c r="AI56" s="128" t="str">
        <f aca="false">IFERROR(Base!AH56/GAMSbase!AH56,"")</f>
        <v/>
      </c>
      <c r="AJ56" s="128" t="str">
        <f aca="false">IFERROR(Base!AI56/GAMSbase!AI56,"")</f>
        <v/>
      </c>
      <c r="AK56" s="128" t="str">
        <f aca="false">IFERROR(Base!AJ56/GAMSbase!AJ56,"")</f>
        <v/>
      </c>
      <c r="AL56" s="128" t="str">
        <f aca="false">IFERROR(Base!AK56/GAMSbase!AK56,"")</f>
        <v/>
      </c>
      <c r="AM56" s="128" t="str">
        <f aca="false">IFERROR(Base!AL56/GAMSbase!AL56,"")</f>
        <v/>
      </c>
      <c r="AN56" s="128" t="str">
        <f aca="false">IFERROR(Base!AM56/GAMSbase!AM56,"")</f>
        <v/>
      </c>
      <c r="AO56" s="128" t="str">
        <f aca="false">IFERROR(Base!AN56/GAMSbase!AN56,"")</f>
        <v/>
      </c>
      <c r="AP56" s="128" t="str">
        <f aca="false">IFERROR(Base!AO56/GAMSbase!AO56,"")</f>
        <v/>
      </c>
      <c r="AQ56" s="128" t="str">
        <f aca="false">IFERROR(Base!AP56/GAMSbase!AP56,"")</f>
        <v/>
      </c>
      <c r="AR56" s="128" t="str">
        <f aca="false">IFERROR(Base!AQ56/GAMSbase!AQ56,"")</f>
        <v/>
      </c>
      <c r="AS56" s="128" t="str">
        <f aca="false">IFERROR(Base!AR56/GAMSbase!AR56,"")</f>
        <v/>
      </c>
      <c r="AT56" s="128" t="str">
        <f aca="false">IFERROR(Base!AS56/GAMSbase!AS56,"")</f>
        <v/>
      </c>
      <c r="AU56" s="128" t="str">
        <f aca="false">IFERROR(Base!AT56/GAMSbase!AT56,"")</f>
        <v/>
      </c>
      <c r="AV56" s="128" t="str">
        <f aca="false">IFERROR(Base!AU56/GAMSbase!AU56,"")</f>
        <v/>
      </c>
      <c r="AW56" s="128" t="str">
        <f aca="false">IFERROR(Base!AV56/GAMSbase!AV56,"")</f>
        <v/>
      </c>
      <c r="AX56" s="128" t="str">
        <f aca="false">IFERROR(Base!AW56/GAMSbase!AW56,"")</f>
        <v/>
      </c>
      <c r="AY56" s="128" t="str">
        <f aca="false">IFERROR(Base!AX56/GAMSbase!AX56,"")</f>
        <v/>
      </c>
      <c r="AZ56" s="128" t="str">
        <f aca="false">IFERROR(Base!AY56/GAMSbase!AY56,"")</f>
        <v/>
      </c>
      <c r="BA56" s="128" t="str">
        <f aca="false">IFERROR(Base!AZ56/GAMSbase!AZ56,"")</f>
        <v/>
      </c>
      <c r="BB56" s="128" t="str">
        <f aca="false">IFERROR(Base!BA56/GAMSbase!BA56,"")</f>
        <v/>
      </c>
      <c r="BC56" s="128" t="str">
        <f aca="false">IFERROR(Base!BB56/GAMSbase!BB56,"")</f>
        <v/>
      </c>
      <c r="BD56" s="128" t="str">
        <f aca="false">IFERROR(Base!BC56/GAMSbase!BC56,"")</f>
        <v/>
      </c>
      <c r="BE56" s="128" t="str">
        <f aca="false">IFERROR(Base!BD56/GAMSbase!BD56,"")</f>
        <v/>
      </c>
      <c r="BF56" s="128" t="str">
        <f aca="false">IFERROR(Base!BE56/GAMSbase!BE56,"")</f>
        <v/>
      </c>
      <c r="BG56" s="128" t="str">
        <f aca="false">IFERROR(Base!BF56/GAMSbase!BF56,"")</f>
        <v/>
      </c>
      <c r="BH56" s="128" t="str">
        <f aca="false">IFERROR(Base!BG56/GAMSbase!BG56,"")</f>
        <v/>
      </c>
      <c r="BI56" s="128" t="str">
        <f aca="false">IFERROR(Base!BH56/GAMSbase!BH56,"")</f>
        <v/>
      </c>
      <c r="BJ56" s="128" t="str">
        <f aca="false">IFERROR(Base!BI56/GAMSbase!BI56,"")</f>
        <v/>
      </c>
    </row>
    <row r="57" customFormat="false" ht="12.75" hidden="false" customHeight="false" outlineLevel="0" collapsed="false">
      <c r="A57" s="0" t="str">
        <f aca="false">Base!A57</f>
        <v>Maximum carbon resources (GtC)</v>
      </c>
      <c r="B57" s="0" t="str">
        <f aca="false">GAMSbase!A57</f>
        <v>Maximum Carbon Resources (GtC)</v>
      </c>
      <c r="C57" s="128" t="n">
        <f aca="false">IFERROR(Base!B57/GAMSbase!B57,"")</f>
        <v>1</v>
      </c>
      <c r="D57" s="128" t="str">
        <f aca="false">IFERROR(Base!C57/GAMSbase!C57,"")</f>
        <v/>
      </c>
      <c r="E57" s="128" t="str">
        <f aca="false">IFERROR(Base!D57/GAMSbase!D57,"")</f>
        <v/>
      </c>
      <c r="F57" s="128" t="str">
        <f aca="false">IFERROR(Base!E57/GAMSbase!E57,"")</f>
        <v/>
      </c>
      <c r="G57" s="128" t="str">
        <f aca="false">IFERROR(Base!F57/GAMSbase!F57,"")</f>
        <v/>
      </c>
      <c r="H57" s="128" t="str">
        <f aca="false">IFERROR(Base!G57/GAMSbase!G57,"")</f>
        <v/>
      </c>
      <c r="I57" s="128" t="str">
        <f aca="false">IFERROR(Base!H57/GAMSbase!H57,"")</f>
        <v/>
      </c>
      <c r="J57" s="128" t="str">
        <f aca="false">IFERROR(Base!I57/GAMSbase!I57,"")</f>
        <v/>
      </c>
      <c r="K57" s="128" t="str">
        <f aca="false">IFERROR(Base!J57/GAMSbase!J57,"")</f>
        <v/>
      </c>
      <c r="L57" s="128" t="str">
        <f aca="false">IFERROR(Base!K57/GAMSbase!K57,"")</f>
        <v/>
      </c>
      <c r="M57" s="128" t="str">
        <f aca="false">IFERROR(Base!L57/GAMSbase!L57,"")</f>
        <v/>
      </c>
      <c r="N57" s="128" t="str">
        <f aca="false">IFERROR(Base!M57/GAMSbase!M57,"")</f>
        <v/>
      </c>
      <c r="O57" s="128" t="str">
        <f aca="false">IFERROR(Base!N57/GAMSbase!N57,"")</f>
        <v/>
      </c>
      <c r="P57" s="128" t="str">
        <f aca="false">IFERROR(Base!O57/GAMSbase!O57,"")</f>
        <v/>
      </c>
      <c r="Q57" s="128" t="str">
        <f aca="false">IFERROR(Base!P57/GAMSbase!P57,"")</f>
        <v/>
      </c>
      <c r="R57" s="128" t="str">
        <f aca="false">IFERROR(Base!Q57/GAMSbase!Q57,"")</f>
        <v/>
      </c>
      <c r="S57" s="128" t="str">
        <f aca="false">IFERROR(Base!R57/GAMSbase!R57,"")</f>
        <v/>
      </c>
      <c r="T57" s="128" t="str">
        <f aca="false">IFERROR(Base!S57/GAMSbase!S57,"")</f>
        <v/>
      </c>
      <c r="U57" s="128" t="str">
        <f aca="false">IFERROR(Base!T57/GAMSbase!T57,"")</f>
        <v/>
      </c>
      <c r="V57" s="128" t="str">
        <f aca="false">IFERROR(Base!U57/GAMSbase!U57,"")</f>
        <v/>
      </c>
      <c r="W57" s="128" t="str">
        <f aca="false">IFERROR(Base!V57/GAMSbase!V57,"")</f>
        <v/>
      </c>
      <c r="X57" s="128" t="str">
        <f aca="false">IFERROR(Base!W57/GAMSbase!W57,"")</f>
        <v/>
      </c>
      <c r="Y57" s="128" t="str">
        <f aca="false">IFERROR(Base!X57/GAMSbase!X57,"")</f>
        <v/>
      </c>
      <c r="Z57" s="128" t="str">
        <f aca="false">IFERROR(Base!Y57/GAMSbase!Y57,"")</f>
        <v/>
      </c>
      <c r="AA57" s="128" t="str">
        <f aca="false">IFERROR(Base!Z57/GAMSbase!Z57,"")</f>
        <v/>
      </c>
      <c r="AB57" s="128" t="str">
        <f aca="false">IFERROR(Base!AA57/GAMSbase!AA57,"")</f>
        <v/>
      </c>
      <c r="AC57" s="128" t="str">
        <f aca="false">IFERROR(Base!AB57/GAMSbase!AB57,"")</f>
        <v/>
      </c>
      <c r="AD57" s="128" t="str">
        <f aca="false">IFERROR(Base!AC57/GAMSbase!AC57,"")</f>
        <v/>
      </c>
      <c r="AE57" s="128" t="str">
        <f aca="false">IFERROR(Base!AD57/GAMSbase!AD57,"")</f>
        <v/>
      </c>
      <c r="AF57" s="128" t="str">
        <f aca="false">IFERROR(Base!AE57/GAMSbase!AE57,"")</f>
        <v/>
      </c>
      <c r="AG57" s="128" t="str">
        <f aca="false">IFERROR(Base!AF57/GAMSbase!AF57,"")</f>
        <v/>
      </c>
      <c r="AH57" s="128" t="str">
        <f aca="false">IFERROR(Base!AG57/GAMSbase!AG57,"")</f>
        <v/>
      </c>
      <c r="AI57" s="128" t="str">
        <f aca="false">IFERROR(Base!AH57/GAMSbase!AH57,"")</f>
        <v/>
      </c>
      <c r="AJ57" s="128" t="str">
        <f aca="false">IFERROR(Base!AI57/GAMSbase!AI57,"")</f>
        <v/>
      </c>
      <c r="AK57" s="128" t="str">
        <f aca="false">IFERROR(Base!AJ57/GAMSbase!AJ57,"")</f>
        <v/>
      </c>
      <c r="AL57" s="128" t="str">
        <f aca="false">IFERROR(Base!AK57/GAMSbase!AK57,"")</f>
        <v/>
      </c>
      <c r="AM57" s="128" t="str">
        <f aca="false">IFERROR(Base!AL57/GAMSbase!AL57,"")</f>
        <v/>
      </c>
      <c r="AN57" s="128" t="str">
        <f aca="false">IFERROR(Base!AM57/GAMSbase!AM57,"")</f>
        <v/>
      </c>
      <c r="AO57" s="128" t="str">
        <f aca="false">IFERROR(Base!AN57/GAMSbase!AN57,"")</f>
        <v/>
      </c>
      <c r="AP57" s="128" t="str">
        <f aca="false">IFERROR(Base!AO57/GAMSbase!AO57,"")</f>
        <v/>
      </c>
      <c r="AQ57" s="128" t="str">
        <f aca="false">IFERROR(Base!AP57/GAMSbase!AP57,"")</f>
        <v/>
      </c>
      <c r="AR57" s="128" t="str">
        <f aca="false">IFERROR(Base!AQ57/GAMSbase!AQ57,"")</f>
        <v/>
      </c>
      <c r="AS57" s="128" t="str">
        <f aca="false">IFERROR(Base!AR57/GAMSbase!AR57,"")</f>
        <v/>
      </c>
      <c r="AT57" s="128" t="str">
        <f aca="false">IFERROR(Base!AS57/GAMSbase!AS57,"")</f>
        <v/>
      </c>
      <c r="AU57" s="128" t="str">
        <f aca="false">IFERROR(Base!AT57/GAMSbase!AT57,"")</f>
        <v/>
      </c>
      <c r="AV57" s="128" t="str">
        <f aca="false">IFERROR(Base!AU57/GAMSbase!AU57,"")</f>
        <v/>
      </c>
      <c r="AW57" s="128" t="str">
        <f aca="false">IFERROR(Base!AV57/GAMSbase!AV57,"")</f>
        <v/>
      </c>
      <c r="AX57" s="128" t="str">
        <f aca="false">IFERROR(Base!AW57/GAMSbase!AW57,"")</f>
        <v/>
      </c>
      <c r="AY57" s="128" t="str">
        <f aca="false">IFERROR(Base!AX57/GAMSbase!AX57,"")</f>
        <v/>
      </c>
      <c r="AZ57" s="128" t="str">
        <f aca="false">IFERROR(Base!AY57/GAMSbase!AY57,"")</f>
        <v/>
      </c>
      <c r="BA57" s="128" t="str">
        <f aca="false">IFERROR(Base!AZ57/GAMSbase!AZ57,"")</f>
        <v/>
      </c>
      <c r="BB57" s="128" t="str">
        <f aca="false">IFERROR(Base!BA57/GAMSbase!BA57,"")</f>
        <v/>
      </c>
      <c r="BC57" s="128" t="str">
        <f aca="false">IFERROR(Base!BB57/GAMSbase!BB57,"")</f>
        <v/>
      </c>
      <c r="BD57" s="128" t="str">
        <f aca="false">IFERROR(Base!BC57/GAMSbase!BC57,"")</f>
        <v/>
      </c>
      <c r="BE57" s="128" t="str">
        <f aca="false">IFERROR(Base!BD57/GAMSbase!BD57,"")</f>
        <v/>
      </c>
      <c r="BF57" s="128" t="str">
        <f aca="false">IFERROR(Base!BE57/GAMSbase!BE57,"")</f>
        <v/>
      </c>
      <c r="BG57" s="128" t="str">
        <f aca="false">IFERROR(Base!BF57/GAMSbase!BF57,"")</f>
        <v/>
      </c>
      <c r="BH57" s="128" t="str">
        <f aca="false">IFERROR(Base!BG57/GAMSbase!BG57,"")</f>
        <v/>
      </c>
      <c r="BI57" s="128" t="str">
        <f aca="false">IFERROR(Base!BH57/GAMSbase!BH57,"")</f>
        <v/>
      </c>
      <c r="BJ57" s="128" t="str">
        <f aca="false">IFERROR(Base!BI57/GAMSbase!BI57,"")</f>
        <v/>
      </c>
    </row>
    <row r="58" customFormat="false" ht="12.75" hidden="false" customHeight="false" outlineLevel="0" collapsed="false">
      <c r="A58" s="0" t="str">
        <f aca="false">Base!A58</f>
        <v>CARBON CYCLE INITIAL CONDITIONS</v>
      </c>
      <c r="B58" s="0" t="str">
        <f aca="false">GAMSbase!A58</f>
        <v>* CARBON CYCLE INITIAL CONDITIONS</v>
      </c>
      <c r="C58" s="128" t="str">
        <f aca="false">IFERROR(Base!B58/GAMSbase!B58,"")</f>
        <v/>
      </c>
      <c r="D58" s="128" t="str">
        <f aca="false">IFERROR(Base!C58/GAMSbase!C58,"")</f>
        <v/>
      </c>
      <c r="E58" s="128" t="str">
        <f aca="false">IFERROR(Base!D58/GAMSbase!D58,"")</f>
        <v/>
      </c>
      <c r="F58" s="128" t="str">
        <f aca="false">IFERROR(Base!E58/GAMSbase!E58,"")</f>
        <v/>
      </c>
      <c r="G58" s="128" t="str">
        <f aca="false">IFERROR(Base!F58/GAMSbase!F58,"")</f>
        <v/>
      </c>
      <c r="H58" s="128" t="str">
        <f aca="false">IFERROR(Base!G58/GAMSbase!G58,"")</f>
        <v/>
      </c>
      <c r="I58" s="128" t="str">
        <f aca="false">IFERROR(Base!H58/GAMSbase!H58,"")</f>
        <v/>
      </c>
      <c r="J58" s="128" t="str">
        <f aca="false">IFERROR(Base!I58/GAMSbase!I58,"")</f>
        <v/>
      </c>
      <c r="K58" s="128" t="str">
        <f aca="false">IFERROR(Base!J58/GAMSbase!J58,"")</f>
        <v/>
      </c>
      <c r="L58" s="128" t="str">
        <f aca="false">IFERROR(Base!K58/GAMSbase!K58,"")</f>
        <v/>
      </c>
      <c r="M58" s="128" t="str">
        <f aca="false">IFERROR(Base!L58/GAMSbase!L58,"")</f>
        <v/>
      </c>
      <c r="N58" s="128" t="str">
        <f aca="false">IFERROR(Base!M58/GAMSbase!M58,"")</f>
        <v/>
      </c>
      <c r="O58" s="128" t="str">
        <f aca="false">IFERROR(Base!N58/GAMSbase!N58,"")</f>
        <v/>
      </c>
      <c r="P58" s="128" t="str">
        <f aca="false">IFERROR(Base!O58/GAMSbase!O58,"")</f>
        <v/>
      </c>
      <c r="Q58" s="128" t="str">
        <f aca="false">IFERROR(Base!P58/GAMSbase!P58,"")</f>
        <v/>
      </c>
      <c r="R58" s="128" t="str">
        <f aca="false">IFERROR(Base!Q58/GAMSbase!Q58,"")</f>
        <v/>
      </c>
      <c r="S58" s="128" t="str">
        <f aca="false">IFERROR(Base!R58/GAMSbase!R58,"")</f>
        <v/>
      </c>
      <c r="T58" s="128" t="str">
        <f aca="false">IFERROR(Base!S58/GAMSbase!S58,"")</f>
        <v/>
      </c>
      <c r="U58" s="128" t="str">
        <f aca="false">IFERROR(Base!T58/GAMSbase!T58,"")</f>
        <v/>
      </c>
      <c r="V58" s="128" t="str">
        <f aca="false">IFERROR(Base!U58/GAMSbase!U58,"")</f>
        <v/>
      </c>
      <c r="W58" s="128" t="str">
        <f aca="false">IFERROR(Base!V58/GAMSbase!V58,"")</f>
        <v/>
      </c>
      <c r="X58" s="128" t="str">
        <f aca="false">IFERROR(Base!W58/GAMSbase!W58,"")</f>
        <v/>
      </c>
      <c r="Y58" s="128" t="str">
        <f aca="false">IFERROR(Base!X58/GAMSbase!X58,"")</f>
        <v/>
      </c>
      <c r="Z58" s="128" t="str">
        <f aca="false">IFERROR(Base!Y58/GAMSbase!Y58,"")</f>
        <v/>
      </c>
      <c r="AA58" s="128" t="str">
        <f aca="false">IFERROR(Base!Z58/GAMSbase!Z58,"")</f>
        <v/>
      </c>
      <c r="AB58" s="128" t="str">
        <f aca="false">IFERROR(Base!AA58/GAMSbase!AA58,"")</f>
        <v/>
      </c>
      <c r="AC58" s="128" t="str">
        <f aca="false">IFERROR(Base!AB58/GAMSbase!AB58,"")</f>
        <v/>
      </c>
      <c r="AD58" s="128" t="str">
        <f aca="false">IFERROR(Base!AC58/GAMSbase!AC58,"")</f>
        <v/>
      </c>
      <c r="AE58" s="128" t="str">
        <f aca="false">IFERROR(Base!AD58/GAMSbase!AD58,"")</f>
        <v/>
      </c>
      <c r="AF58" s="128" t="str">
        <f aca="false">IFERROR(Base!AE58/GAMSbase!AE58,"")</f>
        <v/>
      </c>
      <c r="AG58" s="128" t="str">
        <f aca="false">IFERROR(Base!AF58/GAMSbase!AF58,"")</f>
        <v/>
      </c>
      <c r="AH58" s="128" t="str">
        <f aca="false">IFERROR(Base!AG58/GAMSbase!AG58,"")</f>
        <v/>
      </c>
      <c r="AI58" s="128" t="str">
        <f aca="false">IFERROR(Base!AH58/GAMSbase!AH58,"")</f>
        <v/>
      </c>
      <c r="AJ58" s="128" t="str">
        <f aca="false">IFERROR(Base!AI58/GAMSbase!AI58,"")</f>
        <v/>
      </c>
      <c r="AK58" s="128" t="str">
        <f aca="false">IFERROR(Base!AJ58/GAMSbase!AJ58,"")</f>
        <v/>
      </c>
      <c r="AL58" s="128" t="str">
        <f aca="false">IFERROR(Base!AK58/GAMSbase!AK58,"")</f>
        <v/>
      </c>
      <c r="AM58" s="128" t="str">
        <f aca="false">IFERROR(Base!AL58/GAMSbase!AL58,"")</f>
        <v/>
      </c>
      <c r="AN58" s="128" t="str">
        <f aca="false">IFERROR(Base!AM58/GAMSbase!AM58,"")</f>
        <v/>
      </c>
      <c r="AO58" s="128" t="str">
        <f aca="false">IFERROR(Base!AN58/GAMSbase!AN58,"")</f>
        <v/>
      </c>
      <c r="AP58" s="128" t="str">
        <f aca="false">IFERROR(Base!AO58/GAMSbase!AO58,"")</f>
        <v/>
      </c>
      <c r="AQ58" s="128" t="str">
        <f aca="false">IFERROR(Base!AP58/GAMSbase!AP58,"")</f>
        <v/>
      </c>
      <c r="AR58" s="128" t="str">
        <f aca="false">IFERROR(Base!AQ58/GAMSbase!AQ58,"")</f>
        <v/>
      </c>
      <c r="AS58" s="128" t="str">
        <f aca="false">IFERROR(Base!AR58/GAMSbase!AR58,"")</f>
        <v/>
      </c>
      <c r="AT58" s="128" t="str">
        <f aca="false">IFERROR(Base!AS58/GAMSbase!AS58,"")</f>
        <v/>
      </c>
      <c r="AU58" s="128" t="str">
        <f aca="false">IFERROR(Base!AT58/GAMSbase!AT58,"")</f>
        <v/>
      </c>
      <c r="AV58" s="128" t="str">
        <f aca="false">IFERROR(Base!AU58/GAMSbase!AU58,"")</f>
        <v/>
      </c>
      <c r="AW58" s="128" t="str">
        <f aca="false">IFERROR(Base!AV58/GAMSbase!AV58,"")</f>
        <v/>
      </c>
      <c r="AX58" s="128" t="str">
        <f aca="false">IFERROR(Base!AW58/GAMSbase!AW58,"")</f>
        <v/>
      </c>
      <c r="AY58" s="128" t="str">
        <f aca="false">IFERROR(Base!AX58/GAMSbase!AX58,"")</f>
        <v/>
      </c>
      <c r="AZ58" s="128" t="str">
        <f aca="false">IFERROR(Base!AY58/GAMSbase!AY58,"")</f>
        <v/>
      </c>
      <c r="BA58" s="128" t="str">
        <f aca="false">IFERROR(Base!AZ58/GAMSbase!AZ58,"")</f>
        <v/>
      </c>
      <c r="BB58" s="128" t="str">
        <f aca="false">IFERROR(Base!BA58/GAMSbase!BA58,"")</f>
        <v/>
      </c>
      <c r="BC58" s="128" t="str">
        <f aca="false">IFERROR(Base!BB58/GAMSbase!BB58,"")</f>
        <v/>
      </c>
      <c r="BD58" s="128" t="str">
        <f aca="false">IFERROR(Base!BC58/GAMSbase!BC58,"")</f>
        <v/>
      </c>
      <c r="BE58" s="128" t="str">
        <f aca="false">IFERROR(Base!BD58/GAMSbase!BD58,"")</f>
        <v/>
      </c>
      <c r="BF58" s="128" t="str">
        <f aca="false">IFERROR(Base!BE58/GAMSbase!BE58,"")</f>
        <v/>
      </c>
      <c r="BG58" s="128" t="str">
        <f aca="false">IFERROR(Base!BF58/GAMSbase!BF58,"")</f>
        <v/>
      </c>
      <c r="BH58" s="128" t="str">
        <f aca="false">IFERROR(Base!BG58/GAMSbase!BG58,"")</f>
        <v/>
      </c>
      <c r="BI58" s="128" t="str">
        <f aca="false">IFERROR(Base!BH58/GAMSbase!BH58,"")</f>
        <v/>
      </c>
      <c r="BJ58" s="128" t="str">
        <f aca="false">IFERROR(Base!BI58/GAMSbase!BI58,"")</f>
        <v/>
      </c>
    </row>
    <row r="59" customFormat="false" ht="12.75" hidden="false" customHeight="false" outlineLevel="0" collapsed="false">
      <c r="A59" s="0" t="str">
        <f aca="false">Base!A59</f>
        <v>Initial atmospheric concentration of CO2 (GTC), 2010</v>
      </c>
      <c r="B59" s="0" t="str">
        <f aca="false">GAMSbase!A59</f>
        <v>Initial Concentration of CO2 (GtC)..</v>
      </c>
      <c r="C59" s="128" t="str">
        <f aca="false">IFERROR(Base!B60/GAMSbase!B59,"")</f>
        <v/>
      </c>
      <c r="D59" s="128" t="str">
        <f aca="false">IFERROR(Base!C59/GAMSbase!C59,"")</f>
        <v/>
      </c>
      <c r="E59" s="128" t="str">
        <f aca="false">IFERROR(Base!D59/GAMSbase!D59,"")</f>
        <v/>
      </c>
      <c r="F59" s="128" t="str">
        <f aca="false">IFERROR(Base!E59/GAMSbase!E59,"")</f>
        <v/>
      </c>
      <c r="G59" s="128" t="str">
        <f aca="false">IFERROR(Base!F59/GAMSbase!F59,"")</f>
        <v/>
      </c>
      <c r="H59" s="128" t="str">
        <f aca="false">IFERROR(Base!G59/GAMSbase!G59,"")</f>
        <v/>
      </c>
      <c r="I59" s="128" t="str">
        <f aca="false">IFERROR(Base!H59/GAMSbase!H59,"")</f>
        <v/>
      </c>
      <c r="J59" s="128" t="str">
        <f aca="false">IFERROR(Base!I59/GAMSbase!I59,"")</f>
        <v/>
      </c>
      <c r="K59" s="128" t="str">
        <f aca="false">IFERROR(Base!J59/GAMSbase!J59,"")</f>
        <v/>
      </c>
      <c r="L59" s="128" t="str">
        <f aca="false">IFERROR(Base!K59/GAMSbase!K59,"")</f>
        <v/>
      </c>
      <c r="M59" s="128" t="str">
        <f aca="false">IFERROR(Base!L59/GAMSbase!L59,"")</f>
        <v/>
      </c>
      <c r="N59" s="128" t="str">
        <f aca="false">IFERROR(Base!M59/GAMSbase!M59,"")</f>
        <v/>
      </c>
      <c r="O59" s="128" t="str">
        <f aca="false">IFERROR(Base!N59/GAMSbase!N59,"")</f>
        <v/>
      </c>
      <c r="P59" s="128" t="str">
        <f aca="false">IFERROR(Base!O59/GAMSbase!O59,"")</f>
        <v/>
      </c>
      <c r="Q59" s="128" t="str">
        <f aca="false">IFERROR(Base!P59/GAMSbase!P59,"")</f>
        <v/>
      </c>
      <c r="R59" s="128" t="str">
        <f aca="false">IFERROR(Base!Q59/GAMSbase!Q59,"")</f>
        <v/>
      </c>
      <c r="S59" s="128" t="str">
        <f aca="false">IFERROR(Base!R59/GAMSbase!R59,"")</f>
        <v/>
      </c>
      <c r="T59" s="128" t="str">
        <f aca="false">IFERROR(Base!S59/GAMSbase!S59,"")</f>
        <v/>
      </c>
      <c r="U59" s="128" t="str">
        <f aca="false">IFERROR(Base!T59/GAMSbase!T59,"")</f>
        <v/>
      </c>
      <c r="V59" s="128" t="str">
        <f aca="false">IFERROR(Base!U59/GAMSbase!U59,"")</f>
        <v/>
      </c>
      <c r="W59" s="128" t="str">
        <f aca="false">IFERROR(Base!V59/GAMSbase!V59,"")</f>
        <v/>
      </c>
      <c r="X59" s="128" t="str">
        <f aca="false">IFERROR(Base!W59/GAMSbase!W59,"")</f>
        <v/>
      </c>
      <c r="Y59" s="128" t="str">
        <f aca="false">IFERROR(Base!X59/GAMSbase!X59,"")</f>
        <v/>
      </c>
      <c r="Z59" s="128" t="str">
        <f aca="false">IFERROR(Base!Y59/GAMSbase!Y59,"")</f>
        <v/>
      </c>
      <c r="AA59" s="128" t="str">
        <f aca="false">IFERROR(Base!Z59/GAMSbase!Z59,"")</f>
        <v/>
      </c>
      <c r="AB59" s="128" t="str">
        <f aca="false">IFERROR(Base!AA59/GAMSbase!AA59,"")</f>
        <v/>
      </c>
      <c r="AC59" s="128" t="str">
        <f aca="false">IFERROR(Base!AB59/GAMSbase!AB59,"")</f>
        <v/>
      </c>
      <c r="AD59" s="128" t="str">
        <f aca="false">IFERROR(Base!AC59/GAMSbase!AC59,"")</f>
        <v/>
      </c>
      <c r="AE59" s="128" t="str">
        <f aca="false">IFERROR(Base!AD59/GAMSbase!AD59,"")</f>
        <v/>
      </c>
      <c r="AF59" s="128" t="str">
        <f aca="false">IFERROR(Base!AE59/GAMSbase!AE59,"")</f>
        <v/>
      </c>
      <c r="AG59" s="128" t="str">
        <f aca="false">IFERROR(Base!AF59/GAMSbase!AF59,"")</f>
        <v/>
      </c>
      <c r="AH59" s="128" t="str">
        <f aca="false">IFERROR(Base!AG59/GAMSbase!AG59,"")</f>
        <v/>
      </c>
      <c r="AI59" s="128" t="str">
        <f aca="false">IFERROR(Base!AH59/GAMSbase!AH59,"")</f>
        <v/>
      </c>
      <c r="AJ59" s="128" t="str">
        <f aca="false">IFERROR(Base!AI59/GAMSbase!AI59,"")</f>
        <v/>
      </c>
      <c r="AK59" s="128" t="str">
        <f aca="false">IFERROR(Base!AJ59/GAMSbase!AJ59,"")</f>
        <v/>
      </c>
      <c r="AL59" s="128" t="str">
        <f aca="false">IFERROR(Base!AK59/GAMSbase!AK59,"")</f>
        <v/>
      </c>
      <c r="AM59" s="128" t="str">
        <f aca="false">IFERROR(Base!AL59/GAMSbase!AL59,"")</f>
        <v/>
      </c>
      <c r="AN59" s="128" t="str">
        <f aca="false">IFERROR(Base!AM59/GAMSbase!AM59,"")</f>
        <v/>
      </c>
      <c r="AO59" s="128" t="str">
        <f aca="false">IFERROR(Base!AN59/GAMSbase!AN59,"")</f>
        <v/>
      </c>
      <c r="AP59" s="128" t="str">
        <f aca="false">IFERROR(Base!AO59/GAMSbase!AO59,"")</f>
        <v/>
      </c>
      <c r="AQ59" s="128" t="str">
        <f aca="false">IFERROR(Base!AP59/GAMSbase!AP59,"")</f>
        <v/>
      </c>
      <c r="AR59" s="128" t="str">
        <f aca="false">IFERROR(Base!AQ59/GAMSbase!AQ59,"")</f>
        <v/>
      </c>
      <c r="AS59" s="128" t="str">
        <f aca="false">IFERROR(Base!AR59/GAMSbase!AR59,"")</f>
        <v/>
      </c>
      <c r="AT59" s="128" t="str">
        <f aca="false">IFERROR(Base!AS59/GAMSbase!AS59,"")</f>
        <v/>
      </c>
      <c r="AU59" s="128" t="str">
        <f aca="false">IFERROR(Base!AT59/GAMSbase!AT59,"")</f>
        <v/>
      </c>
      <c r="AV59" s="128" t="str">
        <f aca="false">IFERROR(Base!AU59/GAMSbase!AU59,"")</f>
        <v/>
      </c>
      <c r="AW59" s="128" t="str">
        <f aca="false">IFERROR(Base!AV59/GAMSbase!AV59,"")</f>
        <v/>
      </c>
      <c r="AX59" s="128" t="str">
        <f aca="false">IFERROR(Base!AW59/GAMSbase!AW59,"")</f>
        <v/>
      </c>
      <c r="AY59" s="128" t="str">
        <f aca="false">IFERROR(Base!AX59/GAMSbase!AX59,"")</f>
        <v/>
      </c>
      <c r="AZ59" s="128" t="str">
        <f aca="false">IFERROR(Base!AY59/GAMSbase!AY59,"")</f>
        <v/>
      </c>
      <c r="BA59" s="128" t="str">
        <f aca="false">IFERROR(Base!AZ59/GAMSbase!AZ59,"")</f>
        <v/>
      </c>
      <c r="BB59" s="128" t="str">
        <f aca="false">IFERROR(Base!BA59/GAMSbase!BA59,"")</f>
        <v/>
      </c>
      <c r="BC59" s="128" t="str">
        <f aca="false">IFERROR(Base!BB59/GAMSbase!BB59,"")</f>
        <v/>
      </c>
      <c r="BD59" s="128" t="str">
        <f aca="false">IFERROR(Base!BC59/GAMSbase!BC59,"")</f>
        <v/>
      </c>
      <c r="BE59" s="128" t="str">
        <f aca="false">IFERROR(Base!BD59/GAMSbase!BD59,"")</f>
        <v/>
      </c>
      <c r="BF59" s="128" t="str">
        <f aca="false">IFERROR(Base!BE59/GAMSbase!BE59,"")</f>
        <v/>
      </c>
      <c r="BG59" s="128" t="str">
        <f aca="false">IFERROR(Base!BF59/GAMSbase!BF59,"")</f>
        <v/>
      </c>
      <c r="BH59" s="128" t="str">
        <f aca="false">IFERROR(Base!BG59/GAMSbase!BG59,"")</f>
        <v/>
      </c>
      <c r="BI59" s="128" t="str">
        <f aca="false">IFERROR(Base!BH59/GAMSbase!BH59,"")</f>
        <v/>
      </c>
      <c r="BJ59" s="128" t="str">
        <f aca="false">IFERROR(Base!BI59/GAMSbase!BI59,"")</f>
        <v/>
      </c>
    </row>
    <row r="60" customFormat="false" ht="12.75" hidden="false" customHeight="false" outlineLevel="0" collapsed="false">
      <c r="A60" s="0" t="str">
        <f aca="false">Base!A60</f>
        <v>  At end 2010</v>
      </c>
      <c r="B60" s="0" t="str">
        <f aca="false">GAMSbase!A60</f>
        <v>...Atmospheric, Year 2007</v>
      </c>
      <c r="C60" s="128" t="str">
        <f aca="false">IFERROR(base!#ref!/GAMSbase!B60,"")</f>
        <v/>
      </c>
      <c r="D60" s="128" t="str">
        <f aca="false">IFERROR(Base!C60/GAMSbase!C60,"")</f>
        <v/>
      </c>
      <c r="E60" s="128" t="str">
        <f aca="false">IFERROR(Base!D60/GAMSbase!D60,"")</f>
        <v/>
      </c>
      <c r="F60" s="128" t="str">
        <f aca="false">IFERROR(Base!E60/GAMSbase!E60,"")</f>
        <v/>
      </c>
      <c r="G60" s="128" t="str">
        <f aca="false">IFERROR(Base!F60/GAMSbase!F60,"")</f>
        <v/>
      </c>
      <c r="H60" s="128" t="str">
        <f aca="false">IFERROR(Base!G60/GAMSbase!G60,"")</f>
        <v/>
      </c>
      <c r="I60" s="128" t="str">
        <f aca="false">IFERROR(Base!H60/GAMSbase!H60,"")</f>
        <v/>
      </c>
      <c r="J60" s="128" t="str">
        <f aca="false">IFERROR(Base!I60/GAMSbase!I60,"")</f>
        <v/>
      </c>
      <c r="K60" s="128" t="str">
        <f aca="false">IFERROR(Base!J60/GAMSbase!J60,"")</f>
        <v/>
      </c>
      <c r="L60" s="128" t="str">
        <f aca="false">IFERROR(Base!K60/GAMSbase!K60,"")</f>
        <v/>
      </c>
      <c r="M60" s="128" t="str">
        <f aca="false">IFERROR(Base!L60/GAMSbase!L60,"")</f>
        <v/>
      </c>
      <c r="N60" s="128" t="str">
        <f aca="false">IFERROR(Base!M60/GAMSbase!M60,"")</f>
        <v/>
      </c>
      <c r="O60" s="128" t="str">
        <f aca="false">IFERROR(Base!N60/GAMSbase!N60,"")</f>
        <v/>
      </c>
      <c r="P60" s="128" t="str">
        <f aca="false">IFERROR(Base!O60/GAMSbase!O60,"")</f>
        <v/>
      </c>
      <c r="Q60" s="128" t="str">
        <f aca="false">IFERROR(Base!P60/GAMSbase!P60,"")</f>
        <v/>
      </c>
      <c r="R60" s="128" t="str">
        <f aca="false">IFERROR(Base!Q60/GAMSbase!Q60,"")</f>
        <v/>
      </c>
      <c r="S60" s="128" t="str">
        <f aca="false">IFERROR(Base!R60/GAMSbase!R60,"")</f>
        <v/>
      </c>
      <c r="T60" s="128" t="str">
        <f aca="false">IFERROR(Base!S60/GAMSbase!S60,"")</f>
        <v/>
      </c>
      <c r="U60" s="128" t="str">
        <f aca="false">IFERROR(Base!T60/GAMSbase!T60,"")</f>
        <v/>
      </c>
      <c r="V60" s="128" t="str">
        <f aca="false">IFERROR(Base!U60/GAMSbase!U60,"")</f>
        <v/>
      </c>
      <c r="W60" s="128" t="str">
        <f aca="false">IFERROR(Base!V60/GAMSbase!V60,"")</f>
        <v/>
      </c>
      <c r="X60" s="128" t="str">
        <f aca="false">IFERROR(Base!W60/GAMSbase!W60,"")</f>
        <v/>
      </c>
      <c r="Y60" s="128" t="str">
        <f aca="false">IFERROR(Base!X60/GAMSbase!X60,"")</f>
        <v/>
      </c>
      <c r="Z60" s="128" t="str">
        <f aca="false">IFERROR(Base!Y60/GAMSbase!Y60,"")</f>
        <v/>
      </c>
      <c r="AA60" s="128" t="str">
        <f aca="false">IFERROR(Base!Z60/GAMSbase!Z60,"")</f>
        <v/>
      </c>
      <c r="AB60" s="128" t="str">
        <f aca="false">IFERROR(Base!AA60/GAMSbase!AA60,"")</f>
        <v/>
      </c>
      <c r="AC60" s="128" t="str">
        <f aca="false">IFERROR(Base!AB60/GAMSbase!AB60,"")</f>
        <v/>
      </c>
      <c r="AD60" s="128" t="str">
        <f aca="false">IFERROR(Base!AC60/GAMSbase!AC60,"")</f>
        <v/>
      </c>
      <c r="AE60" s="128" t="str">
        <f aca="false">IFERROR(Base!AD60/GAMSbase!AD60,"")</f>
        <v/>
      </c>
      <c r="AF60" s="128" t="str">
        <f aca="false">IFERROR(Base!AE60/GAMSbase!AE60,"")</f>
        <v/>
      </c>
      <c r="AG60" s="128" t="str">
        <f aca="false">IFERROR(Base!AF60/GAMSbase!AF60,"")</f>
        <v/>
      </c>
      <c r="AH60" s="128" t="str">
        <f aca="false">IFERROR(Base!AG60/GAMSbase!AG60,"")</f>
        <v/>
      </c>
      <c r="AI60" s="128" t="str">
        <f aca="false">IFERROR(Base!AH60/GAMSbase!AH60,"")</f>
        <v/>
      </c>
      <c r="AJ60" s="128" t="str">
        <f aca="false">IFERROR(Base!AI60/GAMSbase!AI60,"")</f>
        <v/>
      </c>
      <c r="AK60" s="128" t="str">
        <f aca="false">IFERROR(Base!AJ60/GAMSbase!AJ60,"")</f>
        <v/>
      </c>
      <c r="AL60" s="128" t="str">
        <f aca="false">IFERROR(Base!AK60/GAMSbase!AK60,"")</f>
        <v/>
      </c>
      <c r="AM60" s="128" t="str">
        <f aca="false">IFERROR(Base!AL60/GAMSbase!AL60,"")</f>
        <v/>
      </c>
      <c r="AN60" s="128" t="str">
        <f aca="false">IFERROR(Base!AM60/GAMSbase!AM60,"")</f>
        <v/>
      </c>
      <c r="AO60" s="128" t="str">
        <f aca="false">IFERROR(Base!AN60/GAMSbase!AN60,"")</f>
        <v/>
      </c>
      <c r="AP60" s="128" t="str">
        <f aca="false">IFERROR(Base!AO60/GAMSbase!AO60,"")</f>
        <v/>
      </c>
      <c r="AQ60" s="128" t="str">
        <f aca="false">IFERROR(Base!AP60/GAMSbase!AP60,"")</f>
        <v/>
      </c>
      <c r="AR60" s="128" t="str">
        <f aca="false">IFERROR(Base!AQ60/GAMSbase!AQ60,"")</f>
        <v/>
      </c>
      <c r="AS60" s="128" t="str">
        <f aca="false">IFERROR(Base!AR60/GAMSbase!AR60,"")</f>
        <v/>
      </c>
      <c r="AT60" s="128" t="str">
        <f aca="false">IFERROR(Base!AS60/GAMSbase!AS60,"")</f>
        <v/>
      </c>
      <c r="AU60" s="128" t="str">
        <f aca="false">IFERROR(Base!AT60/GAMSbase!AT60,"")</f>
        <v/>
      </c>
      <c r="AV60" s="128" t="str">
        <f aca="false">IFERROR(Base!AU60/GAMSbase!AU60,"")</f>
        <v/>
      </c>
      <c r="AW60" s="128" t="str">
        <f aca="false">IFERROR(Base!AV60/GAMSbase!AV60,"")</f>
        <v/>
      </c>
      <c r="AX60" s="128" t="str">
        <f aca="false">IFERROR(Base!AW60/GAMSbase!AW60,"")</f>
        <v/>
      </c>
      <c r="AY60" s="128" t="str">
        <f aca="false">IFERROR(Base!AX60/GAMSbase!AX60,"")</f>
        <v/>
      </c>
      <c r="AZ60" s="128" t="str">
        <f aca="false">IFERROR(Base!AY60/GAMSbase!AY60,"")</f>
        <v/>
      </c>
      <c r="BA60" s="128" t="str">
        <f aca="false">IFERROR(Base!AZ60/GAMSbase!AZ60,"")</f>
        <v/>
      </c>
      <c r="BB60" s="128" t="str">
        <f aca="false">IFERROR(Base!BA60/GAMSbase!BA60,"")</f>
        <v/>
      </c>
      <c r="BC60" s="128" t="str">
        <f aca="false">IFERROR(Base!BB60/GAMSbase!BB60,"")</f>
        <v/>
      </c>
      <c r="BD60" s="128" t="str">
        <f aca="false">IFERROR(Base!BC60/GAMSbase!BC60,"")</f>
        <v/>
      </c>
      <c r="BE60" s="128" t="str">
        <f aca="false">IFERROR(Base!BD60/GAMSbase!BD60,"")</f>
        <v/>
      </c>
      <c r="BF60" s="128" t="str">
        <f aca="false">IFERROR(Base!BE60/GAMSbase!BE60,"")</f>
        <v/>
      </c>
      <c r="BG60" s="128" t="str">
        <f aca="false">IFERROR(Base!BF60/GAMSbase!BF60,"")</f>
        <v/>
      </c>
      <c r="BH60" s="128" t="str">
        <f aca="false">IFERROR(Base!BG60/GAMSbase!BG60,"")</f>
        <v/>
      </c>
      <c r="BI60" s="128" t="str">
        <f aca="false">IFERROR(Base!BH60/GAMSbase!BH60,"")</f>
        <v/>
      </c>
      <c r="BJ60" s="128" t="str">
        <f aca="false">IFERROR(Base!BI60/GAMSbase!BI60,"")</f>
        <v/>
      </c>
    </row>
    <row r="61" customFormat="false" ht="12.75" hidden="false" customHeight="false" outlineLevel="0" collapsed="false">
      <c r="A61" s="0" t="n">
        <f aca="false">Base!A61</f>
        <v>0</v>
      </c>
      <c r="B61" s="0" t="str">
        <f aca="false">GAMSbase!A61</f>
        <v>...Atmospheric, Year 2012</v>
      </c>
      <c r="C61" s="128" t="str">
        <f aca="false">IFERROR(Base!B61/GAMSbase!B61,"")</f>
        <v/>
      </c>
      <c r="D61" s="128" t="str">
        <f aca="false">IFERROR(Base!C61/GAMSbase!C61,"")</f>
        <v/>
      </c>
      <c r="E61" s="128" t="str">
        <f aca="false">IFERROR(Base!D61/GAMSbase!D61,"")</f>
        <v/>
      </c>
      <c r="F61" s="128" t="str">
        <f aca="false">IFERROR(Base!E61/GAMSbase!E61,"")</f>
        <v/>
      </c>
      <c r="G61" s="128" t="str">
        <f aca="false">IFERROR(Base!F61/GAMSbase!F61,"")</f>
        <v/>
      </c>
      <c r="H61" s="128" t="str">
        <f aca="false">IFERROR(Base!G61/GAMSbase!G61,"")</f>
        <v/>
      </c>
      <c r="I61" s="128" t="str">
        <f aca="false">IFERROR(Base!H61/GAMSbase!H61,"")</f>
        <v/>
      </c>
      <c r="J61" s="128" t="str">
        <f aca="false">IFERROR(Base!I61/GAMSbase!I61,"")</f>
        <v/>
      </c>
      <c r="K61" s="128" t="str">
        <f aca="false">IFERROR(Base!J61/GAMSbase!J61,"")</f>
        <v/>
      </c>
      <c r="L61" s="128" t="str">
        <f aca="false">IFERROR(Base!K61/GAMSbase!K61,"")</f>
        <v/>
      </c>
      <c r="M61" s="128" t="str">
        <f aca="false">IFERROR(Base!L61/GAMSbase!L61,"")</f>
        <v/>
      </c>
      <c r="N61" s="128" t="str">
        <f aca="false">IFERROR(Base!M61/GAMSbase!M61,"")</f>
        <v/>
      </c>
      <c r="O61" s="128" t="str">
        <f aca="false">IFERROR(Base!N61/GAMSbase!N61,"")</f>
        <v/>
      </c>
      <c r="P61" s="128" t="str">
        <f aca="false">IFERROR(Base!O61/GAMSbase!O61,"")</f>
        <v/>
      </c>
      <c r="Q61" s="128" t="str">
        <f aca="false">IFERROR(Base!P61/GAMSbase!P61,"")</f>
        <v/>
      </c>
      <c r="R61" s="128" t="str">
        <f aca="false">IFERROR(Base!Q61/GAMSbase!Q61,"")</f>
        <v/>
      </c>
      <c r="S61" s="128" t="str">
        <f aca="false">IFERROR(Base!R61/GAMSbase!R61,"")</f>
        <v/>
      </c>
      <c r="T61" s="128" t="str">
        <f aca="false">IFERROR(Base!S61/GAMSbase!S61,"")</f>
        <v/>
      </c>
      <c r="U61" s="128" t="str">
        <f aca="false">IFERROR(Base!T61/GAMSbase!T61,"")</f>
        <v/>
      </c>
      <c r="V61" s="128" t="str">
        <f aca="false">IFERROR(Base!U61/GAMSbase!U61,"")</f>
        <v/>
      </c>
      <c r="W61" s="128" t="str">
        <f aca="false">IFERROR(Base!V61/GAMSbase!V61,"")</f>
        <v/>
      </c>
      <c r="X61" s="128" t="str">
        <f aca="false">IFERROR(Base!W61/GAMSbase!W61,"")</f>
        <v/>
      </c>
      <c r="Y61" s="128" t="str">
        <f aca="false">IFERROR(Base!X61/GAMSbase!X61,"")</f>
        <v/>
      </c>
      <c r="Z61" s="128" t="str">
        <f aca="false">IFERROR(Base!Y61/GAMSbase!Y61,"")</f>
        <v/>
      </c>
      <c r="AA61" s="128" t="str">
        <f aca="false">IFERROR(Base!Z61/GAMSbase!Z61,"")</f>
        <v/>
      </c>
      <c r="AB61" s="128" t="str">
        <f aca="false">IFERROR(Base!AA61/GAMSbase!AA61,"")</f>
        <v/>
      </c>
      <c r="AC61" s="128" t="str">
        <f aca="false">IFERROR(Base!AB61/GAMSbase!AB61,"")</f>
        <v/>
      </c>
      <c r="AD61" s="128" t="str">
        <f aca="false">IFERROR(Base!AC61/GAMSbase!AC61,"")</f>
        <v/>
      </c>
      <c r="AE61" s="128" t="str">
        <f aca="false">IFERROR(Base!AD61/GAMSbase!AD61,"")</f>
        <v/>
      </c>
      <c r="AF61" s="128" t="str">
        <f aca="false">IFERROR(Base!AE61/GAMSbase!AE61,"")</f>
        <v/>
      </c>
      <c r="AG61" s="128" t="str">
        <f aca="false">IFERROR(Base!AF61/GAMSbase!AF61,"")</f>
        <v/>
      </c>
      <c r="AH61" s="128" t="str">
        <f aca="false">IFERROR(Base!AG61/GAMSbase!AG61,"")</f>
        <v/>
      </c>
      <c r="AI61" s="128" t="str">
        <f aca="false">IFERROR(Base!AH61/GAMSbase!AH61,"")</f>
        <v/>
      </c>
      <c r="AJ61" s="128" t="str">
        <f aca="false">IFERROR(Base!AI61/GAMSbase!AI61,"")</f>
        <v/>
      </c>
      <c r="AK61" s="128" t="str">
        <f aca="false">IFERROR(Base!AJ61/GAMSbase!AJ61,"")</f>
        <v/>
      </c>
      <c r="AL61" s="128" t="str">
        <f aca="false">IFERROR(Base!AK61/GAMSbase!AK61,"")</f>
        <v/>
      </c>
      <c r="AM61" s="128" t="str">
        <f aca="false">IFERROR(Base!AL61/GAMSbase!AL61,"")</f>
        <v/>
      </c>
      <c r="AN61" s="128" t="str">
        <f aca="false">IFERROR(Base!AM61/GAMSbase!AM61,"")</f>
        <v/>
      </c>
      <c r="AO61" s="128" t="str">
        <f aca="false">IFERROR(Base!AN61/GAMSbase!AN61,"")</f>
        <v/>
      </c>
      <c r="AP61" s="128" t="str">
        <f aca="false">IFERROR(Base!AO61/GAMSbase!AO61,"")</f>
        <v/>
      </c>
      <c r="AQ61" s="128" t="str">
        <f aca="false">IFERROR(Base!AP61/GAMSbase!AP61,"")</f>
        <v/>
      </c>
      <c r="AR61" s="128" t="str">
        <f aca="false">IFERROR(Base!AQ61/GAMSbase!AQ61,"")</f>
        <v/>
      </c>
      <c r="AS61" s="128" t="str">
        <f aca="false">IFERROR(Base!AR61/GAMSbase!AR61,"")</f>
        <v/>
      </c>
      <c r="AT61" s="128" t="str">
        <f aca="false">IFERROR(Base!AS61/GAMSbase!AS61,"")</f>
        <v/>
      </c>
      <c r="AU61" s="128" t="str">
        <f aca="false">IFERROR(Base!AT61/GAMSbase!AT61,"")</f>
        <v/>
      </c>
      <c r="AV61" s="128" t="str">
        <f aca="false">IFERROR(Base!AU61/GAMSbase!AU61,"")</f>
        <v/>
      </c>
      <c r="AW61" s="128" t="str">
        <f aca="false">IFERROR(Base!AV61/GAMSbase!AV61,"")</f>
        <v/>
      </c>
      <c r="AX61" s="128" t="str">
        <f aca="false">IFERROR(Base!AW61/GAMSbase!AW61,"")</f>
        <v/>
      </c>
      <c r="AY61" s="128" t="str">
        <f aca="false">IFERROR(Base!AX61/GAMSbase!AX61,"")</f>
        <v/>
      </c>
      <c r="AZ61" s="128" t="str">
        <f aca="false">IFERROR(Base!AY61/GAMSbase!AY61,"")</f>
        <v/>
      </c>
      <c r="BA61" s="128" t="str">
        <f aca="false">IFERROR(Base!AZ61/GAMSbase!AZ61,"")</f>
        <v/>
      </c>
      <c r="BB61" s="128" t="str">
        <f aca="false">IFERROR(Base!BA61/GAMSbase!BA61,"")</f>
        <v/>
      </c>
      <c r="BC61" s="128" t="str">
        <f aca="false">IFERROR(Base!BB61/GAMSbase!BB61,"")</f>
        <v/>
      </c>
      <c r="BD61" s="128" t="str">
        <f aca="false">IFERROR(Base!BC61/GAMSbase!BC61,"")</f>
        <v/>
      </c>
      <c r="BE61" s="128" t="str">
        <f aca="false">IFERROR(Base!BD61/GAMSbase!BD61,"")</f>
        <v/>
      </c>
      <c r="BF61" s="128" t="str">
        <f aca="false">IFERROR(Base!BE61/GAMSbase!BE61,"")</f>
        <v/>
      </c>
      <c r="BG61" s="128" t="str">
        <f aca="false">IFERROR(Base!BF61/GAMSbase!BF61,"")</f>
        <v/>
      </c>
      <c r="BH61" s="128" t="str">
        <f aca="false">IFERROR(Base!BG61/GAMSbase!BG61,"")</f>
        <v/>
      </c>
      <c r="BI61" s="128" t="str">
        <f aca="false">IFERROR(Base!BH61/GAMSbase!BH61,"")</f>
        <v/>
      </c>
      <c r="BJ61" s="128" t="str">
        <f aca="false">IFERROR(Base!BI61/GAMSbase!BI61,"")</f>
        <v/>
      </c>
    </row>
    <row r="62" customFormat="false" ht="12.75" hidden="false" customHeight="false" outlineLevel="0" collapsed="false">
      <c r="A62" s="0" t="str">
        <f aca="false">Base!A62</f>
        <v>CO2 in biosphere/shallow oceans (GTC), 2010</v>
      </c>
      <c r="B62" s="0" t="str">
        <f aca="false">GAMSbase!A62</f>
        <v>...Biosphere and Shallow Oceans, Year 2008</v>
      </c>
      <c r="C62" s="128" t="n">
        <f aca="false">IFERROR(Base!B62/GAMSbase!B62,"")</f>
        <v>1</v>
      </c>
      <c r="D62" s="128" t="str">
        <f aca="false">IFERROR(Base!C62/GAMSbase!C62,"")</f>
        <v/>
      </c>
      <c r="E62" s="128" t="str">
        <f aca="false">IFERROR(Base!D62/GAMSbase!D62,"")</f>
        <v/>
      </c>
      <c r="F62" s="128" t="str">
        <f aca="false">IFERROR(Base!E62/GAMSbase!E62,"")</f>
        <v/>
      </c>
      <c r="G62" s="128" t="str">
        <f aca="false">IFERROR(Base!F62/GAMSbase!F62,"")</f>
        <v/>
      </c>
      <c r="H62" s="128" t="str">
        <f aca="false">IFERROR(Base!G62/GAMSbase!G62,"")</f>
        <v/>
      </c>
      <c r="I62" s="128" t="str">
        <f aca="false">IFERROR(Base!H62/GAMSbase!H62,"")</f>
        <v/>
      </c>
      <c r="J62" s="128" t="str">
        <f aca="false">IFERROR(Base!I62/GAMSbase!I62,"")</f>
        <v/>
      </c>
      <c r="K62" s="128" t="str">
        <f aca="false">IFERROR(Base!J62/GAMSbase!J62,"")</f>
        <v/>
      </c>
      <c r="L62" s="128" t="str">
        <f aca="false">IFERROR(Base!K62/GAMSbase!K62,"")</f>
        <v/>
      </c>
      <c r="M62" s="128" t="str">
        <f aca="false">IFERROR(Base!L62/GAMSbase!L62,"")</f>
        <v/>
      </c>
      <c r="N62" s="128" t="str">
        <f aca="false">IFERROR(Base!M62/GAMSbase!M62,"")</f>
        <v/>
      </c>
      <c r="O62" s="128" t="str">
        <f aca="false">IFERROR(Base!N62/GAMSbase!N62,"")</f>
        <v/>
      </c>
      <c r="P62" s="128" t="str">
        <f aca="false">IFERROR(Base!O62/GAMSbase!O62,"")</f>
        <v/>
      </c>
      <c r="Q62" s="128" t="str">
        <f aca="false">IFERROR(Base!P62/GAMSbase!P62,"")</f>
        <v/>
      </c>
      <c r="R62" s="128" t="str">
        <f aca="false">IFERROR(Base!Q62/GAMSbase!Q62,"")</f>
        <v/>
      </c>
      <c r="S62" s="128" t="str">
        <f aca="false">IFERROR(Base!R62/GAMSbase!R62,"")</f>
        <v/>
      </c>
      <c r="T62" s="128" t="str">
        <f aca="false">IFERROR(Base!S62/GAMSbase!S62,"")</f>
        <v/>
      </c>
      <c r="U62" s="128" t="str">
        <f aca="false">IFERROR(Base!T62/GAMSbase!T62,"")</f>
        <v/>
      </c>
      <c r="V62" s="128" t="str">
        <f aca="false">IFERROR(Base!U62/GAMSbase!U62,"")</f>
        <v/>
      </c>
      <c r="W62" s="128" t="str">
        <f aca="false">IFERROR(Base!V62/GAMSbase!V62,"")</f>
        <v/>
      </c>
      <c r="X62" s="128" t="str">
        <f aca="false">IFERROR(Base!W62/GAMSbase!W62,"")</f>
        <v/>
      </c>
      <c r="Y62" s="128" t="str">
        <f aca="false">IFERROR(Base!X62/GAMSbase!X62,"")</f>
        <v/>
      </c>
      <c r="Z62" s="128" t="str">
        <f aca="false">IFERROR(Base!Y62/GAMSbase!Y62,"")</f>
        <v/>
      </c>
      <c r="AA62" s="128" t="str">
        <f aca="false">IFERROR(Base!Z62/GAMSbase!Z62,"")</f>
        <v/>
      </c>
      <c r="AB62" s="128" t="str">
        <f aca="false">IFERROR(Base!AA62/GAMSbase!AA62,"")</f>
        <v/>
      </c>
      <c r="AC62" s="128" t="str">
        <f aca="false">IFERROR(Base!AB62/GAMSbase!AB62,"")</f>
        <v/>
      </c>
      <c r="AD62" s="128" t="str">
        <f aca="false">IFERROR(Base!AC62/GAMSbase!AC62,"")</f>
        <v/>
      </c>
      <c r="AE62" s="128" t="str">
        <f aca="false">IFERROR(Base!AD62/GAMSbase!AD62,"")</f>
        <v/>
      </c>
      <c r="AF62" s="128" t="str">
        <f aca="false">IFERROR(Base!AE62/GAMSbase!AE62,"")</f>
        <v/>
      </c>
      <c r="AG62" s="128" t="str">
        <f aca="false">IFERROR(Base!AF62/GAMSbase!AF62,"")</f>
        <v/>
      </c>
      <c r="AH62" s="128" t="str">
        <f aca="false">IFERROR(Base!AG62/GAMSbase!AG62,"")</f>
        <v/>
      </c>
      <c r="AI62" s="128" t="str">
        <f aca="false">IFERROR(Base!AH62/GAMSbase!AH62,"")</f>
        <v/>
      </c>
      <c r="AJ62" s="128" t="str">
        <f aca="false">IFERROR(Base!AI62/GAMSbase!AI62,"")</f>
        <v/>
      </c>
      <c r="AK62" s="128" t="str">
        <f aca="false">IFERROR(Base!AJ62/GAMSbase!AJ62,"")</f>
        <v/>
      </c>
      <c r="AL62" s="128" t="str">
        <f aca="false">IFERROR(Base!AK62/GAMSbase!AK62,"")</f>
        <v/>
      </c>
      <c r="AM62" s="128" t="str">
        <f aca="false">IFERROR(Base!AL62/GAMSbase!AL62,"")</f>
        <v/>
      </c>
      <c r="AN62" s="128" t="str">
        <f aca="false">IFERROR(Base!AM62/GAMSbase!AM62,"")</f>
        <v/>
      </c>
      <c r="AO62" s="128" t="str">
        <f aca="false">IFERROR(Base!AN62/GAMSbase!AN62,"")</f>
        <v/>
      </c>
      <c r="AP62" s="128" t="str">
        <f aca="false">IFERROR(Base!AO62/GAMSbase!AO62,"")</f>
        <v/>
      </c>
      <c r="AQ62" s="128" t="str">
        <f aca="false">IFERROR(Base!AP62/GAMSbase!AP62,"")</f>
        <v/>
      </c>
      <c r="AR62" s="128" t="str">
        <f aca="false">IFERROR(Base!AQ62/GAMSbase!AQ62,"")</f>
        <v/>
      </c>
      <c r="AS62" s="128" t="str">
        <f aca="false">IFERROR(Base!AR62/GAMSbase!AR62,"")</f>
        <v/>
      </c>
      <c r="AT62" s="128" t="str">
        <f aca="false">IFERROR(Base!AS62/GAMSbase!AS62,"")</f>
        <v/>
      </c>
      <c r="AU62" s="128" t="str">
        <f aca="false">IFERROR(Base!AT62/GAMSbase!AT62,"")</f>
        <v/>
      </c>
      <c r="AV62" s="128" t="str">
        <f aca="false">IFERROR(Base!AU62/GAMSbase!AU62,"")</f>
        <v/>
      </c>
      <c r="AW62" s="128" t="str">
        <f aca="false">IFERROR(Base!AV62/GAMSbase!AV62,"")</f>
        <v/>
      </c>
      <c r="AX62" s="128" t="str">
        <f aca="false">IFERROR(Base!AW62/GAMSbase!AW62,"")</f>
        <v/>
      </c>
      <c r="AY62" s="128" t="str">
        <f aca="false">IFERROR(Base!AX62/GAMSbase!AX62,"")</f>
        <v/>
      </c>
      <c r="AZ62" s="128" t="str">
        <f aca="false">IFERROR(Base!AY62/GAMSbase!AY62,"")</f>
        <v/>
      </c>
      <c r="BA62" s="128" t="str">
        <f aca="false">IFERROR(Base!AZ62/GAMSbase!AZ62,"")</f>
        <v/>
      </c>
      <c r="BB62" s="128" t="str">
        <f aca="false">IFERROR(Base!BA62/GAMSbase!BA62,"")</f>
        <v/>
      </c>
      <c r="BC62" s="128" t="str">
        <f aca="false">IFERROR(Base!BB62/GAMSbase!BB62,"")</f>
        <v/>
      </c>
      <c r="BD62" s="128" t="str">
        <f aca="false">IFERROR(Base!BC62/GAMSbase!BC62,"")</f>
        <v/>
      </c>
      <c r="BE62" s="128" t="str">
        <f aca="false">IFERROR(Base!BD62/GAMSbase!BD62,"")</f>
        <v/>
      </c>
      <c r="BF62" s="128" t="str">
        <f aca="false">IFERROR(Base!BE62/GAMSbase!BE62,"")</f>
        <v/>
      </c>
      <c r="BG62" s="128" t="str">
        <f aca="false">IFERROR(Base!BF62/GAMSbase!BF62,"")</f>
        <v/>
      </c>
      <c r="BH62" s="128" t="str">
        <f aca="false">IFERROR(Base!BG62/GAMSbase!BG62,"")</f>
        <v/>
      </c>
      <c r="BI62" s="128" t="str">
        <f aca="false">IFERROR(Base!BH62/GAMSbase!BH62,"")</f>
        <v/>
      </c>
      <c r="BJ62" s="128" t="str">
        <f aca="false">IFERROR(Base!BI62/GAMSbase!BI62,"")</f>
        <v/>
      </c>
    </row>
    <row r="63" customFormat="false" ht="12.75" hidden="false" customHeight="false" outlineLevel="0" collapsed="false">
      <c r="A63" s="0" t="str">
        <f aca="false">Base!A63</f>
        <v>Initial concentration of CO2 in deep oceans (GTC), 2010</v>
      </c>
      <c r="B63" s="0" t="str">
        <f aca="false">GAMSbase!A63</f>
        <v>...Deep Oceans, Year 2008</v>
      </c>
      <c r="C63" s="128" t="n">
        <f aca="false">IFERROR(Base!B63/GAMSbase!B63,"")</f>
        <v>1</v>
      </c>
      <c r="D63" s="128" t="str">
        <f aca="false">IFERROR(Base!C63/GAMSbase!C63,"")</f>
        <v/>
      </c>
      <c r="E63" s="128" t="str">
        <f aca="false">IFERROR(Base!D63/GAMSbase!D63,"")</f>
        <v/>
      </c>
      <c r="F63" s="128" t="str">
        <f aca="false">IFERROR(Base!E63/GAMSbase!E63,"")</f>
        <v/>
      </c>
      <c r="G63" s="128" t="str">
        <f aca="false">IFERROR(Base!F63/GAMSbase!F63,"")</f>
        <v/>
      </c>
      <c r="H63" s="128" t="str">
        <f aca="false">IFERROR(Base!G63/GAMSbase!G63,"")</f>
        <v/>
      </c>
      <c r="I63" s="128" t="str">
        <f aca="false">IFERROR(Base!H63/GAMSbase!H63,"")</f>
        <v/>
      </c>
      <c r="J63" s="128" t="str">
        <f aca="false">IFERROR(Base!I63/GAMSbase!I63,"")</f>
        <v/>
      </c>
      <c r="K63" s="128" t="str">
        <f aca="false">IFERROR(Base!J63/GAMSbase!J63,"")</f>
        <v/>
      </c>
      <c r="L63" s="128" t="str">
        <f aca="false">IFERROR(Base!K63/GAMSbase!K63,"")</f>
        <v/>
      </c>
      <c r="M63" s="128" t="str">
        <f aca="false">IFERROR(Base!L63/GAMSbase!L63,"")</f>
        <v/>
      </c>
      <c r="N63" s="128" t="str">
        <f aca="false">IFERROR(Base!M63/GAMSbase!M63,"")</f>
        <v/>
      </c>
      <c r="O63" s="128" t="str">
        <f aca="false">IFERROR(Base!N63/GAMSbase!N63,"")</f>
        <v/>
      </c>
      <c r="P63" s="128" t="str">
        <f aca="false">IFERROR(Base!O63/GAMSbase!O63,"")</f>
        <v/>
      </c>
      <c r="Q63" s="128" t="str">
        <f aca="false">IFERROR(Base!P63/GAMSbase!P63,"")</f>
        <v/>
      </c>
      <c r="R63" s="128" t="str">
        <f aca="false">IFERROR(Base!Q63/GAMSbase!Q63,"")</f>
        <v/>
      </c>
      <c r="S63" s="128" t="str">
        <f aca="false">IFERROR(Base!R63/GAMSbase!R63,"")</f>
        <v/>
      </c>
      <c r="T63" s="128" t="str">
        <f aca="false">IFERROR(Base!S63/GAMSbase!S63,"")</f>
        <v/>
      </c>
      <c r="U63" s="128" t="str">
        <f aca="false">IFERROR(Base!T63/GAMSbase!T63,"")</f>
        <v/>
      </c>
      <c r="V63" s="128" t="str">
        <f aca="false">IFERROR(Base!U63/GAMSbase!U63,"")</f>
        <v/>
      </c>
      <c r="W63" s="128" t="str">
        <f aca="false">IFERROR(Base!V63/GAMSbase!V63,"")</f>
        <v/>
      </c>
      <c r="X63" s="128" t="str">
        <f aca="false">IFERROR(Base!W63/GAMSbase!W63,"")</f>
        <v/>
      </c>
      <c r="Y63" s="128" t="str">
        <f aca="false">IFERROR(Base!X63/GAMSbase!X63,"")</f>
        <v/>
      </c>
      <c r="Z63" s="128" t="str">
        <f aca="false">IFERROR(Base!Y63/GAMSbase!Y63,"")</f>
        <v/>
      </c>
      <c r="AA63" s="128" t="str">
        <f aca="false">IFERROR(Base!Z63/GAMSbase!Z63,"")</f>
        <v/>
      </c>
      <c r="AB63" s="128" t="str">
        <f aca="false">IFERROR(Base!AA63/GAMSbase!AA63,"")</f>
        <v/>
      </c>
      <c r="AC63" s="128" t="str">
        <f aca="false">IFERROR(Base!AB63/GAMSbase!AB63,"")</f>
        <v/>
      </c>
      <c r="AD63" s="128" t="str">
        <f aca="false">IFERROR(Base!AC63/GAMSbase!AC63,"")</f>
        <v/>
      </c>
      <c r="AE63" s="128" t="str">
        <f aca="false">IFERROR(Base!AD63/GAMSbase!AD63,"")</f>
        <v/>
      </c>
      <c r="AF63" s="128" t="str">
        <f aca="false">IFERROR(Base!AE63/GAMSbase!AE63,"")</f>
        <v/>
      </c>
      <c r="AG63" s="128" t="str">
        <f aca="false">IFERROR(Base!AF63/GAMSbase!AF63,"")</f>
        <v/>
      </c>
      <c r="AH63" s="128" t="str">
        <f aca="false">IFERROR(Base!AG63/GAMSbase!AG63,"")</f>
        <v/>
      </c>
      <c r="AI63" s="128" t="str">
        <f aca="false">IFERROR(Base!AH63/GAMSbase!AH63,"")</f>
        <v/>
      </c>
      <c r="AJ63" s="128" t="str">
        <f aca="false">IFERROR(Base!AI63/GAMSbase!AI63,"")</f>
        <v/>
      </c>
      <c r="AK63" s="128" t="str">
        <f aca="false">IFERROR(Base!AJ63/GAMSbase!AJ63,"")</f>
        <v/>
      </c>
      <c r="AL63" s="128" t="str">
        <f aca="false">IFERROR(Base!AK63/GAMSbase!AK63,"")</f>
        <v/>
      </c>
      <c r="AM63" s="128" t="str">
        <f aca="false">IFERROR(Base!AL63/GAMSbase!AL63,"")</f>
        <v/>
      </c>
      <c r="AN63" s="128" t="str">
        <f aca="false">IFERROR(Base!AM63/GAMSbase!AM63,"")</f>
        <v/>
      </c>
      <c r="AO63" s="128" t="str">
        <f aca="false">IFERROR(Base!AN63/GAMSbase!AN63,"")</f>
        <v/>
      </c>
      <c r="AP63" s="128" t="str">
        <f aca="false">IFERROR(Base!AO63/GAMSbase!AO63,"")</f>
        <v/>
      </c>
      <c r="AQ63" s="128" t="str">
        <f aca="false">IFERROR(Base!AP63/GAMSbase!AP63,"")</f>
        <v/>
      </c>
      <c r="AR63" s="128" t="str">
        <f aca="false">IFERROR(Base!AQ63/GAMSbase!AQ63,"")</f>
        <v/>
      </c>
      <c r="AS63" s="128" t="str">
        <f aca="false">IFERROR(Base!AR63/GAMSbase!AR63,"")</f>
        <v/>
      </c>
      <c r="AT63" s="128" t="str">
        <f aca="false">IFERROR(Base!AS63/GAMSbase!AS63,"")</f>
        <v/>
      </c>
      <c r="AU63" s="128" t="str">
        <f aca="false">IFERROR(Base!AT63/GAMSbase!AT63,"")</f>
        <v/>
      </c>
      <c r="AV63" s="128" t="str">
        <f aca="false">IFERROR(Base!AU63/GAMSbase!AU63,"")</f>
        <v/>
      </c>
      <c r="AW63" s="128" t="str">
        <f aca="false">IFERROR(Base!AV63/GAMSbase!AV63,"")</f>
        <v/>
      </c>
      <c r="AX63" s="128" t="str">
        <f aca="false">IFERROR(Base!AW63/GAMSbase!AW63,"")</f>
        <v/>
      </c>
      <c r="AY63" s="128" t="str">
        <f aca="false">IFERROR(Base!AX63/GAMSbase!AX63,"")</f>
        <v/>
      </c>
      <c r="AZ63" s="128" t="str">
        <f aca="false">IFERROR(Base!AY63/GAMSbase!AY63,"")</f>
        <v/>
      </c>
      <c r="BA63" s="128" t="str">
        <f aca="false">IFERROR(Base!AZ63/GAMSbase!AZ63,"")</f>
        <v/>
      </c>
      <c r="BB63" s="128" t="str">
        <f aca="false">IFERROR(Base!BA63/GAMSbase!BA63,"")</f>
        <v/>
      </c>
      <c r="BC63" s="128" t="str">
        <f aca="false">IFERROR(Base!BB63/GAMSbase!BB63,"")</f>
        <v/>
      </c>
      <c r="BD63" s="128" t="str">
        <f aca="false">IFERROR(Base!BC63/GAMSbase!BC63,"")</f>
        <v/>
      </c>
      <c r="BE63" s="128" t="str">
        <f aca="false">IFERROR(Base!BD63/GAMSbase!BD63,"")</f>
        <v/>
      </c>
      <c r="BF63" s="128" t="str">
        <f aca="false">IFERROR(Base!BE63/GAMSbase!BE63,"")</f>
        <v/>
      </c>
      <c r="BG63" s="128" t="str">
        <f aca="false">IFERROR(Base!BF63/GAMSbase!BF63,"")</f>
        <v/>
      </c>
      <c r="BH63" s="128" t="str">
        <f aca="false">IFERROR(Base!BG63/GAMSbase!BG63,"")</f>
        <v/>
      </c>
      <c r="BI63" s="128" t="str">
        <f aca="false">IFERROR(Base!BH63/GAMSbase!BH63,"")</f>
        <v/>
      </c>
      <c r="BJ63" s="128" t="str">
        <f aca="false">IFERROR(Base!BI63/GAMSbase!BI63,"")</f>
        <v/>
      </c>
    </row>
    <row r="64" customFormat="false" ht="12.75" hidden="false" customHeight="false" outlineLevel="0" collapsed="false">
      <c r="A64" s="0" t="str">
        <f aca="false">Base!A64</f>
        <v>CARBON CYCLE PARAMETERS (per 5 year period)</v>
      </c>
      <c r="B64" s="0" t="str">
        <f aca="false">GAMSbase!A64</f>
        <v>* CARBON CYCLE PARAMETERS</v>
      </c>
      <c r="C64" s="128" t="str">
        <f aca="false">IFERROR(Base!B64/GAMSbase!B64,"")</f>
        <v/>
      </c>
      <c r="D64" s="128" t="str">
        <f aca="false">IFERROR(Base!C64/GAMSbase!C64,"")</f>
        <v/>
      </c>
      <c r="E64" s="128" t="str">
        <f aca="false">IFERROR(Base!D64/GAMSbase!D64,"")</f>
        <v/>
      </c>
      <c r="F64" s="128" t="str">
        <f aca="false">IFERROR(Base!E64/GAMSbase!E64,"")</f>
        <v/>
      </c>
      <c r="G64" s="128" t="str">
        <f aca="false">IFERROR(Base!F64/GAMSbase!F64,"")</f>
        <v/>
      </c>
      <c r="H64" s="128" t="str">
        <f aca="false">IFERROR(Base!G64/GAMSbase!G64,"")</f>
        <v/>
      </c>
      <c r="I64" s="128" t="str">
        <f aca="false">IFERROR(Base!H64/GAMSbase!H64,"")</f>
        <v/>
      </c>
      <c r="J64" s="128" t="str">
        <f aca="false">IFERROR(Base!I64/GAMSbase!I64,"")</f>
        <v/>
      </c>
      <c r="K64" s="128" t="str">
        <f aca="false">IFERROR(Base!J64/GAMSbase!J64,"")</f>
        <v/>
      </c>
      <c r="L64" s="128" t="str">
        <f aca="false">IFERROR(Base!K64/GAMSbase!K64,"")</f>
        <v/>
      </c>
      <c r="M64" s="128" t="str">
        <f aca="false">IFERROR(Base!L64/GAMSbase!L64,"")</f>
        <v/>
      </c>
      <c r="N64" s="128" t="str">
        <f aca="false">IFERROR(Base!M64/GAMSbase!M64,"")</f>
        <v/>
      </c>
      <c r="O64" s="128" t="str">
        <f aca="false">IFERROR(Base!N64/GAMSbase!N64,"")</f>
        <v/>
      </c>
      <c r="P64" s="128" t="str">
        <f aca="false">IFERROR(Base!O64/GAMSbase!O64,"")</f>
        <v/>
      </c>
      <c r="Q64" s="128" t="str">
        <f aca="false">IFERROR(Base!P64/GAMSbase!P64,"")</f>
        <v/>
      </c>
      <c r="R64" s="128" t="str">
        <f aca="false">IFERROR(Base!Q64/GAMSbase!Q64,"")</f>
        <v/>
      </c>
      <c r="S64" s="128" t="str">
        <f aca="false">IFERROR(Base!R64/GAMSbase!R64,"")</f>
        <v/>
      </c>
      <c r="T64" s="128" t="str">
        <f aca="false">IFERROR(Base!S64/GAMSbase!S64,"")</f>
        <v/>
      </c>
      <c r="U64" s="128" t="str">
        <f aca="false">IFERROR(Base!T64/GAMSbase!T64,"")</f>
        <v/>
      </c>
      <c r="V64" s="128" t="str">
        <f aca="false">IFERROR(Base!U64/GAMSbase!U64,"")</f>
        <v/>
      </c>
      <c r="W64" s="128" t="str">
        <f aca="false">IFERROR(Base!V64/GAMSbase!V64,"")</f>
        <v/>
      </c>
      <c r="X64" s="128" t="str">
        <f aca="false">IFERROR(Base!W64/GAMSbase!W64,"")</f>
        <v/>
      </c>
      <c r="Y64" s="128" t="str">
        <f aca="false">IFERROR(Base!X64/GAMSbase!X64,"")</f>
        <v/>
      </c>
      <c r="Z64" s="128" t="str">
        <f aca="false">IFERROR(Base!Y64/GAMSbase!Y64,"")</f>
        <v/>
      </c>
      <c r="AA64" s="128" t="str">
        <f aca="false">IFERROR(Base!Z64/GAMSbase!Z64,"")</f>
        <v/>
      </c>
      <c r="AB64" s="128" t="str">
        <f aca="false">IFERROR(Base!AA64/GAMSbase!AA64,"")</f>
        <v/>
      </c>
      <c r="AC64" s="128" t="str">
        <f aca="false">IFERROR(Base!AB64/GAMSbase!AB64,"")</f>
        <v/>
      </c>
      <c r="AD64" s="128" t="str">
        <f aca="false">IFERROR(Base!AC64/GAMSbase!AC64,"")</f>
        <v/>
      </c>
      <c r="AE64" s="128" t="str">
        <f aca="false">IFERROR(Base!AD64/GAMSbase!AD64,"")</f>
        <v/>
      </c>
      <c r="AF64" s="128" t="str">
        <f aca="false">IFERROR(Base!AE64/GAMSbase!AE64,"")</f>
        <v/>
      </c>
      <c r="AG64" s="128" t="str">
        <f aca="false">IFERROR(Base!AF64/GAMSbase!AF64,"")</f>
        <v/>
      </c>
      <c r="AH64" s="128" t="str">
        <f aca="false">IFERROR(Base!AG64/GAMSbase!AG64,"")</f>
        <v/>
      </c>
      <c r="AI64" s="128" t="str">
        <f aca="false">IFERROR(Base!AH64/GAMSbase!AH64,"")</f>
        <v/>
      </c>
      <c r="AJ64" s="128" t="str">
        <f aca="false">IFERROR(Base!AI64/GAMSbase!AI64,"")</f>
        <v/>
      </c>
      <c r="AK64" s="128" t="str">
        <f aca="false">IFERROR(Base!AJ64/GAMSbase!AJ64,"")</f>
        <v/>
      </c>
      <c r="AL64" s="128" t="str">
        <f aca="false">IFERROR(Base!AK64/GAMSbase!AK64,"")</f>
        <v/>
      </c>
      <c r="AM64" s="128" t="str">
        <f aca="false">IFERROR(Base!AL64/GAMSbase!AL64,"")</f>
        <v/>
      </c>
      <c r="AN64" s="128" t="str">
        <f aca="false">IFERROR(Base!AM64/GAMSbase!AM64,"")</f>
        <v/>
      </c>
      <c r="AO64" s="128" t="str">
        <f aca="false">IFERROR(Base!AN64/GAMSbase!AN64,"")</f>
        <v/>
      </c>
      <c r="AP64" s="128" t="str">
        <f aca="false">IFERROR(Base!AO64/GAMSbase!AO64,"")</f>
        <v/>
      </c>
      <c r="AQ64" s="128" t="str">
        <f aca="false">IFERROR(Base!AP64/GAMSbase!AP64,"")</f>
        <v/>
      </c>
      <c r="AR64" s="128" t="str">
        <f aca="false">IFERROR(Base!AQ64/GAMSbase!AQ64,"")</f>
        <v/>
      </c>
      <c r="AS64" s="128" t="str">
        <f aca="false">IFERROR(Base!AR64/GAMSbase!AR64,"")</f>
        <v/>
      </c>
      <c r="AT64" s="128" t="str">
        <f aca="false">IFERROR(Base!AS64/GAMSbase!AS64,"")</f>
        <v/>
      </c>
      <c r="AU64" s="128" t="str">
        <f aca="false">IFERROR(Base!AT64/GAMSbase!AT64,"")</f>
        <v/>
      </c>
      <c r="AV64" s="128" t="str">
        <f aca="false">IFERROR(Base!AU64/GAMSbase!AU64,"")</f>
        <v/>
      </c>
      <c r="AW64" s="128" t="str">
        <f aca="false">IFERROR(Base!AV64/GAMSbase!AV64,"")</f>
        <v/>
      </c>
      <c r="AX64" s="128" t="str">
        <f aca="false">IFERROR(Base!AW64/GAMSbase!AW64,"")</f>
        <v/>
      </c>
      <c r="AY64" s="128" t="str">
        <f aca="false">IFERROR(Base!AX64/GAMSbase!AX64,"")</f>
        <v/>
      </c>
      <c r="AZ64" s="128" t="str">
        <f aca="false">IFERROR(Base!AY64/GAMSbase!AY64,"")</f>
        <v/>
      </c>
      <c r="BA64" s="128" t="str">
        <f aca="false">IFERROR(Base!AZ64/GAMSbase!AZ64,"")</f>
        <v/>
      </c>
      <c r="BB64" s="128" t="str">
        <f aca="false">IFERROR(Base!BA64/GAMSbase!BA64,"")</f>
        <v/>
      </c>
      <c r="BC64" s="128" t="str">
        <f aca="false">IFERROR(Base!BB64/GAMSbase!BB64,"")</f>
        <v/>
      </c>
      <c r="BD64" s="128" t="str">
        <f aca="false">IFERROR(Base!BC64/GAMSbase!BC64,"")</f>
        <v/>
      </c>
      <c r="BE64" s="128" t="str">
        <f aca="false">IFERROR(Base!BD64/GAMSbase!BD64,"")</f>
        <v/>
      </c>
      <c r="BF64" s="128" t="str">
        <f aca="false">IFERROR(Base!BE64/GAMSbase!BE64,"")</f>
        <v/>
      </c>
      <c r="BG64" s="128" t="str">
        <f aca="false">IFERROR(Base!BF64/GAMSbase!BF64,"")</f>
        <v/>
      </c>
      <c r="BH64" s="128" t="str">
        <f aca="false">IFERROR(Base!BG64/GAMSbase!BG64,"")</f>
        <v/>
      </c>
      <c r="BI64" s="128" t="str">
        <f aca="false">IFERROR(Base!BH64/GAMSbase!BH64,"")</f>
        <v/>
      </c>
      <c r="BJ64" s="128" t="str">
        <f aca="false">IFERROR(Base!BI64/GAMSbase!BI64,"")</f>
        <v/>
      </c>
    </row>
    <row r="65" customFormat="false" ht="12.75" hidden="false" customHeight="false" outlineLevel="0" collapsed="false">
      <c r="A65" s="0" t="str">
        <f aca="false">Base!A65</f>
        <v>      Atmosphere to atmosphere (b11)</v>
      </c>
      <c r="B65" s="0" t="str">
        <f aca="false">GAMSbase!A65</f>
        <v>AtA b11</v>
      </c>
      <c r="C65" s="128" t="n">
        <f aca="false">IFERROR(Base!B65/GAMSbase!B65,"")</f>
        <v>1</v>
      </c>
      <c r="D65" s="128" t="str">
        <f aca="false">IFERROR(Base!C65/GAMSbase!C65,"")</f>
        <v/>
      </c>
      <c r="E65" s="128" t="str">
        <f aca="false">IFERROR(Base!F65/GAMSbase!D65,"")</f>
        <v/>
      </c>
      <c r="F65" s="128" t="str">
        <f aca="false">IFERROR(Base!E65/GAMSbase!E65,"")</f>
        <v/>
      </c>
      <c r="G65" s="128" t="str">
        <f aca="false">IFERROR(base!#ref!/GAMSbase!F65,"")</f>
        <v/>
      </c>
      <c r="H65" s="128" t="str">
        <f aca="false">IFERROR(Base!G65/GAMSbase!G65,"")</f>
        <v/>
      </c>
      <c r="I65" s="128" t="str">
        <f aca="false">IFERROR(Base!H65/GAMSbase!H65,"")</f>
        <v/>
      </c>
      <c r="J65" s="128" t="str">
        <f aca="false">IFERROR(Base!I65/GAMSbase!I65,"")</f>
        <v/>
      </c>
      <c r="K65" s="128" t="str">
        <f aca="false">IFERROR(Base!J65/GAMSbase!J65,"")</f>
        <v/>
      </c>
      <c r="L65" s="128" t="str">
        <f aca="false">IFERROR(Base!K65/GAMSbase!K65,"")</f>
        <v/>
      </c>
      <c r="M65" s="128" t="str">
        <f aca="false">IFERROR(Base!L65/GAMSbase!L65,"")</f>
        <v/>
      </c>
      <c r="N65" s="128" t="str">
        <f aca="false">IFERROR(Base!M65/GAMSbase!M65,"")</f>
        <v/>
      </c>
      <c r="O65" s="128" t="str">
        <f aca="false">IFERROR(Base!N65/GAMSbase!N65,"")</f>
        <v/>
      </c>
      <c r="P65" s="128" t="str">
        <f aca="false">IFERROR(Base!O65/GAMSbase!O65,"")</f>
        <v/>
      </c>
      <c r="Q65" s="128" t="str">
        <f aca="false">IFERROR(Base!P65/GAMSbase!P65,"")</f>
        <v/>
      </c>
      <c r="R65" s="128" t="str">
        <f aca="false">IFERROR(Base!Q65/GAMSbase!Q65,"")</f>
        <v/>
      </c>
      <c r="S65" s="128" t="str">
        <f aca="false">IFERROR(Base!R65/GAMSbase!R65,"")</f>
        <v/>
      </c>
      <c r="T65" s="128" t="str">
        <f aca="false">IFERROR(Base!S65/GAMSbase!S65,"")</f>
        <v/>
      </c>
      <c r="U65" s="128" t="str">
        <f aca="false">IFERROR(Base!T65/GAMSbase!T65,"")</f>
        <v/>
      </c>
      <c r="V65" s="128" t="str">
        <f aca="false">IFERROR(Base!U65/GAMSbase!U65,"")</f>
        <v/>
      </c>
      <c r="W65" s="128" t="str">
        <f aca="false">IFERROR(Base!V65/GAMSbase!V65,"")</f>
        <v/>
      </c>
      <c r="X65" s="128" t="str">
        <f aca="false">IFERROR(Base!W65/GAMSbase!W65,"")</f>
        <v/>
      </c>
      <c r="Y65" s="128" t="str">
        <f aca="false">IFERROR(Base!X65/GAMSbase!X65,"")</f>
        <v/>
      </c>
      <c r="Z65" s="128" t="str">
        <f aca="false">IFERROR(Base!Y65/GAMSbase!Y65,"")</f>
        <v/>
      </c>
      <c r="AA65" s="128" t="str">
        <f aca="false">IFERROR(Base!Z65/GAMSbase!Z65,"")</f>
        <v/>
      </c>
      <c r="AB65" s="128" t="str">
        <f aca="false">IFERROR(Base!AA65/GAMSbase!AA65,"")</f>
        <v/>
      </c>
      <c r="AC65" s="128" t="str">
        <f aca="false">IFERROR(Base!AB65/GAMSbase!AB65,"")</f>
        <v/>
      </c>
      <c r="AD65" s="128" t="str">
        <f aca="false">IFERROR(Base!AC65/GAMSbase!AC65,"")</f>
        <v/>
      </c>
      <c r="AE65" s="128" t="str">
        <f aca="false">IFERROR(Base!AD65/GAMSbase!AD65,"")</f>
        <v/>
      </c>
      <c r="AF65" s="128" t="str">
        <f aca="false">IFERROR(Base!AE65/GAMSbase!AE65,"")</f>
        <v/>
      </c>
      <c r="AG65" s="128" t="str">
        <f aca="false">IFERROR(Base!AF65/GAMSbase!AF65,"")</f>
        <v/>
      </c>
      <c r="AH65" s="128" t="str">
        <f aca="false">IFERROR(Base!AG65/GAMSbase!AG65,"")</f>
        <v/>
      </c>
      <c r="AI65" s="128" t="str">
        <f aca="false">IFERROR(Base!AH65/GAMSbase!AH65,"")</f>
        <v/>
      </c>
      <c r="AJ65" s="128" t="str">
        <f aca="false">IFERROR(Base!AI65/GAMSbase!AI65,"")</f>
        <v/>
      </c>
      <c r="AK65" s="128" t="str">
        <f aca="false">IFERROR(Base!AJ65/GAMSbase!AJ65,"")</f>
        <v/>
      </c>
      <c r="AL65" s="128" t="str">
        <f aca="false">IFERROR(Base!AK65/GAMSbase!AK65,"")</f>
        <v/>
      </c>
      <c r="AM65" s="128" t="str">
        <f aca="false">IFERROR(Base!AL65/GAMSbase!AL65,"")</f>
        <v/>
      </c>
      <c r="AN65" s="128" t="str">
        <f aca="false">IFERROR(Base!AM65/GAMSbase!AM65,"")</f>
        <v/>
      </c>
      <c r="AO65" s="128" t="str">
        <f aca="false">IFERROR(Base!AN65/GAMSbase!AN65,"")</f>
        <v/>
      </c>
      <c r="AP65" s="128" t="str">
        <f aca="false">IFERROR(Base!AO65/GAMSbase!AO65,"")</f>
        <v/>
      </c>
      <c r="AQ65" s="128" t="str">
        <f aca="false">IFERROR(Base!AP65/GAMSbase!AP65,"")</f>
        <v/>
      </c>
      <c r="AR65" s="128" t="str">
        <f aca="false">IFERROR(Base!AQ65/GAMSbase!AQ65,"")</f>
        <v/>
      </c>
      <c r="AS65" s="128" t="str">
        <f aca="false">IFERROR(Base!AR65/GAMSbase!AR65,"")</f>
        <v/>
      </c>
      <c r="AT65" s="128" t="str">
        <f aca="false">IFERROR(Base!AS65/GAMSbase!AS65,"")</f>
        <v/>
      </c>
      <c r="AU65" s="128" t="str">
        <f aca="false">IFERROR(Base!AT65/GAMSbase!AT65,"")</f>
        <v/>
      </c>
      <c r="AV65" s="128" t="str">
        <f aca="false">IFERROR(Base!AU65/GAMSbase!AU65,"")</f>
        <v/>
      </c>
      <c r="AW65" s="128" t="str">
        <f aca="false">IFERROR(Base!AV65/GAMSbase!AV65,"")</f>
        <v/>
      </c>
      <c r="AX65" s="128" t="str">
        <f aca="false">IFERROR(Base!AW65/GAMSbase!AW65,"")</f>
        <v/>
      </c>
      <c r="AY65" s="128" t="str">
        <f aca="false">IFERROR(Base!AX65/GAMSbase!AX65,"")</f>
        <v/>
      </c>
      <c r="AZ65" s="128" t="str">
        <f aca="false">IFERROR(Base!AY65/GAMSbase!AY65,"")</f>
        <v/>
      </c>
      <c r="BA65" s="128" t="str">
        <f aca="false">IFERROR(Base!AZ65/GAMSbase!AZ65,"")</f>
        <v/>
      </c>
      <c r="BB65" s="128" t="str">
        <f aca="false">IFERROR(Base!BA65/GAMSbase!BA65,"")</f>
        <v/>
      </c>
      <c r="BC65" s="128" t="str">
        <f aca="false">IFERROR(Base!BB65/GAMSbase!BB65,"")</f>
        <v/>
      </c>
      <c r="BD65" s="128" t="str">
        <f aca="false">IFERROR(Base!BC65/GAMSbase!BC65,"")</f>
        <v/>
      </c>
      <c r="BE65" s="128" t="str">
        <f aca="false">IFERROR(Base!BD65/GAMSbase!BD65,"")</f>
        <v/>
      </c>
      <c r="BF65" s="128" t="str">
        <f aca="false">IFERROR(Base!BE65/GAMSbase!BE65,"")</f>
        <v/>
      </c>
      <c r="BG65" s="128" t="str">
        <f aca="false">IFERROR(Base!BF65/GAMSbase!BF65,"")</f>
        <v/>
      </c>
      <c r="BH65" s="128" t="str">
        <f aca="false">IFERROR(Base!BG65/GAMSbase!BG65,"")</f>
        <v/>
      </c>
      <c r="BI65" s="128" t="str">
        <f aca="false">IFERROR(Base!BH65/GAMSbase!BH65,"")</f>
        <v/>
      </c>
      <c r="BJ65" s="128" t="str">
        <f aca="false">IFERROR(Base!BI65/GAMSbase!BI65,"")</f>
        <v/>
      </c>
    </row>
    <row r="66" customFormat="false" ht="12.75" hidden="false" customHeight="false" outlineLevel="0" collapsed="false">
      <c r="A66" s="0" t="str">
        <f aca="false">Base!A66</f>
        <v>       Biosphere/shallow oceans to atmosphere (b21)</v>
      </c>
      <c r="B66" s="0" t="str">
        <f aca="false">GAMSbase!A66</f>
        <v>BtA b21</v>
      </c>
      <c r="C66" s="128" t="n">
        <f aca="false">IFERROR(Base!B66/GAMSbase!B66,"")</f>
        <v>0.999999999710111</v>
      </c>
      <c r="D66" s="128" t="str">
        <f aca="false">IFERROR(Base!C66/GAMSbase!C66,"")</f>
        <v/>
      </c>
      <c r="E66" s="128" t="str">
        <f aca="false">IFERROR(Base!F66/GAMSbase!D66,"")</f>
        <v/>
      </c>
      <c r="F66" s="128" t="str">
        <f aca="false">IFERROR(Base!E66/GAMSbase!E66,"")</f>
        <v/>
      </c>
      <c r="G66" s="128" t="str">
        <f aca="false">IFERROR(base!#ref!/GAMSbase!F66,"")</f>
        <v/>
      </c>
      <c r="H66" s="128" t="str">
        <f aca="false">IFERROR(Base!G66/GAMSbase!G66,"")</f>
        <v/>
      </c>
      <c r="I66" s="128" t="str">
        <f aca="false">IFERROR(Base!H66/GAMSbase!H66,"")</f>
        <v/>
      </c>
      <c r="J66" s="128" t="str">
        <f aca="false">IFERROR(Base!I66/GAMSbase!I66,"")</f>
        <v/>
      </c>
      <c r="K66" s="128" t="str">
        <f aca="false">IFERROR(Base!J66/GAMSbase!J66,"")</f>
        <v/>
      </c>
      <c r="L66" s="128" t="str">
        <f aca="false">IFERROR(Base!K66/GAMSbase!K66,"")</f>
        <v/>
      </c>
      <c r="M66" s="128" t="str">
        <f aca="false">IFERROR(Base!L66/GAMSbase!L66,"")</f>
        <v/>
      </c>
      <c r="N66" s="128" t="str">
        <f aca="false">IFERROR(Base!M66/GAMSbase!M66,"")</f>
        <v/>
      </c>
      <c r="O66" s="128" t="str">
        <f aca="false">IFERROR(Base!N66/GAMSbase!N66,"")</f>
        <v/>
      </c>
      <c r="P66" s="128" t="str">
        <f aca="false">IFERROR(Base!O66/GAMSbase!O66,"")</f>
        <v/>
      </c>
      <c r="Q66" s="128" t="str">
        <f aca="false">IFERROR(Base!P66/GAMSbase!P66,"")</f>
        <v/>
      </c>
      <c r="R66" s="128" t="str">
        <f aca="false">IFERROR(Base!Q66/GAMSbase!Q66,"")</f>
        <v/>
      </c>
      <c r="S66" s="128" t="str">
        <f aca="false">IFERROR(Base!R66/GAMSbase!R66,"")</f>
        <v/>
      </c>
      <c r="T66" s="128" t="str">
        <f aca="false">IFERROR(Base!S66/GAMSbase!S66,"")</f>
        <v/>
      </c>
      <c r="U66" s="128" t="str">
        <f aca="false">IFERROR(Base!T66/GAMSbase!T66,"")</f>
        <v/>
      </c>
      <c r="V66" s="128" t="str">
        <f aca="false">IFERROR(Base!U66/GAMSbase!U66,"")</f>
        <v/>
      </c>
      <c r="W66" s="128" t="str">
        <f aca="false">IFERROR(Base!V66/GAMSbase!V66,"")</f>
        <v/>
      </c>
      <c r="X66" s="128" t="str">
        <f aca="false">IFERROR(Base!W66/GAMSbase!W66,"")</f>
        <v/>
      </c>
      <c r="Y66" s="128" t="str">
        <f aca="false">IFERROR(Base!X66/GAMSbase!X66,"")</f>
        <v/>
      </c>
      <c r="Z66" s="128" t="str">
        <f aca="false">IFERROR(Base!Y66/GAMSbase!Y66,"")</f>
        <v/>
      </c>
      <c r="AA66" s="128" t="str">
        <f aca="false">IFERROR(Base!Z66/GAMSbase!Z66,"")</f>
        <v/>
      </c>
      <c r="AB66" s="128" t="str">
        <f aca="false">IFERROR(Base!AA66/GAMSbase!AA66,"")</f>
        <v/>
      </c>
      <c r="AC66" s="128" t="str">
        <f aca="false">IFERROR(Base!AB66/GAMSbase!AB66,"")</f>
        <v/>
      </c>
      <c r="AD66" s="128" t="str">
        <f aca="false">IFERROR(Base!AC66/GAMSbase!AC66,"")</f>
        <v/>
      </c>
      <c r="AE66" s="128" t="str">
        <f aca="false">IFERROR(Base!AD66/GAMSbase!AD66,"")</f>
        <v/>
      </c>
      <c r="AF66" s="128" t="str">
        <f aca="false">IFERROR(Base!AE66/GAMSbase!AE66,"")</f>
        <v/>
      </c>
      <c r="AG66" s="128" t="str">
        <f aca="false">IFERROR(Base!AF66/GAMSbase!AF66,"")</f>
        <v/>
      </c>
      <c r="AH66" s="128" t="str">
        <f aca="false">IFERROR(Base!AG66/GAMSbase!AG66,"")</f>
        <v/>
      </c>
      <c r="AI66" s="128" t="str">
        <f aca="false">IFERROR(Base!AH66/GAMSbase!AH66,"")</f>
        <v/>
      </c>
      <c r="AJ66" s="128" t="str">
        <f aca="false">IFERROR(Base!AI66/GAMSbase!AI66,"")</f>
        <v/>
      </c>
      <c r="AK66" s="128" t="str">
        <f aca="false">IFERROR(Base!AJ66/GAMSbase!AJ66,"")</f>
        <v/>
      </c>
      <c r="AL66" s="128" t="str">
        <f aca="false">IFERROR(Base!AK66/GAMSbase!AK66,"")</f>
        <v/>
      </c>
      <c r="AM66" s="128" t="str">
        <f aca="false">IFERROR(Base!AL66/GAMSbase!AL66,"")</f>
        <v/>
      </c>
      <c r="AN66" s="128" t="str">
        <f aca="false">IFERROR(Base!AM66/GAMSbase!AM66,"")</f>
        <v/>
      </c>
      <c r="AO66" s="128" t="str">
        <f aca="false">IFERROR(Base!AN66/GAMSbase!AN66,"")</f>
        <v/>
      </c>
      <c r="AP66" s="128" t="str">
        <f aca="false">IFERROR(Base!AO66/GAMSbase!AO66,"")</f>
        <v/>
      </c>
      <c r="AQ66" s="128" t="str">
        <f aca="false">IFERROR(Base!AP66/GAMSbase!AP66,"")</f>
        <v/>
      </c>
      <c r="AR66" s="128" t="str">
        <f aca="false">IFERROR(Base!AQ66/GAMSbase!AQ66,"")</f>
        <v/>
      </c>
      <c r="AS66" s="128" t="str">
        <f aca="false">IFERROR(Base!AR66/GAMSbase!AR66,"")</f>
        <v/>
      </c>
      <c r="AT66" s="128" t="str">
        <f aca="false">IFERROR(Base!AS66/GAMSbase!AS66,"")</f>
        <v/>
      </c>
      <c r="AU66" s="128" t="str">
        <f aca="false">IFERROR(Base!AT66/GAMSbase!AT66,"")</f>
        <v/>
      </c>
      <c r="AV66" s="128" t="str">
        <f aca="false">IFERROR(Base!AU66/GAMSbase!AU66,"")</f>
        <v/>
      </c>
      <c r="AW66" s="128" t="str">
        <f aca="false">IFERROR(Base!AV66/GAMSbase!AV66,"")</f>
        <v/>
      </c>
      <c r="AX66" s="128" t="str">
        <f aca="false">IFERROR(Base!AW66/GAMSbase!AW66,"")</f>
        <v/>
      </c>
      <c r="AY66" s="128" t="str">
        <f aca="false">IFERROR(Base!AX66/GAMSbase!AX66,"")</f>
        <v/>
      </c>
      <c r="AZ66" s="128" t="str">
        <f aca="false">IFERROR(Base!AY66/GAMSbase!AY66,"")</f>
        <v/>
      </c>
      <c r="BA66" s="128" t="str">
        <f aca="false">IFERROR(Base!AZ66/GAMSbase!AZ66,"")</f>
        <v/>
      </c>
      <c r="BB66" s="128" t="str">
        <f aca="false">IFERROR(Base!BA66/GAMSbase!BA66,"")</f>
        <v/>
      </c>
      <c r="BC66" s="128" t="str">
        <f aca="false">IFERROR(Base!BB66/GAMSbase!BB66,"")</f>
        <v/>
      </c>
      <c r="BD66" s="128" t="str">
        <f aca="false">IFERROR(Base!BC66/GAMSbase!BC66,"")</f>
        <v/>
      </c>
      <c r="BE66" s="128" t="str">
        <f aca="false">IFERROR(Base!BD66/GAMSbase!BD66,"")</f>
        <v/>
      </c>
      <c r="BF66" s="128" t="str">
        <f aca="false">IFERROR(Base!BE66/GAMSbase!BE66,"")</f>
        <v/>
      </c>
      <c r="BG66" s="128" t="str">
        <f aca="false">IFERROR(Base!BF66/GAMSbase!BF66,"")</f>
        <v/>
      </c>
      <c r="BH66" s="128" t="str">
        <f aca="false">IFERROR(Base!BG66/GAMSbase!BG66,"")</f>
        <v/>
      </c>
      <c r="BI66" s="128" t="str">
        <f aca="false">IFERROR(Base!BH66/GAMSbase!BH66,"")</f>
        <v/>
      </c>
      <c r="BJ66" s="128" t="str">
        <f aca="false">IFERROR(Base!BI66/GAMSbase!BI66,"")</f>
        <v/>
      </c>
    </row>
    <row r="67" customFormat="false" ht="12.75" hidden="false" customHeight="false" outlineLevel="0" collapsed="false">
      <c r="A67" s="0" t="str">
        <f aca="false">Base!A67</f>
        <v>      Atmosphere to biosphere/shallow oceans (b12)</v>
      </c>
      <c r="B67" s="0" t="str">
        <f aca="false">GAMSbase!A67</f>
        <v>AtB b12</v>
      </c>
      <c r="C67" s="128" t="n">
        <f aca="false">IFERROR(Base!B67/GAMSbase!B67,"")</f>
        <v>1</v>
      </c>
      <c r="D67" s="128" t="str">
        <f aca="false">IFERROR(Base!C67/GAMSbase!C67,"")</f>
        <v/>
      </c>
      <c r="E67" s="128" t="str">
        <f aca="false">IFERROR(Base!F67/GAMSbase!D67,"")</f>
        <v/>
      </c>
      <c r="F67" s="128" t="str">
        <f aca="false">IFERROR(Base!E67/GAMSbase!E67,"")</f>
        <v/>
      </c>
      <c r="G67" s="128" t="str">
        <f aca="false">IFERROR(base!#ref!/GAMSbase!F67,"")</f>
        <v/>
      </c>
      <c r="H67" s="128" t="str">
        <f aca="false">IFERROR(Base!G67/GAMSbase!G67,"")</f>
        <v/>
      </c>
      <c r="I67" s="128" t="str">
        <f aca="false">IFERROR(Base!H67/GAMSbase!H67,"")</f>
        <v/>
      </c>
      <c r="J67" s="128" t="str">
        <f aca="false">IFERROR(Base!I67/GAMSbase!I67,"")</f>
        <v/>
      </c>
      <c r="K67" s="128" t="str">
        <f aca="false">IFERROR(Base!J67/GAMSbase!J67,"")</f>
        <v/>
      </c>
      <c r="L67" s="128" t="str">
        <f aca="false">IFERROR(Base!K67/GAMSbase!K67,"")</f>
        <v/>
      </c>
      <c r="M67" s="128" t="str">
        <f aca="false">IFERROR(Base!L67/GAMSbase!L67,"")</f>
        <v/>
      </c>
      <c r="N67" s="128" t="str">
        <f aca="false">IFERROR(Base!M67/GAMSbase!M67,"")</f>
        <v/>
      </c>
      <c r="O67" s="128" t="str">
        <f aca="false">IFERROR(Base!N67/GAMSbase!N67,"")</f>
        <v/>
      </c>
      <c r="P67" s="128" t="str">
        <f aca="false">IFERROR(Base!O67/GAMSbase!O67,"")</f>
        <v/>
      </c>
      <c r="Q67" s="128" t="str">
        <f aca="false">IFERROR(Base!P67/GAMSbase!P67,"")</f>
        <v/>
      </c>
      <c r="R67" s="128" t="str">
        <f aca="false">IFERROR(Base!Q67/GAMSbase!Q67,"")</f>
        <v/>
      </c>
      <c r="S67" s="128" t="str">
        <f aca="false">IFERROR(Base!R67/GAMSbase!R67,"")</f>
        <v/>
      </c>
      <c r="T67" s="128" t="str">
        <f aca="false">IFERROR(Base!S67/GAMSbase!S67,"")</f>
        <v/>
      </c>
      <c r="U67" s="128" t="str">
        <f aca="false">IFERROR(Base!T67/GAMSbase!T67,"")</f>
        <v/>
      </c>
      <c r="V67" s="128" t="str">
        <f aca="false">IFERROR(Base!U67/GAMSbase!U67,"")</f>
        <v/>
      </c>
      <c r="W67" s="128" t="str">
        <f aca="false">IFERROR(Base!V67/GAMSbase!V67,"")</f>
        <v/>
      </c>
      <c r="X67" s="128" t="str">
        <f aca="false">IFERROR(Base!W67/GAMSbase!W67,"")</f>
        <v/>
      </c>
      <c r="Y67" s="128" t="str">
        <f aca="false">IFERROR(Base!X67/GAMSbase!X67,"")</f>
        <v/>
      </c>
      <c r="Z67" s="128" t="str">
        <f aca="false">IFERROR(Base!Y67/GAMSbase!Y67,"")</f>
        <v/>
      </c>
      <c r="AA67" s="128" t="str">
        <f aca="false">IFERROR(Base!Z67/GAMSbase!Z67,"")</f>
        <v/>
      </c>
      <c r="AB67" s="128" t="str">
        <f aca="false">IFERROR(Base!AA67/GAMSbase!AA67,"")</f>
        <v/>
      </c>
      <c r="AC67" s="128" t="str">
        <f aca="false">IFERROR(Base!AB67/GAMSbase!AB67,"")</f>
        <v/>
      </c>
      <c r="AD67" s="128" t="str">
        <f aca="false">IFERROR(Base!AC67/GAMSbase!AC67,"")</f>
        <v/>
      </c>
      <c r="AE67" s="128" t="str">
        <f aca="false">IFERROR(Base!AD67/GAMSbase!AD67,"")</f>
        <v/>
      </c>
      <c r="AF67" s="128" t="str">
        <f aca="false">IFERROR(Base!AE67/GAMSbase!AE67,"")</f>
        <v/>
      </c>
      <c r="AG67" s="128" t="str">
        <f aca="false">IFERROR(Base!AF67/GAMSbase!AF67,"")</f>
        <v/>
      </c>
      <c r="AH67" s="128" t="str">
        <f aca="false">IFERROR(Base!AG67/GAMSbase!AG67,"")</f>
        <v/>
      </c>
      <c r="AI67" s="128" t="str">
        <f aca="false">IFERROR(Base!AH67/GAMSbase!AH67,"")</f>
        <v/>
      </c>
      <c r="AJ67" s="128" t="str">
        <f aca="false">IFERROR(Base!AI67/GAMSbase!AI67,"")</f>
        <v/>
      </c>
      <c r="AK67" s="128" t="str">
        <f aca="false">IFERROR(Base!AJ67/GAMSbase!AJ67,"")</f>
        <v/>
      </c>
      <c r="AL67" s="128" t="str">
        <f aca="false">IFERROR(Base!AK67/GAMSbase!AK67,"")</f>
        <v/>
      </c>
      <c r="AM67" s="128" t="str">
        <f aca="false">IFERROR(Base!AL67/GAMSbase!AL67,"")</f>
        <v/>
      </c>
      <c r="AN67" s="128" t="str">
        <f aca="false">IFERROR(Base!AM67/GAMSbase!AM67,"")</f>
        <v/>
      </c>
      <c r="AO67" s="128" t="str">
        <f aca="false">IFERROR(Base!AN67/GAMSbase!AN67,"")</f>
        <v/>
      </c>
      <c r="AP67" s="128" t="str">
        <f aca="false">IFERROR(Base!AO67/GAMSbase!AO67,"")</f>
        <v/>
      </c>
      <c r="AQ67" s="128" t="str">
        <f aca="false">IFERROR(Base!AP67/GAMSbase!AP67,"")</f>
        <v/>
      </c>
      <c r="AR67" s="128" t="str">
        <f aca="false">IFERROR(Base!AQ67/GAMSbase!AQ67,"")</f>
        <v/>
      </c>
      <c r="AS67" s="128" t="str">
        <f aca="false">IFERROR(Base!AR67/GAMSbase!AR67,"")</f>
        <v/>
      </c>
      <c r="AT67" s="128" t="str">
        <f aca="false">IFERROR(Base!AS67/GAMSbase!AS67,"")</f>
        <v/>
      </c>
      <c r="AU67" s="128" t="str">
        <f aca="false">IFERROR(Base!AT67/GAMSbase!AT67,"")</f>
        <v/>
      </c>
      <c r="AV67" s="128" t="str">
        <f aca="false">IFERROR(Base!AU67/GAMSbase!AU67,"")</f>
        <v/>
      </c>
      <c r="AW67" s="128" t="str">
        <f aca="false">IFERROR(Base!AV67/GAMSbase!AV67,"")</f>
        <v/>
      </c>
      <c r="AX67" s="128" t="str">
        <f aca="false">IFERROR(Base!AW67/GAMSbase!AW67,"")</f>
        <v/>
      </c>
      <c r="AY67" s="128" t="str">
        <f aca="false">IFERROR(Base!AX67/GAMSbase!AX67,"")</f>
        <v/>
      </c>
      <c r="AZ67" s="128" t="str">
        <f aca="false">IFERROR(Base!AY67/GAMSbase!AY67,"")</f>
        <v/>
      </c>
      <c r="BA67" s="128" t="str">
        <f aca="false">IFERROR(Base!AZ67/GAMSbase!AZ67,"")</f>
        <v/>
      </c>
      <c r="BB67" s="128" t="str">
        <f aca="false">IFERROR(Base!BA67/GAMSbase!BA67,"")</f>
        <v/>
      </c>
      <c r="BC67" s="128" t="str">
        <f aca="false">IFERROR(Base!BB67/GAMSbase!BB67,"")</f>
        <v/>
      </c>
      <c r="BD67" s="128" t="str">
        <f aca="false">IFERROR(Base!BC67/GAMSbase!BC67,"")</f>
        <v/>
      </c>
      <c r="BE67" s="128" t="str">
        <f aca="false">IFERROR(Base!BD67/GAMSbase!BD67,"")</f>
        <v/>
      </c>
      <c r="BF67" s="128" t="str">
        <f aca="false">IFERROR(Base!BE67/GAMSbase!BE67,"")</f>
        <v/>
      </c>
      <c r="BG67" s="128" t="str">
        <f aca="false">IFERROR(Base!BF67/GAMSbase!BF67,"")</f>
        <v/>
      </c>
      <c r="BH67" s="128" t="str">
        <f aca="false">IFERROR(Base!BG67/GAMSbase!BG67,"")</f>
        <v/>
      </c>
      <c r="BI67" s="128" t="str">
        <f aca="false">IFERROR(Base!BH67/GAMSbase!BH67,"")</f>
        <v/>
      </c>
      <c r="BJ67" s="128" t="str">
        <f aca="false">IFERROR(Base!BI67/GAMSbase!BI67,"")</f>
        <v/>
      </c>
    </row>
    <row r="68" customFormat="false" ht="12.75" hidden="false" customHeight="false" outlineLevel="0" collapsed="false">
      <c r="A68" s="0" t="str">
        <f aca="false">Base!A68</f>
        <v>      Biosphere/shallow oceans to B/SO (b22)</v>
      </c>
      <c r="B68" s="0" t="str">
        <f aca="false">GAMSbase!A68</f>
        <v>BtB b22</v>
      </c>
      <c r="C68" s="128" t="n">
        <f aca="false">IFERROR(Base!B68/GAMSbase!B68,"")</f>
        <v>1.00000000001158</v>
      </c>
      <c r="D68" s="128" t="str">
        <f aca="false">IFERROR(Base!C68/GAMSbase!C68,"")</f>
        <v/>
      </c>
      <c r="E68" s="128" t="str">
        <f aca="false">IFERROR(Base!F68/GAMSbase!D68,"")</f>
        <v/>
      </c>
      <c r="F68" s="128" t="str">
        <f aca="false">IFERROR(Base!E68/GAMSbase!E68,"")</f>
        <v/>
      </c>
      <c r="G68" s="128" t="str">
        <f aca="false">IFERROR(base!#ref!/GAMSbase!F68,"")</f>
        <v/>
      </c>
      <c r="H68" s="128" t="str">
        <f aca="false">IFERROR(Base!G68/GAMSbase!G68,"")</f>
        <v/>
      </c>
      <c r="I68" s="128" t="str">
        <f aca="false">IFERROR(Base!H68/GAMSbase!H68,"")</f>
        <v/>
      </c>
      <c r="J68" s="128" t="str">
        <f aca="false">IFERROR(Base!I68/GAMSbase!I68,"")</f>
        <v/>
      </c>
      <c r="K68" s="128" t="str">
        <f aca="false">IFERROR(Base!J68/GAMSbase!J68,"")</f>
        <v/>
      </c>
      <c r="L68" s="128" t="str">
        <f aca="false">IFERROR(Base!K68/GAMSbase!K68,"")</f>
        <v/>
      </c>
      <c r="M68" s="128" t="str">
        <f aca="false">IFERROR(Base!L68/GAMSbase!L68,"")</f>
        <v/>
      </c>
      <c r="N68" s="128" t="str">
        <f aca="false">IFERROR(Base!M68/GAMSbase!M68,"")</f>
        <v/>
      </c>
      <c r="O68" s="128" t="str">
        <f aca="false">IFERROR(Base!N68/GAMSbase!N68,"")</f>
        <v/>
      </c>
      <c r="P68" s="128" t="str">
        <f aca="false">IFERROR(Base!O68/GAMSbase!O68,"")</f>
        <v/>
      </c>
      <c r="Q68" s="128" t="str">
        <f aca="false">IFERROR(Base!P68/GAMSbase!P68,"")</f>
        <v/>
      </c>
      <c r="R68" s="128" t="str">
        <f aca="false">IFERROR(Base!Q68/GAMSbase!Q68,"")</f>
        <v/>
      </c>
      <c r="S68" s="128" t="str">
        <f aca="false">IFERROR(Base!R68/GAMSbase!R68,"")</f>
        <v/>
      </c>
      <c r="T68" s="128" t="str">
        <f aca="false">IFERROR(Base!S68/GAMSbase!S68,"")</f>
        <v/>
      </c>
      <c r="U68" s="128" t="str">
        <f aca="false">IFERROR(Base!T68/GAMSbase!T68,"")</f>
        <v/>
      </c>
      <c r="V68" s="128" t="str">
        <f aca="false">IFERROR(Base!U68/GAMSbase!U68,"")</f>
        <v/>
      </c>
      <c r="W68" s="128" t="str">
        <f aca="false">IFERROR(Base!V68/GAMSbase!V68,"")</f>
        <v/>
      </c>
      <c r="X68" s="128" t="str">
        <f aca="false">IFERROR(Base!W68/GAMSbase!W68,"")</f>
        <v/>
      </c>
      <c r="Y68" s="128" t="str">
        <f aca="false">IFERROR(Base!X68/GAMSbase!X68,"")</f>
        <v/>
      </c>
      <c r="Z68" s="128" t="str">
        <f aca="false">IFERROR(Base!Y68/GAMSbase!Y68,"")</f>
        <v/>
      </c>
      <c r="AA68" s="128" t="str">
        <f aca="false">IFERROR(Base!Z68/GAMSbase!Z68,"")</f>
        <v/>
      </c>
      <c r="AB68" s="128" t="str">
        <f aca="false">IFERROR(Base!AA68/GAMSbase!AA68,"")</f>
        <v/>
      </c>
      <c r="AC68" s="128" t="str">
        <f aca="false">IFERROR(Base!AB68/GAMSbase!AB68,"")</f>
        <v/>
      </c>
      <c r="AD68" s="128" t="str">
        <f aca="false">IFERROR(Base!AC68/GAMSbase!AC68,"")</f>
        <v/>
      </c>
      <c r="AE68" s="128" t="str">
        <f aca="false">IFERROR(Base!AD68/GAMSbase!AD68,"")</f>
        <v/>
      </c>
      <c r="AF68" s="128" t="str">
        <f aca="false">IFERROR(Base!AE68/GAMSbase!AE68,"")</f>
        <v/>
      </c>
      <c r="AG68" s="128" t="str">
        <f aca="false">IFERROR(Base!AF68/GAMSbase!AF68,"")</f>
        <v/>
      </c>
      <c r="AH68" s="128" t="str">
        <f aca="false">IFERROR(Base!AG68/GAMSbase!AG68,"")</f>
        <v/>
      </c>
      <c r="AI68" s="128" t="str">
        <f aca="false">IFERROR(Base!AH68/GAMSbase!AH68,"")</f>
        <v/>
      </c>
      <c r="AJ68" s="128" t="str">
        <f aca="false">IFERROR(Base!AI68/GAMSbase!AI68,"")</f>
        <v/>
      </c>
      <c r="AK68" s="128" t="str">
        <f aca="false">IFERROR(Base!AJ68/GAMSbase!AJ68,"")</f>
        <v/>
      </c>
      <c r="AL68" s="128" t="str">
        <f aca="false">IFERROR(Base!AK68/GAMSbase!AK68,"")</f>
        <v/>
      </c>
      <c r="AM68" s="128" t="str">
        <f aca="false">IFERROR(Base!AL68/GAMSbase!AL68,"")</f>
        <v/>
      </c>
      <c r="AN68" s="128" t="str">
        <f aca="false">IFERROR(Base!AM68/GAMSbase!AM68,"")</f>
        <v/>
      </c>
      <c r="AO68" s="128" t="str">
        <f aca="false">IFERROR(Base!AN68/GAMSbase!AN68,"")</f>
        <v/>
      </c>
      <c r="AP68" s="128" t="str">
        <f aca="false">IFERROR(Base!AO68/GAMSbase!AO68,"")</f>
        <v/>
      </c>
      <c r="AQ68" s="128" t="str">
        <f aca="false">IFERROR(Base!AP68/GAMSbase!AP68,"")</f>
        <v/>
      </c>
      <c r="AR68" s="128" t="str">
        <f aca="false">IFERROR(Base!AQ68/GAMSbase!AQ68,"")</f>
        <v/>
      </c>
      <c r="AS68" s="128" t="str">
        <f aca="false">IFERROR(Base!AR68/GAMSbase!AR68,"")</f>
        <v/>
      </c>
      <c r="AT68" s="128" t="str">
        <f aca="false">IFERROR(Base!AS68/GAMSbase!AS68,"")</f>
        <v/>
      </c>
      <c r="AU68" s="128" t="str">
        <f aca="false">IFERROR(Base!AT68/GAMSbase!AT68,"")</f>
        <v/>
      </c>
      <c r="AV68" s="128" t="str">
        <f aca="false">IFERROR(Base!AU68/GAMSbase!AU68,"")</f>
        <v/>
      </c>
      <c r="AW68" s="128" t="str">
        <f aca="false">IFERROR(Base!AV68/GAMSbase!AV68,"")</f>
        <v/>
      </c>
      <c r="AX68" s="128" t="str">
        <f aca="false">IFERROR(Base!AW68/GAMSbase!AW68,"")</f>
        <v/>
      </c>
      <c r="AY68" s="128" t="str">
        <f aca="false">IFERROR(Base!AX68/GAMSbase!AX68,"")</f>
        <v/>
      </c>
      <c r="AZ68" s="128" t="str">
        <f aca="false">IFERROR(Base!AY68/GAMSbase!AY68,"")</f>
        <v/>
      </c>
      <c r="BA68" s="128" t="str">
        <f aca="false">IFERROR(Base!AZ68/GAMSbase!AZ68,"")</f>
        <v/>
      </c>
      <c r="BB68" s="128" t="str">
        <f aca="false">IFERROR(Base!BA68/GAMSbase!BA68,"")</f>
        <v/>
      </c>
      <c r="BC68" s="128" t="str">
        <f aca="false">IFERROR(Base!BB68/GAMSbase!BB68,"")</f>
        <v/>
      </c>
      <c r="BD68" s="128" t="str">
        <f aca="false">IFERROR(Base!BC68/GAMSbase!BC68,"")</f>
        <v/>
      </c>
      <c r="BE68" s="128" t="str">
        <f aca="false">IFERROR(Base!BD68/GAMSbase!BD68,"")</f>
        <v/>
      </c>
      <c r="BF68" s="128" t="str">
        <f aca="false">IFERROR(Base!BE68/GAMSbase!BE68,"")</f>
        <v/>
      </c>
      <c r="BG68" s="128" t="str">
        <f aca="false">IFERROR(Base!BF68/GAMSbase!BF68,"")</f>
        <v/>
      </c>
      <c r="BH68" s="128" t="str">
        <f aca="false">IFERROR(Base!BG68/GAMSbase!BG68,"")</f>
        <v/>
      </c>
      <c r="BI68" s="128" t="str">
        <f aca="false">IFERROR(Base!BH68/GAMSbase!BH68,"")</f>
        <v/>
      </c>
      <c r="BJ68" s="128" t="str">
        <f aca="false">IFERROR(Base!BI68/GAMSbase!BI68,"")</f>
        <v/>
      </c>
    </row>
    <row r="69" customFormat="false" ht="12.75" hidden="false" customHeight="false" outlineLevel="0" collapsed="false">
      <c r="A69" s="0" t="str">
        <f aca="false">Base!A69</f>
        <v>      Deep oceans to biosphere/shallow oceans (b32)</v>
      </c>
      <c r="B69" s="0" t="str">
        <f aca="false">GAMSbase!A69</f>
        <v>DtB b32</v>
      </c>
      <c r="C69" s="128" t="n">
        <f aca="false">IFERROR(Base!B69/GAMSbase!B69,"")</f>
        <v>1</v>
      </c>
      <c r="D69" s="128" t="str">
        <f aca="false">IFERROR(Base!C69/GAMSbase!C69,"")</f>
        <v/>
      </c>
      <c r="E69" s="128" t="str">
        <f aca="false">IFERROR(Base!F69/GAMSbase!D69,"")</f>
        <v/>
      </c>
      <c r="F69" s="128" t="str">
        <f aca="false">IFERROR(Base!E69/GAMSbase!E69,"")</f>
        <v/>
      </c>
      <c r="G69" s="128" t="str">
        <f aca="false">IFERROR(base!#ref!/GAMSbase!F69,"")</f>
        <v/>
      </c>
      <c r="H69" s="128" t="str">
        <f aca="false">IFERROR(Base!G69/GAMSbase!G69,"")</f>
        <v/>
      </c>
      <c r="I69" s="128" t="str">
        <f aca="false">IFERROR(Base!H69/GAMSbase!H69,"")</f>
        <v/>
      </c>
      <c r="J69" s="128" t="str">
        <f aca="false">IFERROR(Base!I69/GAMSbase!I69,"")</f>
        <v/>
      </c>
      <c r="K69" s="128" t="str">
        <f aca="false">IFERROR(Base!J69/GAMSbase!J69,"")</f>
        <v/>
      </c>
      <c r="L69" s="128" t="str">
        <f aca="false">IFERROR(Base!K69/GAMSbase!K69,"")</f>
        <v/>
      </c>
      <c r="M69" s="128" t="str">
        <f aca="false">IFERROR(Base!L69/GAMSbase!L69,"")</f>
        <v/>
      </c>
      <c r="N69" s="128" t="str">
        <f aca="false">IFERROR(Base!M69/GAMSbase!M69,"")</f>
        <v/>
      </c>
      <c r="O69" s="128" t="str">
        <f aca="false">IFERROR(Base!N69/GAMSbase!N69,"")</f>
        <v/>
      </c>
      <c r="P69" s="128" t="str">
        <f aca="false">IFERROR(Base!O69/GAMSbase!O69,"")</f>
        <v/>
      </c>
      <c r="Q69" s="128" t="str">
        <f aca="false">IFERROR(Base!P69/GAMSbase!P69,"")</f>
        <v/>
      </c>
      <c r="R69" s="128" t="str">
        <f aca="false">IFERROR(Base!Q69/GAMSbase!Q69,"")</f>
        <v/>
      </c>
      <c r="S69" s="128" t="str">
        <f aca="false">IFERROR(Base!R69/GAMSbase!R69,"")</f>
        <v/>
      </c>
      <c r="T69" s="128" t="str">
        <f aca="false">IFERROR(Base!S69/GAMSbase!S69,"")</f>
        <v/>
      </c>
      <c r="U69" s="128" t="str">
        <f aca="false">IFERROR(Base!T69/GAMSbase!T69,"")</f>
        <v/>
      </c>
      <c r="V69" s="128" t="str">
        <f aca="false">IFERROR(Base!U69/GAMSbase!U69,"")</f>
        <v/>
      </c>
      <c r="W69" s="128" t="str">
        <f aca="false">IFERROR(Base!V69/GAMSbase!V69,"")</f>
        <v/>
      </c>
      <c r="X69" s="128" t="str">
        <f aca="false">IFERROR(Base!W69/GAMSbase!W69,"")</f>
        <v/>
      </c>
      <c r="Y69" s="128" t="str">
        <f aca="false">IFERROR(Base!X69/GAMSbase!X69,"")</f>
        <v/>
      </c>
      <c r="Z69" s="128" t="str">
        <f aca="false">IFERROR(Base!Y69/GAMSbase!Y69,"")</f>
        <v/>
      </c>
      <c r="AA69" s="128" t="str">
        <f aca="false">IFERROR(Base!Z69/GAMSbase!Z69,"")</f>
        <v/>
      </c>
      <c r="AB69" s="128" t="str">
        <f aca="false">IFERROR(Base!AA69/GAMSbase!AA69,"")</f>
        <v/>
      </c>
      <c r="AC69" s="128" t="str">
        <f aca="false">IFERROR(Base!AB69/GAMSbase!AB69,"")</f>
        <v/>
      </c>
      <c r="AD69" s="128" t="str">
        <f aca="false">IFERROR(Base!AC69/GAMSbase!AC69,"")</f>
        <v/>
      </c>
      <c r="AE69" s="128" t="str">
        <f aca="false">IFERROR(Base!AD69/GAMSbase!AD69,"")</f>
        <v/>
      </c>
      <c r="AF69" s="128" t="str">
        <f aca="false">IFERROR(Base!AE69/GAMSbase!AE69,"")</f>
        <v/>
      </c>
      <c r="AG69" s="128" t="str">
        <f aca="false">IFERROR(Base!AF69/GAMSbase!AF69,"")</f>
        <v/>
      </c>
      <c r="AH69" s="128" t="str">
        <f aca="false">IFERROR(Base!AG69/GAMSbase!AG69,"")</f>
        <v/>
      </c>
      <c r="AI69" s="128" t="str">
        <f aca="false">IFERROR(Base!AH69/GAMSbase!AH69,"")</f>
        <v/>
      </c>
      <c r="AJ69" s="128" t="str">
        <f aca="false">IFERROR(Base!AI69/GAMSbase!AI69,"")</f>
        <v/>
      </c>
      <c r="AK69" s="128" t="str">
        <f aca="false">IFERROR(Base!AJ69/GAMSbase!AJ69,"")</f>
        <v/>
      </c>
      <c r="AL69" s="128" t="str">
        <f aca="false">IFERROR(Base!AK69/GAMSbase!AK69,"")</f>
        <v/>
      </c>
      <c r="AM69" s="128" t="str">
        <f aca="false">IFERROR(Base!AL69/GAMSbase!AL69,"")</f>
        <v/>
      </c>
      <c r="AN69" s="128" t="str">
        <f aca="false">IFERROR(Base!AM69/GAMSbase!AM69,"")</f>
        <v/>
      </c>
      <c r="AO69" s="128" t="str">
        <f aca="false">IFERROR(Base!AN69/GAMSbase!AN69,"")</f>
        <v/>
      </c>
      <c r="AP69" s="128" t="str">
        <f aca="false">IFERROR(Base!AO69/GAMSbase!AO69,"")</f>
        <v/>
      </c>
      <c r="AQ69" s="128" t="str">
        <f aca="false">IFERROR(Base!AP69/GAMSbase!AP69,"")</f>
        <v/>
      </c>
      <c r="AR69" s="128" t="str">
        <f aca="false">IFERROR(Base!AQ69/GAMSbase!AQ69,"")</f>
        <v/>
      </c>
      <c r="AS69" s="128" t="str">
        <f aca="false">IFERROR(Base!AR69/GAMSbase!AR69,"")</f>
        <v/>
      </c>
      <c r="AT69" s="128" t="str">
        <f aca="false">IFERROR(Base!AS69/GAMSbase!AS69,"")</f>
        <v/>
      </c>
      <c r="AU69" s="128" t="str">
        <f aca="false">IFERROR(Base!AT69/GAMSbase!AT69,"")</f>
        <v/>
      </c>
      <c r="AV69" s="128" t="str">
        <f aca="false">IFERROR(Base!AU69/GAMSbase!AU69,"")</f>
        <v/>
      </c>
      <c r="AW69" s="128" t="str">
        <f aca="false">IFERROR(Base!AV69/GAMSbase!AV69,"")</f>
        <v/>
      </c>
      <c r="AX69" s="128" t="str">
        <f aca="false">IFERROR(Base!AW69/GAMSbase!AW69,"")</f>
        <v/>
      </c>
      <c r="AY69" s="128" t="str">
        <f aca="false">IFERROR(Base!AX69/GAMSbase!AX69,"")</f>
        <v/>
      </c>
      <c r="AZ69" s="128" t="str">
        <f aca="false">IFERROR(Base!AY69/GAMSbase!AY69,"")</f>
        <v/>
      </c>
      <c r="BA69" s="128" t="str">
        <f aca="false">IFERROR(Base!AZ69/GAMSbase!AZ69,"")</f>
        <v/>
      </c>
      <c r="BB69" s="128" t="str">
        <f aca="false">IFERROR(Base!BA69/GAMSbase!BA69,"")</f>
        <v/>
      </c>
      <c r="BC69" s="128" t="str">
        <f aca="false">IFERROR(Base!BB69/GAMSbase!BB69,"")</f>
        <v/>
      </c>
      <c r="BD69" s="128" t="str">
        <f aca="false">IFERROR(Base!BC69/GAMSbase!BC69,"")</f>
        <v/>
      </c>
      <c r="BE69" s="128" t="str">
        <f aca="false">IFERROR(Base!BD69/GAMSbase!BD69,"")</f>
        <v/>
      </c>
      <c r="BF69" s="128" t="str">
        <f aca="false">IFERROR(Base!BE69/GAMSbase!BE69,"")</f>
        <v/>
      </c>
      <c r="BG69" s="128" t="str">
        <f aca="false">IFERROR(Base!BF69/GAMSbase!BF69,"")</f>
        <v/>
      </c>
      <c r="BH69" s="128" t="str">
        <f aca="false">IFERROR(Base!BG69/GAMSbase!BG69,"")</f>
        <v/>
      </c>
      <c r="BI69" s="128" t="str">
        <f aca="false">IFERROR(Base!BH69/GAMSbase!BH69,"")</f>
        <v/>
      </c>
      <c r="BJ69" s="128" t="str">
        <f aca="false">IFERROR(Base!BI69/GAMSbase!BI69,"")</f>
        <v/>
      </c>
    </row>
    <row r="70" customFormat="false" ht="12.75" hidden="false" customHeight="false" outlineLevel="0" collapsed="false">
      <c r="A70" s="0" t="str">
        <f aca="false">Base!A70</f>
        <v>      Biosphere/shallow oceans to deep oceans (b23)</v>
      </c>
      <c r="B70" s="0" t="str">
        <f aca="false">GAMSbase!A70</f>
        <v>BtD b23</v>
      </c>
      <c r="C70" s="128" t="n">
        <f aca="false">IFERROR(Base!B70/GAMSbase!B70,"")</f>
        <v>1</v>
      </c>
      <c r="D70" s="128" t="str">
        <f aca="false">IFERROR(Base!C70/GAMSbase!C70,"")</f>
        <v/>
      </c>
      <c r="E70" s="128" t="str">
        <f aca="false">IFERROR(Base!F70/GAMSbase!D70,"")</f>
        <v/>
      </c>
      <c r="F70" s="128" t="str">
        <f aca="false">IFERROR(Base!E70/GAMSbase!E70,"")</f>
        <v/>
      </c>
      <c r="G70" s="128" t="str">
        <f aca="false">IFERROR(base!#ref!/GAMSbase!F70,"")</f>
        <v/>
      </c>
      <c r="H70" s="128" t="str">
        <f aca="false">IFERROR(Base!G70/GAMSbase!G70,"")</f>
        <v/>
      </c>
      <c r="I70" s="128" t="str">
        <f aca="false">IFERROR(Base!H70/GAMSbase!H70,"")</f>
        <v/>
      </c>
      <c r="J70" s="128" t="str">
        <f aca="false">IFERROR(Base!I70/GAMSbase!I70,"")</f>
        <v/>
      </c>
      <c r="K70" s="128" t="str">
        <f aca="false">IFERROR(Base!J70/GAMSbase!J70,"")</f>
        <v/>
      </c>
      <c r="L70" s="128" t="str">
        <f aca="false">IFERROR(Base!K70/GAMSbase!K70,"")</f>
        <v/>
      </c>
      <c r="M70" s="128" t="str">
        <f aca="false">IFERROR(Base!L70/GAMSbase!L70,"")</f>
        <v/>
      </c>
      <c r="N70" s="128" t="str">
        <f aca="false">IFERROR(Base!M70/GAMSbase!M70,"")</f>
        <v/>
      </c>
      <c r="O70" s="128" t="str">
        <f aca="false">IFERROR(Base!N70/GAMSbase!N70,"")</f>
        <v/>
      </c>
      <c r="P70" s="128" t="str">
        <f aca="false">IFERROR(Base!O70/GAMSbase!O70,"")</f>
        <v/>
      </c>
      <c r="Q70" s="128" t="str">
        <f aca="false">IFERROR(Base!P70/GAMSbase!P70,"")</f>
        <v/>
      </c>
      <c r="R70" s="128" t="str">
        <f aca="false">IFERROR(Base!Q70/GAMSbase!Q70,"")</f>
        <v/>
      </c>
      <c r="S70" s="128" t="str">
        <f aca="false">IFERROR(Base!R70/GAMSbase!R70,"")</f>
        <v/>
      </c>
      <c r="T70" s="128" t="str">
        <f aca="false">IFERROR(Base!S70/GAMSbase!S70,"")</f>
        <v/>
      </c>
      <c r="U70" s="128" t="str">
        <f aca="false">IFERROR(Base!T70/GAMSbase!T70,"")</f>
        <v/>
      </c>
      <c r="V70" s="128" t="str">
        <f aca="false">IFERROR(Base!U70/GAMSbase!U70,"")</f>
        <v/>
      </c>
      <c r="W70" s="128" t="str">
        <f aca="false">IFERROR(Base!V70/GAMSbase!V70,"")</f>
        <v/>
      </c>
      <c r="X70" s="128" t="str">
        <f aca="false">IFERROR(Base!W70/GAMSbase!W70,"")</f>
        <v/>
      </c>
      <c r="Y70" s="128" t="str">
        <f aca="false">IFERROR(Base!X70/GAMSbase!X70,"")</f>
        <v/>
      </c>
      <c r="Z70" s="128" t="str">
        <f aca="false">IFERROR(Base!Y70/GAMSbase!Y70,"")</f>
        <v/>
      </c>
      <c r="AA70" s="128" t="str">
        <f aca="false">IFERROR(Base!Z70/GAMSbase!Z70,"")</f>
        <v/>
      </c>
      <c r="AB70" s="128" t="str">
        <f aca="false">IFERROR(Base!AA70/GAMSbase!AA70,"")</f>
        <v/>
      </c>
      <c r="AC70" s="128" t="str">
        <f aca="false">IFERROR(Base!AB70/GAMSbase!AB70,"")</f>
        <v/>
      </c>
      <c r="AD70" s="128" t="str">
        <f aca="false">IFERROR(Base!AC70/GAMSbase!AC70,"")</f>
        <v/>
      </c>
      <c r="AE70" s="128" t="str">
        <f aca="false">IFERROR(Base!AD70/GAMSbase!AD70,"")</f>
        <v/>
      </c>
      <c r="AF70" s="128" t="str">
        <f aca="false">IFERROR(Base!AE70/GAMSbase!AE70,"")</f>
        <v/>
      </c>
      <c r="AG70" s="128" t="str">
        <f aca="false">IFERROR(Base!AF70/GAMSbase!AF70,"")</f>
        <v/>
      </c>
      <c r="AH70" s="128" t="str">
        <f aca="false">IFERROR(Base!AG70/GAMSbase!AG70,"")</f>
        <v/>
      </c>
      <c r="AI70" s="128" t="str">
        <f aca="false">IFERROR(Base!AH70/GAMSbase!AH70,"")</f>
        <v/>
      </c>
      <c r="AJ70" s="128" t="str">
        <f aca="false">IFERROR(Base!AI70/GAMSbase!AI70,"")</f>
        <v/>
      </c>
      <c r="AK70" s="128" t="str">
        <f aca="false">IFERROR(Base!AJ70/GAMSbase!AJ70,"")</f>
        <v/>
      </c>
      <c r="AL70" s="128" t="str">
        <f aca="false">IFERROR(Base!AK70/GAMSbase!AK70,"")</f>
        <v/>
      </c>
      <c r="AM70" s="128" t="str">
        <f aca="false">IFERROR(Base!AL70/GAMSbase!AL70,"")</f>
        <v/>
      </c>
      <c r="AN70" s="128" t="str">
        <f aca="false">IFERROR(Base!AM70/GAMSbase!AM70,"")</f>
        <v/>
      </c>
      <c r="AO70" s="128" t="str">
        <f aca="false">IFERROR(Base!AN70/GAMSbase!AN70,"")</f>
        <v/>
      </c>
      <c r="AP70" s="128" t="str">
        <f aca="false">IFERROR(Base!AO70/GAMSbase!AO70,"")</f>
        <v/>
      </c>
      <c r="AQ70" s="128" t="str">
        <f aca="false">IFERROR(Base!AP70/GAMSbase!AP70,"")</f>
        <v/>
      </c>
      <c r="AR70" s="128" t="str">
        <f aca="false">IFERROR(Base!AQ70/GAMSbase!AQ70,"")</f>
        <v/>
      </c>
      <c r="AS70" s="128" t="str">
        <f aca="false">IFERROR(Base!AR70/GAMSbase!AR70,"")</f>
        <v/>
      </c>
      <c r="AT70" s="128" t="str">
        <f aca="false">IFERROR(Base!AS70/GAMSbase!AS70,"")</f>
        <v/>
      </c>
      <c r="AU70" s="128" t="str">
        <f aca="false">IFERROR(Base!AT70/GAMSbase!AT70,"")</f>
        <v/>
      </c>
      <c r="AV70" s="128" t="str">
        <f aca="false">IFERROR(Base!AU70/GAMSbase!AU70,"")</f>
        <v/>
      </c>
      <c r="AW70" s="128" t="str">
        <f aca="false">IFERROR(Base!AV70/GAMSbase!AV70,"")</f>
        <v/>
      </c>
      <c r="AX70" s="128" t="str">
        <f aca="false">IFERROR(Base!AW70/GAMSbase!AW70,"")</f>
        <v/>
      </c>
      <c r="AY70" s="128" t="str">
        <f aca="false">IFERROR(Base!AX70/GAMSbase!AX70,"")</f>
        <v/>
      </c>
      <c r="AZ70" s="128" t="str">
        <f aca="false">IFERROR(Base!AY70/GAMSbase!AY70,"")</f>
        <v/>
      </c>
      <c r="BA70" s="128" t="str">
        <f aca="false">IFERROR(Base!AZ70/GAMSbase!AZ70,"")</f>
        <v/>
      </c>
      <c r="BB70" s="128" t="str">
        <f aca="false">IFERROR(Base!BA70/GAMSbase!BA70,"")</f>
        <v/>
      </c>
      <c r="BC70" s="128" t="str">
        <f aca="false">IFERROR(Base!BB70/GAMSbase!BB70,"")</f>
        <v/>
      </c>
      <c r="BD70" s="128" t="str">
        <f aca="false">IFERROR(Base!BC70/GAMSbase!BC70,"")</f>
        <v/>
      </c>
      <c r="BE70" s="128" t="str">
        <f aca="false">IFERROR(Base!BD70/GAMSbase!BD70,"")</f>
        <v/>
      </c>
      <c r="BF70" s="128" t="str">
        <f aca="false">IFERROR(Base!BE70/GAMSbase!BE70,"")</f>
        <v/>
      </c>
      <c r="BG70" s="128" t="str">
        <f aca="false">IFERROR(Base!BF70/GAMSbase!BF70,"")</f>
        <v/>
      </c>
      <c r="BH70" s="128" t="str">
        <f aca="false">IFERROR(Base!BG70/GAMSbase!BG70,"")</f>
        <v/>
      </c>
      <c r="BI70" s="128" t="str">
        <f aca="false">IFERROR(Base!BH70/GAMSbase!BH70,"")</f>
        <v/>
      </c>
      <c r="BJ70" s="128" t="str">
        <f aca="false">IFERROR(Base!BI70/GAMSbase!BI70,"")</f>
        <v/>
      </c>
    </row>
    <row r="71" customFormat="false" ht="12.75" hidden="false" customHeight="false" outlineLevel="0" collapsed="false">
      <c r="A71" s="0" t="str">
        <f aca="false">Base!A71</f>
        <v>      Deep oceans to deep oceans (b33)</v>
      </c>
      <c r="B71" s="0" t="str">
        <f aca="false">GAMSbase!A71</f>
        <v>DtD b33</v>
      </c>
      <c r="C71" s="128" t="n">
        <f aca="false">IFERROR(Base!B71/GAMSbase!B71,"")</f>
        <v>1</v>
      </c>
      <c r="D71" s="128" t="str">
        <f aca="false">IFERROR(Base!C71/GAMSbase!C71,"")</f>
        <v/>
      </c>
      <c r="E71" s="128" t="str">
        <f aca="false">IFERROR(Base!F71/GAMSbase!D71,"")</f>
        <v/>
      </c>
      <c r="F71" s="128" t="str">
        <f aca="false">IFERROR(Base!E71/GAMSbase!E71,"")</f>
        <v/>
      </c>
      <c r="G71" s="128" t="str">
        <f aca="false">IFERROR(base!#ref!/GAMSbase!F71,"")</f>
        <v/>
      </c>
      <c r="H71" s="128" t="str">
        <f aca="false">IFERROR(Base!G71/GAMSbase!G71,"")</f>
        <v/>
      </c>
      <c r="I71" s="128" t="str">
        <f aca="false">IFERROR(Base!H71/GAMSbase!H71,"")</f>
        <v/>
      </c>
      <c r="J71" s="128" t="str">
        <f aca="false">IFERROR(Base!I71/GAMSbase!I71,"")</f>
        <v/>
      </c>
      <c r="K71" s="128" t="str">
        <f aca="false">IFERROR(Base!J71/GAMSbase!J71,"")</f>
        <v/>
      </c>
      <c r="L71" s="128" t="str">
        <f aca="false">IFERROR(Base!K71/GAMSbase!K71,"")</f>
        <v/>
      </c>
      <c r="M71" s="128" t="str">
        <f aca="false">IFERROR(Base!L71/GAMSbase!L71,"")</f>
        <v/>
      </c>
      <c r="N71" s="128" t="str">
        <f aca="false">IFERROR(Base!M71/GAMSbase!M71,"")</f>
        <v/>
      </c>
      <c r="O71" s="128" t="str">
        <f aca="false">IFERROR(Base!N71/GAMSbase!N71,"")</f>
        <v/>
      </c>
      <c r="P71" s="128" t="str">
        <f aca="false">IFERROR(Base!O71/GAMSbase!O71,"")</f>
        <v/>
      </c>
      <c r="Q71" s="128" t="str">
        <f aca="false">IFERROR(Base!P71/GAMSbase!P71,"")</f>
        <v/>
      </c>
      <c r="R71" s="128" t="str">
        <f aca="false">IFERROR(Base!Q71/GAMSbase!Q71,"")</f>
        <v/>
      </c>
      <c r="S71" s="128" t="str">
        <f aca="false">IFERROR(Base!R71/GAMSbase!R71,"")</f>
        <v/>
      </c>
      <c r="T71" s="128" t="str">
        <f aca="false">IFERROR(Base!S71/GAMSbase!S71,"")</f>
        <v/>
      </c>
      <c r="U71" s="128" t="str">
        <f aca="false">IFERROR(Base!T71/GAMSbase!T71,"")</f>
        <v/>
      </c>
      <c r="V71" s="128" t="str">
        <f aca="false">IFERROR(Base!U71/GAMSbase!U71,"")</f>
        <v/>
      </c>
      <c r="W71" s="128" t="str">
        <f aca="false">IFERROR(Base!V71/GAMSbase!V71,"")</f>
        <v/>
      </c>
      <c r="X71" s="128" t="str">
        <f aca="false">IFERROR(Base!W71/GAMSbase!W71,"")</f>
        <v/>
      </c>
      <c r="Y71" s="128" t="str">
        <f aca="false">IFERROR(Base!X71/GAMSbase!X71,"")</f>
        <v/>
      </c>
      <c r="Z71" s="128" t="str">
        <f aca="false">IFERROR(Base!Y71/GAMSbase!Y71,"")</f>
        <v/>
      </c>
      <c r="AA71" s="128" t="str">
        <f aca="false">IFERROR(Base!Z71/GAMSbase!Z71,"")</f>
        <v/>
      </c>
      <c r="AB71" s="128" t="str">
        <f aca="false">IFERROR(Base!AA71/GAMSbase!AA71,"")</f>
        <v/>
      </c>
      <c r="AC71" s="128" t="str">
        <f aca="false">IFERROR(Base!AB71/GAMSbase!AB71,"")</f>
        <v/>
      </c>
      <c r="AD71" s="128" t="str">
        <f aca="false">IFERROR(Base!AC71/GAMSbase!AC71,"")</f>
        <v/>
      </c>
      <c r="AE71" s="128" t="str">
        <f aca="false">IFERROR(Base!AD71/GAMSbase!AD71,"")</f>
        <v/>
      </c>
      <c r="AF71" s="128" t="str">
        <f aca="false">IFERROR(Base!AE71/GAMSbase!AE71,"")</f>
        <v/>
      </c>
      <c r="AG71" s="128" t="str">
        <f aca="false">IFERROR(Base!AF71/GAMSbase!AF71,"")</f>
        <v/>
      </c>
      <c r="AH71" s="128" t="str">
        <f aca="false">IFERROR(Base!AG71/GAMSbase!AG71,"")</f>
        <v/>
      </c>
      <c r="AI71" s="128" t="str">
        <f aca="false">IFERROR(Base!AH71/GAMSbase!AH71,"")</f>
        <v/>
      </c>
      <c r="AJ71" s="128" t="str">
        <f aca="false">IFERROR(Base!AI71/GAMSbase!AI71,"")</f>
        <v/>
      </c>
      <c r="AK71" s="128" t="str">
        <f aca="false">IFERROR(Base!AJ71/GAMSbase!AJ71,"")</f>
        <v/>
      </c>
      <c r="AL71" s="128" t="str">
        <f aca="false">IFERROR(Base!AK71/GAMSbase!AK71,"")</f>
        <v/>
      </c>
      <c r="AM71" s="128" t="str">
        <f aca="false">IFERROR(Base!AL71/GAMSbase!AL71,"")</f>
        <v/>
      </c>
      <c r="AN71" s="128" t="str">
        <f aca="false">IFERROR(Base!AM71/GAMSbase!AM71,"")</f>
        <v/>
      </c>
      <c r="AO71" s="128" t="str">
        <f aca="false">IFERROR(Base!AN71/GAMSbase!AN71,"")</f>
        <v/>
      </c>
      <c r="AP71" s="128" t="str">
        <f aca="false">IFERROR(Base!AO71/GAMSbase!AO71,"")</f>
        <v/>
      </c>
      <c r="AQ71" s="128" t="str">
        <f aca="false">IFERROR(Base!AP71/GAMSbase!AP71,"")</f>
        <v/>
      </c>
      <c r="AR71" s="128" t="str">
        <f aca="false">IFERROR(Base!AQ71/GAMSbase!AQ71,"")</f>
        <v/>
      </c>
      <c r="AS71" s="128" t="str">
        <f aca="false">IFERROR(Base!AR71/GAMSbase!AR71,"")</f>
        <v/>
      </c>
      <c r="AT71" s="128" t="str">
        <f aca="false">IFERROR(Base!AS71/GAMSbase!AS71,"")</f>
        <v/>
      </c>
      <c r="AU71" s="128" t="str">
        <f aca="false">IFERROR(Base!AT71/GAMSbase!AT71,"")</f>
        <v/>
      </c>
      <c r="AV71" s="128" t="str">
        <f aca="false">IFERROR(Base!AU71/GAMSbase!AU71,"")</f>
        <v/>
      </c>
      <c r="AW71" s="128" t="str">
        <f aca="false">IFERROR(Base!AV71/GAMSbase!AV71,"")</f>
        <v/>
      </c>
      <c r="AX71" s="128" t="str">
        <f aca="false">IFERROR(Base!AW71/GAMSbase!AW71,"")</f>
        <v/>
      </c>
      <c r="AY71" s="128" t="str">
        <f aca="false">IFERROR(Base!AX71/GAMSbase!AX71,"")</f>
        <v/>
      </c>
      <c r="AZ71" s="128" t="str">
        <f aca="false">IFERROR(Base!AY71/GAMSbase!AY71,"")</f>
        <v/>
      </c>
      <c r="BA71" s="128" t="str">
        <f aca="false">IFERROR(Base!AZ71/GAMSbase!AZ71,"")</f>
        <v/>
      </c>
      <c r="BB71" s="128" t="str">
        <f aca="false">IFERROR(Base!BA71/GAMSbase!BA71,"")</f>
        <v/>
      </c>
      <c r="BC71" s="128" t="str">
        <f aca="false">IFERROR(Base!BB71/GAMSbase!BB71,"")</f>
        <v/>
      </c>
      <c r="BD71" s="128" t="str">
        <f aca="false">IFERROR(Base!BC71/GAMSbase!BC71,"")</f>
        <v/>
      </c>
      <c r="BE71" s="128" t="str">
        <f aca="false">IFERROR(Base!BD71/GAMSbase!BD71,"")</f>
        <v/>
      </c>
      <c r="BF71" s="128" t="str">
        <f aca="false">IFERROR(Base!BE71/GAMSbase!BE71,"")</f>
        <v/>
      </c>
      <c r="BG71" s="128" t="str">
        <f aca="false">IFERROR(Base!BF71/GAMSbase!BF71,"")</f>
        <v/>
      </c>
      <c r="BH71" s="128" t="str">
        <f aca="false">IFERROR(Base!BG71/GAMSbase!BG71,"")</f>
        <v/>
      </c>
      <c r="BI71" s="128" t="str">
        <f aca="false">IFERROR(Base!BH71/GAMSbase!BH71,"")</f>
        <v/>
      </c>
      <c r="BJ71" s="128" t="str">
        <f aca="false">IFERROR(Base!BI71/GAMSbase!BI71,"")</f>
        <v/>
      </c>
    </row>
    <row r="72" customFormat="false" ht="12.75" hidden="false" customHeight="false" outlineLevel="0" collapsed="false">
      <c r="A72" s="0" t="str">
        <f aca="false">Base!A72</f>
        <v>TEMPERATURE DATA</v>
      </c>
      <c r="B72" s="0" t="str">
        <f aca="false">GAMSbase!A72</f>
        <v>* TEMPERATURE DATA</v>
      </c>
      <c r="C72" s="128" t="str">
        <f aca="false">IFERROR(Base!B72/GAMSbase!B72,"")</f>
        <v/>
      </c>
      <c r="D72" s="128" t="str">
        <f aca="false">IFERROR(Base!C72/GAMSbase!C72,"")</f>
        <v/>
      </c>
      <c r="E72" s="128" t="str">
        <f aca="false">IFERROR(Base!D72/GAMSbase!D72,"")</f>
        <v/>
      </c>
      <c r="F72" s="128" t="str">
        <f aca="false">IFERROR(Base!E72/GAMSbase!E72,"")</f>
        <v/>
      </c>
      <c r="G72" s="128" t="str">
        <f aca="false">IFERROR(Base!F72/GAMSbase!F72,"")</f>
        <v/>
      </c>
      <c r="H72" s="128" t="str">
        <f aca="false">IFERROR(Base!G72/GAMSbase!G72,"")</f>
        <v/>
      </c>
      <c r="I72" s="128" t="str">
        <f aca="false">IFERROR(Base!H72/GAMSbase!H72,"")</f>
        <v/>
      </c>
      <c r="J72" s="128" t="str">
        <f aca="false">IFERROR(Base!I72/GAMSbase!I72,"")</f>
        <v/>
      </c>
      <c r="K72" s="128" t="str">
        <f aca="false">IFERROR(Base!J72/GAMSbase!J72,"")</f>
        <v/>
      </c>
      <c r="L72" s="128" t="str">
        <f aca="false">IFERROR(Base!K72/GAMSbase!K72,"")</f>
        <v/>
      </c>
      <c r="M72" s="128" t="str">
        <f aca="false">IFERROR(Base!L72/GAMSbase!L72,"")</f>
        <v/>
      </c>
      <c r="N72" s="128" t="str">
        <f aca="false">IFERROR(Base!M72/GAMSbase!M72,"")</f>
        <v/>
      </c>
      <c r="O72" s="128" t="str">
        <f aca="false">IFERROR(Base!N72/GAMSbase!N72,"")</f>
        <v/>
      </c>
      <c r="P72" s="128" t="str">
        <f aca="false">IFERROR(Base!O72/GAMSbase!O72,"")</f>
        <v/>
      </c>
      <c r="Q72" s="128" t="str">
        <f aca="false">IFERROR(Base!P72/GAMSbase!P72,"")</f>
        <v/>
      </c>
      <c r="R72" s="128" t="str">
        <f aca="false">IFERROR(Base!Q72/GAMSbase!Q72,"")</f>
        <v/>
      </c>
      <c r="S72" s="128" t="str">
        <f aca="false">IFERROR(Base!R72/GAMSbase!R72,"")</f>
        <v/>
      </c>
      <c r="T72" s="128" t="str">
        <f aca="false">IFERROR(Base!S72/GAMSbase!S72,"")</f>
        <v/>
      </c>
      <c r="U72" s="128" t="str">
        <f aca="false">IFERROR(Base!T72/GAMSbase!T72,"")</f>
        <v/>
      </c>
      <c r="V72" s="128" t="str">
        <f aca="false">IFERROR(Base!U72/GAMSbase!U72,"")</f>
        <v/>
      </c>
      <c r="W72" s="128" t="str">
        <f aca="false">IFERROR(Base!V72/GAMSbase!V72,"")</f>
        <v/>
      </c>
      <c r="X72" s="128" t="str">
        <f aca="false">IFERROR(Base!W72/GAMSbase!W72,"")</f>
        <v/>
      </c>
      <c r="Y72" s="128" t="str">
        <f aca="false">IFERROR(Base!X72/GAMSbase!X72,"")</f>
        <v/>
      </c>
      <c r="Z72" s="128" t="str">
        <f aca="false">IFERROR(Base!Y72/GAMSbase!Y72,"")</f>
        <v/>
      </c>
      <c r="AA72" s="128" t="str">
        <f aca="false">IFERROR(Base!Z72/GAMSbase!Z72,"")</f>
        <v/>
      </c>
      <c r="AB72" s="128" t="str">
        <f aca="false">IFERROR(Base!AA72/GAMSbase!AA72,"")</f>
        <v/>
      </c>
      <c r="AC72" s="128" t="str">
        <f aca="false">IFERROR(Base!AB72/GAMSbase!AB72,"")</f>
        <v/>
      </c>
      <c r="AD72" s="128" t="str">
        <f aca="false">IFERROR(Base!AC72/GAMSbase!AC72,"")</f>
        <v/>
      </c>
      <c r="AE72" s="128" t="str">
        <f aca="false">IFERROR(Base!AD72/GAMSbase!AD72,"")</f>
        <v/>
      </c>
      <c r="AF72" s="128" t="str">
        <f aca="false">IFERROR(Base!AE72/GAMSbase!AE72,"")</f>
        <v/>
      </c>
      <c r="AG72" s="128" t="str">
        <f aca="false">IFERROR(Base!AF72/GAMSbase!AF72,"")</f>
        <v/>
      </c>
      <c r="AH72" s="128" t="str">
        <f aca="false">IFERROR(Base!AG72/GAMSbase!AG72,"")</f>
        <v/>
      </c>
      <c r="AI72" s="128" t="str">
        <f aca="false">IFERROR(Base!AH72/GAMSbase!AH72,"")</f>
        <v/>
      </c>
      <c r="AJ72" s="128" t="str">
        <f aca="false">IFERROR(Base!AI72/GAMSbase!AI72,"")</f>
        <v/>
      </c>
      <c r="AK72" s="128" t="str">
        <f aca="false">IFERROR(Base!AJ72/GAMSbase!AJ72,"")</f>
        <v/>
      </c>
      <c r="AL72" s="128" t="str">
        <f aca="false">IFERROR(Base!AK72/GAMSbase!AK72,"")</f>
        <v/>
      </c>
      <c r="AM72" s="128" t="str">
        <f aca="false">IFERROR(Base!AL72/GAMSbase!AL72,"")</f>
        <v/>
      </c>
      <c r="AN72" s="128" t="str">
        <f aca="false">IFERROR(Base!AM72/GAMSbase!AM72,"")</f>
        <v/>
      </c>
      <c r="AO72" s="128" t="str">
        <f aca="false">IFERROR(Base!AN72/GAMSbase!AN72,"")</f>
        <v/>
      </c>
      <c r="AP72" s="128" t="str">
        <f aca="false">IFERROR(Base!AO72/GAMSbase!AO72,"")</f>
        <v/>
      </c>
      <c r="AQ72" s="128" t="str">
        <f aca="false">IFERROR(Base!AP72/GAMSbase!AP72,"")</f>
        <v/>
      </c>
      <c r="AR72" s="128" t="str">
        <f aca="false">IFERROR(Base!AQ72/GAMSbase!AQ72,"")</f>
        <v/>
      </c>
      <c r="AS72" s="128" t="str">
        <f aca="false">IFERROR(Base!AR72/GAMSbase!AR72,"")</f>
        <v/>
      </c>
      <c r="AT72" s="128" t="str">
        <f aca="false">IFERROR(Base!AS72/GAMSbase!AS72,"")</f>
        <v/>
      </c>
      <c r="AU72" s="128" t="str">
        <f aca="false">IFERROR(Base!AT72/GAMSbase!AT72,"")</f>
        <v/>
      </c>
      <c r="AV72" s="128" t="str">
        <f aca="false">IFERROR(Base!AU72/GAMSbase!AU72,"")</f>
        <v/>
      </c>
      <c r="AW72" s="128" t="str">
        <f aca="false">IFERROR(Base!AV72/GAMSbase!AV72,"")</f>
        <v/>
      </c>
      <c r="AX72" s="128" t="str">
        <f aca="false">IFERROR(Base!AW72/GAMSbase!AW72,"")</f>
        <v/>
      </c>
      <c r="AY72" s="128" t="str">
        <f aca="false">IFERROR(Base!AX72/GAMSbase!AX72,"")</f>
        <v/>
      </c>
      <c r="AZ72" s="128" t="str">
        <f aca="false">IFERROR(Base!AY72/GAMSbase!AY72,"")</f>
        <v/>
      </c>
      <c r="BA72" s="128" t="str">
        <f aca="false">IFERROR(Base!AZ72/GAMSbase!AZ72,"")</f>
        <v/>
      </c>
      <c r="BB72" s="128" t="str">
        <f aca="false">IFERROR(Base!BA72/GAMSbase!BA72,"")</f>
        <v/>
      </c>
      <c r="BC72" s="128" t="str">
        <f aca="false">IFERROR(Base!BB72/GAMSbase!BB72,"")</f>
        <v/>
      </c>
      <c r="BD72" s="128" t="str">
        <f aca="false">IFERROR(Base!BC72/GAMSbase!BC72,"")</f>
        <v/>
      </c>
      <c r="BE72" s="128" t="str">
        <f aca="false">IFERROR(Base!BD72/GAMSbase!BD72,"")</f>
        <v/>
      </c>
      <c r="BF72" s="128" t="str">
        <f aca="false">IFERROR(Base!BE72/GAMSbase!BE72,"")</f>
        <v/>
      </c>
      <c r="BG72" s="128" t="str">
        <f aca="false">IFERROR(Base!BF72/GAMSbase!BF72,"")</f>
        <v/>
      </c>
      <c r="BH72" s="128" t="str">
        <f aca="false">IFERROR(Base!BG72/GAMSbase!BG72,"")</f>
        <v/>
      </c>
      <c r="BI72" s="128" t="str">
        <f aca="false">IFERROR(Base!BH72/GAMSbase!BH72,"")</f>
        <v/>
      </c>
      <c r="BJ72" s="128" t="str">
        <f aca="false">IFERROR(Base!BI72/GAMSbase!BI72,"")</f>
        <v/>
      </c>
    </row>
    <row r="73" customFormat="false" ht="12.75" hidden="false" customHeight="false" outlineLevel="0" collapsed="false">
      <c r="A73" s="0" t="str">
        <f aca="false">Base!A73</f>
        <v>Exogenous forcing (Watts per square meter)</v>
      </c>
      <c r="B73" s="0" t="str">
        <f aca="false">GAMSbase!A73</f>
        <v>Exogenous Forcing (Watts per Square Meter)</v>
      </c>
      <c r="C73" s="128" t="n">
        <f aca="false">IFERROR(Base!B73/GAMSbase!B73,"")</f>
        <v>1</v>
      </c>
      <c r="D73" s="128" t="n">
        <f aca="false">IFERROR(Base!C73/GAMSbase!C73,"")</f>
        <v>1</v>
      </c>
      <c r="E73" s="128" t="n">
        <f aca="false">IFERROR(Base!D73/GAMSbase!D73,"")</f>
        <v>1</v>
      </c>
      <c r="F73" s="128" t="n">
        <f aca="false">IFERROR(Base!E73/GAMSbase!E73,"")</f>
        <v>1</v>
      </c>
      <c r="G73" s="128" t="n">
        <f aca="false">IFERROR(Base!F73/GAMSbase!F73,"")</f>
        <v>1</v>
      </c>
      <c r="H73" s="128" t="n">
        <f aca="false">IFERROR(Base!G73/GAMSbase!G73,"")</f>
        <v>1</v>
      </c>
      <c r="I73" s="128" t="n">
        <f aca="false">IFERROR(Base!H73/GAMSbase!H73,"")</f>
        <v>1</v>
      </c>
      <c r="J73" s="128" t="n">
        <f aca="false">IFERROR(Base!I73/GAMSbase!I73,"")</f>
        <v>1</v>
      </c>
      <c r="K73" s="128" t="n">
        <f aca="false">IFERROR(Base!J73/GAMSbase!J73,"")</f>
        <v>1</v>
      </c>
      <c r="L73" s="128" t="n">
        <f aca="false">IFERROR(Base!K73/GAMSbase!K73,"")</f>
        <v>1</v>
      </c>
      <c r="M73" s="128" t="n">
        <f aca="false">IFERROR(Base!L73/GAMSbase!L73,"")</f>
        <v>1</v>
      </c>
      <c r="N73" s="128" t="n">
        <f aca="false">IFERROR(Base!M73/GAMSbase!M73,"")</f>
        <v>1</v>
      </c>
      <c r="O73" s="128" t="n">
        <f aca="false">IFERROR(Base!N73/GAMSbase!N73,"")</f>
        <v>1</v>
      </c>
      <c r="P73" s="128" t="n">
        <f aca="false">IFERROR(Base!O73/GAMSbase!O73,"")</f>
        <v>1</v>
      </c>
      <c r="Q73" s="128" t="n">
        <f aca="false">IFERROR(Base!P73/GAMSbase!P73,"")</f>
        <v>1</v>
      </c>
      <c r="R73" s="128" t="n">
        <f aca="false">IFERROR(Base!Q73/GAMSbase!Q73,"")</f>
        <v>1</v>
      </c>
      <c r="S73" s="128" t="n">
        <f aca="false">IFERROR(Base!R73/GAMSbase!R73,"")</f>
        <v>1</v>
      </c>
      <c r="T73" s="128" t="n">
        <f aca="false">IFERROR(Base!S73/GAMSbase!S73,"")</f>
        <v>1</v>
      </c>
      <c r="U73" s="128" t="n">
        <f aca="false">IFERROR(Base!T73/GAMSbase!T73,"")</f>
        <v>1</v>
      </c>
      <c r="V73" s="128" t="n">
        <f aca="false">IFERROR(Base!U73/GAMSbase!U73,"")</f>
        <v>1</v>
      </c>
      <c r="W73" s="128" t="n">
        <f aca="false">IFERROR(Base!V73/GAMSbase!V73,"")</f>
        <v>1</v>
      </c>
      <c r="X73" s="128" t="n">
        <f aca="false">IFERROR(Base!W73/GAMSbase!W73,"")</f>
        <v>1</v>
      </c>
      <c r="Y73" s="128" t="n">
        <f aca="false">IFERROR(Base!X73/GAMSbase!X73,"")</f>
        <v>1</v>
      </c>
      <c r="Z73" s="128" t="n">
        <f aca="false">IFERROR(Base!Y73/GAMSbase!Y73,"")</f>
        <v>1</v>
      </c>
      <c r="AA73" s="128" t="n">
        <f aca="false">IFERROR(Base!Z73/GAMSbase!Z73,"")</f>
        <v>1</v>
      </c>
      <c r="AB73" s="128" t="n">
        <f aca="false">IFERROR(Base!AA73/GAMSbase!AA73,"")</f>
        <v>1</v>
      </c>
      <c r="AC73" s="128" t="n">
        <f aca="false">IFERROR(Base!AB73/GAMSbase!AB73,"")</f>
        <v>1</v>
      </c>
      <c r="AD73" s="128" t="n">
        <f aca="false">IFERROR(Base!AC73/GAMSbase!AC73,"")</f>
        <v>1</v>
      </c>
      <c r="AE73" s="128" t="n">
        <f aca="false">IFERROR(Base!AD73/GAMSbase!AD73,"")</f>
        <v>1</v>
      </c>
      <c r="AF73" s="128" t="n">
        <f aca="false">IFERROR(Base!AE73/GAMSbase!AE73,"")</f>
        <v>1</v>
      </c>
      <c r="AG73" s="128" t="n">
        <f aca="false">IFERROR(Base!AF73/GAMSbase!AF73,"")</f>
        <v>1</v>
      </c>
      <c r="AH73" s="128" t="n">
        <f aca="false">IFERROR(Base!AG73/GAMSbase!AG73,"")</f>
        <v>1</v>
      </c>
      <c r="AI73" s="128" t="n">
        <f aca="false">IFERROR(Base!AH73/GAMSbase!AH73,"")</f>
        <v>1</v>
      </c>
      <c r="AJ73" s="128" t="n">
        <f aca="false">IFERROR(Base!AI73/GAMSbase!AI73,"")</f>
        <v>1</v>
      </c>
      <c r="AK73" s="128" t="n">
        <f aca="false">IFERROR(Base!AJ73/GAMSbase!AJ73,"")</f>
        <v>1</v>
      </c>
      <c r="AL73" s="128" t="n">
        <f aca="false">IFERROR(Base!AK73/GAMSbase!AK73,"")</f>
        <v>1</v>
      </c>
      <c r="AM73" s="128" t="n">
        <f aca="false">IFERROR(Base!AL73/GAMSbase!AL73,"")</f>
        <v>1</v>
      </c>
      <c r="AN73" s="128" t="n">
        <f aca="false">IFERROR(Base!AM73/GAMSbase!AM73,"")</f>
        <v>1</v>
      </c>
      <c r="AO73" s="128" t="n">
        <f aca="false">IFERROR(Base!AN73/GAMSbase!AN73,"")</f>
        <v>1</v>
      </c>
      <c r="AP73" s="128" t="n">
        <f aca="false">IFERROR(Base!AO73/GAMSbase!AO73,"")</f>
        <v>1</v>
      </c>
      <c r="AQ73" s="128" t="n">
        <f aca="false">IFERROR(Base!AP73/GAMSbase!AP73,"")</f>
        <v>1</v>
      </c>
      <c r="AR73" s="128" t="n">
        <f aca="false">IFERROR(Base!AQ73/GAMSbase!AQ73,"")</f>
        <v>1</v>
      </c>
      <c r="AS73" s="128" t="n">
        <f aca="false">IFERROR(Base!AR73/GAMSbase!AR73,"")</f>
        <v>1</v>
      </c>
      <c r="AT73" s="128" t="n">
        <f aca="false">IFERROR(Base!AS73/GAMSbase!AS73,"")</f>
        <v>1</v>
      </c>
      <c r="AU73" s="128" t="n">
        <f aca="false">IFERROR(Base!AT73/GAMSbase!AT73,"")</f>
        <v>1</v>
      </c>
      <c r="AV73" s="128" t="n">
        <f aca="false">IFERROR(Base!AU73/GAMSbase!AU73,"")</f>
        <v>1</v>
      </c>
      <c r="AW73" s="128" t="n">
        <f aca="false">IFERROR(Base!AV73/GAMSbase!AV73,"")</f>
        <v>1</v>
      </c>
      <c r="AX73" s="128" t="n">
        <f aca="false">IFERROR(Base!AW73/GAMSbase!AW73,"")</f>
        <v>1</v>
      </c>
      <c r="AY73" s="128" t="n">
        <f aca="false">IFERROR(Base!AX73/GAMSbase!AX73,"")</f>
        <v>1</v>
      </c>
      <c r="AZ73" s="128" t="n">
        <f aca="false">IFERROR(Base!AY73/GAMSbase!AY73,"")</f>
        <v>1</v>
      </c>
      <c r="BA73" s="128" t="n">
        <f aca="false">IFERROR(Base!AZ73/GAMSbase!AZ73,"")</f>
        <v>1</v>
      </c>
      <c r="BB73" s="128" t="n">
        <f aca="false">IFERROR(Base!BA73/GAMSbase!BA73,"")</f>
        <v>1</v>
      </c>
      <c r="BC73" s="128" t="n">
        <f aca="false">IFERROR(Base!BB73/GAMSbase!BB73,"")</f>
        <v>1</v>
      </c>
      <c r="BD73" s="128" t="n">
        <f aca="false">IFERROR(Base!BC73/GAMSbase!BC73,"")</f>
        <v>1</v>
      </c>
      <c r="BE73" s="128" t="n">
        <f aca="false">IFERROR(Base!BD73/GAMSbase!BD73,"")</f>
        <v>1</v>
      </c>
      <c r="BF73" s="128" t="n">
        <f aca="false">IFERROR(Base!BE73/GAMSbase!BE73,"")</f>
        <v>1</v>
      </c>
      <c r="BG73" s="128" t="n">
        <f aca="false">IFERROR(Base!BF73/GAMSbase!BF73,"")</f>
        <v>1</v>
      </c>
      <c r="BH73" s="128" t="n">
        <f aca="false">IFERROR(Base!BG73/GAMSbase!BG73,"")</f>
        <v>1</v>
      </c>
      <c r="BI73" s="128" t="n">
        <f aca="false">IFERROR(Base!BH73/GAMSbase!BH73,"")</f>
        <v>1</v>
      </c>
      <c r="BJ73" s="128" t="n">
        <f aca="false">IFERROR(Base!BI73/GAMSbase!BI73,"")</f>
        <v>1</v>
      </c>
    </row>
    <row r="74" customFormat="false" ht="12.75" hidden="false" customHeight="false" outlineLevel="0" collapsed="false">
      <c r="A74" s="0" t="str">
        <f aca="false">Base!A74</f>
        <v>2010 forcings, non-CO2 GHG and influences</v>
      </c>
      <c r="B74" s="0" t="str">
        <f aca="false">GAMSbase!A74</f>
        <v>2000 Forcings, non-CO2 GHG</v>
      </c>
      <c r="C74" s="128" t="n">
        <f aca="false">IFERROR(Base!B74/GAMSbase!B74,"")</f>
        <v>1</v>
      </c>
      <c r="D74" s="128" t="str">
        <f aca="false">IFERROR(Base!C74/GAMSbase!C74,"")</f>
        <v/>
      </c>
      <c r="E74" s="128" t="str">
        <f aca="false">IFERROR(Base!D74/GAMSbase!D74,"")</f>
        <v/>
      </c>
      <c r="F74" s="128" t="str">
        <f aca="false">IFERROR(Base!E74/GAMSbase!E74,"")</f>
        <v/>
      </c>
      <c r="G74" s="128" t="str">
        <f aca="false">IFERROR(Base!F74/GAMSbase!F74,"")</f>
        <v/>
      </c>
      <c r="H74" s="128" t="str">
        <f aca="false">IFERROR(Base!G74/GAMSbase!G74,"")</f>
        <v/>
      </c>
      <c r="I74" s="128" t="str">
        <f aca="false">IFERROR(Base!H74/GAMSbase!H74,"")</f>
        <v/>
      </c>
      <c r="J74" s="128" t="str">
        <f aca="false">IFERROR(Base!I74/GAMSbase!I74,"")</f>
        <v/>
      </c>
      <c r="K74" s="128" t="str">
        <f aca="false">IFERROR(Base!J74/GAMSbase!J74,"")</f>
        <v/>
      </c>
      <c r="L74" s="128" t="str">
        <f aca="false">IFERROR(Base!K74/GAMSbase!K74,"")</f>
        <v/>
      </c>
      <c r="M74" s="128" t="str">
        <f aca="false">IFERROR(Base!L74/GAMSbase!L74,"")</f>
        <v/>
      </c>
      <c r="N74" s="128" t="str">
        <f aca="false">IFERROR(Base!M74/GAMSbase!M74,"")</f>
        <v/>
      </c>
      <c r="O74" s="128" t="str">
        <f aca="false">IFERROR(Base!N74/GAMSbase!N74,"")</f>
        <v/>
      </c>
      <c r="P74" s="128" t="str">
        <f aca="false">IFERROR(Base!O74/GAMSbase!O74,"")</f>
        <v/>
      </c>
      <c r="Q74" s="128" t="str">
        <f aca="false">IFERROR(Base!P74/GAMSbase!P74,"")</f>
        <v/>
      </c>
      <c r="R74" s="128" t="str">
        <f aca="false">IFERROR(Base!Q74/GAMSbase!Q74,"")</f>
        <v/>
      </c>
      <c r="S74" s="128" t="str">
        <f aca="false">IFERROR(Base!R74/GAMSbase!R74,"")</f>
        <v/>
      </c>
      <c r="T74" s="128" t="str">
        <f aca="false">IFERROR(Base!S74/GAMSbase!S74,"")</f>
        <v/>
      </c>
      <c r="U74" s="128" t="str">
        <f aca="false">IFERROR(Base!T74/GAMSbase!T74,"")</f>
        <v/>
      </c>
      <c r="V74" s="128" t="str">
        <f aca="false">IFERROR(Base!U74/GAMSbase!U74,"")</f>
        <v/>
      </c>
      <c r="W74" s="128" t="str">
        <f aca="false">IFERROR(Base!V74/GAMSbase!V74,"")</f>
        <v/>
      </c>
      <c r="X74" s="128" t="str">
        <f aca="false">IFERROR(Base!W74/GAMSbase!W74,"")</f>
        <v/>
      </c>
      <c r="Y74" s="128" t="str">
        <f aca="false">IFERROR(Base!X74/GAMSbase!X74,"")</f>
        <v/>
      </c>
      <c r="Z74" s="128" t="str">
        <f aca="false">IFERROR(Base!Y74/GAMSbase!Y74,"")</f>
        <v/>
      </c>
      <c r="AA74" s="128" t="str">
        <f aca="false">IFERROR(Base!Z74/GAMSbase!Z74,"")</f>
        <v/>
      </c>
      <c r="AB74" s="128" t="str">
        <f aca="false">IFERROR(Base!AA74/GAMSbase!AA74,"")</f>
        <v/>
      </c>
      <c r="AC74" s="128" t="str">
        <f aca="false">IFERROR(Base!AB74/GAMSbase!AB74,"")</f>
        <v/>
      </c>
      <c r="AD74" s="128" t="str">
        <f aca="false">IFERROR(Base!AC74/GAMSbase!AC74,"")</f>
        <v/>
      </c>
      <c r="AE74" s="128" t="str">
        <f aca="false">IFERROR(Base!AD74/GAMSbase!AD74,"")</f>
        <v/>
      </c>
      <c r="AF74" s="128" t="str">
        <f aca="false">IFERROR(Base!AE74/GAMSbase!AE74,"")</f>
        <v/>
      </c>
      <c r="AG74" s="128" t="str">
        <f aca="false">IFERROR(Base!AF74/GAMSbase!AF74,"")</f>
        <v/>
      </c>
      <c r="AH74" s="128" t="str">
        <f aca="false">IFERROR(Base!AG74/GAMSbase!AG74,"")</f>
        <v/>
      </c>
      <c r="AI74" s="128" t="str">
        <f aca="false">IFERROR(Base!AH74/GAMSbase!AH74,"")</f>
        <v/>
      </c>
      <c r="AJ74" s="128" t="str">
        <f aca="false">IFERROR(Base!AI74/GAMSbase!AI74,"")</f>
        <v/>
      </c>
      <c r="AK74" s="128" t="str">
        <f aca="false">IFERROR(Base!AJ74/GAMSbase!AJ74,"")</f>
        <v/>
      </c>
      <c r="AL74" s="128" t="str">
        <f aca="false">IFERROR(Base!AK74/GAMSbase!AK74,"")</f>
        <v/>
      </c>
      <c r="AM74" s="128" t="str">
        <f aca="false">IFERROR(Base!AL74/GAMSbase!AL74,"")</f>
        <v/>
      </c>
      <c r="AN74" s="128" t="str">
        <f aca="false">IFERROR(Base!AM74/GAMSbase!AM74,"")</f>
        <v/>
      </c>
      <c r="AO74" s="128" t="str">
        <f aca="false">IFERROR(Base!AN74/GAMSbase!AN74,"")</f>
        <v/>
      </c>
      <c r="AP74" s="128" t="str">
        <f aca="false">IFERROR(Base!AO74/GAMSbase!AO74,"")</f>
        <v/>
      </c>
      <c r="AQ74" s="128" t="str">
        <f aca="false">IFERROR(Base!AP74/GAMSbase!AP74,"")</f>
        <v/>
      </c>
      <c r="AR74" s="128" t="str">
        <f aca="false">IFERROR(Base!AQ74/GAMSbase!AQ74,"")</f>
        <v/>
      </c>
      <c r="AS74" s="128" t="str">
        <f aca="false">IFERROR(Base!AR74/GAMSbase!AR74,"")</f>
        <v/>
      </c>
      <c r="AT74" s="128" t="str">
        <f aca="false">IFERROR(Base!AS74/GAMSbase!AS74,"")</f>
        <v/>
      </c>
      <c r="AU74" s="128" t="str">
        <f aca="false">IFERROR(Base!AT74/GAMSbase!AT74,"")</f>
        <v/>
      </c>
      <c r="AV74" s="128" t="str">
        <f aca="false">IFERROR(Base!AU74/GAMSbase!AU74,"")</f>
        <v/>
      </c>
      <c r="AW74" s="128" t="str">
        <f aca="false">IFERROR(Base!AV74/GAMSbase!AV74,"")</f>
        <v/>
      </c>
      <c r="AX74" s="128" t="str">
        <f aca="false">IFERROR(Base!AW74/GAMSbase!AW74,"")</f>
        <v/>
      </c>
      <c r="AY74" s="128" t="str">
        <f aca="false">IFERROR(Base!AX74/GAMSbase!AX74,"")</f>
        <v/>
      </c>
      <c r="AZ74" s="128" t="str">
        <f aca="false">IFERROR(Base!AY74/GAMSbase!AY74,"")</f>
        <v/>
      </c>
      <c r="BA74" s="128" t="str">
        <f aca="false">IFERROR(Base!AZ74/GAMSbase!AZ74,"")</f>
        <v/>
      </c>
      <c r="BB74" s="128" t="str">
        <f aca="false">IFERROR(Base!BA74/GAMSbase!BA74,"")</f>
        <v/>
      </c>
      <c r="BC74" s="128" t="str">
        <f aca="false">IFERROR(Base!BB74/GAMSbase!BB74,"")</f>
        <v/>
      </c>
      <c r="BD74" s="128" t="str">
        <f aca="false">IFERROR(Base!BC74/GAMSbase!BC74,"")</f>
        <v/>
      </c>
      <c r="BE74" s="128" t="str">
        <f aca="false">IFERROR(Base!BD74/GAMSbase!BD74,"")</f>
        <v/>
      </c>
      <c r="BF74" s="128" t="str">
        <f aca="false">IFERROR(Base!BE74/GAMSbase!BE74,"")</f>
        <v/>
      </c>
      <c r="BG74" s="128" t="str">
        <f aca="false">IFERROR(Base!BF74/GAMSbase!BF74,"")</f>
        <v/>
      </c>
      <c r="BH74" s="128" t="str">
        <f aca="false">IFERROR(Base!BG74/GAMSbase!BG74,"")</f>
        <v/>
      </c>
      <c r="BI74" s="128" t="str">
        <f aca="false">IFERROR(Base!BH74/GAMSbase!BH74,"")</f>
        <v/>
      </c>
      <c r="BJ74" s="128" t="str">
        <f aca="false">IFERROR(Base!BI74/GAMSbase!BI74,"")</f>
        <v/>
      </c>
    </row>
    <row r="75" customFormat="false" ht="12.75" hidden="false" customHeight="false" outlineLevel="0" collapsed="false">
      <c r="A75" s="0" t="str">
        <f aca="false">Base!A75</f>
        <v>2100 forcings, non-CO2 GHG and influences</v>
      </c>
      <c r="B75" s="0" t="str">
        <f aca="false">GAMSbase!A75</f>
        <v>2100 Forcings, non-CO2 GHG</v>
      </c>
      <c r="C75" s="128" t="n">
        <f aca="false">IFERROR(Base!B75/GAMSbase!B75,"")</f>
        <v>1</v>
      </c>
      <c r="D75" s="128" t="str">
        <f aca="false">IFERROR(Base!C75/GAMSbase!C75,"")</f>
        <v/>
      </c>
      <c r="E75" s="128" t="str">
        <f aca="false">IFERROR(Base!D75/GAMSbase!D75,"")</f>
        <v/>
      </c>
      <c r="F75" s="128" t="str">
        <f aca="false">IFERROR(Base!E75/GAMSbase!E75,"")</f>
        <v/>
      </c>
      <c r="G75" s="128" t="str">
        <f aca="false">IFERROR(Base!F75/GAMSbase!F75,"")</f>
        <v/>
      </c>
      <c r="H75" s="128" t="str">
        <f aca="false">IFERROR(Base!G75/GAMSbase!G75,"")</f>
        <v/>
      </c>
      <c r="I75" s="128" t="str">
        <f aca="false">IFERROR(Base!H75/GAMSbase!H75,"")</f>
        <v/>
      </c>
      <c r="J75" s="128" t="str">
        <f aca="false">IFERROR(Base!I75/GAMSbase!I75,"")</f>
        <v/>
      </c>
      <c r="K75" s="128" t="str">
        <f aca="false">IFERROR(Base!J75/GAMSbase!J75,"")</f>
        <v/>
      </c>
      <c r="L75" s="128" t="str">
        <f aca="false">IFERROR(Base!K75/GAMSbase!K75,"")</f>
        <v/>
      </c>
      <c r="M75" s="128" t="str">
        <f aca="false">IFERROR(Base!L75/GAMSbase!L75,"")</f>
        <v/>
      </c>
      <c r="N75" s="128" t="str">
        <f aca="false">IFERROR(Base!M75/GAMSbase!M75,"")</f>
        <v/>
      </c>
      <c r="O75" s="128" t="str">
        <f aca="false">IFERROR(Base!N75/GAMSbase!N75,"")</f>
        <v/>
      </c>
      <c r="P75" s="128" t="str">
        <f aca="false">IFERROR(Base!O75/GAMSbase!O75,"")</f>
        <v/>
      </c>
      <c r="Q75" s="128" t="str">
        <f aca="false">IFERROR(Base!P75/GAMSbase!P75,"")</f>
        <v/>
      </c>
      <c r="R75" s="128" t="str">
        <f aca="false">IFERROR(Base!Q75/GAMSbase!Q75,"")</f>
        <v/>
      </c>
      <c r="S75" s="128" t="str">
        <f aca="false">IFERROR(Base!R75/GAMSbase!R75,"")</f>
        <v/>
      </c>
      <c r="T75" s="128" t="str">
        <f aca="false">IFERROR(Base!S75/GAMSbase!S75,"")</f>
        <v/>
      </c>
      <c r="U75" s="128" t="str">
        <f aca="false">IFERROR(Base!T75/GAMSbase!T75,"")</f>
        <v/>
      </c>
      <c r="V75" s="128" t="str">
        <f aca="false">IFERROR(Base!U75/GAMSbase!U75,"")</f>
        <v/>
      </c>
      <c r="W75" s="128" t="str">
        <f aca="false">IFERROR(Base!V75/GAMSbase!V75,"")</f>
        <v/>
      </c>
      <c r="X75" s="128" t="str">
        <f aca="false">IFERROR(Base!W75/GAMSbase!W75,"")</f>
        <v/>
      </c>
      <c r="Y75" s="128" t="str">
        <f aca="false">IFERROR(Base!X75/GAMSbase!X75,"")</f>
        <v/>
      </c>
      <c r="Z75" s="128" t="str">
        <f aca="false">IFERROR(Base!Y75/GAMSbase!Y75,"")</f>
        <v/>
      </c>
      <c r="AA75" s="128" t="str">
        <f aca="false">IFERROR(Base!Z75/GAMSbase!Z75,"")</f>
        <v/>
      </c>
      <c r="AB75" s="128" t="str">
        <f aca="false">IFERROR(Base!AA75/GAMSbase!AA75,"")</f>
        <v/>
      </c>
      <c r="AC75" s="128" t="str">
        <f aca="false">IFERROR(Base!AB75/GAMSbase!AB75,"")</f>
        <v/>
      </c>
      <c r="AD75" s="128" t="str">
        <f aca="false">IFERROR(Base!AC75/GAMSbase!AC75,"")</f>
        <v/>
      </c>
      <c r="AE75" s="128" t="str">
        <f aca="false">IFERROR(Base!AD75/GAMSbase!AD75,"")</f>
        <v/>
      </c>
      <c r="AF75" s="128" t="str">
        <f aca="false">IFERROR(Base!AE75/GAMSbase!AE75,"")</f>
        <v/>
      </c>
      <c r="AG75" s="128" t="str">
        <f aca="false">IFERROR(Base!AF75/GAMSbase!AF75,"")</f>
        <v/>
      </c>
      <c r="AH75" s="128" t="str">
        <f aca="false">IFERROR(Base!AG75/GAMSbase!AG75,"")</f>
        <v/>
      </c>
      <c r="AI75" s="128" t="str">
        <f aca="false">IFERROR(Base!AH75/GAMSbase!AH75,"")</f>
        <v/>
      </c>
      <c r="AJ75" s="128" t="str">
        <f aca="false">IFERROR(Base!AI75/GAMSbase!AI75,"")</f>
        <v/>
      </c>
      <c r="AK75" s="128" t="str">
        <f aca="false">IFERROR(Base!AJ75/GAMSbase!AJ75,"")</f>
        <v/>
      </c>
      <c r="AL75" s="128" t="str">
        <f aca="false">IFERROR(Base!AK75/GAMSbase!AK75,"")</f>
        <v/>
      </c>
      <c r="AM75" s="128" t="str">
        <f aca="false">IFERROR(Base!AL75/GAMSbase!AL75,"")</f>
        <v/>
      </c>
      <c r="AN75" s="128" t="str">
        <f aca="false">IFERROR(Base!AM75/GAMSbase!AM75,"")</f>
        <v/>
      </c>
      <c r="AO75" s="128" t="str">
        <f aca="false">IFERROR(Base!AN75/GAMSbase!AN75,"")</f>
        <v/>
      </c>
      <c r="AP75" s="128" t="str">
        <f aca="false">IFERROR(Base!AO75/GAMSbase!AO75,"")</f>
        <v/>
      </c>
      <c r="AQ75" s="128" t="str">
        <f aca="false">IFERROR(Base!AP75/GAMSbase!AP75,"")</f>
        <v/>
      </c>
      <c r="AR75" s="128" t="str">
        <f aca="false">IFERROR(Base!AQ75/GAMSbase!AQ75,"")</f>
        <v/>
      </c>
      <c r="AS75" s="128" t="str">
        <f aca="false">IFERROR(Base!AR75/GAMSbase!AR75,"")</f>
        <v/>
      </c>
      <c r="AT75" s="128" t="str">
        <f aca="false">IFERROR(Base!AS75/GAMSbase!AS75,"")</f>
        <v/>
      </c>
      <c r="AU75" s="128" t="str">
        <f aca="false">IFERROR(Base!AT75/GAMSbase!AT75,"")</f>
        <v/>
      </c>
      <c r="AV75" s="128" t="str">
        <f aca="false">IFERROR(Base!AU75/GAMSbase!AU75,"")</f>
        <v/>
      </c>
      <c r="AW75" s="128" t="str">
        <f aca="false">IFERROR(Base!AV75/GAMSbase!AV75,"")</f>
        <v/>
      </c>
      <c r="AX75" s="128" t="str">
        <f aca="false">IFERROR(Base!AW75/GAMSbase!AW75,"")</f>
        <v/>
      </c>
      <c r="AY75" s="128" t="str">
        <f aca="false">IFERROR(Base!AX75/GAMSbase!AX75,"")</f>
        <v/>
      </c>
      <c r="AZ75" s="128" t="str">
        <f aca="false">IFERROR(Base!AY75/GAMSbase!AY75,"")</f>
        <v/>
      </c>
      <c r="BA75" s="128" t="str">
        <f aca="false">IFERROR(Base!AZ75/GAMSbase!AZ75,"")</f>
        <v/>
      </c>
      <c r="BB75" s="128" t="str">
        <f aca="false">IFERROR(Base!BA75/GAMSbase!BA75,"")</f>
        <v/>
      </c>
      <c r="BC75" s="128" t="str">
        <f aca="false">IFERROR(Base!BB75/GAMSbase!BB75,"")</f>
        <v/>
      </c>
      <c r="BD75" s="128" t="str">
        <f aca="false">IFERROR(Base!BC75/GAMSbase!BC75,"")</f>
        <v/>
      </c>
      <c r="BE75" s="128" t="str">
        <f aca="false">IFERROR(Base!BD75/GAMSbase!BD75,"")</f>
        <v/>
      </c>
      <c r="BF75" s="128" t="str">
        <f aca="false">IFERROR(Base!BE75/GAMSbase!BE75,"")</f>
        <v/>
      </c>
      <c r="BG75" s="128" t="str">
        <f aca="false">IFERROR(Base!BF75/GAMSbase!BF75,"")</f>
        <v/>
      </c>
      <c r="BH75" s="128" t="str">
        <f aca="false">IFERROR(Base!BG75/GAMSbase!BG75,"")</f>
        <v/>
      </c>
      <c r="BI75" s="128" t="str">
        <f aca="false">IFERROR(Base!BH75/GAMSbase!BH75,"")</f>
        <v/>
      </c>
      <c r="BJ75" s="128" t="str">
        <f aca="false">IFERROR(Base!BI75/GAMSbase!BI75,"")</f>
        <v/>
      </c>
    </row>
    <row r="76" customFormat="false" ht="12.75" hidden="false" customHeight="false" outlineLevel="0" collapsed="false">
      <c r="A76" s="0" t="str">
        <f aca="false">Base!A76</f>
        <v>Initial temperature (2008-2011)</v>
      </c>
      <c r="B76" s="0" t="str">
        <f aca="false">GAMSbase!A76</f>
        <v>Initial Temperature (2008-2011)</v>
      </c>
      <c r="C76" s="128" t="n">
        <f aca="false">IFERROR(Base!B76/GAMSbase!B76,"")</f>
        <v>1</v>
      </c>
      <c r="D76" s="128" t="str">
        <f aca="false">IFERROR(Base!C76/GAMSbase!C76,"")</f>
        <v/>
      </c>
      <c r="E76" s="128" t="str">
        <f aca="false">IFERROR(Base!D76/GAMSbase!D76,"")</f>
        <v/>
      </c>
      <c r="F76" s="128" t="str">
        <f aca="false">IFERROR(Base!E76/GAMSbase!E76,"")</f>
        <v/>
      </c>
      <c r="G76" s="128" t="str">
        <f aca="false">IFERROR(Base!F76/GAMSbase!F76,"")</f>
        <v/>
      </c>
      <c r="H76" s="128" t="str">
        <f aca="false">IFERROR(Base!G76/GAMSbase!G76,"")</f>
        <v/>
      </c>
      <c r="I76" s="128" t="str">
        <f aca="false">IFERROR(Base!H76/GAMSbase!H76,"")</f>
        <v/>
      </c>
      <c r="J76" s="128" t="str">
        <f aca="false">IFERROR(Base!I76/GAMSbase!I76,"")</f>
        <v/>
      </c>
      <c r="K76" s="128" t="str">
        <f aca="false">IFERROR(Base!J76/GAMSbase!J76,"")</f>
        <v/>
      </c>
      <c r="L76" s="128" t="str">
        <f aca="false">IFERROR(Base!K76/GAMSbase!K76,"")</f>
        <v/>
      </c>
      <c r="M76" s="128" t="str">
        <f aca="false">IFERROR(Base!L76/GAMSbase!L76,"")</f>
        <v/>
      </c>
      <c r="N76" s="128" t="str">
        <f aca="false">IFERROR(Base!M76/GAMSbase!M76,"")</f>
        <v/>
      </c>
      <c r="O76" s="128" t="str">
        <f aca="false">IFERROR(Base!N76/GAMSbase!N76,"")</f>
        <v/>
      </c>
      <c r="P76" s="128" t="str">
        <f aca="false">IFERROR(Base!O76/GAMSbase!O76,"")</f>
        <v/>
      </c>
      <c r="Q76" s="128" t="str">
        <f aca="false">IFERROR(Base!P76/GAMSbase!P76,"")</f>
        <v/>
      </c>
      <c r="R76" s="128" t="str">
        <f aca="false">IFERROR(Base!Q76/GAMSbase!Q76,"")</f>
        <v/>
      </c>
      <c r="S76" s="128" t="str">
        <f aca="false">IFERROR(Base!R76/GAMSbase!R76,"")</f>
        <v/>
      </c>
      <c r="T76" s="128" t="str">
        <f aca="false">IFERROR(Base!S76/GAMSbase!S76,"")</f>
        <v/>
      </c>
      <c r="U76" s="128" t="str">
        <f aca="false">IFERROR(Base!T76/GAMSbase!T76,"")</f>
        <v/>
      </c>
      <c r="V76" s="128" t="str">
        <f aca="false">IFERROR(Base!U76/GAMSbase!U76,"")</f>
        <v/>
      </c>
      <c r="W76" s="128" t="str">
        <f aca="false">IFERROR(Base!V76/GAMSbase!V76,"")</f>
        <v/>
      </c>
      <c r="X76" s="128" t="str">
        <f aca="false">IFERROR(Base!W76/GAMSbase!W76,"")</f>
        <v/>
      </c>
      <c r="Y76" s="128" t="str">
        <f aca="false">IFERROR(Base!X76/GAMSbase!X76,"")</f>
        <v/>
      </c>
      <c r="Z76" s="128" t="str">
        <f aca="false">IFERROR(Base!Y76/GAMSbase!Y76,"")</f>
        <v/>
      </c>
      <c r="AA76" s="128" t="str">
        <f aca="false">IFERROR(Base!Z76/GAMSbase!Z76,"")</f>
        <v/>
      </c>
      <c r="AB76" s="128" t="str">
        <f aca="false">IFERROR(Base!AA76/GAMSbase!AA76,"")</f>
        <v/>
      </c>
      <c r="AC76" s="128" t="str">
        <f aca="false">IFERROR(Base!AB76/GAMSbase!AB76,"")</f>
        <v/>
      </c>
      <c r="AD76" s="128" t="str">
        <f aca="false">IFERROR(Base!AC76/GAMSbase!AC76,"")</f>
        <v/>
      </c>
      <c r="AE76" s="128" t="str">
        <f aca="false">IFERROR(Base!AD76/GAMSbase!AD76,"")</f>
        <v/>
      </c>
      <c r="AF76" s="128" t="str">
        <f aca="false">IFERROR(Base!AE76/GAMSbase!AE76,"")</f>
        <v/>
      </c>
      <c r="AG76" s="128" t="str">
        <f aca="false">IFERROR(Base!AF76/GAMSbase!AF76,"")</f>
        <v/>
      </c>
      <c r="AH76" s="128" t="str">
        <f aca="false">IFERROR(Base!AG76/GAMSbase!AG76,"")</f>
        <v/>
      </c>
      <c r="AI76" s="128" t="str">
        <f aca="false">IFERROR(Base!AH76/GAMSbase!AH76,"")</f>
        <v/>
      </c>
      <c r="AJ76" s="128" t="str">
        <f aca="false">IFERROR(Base!AI76/GAMSbase!AI76,"")</f>
        <v/>
      </c>
      <c r="AK76" s="128" t="str">
        <f aca="false">IFERROR(Base!AJ76/GAMSbase!AJ76,"")</f>
        <v/>
      </c>
      <c r="AL76" s="128" t="str">
        <f aca="false">IFERROR(Base!AK76/GAMSbase!AK76,"")</f>
        <v/>
      </c>
      <c r="AM76" s="128" t="str">
        <f aca="false">IFERROR(Base!AL76/GAMSbase!AL76,"")</f>
        <v/>
      </c>
      <c r="AN76" s="128" t="str">
        <f aca="false">IFERROR(Base!AM76/GAMSbase!AM76,"")</f>
        <v/>
      </c>
      <c r="AO76" s="128" t="str">
        <f aca="false">IFERROR(Base!AN76/GAMSbase!AN76,"")</f>
        <v/>
      </c>
      <c r="AP76" s="128" t="str">
        <f aca="false">IFERROR(Base!AO76/GAMSbase!AO76,"")</f>
        <v/>
      </c>
      <c r="AQ76" s="128" t="str">
        <f aca="false">IFERROR(Base!AP76/GAMSbase!AP76,"")</f>
        <v/>
      </c>
      <c r="AR76" s="128" t="str">
        <f aca="false">IFERROR(Base!AQ76/GAMSbase!AQ76,"")</f>
        <v/>
      </c>
      <c r="AS76" s="128" t="str">
        <f aca="false">IFERROR(Base!AR76/GAMSbase!AR76,"")</f>
        <v/>
      </c>
      <c r="AT76" s="128" t="str">
        <f aca="false">IFERROR(Base!AS76/GAMSbase!AS76,"")</f>
        <v/>
      </c>
      <c r="AU76" s="128" t="str">
        <f aca="false">IFERROR(Base!AT76/GAMSbase!AT76,"")</f>
        <v/>
      </c>
      <c r="AV76" s="128" t="str">
        <f aca="false">IFERROR(Base!AU76/GAMSbase!AU76,"")</f>
        <v/>
      </c>
      <c r="AW76" s="128" t="str">
        <f aca="false">IFERROR(Base!AV76/GAMSbase!AV76,"")</f>
        <v/>
      </c>
      <c r="AX76" s="128" t="str">
        <f aca="false">IFERROR(Base!AW76/GAMSbase!AW76,"")</f>
        <v/>
      </c>
      <c r="AY76" s="128" t="str">
        <f aca="false">IFERROR(Base!AX76/GAMSbase!AX76,"")</f>
        <v/>
      </c>
      <c r="AZ76" s="128" t="str">
        <f aca="false">IFERROR(Base!AY76/GAMSbase!AY76,"")</f>
        <v/>
      </c>
      <c r="BA76" s="128" t="str">
        <f aca="false">IFERROR(Base!AZ76/GAMSbase!AZ76,"")</f>
        <v/>
      </c>
      <c r="BB76" s="128" t="str">
        <f aca="false">IFERROR(Base!BA76/GAMSbase!BA76,"")</f>
        <v/>
      </c>
      <c r="BC76" s="128" t="str">
        <f aca="false">IFERROR(Base!BB76/GAMSbase!BB76,"")</f>
        <v/>
      </c>
      <c r="BD76" s="128" t="str">
        <f aca="false">IFERROR(Base!BC76/GAMSbase!BC76,"")</f>
        <v/>
      </c>
      <c r="BE76" s="128" t="str">
        <f aca="false">IFERROR(Base!BD76/GAMSbase!BD76,"")</f>
        <v/>
      </c>
      <c r="BF76" s="128" t="str">
        <f aca="false">IFERROR(Base!BE76/GAMSbase!BE76,"")</f>
        <v/>
      </c>
      <c r="BG76" s="128" t="str">
        <f aca="false">IFERROR(Base!BF76/GAMSbase!BF76,"")</f>
        <v/>
      </c>
      <c r="BH76" s="128" t="str">
        <f aca="false">IFERROR(Base!BG76/GAMSbase!BG76,"")</f>
        <v/>
      </c>
      <c r="BI76" s="128" t="str">
        <f aca="false">IFERROR(Base!BH76/GAMSbase!BH76,"")</f>
        <v/>
      </c>
      <c r="BJ76" s="128" t="str">
        <f aca="false">IFERROR(Base!BI76/GAMSbase!BI76,"")</f>
        <v/>
      </c>
    </row>
    <row r="77" customFormat="false" ht="12.75" hidden="false" customHeight="false" outlineLevel="0" collapsed="false">
      <c r="A77" s="0" t="str">
        <f aca="false">Base!A77</f>
        <v>Initial temperature of deep oceans (deg. C above 1900)</v>
      </c>
      <c r="B77" s="0" t="str">
        <f aca="false">GAMSbase!A77</f>
        <v>Initial Temperature of Deep Oceans (deg C above 1900 level)</v>
      </c>
      <c r="C77" s="128" t="n">
        <f aca="false">IFERROR(Base!B77/GAMSbase!B77,"")</f>
        <v>1</v>
      </c>
      <c r="D77" s="128" t="str">
        <f aca="false">IFERROR(Base!C77/GAMSbase!C77,"")</f>
        <v/>
      </c>
      <c r="E77" s="128" t="str">
        <f aca="false">IFERROR(Base!D77/GAMSbase!D77,"")</f>
        <v/>
      </c>
      <c r="F77" s="128" t="str">
        <f aca="false">IFERROR(Base!E77/GAMSbase!E77,"")</f>
        <v/>
      </c>
      <c r="G77" s="128" t="str">
        <f aca="false">IFERROR(Base!F77/GAMSbase!F77,"")</f>
        <v/>
      </c>
      <c r="H77" s="128" t="str">
        <f aca="false">IFERROR(Base!G77/GAMSbase!G77,"")</f>
        <v/>
      </c>
      <c r="I77" s="128" t="str">
        <f aca="false">IFERROR(Base!H77/GAMSbase!H77,"")</f>
        <v/>
      </c>
      <c r="J77" s="128" t="str">
        <f aca="false">IFERROR(Base!I77/GAMSbase!I77,"")</f>
        <v/>
      </c>
      <c r="K77" s="128" t="str">
        <f aca="false">IFERROR(Base!J77/GAMSbase!J77,"")</f>
        <v/>
      </c>
      <c r="L77" s="128" t="str">
        <f aca="false">IFERROR(Base!K77/GAMSbase!K77,"")</f>
        <v/>
      </c>
      <c r="M77" s="128" t="str">
        <f aca="false">IFERROR(Base!L77/GAMSbase!L77,"")</f>
        <v/>
      </c>
      <c r="N77" s="128" t="str">
        <f aca="false">IFERROR(Base!M77/GAMSbase!M77,"")</f>
        <v/>
      </c>
      <c r="O77" s="128" t="str">
        <f aca="false">IFERROR(Base!N77/GAMSbase!N77,"")</f>
        <v/>
      </c>
      <c r="P77" s="128" t="str">
        <f aca="false">IFERROR(Base!O77/GAMSbase!O77,"")</f>
        <v/>
      </c>
      <c r="Q77" s="128" t="str">
        <f aca="false">IFERROR(Base!P77/GAMSbase!P77,"")</f>
        <v/>
      </c>
      <c r="R77" s="128" t="str">
        <f aca="false">IFERROR(Base!Q77/GAMSbase!Q77,"")</f>
        <v/>
      </c>
      <c r="S77" s="128" t="str">
        <f aca="false">IFERROR(Base!R77/GAMSbase!R77,"")</f>
        <v/>
      </c>
      <c r="T77" s="128" t="str">
        <f aca="false">IFERROR(Base!S77/GAMSbase!S77,"")</f>
        <v/>
      </c>
      <c r="U77" s="128" t="str">
        <f aca="false">IFERROR(Base!T77/GAMSbase!T77,"")</f>
        <v/>
      </c>
      <c r="V77" s="128" t="str">
        <f aca="false">IFERROR(Base!U77/GAMSbase!U77,"")</f>
        <v/>
      </c>
      <c r="W77" s="128" t="str">
        <f aca="false">IFERROR(Base!V77/GAMSbase!V77,"")</f>
        <v/>
      </c>
      <c r="X77" s="128" t="str">
        <f aca="false">IFERROR(Base!W77/GAMSbase!W77,"")</f>
        <v/>
      </c>
      <c r="Y77" s="128" t="str">
        <f aca="false">IFERROR(Base!X77/GAMSbase!X77,"")</f>
        <v/>
      </c>
      <c r="Z77" s="128" t="str">
        <f aca="false">IFERROR(Base!Y77/GAMSbase!Y77,"")</f>
        <v/>
      </c>
      <c r="AA77" s="128" t="str">
        <f aca="false">IFERROR(Base!Z77/GAMSbase!Z77,"")</f>
        <v/>
      </c>
      <c r="AB77" s="128" t="str">
        <f aca="false">IFERROR(Base!AA77/GAMSbase!AA77,"")</f>
        <v/>
      </c>
      <c r="AC77" s="128" t="str">
        <f aca="false">IFERROR(Base!AB77/GAMSbase!AB77,"")</f>
        <v/>
      </c>
      <c r="AD77" s="128" t="str">
        <f aca="false">IFERROR(Base!AC77/GAMSbase!AC77,"")</f>
        <v/>
      </c>
      <c r="AE77" s="128" t="str">
        <f aca="false">IFERROR(Base!AD77/GAMSbase!AD77,"")</f>
        <v/>
      </c>
      <c r="AF77" s="128" t="str">
        <f aca="false">IFERROR(Base!AE77/GAMSbase!AE77,"")</f>
        <v/>
      </c>
      <c r="AG77" s="128" t="str">
        <f aca="false">IFERROR(Base!AF77/GAMSbase!AF77,"")</f>
        <v/>
      </c>
      <c r="AH77" s="128" t="str">
        <f aca="false">IFERROR(Base!AG77/GAMSbase!AG77,"")</f>
        <v/>
      </c>
      <c r="AI77" s="128" t="str">
        <f aca="false">IFERROR(Base!AH77/GAMSbase!AH77,"")</f>
        <v/>
      </c>
      <c r="AJ77" s="128" t="str">
        <f aca="false">IFERROR(Base!AI77/GAMSbase!AI77,"")</f>
        <v/>
      </c>
      <c r="AK77" s="128" t="str">
        <f aca="false">IFERROR(Base!AJ77/GAMSbase!AJ77,"")</f>
        <v/>
      </c>
      <c r="AL77" s="128" t="str">
        <f aca="false">IFERROR(Base!AK77/GAMSbase!AK77,"")</f>
        <v/>
      </c>
      <c r="AM77" s="128" t="str">
        <f aca="false">IFERROR(Base!AL77/GAMSbase!AL77,"")</f>
        <v/>
      </c>
      <c r="AN77" s="128" t="str">
        <f aca="false">IFERROR(Base!AM77/GAMSbase!AM77,"")</f>
        <v/>
      </c>
      <c r="AO77" s="128" t="str">
        <f aca="false">IFERROR(Base!AN77/GAMSbase!AN77,"")</f>
        <v/>
      </c>
      <c r="AP77" s="128" t="str">
        <f aca="false">IFERROR(Base!AO77/GAMSbase!AO77,"")</f>
        <v/>
      </c>
      <c r="AQ77" s="128" t="str">
        <f aca="false">IFERROR(Base!AP77/GAMSbase!AP77,"")</f>
        <v/>
      </c>
      <c r="AR77" s="128" t="str">
        <f aca="false">IFERROR(Base!AQ77/GAMSbase!AQ77,"")</f>
        <v/>
      </c>
      <c r="AS77" s="128" t="str">
        <f aca="false">IFERROR(Base!AR77/GAMSbase!AR77,"")</f>
        <v/>
      </c>
      <c r="AT77" s="128" t="str">
        <f aca="false">IFERROR(Base!AS77/GAMSbase!AS77,"")</f>
        <v/>
      </c>
      <c r="AU77" s="128" t="str">
        <f aca="false">IFERROR(Base!AT77/GAMSbase!AT77,"")</f>
        <v/>
      </c>
      <c r="AV77" s="128" t="str">
        <f aca="false">IFERROR(Base!AU77/GAMSbase!AU77,"")</f>
        <v/>
      </c>
      <c r="AW77" s="128" t="str">
        <f aca="false">IFERROR(Base!AV77/GAMSbase!AV77,"")</f>
        <v/>
      </c>
      <c r="AX77" s="128" t="str">
        <f aca="false">IFERROR(Base!AW77/GAMSbase!AW77,"")</f>
        <v/>
      </c>
      <c r="AY77" s="128" t="str">
        <f aca="false">IFERROR(Base!AX77/GAMSbase!AX77,"")</f>
        <v/>
      </c>
      <c r="AZ77" s="128" t="str">
        <f aca="false">IFERROR(Base!AY77/GAMSbase!AY77,"")</f>
        <v/>
      </c>
      <c r="BA77" s="128" t="str">
        <f aca="false">IFERROR(Base!AZ77/GAMSbase!AZ77,"")</f>
        <v/>
      </c>
      <c r="BB77" s="128" t="str">
        <f aca="false">IFERROR(Base!BA77/GAMSbase!BA77,"")</f>
        <v/>
      </c>
      <c r="BC77" s="128" t="str">
        <f aca="false">IFERROR(Base!BB77/GAMSbase!BB77,"")</f>
        <v/>
      </c>
      <c r="BD77" s="128" t="str">
        <f aca="false">IFERROR(Base!BC77/GAMSbase!BC77,"")</f>
        <v/>
      </c>
      <c r="BE77" s="128" t="str">
        <f aca="false">IFERROR(Base!BD77/GAMSbase!BD77,"")</f>
        <v/>
      </c>
      <c r="BF77" s="128" t="str">
        <f aca="false">IFERROR(Base!BE77/GAMSbase!BE77,"")</f>
        <v/>
      </c>
      <c r="BG77" s="128" t="str">
        <f aca="false">IFERROR(Base!BF77/GAMSbase!BF77,"")</f>
        <v/>
      </c>
      <c r="BH77" s="128" t="str">
        <f aca="false">IFERROR(Base!BG77/GAMSbase!BG77,"")</f>
        <v/>
      </c>
      <c r="BI77" s="128" t="str">
        <f aca="false">IFERROR(Base!BH77/GAMSbase!BH77,"")</f>
        <v/>
      </c>
      <c r="BJ77" s="128" t="str">
        <f aca="false">IFERROR(Base!BI77/GAMSbase!BI77,"")</f>
        <v/>
      </c>
    </row>
    <row r="78" customFormat="false" ht="12.75" hidden="false" customHeight="false" outlineLevel="0" collapsed="false">
      <c r="A78" s="0" t="str">
        <f aca="false">Base!A78</f>
        <v>CLIMATE MODEL PARAMETERS</v>
      </c>
      <c r="B78" s="0" t="str">
        <f aca="false">GAMSbase!A78</f>
        <v>* CLIMATE MODEL PARAMETERS</v>
      </c>
      <c r="C78" s="128" t="str">
        <f aca="false">IFERROR(Base!B78/GAMSbase!B78,"")</f>
        <v/>
      </c>
      <c r="D78" s="128" t="str">
        <f aca="false">IFERROR(Base!C78/GAMSbase!C78,"")</f>
        <v/>
      </c>
      <c r="E78" s="128" t="str">
        <f aca="false">IFERROR(Base!D78/GAMSbase!D78,"")</f>
        <v/>
      </c>
      <c r="F78" s="128" t="str">
        <f aca="false">IFERROR(Base!E78/GAMSbase!E78,"")</f>
        <v/>
      </c>
      <c r="G78" s="128" t="str">
        <f aca="false">IFERROR(Base!F78/GAMSbase!F78,"")</f>
        <v/>
      </c>
      <c r="H78" s="128" t="str">
        <f aca="false">IFERROR(Base!G78/GAMSbase!G78,"")</f>
        <v/>
      </c>
      <c r="I78" s="128" t="str">
        <f aca="false">IFERROR(Base!H78/GAMSbase!H78,"")</f>
        <v/>
      </c>
      <c r="J78" s="128" t="str">
        <f aca="false">IFERROR(Base!I78/GAMSbase!I78,"")</f>
        <v/>
      </c>
      <c r="K78" s="128" t="str">
        <f aca="false">IFERROR(Base!J78/GAMSbase!J78,"")</f>
        <v/>
      </c>
      <c r="L78" s="128" t="str">
        <f aca="false">IFERROR(Base!K78/GAMSbase!K78,"")</f>
        <v/>
      </c>
      <c r="M78" s="128" t="str">
        <f aca="false">IFERROR(Base!L78/GAMSbase!L78,"")</f>
        <v/>
      </c>
      <c r="N78" s="128" t="str">
        <f aca="false">IFERROR(Base!M78/GAMSbase!M78,"")</f>
        <v/>
      </c>
      <c r="O78" s="128" t="str">
        <f aca="false">IFERROR(Base!N78/GAMSbase!N78,"")</f>
        <v/>
      </c>
      <c r="P78" s="128" t="str">
        <f aca="false">IFERROR(Base!O78/GAMSbase!O78,"")</f>
        <v/>
      </c>
      <c r="Q78" s="128" t="str">
        <f aca="false">IFERROR(Base!P78/GAMSbase!P78,"")</f>
        <v/>
      </c>
      <c r="R78" s="128" t="str">
        <f aca="false">IFERROR(Base!Q78/GAMSbase!Q78,"")</f>
        <v/>
      </c>
      <c r="S78" s="128" t="str">
        <f aca="false">IFERROR(Base!R78/GAMSbase!R78,"")</f>
        <v/>
      </c>
      <c r="T78" s="128" t="str">
        <f aca="false">IFERROR(Base!S78/GAMSbase!S78,"")</f>
        <v/>
      </c>
      <c r="U78" s="128" t="str">
        <f aca="false">IFERROR(Base!T78/GAMSbase!T78,"")</f>
        <v/>
      </c>
      <c r="V78" s="128" t="str">
        <f aca="false">IFERROR(Base!U78/GAMSbase!U78,"")</f>
        <v/>
      </c>
      <c r="W78" s="128" t="str">
        <f aca="false">IFERROR(Base!V78/GAMSbase!V78,"")</f>
        <v/>
      </c>
      <c r="X78" s="128" t="str">
        <f aca="false">IFERROR(Base!W78/GAMSbase!W78,"")</f>
        <v/>
      </c>
      <c r="Y78" s="128" t="str">
        <f aca="false">IFERROR(Base!X78/GAMSbase!X78,"")</f>
        <v/>
      </c>
      <c r="Z78" s="128" t="str">
        <f aca="false">IFERROR(Base!Y78/GAMSbase!Y78,"")</f>
        <v/>
      </c>
      <c r="AA78" s="128" t="str">
        <f aca="false">IFERROR(Base!Z78/GAMSbase!Z78,"")</f>
        <v/>
      </c>
      <c r="AB78" s="128" t="str">
        <f aca="false">IFERROR(Base!AA78/GAMSbase!AA78,"")</f>
        <v/>
      </c>
      <c r="AC78" s="128" t="str">
        <f aca="false">IFERROR(Base!AB78/GAMSbase!AB78,"")</f>
        <v/>
      </c>
      <c r="AD78" s="128" t="str">
        <f aca="false">IFERROR(Base!AC78/GAMSbase!AC78,"")</f>
        <v/>
      </c>
      <c r="AE78" s="128" t="str">
        <f aca="false">IFERROR(Base!AD78/GAMSbase!AD78,"")</f>
        <v/>
      </c>
      <c r="AF78" s="128" t="str">
        <f aca="false">IFERROR(Base!AE78/GAMSbase!AE78,"")</f>
        <v/>
      </c>
      <c r="AG78" s="128" t="str">
        <f aca="false">IFERROR(Base!AF78/GAMSbase!AF78,"")</f>
        <v/>
      </c>
      <c r="AH78" s="128" t="str">
        <f aca="false">IFERROR(Base!AG78/GAMSbase!AG78,"")</f>
        <v/>
      </c>
      <c r="AI78" s="128" t="str">
        <f aca="false">IFERROR(Base!AH78/GAMSbase!AH78,"")</f>
        <v/>
      </c>
      <c r="AJ78" s="128" t="str">
        <f aca="false">IFERROR(Base!AI78/GAMSbase!AI78,"")</f>
        <v/>
      </c>
      <c r="AK78" s="128" t="str">
        <f aca="false">IFERROR(Base!AJ78/GAMSbase!AJ78,"")</f>
        <v/>
      </c>
      <c r="AL78" s="128" t="str">
        <f aca="false">IFERROR(Base!AK78/GAMSbase!AK78,"")</f>
        <v/>
      </c>
      <c r="AM78" s="128" t="str">
        <f aca="false">IFERROR(Base!AL78/GAMSbase!AL78,"")</f>
        <v/>
      </c>
      <c r="AN78" s="128" t="str">
        <f aca="false">IFERROR(Base!AM78/GAMSbase!AM78,"")</f>
        <v/>
      </c>
      <c r="AO78" s="128" t="str">
        <f aca="false">IFERROR(Base!AN78/GAMSbase!AN78,"")</f>
        <v/>
      </c>
      <c r="AP78" s="128" t="str">
        <f aca="false">IFERROR(Base!AO78/GAMSbase!AO78,"")</f>
        <v/>
      </c>
      <c r="AQ78" s="128" t="str">
        <f aca="false">IFERROR(Base!AP78/GAMSbase!AP78,"")</f>
        <v/>
      </c>
      <c r="AR78" s="128" t="str">
        <f aca="false">IFERROR(Base!AQ78/GAMSbase!AQ78,"")</f>
        <v/>
      </c>
      <c r="AS78" s="128" t="str">
        <f aca="false">IFERROR(Base!AR78/GAMSbase!AR78,"")</f>
        <v/>
      </c>
      <c r="AT78" s="128" t="str">
        <f aca="false">IFERROR(Base!AS78/GAMSbase!AS78,"")</f>
        <v/>
      </c>
      <c r="AU78" s="128" t="str">
        <f aca="false">IFERROR(Base!AT78/GAMSbase!AT78,"")</f>
        <v/>
      </c>
      <c r="AV78" s="128" t="str">
        <f aca="false">IFERROR(Base!AU78/GAMSbase!AU78,"")</f>
        <v/>
      </c>
      <c r="AW78" s="128" t="str">
        <f aca="false">IFERROR(Base!AV78/GAMSbase!AV78,"")</f>
        <v/>
      </c>
      <c r="AX78" s="128" t="str">
        <f aca="false">IFERROR(Base!AW78/GAMSbase!AW78,"")</f>
        <v/>
      </c>
      <c r="AY78" s="128" t="str">
        <f aca="false">IFERROR(Base!AX78/GAMSbase!AX78,"")</f>
        <v/>
      </c>
      <c r="AZ78" s="128" t="str">
        <f aca="false">IFERROR(Base!AY78/GAMSbase!AY78,"")</f>
        <v/>
      </c>
      <c r="BA78" s="128" t="str">
        <f aca="false">IFERROR(Base!AZ78/GAMSbase!AZ78,"")</f>
        <v/>
      </c>
      <c r="BB78" s="128" t="str">
        <f aca="false">IFERROR(Base!BA78/GAMSbase!BA78,"")</f>
        <v/>
      </c>
      <c r="BC78" s="128" t="str">
        <f aca="false">IFERROR(Base!BB78/GAMSbase!BB78,"")</f>
        <v/>
      </c>
      <c r="BD78" s="128" t="str">
        <f aca="false">IFERROR(Base!BC78/GAMSbase!BC78,"")</f>
        <v/>
      </c>
      <c r="BE78" s="128" t="str">
        <f aca="false">IFERROR(Base!BD78/GAMSbase!BD78,"")</f>
        <v/>
      </c>
      <c r="BF78" s="128" t="str">
        <f aca="false">IFERROR(Base!BE78/GAMSbase!BE78,"")</f>
        <v/>
      </c>
      <c r="BG78" s="128" t="str">
        <f aca="false">IFERROR(Base!BF78/GAMSbase!BF78,"")</f>
        <v/>
      </c>
      <c r="BH78" s="128" t="str">
        <f aca="false">IFERROR(Base!BG78/GAMSbase!BG78,"")</f>
        <v/>
      </c>
      <c r="BI78" s="128" t="str">
        <f aca="false">IFERROR(Base!BH78/GAMSbase!BH78,"")</f>
        <v/>
      </c>
      <c r="BJ78" s="128" t="str">
        <f aca="false">IFERROR(Base!BI78/GAMSbase!BI78,"")</f>
        <v/>
      </c>
    </row>
    <row r="79" customFormat="false" ht="12.75" hidden="false" customHeight="false" outlineLevel="0" collapsed="false">
      <c r="A79" s="0" t="str">
        <f aca="false">Base!A79</f>
        <v>Equilibrium temperature increase for CO2 doubling</v>
      </c>
      <c r="B79" s="0" t="str">
        <f aca="false">GAMSbase!A79</f>
        <v>Temperature Sensitivity Coefficient (temp increase per doubling CO2)</v>
      </c>
      <c r="C79" s="128" t="n">
        <f aca="false">IFERROR(Base!B79/GAMSbase!B79,"")</f>
        <v>1</v>
      </c>
      <c r="D79" s="128" t="str">
        <f aca="false">IFERROR(Base!C79/GAMSbase!C79,"")</f>
        <v/>
      </c>
      <c r="E79" s="128" t="str">
        <f aca="false">IFERROR(Base!D79/GAMSbase!D79,"")</f>
        <v/>
      </c>
      <c r="F79" s="128" t="str">
        <f aca="false">IFERROR(Base!E79/GAMSbase!E79,"")</f>
        <v/>
      </c>
      <c r="G79" s="128" t="str">
        <f aca="false">IFERROR(Base!F79/GAMSbase!F79,"")</f>
        <v/>
      </c>
      <c r="H79" s="128" t="str">
        <f aca="false">IFERROR(Base!G79/GAMSbase!G79,"")</f>
        <v/>
      </c>
      <c r="I79" s="128" t="str">
        <f aca="false">IFERROR(Base!H79/GAMSbase!H79,"")</f>
        <v/>
      </c>
      <c r="J79" s="128" t="str">
        <f aca="false">IFERROR(Base!I79/GAMSbase!I79,"")</f>
        <v/>
      </c>
      <c r="K79" s="128" t="str">
        <f aca="false">IFERROR(Base!J79/GAMSbase!J79,"")</f>
        <v/>
      </c>
      <c r="L79" s="128" t="str">
        <f aca="false">IFERROR(Base!K79/GAMSbase!K79,"")</f>
        <v/>
      </c>
      <c r="M79" s="128" t="str">
        <f aca="false">IFERROR(Base!L79/GAMSbase!L79,"")</f>
        <v/>
      </c>
      <c r="N79" s="128" t="str">
        <f aca="false">IFERROR(Base!M79/GAMSbase!M79,"")</f>
        <v/>
      </c>
      <c r="O79" s="128" t="str">
        <f aca="false">IFERROR(Base!N79/GAMSbase!N79,"")</f>
        <v/>
      </c>
      <c r="P79" s="128" t="str">
        <f aca="false">IFERROR(Base!O79/GAMSbase!O79,"")</f>
        <v/>
      </c>
      <c r="Q79" s="128" t="str">
        <f aca="false">IFERROR(Base!P79/GAMSbase!P79,"")</f>
        <v/>
      </c>
      <c r="R79" s="128" t="str">
        <f aca="false">IFERROR(Base!Q79/GAMSbase!Q79,"")</f>
        <v/>
      </c>
      <c r="S79" s="128" t="str">
        <f aca="false">IFERROR(Base!R79/GAMSbase!R79,"")</f>
        <v/>
      </c>
      <c r="T79" s="128" t="str">
        <f aca="false">IFERROR(Base!S79/GAMSbase!S79,"")</f>
        <v/>
      </c>
      <c r="U79" s="128" t="str">
        <f aca="false">IFERROR(Base!T79/GAMSbase!T79,"")</f>
        <v/>
      </c>
      <c r="V79" s="128" t="str">
        <f aca="false">IFERROR(Base!U79/GAMSbase!U79,"")</f>
        <v/>
      </c>
      <c r="W79" s="128" t="str">
        <f aca="false">IFERROR(Base!V79/GAMSbase!V79,"")</f>
        <v/>
      </c>
      <c r="X79" s="128" t="str">
        <f aca="false">IFERROR(Base!W79/GAMSbase!W79,"")</f>
        <v/>
      </c>
      <c r="Y79" s="128" t="str">
        <f aca="false">IFERROR(Base!X79/GAMSbase!X79,"")</f>
        <v/>
      </c>
      <c r="Z79" s="128" t="str">
        <f aca="false">IFERROR(Base!Y79/GAMSbase!Y79,"")</f>
        <v/>
      </c>
      <c r="AA79" s="128" t="str">
        <f aca="false">IFERROR(Base!Z79/GAMSbase!Z79,"")</f>
        <v/>
      </c>
      <c r="AB79" s="128" t="str">
        <f aca="false">IFERROR(Base!AA79/GAMSbase!AA79,"")</f>
        <v/>
      </c>
      <c r="AC79" s="128" t="str">
        <f aca="false">IFERROR(Base!AB79/GAMSbase!AB79,"")</f>
        <v/>
      </c>
      <c r="AD79" s="128" t="str">
        <f aca="false">IFERROR(Base!AC79/GAMSbase!AC79,"")</f>
        <v/>
      </c>
      <c r="AE79" s="128" t="str">
        <f aca="false">IFERROR(Base!AD79/GAMSbase!AD79,"")</f>
        <v/>
      </c>
      <c r="AF79" s="128" t="str">
        <f aca="false">IFERROR(Base!AE79/GAMSbase!AE79,"")</f>
        <v/>
      </c>
      <c r="AG79" s="128" t="str">
        <f aca="false">IFERROR(Base!AF79/GAMSbase!AF79,"")</f>
        <v/>
      </c>
      <c r="AH79" s="128" t="str">
        <f aca="false">IFERROR(Base!AG79/GAMSbase!AG79,"")</f>
        <v/>
      </c>
      <c r="AI79" s="128" t="str">
        <f aca="false">IFERROR(Base!AH79/GAMSbase!AH79,"")</f>
        <v/>
      </c>
      <c r="AJ79" s="128" t="str">
        <f aca="false">IFERROR(Base!AI79/GAMSbase!AI79,"")</f>
        <v/>
      </c>
      <c r="AK79" s="128" t="str">
        <f aca="false">IFERROR(Base!AJ79/GAMSbase!AJ79,"")</f>
        <v/>
      </c>
      <c r="AL79" s="128" t="str">
        <f aca="false">IFERROR(Base!AK79/GAMSbase!AK79,"")</f>
        <v/>
      </c>
      <c r="AM79" s="128" t="str">
        <f aca="false">IFERROR(Base!AL79/GAMSbase!AL79,"")</f>
        <v/>
      </c>
      <c r="AN79" s="128" t="str">
        <f aca="false">IFERROR(Base!AM79/GAMSbase!AM79,"")</f>
        <v/>
      </c>
      <c r="AO79" s="128" t="str">
        <f aca="false">IFERROR(Base!AN79/GAMSbase!AN79,"")</f>
        <v/>
      </c>
      <c r="AP79" s="128" t="str">
        <f aca="false">IFERROR(Base!AO79/GAMSbase!AO79,"")</f>
        <v/>
      </c>
      <c r="AQ79" s="128" t="str">
        <f aca="false">IFERROR(Base!AP79/GAMSbase!AP79,"")</f>
        <v/>
      </c>
      <c r="AR79" s="128" t="str">
        <f aca="false">IFERROR(Base!AQ79/GAMSbase!AQ79,"")</f>
        <v/>
      </c>
      <c r="AS79" s="128" t="str">
        <f aca="false">IFERROR(Base!AR79/GAMSbase!AR79,"")</f>
        <v/>
      </c>
      <c r="AT79" s="128" t="str">
        <f aca="false">IFERROR(Base!AS79/GAMSbase!AS79,"")</f>
        <v/>
      </c>
      <c r="AU79" s="128" t="str">
        <f aca="false">IFERROR(Base!AT79/GAMSbase!AT79,"")</f>
        <v/>
      </c>
      <c r="AV79" s="128" t="str">
        <f aca="false">IFERROR(Base!AU79/GAMSbase!AU79,"")</f>
        <v/>
      </c>
      <c r="AW79" s="128" t="str">
        <f aca="false">IFERROR(Base!AV79/GAMSbase!AV79,"")</f>
        <v/>
      </c>
      <c r="AX79" s="128" t="str">
        <f aca="false">IFERROR(Base!AW79/GAMSbase!AW79,"")</f>
        <v/>
      </c>
      <c r="AY79" s="128" t="str">
        <f aca="false">IFERROR(Base!AX79/GAMSbase!AX79,"")</f>
        <v/>
      </c>
      <c r="AZ79" s="128" t="str">
        <f aca="false">IFERROR(Base!AY79/GAMSbase!AY79,"")</f>
        <v/>
      </c>
      <c r="BA79" s="128" t="str">
        <f aca="false">IFERROR(Base!AZ79/GAMSbase!AZ79,"")</f>
        <v/>
      </c>
      <c r="BB79" s="128" t="str">
        <f aca="false">IFERROR(Base!BA79/GAMSbase!BA79,"")</f>
        <v/>
      </c>
      <c r="BC79" s="128" t="str">
        <f aca="false">IFERROR(Base!BB79/GAMSbase!BB79,"")</f>
        <v/>
      </c>
      <c r="BD79" s="128" t="str">
        <f aca="false">IFERROR(Base!BC79/GAMSbase!BC79,"")</f>
        <v/>
      </c>
      <c r="BE79" s="128" t="str">
        <f aca="false">IFERROR(Base!BD79/GAMSbase!BD79,"")</f>
        <v/>
      </c>
      <c r="BF79" s="128" t="str">
        <f aca="false">IFERROR(Base!BE79/GAMSbase!BE79,"")</f>
        <v/>
      </c>
      <c r="BG79" s="128" t="str">
        <f aca="false">IFERROR(Base!BF79/GAMSbase!BF79,"")</f>
        <v/>
      </c>
      <c r="BH79" s="128" t="str">
        <f aca="false">IFERROR(Base!BG79/GAMSbase!BG79,"")</f>
        <v/>
      </c>
      <c r="BI79" s="128" t="str">
        <f aca="false">IFERROR(Base!BH79/GAMSbase!BH79,"")</f>
        <v/>
      </c>
      <c r="BJ79" s="128" t="str">
        <f aca="false">IFERROR(Base!BI79/GAMSbase!BI79,"")</f>
        <v/>
      </c>
    </row>
    <row r="80" customFormat="false" ht="12.75" hidden="false" customHeight="false" outlineLevel="0" collapsed="false">
      <c r="A80" s="0" t="str">
        <f aca="false">Base!A80</f>
        <v>Forcings at CO2 doubling (W/m2)</v>
      </c>
      <c r="B80" s="0" t="str">
        <f aca="false">GAMSbase!A80</f>
        <v>Forcings at CO2 doubling (Watts per Meter 2)</v>
      </c>
      <c r="C80" s="128" t="n">
        <f aca="false">IFERROR(Base!B80/GAMSbase!B80,"")</f>
        <v>1</v>
      </c>
      <c r="D80" s="128" t="str">
        <f aca="false">IFERROR(Base!C80/GAMSbase!C80,"")</f>
        <v/>
      </c>
      <c r="E80" s="128" t="str">
        <f aca="false">IFERROR(Base!D80/GAMSbase!D80,"")</f>
        <v/>
      </c>
      <c r="F80" s="128" t="str">
        <f aca="false">IFERROR(Base!E80/GAMSbase!E80,"")</f>
        <v/>
      </c>
      <c r="G80" s="128" t="str">
        <f aca="false">IFERROR(Base!F80/GAMSbase!F80,"")</f>
        <v/>
      </c>
      <c r="H80" s="128" t="str">
        <f aca="false">IFERROR(Base!G80/GAMSbase!G80,"")</f>
        <v/>
      </c>
      <c r="I80" s="128" t="str">
        <f aca="false">IFERROR(Base!H80/GAMSbase!H80,"")</f>
        <v/>
      </c>
      <c r="J80" s="128" t="str">
        <f aca="false">IFERROR(Base!I80/GAMSbase!I80,"")</f>
        <v/>
      </c>
      <c r="K80" s="128" t="str">
        <f aca="false">IFERROR(Base!J80/GAMSbase!J80,"")</f>
        <v/>
      </c>
      <c r="L80" s="128" t="str">
        <f aca="false">IFERROR(Base!K80/GAMSbase!K80,"")</f>
        <v/>
      </c>
      <c r="M80" s="128" t="str">
        <f aca="false">IFERROR(Base!L80/GAMSbase!L80,"")</f>
        <v/>
      </c>
      <c r="N80" s="128" t="str">
        <f aca="false">IFERROR(Base!M80/GAMSbase!M80,"")</f>
        <v/>
      </c>
      <c r="O80" s="128" t="str">
        <f aca="false">IFERROR(Base!N80/GAMSbase!N80,"")</f>
        <v/>
      </c>
      <c r="P80" s="128" t="str">
        <f aca="false">IFERROR(Base!O80/GAMSbase!O80,"")</f>
        <v/>
      </c>
      <c r="Q80" s="128" t="str">
        <f aca="false">IFERROR(Base!P80/GAMSbase!P80,"")</f>
        <v/>
      </c>
      <c r="R80" s="128" t="str">
        <f aca="false">IFERROR(Base!Q80/GAMSbase!Q80,"")</f>
        <v/>
      </c>
      <c r="S80" s="128" t="str">
        <f aca="false">IFERROR(Base!R80/GAMSbase!R80,"")</f>
        <v/>
      </c>
      <c r="T80" s="128" t="str">
        <f aca="false">IFERROR(Base!S80/GAMSbase!S80,"")</f>
        <v/>
      </c>
      <c r="U80" s="128" t="str">
        <f aca="false">IFERROR(Base!T80/GAMSbase!T80,"")</f>
        <v/>
      </c>
      <c r="V80" s="128" t="str">
        <f aca="false">IFERROR(Base!U80/GAMSbase!U80,"")</f>
        <v/>
      </c>
      <c r="W80" s="128" t="str">
        <f aca="false">IFERROR(Base!V80/GAMSbase!V80,"")</f>
        <v/>
      </c>
      <c r="X80" s="128" t="str">
        <f aca="false">IFERROR(Base!W80/GAMSbase!W80,"")</f>
        <v/>
      </c>
      <c r="Y80" s="128" t="str">
        <f aca="false">IFERROR(Base!X80/GAMSbase!X80,"")</f>
        <v/>
      </c>
      <c r="Z80" s="128" t="str">
        <f aca="false">IFERROR(Base!Y80/GAMSbase!Y80,"")</f>
        <v/>
      </c>
      <c r="AA80" s="128" t="str">
        <f aca="false">IFERROR(Base!Z80/GAMSbase!Z80,"")</f>
        <v/>
      </c>
      <c r="AB80" s="128" t="str">
        <f aca="false">IFERROR(Base!AA80/GAMSbase!AA80,"")</f>
        <v/>
      </c>
      <c r="AC80" s="128" t="str">
        <f aca="false">IFERROR(Base!AB80/GAMSbase!AB80,"")</f>
        <v/>
      </c>
      <c r="AD80" s="128" t="str">
        <f aca="false">IFERROR(Base!AC80/GAMSbase!AC80,"")</f>
        <v/>
      </c>
      <c r="AE80" s="128" t="str">
        <f aca="false">IFERROR(Base!AD80/GAMSbase!AD80,"")</f>
        <v/>
      </c>
      <c r="AF80" s="128" t="str">
        <f aca="false">IFERROR(Base!AE80/GAMSbase!AE80,"")</f>
        <v/>
      </c>
      <c r="AG80" s="128" t="str">
        <f aca="false">IFERROR(Base!AF80/GAMSbase!AF80,"")</f>
        <v/>
      </c>
      <c r="AH80" s="128" t="str">
        <f aca="false">IFERROR(Base!AG80/GAMSbase!AG80,"")</f>
        <v/>
      </c>
      <c r="AI80" s="128" t="str">
        <f aca="false">IFERROR(Base!AH80/GAMSbase!AH80,"")</f>
        <v/>
      </c>
      <c r="AJ80" s="128" t="str">
        <f aca="false">IFERROR(Base!AI80/GAMSbase!AI80,"")</f>
        <v/>
      </c>
      <c r="AK80" s="128" t="str">
        <f aca="false">IFERROR(Base!AJ80/GAMSbase!AJ80,"")</f>
        <v/>
      </c>
      <c r="AL80" s="128" t="str">
        <f aca="false">IFERROR(Base!AK80/GAMSbase!AK80,"")</f>
        <v/>
      </c>
      <c r="AM80" s="128" t="str">
        <f aca="false">IFERROR(Base!AL80/GAMSbase!AL80,"")</f>
        <v/>
      </c>
      <c r="AN80" s="128" t="str">
        <f aca="false">IFERROR(Base!AM80/GAMSbase!AM80,"")</f>
        <v/>
      </c>
      <c r="AO80" s="128" t="str">
        <f aca="false">IFERROR(Base!AN80/GAMSbase!AN80,"")</f>
        <v/>
      </c>
      <c r="AP80" s="128" t="str">
        <f aca="false">IFERROR(Base!AO80/GAMSbase!AO80,"")</f>
        <v/>
      </c>
      <c r="AQ80" s="128" t="str">
        <f aca="false">IFERROR(Base!AP80/GAMSbase!AP80,"")</f>
        <v/>
      </c>
      <c r="AR80" s="128" t="str">
        <f aca="false">IFERROR(Base!AQ80/GAMSbase!AQ80,"")</f>
        <v/>
      </c>
      <c r="AS80" s="128" t="str">
        <f aca="false">IFERROR(Base!AR80/GAMSbase!AR80,"")</f>
        <v/>
      </c>
      <c r="AT80" s="128" t="str">
        <f aca="false">IFERROR(Base!AS80/GAMSbase!AS80,"")</f>
        <v/>
      </c>
      <c r="AU80" s="128" t="str">
        <f aca="false">IFERROR(Base!AT80/GAMSbase!AT80,"")</f>
        <v/>
      </c>
      <c r="AV80" s="128" t="str">
        <f aca="false">IFERROR(Base!AU80/GAMSbase!AU80,"")</f>
        <v/>
      </c>
      <c r="AW80" s="128" t="str">
        <f aca="false">IFERROR(Base!AV80/GAMSbase!AV80,"")</f>
        <v/>
      </c>
      <c r="AX80" s="128" t="str">
        <f aca="false">IFERROR(Base!AW80/GAMSbase!AW80,"")</f>
        <v/>
      </c>
      <c r="AY80" s="128" t="str">
        <f aca="false">IFERROR(Base!AX80/GAMSbase!AX80,"")</f>
        <v/>
      </c>
      <c r="AZ80" s="128" t="str">
        <f aca="false">IFERROR(Base!AY80/GAMSbase!AY80,"")</f>
        <v/>
      </c>
      <c r="BA80" s="128" t="str">
        <f aca="false">IFERROR(Base!AZ80/GAMSbase!AZ80,"")</f>
        <v/>
      </c>
      <c r="BB80" s="128" t="str">
        <f aca="false">IFERROR(Base!BA80/GAMSbase!BA80,"")</f>
        <v/>
      </c>
      <c r="BC80" s="128" t="str">
        <f aca="false">IFERROR(Base!BB80/GAMSbase!BB80,"")</f>
        <v/>
      </c>
      <c r="BD80" s="128" t="str">
        <f aca="false">IFERROR(Base!BC80/GAMSbase!BC80,"")</f>
        <v/>
      </c>
      <c r="BE80" s="128" t="str">
        <f aca="false">IFERROR(Base!BD80/GAMSbase!BD80,"")</f>
        <v/>
      </c>
      <c r="BF80" s="128" t="str">
        <f aca="false">IFERROR(Base!BE80/GAMSbase!BE80,"")</f>
        <v/>
      </c>
      <c r="BG80" s="128" t="str">
        <f aca="false">IFERROR(Base!BF80/GAMSbase!BF80,"")</f>
        <v/>
      </c>
      <c r="BH80" s="128" t="str">
        <f aca="false">IFERROR(Base!BG80/GAMSbase!BG80,"")</f>
        <v/>
      </c>
      <c r="BI80" s="128" t="str">
        <f aca="false">IFERROR(Base!BH80/GAMSbase!BH80,"")</f>
        <v/>
      </c>
      <c r="BJ80" s="128" t="str">
        <f aca="false">IFERROR(Base!BI80/GAMSbase!BI80,"")</f>
        <v/>
      </c>
    </row>
    <row r="81" customFormat="false" ht="12.75" hidden="false" customHeight="false" outlineLevel="0" collapsed="false">
      <c r="A81" s="0" t="str">
        <f aca="false">Base!A81</f>
        <v>CLIMATE MODULE TRANSITION PARAMETERS (per 5 years)</v>
      </c>
      <c r="B81" s="0" t="str">
        <f aca="false">GAMSbase!A81</f>
        <v>* CLIMATE MODULE TRANSITION PARAMETERS</v>
      </c>
      <c r="C81" s="128" t="str">
        <f aca="false">IFERROR(Base!B81/GAMSbase!B81,"")</f>
        <v/>
      </c>
      <c r="D81" s="128" t="str">
        <f aca="false">IFERROR(Base!C81/GAMSbase!C81,"")</f>
        <v/>
      </c>
      <c r="E81" s="128" t="str">
        <f aca="false">IFERROR(Base!D81/GAMSbase!D81,"")</f>
        <v/>
      </c>
      <c r="F81" s="128" t="str">
        <f aca="false">IFERROR(Base!E81/GAMSbase!E81,"")</f>
        <v/>
      </c>
      <c r="G81" s="128" t="str">
        <f aca="false">IFERROR(Base!F81/GAMSbase!F81,"")</f>
        <v/>
      </c>
      <c r="H81" s="128" t="str">
        <f aca="false">IFERROR(Base!G81/GAMSbase!G81,"")</f>
        <v/>
      </c>
      <c r="I81" s="128" t="str">
        <f aca="false">IFERROR(Base!H81/GAMSbase!H81,"")</f>
        <v/>
      </c>
      <c r="J81" s="128" t="str">
        <f aca="false">IFERROR(Base!I81/GAMSbase!I81,"")</f>
        <v/>
      </c>
      <c r="K81" s="128" t="str">
        <f aca="false">IFERROR(Base!J81/GAMSbase!J81,"")</f>
        <v/>
      </c>
      <c r="L81" s="128" t="str">
        <f aca="false">IFERROR(Base!K81/GAMSbase!K81,"")</f>
        <v/>
      </c>
      <c r="M81" s="128" t="str">
        <f aca="false">IFERROR(Base!L81/GAMSbase!L81,"")</f>
        <v/>
      </c>
      <c r="N81" s="128" t="str">
        <f aca="false">IFERROR(Base!M81/GAMSbase!M81,"")</f>
        <v/>
      </c>
      <c r="O81" s="128" t="str">
        <f aca="false">IFERROR(Base!N81/GAMSbase!N81,"")</f>
        <v/>
      </c>
      <c r="P81" s="128" t="str">
        <f aca="false">IFERROR(Base!O81/GAMSbase!O81,"")</f>
        <v/>
      </c>
      <c r="Q81" s="128" t="str">
        <f aca="false">IFERROR(Base!P81/GAMSbase!P81,"")</f>
        <v/>
      </c>
      <c r="R81" s="128" t="str">
        <f aca="false">IFERROR(Base!Q81/GAMSbase!Q81,"")</f>
        <v/>
      </c>
      <c r="S81" s="128" t="str">
        <f aca="false">IFERROR(Base!R81/GAMSbase!R81,"")</f>
        <v/>
      </c>
      <c r="T81" s="128" t="str">
        <f aca="false">IFERROR(Base!S81/GAMSbase!S81,"")</f>
        <v/>
      </c>
      <c r="U81" s="128" t="str">
        <f aca="false">IFERROR(Base!T81/GAMSbase!T81,"")</f>
        <v/>
      </c>
      <c r="V81" s="128" t="str">
        <f aca="false">IFERROR(Base!U81/GAMSbase!U81,"")</f>
        <v/>
      </c>
      <c r="W81" s="128" t="str">
        <f aca="false">IFERROR(Base!V81/GAMSbase!V81,"")</f>
        <v/>
      </c>
      <c r="X81" s="128" t="str">
        <f aca="false">IFERROR(Base!W81/GAMSbase!W81,"")</f>
        <v/>
      </c>
      <c r="Y81" s="128" t="str">
        <f aca="false">IFERROR(Base!X81/GAMSbase!X81,"")</f>
        <v/>
      </c>
      <c r="Z81" s="128" t="str">
        <f aca="false">IFERROR(Base!Y81/GAMSbase!Y81,"")</f>
        <v/>
      </c>
      <c r="AA81" s="128" t="str">
        <f aca="false">IFERROR(Base!Z81/GAMSbase!Z81,"")</f>
        <v/>
      </c>
      <c r="AB81" s="128" t="str">
        <f aca="false">IFERROR(Base!AA81/GAMSbase!AA81,"")</f>
        <v/>
      </c>
      <c r="AC81" s="128" t="str">
        <f aca="false">IFERROR(Base!AB81/GAMSbase!AB81,"")</f>
        <v/>
      </c>
      <c r="AD81" s="128" t="str">
        <f aca="false">IFERROR(Base!AC81/GAMSbase!AC81,"")</f>
        <v/>
      </c>
      <c r="AE81" s="128" t="str">
        <f aca="false">IFERROR(Base!AD81/GAMSbase!AD81,"")</f>
        <v/>
      </c>
      <c r="AF81" s="128" t="str">
        <f aca="false">IFERROR(Base!AE81/GAMSbase!AE81,"")</f>
        <v/>
      </c>
      <c r="AG81" s="128" t="str">
        <f aca="false">IFERROR(Base!AF81/GAMSbase!AF81,"")</f>
        <v/>
      </c>
      <c r="AH81" s="128" t="str">
        <f aca="false">IFERROR(Base!AG81/GAMSbase!AG81,"")</f>
        <v/>
      </c>
      <c r="AI81" s="128" t="str">
        <f aca="false">IFERROR(Base!AH81/GAMSbase!AH81,"")</f>
        <v/>
      </c>
      <c r="AJ81" s="128" t="str">
        <f aca="false">IFERROR(Base!AI81/GAMSbase!AI81,"")</f>
        <v/>
      </c>
      <c r="AK81" s="128" t="str">
        <f aca="false">IFERROR(Base!AJ81/GAMSbase!AJ81,"")</f>
        <v/>
      </c>
      <c r="AL81" s="128" t="str">
        <f aca="false">IFERROR(Base!AK81/GAMSbase!AK81,"")</f>
        <v/>
      </c>
      <c r="AM81" s="128" t="str">
        <f aca="false">IFERROR(Base!AL81/GAMSbase!AL81,"")</f>
        <v/>
      </c>
      <c r="AN81" s="128" t="str">
        <f aca="false">IFERROR(Base!AM81/GAMSbase!AM81,"")</f>
        <v/>
      </c>
      <c r="AO81" s="128" t="str">
        <f aca="false">IFERROR(Base!AN81/GAMSbase!AN81,"")</f>
        <v/>
      </c>
      <c r="AP81" s="128" t="str">
        <f aca="false">IFERROR(Base!AO81/GAMSbase!AO81,"")</f>
        <v/>
      </c>
      <c r="AQ81" s="128" t="str">
        <f aca="false">IFERROR(Base!AP81/GAMSbase!AP81,"")</f>
        <v/>
      </c>
      <c r="AR81" s="128" t="str">
        <f aca="false">IFERROR(Base!AQ81/GAMSbase!AQ81,"")</f>
        <v/>
      </c>
      <c r="AS81" s="128" t="str">
        <f aca="false">IFERROR(Base!AR81/GAMSbase!AR81,"")</f>
        <v/>
      </c>
      <c r="AT81" s="128" t="str">
        <f aca="false">IFERROR(Base!AS81/GAMSbase!AS81,"")</f>
        <v/>
      </c>
      <c r="AU81" s="128" t="str">
        <f aca="false">IFERROR(Base!AT81/GAMSbase!AT81,"")</f>
        <v/>
      </c>
      <c r="AV81" s="128" t="str">
        <f aca="false">IFERROR(Base!AU81/GAMSbase!AU81,"")</f>
        <v/>
      </c>
      <c r="AW81" s="128" t="str">
        <f aca="false">IFERROR(Base!AV81/GAMSbase!AV81,"")</f>
        <v/>
      </c>
      <c r="AX81" s="128" t="str">
        <f aca="false">IFERROR(Base!AW81/GAMSbase!AW81,"")</f>
        <v/>
      </c>
      <c r="AY81" s="128" t="str">
        <f aca="false">IFERROR(Base!AX81/GAMSbase!AX81,"")</f>
        <v/>
      </c>
      <c r="AZ81" s="128" t="str">
        <f aca="false">IFERROR(Base!AY81/GAMSbase!AY81,"")</f>
        <v/>
      </c>
      <c r="BA81" s="128" t="str">
        <f aca="false">IFERROR(Base!AZ81/GAMSbase!AZ81,"")</f>
        <v/>
      </c>
      <c r="BB81" s="128" t="str">
        <f aca="false">IFERROR(Base!BA81/GAMSbase!BA81,"")</f>
        <v/>
      </c>
      <c r="BC81" s="128" t="str">
        <f aca="false">IFERROR(Base!BB81/GAMSbase!BB81,"")</f>
        <v/>
      </c>
      <c r="BD81" s="128" t="str">
        <f aca="false">IFERROR(Base!BC81/GAMSbase!BC81,"")</f>
        <v/>
      </c>
      <c r="BE81" s="128" t="str">
        <f aca="false">IFERROR(Base!BD81/GAMSbase!BD81,"")</f>
        <v/>
      </c>
      <c r="BF81" s="128" t="str">
        <f aca="false">IFERROR(Base!BE81/GAMSbase!BE81,"")</f>
        <v/>
      </c>
      <c r="BG81" s="128" t="str">
        <f aca="false">IFERROR(Base!BF81/GAMSbase!BF81,"")</f>
        <v/>
      </c>
      <c r="BH81" s="128" t="str">
        <f aca="false">IFERROR(Base!BG81/GAMSbase!BG81,"")</f>
        <v/>
      </c>
      <c r="BI81" s="128" t="str">
        <f aca="false">IFERROR(Base!BH81/GAMSbase!BH81,"")</f>
        <v/>
      </c>
      <c r="BJ81" s="128" t="str">
        <f aca="false">IFERROR(Base!BI81/GAMSbase!BI81,"")</f>
        <v/>
      </c>
    </row>
    <row r="82" customFormat="false" ht="12.75" hidden="false" customHeight="false" outlineLevel="0" collapsed="false">
      <c r="A82" s="0" t="str">
        <f aca="false">Base!A82</f>
        <v>Speed of adjustment parameter for atmospheric temperature (c1)</v>
      </c>
      <c r="B82" s="0" t="str">
        <f aca="false">GAMSbase!A82</f>
        <v>Speed of Adjustment Parameter for Atmospheric Temperature</v>
      </c>
      <c r="C82" s="128" t="n">
        <f aca="false">IFERROR(Base!B82/GAMSbase!B82,"")</f>
        <v>1</v>
      </c>
      <c r="D82" s="128" t="str">
        <f aca="false">IFERROR(Base!C82/GAMSbase!C82,"")</f>
        <v/>
      </c>
      <c r="E82" s="128" t="str">
        <f aca="false">IFERROR(Base!D82/GAMSbase!D82,"")</f>
        <v/>
      </c>
      <c r="F82" s="128" t="str">
        <f aca="false">IFERROR(Base!E82/GAMSbase!E82,"")</f>
        <v/>
      </c>
      <c r="G82" s="128" t="str">
        <f aca="false">IFERROR(Base!F82/GAMSbase!F82,"")</f>
        <v/>
      </c>
      <c r="H82" s="128" t="str">
        <f aca="false">IFERROR(Base!G82/GAMSbase!G82,"")</f>
        <v/>
      </c>
      <c r="I82" s="128" t="str">
        <f aca="false">IFERROR(Base!H82/GAMSbase!H82,"")</f>
        <v/>
      </c>
      <c r="J82" s="128" t="str">
        <f aca="false">IFERROR(Base!I82/GAMSbase!I82,"")</f>
        <v/>
      </c>
      <c r="K82" s="128" t="str">
        <f aca="false">IFERROR(Base!J82/GAMSbase!J82,"")</f>
        <v/>
      </c>
      <c r="L82" s="128" t="str">
        <f aca="false">IFERROR(Base!K82/GAMSbase!K82,"")</f>
        <v/>
      </c>
      <c r="M82" s="128" t="str">
        <f aca="false">IFERROR(Base!L82/GAMSbase!L82,"")</f>
        <v/>
      </c>
      <c r="N82" s="128" t="str">
        <f aca="false">IFERROR(Base!M82/GAMSbase!M82,"")</f>
        <v/>
      </c>
      <c r="O82" s="128" t="str">
        <f aca="false">IFERROR(Base!N82/GAMSbase!N82,"")</f>
        <v/>
      </c>
      <c r="P82" s="128" t="str">
        <f aca="false">IFERROR(Base!O82/GAMSbase!O82,"")</f>
        <v/>
      </c>
      <c r="Q82" s="128" t="str">
        <f aca="false">IFERROR(Base!P82/GAMSbase!P82,"")</f>
        <v/>
      </c>
      <c r="R82" s="128" t="str">
        <f aca="false">IFERROR(Base!Q82/GAMSbase!Q82,"")</f>
        <v/>
      </c>
      <c r="S82" s="128" t="str">
        <f aca="false">IFERROR(Base!R82/GAMSbase!R82,"")</f>
        <v/>
      </c>
      <c r="T82" s="128" t="str">
        <f aca="false">IFERROR(Base!S82/GAMSbase!S82,"")</f>
        <v/>
      </c>
      <c r="U82" s="128" t="str">
        <f aca="false">IFERROR(Base!T82/GAMSbase!T82,"")</f>
        <v/>
      </c>
      <c r="V82" s="128" t="str">
        <f aca="false">IFERROR(Base!U82/GAMSbase!U82,"")</f>
        <v/>
      </c>
      <c r="W82" s="128" t="str">
        <f aca="false">IFERROR(Base!V82/GAMSbase!V82,"")</f>
        <v/>
      </c>
      <c r="X82" s="128" t="str">
        <f aca="false">IFERROR(Base!W82/GAMSbase!W82,"")</f>
        <v/>
      </c>
      <c r="Y82" s="128" t="str">
        <f aca="false">IFERROR(Base!X82/GAMSbase!X82,"")</f>
        <v/>
      </c>
      <c r="Z82" s="128" t="str">
        <f aca="false">IFERROR(Base!Y82/GAMSbase!Y82,"")</f>
        <v/>
      </c>
      <c r="AA82" s="128" t="str">
        <f aca="false">IFERROR(Base!Z82/GAMSbase!Z82,"")</f>
        <v/>
      </c>
      <c r="AB82" s="128" t="str">
        <f aca="false">IFERROR(Base!AA82/GAMSbase!AA82,"")</f>
        <v/>
      </c>
      <c r="AC82" s="128" t="str">
        <f aca="false">IFERROR(Base!AB82/GAMSbase!AB82,"")</f>
        <v/>
      </c>
      <c r="AD82" s="128" t="str">
        <f aca="false">IFERROR(Base!AC82/GAMSbase!AC82,"")</f>
        <v/>
      </c>
      <c r="AE82" s="128" t="str">
        <f aca="false">IFERROR(Base!AD82/GAMSbase!AD82,"")</f>
        <v/>
      </c>
      <c r="AF82" s="128" t="str">
        <f aca="false">IFERROR(Base!AE82/GAMSbase!AE82,"")</f>
        <v/>
      </c>
      <c r="AG82" s="128" t="str">
        <f aca="false">IFERROR(Base!AF82/GAMSbase!AF82,"")</f>
        <v/>
      </c>
      <c r="AH82" s="128" t="str">
        <f aca="false">IFERROR(Base!AG82/GAMSbase!AG82,"")</f>
        <v/>
      </c>
      <c r="AI82" s="128" t="str">
        <f aca="false">IFERROR(Base!AH82/GAMSbase!AH82,"")</f>
        <v/>
      </c>
      <c r="AJ82" s="128" t="str">
        <f aca="false">IFERROR(Base!AI82/GAMSbase!AI82,"")</f>
        <v/>
      </c>
      <c r="AK82" s="128" t="str">
        <f aca="false">IFERROR(Base!AJ82/GAMSbase!AJ82,"")</f>
        <v/>
      </c>
      <c r="AL82" s="128" t="str">
        <f aca="false">IFERROR(Base!AK82/GAMSbase!AK82,"")</f>
        <v/>
      </c>
      <c r="AM82" s="128" t="str">
        <f aca="false">IFERROR(Base!AL82/GAMSbase!AL82,"")</f>
        <v/>
      </c>
      <c r="AN82" s="128" t="str">
        <f aca="false">IFERROR(Base!AM82/GAMSbase!AM82,"")</f>
        <v/>
      </c>
      <c r="AO82" s="128" t="str">
        <f aca="false">IFERROR(Base!AN82/GAMSbase!AN82,"")</f>
        <v/>
      </c>
      <c r="AP82" s="128" t="str">
        <f aca="false">IFERROR(Base!AO82/GAMSbase!AO82,"")</f>
        <v/>
      </c>
      <c r="AQ82" s="128" t="str">
        <f aca="false">IFERROR(Base!AP82/GAMSbase!AP82,"")</f>
        <v/>
      </c>
      <c r="AR82" s="128" t="str">
        <f aca="false">IFERROR(Base!AQ82/GAMSbase!AQ82,"")</f>
        <v/>
      </c>
      <c r="AS82" s="128" t="str">
        <f aca="false">IFERROR(Base!AR82/GAMSbase!AR82,"")</f>
        <v/>
      </c>
      <c r="AT82" s="128" t="str">
        <f aca="false">IFERROR(Base!AS82/GAMSbase!AS82,"")</f>
        <v/>
      </c>
      <c r="AU82" s="128" t="str">
        <f aca="false">IFERROR(Base!AT82/GAMSbase!AT82,"")</f>
        <v/>
      </c>
      <c r="AV82" s="128" t="str">
        <f aca="false">IFERROR(Base!AU82/GAMSbase!AU82,"")</f>
        <v/>
      </c>
      <c r="AW82" s="128" t="str">
        <f aca="false">IFERROR(Base!AV82/GAMSbase!AV82,"")</f>
        <v/>
      </c>
      <c r="AX82" s="128" t="str">
        <f aca="false">IFERROR(Base!AW82/GAMSbase!AW82,"")</f>
        <v/>
      </c>
      <c r="AY82" s="128" t="str">
        <f aca="false">IFERROR(Base!AX82/GAMSbase!AX82,"")</f>
        <v/>
      </c>
      <c r="AZ82" s="128" t="str">
        <f aca="false">IFERROR(Base!AY82/GAMSbase!AY82,"")</f>
        <v/>
      </c>
      <c r="BA82" s="128" t="str">
        <f aca="false">IFERROR(Base!AZ82/GAMSbase!AZ82,"")</f>
        <v/>
      </c>
      <c r="BB82" s="128" t="str">
        <f aca="false">IFERROR(Base!BA82/GAMSbase!BA82,"")</f>
        <v/>
      </c>
      <c r="BC82" s="128" t="str">
        <f aca="false">IFERROR(Base!BB82/GAMSbase!BB82,"")</f>
        <v/>
      </c>
      <c r="BD82" s="128" t="str">
        <f aca="false">IFERROR(Base!BC82/GAMSbase!BC82,"")</f>
        <v/>
      </c>
      <c r="BE82" s="128" t="str">
        <f aca="false">IFERROR(Base!BD82/GAMSbase!BD82,"")</f>
        <v/>
      </c>
      <c r="BF82" s="128" t="str">
        <f aca="false">IFERROR(Base!BE82/GAMSbase!BE82,"")</f>
        <v/>
      </c>
      <c r="BG82" s="128" t="str">
        <f aca="false">IFERROR(Base!BF82/GAMSbase!BF82,"")</f>
        <v/>
      </c>
      <c r="BH82" s="128" t="str">
        <f aca="false">IFERROR(Base!BG82/GAMSbase!BG82,"")</f>
        <v/>
      </c>
      <c r="BI82" s="128" t="str">
        <f aca="false">IFERROR(Base!BH82/GAMSbase!BH82,"")</f>
        <v/>
      </c>
      <c r="BJ82" s="128" t="str">
        <f aca="false">IFERROR(Base!BI82/GAMSbase!BI82,"")</f>
        <v/>
      </c>
    </row>
    <row r="83" customFormat="false" ht="12.75" hidden="false" customHeight="false" outlineLevel="0" collapsed="false">
      <c r="A83" s="0" t="str">
        <f aca="false">Base!A83</f>
        <v>Coefficient of heat loss from atmosphere to oceans (c3)</v>
      </c>
      <c r="B83" s="0" t="str">
        <f aca="false">GAMSbase!A83</f>
        <v>Coefficient of Heat Loss from Atmosphere to Oceans</v>
      </c>
      <c r="C83" s="128" t="n">
        <f aca="false">IFERROR(Base!B83/GAMSbase!B83,"")</f>
        <v>1</v>
      </c>
      <c r="D83" s="128" t="str">
        <f aca="false">IFERROR(Base!C83/GAMSbase!C83,"")</f>
        <v/>
      </c>
      <c r="E83" s="128" t="str">
        <f aca="false">IFERROR(Base!D83/GAMSbase!D83,"")</f>
        <v/>
      </c>
      <c r="F83" s="128" t="str">
        <f aca="false">IFERROR(Base!E83/GAMSbase!E83,"")</f>
        <v/>
      </c>
      <c r="G83" s="128" t="str">
        <f aca="false">IFERROR(Base!F83/GAMSbase!F83,"")</f>
        <v/>
      </c>
      <c r="H83" s="128" t="str">
        <f aca="false">IFERROR(Base!G83/GAMSbase!G83,"")</f>
        <v/>
      </c>
      <c r="I83" s="128" t="str">
        <f aca="false">IFERROR(Base!H83/GAMSbase!H83,"")</f>
        <v/>
      </c>
      <c r="J83" s="128" t="str">
        <f aca="false">IFERROR(Base!I83/GAMSbase!I83,"")</f>
        <v/>
      </c>
      <c r="K83" s="128" t="str">
        <f aca="false">IFERROR(Base!J83/GAMSbase!J83,"")</f>
        <v/>
      </c>
      <c r="L83" s="128" t="str">
        <f aca="false">IFERROR(Base!K83/GAMSbase!K83,"")</f>
        <v/>
      </c>
      <c r="M83" s="128" t="str">
        <f aca="false">IFERROR(Base!L83/GAMSbase!L83,"")</f>
        <v/>
      </c>
      <c r="N83" s="128" t="str">
        <f aca="false">IFERROR(Base!M83/GAMSbase!M83,"")</f>
        <v/>
      </c>
      <c r="O83" s="128" t="str">
        <f aca="false">IFERROR(Base!N83/GAMSbase!N83,"")</f>
        <v/>
      </c>
      <c r="P83" s="128" t="str">
        <f aca="false">IFERROR(Base!O83/GAMSbase!O83,"")</f>
        <v/>
      </c>
      <c r="Q83" s="128" t="str">
        <f aca="false">IFERROR(Base!P83/GAMSbase!P83,"")</f>
        <v/>
      </c>
      <c r="R83" s="128" t="str">
        <f aca="false">IFERROR(Base!Q83/GAMSbase!Q83,"")</f>
        <v/>
      </c>
      <c r="S83" s="128" t="str">
        <f aca="false">IFERROR(Base!R83/GAMSbase!R83,"")</f>
        <v/>
      </c>
      <c r="T83" s="128" t="str">
        <f aca="false">IFERROR(Base!S83/GAMSbase!S83,"")</f>
        <v/>
      </c>
      <c r="U83" s="128" t="str">
        <f aca="false">IFERROR(Base!T83/GAMSbase!T83,"")</f>
        <v/>
      </c>
      <c r="V83" s="128" t="str">
        <f aca="false">IFERROR(Base!U83/GAMSbase!U83,"")</f>
        <v/>
      </c>
      <c r="W83" s="128" t="str">
        <f aca="false">IFERROR(Base!V83/GAMSbase!V83,"")</f>
        <v/>
      </c>
      <c r="X83" s="128" t="str">
        <f aca="false">IFERROR(Base!W83/GAMSbase!W83,"")</f>
        <v/>
      </c>
      <c r="Y83" s="128" t="str">
        <f aca="false">IFERROR(Base!X83/GAMSbase!X83,"")</f>
        <v/>
      </c>
      <c r="Z83" s="128" t="str">
        <f aca="false">IFERROR(Base!Y83/GAMSbase!Y83,"")</f>
        <v/>
      </c>
      <c r="AA83" s="128" t="str">
        <f aca="false">IFERROR(Base!Z83/GAMSbase!Z83,"")</f>
        <v/>
      </c>
      <c r="AB83" s="128" t="str">
        <f aca="false">IFERROR(Base!AA83/GAMSbase!AA83,"")</f>
        <v/>
      </c>
      <c r="AC83" s="128" t="str">
        <f aca="false">IFERROR(Base!AB83/GAMSbase!AB83,"")</f>
        <v/>
      </c>
      <c r="AD83" s="128" t="str">
        <f aca="false">IFERROR(Base!AC83/GAMSbase!AC83,"")</f>
        <v/>
      </c>
      <c r="AE83" s="128" t="str">
        <f aca="false">IFERROR(Base!AD83/GAMSbase!AD83,"")</f>
        <v/>
      </c>
      <c r="AF83" s="128" t="str">
        <f aca="false">IFERROR(Base!AE83/GAMSbase!AE83,"")</f>
        <v/>
      </c>
      <c r="AG83" s="128" t="str">
        <f aca="false">IFERROR(Base!AF83/GAMSbase!AF83,"")</f>
        <v/>
      </c>
      <c r="AH83" s="128" t="str">
        <f aca="false">IFERROR(Base!AG83/GAMSbase!AG83,"")</f>
        <v/>
      </c>
      <c r="AI83" s="128" t="str">
        <f aca="false">IFERROR(Base!AH83/GAMSbase!AH83,"")</f>
        <v/>
      </c>
      <c r="AJ83" s="128" t="str">
        <f aca="false">IFERROR(Base!AI83/GAMSbase!AI83,"")</f>
        <v/>
      </c>
      <c r="AK83" s="128" t="str">
        <f aca="false">IFERROR(Base!AJ83/GAMSbase!AJ83,"")</f>
        <v/>
      </c>
      <c r="AL83" s="128" t="str">
        <f aca="false">IFERROR(Base!AK83/GAMSbase!AK83,"")</f>
        <v/>
      </c>
      <c r="AM83" s="128" t="str">
        <f aca="false">IFERROR(Base!AL83/GAMSbase!AL83,"")</f>
        <v/>
      </c>
      <c r="AN83" s="128" t="str">
        <f aca="false">IFERROR(Base!AM83/GAMSbase!AM83,"")</f>
        <v/>
      </c>
      <c r="AO83" s="128" t="str">
        <f aca="false">IFERROR(Base!AN83/GAMSbase!AN83,"")</f>
        <v/>
      </c>
      <c r="AP83" s="128" t="str">
        <f aca="false">IFERROR(Base!AO83/GAMSbase!AO83,"")</f>
        <v/>
      </c>
      <c r="AQ83" s="128" t="str">
        <f aca="false">IFERROR(Base!AP83/GAMSbase!AP83,"")</f>
        <v/>
      </c>
      <c r="AR83" s="128" t="str">
        <f aca="false">IFERROR(Base!AQ83/GAMSbase!AQ83,"")</f>
        <v/>
      </c>
      <c r="AS83" s="128" t="str">
        <f aca="false">IFERROR(Base!AR83/GAMSbase!AR83,"")</f>
        <v/>
      </c>
      <c r="AT83" s="128" t="str">
        <f aca="false">IFERROR(Base!AS83/GAMSbase!AS83,"")</f>
        <v/>
      </c>
      <c r="AU83" s="128" t="str">
        <f aca="false">IFERROR(Base!AT83/GAMSbase!AT83,"")</f>
        <v/>
      </c>
      <c r="AV83" s="128" t="str">
        <f aca="false">IFERROR(Base!AU83/GAMSbase!AU83,"")</f>
        <v/>
      </c>
      <c r="AW83" s="128" t="str">
        <f aca="false">IFERROR(Base!AV83/GAMSbase!AV83,"")</f>
        <v/>
      </c>
      <c r="AX83" s="128" t="str">
        <f aca="false">IFERROR(Base!AW83/GAMSbase!AW83,"")</f>
        <v/>
      </c>
      <c r="AY83" s="128" t="str">
        <f aca="false">IFERROR(Base!AX83/GAMSbase!AX83,"")</f>
        <v/>
      </c>
      <c r="AZ83" s="128" t="str">
        <f aca="false">IFERROR(Base!AY83/GAMSbase!AY83,"")</f>
        <v/>
      </c>
      <c r="BA83" s="128" t="str">
        <f aca="false">IFERROR(Base!AZ83/GAMSbase!AZ83,"")</f>
        <v/>
      </c>
      <c r="BB83" s="128" t="str">
        <f aca="false">IFERROR(Base!BA83/GAMSbase!BA83,"")</f>
        <v/>
      </c>
      <c r="BC83" s="128" t="str">
        <f aca="false">IFERROR(Base!BB83/GAMSbase!BB83,"")</f>
        <v/>
      </c>
      <c r="BD83" s="128" t="str">
        <f aca="false">IFERROR(Base!BC83/GAMSbase!BC83,"")</f>
        <v/>
      </c>
      <c r="BE83" s="128" t="str">
        <f aca="false">IFERROR(Base!BD83/GAMSbase!BD83,"")</f>
        <v/>
      </c>
      <c r="BF83" s="128" t="str">
        <f aca="false">IFERROR(Base!BE83/GAMSbase!BE83,"")</f>
        <v/>
      </c>
      <c r="BG83" s="128" t="str">
        <f aca="false">IFERROR(Base!BF83/GAMSbase!BF83,"")</f>
        <v/>
      </c>
      <c r="BH83" s="128" t="str">
        <f aca="false">IFERROR(Base!BG83/GAMSbase!BG83,"")</f>
        <v/>
      </c>
      <c r="BI83" s="128" t="str">
        <f aca="false">IFERROR(Base!BH83/GAMSbase!BH83,"")</f>
        <v/>
      </c>
      <c r="BJ83" s="128" t="str">
        <f aca="false">IFERROR(Base!BI83/GAMSbase!BI83,"")</f>
        <v/>
      </c>
    </row>
    <row r="84" customFormat="false" ht="12.75" hidden="false" customHeight="false" outlineLevel="0" collapsed="false">
      <c r="A84" s="0" t="str">
        <f aca="false">Base!A84</f>
        <v>Coefficient of heat gain by deep oceans (c4)</v>
      </c>
      <c r="B84" s="0" t="str">
        <f aca="false">GAMSbase!A84</f>
        <v>Coefficient of Heat Gain by Deep Oceans</v>
      </c>
      <c r="C84" s="128" t="n">
        <f aca="false">IFERROR(Base!B84/GAMSbase!B84,"")</f>
        <v>1</v>
      </c>
      <c r="D84" s="128" t="str">
        <f aca="false">IFERROR(Base!C84/GAMSbase!C84,"")</f>
        <v/>
      </c>
      <c r="E84" s="128" t="str">
        <f aca="false">IFERROR(Base!D84/GAMSbase!D84,"")</f>
        <v/>
      </c>
      <c r="F84" s="128" t="str">
        <f aca="false">IFERROR(Base!E84/GAMSbase!E84,"")</f>
        <v/>
      </c>
      <c r="G84" s="128" t="str">
        <f aca="false">IFERROR(Base!F84/GAMSbase!F84,"")</f>
        <v/>
      </c>
      <c r="H84" s="128" t="str">
        <f aca="false">IFERROR(Base!G84/GAMSbase!G84,"")</f>
        <v/>
      </c>
      <c r="I84" s="128" t="str">
        <f aca="false">IFERROR(Base!H84/GAMSbase!H84,"")</f>
        <v/>
      </c>
      <c r="J84" s="128" t="str">
        <f aca="false">IFERROR(Base!I84/GAMSbase!I84,"")</f>
        <v/>
      </c>
      <c r="K84" s="128" t="str">
        <f aca="false">IFERROR(Base!J84/GAMSbase!J84,"")</f>
        <v/>
      </c>
      <c r="L84" s="128" t="str">
        <f aca="false">IFERROR(Base!K84/GAMSbase!K84,"")</f>
        <v/>
      </c>
      <c r="M84" s="128" t="str">
        <f aca="false">IFERROR(Base!L84/GAMSbase!L84,"")</f>
        <v/>
      </c>
      <c r="N84" s="128" t="str">
        <f aca="false">IFERROR(Base!M84/GAMSbase!M84,"")</f>
        <v/>
      </c>
      <c r="O84" s="128" t="str">
        <f aca="false">IFERROR(Base!N84/GAMSbase!N84,"")</f>
        <v/>
      </c>
      <c r="P84" s="128" t="str">
        <f aca="false">IFERROR(Base!O84/GAMSbase!O84,"")</f>
        <v/>
      </c>
      <c r="Q84" s="128" t="str">
        <f aca="false">IFERROR(Base!P84/GAMSbase!P84,"")</f>
        <v/>
      </c>
      <c r="R84" s="128" t="str">
        <f aca="false">IFERROR(Base!Q84/GAMSbase!Q84,"")</f>
        <v/>
      </c>
      <c r="S84" s="128" t="str">
        <f aca="false">IFERROR(Base!R84/GAMSbase!R84,"")</f>
        <v/>
      </c>
      <c r="T84" s="128" t="str">
        <f aca="false">IFERROR(Base!S84/GAMSbase!S84,"")</f>
        <v/>
      </c>
      <c r="U84" s="128" t="str">
        <f aca="false">IFERROR(Base!T84/GAMSbase!T84,"")</f>
        <v/>
      </c>
      <c r="V84" s="128" t="str">
        <f aca="false">IFERROR(Base!U84/GAMSbase!U84,"")</f>
        <v/>
      </c>
      <c r="W84" s="128" t="str">
        <f aca="false">IFERROR(Base!V84/GAMSbase!V84,"")</f>
        <v/>
      </c>
      <c r="X84" s="128" t="str">
        <f aca="false">IFERROR(Base!W84/GAMSbase!W84,"")</f>
        <v/>
      </c>
      <c r="Y84" s="128" t="str">
        <f aca="false">IFERROR(Base!X84/GAMSbase!X84,"")</f>
        <v/>
      </c>
      <c r="Z84" s="128" t="str">
        <f aca="false">IFERROR(Base!Y84/GAMSbase!Y84,"")</f>
        <v/>
      </c>
      <c r="AA84" s="128" t="str">
        <f aca="false">IFERROR(Base!Z84/GAMSbase!Z84,"")</f>
        <v/>
      </c>
      <c r="AB84" s="128" t="str">
        <f aca="false">IFERROR(Base!AA84/GAMSbase!AA84,"")</f>
        <v/>
      </c>
      <c r="AC84" s="128" t="str">
        <f aca="false">IFERROR(Base!AB84/GAMSbase!AB84,"")</f>
        <v/>
      </c>
      <c r="AD84" s="128" t="str">
        <f aca="false">IFERROR(Base!AC84/GAMSbase!AC84,"")</f>
        <v/>
      </c>
      <c r="AE84" s="128" t="str">
        <f aca="false">IFERROR(Base!AD84/GAMSbase!AD84,"")</f>
        <v/>
      </c>
      <c r="AF84" s="128" t="str">
        <f aca="false">IFERROR(Base!AE84/GAMSbase!AE84,"")</f>
        <v/>
      </c>
      <c r="AG84" s="128" t="str">
        <f aca="false">IFERROR(Base!AF84/GAMSbase!AF84,"")</f>
        <v/>
      </c>
      <c r="AH84" s="128" t="str">
        <f aca="false">IFERROR(Base!AG84/GAMSbase!AG84,"")</f>
        <v/>
      </c>
      <c r="AI84" s="128" t="str">
        <f aca="false">IFERROR(Base!AH84/GAMSbase!AH84,"")</f>
        <v/>
      </c>
      <c r="AJ84" s="128" t="str">
        <f aca="false">IFERROR(Base!AI84/GAMSbase!AI84,"")</f>
        <v/>
      </c>
      <c r="AK84" s="128" t="str">
        <f aca="false">IFERROR(Base!AJ84/GAMSbase!AJ84,"")</f>
        <v/>
      </c>
      <c r="AL84" s="128" t="str">
        <f aca="false">IFERROR(Base!AK84/GAMSbase!AK84,"")</f>
        <v/>
      </c>
      <c r="AM84" s="128" t="str">
        <f aca="false">IFERROR(Base!AL84/GAMSbase!AL84,"")</f>
        <v/>
      </c>
      <c r="AN84" s="128" t="str">
        <f aca="false">IFERROR(Base!AM84/GAMSbase!AM84,"")</f>
        <v/>
      </c>
      <c r="AO84" s="128" t="str">
        <f aca="false">IFERROR(Base!AN84/GAMSbase!AN84,"")</f>
        <v/>
      </c>
      <c r="AP84" s="128" t="str">
        <f aca="false">IFERROR(Base!AO84/GAMSbase!AO84,"")</f>
        <v/>
      </c>
      <c r="AQ84" s="128" t="str">
        <f aca="false">IFERROR(Base!AP84/GAMSbase!AP84,"")</f>
        <v/>
      </c>
      <c r="AR84" s="128" t="str">
        <f aca="false">IFERROR(Base!AQ84/GAMSbase!AQ84,"")</f>
        <v/>
      </c>
      <c r="AS84" s="128" t="str">
        <f aca="false">IFERROR(Base!AR84/GAMSbase!AR84,"")</f>
        <v/>
      </c>
      <c r="AT84" s="128" t="str">
        <f aca="false">IFERROR(Base!AS84/GAMSbase!AS84,"")</f>
        <v/>
      </c>
      <c r="AU84" s="128" t="str">
        <f aca="false">IFERROR(Base!AT84/GAMSbase!AT84,"")</f>
        <v/>
      </c>
      <c r="AV84" s="128" t="str">
        <f aca="false">IFERROR(Base!AU84/GAMSbase!AU84,"")</f>
        <v/>
      </c>
      <c r="AW84" s="128" t="str">
        <f aca="false">IFERROR(Base!AV84/GAMSbase!AV84,"")</f>
        <v/>
      </c>
      <c r="AX84" s="128" t="str">
        <f aca="false">IFERROR(Base!AW84/GAMSbase!AW84,"")</f>
        <v/>
      </c>
      <c r="AY84" s="128" t="str">
        <f aca="false">IFERROR(Base!AX84/GAMSbase!AX84,"")</f>
        <v/>
      </c>
      <c r="AZ84" s="128" t="str">
        <f aca="false">IFERROR(Base!AY84/GAMSbase!AY84,"")</f>
        <v/>
      </c>
      <c r="BA84" s="128" t="str">
        <f aca="false">IFERROR(Base!AZ84/GAMSbase!AZ84,"")</f>
        <v/>
      </c>
      <c r="BB84" s="128" t="str">
        <f aca="false">IFERROR(Base!BA84/GAMSbase!BA84,"")</f>
        <v/>
      </c>
      <c r="BC84" s="128" t="str">
        <f aca="false">IFERROR(Base!BB84/GAMSbase!BB84,"")</f>
        <v/>
      </c>
      <c r="BD84" s="128" t="str">
        <f aca="false">IFERROR(Base!BC84/GAMSbase!BC84,"")</f>
        <v/>
      </c>
      <c r="BE84" s="128" t="str">
        <f aca="false">IFERROR(Base!BD84/GAMSbase!BD84,"")</f>
        <v/>
      </c>
      <c r="BF84" s="128" t="str">
        <f aca="false">IFERROR(Base!BE84/GAMSbase!BE84,"")</f>
        <v/>
      </c>
      <c r="BG84" s="128" t="str">
        <f aca="false">IFERROR(Base!BF84/GAMSbase!BF84,"")</f>
        <v/>
      </c>
      <c r="BH84" s="128" t="str">
        <f aca="false">IFERROR(Base!BG84/GAMSbase!BG84,"")</f>
        <v/>
      </c>
      <c r="BI84" s="128" t="str">
        <f aca="false">IFERROR(Base!BH84/GAMSbase!BH84,"")</f>
        <v/>
      </c>
      <c r="BJ84" s="128" t="str">
        <f aca="false">IFERROR(Base!BI84/GAMSbase!BI84,"")</f>
        <v/>
      </c>
    </row>
    <row r="85" customFormat="false" ht="12.75" hidden="false" customHeight="false" outlineLevel="0" collapsed="false">
      <c r="A85" s="0" t="str">
        <f aca="false">Base!A85</f>
        <v>Global Environmental Variables</v>
      </c>
      <c r="B85" s="0" t="str">
        <f aca="false">GAMSbase!A85</f>
        <v>** Global Environmental Variables</v>
      </c>
      <c r="C85" s="128" t="str">
        <f aca="false">IFERROR(Base!B85/GAMSbase!B85,"")</f>
        <v/>
      </c>
      <c r="D85" s="128" t="str">
        <f aca="false">IFERROR(Base!C85/GAMSbase!C85,"")</f>
        <v/>
      </c>
      <c r="E85" s="128" t="str">
        <f aca="false">IFERROR(Base!D85/GAMSbase!D85,"")</f>
        <v/>
      </c>
      <c r="F85" s="128" t="str">
        <f aca="false">IFERROR(Base!E85/GAMSbase!E85,"")</f>
        <v/>
      </c>
      <c r="G85" s="128" t="str">
        <f aca="false">IFERROR(Base!F85/GAMSbase!F85,"")</f>
        <v/>
      </c>
      <c r="H85" s="128" t="str">
        <f aca="false">IFERROR(Base!G85/GAMSbase!G85,"")</f>
        <v/>
      </c>
      <c r="I85" s="128" t="str">
        <f aca="false">IFERROR(Base!H85/GAMSbase!H85,"")</f>
        <v/>
      </c>
      <c r="J85" s="128" t="str">
        <f aca="false">IFERROR(Base!I85/GAMSbase!I85,"")</f>
        <v/>
      </c>
      <c r="K85" s="128" t="str">
        <f aca="false">IFERROR(Base!J85/GAMSbase!J85,"")</f>
        <v/>
      </c>
      <c r="L85" s="128" t="str">
        <f aca="false">IFERROR(Base!K85/GAMSbase!K85,"")</f>
        <v/>
      </c>
      <c r="M85" s="128" t="str">
        <f aca="false">IFERROR(Base!L85/GAMSbase!L85,"")</f>
        <v/>
      </c>
      <c r="N85" s="128" t="str">
        <f aca="false">IFERROR(Base!M85/GAMSbase!M85,"")</f>
        <v/>
      </c>
      <c r="O85" s="128" t="str">
        <f aca="false">IFERROR(Base!N85/GAMSbase!N85,"")</f>
        <v/>
      </c>
      <c r="P85" s="128" t="str">
        <f aca="false">IFERROR(Base!O85/GAMSbase!O85,"")</f>
        <v/>
      </c>
      <c r="Q85" s="128" t="str">
        <f aca="false">IFERROR(Base!P85/GAMSbase!P85,"")</f>
        <v/>
      </c>
      <c r="R85" s="128" t="str">
        <f aca="false">IFERROR(Base!Q85/GAMSbase!Q85,"")</f>
        <v/>
      </c>
      <c r="S85" s="128" t="str">
        <f aca="false">IFERROR(Base!R85/GAMSbase!R85,"")</f>
        <v/>
      </c>
      <c r="T85" s="128" t="str">
        <f aca="false">IFERROR(Base!S85/GAMSbase!S85,"")</f>
        <v/>
      </c>
      <c r="U85" s="128" t="str">
        <f aca="false">IFERROR(Base!T85/GAMSbase!T85,"")</f>
        <v/>
      </c>
      <c r="V85" s="128" t="str">
        <f aca="false">IFERROR(Base!U85/GAMSbase!U85,"")</f>
        <v/>
      </c>
      <c r="W85" s="128" t="str">
        <f aca="false">IFERROR(Base!V85/GAMSbase!V85,"")</f>
        <v/>
      </c>
      <c r="X85" s="128" t="str">
        <f aca="false">IFERROR(Base!W85/GAMSbase!W85,"")</f>
        <v/>
      </c>
      <c r="Y85" s="128" t="str">
        <f aca="false">IFERROR(Base!X85/GAMSbase!X85,"")</f>
        <v/>
      </c>
      <c r="Z85" s="128" t="str">
        <f aca="false">IFERROR(Base!Y85/GAMSbase!Y85,"")</f>
        <v/>
      </c>
      <c r="AA85" s="128" t="str">
        <f aca="false">IFERROR(Base!Z85/GAMSbase!Z85,"")</f>
        <v/>
      </c>
      <c r="AB85" s="128" t="str">
        <f aca="false">IFERROR(Base!AA85/GAMSbase!AA85,"")</f>
        <v/>
      </c>
      <c r="AC85" s="128" t="str">
        <f aca="false">IFERROR(Base!AB85/GAMSbase!AB85,"")</f>
        <v/>
      </c>
      <c r="AD85" s="128" t="str">
        <f aca="false">IFERROR(Base!AC85/GAMSbase!AC85,"")</f>
        <v/>
      </c>
      <c r="AE85" s="128" t="str">
        <f aca="false">IFERROR(Base!AD85/GAMSbase!AD85,"")</f>
        <v/>
      </c>
      <c r="AF85" s="128" t="str">
        <f aca="false">IFERROR(Base!AE85/GAMSbase!AE85,"")</f>
        <v/>
      </c>
      <c r="AG85" s="128" t="str">
        <f aca="false">IFERROR(Base!AF85/GAMSbase!AF85,"")</f>
        <v/>
      </c>
      <c r="AH85" s="128" t="str">
        <f aca="false">IFERROR(Base!AG85/GAMSbase!AG85,"")</f>
        <v/>
      </c>
      <c r="AI85" s="128" t="str">
        <f aca="false">IFERROR(Base!AH85/GAMSbase!AH85,"")</f>
        <v/>
      </c>
      <c r="AJ85" s="128" t="str">
        <f aca="false">IFERROR(Base!AI85/GAMSbase!AI85,"")</f>
        <v/>
      </c>
      <c r="AK85" s="128" t="str">
        <f aca="false">IFERROR(Base!AJ85/GAMSbase!AJ85,"")</f>
        <v/>
      </c>
      <c r="AL85" s="128" t="str">
        <f aca="false">IFERROR(Base!AK85/GAMSbase!AK85,"")</f>
        <v/>
      </c>
      <c r="AM85" s="128" t="str">
        <f aca="false">IFERROR(Base!AL85/GAMSbase!AL85,"")</f>
        <v/>
      </c>
      <c r="AN85" s="128" t="str">
        <f aca="false">IFERROR(Base!AM85/GAMSbase!AM85,"")</f>
        <v/>
      </c>
      <c r="AO85" s="128" t="str">
        <f aca="false">IFERROR(Base!AN85/GAMSbase!AN85,"")</f>
        <v/>
      </c>
      <c r="AP85" s="128" t="str">
        <f aca="false">IFERROR(Base!AO85/GAMSbase!AO85,"")</f>
        <v/>
      </c>
      <c r="AQ85" s="128" t="str">
        <f aca="false">IFERROR(Base!AP85/GAMSbase!AP85,"")</f>
        <v/>
      </c>
      <c r="AR85" s="128" t="str">
        <f aca="false">IFERROR(Base!AQ85/GAMSbase!AQ85,"")</f>
        <v/>
      </c>
      <c r="AS85" s="128" t="str">
        <f aca="false">IFERROR(Base!AR85/GAMSbase!AR85,"")</f>
        <v/>
      </c>
      <c r="AT85" s="128" t="str">
        <f aca="false">IFERROR(Base!AS85/GAMSbase!AS85,"")</f>
        <v/>
      </c>
      <c r="AU85" s="128" t="str">
        <f aca="false">IFERROR(Base!AT85/GAMSbase!AT85,"")</f>
        <v/>
      </c>
      <c r="AV85" s="128" t="str">
        <f aca="false">IFERROR(Base!AU85/GAMSbase!AU85,"")</f>
        <v/>
      </c>
      <c r="AW85" s="128" t="str">
        <f aca="false">IFERROR(Base!AV85/GAMSbase!AV85,"")</f>
        <v/>
      </c>
      <c r="AX85" s="128" t="str">
        <f aca="false">IFERROR(Base!AW85/GAMSbase!AW85,"")</f>
        <v/>
      </c>
      <c r="AY85" s="128" t="str">
        <f aca="false">IFERROR(Base!AX85/GAMSbase!AX85,"")</f>
        <v/>
      </c>
      <c r="AZ85" s="128" t="str">
        <f aca="false">IFERROR(Base!AY85/GAMSbase!AY85,"")</f>
        <v/>
      </c>
      <c r="BA85" s="128" t="str">
        <f aca="false">IFERROR(Base!AZ85/GAMSbase!AZ85,"")</f>
        <v/>
      </c>
      <c r="BB85" s="128" t="str">
        <f aca="false">IFERROR(Base!BA85/GAMSbase!BA85,"")</f>
        <v/>
      </c>
      <c r="BC85" s="128" t="str">
        <f aca="false">IFERROR(Base!BB85/GAMSbase!BB85,"")</f>
        <v/>
      </c>
      <c r="BD85" s="128" t="str">
        <f aca="false">IFERROR(Base!BC85/GAMSbase!BC85,"")</f>
        <v/>
      </c>
      <c r="BE85" s="128" t="str">
        <f aca="false">IFERROR(Base!BD85/GAMSbase!BD85,"")</f>
        <v/>
      </c>
      <c r="BF85" s="128" t="str">
        <f aca="false">IFERROR(Base!BE85/GAMSbase!BE85,"")</f>
        <v/>
      </c>
      <c r="BG85" s="128" t="str">
        <f aca="false">IFERROR(Base!BF85/GAMSbase!BF85,"")</f>
        <v/>
      </c>
      <c r="BH85" s="128" t="str">
        <f aca="false">IFERROR(Base!BG85/GAMSbase!BG85,"")</f>
        <v/>
      </c>
      <c r="BI85" s="128" t="str">
        <f aca="false">IFERROR(Base!BH85/GAMSbase!BH85,"")</f>
        <v/>
      </c>
      <c r="BJ85" s="128" t="str">
        <f aca="false">IFERROR(Base!BI85/GAMSbase!BI85,"")</f>
        <v/>
      </c>
    </row>
    <row r="86" customFormat="false" ht="12.75" hidden="false" customHeight="false" outlineLevel="0" collapsed="false">
      <c r="A86" s="0" t="str">
        <f aca="false">Base!A86</f>
        <v>CARBON CYCLE (beginning of period)</v>
      </c>
      <c r="B86" s="0" t="str">
        <f aca="false">GAMSbase!A86</f>
        <v>* CARBON CYCLE</v>
      </c>
      <c r="C86" s="128" t="str">
        <f aca="false">IFERROR(Base!B86/GAMSbase!B86,"")</f>
        <v/>
      </c>
      <c r="D86" s="128" t="str">
        <f aca="false">IFERROR(Base!C86/GAMSbase!C86,"")</f>
        <v/>
      </c>
      <c r="E86" s="128" t="str">
        <f aca="false">IFERROR(Base!D86/GAMSbase!D86,"")</f>
        <v/>
      </c>
      <c r="F86" s="128" t="str">
        <f aca="false">IFERROR(Base!E86/GAMSbase!E86,"")</f>
        <v/>
      </c>
      <c r="G86" s="128" t="str">
        <f aca="false">IFERROR(Base!F86/GAMSbase!F86,"")</f>
        <v/>
      </c>
      <c r="H86" s="128" t="str">
        <f aca="false">IFERROR(Base!G86/GAMSbase!G86,"")</f>
        <v/>
      </c>
      <c r="I86" s="128" t="str">
        <f aca="false">IFERROR(Base!H86/GAMSbase!H86,"")</f>
        <v/>
      </c>
      <c r="J86" s="128" t="str">
        <f aca="false">IFERROR(Base!I86/GAMSbase!I86,"")</f>
        <v/>
      </c>
      <c r="K86" s="128" t="str">
        <f aca="false">IFERROR(Base!J86/GAMSbase!J86,"")</f>
        <v/>
      </c>
      <c r="L86" s="128" t="str">
        <f aca="false">IFERROR(Base!K86/GAMSbase!K86,"")</f>
        <v/>
      </c>
      <c r="M86" s="128" t="str">
        <f aca="false">IFERROR(Base!L86/GAMSbase!L86,"")</f>
        <v/>
      </c>
      <c r="N86" s="128" t="str">
        <f aca="false">IFERROR(Base!M86/GAMSbase!M86,"")</f>
        <v/>
      </c>
      <c r="O86" s="128" t="str">
        <f aca="false">IFERROR(Base!N86/GAMSbase!N86,"")</f>
        <v/>
      </c>
      <c r="P86" s="128" t="str">
        <f aca="false">IFERROR(Base!O86/GAMSbase!O86,"")</f>
        <v/>
      </c>
      <c r="Q86" s="128" t="str">
        <f aca="false">IFERROR(Base!P86/GAMSbase!P86,"")</f>
        <v/>
      </c>
      <c r="R86" s="128" t="str">
        <f aca="false">IFERROR(Base!Q86/GAMSbase!Q86,"")</f>
        <v/>
      </c>
      <c r="S86" s="128" t="str">
        <f aca="false">IFERROR(Base!R86/GAMSbase!R86,"")</f>
        <v/>
      </c>
      <c r="T86" s="128" t="str">
        <f aca="false">IFERROR(Base!S86/GAMSbase!S86,"")</f>
        <v/>
      </c>
      <c r="U86" s="128" t="str">
        <f aca="false">IFERROR(Base!T86/GAMSbase!T86,"")</f>
        <v/>
      </c>
      <c r="V86" s="128" t="str">
        <f aca="false">IFERROR(Base!U86/GAMSbase!U86,"")</f>
        <v/>
      </c>
      <c r="W86" s="128" t="str">
        <f aca="false">IFERROR(Base!V86/GAMSbase!V86,"")</f>
        <v/>
      </c>
      <c r="X86" s="128" t="str">
        <f aca="false">IFERROR(Base!W86/GAMSbase!W86,"")</f>
        <v/>
      </c>
      <c r="Y86" s="128" t="str">
        <f aca="false">IFERROR(Base!X86/GAMSbase!X86,"")</f>
        <v/>
      </c>
      <c r="Z86" s="128" t="str">
        <f aca="false">IFERROR(Base!Y86/GAMSbase!Y86,"")</f>
        <v/>
      </c>
      <c r="AA86" s="128" t="str">
        <f aca="false">IFERROR(Base!Z86/GAMSbase!Z86,"")</f>
        <v/>
      </c>
      <c r="AB86" s="128" t="str">
        <f aca="false">IFERROR(Base!AA86/GAMSbase!AA86,"")</f>
        <v/>
      </c>
      <c r="AC86" s="128" t="str">
        <f aca="false">IFERROR(Base!AB86/GAMSbase!AB86,"")</f>
        <v/>
      </c>
      <c r="AD86" s="128" t="str">
        <f aca="false">IFERROR(Base!AC86/GAMSbase!AC86,"")</f>
        <v/>
      </c>
      <c r="AE86" s="128" t="str">
        <f aca="false">IFERROR(Base!AD86/GAMSbase!AD86,"")</f>
        <v/>
      </c>
      <c r="AF86" s="128" t="str">
        <f aca="false">IFERROR(Base!AE86/GAMSbase!AE86,"")</f>
        <v/>
      </c>
      <c r="AG86" s="128" t="str">
        <f aca="false">IFERROR(Base!AF86/GAMSbase!AF86,"")</f>
        <v/>
      </c>
      <c r="AH86" s="128" t="str">
        <f aca="false">IFERROR(Base!AG86/GAMSbase!AG86,"")</f>
        <v/>
      </c>
      <c r="AI86" s="128" t="str">
        <f aca="false">IFERROR(Base!AH86/GAMSbase!AH86,"")</f>
        <v/>
      </c>
      <c r="AJ86" s="128" t="str">
        <f aca="false">IFERROR(Base!AI86/GAMSbase!AI86,"")</f>
        <v/>
      </c>
      <c r="AK86" s="128" t="str">
        <f aca="false">IFERROR(Base!AJ86/GAMSbase!AJ86,"")</f>
        <v/>
      </c>
      <c r="AL86" s="128" t="str">
        <f aca="false">IFERROR(Base!AK86/GAMSbase!AK86,"")</f>
        <v/>
      </c>
      <c r="AM86" s="128" t="str">
        <f aca="false">IFERROR(Base!AL86/GAMSbase!AL86,"")</f>
        <v/>
      </c>
      <c r="AN86" s="128" t="str">
        <f aca="false">IFERROR(Base!AM86/GAMSbase!AM86,"")</f>
        <v/>
      </c>
      <c r="AO86" s="128" t="str">
        <f aca="false">IFERROR(Base!AN86/GAMSbase!AN86,"")</f>
        <v/>
      </c>
      <c r="AP86" s="128" t="str">
        <f aca="false">IFERROR(Base!AO86/GAMSbase!AO86,"")</f>
        <v/>
      </c>
      <c r="AQ86" s="128" t="str">
        <f aca="false">IFERROR(Base!AP86/GAMSbase!AP86,"")</f>
        <v/>
      </c>
      <c r="AR86" s="128" t="str">
        <f aca="false">IFERROR(Base!AQ86/GAMSbase!AQ86,"")</f>
        <v/>
      </c>
      <c r="AS86" s="128" t="str">
        <f aca="false">IFERROR(Base!AR86/GAMSbase!AR86,"")</f>
        <v/>
      </c>
      <c r="AT86" s="128" t="str">
        <f aca="false">IFERROR(Base!AS86/GAMSbase!AS86,"")</f>
        <v/>
      </c>
      <c r="AU86" s="128" t="str">
        <f aca="false">IFERROR(Base!AT86/GAMSbase!AT86,"")</f>
        <v/>
      </c>
      <c r="AV86" s="128" t="str">
        <f aca="false">IFERROR(Base!AU86/GAMSbase!AU86,"")</f>
        <v/>
      </c>
      <c r="AW86" s="128" t="str">
        <f aca="false">IFERROR(Base!AV86/GAMSbase!AV86,"")</f>
        <v/>
      </c>
      <c r="AX86" s="128" t="str">
        <f aca="false">IFERROR(Base!AW86/GAMSbase!AW86,"")</f>
        <v/>
      </c>
      <c r="AY86" s="128" t="str">
        <f aca="false">IFERROR(Base!AX86/GAMSbase!AX86,"")</f>
        <v/>
      </c>
      <c r="AZ86" s="128" t="str">
        <f aca="false">IFERROR(Base!AY86/GAMSbase!AY86,"")</f>
        <v/>
      </c>
      <c r="BA86" s="128" t="str">
        <f aca="false">IFERROR(Base!AZ86/GAMSbase!AZ86,"")</f>
        <v/>
      </c>
      <c r="BB86" s="128" t="str">
        <f aca="false">IFERROR(Base!BA86/GAMSbase!BA86,"")</f>
        <v/>
      </c>
      <c r="BC86" s="128" t="str">
        <f aca="false">IFERROR(Base!BB86/GAMSbase!BB86,"")</f>
        <v/>
      </c>
      <c r="BD86" s="128" t="str">
        <f aca="false">IFERROR(Base!BC86/GAMSbase!BC86,"")</f>
        <v/>
      </c>
      <c r="BE86" s="128" t="str">
        <f aca="false">IFERROR(Base!BD86/GAMSbase!BD86,"")</f>
        <v/>
      </c>
      <c r="BF86" s="128" t="str">
        <f aca="false">IFERROR(Base!BE86/GAMSbase!BE86,"")</f>
        <v/>
      </c>
      <c r="BG86" s="128" t="str">
        <f aca="false">IFERROR(Base!BF86/GAMSbase!BF86,"")</f>
        <v/>
      </c>
      <c r="BH86" s="128" t="str">
        <f aca="false">IFERROR(Base!BG86/GAMSbase!BG86,"")</f>
        <v/>
      </c>
      <c r="BI86" s="128" t="str">
        <f aca="false">IFERROR(Base!BH86/GAMSbase!BH86,"")</f>
        <v/>
      </c>
      <c r="BJ86" s="128" t="str">
        <f aca="false">IFERROR(Base!BI86/GAMSbase!BI86,"")</f>
        <v/>
      </c>
    </row>
    <row r="87" customFormat="false" ht="12.75" hidden="false" customHeight="false" outlineLevel="0" collapsed="false">
      <c r="A87" s="0" t="str">
        <f aca="false">Base!A87</f>
        <v>Atmospheric concentration of carbon (GTC)</v>
      </c>
      <c r="B87" s="0" t="str">
        <f aca="false">GAMSbase!A87</f>
        <v>Atmospheric concentration of carbon (GTC)</v>
      </c>
      <c r="C87" s="128" t="n">
        <f aca="false">IFERROR(Base!B87/GAMSbase!B87,"")</f>
        <v>1</v>
      </c>
      <c r="D87" s="128" t="n">
        <f aca="false">IFERROR(Base!C87/GAMSbase!C87,"")</f>
        <v>1.00000000000187</v>
      </c>
      <c r="E87" s="128" t="n">
        <f aca="false">IFERROR(Base!D87/GAMSbase!D87,"")</f>
        <v>1.0000000000031</v>
      </c>
      <c r="F87" s="128" t="n">
        <f aca="false">IFERROR(Base!E87/GAMSbase!E87,"")</f>
        <v>1.00000000000367</v>
      </c>
      <c r="G87" s="128" t="n">
        <f aca="false">IFERROR(Base!F87/GAMSbase!F87,"")</f>
        <v>1.0000000000055</v>
      </c>
      <c r="H87" s="128" t="n">
        <f aca="false">IFERROR(Base!G87/GAMSbase!G87,"")</f>
        <v>1.00000000000818</v>
      </c>
      <c r="I87" s="128" t="n">
        <f aca="false">IFERROR(Base!H87/GAMSbase!H87,"")</f>
        <v>1.00000000000995</v>
      </c>
      <c r="J87" s="128" t="n">
        <f aca="false">IFERROR(Base!I87/GAMSbase!I87,"")</f>
        <v>1.000000000011</v>
      </c>
      <c r="K87" s="128" t="n">
        <f aca="false">IFERROR(Base!J87/GAMSbase!J87,"")</f>
        <v>1.00000000001193</v>
      </c>
      <c r="L87" s="128" t="n">
        <f aca="false">IFERROR(Base!K87/GAMSbase!K87,"")</f>
        <v>1.00000000001305</v>
      </c>
      <c r="M87" s="128" t="n">
        <f aca="false">IFERROR(Base!L87/GAMSbase!L87,"")</f>
        <v>1.00000000001234</v>
      </c>
      <c r="N87" s="128" t="n">
        <f aca="false">IFERROR(Base!M87/GAMSbase!M87,"")</f>
        <v>1.00000000001037</v>
      </c>
      <c r="O87" s="128" t="n">
        <f aca="false">IFERROR(Base!N87/GAMSbase!N87,"")</f>
        <v>1.00000000000992</v>
      </c>
      <c r="P87" s="128" t="n">
        <f aca="false">IFERROR(Base!O87/GAMSbase!O87,"")</f>
        <v>1.00000000001172</v>
      </c>
      <c r="Q87" s="128" t="n">
        <f aca="false">IFERROR(Base!P87/GAMSbase!P87,"")</f>
        <v>1.00000000001245</v>
      </c>
      <c r="R87" s="128" t="n">
        <f aca="false">IFERROR(Base!Q87/GAMSbase!Q87,"")</f>
        <v>1.00000000001517</v>
      </c>
      <c r="S87" s="128" t="n">
        <f aca="false">IFERROR(Base!R87/GAMSbase!R87,"")</f>
        <v>1.00000000001704</v>
      </c>
      <c r="T87" s="128" t="n">
        <f aca="false">IFERROR(Base!S87/GAMSbase!S87,"")</f>
        <v>1.00000000001656</v>
      </c>
      <c r="U87" s="128" t="n">
        <f aca="false">IFERROR(Base!T87/GAMSbase!T87,"")</f>
        <v>1.00000000001812</v>
      </c>
      <c r="V87" s="128" t="n">
        <f aca="false">IFERROR(Base!U87/GAMSbase!U87,"")</f>
        <v>1.00000000001847</v>
      </c>
      <c r="W87" s="128" t="n">
        <f aca="false">IFERROR(Base!V87/GAMSbase!V87,"")</f>
        <v>1.00000000001774</v>
      </c>
      <c r="X87" s="128" t="n">
        <f aca="false">IFERROR(Base!W87/GAMSbase!W87,"")</f>
        <v>1.00000000001934</v>
      </c>
      <c r="Y87" s="128" t="n">
        <f aca="false">IFERROR(Base!X87/GAMSbase!X87,"")</f>
        <v>1.00000000001927</v>
      </c>
      <c r="Z87" s="128" t="n">
        <f aca="false">IFERROR(Base!Y87/GAMSbase!Y87,"")</f>
        <v>1.00000000001897</v>
      </c>
      <c r="AA87" s="128" t="n">
        <f aca="false">IFERROR(Base!Z87/GAMSbase!Z87,"")</f>
        <v>1.00000000001996</v>
      </c>
      <c r="AB87" s="128" t="n">
        <f aca="false">IFERROR(Base!AA87/GAMSbase!AA87,"")</f>
        <v>1.00000000002131</v>
      </c>
      <c r="AC87" s="128" t="n">
        <f aca="false">IFERROR(Base!AB87/GAMSbase!AB87,"")</f>
        <v>1.00000000002276</v>
      </c>
      <c r="AD87" s="128" t="n">
        <f aca="false">IFERROR(Base!AC87/GAMSbase!AC87,"")</f>
        <v>1.00000000002305</v>
      </c>
      <c r="AE87" s="128" t="n">
        <f aca="false">IFERROR(Base!AD87/GAMSbase!AD87,"")</f>
        <v>1.00000000002318</v>
      </c>
      <c r="AF87" s="128" t="n">
        <f aca="false">IFERROR(Base!AE87/GAMSbase!AE87,"")</f>
        <v>1.00000000002301</v>
      </c>
      <c r="AG87" s="128" t="n">
        <f aca="false">IFERROR(Base!AF87/GAMSbase!AF87,"")</f>
        <v>1.00000000002352</v>
      </c>
      <c r="AH87" s="128" t="n">
        <f aca="false">IFERROR(Base!AG87/GAMSbase!AG87,"")</f>
        <v>1.00000000002365</v>
      </c>
      <c r="AI87" s="128" t="n">
        <f aca="false">IFERROR(Base!AH87/GAMSbase!AH87,"")</f>
        <v>1.00000000002358</v>
      </c>
      <c r="AJ87" s="128" t="n">
        <f aca="false">IFERROR(Base!AI87/GAMSbase!AI87,"")</f>
        <v>1.0000000000227</v>
      </c>
      <c r="AK87" s="128" t="n">
        <f aca="false">IFERROR(Base!AJ87/GAMSbase!AJ87,"")</f>
        <v>1.00000000002304</v>
      </c>
      <c r="AL87" s="128" t="n">
        <f aca="false">IFERROR(Base!AK87/GAMSbase!AK87,"")</f>
        <v>1.00000000002264</v>
      </c>
      <c r="AM87" s="128" t="n">
        <f aca="false">IFERROR(Base!AL87/GAMSbase!AL87,"")</f>
        <v>1.00000000002263</v>
      </c>
      <c r="AN87" s="128" t="n">
        <f aca="false">IFERROR(Base!AM87/GAMSbase!AM87,"")</f>
        <v>1.00000000002172</v>
      </c>
      <c r="AO87" s="128" t="n">
        <f aca="false">IFERROR(Base!AN87/GAMSbase!AN87,"")</f>
        <v>1.00000000002189</v>
      </c>
      <c r="AP87" s="128" t="n">
        <f aca="false">IFERROR(Base!AO87/GAMSbase!AO87,"")</f>
        <v>1.00000000002269</v>
      </c>
      <c r="AQ87" s="128" t="n">
        <f aca="false">IFERROR(Base!AP87/GAMSbase!AP87,"")</f>
        <v>1.00000000002378</v>
      </c>
      <c r="AR87" s="128" t="n">
        <f aca="false">IFERROR(Base!AQ87/GAMSbase!AQ87,"")</f>
        <v>1.00000000002478</v>
      </c>
      <c r="AS87" s="128" t="n">
        <f aca="false">IFERROR(Base!AR87/GAMSbase!AR87,"")</f>
        <v>1.00000000002493</v>
      </c>
      <c r="AT87" s="128" t="n">
        <f aca="false">IFERROR(Base!AS87/GAMSbase!AS87,"")</f>
        <v>1.00000000002547</v>
      </c>
      <c r="AU87" s="128" t="n">
        <f aca="false">IFERROR(Base!AT87/GAMSbase!AT87,"")</f>
        <v>1.0000000000261</v>
      </c>
      <c r="AV87" s="128" t="n">
        <f aca="false">IFERROR(Base!AU87/GAMSbase!AU87,"")</f>
        <v>1.00000000002597</v>
      </c>
      <c r="AW87" s="128" t="n">
        <f aca="false">IFERROR(Base!AV87/GAMSbase!AV87,"")</f>
        <v>1.0000000000253</v>
      </c>
      <c r="AX87" s="128" t="n">
        <f aca="false">IFERROR(Base!AW87/GAMSbase!AW87,"")</f>
        <v>1.00000000002444</v>
      </c>
      <c r="AY87" s="128" t="n">
        <f aca="false">IFERROR(Base!AX87/GAMSbase!AX87,"")</f>
        <v>1.0000000000235</v>
      </c>
      <c r="AZ87" s="128" t="n">
        <f aca="false">IFERROR(Base!AY87/GAMSbase!AY87,"")</f>
        <v>1.00000000002267</v>
      </c>
      <c r="BA87" s="128" t="n">
        <f aca="false">IFERROR(Base!AZ87/GAMSbase!AZ87,"")</f>
        <v>1.00000000002163</v>
      </c>
      <c r="BB87" s="128" t="n">
        <f aca="false">IFERROR(Base!BA87/GAMSbase!BA87,"")</f>
        <v>1.00000000002069</v>
      </c>
      <c r="BC87" s="128" t="n">
        <f aca="false">IFERROR(Base!BB87/GAMSbase!BB87,"")</f>
        <v>1.00000000001998</v>
      </c>
      <c r="BD87" s="128" t="n">
        <f aca="false">IFERROR(Base!BC87/GAMSbase!BC87,"")</f>
        <v>1.00000000001945</v>
      </c>
      <c r="BE87" s="128" t="n">
        <f aca="false">IFERROR(Base!BD87/GAMSbase!BD87,"")</f>
        <v>1.000000000019</v>
      </c>
      <c r="BF87" s="128" t="n">
        <f aca="false">IFERROR(Base!BE87/GAMSbase!BE87,"")</f>
        <v>1.00000000001866</v>
      </c>
      <c r="BG87" s="128" t="n">
        <f aca="false">IFERROR(Base!BF87/GAMSbase!BF87,"")</f>
        <v>1.00000000001832</v>
      </c>
      <c r="BH87" s="128" t="n">
        <f aca="false">IFERROR(Base!BG87/GAMSbase!BG87,"")</f>
        <v>0.997124768734529</v>
      </c>
      <c r="BI87" s="128" t="n">
        <f aca="false">IFERROR(Base!BH87/GAMSbase!BH87,"")</f>
        <v>0.997412694610094</v>
      </c>
      <c r="BJ87" s="128" t="n">
        <f aca="false">IFERROR(Base!BI87/GAMSbase!BI87,"")</f>
        <v>0.997723209048166</v>
      </c>
    </row>
    <row r="88" customFormat="false" ht="12.75" hidden="false" customHeight="false" outlineLevel="0" collapsed="false">
      <c r="A88" s="0" t="str">
        <f aca="false">Base!A88</f>
        <v>Atmospheric concentration of carbon (ppm)</v>
      </c>
      <c r="B88" s="0" t="str">
        <f aca="false">GAMSbase!A88</f>
        <v>Atmospheric concentration of carbon (ppm)</v>
      </c>
      <c r="C88" s="128" t="n">
        <f aca="false">IFERROR(Base!B88/GAMSbase!B88,"")</f>
        <v>0.999999999999942</v>
      </c>
      <c r="D88" s="128" t="n">
        <f aca="false">IFERROR(Base!C88/GAMSbase!C88,"")</f>
        <v>1.00000000000187</v>
      </c>
      <c r="E88" s="128" t="n">
        <f aca="false">IFERROR(Base!D88/GAMSbase!D88,"")</f>
        <v>1.00000000000323</v>
      </c>
      <c r="F88" s="128" t="n">
        <f aca="false">IFERROR(Base!E88/GAMSbase!E88,"")</f>
        <v>1.00000000000374</v>
      </c>
      <c r="G88" s="128" t="n">
        <f aca="false">IFERROR(Base!F88/GAMSbase!F88,"")</f>
        <v>1.00000000000553</v>
      </c>
      <c r="H88" s="128" t="n">
        <f aca="false">IFERROR(Base!G88/GAMSbase!G88,"")</f>
        <v>1.0000000000082</v>
      </c>
      <c r="I88" s="128" t="n">
        <f aca="false">IFERROR(Base!H88/GAMSbase!H88,"")</f>
        <v>1.00000000000993</v>
      </c>
      <c r="J88" s="128" t="n">
        <f aca="false">IFERROR(Base!I88/GAMSbase!I88,"")</f>
        <v>1.00000000001094</v>
      </c>
      <c r="K88" s="128" t="n">
        <f aca="false">IFERROR(Base!J88/GAMSbase!J88,"")</f>
        <v>1.000000000012</v>
      </c>
      <c r="L88" s="128" t="n">
        <f aca="false">IFERROR(Base!K88/GAMSbase!K88,"")</f>
        <v>1.00000000001299</v>
      </c>
      <c r="M88" s="128" t="n">
        <f aca="false">IFERROR(Base!L88/GAMSbase!L88,"")</f>
        <v>1.00000000001226</v>
      </c>
      <c r="N88" s="128" t="n">
        <f aca="false">IFERROR(Base!M88/GAMSbase!M88,"")</f>
        <v>1.00000000001036</v>
      </c>
      <c r="O88" s="128" t="n">
        <f aca="false">IFERROR(Base!N88/GAMSbase!N88,"")</f>
        <v>1.00000000000993</v>
      </c>
      <c r="P88" s="128" t="n">
        <f aca="false">IFERROR(Base!O88/GAMSbase!O88,"")</f>
        <v>1.00000000001167</v>
      </c>
      <c r="Q88" s="128" t="n">
        <f aca="false">IFERROR(Base!P88/GAMSbase!P88,"")</f>
        <v>1.0000000000125</v>
      </c>
      <c r="R88" s="128" t="n">
        <f aca="false">IFERROR(Base!Q88/GAMSbase!Q88,"")</f>
        <v>1.00000000001515</v>
      </c>
      <c r="S88" s="128" t="n">
        <f aca="false">IFERROR(Base!R88/GAMSbase!R88,"")</f>
        <v>1.00000000001702</v>
      </c>
      <c r="T88" s="128" t="n">
        <f aca="false">IFERROR(Base!S88/GAMSbase!S88,"")</f>
        <v>1.0000000000166</v>
      </c>
      <c r="U88" s="128" t="n">
        <f aca="false">IFERROR(Base!T88/GAMSbase!T88,"")</f>
        <v>1.00000000001818</v>
      </c>
      <c r="V88" s="128" t="n">
        <f aca="false">IFERROR(Base!U88/GAMSbase!U88,"")</f>
        <v>1.00000000001848</v>
      </c>
      <c r="W88" s="128" t="n">
        <f aca="false">IFERROR(Base!V88/GAMSbase!V88,"")</f>
        <v>1.00000000001774</v>
      </c>
      <c r="X88" s="128" t="n">
        <f aca="false">IFERROR(Base!W88/GAMSbase!W88,"")</f>
        <v>1.00000000001937</v>
      </c>
      <c r="Y88" s="128" t="n">
        <f aca="false">IFERROR(Base!X88/GAMSbase!X88,"")</f>
        <v>1.00000000001928</v>
      </c>
      <c r="Z88" s="128" t="n">
        <f aca="false">IFERROR(Base!Y88/GAMSbase!Y88,"")</f>
        <v>1.00000000001893</v>
      </c>
      <c r="AA88" s="128" t="n">
        <f aca="false">IFERROR(Base!Z88/GAMSbase!Z88,"")</f>
        <v>1.00000000001995</v>
      </c>
      <c r="AB88" s="128" t="n">
        <f aca="false">IFERROR(Base!AA88/GAMSbase!AA88,"")</f>
        <v>1.00000000002131</v>
      </c>
      <c r="AC88" s="128" t="n">
        <f aca="false">IFERROR(Base!AB88/GAMSbase!AB88,"")</f>
        <v>1.00000000002275</v>
      </c>
      <c r="AD88" s="128" t="n">
        <f aca="false">IFERROR(Base!AC88/GAMSbase!AC88,"")</f>
        <v>1.00000000002308</v>
      </c>
      <c r="AE88" s="128" t="n">
        <f aca="false">IFERROR(Base!AD88/GAMSbase!AD88,"")</f>
        <v>1.0000000000232</v>
      </c>
      <c r="AF88" s="128" t="n">
        <f aca="false">IFERROR(Base!AE88/GAMSbase!AE88,"")</f>
        <v>1.00000000002302</v>
      </c>
      <c r="AG88" s="128" t="n">
        <f aca="false">IFERROR(Base!AF88/GAMSbase!AF88,"")</f>
        <v>1.00000000002351</v>
      </c>
      <c r="AH88" s="128" t="n">
        <f aca="false">IFERROR(Base!AG88/GAMSbase!AG88,"")</f>
        <v>1.00000000002365</v>
      </c>
      <c r="AI88" s="128" t="n">
        <f aca="false">IFERROR(Base!AH88/GAMSbase!AH88,"")</f>
        <v>1.00000000002355</v>
      </c>
      <c r="AJ88" s="128" t="n">
        <f aca="false">IFERROR(Base!AI88/GAMSbase!AI88,"")</f>
        <v>1.00000000002267</v>
      </c>
      <c r="AK88" s="128" t="n">
        <f aca="false">IFERROR(Base!AJ88/GAMSbase!AJ88,"")</f>
        <v>1.000000000023</v>
      </c>
      <c r="AL88" s="128" t="n">
        <f aca="false">IFERROR(Base!AK88/GAMSbase!AK88,"")</f>
        <v>1.00000000002266</v>
      </c>
      <c r="AM88" s="128" t="n">
        <f aca="false">IFERROR(Base!AL88/GAMSbase!AL88,"")</f>
        <v>1.0000000000226</v>
      </c>
      <c r="AN88" s="128" t="n">
        <f aca="false">IFERROR(Base!AM88/GAMSbase!AM88,"")</f>
        <v>1.00000000002172</v>
      </c>
      <c r="AO88" s="128" t="n">
        <f aca="false">IFERROR(Base!AN88/GAMSbase!AN88,"")</f>
        <v>1.00000000002188</v>
      </c>
      <c r="AP88" s="128" t="n">
        <f aca="false">IFERROR(Base!AO88/GAMSbase!AO88,"")</f>
        <v>1.00000000002269</v>
      </c>
      <c r="AQ88" s="128" t="n">
        <f aca="false">IFERROR(Base!AP88/GAMSbase!AP88,"")</f>
        <v>1.00000000002379</v>
      </c>
      <c r="AR88" s="128" t="n">
        <f aca="false">IFERROR(Base!AQ88/GAMSbase!AQ88,"")</f>
        <v>1.00000000002474</v>
      </c>
      <c r="AS88" s="128" t="n">
        <f aca="false">IFERROR(Base!AR88/GAMSbase!AR88,"")</f>
        <v>1.00000000002493</v>
      </c>
      <c r="AT88" s="128" t="n">
        <f aca="false">IFERROR(Base!AS88/GAMSbase!AS88,"")</f>
        <v>1.00000000002548</v>
      </c>
      <c r="AU88" s="128" t="n">
        <f aca="false">IFERROR(Base!AT88/GAMSbase!AT88,"")</f>
        <v>1.00000000002612</v>
      </c>
      <c r="AV88" s="128" t="n">
        <f aca="false">IFERROR(Base!AU88/GAMSbase!AU88,"")</f>
        <v>1.00000000002596</v>
      </c>
      <c r="AW88" s="128" t="n">
        <f aca="false">IFERROR(Base!AV88/GAMSbase!AV88,"")</f>
        <v>1.00000000002532</v>
      </c>
      <c r="AX88" s="128" t="n">
        <f aca="false">IFERROR(Base!AW88/GAMSbase!AW88,"")</f>
        <v>1.00000000002442</v>
      </c>
      <c r="AY88" s="128" t="n">
        <f aca="false">IFERROR(Base!AX88/GAMSbase!AX88,"")</f>
        <v>1.00000000002349</v>
      </c>
      <c r="AZ88" s="128" t="n">
        <f aca="false">IFERROR(Base!AY88/GAMSbase!AY88,"")</f>
        <v>1.00000000002269</v>
      </c>
      <c r="BA88" s="128" t="n">
        <f aca="false">IFERROR(Base!AZ88/GAMSbase!AZ88,"")</f>
        <v>1.00000000002162</v>
      </c>
      <c r="BB88" s="128" t="n">
        <f aca="false">IFERROR(Base!BA88/GAMSbase!BA88,"")</f>
        <v>1.00000000002072</v>
      </c>
      <c r="BC88" s="128" t="n">
        <f aca="false">IFERROR(Base!BB88/GAMSbase!BB88,"")</f>
        <v>1.00000000001999</v>
      </c>
      <c r="BD88" s="128" t="n">
        <f aca="false">IFERROR(Base!BC88/GAMSbase!BC88,"")</f>
        <v>1.00000000001945</v>
      </c>
      <c r="BE88" s="128" t="n">
        <f aca="false">IFERROR(Base!BD88/GAMSbase!BD88,"")</f>
        <v>1.000000000019</v>
      </c>
      <c r="BF88" s="128" t="n">
        <f aca="false">IFERROR(Base!BE88/GAMSbase!BE88,"")</f>
        <v>1.00000000001862</v>
      </c>
      <c r="BG88" s="128" t="n">
        <f aca="false">IFERROR(Base!BF88/GAMSbase!BF88,"")</f>
        <v>1.00000000001837</v>
      </c>
      <c r="BH88" s="128" t="n">
        <f aca="false">IFERROR(Base!BG88/GAMSbase!BG88,"")</f>
        <v>0.99712476873451</v>
      </c>
      <c r="BI88" s="128" t="n">
        <f aca="false">IFERROR(Base!BH88/GAMSbase!BH88,"")</f>
        <v>0.997412694610129</v>
      </c>
      <c r="BJ88" s="128" t="n">
        <f aca="false">IFERROR(Base!BI88/GAMSbase!BI88,"")</f>
        <v>0.99772320904819</v>
      </c>
    </row>
    <row r="89" customFormat="false" ht="12.75" hidden="false" customHeight="false" outlineLevel="0" collapsed="false">
      <c r="A89" s="0" t="str">
        <f aca="false">Base!A89</f>
        <v>Concentration in biosphere and upper oceans (GTC)</v>
      </c>
      <c r="B89" s="0" t="str">
        <f aca="false">GAMSbase!A89</f>
        <v>Concentration in biosphere and upper oceans (GTC)</v>
      </c>
      <c r="C89" s="128" t="n">
        <f aca="false">IFERROR(Base!B89/GAMSbase!B89,"")</f>
        <v>1</v>
      </c>
      <c r="D89" s="128" t="n">
        <f aca="false">IFERROR(Base!C89/GAMSbase!C89,"")</f>
        <v>0.999999999999978</v>
      </c>
      <c r="E89" s="128" t="n">
        <f aca="false">IFERROR(Base!D89/GAMSbase!D89,"")</f>
        <v>1.00000000000011</v>
      </c>
      <c r="F89" s="128" t="n">
        <f aca="false">IFERROR(Base!E89/GAMSbase!E89,"")</f>
        <v>1.00000000000025</v>
      </c>
      <c r="G89" s="128" t="n">
        <f aca="false">IFERROR(Base!F89/GAMSbase!F89,"")</f>
        <v>1.00000000000042</v>
      </c>
      <c r="H89" s="128" t="n">
        <f aca="false">IFERROR(Base!G89/GAMSbase!G89,"")</f>
        <v>1.00000000000071</v>
      </c>
      <c r="I89" s="128" t="n">
        <f aca="false">IFERROR(Base!H89/GAMSbase!H89,"")</f>
        <v>1.00000000000108</v>
      </c>
      <c r="J89" s="128" t="n">
        <f aca="false">IFERROR(Base!I89/GAMSbase!I89,"")</f>
        <v>1.00000000000163</v>
      </c>
      <c r="K89" s="128" t="n">
        <f aca="false">IFERROR(Base!J89/GAMSbase!J89,"")</f>
        <v>1.00000000000215</v>
      </c>
      <c r="L89" s="128" t="n">
        <f aca="false">IFERROR(Base!K89/GAMSbase!K89,"")</f>
        <v>1.00000000000271</v>
      </c>
      <c r="M89" s="128" t="n">
        <f aca="false">IFERROR(Base!L89/GAMSbase!L89,"")</f>
        <v>1.00000000000337</v>
      </c>
      <c r="N89" s="128" t="n">
        <f aca="false">IFERROR(Base!M89/GAMSbase!M89,"")</f>
        <v>1.00000000000394</v>
      </c>
      <c r="O89" s="128" t="n">
        <f aca="false">IFERROR(Base!N89/GAMSbase!N89,"")</f>
        <v>1.00000000000431</v>
      </c>
      <c r="P89" s="128" t="n">
        <f aca="false">IFERROR(Base!O89/GAMSbase!O89,"")</f>
        <v>1.00000000000468</v>
      </c>
      <c r="Q89" s="128" t="n">
        <f aca="false">IFERROR(Base!P89/GAMSbase!P89,"")</f>
        <v>1.00000000000512</v>
      </c>
      <c r="R89" s="128" t="n">
        <f aca="false">IFERROR(Base!Q89/GAMSbase!Q89,"")</f>
        <v>1.00000000000559</v>
      </c>
      <c r="S89" s="128" t="n">
        <f aca="false">IFERROR(Base!R89/GAMSbase!R89,"")</f>
        <v>1.00000000000627</v>
      </c>
      <c r="T89" s="128" t="n">
        <f aca="false">IFERROR(Base!S89/GAMSbase!S89,"")</f>
        <v>1.00000000000697</v>
      </c>
      <c r="U89" s="128" t="n">
        <f aca="false">IFERROR(Base!T89/GAMSbase!T89,"")</f>
        <v>1.00000000000762</v>
      </c>
      <c r="V89" s="128" t="n">
        <f aca="false">IFERROR(Base!U89/GAMSbase!U89,"")</f>
        <v>1.00000000000832</v>
      </c>
      <c r="W89" s="128" t="n">
        <f aca="false">IFERROR(Base!V89/GAMSbase!V89,"")</f>
        <v>1.00000000000904</v>
      </c>
      <c r="X89" s="128" t="n">
        <f aca="false">IFERROR(Base!W89/GAMSbase!W89,"")</f>
        <v>1.00000000000961</v>
      </c>
      <c r="Y89" s="128" t="n">
        <f aca="false">IFERROR(Base!X89/GAMSbase!X89,"")</f>
        <v>1.00000000001028</v>
      </c>
      <c r="Z89" s="128" t="n">
        <f aca="false">IFERROR(Base!Y89/GAMSbase!Y89,"")</f>
        <v>1.0000000000109</v>
      </c>
      <c r="AA89" s="128" t="n">
        <f aca="false">IFERROR(Base!Z89/GAMSbase!Z89,"")</f>
        <v>1.00000000001144</v>
      </c>
      <c r="AB89" s="128" t="n">
        <f aca="false">IFERROR(Base!AA89/GAMSbase!AA89,"")</f>
        <v>1.00000000001201</v>
      </c>
      <c r="AC89" s="128" t="n">
        <f aca="false">IFERROR(Base!AB89/GAMSbase!AB89,"")</f>
        <v>1.00000000001264</v>
      </c>
      <c r="AD89" s="128" t="n">
        <f aca="false">IFERROR(Base!AC89/GAMSbase!AC89,"")</f>
        <v>1.00000000001333</v>
      </c>
      <c r="AE89" s="128" t="n">
        <f aca="false">IFERROR(Base!AD89/GAMSbase!AD89,"")</f>
        <v>1.00000000001395</v>
      </c>
      <c r="AF89" s="128" t="n">
        <f aca="false">IFERROR(Base!AE89/GAMSbase!AE89,"")</f>
        <v>1.00000000001456</v>
      </c>
      <c r="AG89" s="128" t="n">
        <f aca="false">IFERROR(Base!AF89/GAMSbase!AF89,"")</f>
        <v>1.00000000001509</v>
      </c>
      <c r="AH89" s="128" t="n">
        <f aca="false">IFERROR(Base!AG89/GAMSbase!AG89,"")</f>
        <v>1.00000000001563</v>
      </c>
      <c r="AI89" s="128" t="n">
        <f aca="false">IFERROR(Base!AH89/GAMSbase!AH89,"")</f>
        <v>1.00000000001616</v>
      </c>
      <c r="AJ89" s="128" t="n">
        <f aca="false">IFERROR(Base!AI89/GAMSbase!AI89,"")</f>
        <v>1.00000000001662</v>
      </c>
      <c r="AK89" s="128" t="n">
        <f aca="false">IFERROR(Base!AJ89/GAMSbase!AJ89,"")</f>
        <v>1.00000000001697</v>
      </c>
      <c r="AL89" s="128" t="n">
        <f aca="false">IFERROR(Base!AK89/GAMSbase!AK89,"")</f>
        <v>1.00000000001735</v>
      </c>
      <c r="AM89" s="128" t="n">
        <f aca="false">IFERROR(Base!AL89/GAMSbase!AL89,"")</f>
        <v>1.00000000001765</v>
      </c>
      <c r="AN89" s="128" t="n">
        <f aca="false">IFERROR(Base!AM89/GAMSbase!AM89,"")</f>
        <v>1.00000000001793</v>
      </c>
      <c r="AO89" s="128" t="n">
        <f aca="false">IFERROR(Base!AN89/GAMSbase!AN89,"")</f>
        <v>1.00000000001814</v>
      </c>
      <c r="AP89" s="128" t="n">
        <f aca="false">IFERROR(Base!AO89/GAMSbase!AO89,"")</f>
        <v>1.00000000001837</v>
      </c>
      <c r="AQ89" s="128" t="n">
        <f aca="false">IFERROR(Base!AP89/GAMSbase!AP89,"")</f>
        <v>1.00000000001859</v>
      </c>
      <c r="AR89" s="128" t="n">
        <f aca="false">IFERROR(Base!AQ89/GAMSbase!AQ89,"")</f>
        <v>1.00000000001888</v>
      </c>
      <c r="AS89" s="128" t="n">
        <f aca="false">IFERROR(Base!AR89/GAMSbase!AR89,"")</f>
        <v>1.00000000001918</v>
      </c>
      <c r="AT89" s="128" t="n">
        <f aca="false">IFERROR(Base!AS89/GAMSbase!AS89,"")</f>
        <v>1.00000000001948</v>
      </c>
      <c r="AU89" s="128" t="n">
        <f aca="false">IFERROR(Base!AT89/GAMSbase!AT89,"")</f>
        <v>1.00000000001979</v>
      </c>
      <c r="AV89" s="128" t="n">
        <f aca="false">IFERROR(Base!AU89/GAMSbase!AU89,"")</f>
        <v>1.00000000002012</v>
      </c>
      <c r="AW89" s="128" t="n">
        <f aca="false">IFERROR(Base!AV89/GAMSbase!AV89,"")</f>
        <v>1.0000000000204</v>
      </c>
      <c r="AX89" s="128" t="n">
        <f aca="false">IFERROR(Base!AW89/GAMSbase!AW89,"")</f>
        <v>1.00000000002061</v>
      </c>
      <c r="AY89" s="128" t="n">
        <f aca="false">IFERROR(Base!AX89/GAMSbase!AX89,"")</f>
        <v>1.00000000002078</v>
      </c>
      <c r="AZ89" s="128" t="n">
        <f aca="false">IFERROR(Base!AY89/GAMSbase!AY89,"")</f>
        <v>1.00000000002089</v>
      </c>
      <c r="BA89" s="128" t="n">
        <f aca="false">IFERROR(Base!AZ89/GAMSbase!AZ89,"")</f>
        <v>1.00000000002095</v>
      </c>
      <c r="BB89" s="128" t="n">
        <f aca="false">IFERROR(Base!BA89/GAMSbase!BA89,"")</f>
        <v>1.00000000002098</v>
      </c>
      <c r="BC89" s="128" t="n">
        <f aca="false">IFERROR(Base!BB89/GAMSbase!BB89,"")</f>
        <v>1.00000000002095</v>
      </c>
      <c r="BD89" s="128" t="n">
        <f aca="false">IFERROR(Base!BC89/GAMSbase!BC89,"")</f>
        <v>1.00000000002089</v>
      </c>
      <c r="BE89" s="128" t="n">
        <f aca="false">IFERROR(Base!BD89/GAMSbase!BD89,"")</f>
        <v>1.00000000002081</v>
      </c>
      <c r="BF89" s="128" t="n">
        <f aca="false">IFERROR(Base!BE89/GAMSbase!BE89,"")</f>
        <v>1.00000000002072</v>
      </c>
      <c r="BG89" s="128" t="n">
        <f aca="false">IFERROR(Base!BF89/GAMSbase!BF89,"")</f>
        <v>1.00000000002062</v>
      </c>
      <c r="BH89" s="128" t="n">
        <f aca="false">IFERROR(Base!BG89/GAMSbase!BG89,"")</f>
        <v>1.00000000002052</v>
      </c>
      <c r="BI89" s="128" t="n">
        <f aca="false">IFERROR(Base!BH89/GAMSbase!BH89,"")</f>
        <v>0.99989277249831</v>
      </c>
      <c r="BJ89" s="128" t="n">
        <f aca="false">IFERROR(Base!BI89/GAMSbase!BI89,"")</f>
        <v>0.999798891487547</v>
      </c>
    </row>
    <row r="90" customFormat="false" ht="12.75" hidden="false" customHeight="false" outlineLevel="0" collapsed="false">
      <c r="A90" s="0" t="str">
        <f aca="false">Base!A90</f>
        <v>Concentration in deep oceans (GTC)</v>
      </c>
      <c r="B90" s="0" t="str">
        <f aca="false">GAMSbase!A90</f>
        <v>Concentration in deep oceans (GTC)</v>
      </c>
      <c r="C90" s="128" t="n">
        <f aca="false">IFERROR(Base!B90/GAMSbase!B90,"")</f>
        <v>1</v>
      </c>
      <c r="D90" s="128" t="n">
        <f aca="false">IFERROR(Base!C90/GAMSbase!C90,"")</f>
        <v>1</v>
      </c>
      <c r="E90" s="128" t="n">
        <f aca="false">IFERROR(Base!D90/GAMSbase!D90,"")</f>
        <v>0.999999999999998</v>
      </c>
      <c r="F90" s="128" t="n">
        <f aca="false">IFERROR(Base!E90/GAMSbase!E90,"")</f>
        <v>1</v>
      </c>
      <c r="G90" s="128" t="n">
        <f aca="false">IFERROR(Base!F90/GAMSbase!F90,"")</f>
        <v>1</v>
      </c>
      <c r="H90" s="128" t="n">
        <f aca="false">IFERROR(Base!G90/GAMSbase!G90,"")</f>
        <v>0.999999999999998</v>
      </c>
      <c r="I90" s="128" t="n">
        <f aca="false">IFERROR(Base!H90/GAMSbase!H90,"")</f>
        <v>1</v>
      </c>
      <c r="J90" s="128" t="n">
        <f aca="false">IFERROR(Base!I90/GAMSbase!I90,"")</f>
        <v>0.999999999999998</v>
      </c>
      <c r="K90" s="128" t="n">
        <f aca="false">IFERROR(Base!J90/GAMSbase!J90,"")</f>
        <v>0.999999999999997</v>
      </c>
      <c r="L90" s="128" t="n">
        <f aca="false">IFERROR(Base!K90/GAMSbase!K90,"")</f>
        <v>1</v>
      </c>
      <c r="M90" s="128" t="n">
        <f aca="false">IFERROR(Base!L90/GAMSbase!L90,"")</f>
        <v>1</v>
      </c>
      <c r="N90" s="128" t="n">
        <f aca="false">IFERROR(Base!M90/GAMSbase!M90,"")</f>
        <v>1</v>
      </c>
      <c r="O90" s="128" t="n">
        <f aca="false">IFERROR(Base!N90/GAMSbase!N90,"")</f>
        <v>1.00000000000001</v>
      </c>
      <c r="P90" s="128" t="n">
        <f aca="false">IFERROR(Base!O90/GAMSbase!O90,"")</f>
        <v>1.00000000000001</v>
      </c>
      <c r="Q90" s="128" t="n">
        <f aca="false">IFERROR(Base!P90/GAMSbase!P90,"")</f>
        <v>1.00000000000001</v>
      </c>
      <c r="R90" s="128" t="n">
        <f aca="false">IFERROR(Base!Q90/GAMSbase!Q90,"")</f>
        <v>1.00000000000001</v>
      </c>
      <c r="S90" s="128" t="n">
        <f aca="false">IFERROR(Base!R90/GAMSbase!R90,"")</f>
        <v>1.00000000000002</v>
      </c>
      <c r="T90" s="128" t="n">
        <f aca="false">IFERROR(Base!S90/GAMSbase!S90,"")</f>
        <v>1.00000000000002</v>
      </c>
      <c r="U90" s="128" t="n">
        <f aca="false">IFERROR(Base!T90/GAMSbase!T90,"")</f>
        <v>1.00000000000003</v>
      </c>
      <c r="V90" s="128" t="n">
        <f aca="false">IFERROR(Base!U90/GAMSbase!U90,"")</f>
        <v>1.00000000000003</v>
      </c>
      <c r="W90" s="128" t="n">
        <f aca="false">IFERROR(Base!V90/GAMSbase!V90,"")</f>
        <v>1.00000000000003</v>
      </c>
      <c r="X90" s="128" t="n">
        <f aca="false">IFERROR(Base!W90/GAMSbase!W90,"")</f>
        <v>1.00000000000004</v>
      </c>
      <c r="Y90" s="128" t="n">
        <f aca="false">IFERROR(Base!X90/GAMSbase!X90,"")</f>
        <v>1.00000000000004</v>
      </c>
      <c r="Z90" s="128" t="n">
        <f aca="false">IFERROR(Base!Y90/GAMSbase!Y90,"")</f>
        <v>1.00000000000005</v>
      </c>
      <c r="AA90" s="128" t="n">
        <f aca="false">IFERROR(Base!Z90/GAMSbase!Z90,"")</f>
        <v>1.00000000000005</v>
      </c>
      <c r="AB90" s="128" t="n">
        <f aca="false">IFERROR(Base!AA90/GAMSbase!AA90,"")</f>
        <v>1.00000000000007</v>
      </c>
      <c r="AC90" s="128" t="n">
        <f aca="false">IFERROR(Base!AB90/GAMSbase!AB90,"")</f>
        <v>1.00000000000007</v>
      </c>
      <c r="AD90" s="128" t="n">
        <f aca="false">IFERROR(Base!AC90/GAMSbase!AC90,"")</f>
        <v>1.00000000000008</v>
      </c>
      <c r="AE90" s="128" t="n">
        <f aca="false">IFERROR(Base!AD90/GAMSbase!AD90,"")</f>
        <v>1.00000000000009</v>
      </c>
      <c r="AF90" s="128" t="n">
        <f aca="false">IFERROR(Base!AE90/GAMSbase!AE90,"")</f>
        <v>1.00000000000011</v>
      </c>
      <c r="AG90" s="128" t="n">
        <f aca="false">IFERROR(Base!AF90/GAMSbase!AF90,"")</f>
        <v>1.00000000000011</v>
      </c>
      <c r="AH90" s="128" t="n">
        <f aca="false">IFERROR(Base!AG90/GAMSbase!AG90,"")</f>
        <v>1.00000000000013</v>
      </c>
      <c r="AI90" s="128" t="n">
        <f aca="false">IFERROR(Base!AH90/GAMSbase!AH90,"")</f>
        <v>1.00000000000014</v>
      </c>
      <c r="AJ90" s="128" t="n">
        <f aca="false">IFERROR(Base!AI90/GAMSbase!AI90,"")</f>
        <v>1.00000000000015</v>
      </c>
      <c r="AK90" s="128" t="n">
        <f aca="false">IFERROR(Base!AJ90/GAMSbase!AJ90,"")</f>
        <v>1.00000000000016</v>
      </c>
      <c r="AL90" s="128" t="n">
        <f aca="false">IFERROR(Base!AK90/GAMSbase!AK90,"")</f>
        <v>1.00000000000018</v>
      </c>
      <c r="AM90" s="128" t="n">
        <f aca="false">IFERROR(Base!AL90/GAMSbase!AL90,"")</f>
        <v>1.00000000000019</v>
      </c>
      <c r="AN90" s="128" t="n">
        <f aca="false">IFERROR(Base!AM90/GAMSbase!AM90,"")</f>
        <v>1.00000000000022</v>
      </c>
      <c r="AO90" s="128" t="n">
        <f aca="false">IFERROR(Base!AN90/GAMSbase!AN90,"")</f>
        <v>1.00000000000023</v>
      </c>
      <c r="AP90" s="128" t="n">
        <f aca="false">IFERROR(Base!AO90/GAMSbase!AO90,"")</f>
        <v>1.00000000000025</v>
      </c>
      <c r="AQ90" s="128" t="n">
        <f aca="false">IFERROR(Base!AP90/GAMSbase!AP90,"")</f>
        <v>1.00000000000026</v>
      </c>
      <c r="AR90" s="128" t="n">
        <f aca="false">IFERROR(Base!AQ90/GAMSbase!AQ90,"")</f>
        <v>1.00000000000028</v>
      </c>
      <c r="AS90" s="128" t="n">
        <f aca="false">IFERROR(Base!AR90/GAMSbase!AR90,"")</f>
        <v>1.00000000000031</v>
      </c>
      <c r="AT90" s="128" t="n">
        <f aca="false">IFERROR(Base!AS90/GAMSbase!AS90,"")</f>
        <v>1.00000000000033</v>
      </c>
      <c r="AU90" s="128" t="n">
        <f aca="false">IFERROR(Base!AT90/GAMSbase!AT90,"")</f>
        <v>1.00000000000034</v>
      </c>
      <c r="AV90" s="128" t="n">
        <f aca="false">IFERROR(Base!AU90/GAMSbase!AU90,"")</f>
        <v>1.00000000000037</v>
      </c>
      <c r="AW90" s="128" t="n">
        <f aca="false">IFERROR(Base!AV90/GAMSbase!AV90,"")</f>
        <v>1.00000000000039</v>
      </c>
      <c r="AX90" s="128" t="n">
        <f aca="false">IFERROR(Base!AW90/GAMSbase!AW90,"")</f>
        <v>1.00000000000041</v>
      </c>
      <c r="AY90" s="128" t="n">
        <f aca="false">IFERROR(Base!AX90/GAMSbase!AX90,"")</f>
        <v>1.00000000000044</v>
      </c>
      <c r="AZ90" s="128" t="n">
        <f aca="false">IFERROR(Base!AY90/GAMSbase!AY90,"")</f>
        <v>1.00000000000045</v>
      </c>
      <c r="BA90" s="128" t="n">
        <f aca="false">IFERROR(Base!AZ90/GAMSbase!AZ90,"")</f>
        <v>1.00000000000047</v>
      </c>
      <c r="BB90" s="128" t="n">
        <f aca="false">IFERROR(Base!BA90/GAMSbase!BA90,"")</f>
        <v>1.0000000000005</v>
      </c>
      <c r="BC90" s="128" t="n">
        <f aca="false">IFERROR(Base!BB90/GAMSbase!BB90,"")</f>
        <v>1.00000000000053</v>
      </c>
      <c r="BD90" s="128" t="n">
        <f aca="false">IFERROR(Base!BC90/GAMSbase!BC90,"")</f>
        <v>1.00000000000055</v>
      </c>
      <c r="BE90" s="128" t="n">
        <f aca="false">IFERROR(Base!BD90/GAMSbase!BD90,"")</f>
        <v>1.00000000000057</v>
      </c>
      <c r="BF90" s="128" t="n">
        <f aca="false">IFERROR(Base!BE90/GAMSbase!BE90,"")</f>
        <v>1.00000000000059</v>
      </c>
      <c r="BG90" s="128" t="n">
        <f aca="false">IFERROR(Base!BF90/GAMSbase!BF90,"")</f>
        <v>1.00000000000062</v>
      </c>
      <c r="BH90" s="128" t="n">
        <f aca="false">IFERROR(Base!BG90/GAMSbase!BG90,"")</f>
        <v>1.00000000000064</v>
      </c>
      <c r="BI90" s="128" t="n">
        <f aca="false">IFERROR(Base!BH90/GAMSbase!BH90,"")</f>
        <v>1.00000000000066</v>
      </c>
      <c r="BJ90" s="128" t="n">
        <f aca="false">IFERROR(Base!BI90/GAMSbase!BI90,"")</f>
        <v>0.999999880215524</v>
      </c>
    </row>
    <row r="91" customFormat="false" ht="12.75" hidden="false" customHeight="false" outlineLevel="0" collapsed="false">
      <c r="A91" s="0" t="str">
        <f aca="false">Base!A91</f>
        <v>CUMULATIVE EMISSIONS/HOTELLING RENTS</v>
      </c>
      <c r="B91" s="0" t="str">
        <f aca="false">GAMSbase!A91</f>
        <v>* CUMULATIVE EMISSIONS</v>
      </c>
      <c r="C91" s="128" t="str">
        <f aca="false">IFERROR(Base!B91/GAMSbase!B91,"")</f>
        <v/>
      </c>
      <c r="D91" s="128" t="str">
        <f aca="false">IFERROR(Base!C91/GAMSbase!C91,"")</f>
        <v/>
      </c>
      <c r="E91" s="128" t="str">
        <f aca="false">IFERROR(Base!D91/GAMSbase!D91,"")</f>
        <v/>
      </c>
      <c r="F91" s="128" t="str">
        <f aca="false">IFERROR(Base!E91/GAMSbase!E91,"")</f>
        <v/>
      </c>
      <c r="G91" s="128" t="str">
        <f aca="false">IFERROR(Base!F91/GAMSbase!F91,"")</f>
        <v/>
      </c>
      <c r="H91" s="128" t="str">
        <f aca="false">IFERROR(Base!G91/GAMSbase!G91,"")</f>
        <v/>
      </c>
      <c r="I91" s="128" t="str">
        <f aca="false">IFERROR(Base!H91/GAMSbase!H91,"")</f>
        <v/>
      </c>
      <c r="J91" s="128" t="str">
        <f aca="false">IFERROR(Base!I91/GAMSbase!I91,"")</f>
        <v/>
      </c>
      <c r="K91" s="128" t="str">
        <f aca="false">IFERROR(Base!J91/GAMSbase!J91,"")</f>
        <v/>
      </c>
      <c r="L91" s="128" t="str">
        <f aca="false">IFERROR(Base!K91/GAMSbase!K91,"")</f>
        <v/>
      </c>
      <c r="M91" s="128" t="str">
        <f aca="false">IFERROR(Base!L91/GAMSbase!L91,"")</f>
        <v/>
      </c>
      <c r="N91" s="128" t="str">
        <f aca="false">IFERROR(Base!M91/GAMSbase!M91,"")</f>
        <v/>
      </c>
      <c r="O91" s="128" t="str">
        <f aca="false">IFERROR(Base!N91/GAMSbase!N91,"")</f>
        <v/>
      </c>
      <c r="P91" s="128" t="str">
        <f aca="false">IFERROR(Base!O91/GAMSbase!O91,"")</f>
        <v/>
      </c>
      <c r="Q91" s="128" t="str">
        <f aca="false">IFERROR(Base!P91/GAMSbase!P91,"")</f>
        <v/>
      </c>
      <c r="R91" s="128" t="str">
        <f aca="false">IFERROR(Base!Q91/GAMSbase!Q91,"")</f>
        <v/>
      </c>
      <c r="S91" s="128" t="str">
        <f aca="false">IFERROR(Base!R91/GAMSbase!R91,"")</f>
        <v/>
      </c>
      <c r="T91" s="128" t="str">
        <f aca="false">IFERROR(Base!S91/GAMSbase!S91,"")</f>
        <v/>
      </c>
      <c r="U91" s="128" t="str">
        <f aca="false">IFERROR(Base!T91/GAMSbase!T91,"")</f>
        <v/>
      </c>
      <c r="V91" s="128" t="str">
        <f aca="false">IFERROR(Base!U91/GAMSbase!U91,"")</f>
        <v/>
      </c>
      <c r="W91" s="128" t="str">
        <f aca="false">IFERROR(Base!V91/GAMSbase!V91,"")</f>
        <v/>
      </c>
      <c r="X91" s="128" t="str">
        <f aca="false">IFERROR(Base!W91/GAMSbase!W91,"")</f>
        <v/>
      </c>
      <c r="Y91" s="128" t="str">
        <f aca="false">IFERROR(Base!X91/GAMSbase!X91,"")</f>
        <v/>
      </c>
      <c r="Z91" s="128" t="str">
        <f aca="false">IFERROR(Base!Y91/GAMSbase!Y91,"")</f>
        <v/>
      </c>
      <c r="AA91" s="128" t="str">
        <f aca="false">IFERROR(Base!Z91/GAMSbase!Z91,"")</f>
        <v/>
      </c>
      <c r="AB91" s="128" t="str">
        <f aca="false">IFERROR(Base!AA91/GAMSbase!AA91,"")</f>
        <v/>
      </c>
      <c r="AC91" s="128" t="str">
        <f aca="false">IFERROR(Base!AB91/GAMSbase!AB91,"")</f>
        <v/>
      </c>
      <c r="AD91" s="128" t="str">
        <f aca="false">IFERROR(Base!AC91/GAMSbase!AC91,"")</f>
        <v/>
      </c>
      <c r="AE91" s="128" t="str">
        <f aca="false">IFERROR(Base!AD91/GAMSbase!AD91,"")</f>
        <v/>
      </c>
      <c r="AF91" s="128" t="str">
        <f aca="false">IFERROR(Base!AE91/GAMSbase!AE91,"")</f>
        <v/>
      </c>
      <c r="AG91" s="128" t="str">
        <f aca="false">IFERROR(Base!AF91/GAMSbase!AF91,"")</f>
        <v/>
      </c>
      <c r="AH91" s="128" t="str">
        <f aca="false">IFERROR(Base!AG91/GAMSbase!AG91,"")</f>
        <v/>
      </c>
      <c r="AI91" s="128" t="str">
        <f aca="false">IFERROR(Base!AH91/GAMSbase!AH91,"")</f>
        <v/>
      </c>
      <c r="AJ91" s="128" t="str">
        <f aca="false">IFERROR(Base!AI91/GAMSbase!AI91,"")</f>
        <v/>
      </c>
      <c r="AK91" s="128" t="str">
        <f aca="false">IFERROR(Base!AJ91/GAMSbase!AJ91,"")</f>
        <v/>
      </c>
      <c r="AL91" s="128" t="str">
        <f aca="false">IFERROR(Base!AK91/GAMSbase!AK91,"")</f>
        <v/>
      </c>
      <c r="AM91" s="128" t="str">
        <f aca="false">IFERROR(Base!AL91/GAMSbase!AL91,"")</f>
        <v/>
      </c>
      <c r="AN91" s="128" t="str">
        <f aca="false">IFERROR(Base!AM91/GAMSbase!AM91,"")</f>
        <v/>
      </c>
      <c r="AO91" s="128" t="str">
        <f aca="false">IFERROR(Base!AN91/GAMSbase!AN91,"")</f>
        <v/>
      </c>
      <c r="AP91" s="128" t="str">
        <f aca="false">IFERROR(Base!AO91/GAMSbase!AO91,"")</f>
        <v/>
      </c>
      <c r="AQ91" s="128" t="str">
        <f aca="false">IFERROR(Base!AP91/GAMSbase!AP91,"")</f>
        <v/>
      </c>
      <c r="AR91" s="128" t="str">
        <f aca="false">IFERROR(Base!AQ91/GAMSbase!AQ91,"")</f>
        <v/>
      </c>
      <c r="AS91" s="128" t="str">
        <f aca="false">IFERROR(Base!AR91/GAMSbase!AR91,"")</f>
        <v/>
      </c>
      <c r="AT91" s="128" t="str">
        <f aca="false">IFERROR(Base!AS91/GAMSbase!AS91,"")</f>
        <v/>
      </c>
      <c r="AU91" s="128" t="str">
        <f aca="false">IFERROR(Base!AT91/GAMSbase!AT91,"")</f>
        <v/>
      </c>
      <c r="AV91" s="128" t="str">
        <f aca="false">IFERROR(Base!AU91/GAMSbase!AU91,"")</f>
        <v/>
      </c>
      <c r="AW91" s="128" t="str">
        <f aca="false">IFERROR(Base!AV91/GAMSbase!AV91,"")</f>
        <v/>
      </c>
      <c r="AX91" s="128" t="str">
        <f aca="false">IFERROR(Base!AW91/GAMSbase!AW91,"")</f>
        <v/>
      </c>
      <c r="AY91" s="128" t="str">
        <f aca="false">IFERROR(Base!AX91/GAMSbase!AX91,"")</f>
        <v/>
      </c>
      <c r="AZ91" s="128" t="str">
        <f aca="false">IFERROR(Base!AY91/GAMSbase!AY91,"")</f>
        <v/>
      </c>
      <c r="BA91" s="128" t="str">
        <f aca="false">IFERROR(Base!AZ91/GAMSbase!AZ91,"")</f>
        <v/>
      </c>
      <c r="BB91" s="128" t="str">
        <f aca="false">IFERROR(Base!BA91/GAMSbase!BA91,"")</f>
        <v/>
      </c>
      <c r="BC91" s="128" t="str">
        <f aca="false">IFERROR(Base!BB91/GAMSbase!BB91,"")</f>
        <v/>
      </c>
      <c r="BD91" s="128" t="str">
        <f aca="false">IFERROR(Base!BC91/GAMSbase!BC91,"")</f>
        <v/>
      </c>
      <c r="BE91" s="128" t="str">
        <f aca="false">IFERROR(Base!BD91/GAMSbase!BD91,"")</f>
        <v/>
      </c>
      <c r="BF91" s="128" t="str">
        <f aca="false">IFERROR(Base!BE91/GAMSbase!BE91,"")</f>
        <v/>
      </c>
      <c r="BG91" s="128" t="str">
        <f aca="false">IFERROR(Base!BF91/GAMSbase!BF91,"")</f>
        <v/>
      </c>
      <c r="BH91" s="128" t="str">
        <f aca="false">IFERROR(Base!BG91/GAMSbase!BG91,"")</f>
        <v/>
      </c>
      <c r="BI91" s="128" t="str">
        <f aca="false">IFERROR(Base!BH91/GAMSbase!BH91,"")</f>
        <v/>
      </c>
      <c r="BJ91" s="128" t="str">
        <f aca="false">IFERROR(Base!BI91/GAMSbase!BI91,"")</f>
        <v/>
      </c>
    </row>
    <row r="92" customFormat="false" ht="12.75" hidden="false" customHeight="false" outlineLevel="0" collapsed="false">
      <c r="A92" s="0" t="str">
        <f aca="false">Base!A92</f>
        <v>Cumulative Emissions to date</v>
      </c>
      <c r="B92" s="0" t="str">
        <f aca="false">GAMSbase!A92</f>
        <v> Cumulative Emissions to date</v>
      </c>
      <c r="C92" s="128" t="n">
        <f aca="false">IFERROR(Base!B92/GAMSbase!B92,"")</f>
        <v>1</v>
      </c>
      <c r="D92" s="128" t="n">
        <f aca="false">IFERROR(Base!C92/GAMSbase!C92,"")</f>
        <v>1.0000000000124</v>
      </c>
      <c r="E92" s="128" t="n">
        <f aca="false">IFERROR(Base!D92/GAMSbase!D92,"")</f>
        <v>1.00000000001575</v>
      </c>
      <c r="F92" s="128" t="n">
        <f aca="false">IFERROR(Base!E92/GAMSbase!E92,"")</f>
        <v>1.00000000001543</v>
      </c>
      <c r="G92" s="128" t="n">
        <f aca="false">IFERROR(Base!F92/GAMSbase!F92,"")</f>
        <v>1.00000000001986</v>
      </c>
      <c r="H92" s="128" t="n">
        <f aca="false">IFERROR(Base!G92/GAMSbase!G92,"")</f>
        <v>1.00000000002531</v>
      </c>
      <c r="I92" s="128" t="n">
        <f aca="false">IFERROR(Base!H92/GAMSbase!H92,"")</f>
        <v>1.00000000002766</v>
      </c>
      <c r="J92" s="128" t="n">
        <f aca="false">IFERROR(Base!I92/GAMSbase!I92,"")</f>
        <v>1.0000000000282</v>
      </c>
      <c r="K92" s="128" t="n">
        <f aca="false">IFERROR(Base!J92/GAMSbase!J92,"")</f>
        <v>1.00000000002844</v>
      </c>
      <c r="L92" s="128" t="n">
        <f aca="false">IFERROR(Base!K92/GAMSbase!K92,"")</f>
        <v>1.00000000002907</v>
      </c>
      <c r="M92" s="128" t="n">
        <f aca="false">IFERROR(Base!L92/GAMSbase!L92,"")</f>
        <v>1.00000000002693</v>
      </c>
      <c r="N92" s="128" t="n">
        <f aca="false">IFERROR(Base!M92/GAMSbase!M92,"")</f>
        <v>1.00000000002297</v>
      </c>
      <c r="O92" s="128" t="n">
        <f aca="false">IFERROR(Base!N92/GAMSbase!N92,"")</f>
        <v>1.00000000002153</v>
      </c>
      <c r="P92" s="128" t="n">
        <f aca="false">IFERROR(Base!O92/GAMSbase!O92,"")</f>
        <v>1.000000000023</v>
      </c>
      <c r="Q92" s="128" t="n">
        <f aca="false">IFERROR(Base!P92/GAMSbase!P92,"")</f>
        <v>1.00000000002318</v>
      </c>
      <c r="R92" s="128" t="n">
        <f aca="false">IFERROR(Base!Q92/GAMSbase!Q92,"")</f>
        <v>1.00000000002573</v>
      </c>
      <c r="S92" s="128" t="n">
        <f aca="false">IFERROR(Base!R92/GAMSbase!R92,"")</f>
        <v>1.00000000002741</v>
      </c>
      <c r="T92" s="128" t="n">
        <f aca="false">IFERROR(Base!S92/GAMSbase!S92,"")</f>
        <v>1.00000000002658</v>
      </c>
      <c r="U92" s="128" t="n">
        <f aca="false">IFERROR(Base!T92/GAMSbase!T92,"")</f>
        <v>1.00000000002786</v>
      </c>
      <c r="V92" s="128" t="n">
        <f aca="false">IFERROR(Base!U92/GAMSbase!U92,"")</f>
        <v>1.00000000002797</v>
      </c>
      <c r="W92" s="128" t="n">
        <f aca="false">IFERROR(Base!V92/GAMSbase!V92,"")</f>
        <v>1.00000000002708</v>
      </c>
      <c r="X92" s="128" t="n">
        <f aca="false">IFERROR(Base!W92/GAMSbase!W92,"")</f>
        <v>1.00000000002826</v>
      </c>
      <c r="Y92" s="128" t="n">
        <f aca="false">IFERROR(Base!X92/GAMSbase!X92,"")</f>
        <v>1.00000000002805</v>
      </c>
      <c r="Z92" s="128" t="n">
        <f aca="false">IFERROR(Base!Y92/GAMSbase!Y92,"")</f>
        <v>1.00000000002764</v>
      </c>
      <c r="AA92" s="128" t="n">
        <f aca="false">IFERROR(Base!Z92/GAMSbase!Z92,"")</f>
        <v>1.00000000002828</v>
      </c>
      <c r="AB92" s="128" t="n">
        <f aca="false">IFERROR(Base!AA92/GAMSbase!AA92,"")</f>
        <v>1.00000000002926</v>
      </c>
      <c r="AC92" s="128" t="n">
        <f aca="false">IFERROR(Base!AB92/GAMSbase!AB92,"")</f>
        <v>1.0000000000303</v>
      </c>
      <c r="AD92" s="128" t="n">
        <f aca="false">IFERROR(Base!AC92/GAMSbase!AC92,"")</f>
        <v>1.00000000003059</v>
      </c>
      <c r="AE92" s="128" t="n">
        <f aca="false">IFERROR(Base!AD92/GAMSbase!AD92,"")</f>
        <v>1.00000000003069</v>
      </c>
      <c r="AF92" s="128" t="n">
        <f aca="false">IFERROR(Base!AE92/GAMSbase!AE92,"")</f>
        <v>1.00000000003058</v>
      </c>
      <c r="AG92" s="128" t="n">
        <f aca="false">IFERROR(Base!AF92/GAMSbase!AF92,"")</f>
        <v>1.00000000003092</v>
      </c>
      <c r="AH92" s="128" t="n">
        <f aca="false">IFERROR(Base!AG92/GAMSbase!AG92,"")</f>
        <v>1.00000000003101</v>
      </c>
      <c r="AI92" s="128" t="n">
        <f aca="false">IFERROR(Base!AH92/GAMSbase!AH92,"")</f>
        <v>1.00000000003098</v>
      </c>
      <c r="AJ92" s="128" t="n">
        <f aca="false">IFERROR(Base!AI92/GAMSbase!AI92,"")</f>
        <v>1.00000000003041</v>
      </c>
      <c r="AK92" s="128" t="n">
        <f aca="false">IFERROR(Base!AJ92/GAMSbase!AJ92,"")</f>
        <v>1.00000000003062</v>
      </c>
      <c r="AL92" s="128" t="n">
        <f aca="false">IFERROR(Base!AK92/GAMSbase!AK92,"")</f>
        <v>1.00000000003035</v>
      </c>
      <c r="AM92" s="128" t="n">
        <f aca="false">IFERROR(Base!AL92/GAMSbase!AL92,"")</f>
        <v>1.00000000003031</v>
      </c>
      <c r="AN92" s="128" t="n">
        <f aca="false">IFERROR(Base!AM92/GAMSbase!AM92,"")</f>
        <v>1.00000000002973</v>
      </c>
      <c r="AO92" s="128" t="n">
        <f aca="false">IFERROR(Base!AN92/GAMSbase!AN92,"")</f>
        <v>1.00000000002979</v>
      </c>
      <c r="AP92" s="128" t="n">
        <f aca="false">IFERROR(Base!AO92/GAMSbase!AO92,"")</f>
        <v>1.00000000003023</v>
      </c>
      <c r="AQ92" s="128" t="n">
        <f aca="false">IFERROR(Base!AP92/GAMSbase!AP92,"")</f>
        <v>1.00000000003087</v>
      </c>
      <c r="AR92" s="128" t="n">
        <f aca="false">IFERROR(Base!AQ92/GAMSbase!AQ92,"")</f>
        <v>1.0000000000315</v>
      </c>
      <c r="AS92" s="128" t="n">
        <f aca="false">IFERROR(Base!AR92/GAMSbase!AR92,"")</f>
        <v>1.00000000003169</v>
      </c>
      <c r="AT92" s="128" t="n">
        <f aca="false">IFERROR(Base!AS92/GAMSbase!AS92,"")</f>
        <v>1.00000000003213</v>
      </c>
      <c r="AU92" s="128" t="n">
        <f aca="false">IFERROR(Base!AT92/GAMSbase!AT92,"")</f>
        <v>1.00000000003259</v>
      </c>
      <c r="AV92" s="128" t="n">
        <f aca="false">IFERROR(Base!AU92/GAMSbase!AU92,"")</f>
        <v>1.0000000000327</v>
      </c>
      <c r="AW92" s="128" t="n">
        <f aca="false">IFERROR(Base!AV92/GAMSbase!AV92,"")</f>
        <v>1.00000000003259</v>
      </c>
      <c r="AX92" s="128" t="n">
        <f aca="false">IFERROR(Base!AW92/GAMSbase!AW92,"")</f>
        <v>1.00000000003241</v>
      </c>
      <c r="AY92" s="128" t="n">
        <f aca="false">IFERROR(Base!AX92/GAMSbase!AX92,"")</f>
        <v>1.00000000003216</v>
      </c>
      <c r="AZ92" s="128" t="n">
        <f aca="false">IFERROR(Base!AY92/GAMSbase!AY92,"")</f>
        <v>1.00000000003191</v>
      </c>
      <c r="BA92" s="128" t="n">
        <f aca="false">IFERROR(Base!AZ92/GAMSbase!AZ92,"")</f>
        <v>1.00000000003156</v>
      </c>
      <c r="BB92" s="128" t="n">
        <f aca="false">IFERROR(Base!BA92/GAMSbase!BA92,"")</f>
        <v>1.00000000003123</v>
      </c>
      <c r="BC92" s="128" t="n">
        <f aca="false">IFERROR(Base!BB92/GAMSbase!BB92,"")</f>
        <v>1.00000000003098</v>
      </c>
      <c r="BD92" s="128" t="n">
        <f aca="false">IFERROR(Base!BC92/GAMSbase!BC92,"")</f>
        <v>1.00000000003077</v>
      </c>
      <c r="BE92" s="128" t="n">
        <f aca="false">IFERROR(Base!BD92/GAMSbase!BD92,"")</f>
        <v>1.00000000003062</v>
      </c>
      <c r="BF92" s="128" t="n">
        <f aca="false">IFERROR(Base!BE92/GAMSbase!BE92,"")</f>
        <v>1.00000000003047</v>
      </c>
      <c r="BG92" s="128" t="n">
        <f aca="false">IFERROR(Base!BF92/GAMSbase!BF92,"")</f>
        <v>1.00000000003035</v>
      </c>
      <c r="BH92" s="128" t="n">
        <f aca="false">IFERROR(Base!BG92/GAMSbase!BG92,"")</f>
        <v>0.998759551826996</v>
      </c>
      <c r="BI92" s="128" t="n">
        <f aca="false">IFERROR(Base!BH92/GAMSbase!BH92,"")</f>
        <v>0.998765235433225</v>
      </c>
      <c r="BJ92" s="128" t="n">
        <f aca="false">IFERROR(Base!BI92/GAMSbase!BI92,"")</f>
        <v>0.998785942584048</v>
      </c>
    </row>
    <row r="93" customFormat="false" ht="12.75" hidden="false" customHeight="false" outlineLevel="0" collapsed="false">
      <c r="A93" s="0" t="str">
        <f aca="false">Base!A93</f>
        <v>Ratio to Max</v>
      </c>
      <c r="B93" s="0" t="str">
        <f aca="false">GAMSbase!A93</f>
        <v>Ratio To Max</v>
      </c>
      <c r="C93" s="128" t="n">
        <f aca="false">IFERROR(Base!B93/GAMSbase!B93,"")</f>
        <v>1</v>
      </c>
      <c r="D93" s="128" t="n">
        <f aca="false">IFERROR(Base!C93/GAMSbase!C93,"")</f>
        <v>0.999999999921805</v>
      </c>
      <c r="E93" s="128" t="n">
        <f aca="false">IFERROR(Base!D93/GAMSbase!D93,"")</f>
        <v>1.00000000004721</v>
      </c>
      <c r="F93" s="128" t="n">
        <f aca="false">IFERROR(Base!E93/GAMSbase!E93,"")</f>
        <v>0.999999998977806</v>
      </c>
      <c r="G93" s="128" t="n">
        <f aca="false">IFERROR(Base!F93/GAMSbase!F93,"")</f>
        <v>1.00000000024637</v>
      </c>
      <c r="H93" s="128" t="n">
        <f aca="false">IFERROR(Base!G93/GAMSbase!G93,"")</f>
        <v>1.00000000003188</v>
      </c>
      <c r="I93" s="128" t="n">
        <f aca="false">IFERROR(Base!H93/GAMSbase!H93,"")</f>
        <v>1.00000000047891</v>
      </c>
      <c r="J93" s="128" t="n">
        <f aca="false">IFERROR(Base!I93/GAMSbase!I93,"")</f>
        <v>0.999999999486744</v>
      </c>
      <c r="K93" s="128" t="n">
        <f aca="false">IFERROR(Base!J93/GAMSbase!J93,"")</f>
        <v>1.00000000024348</v>
      </c>
      <c r="L93" s="128" t="n">
        <f aca="false">IFERROR(Base!K93/GAMSbase!K93,"")</f>
        <v>0.999999999661012</v>
      </c>
      <c r="M93" s="128" t="n">
        <f aca="false">IFERROR(Base!L93/GAMSbase!L93,"")</f>
        <v>1.00000000015959</v>
      </c>
      <c r="N93" s="128" t="n">
        <f aca="false">IFERROR(Base!M93/GAMSbase!M93,"")</f>
        <v>0.999999999854527</v>
      </c>
      <c r="O93" s="128" t="n">
        <f aca="false">IFERROR(Base!N93/GAMSbase!N93,"")</f>
        <v>0.999999999746288</v>
      </c>
      <c r="P93" s="128" t="n">
        <f aca="false">IFERROR(Base!O93/GAMSbase!O93,"")</f>
        <v>1.00000000019568</v>
      </c>
      <c r="Q93" s="128" t="n">
        <f aca="false">IFERROR(Base!P93/GAMSbase!P93,"")</f>
        <v>0.999999999797096</v>
      </c>
      <c r="R93" s="128" t="n">
        <f aca="false">IFERROR(Base!Q93/GAMSbase!Q93,"")</f>
        <v>1.00000000008632</v>
      </c>
      <c r="S93" s="128" t="n">
        <f aca="false">IFERROR(Base!R93/GAMSbase!R93,"")</f>
        <v>0.999999999957705</v>
      </c>
      <c r="T93" s="128" t="n">
        <f aca="false">IFERROR(Base!S93/GAMSbase!S93,"")</f>
        <v>1.00000000008084</v>
      </c>
      <c r="U93" s="128" t="n">
        <f aca="false">IFERROR(Base!T93/GAMSbase!T93,"")</f>
        <v>0.999999999918515</v>
      </c>
      <c r="V93" s="128" t="n">
        <f aca="false">IFERROR(Base!U93/GAMSbase!U93,"")</f>
        <v>0.999999999903125</v>
      </c>
      <c r="W93" s="128" t="n">
        <f aca="false">IFERROR(Base!V93/GAMSbase!V93,"")</f>
        <v>1.00000000006917</v>
      </c>
      <c r="X93" s="128" t="n">
        <f aca="false">IFERROR(Base!W93/GAMSbase!W93,"")</f>
        <v>1.00000000006243</v>
      </c>
      <c r="Y93" s="128" t="n">
        <f aca="false">IFERROR(Base!X93/GAMSbase!X93,"")</f>
        <v>1.00000000013626</v>
      </c>
      <c r="Z93" s="128" t="n">
        <f aca="false">IFERROR(Base!Y93/GAMSbase!Y93,"")</f>
        <v>1.00000000007114</v>
      </c>
      <c r="AA93" s="128" t="n">
        <f aca="false">IFERROR(Base!Z93/GAMSbase!Z93,"")</f>
        <v>1.00000000013761</v>
      </c>
      <c r="AB93" s="128" t="n">
        <f aca="false">IFERROR(Base!AA93/GAMSbase!AA93,"")</f>
        <v>0.999999999982542</v>
      </c>
      <c r="AC93" s="128" t="n">
        <f aca="false">IFERROR(Base!AB93/GAMSbase!AB93,"")</f>
        <v>1.00000000000748</v>
      </c>
      <c r="AD93" s="128" t="n">
        <f aca="false">IFERROR(Base!AC93/GAMSbase!AC93,"")</f>
        <v>1.00000000005913</v>
      </c>
      <c r="AE93" s="128" t="n">
        <f aca="false">IFERROR(Base!AD93/GAMSbase!AD93,"")</f>
        <v>1.00000000000558</v>
      </c>
      <c r="AF93" s="128" t="n">
        <f aca="false">IFERROR(Base!AE93/GAMSbase!AE93,"")</f>
        <v>1.00000000001869</v>
      </c>
      <c r="AG93" s="128" t="n">
        <f aca="false">IFERROR(Base!AF93/GAMSbase!AF93,"")</f>
        <v>1.00000000002563</v>
      </c>
      <c r="AH93" s="128" t="n">
        <f aca="false">IFERROR(Base!AG93/GAMSbase!AG93,"")</f>
        <v>0.999999999976988</v>
      </c>
      <c r="AI93" s="128" t="n">
        <f aca="false">IFERROR(Base!AH93/GAMSbase!AH93,"")</f>
        <v>0.99999999997219</v>
      </c>
      <c r="AJ93" s="128" t="n">
        <f aca="false">IFERROR(Base!AI93/GAMSbase!AI93,"")</f>
        <v>0.999999999977232</v>
      </c>
      <c r="AK93" s="128" t="n">
        <f aca="false">IFERROR(Base!AJ93/GAMSbase!AJ93,"")</f>
        <v>1.00000000009446</v>
      </c>
      <c r="AL93" s="128" t="n">
        <f aca="false">IFERROR(Base!AK93/GAMSbase!AK93,"")</f>
        <v>1.00000000008199</v>
      </c>
      <c r="AM93" s="128" t="n">
        <f aca="false">IFERROR(Base!AL93/GAMSbase!AL93,"")</f>
        <v>1.00000000000331</v>
      </c>
      <c r="AN93" s="128" t="n">
        <f aca="false">IFERROR(Base!AM93/GAMSbase!AM93,"")</f>
        <v>1.00000000006249</v>
      </c>
      <c r="AO93" s="128" t="n">
        <f aca="false">IFERROR(Base!AN93/GAMSbase!AN93,"")</f>
        <v>1.00000000004491</v>
      </c>
      <c r="AP93" s="128" t="n">
        <f aca="false">IFERROR(Base!AO93/GAMSbase!AO93,"")</f>
        <v>0.999999999987599</v>
      </c>
      <c r="AQ93" s="128" t="n">
        <f aca="false">IFERROR(Base!AP93/GAMSbase!AP93,"")</f>
        <v>0.999999999992678</v>
      </c>
      <c r="AR93" s="128" t="n">
        <f aca="false">IFERROR(Base!AQ93/GAMSbase!AQ93,"")</f>
        <v>1.00000000008958</v>
      </c>
      <c r="AS93" s="128" t="n">
        <f aca="false">IFERROR(Base!AR93/GAMSbase!AR93,"")</f>
        <v>1.00000000008922</v>
      </c>
      <c r="AT93" s="128" t="n">
        <f aca="false">IFERROR(Base!AS93/GAMSbase!AS93,"")</f>
        <v>1.00000000002079</v>
      </c>
      <c r="AU93" s="128" t="n">
        <f aca="false">IFERROR(Base!AT93/GAMSbase!AT93,"")</f>
        <v>1.00000000007445</v>
      </c>
      <c r="AV93" s="128" t="n">
        <f aca="false">IFERROR(Base!AU93/GAMSbase!AU93,"")</f>
        <v>0.999999999988344</v>
      </c>
      <c r="AW93" s="128" t="n">
        <f aca="false">IFERROR(Base!AV93/GAMSbase!AV93,"")</f>
        <v>1.00000000007929</v>
      </c>
      <c r="AX93" s="128" t="n">
        <f aca="false">IFERROR(Base!AW93/GAMSbase!AW93,"")</f>
        <v>0.999999999995968</v>
      </c>
      <c r="AY93" s="128" t="n">
        <f aca="false">IFERROR(Base!AX93/GAMSbase!AX93,"")</f>
        <v>1.0000000000568</v>
      </c>
      <c r="AZ93" s="128" t="n">
        <f aca="false">IFERROR(Base!AY93/GAMSbase!AY93,"")</f>
        <v>0.999999999976586</v>
      </c>
      <c r="BA93" s="128" t="n">
        <f aca="false">IFERROR(Base!AZ93/GAMSbase!AZ93,"")</f>
        <v>1.00000000003249</v>
      </c>
      <c r="BB93" s="128" t="n">
        <f aca="false">IFERROR(Base!BA93/GAMSbase!BA93,"")</f>
        <v>1.00000000008246</v>
      </c>
      <c r="BC93" s="128" t="n">
        <f aca="false">IFERROR(Base!BB93/GAMSbase!BB93,"")</f>
        <v>1.00000000002399</v>
      </c>
      <c r="BD93" s="128" t="n">
        <f aca="false">IFERROR(Base!BC93/GAMSbase!BC93,"")</f>
        <v>1.00000000003536</v>
      </c>
      <c r="BE93" s="128" t="n">
        <f aca="false">IFERROR(Base!BD93/GAMSbase!BD93,"")</f>
        <v>1.00000000007481</v>
      </c>
      <c r="BF93" s="128" t="n">
        <f aca="false">IFERROR(Base!BE93/GAMSbase!BE93,"")</f>
        <v>1.0000000000723</v>
      </c>
      <c r="BG93" s="128" t="n">
        <f aca="false">IFERROR(Base!BF93/GAMSbase!BF93,"")</f>
        <v>1.00000000007354</v>
      </c>
      <c r="BH93" s="128" t="n">
        <f aca="false">IFERROR(Base!BG93/GAMSbase!BG93,"")</f>
        <v>0.998759551843316</v>
      </c>
      <c r="BI93" s="128" t="n">
        <f aca="false">IFERROR(Base!BH93/GAMSbase!BH93,"")</f>
        <v>0.998765235437699</v>
      </c>
      <c r="BJ93" s="128" t="n">
        <f aca="false">IFERROR(Base!BI93/GAMSbase!BI93,"")</f>
        <v>0.998785942523161</v>
      </c>
    </row>
    <row r="94" customFormat="false" ht="12.75" hidden="false" customHeight="false" outlineLevel="0" collapsed="false">
      <c r="A94" s="0" t="str">
        <f aca="false">Base!A94</f>
        <v>Maximum ratio</v>
      </c>
      <c r="B94" s="0" t="str">
        <f aca="false">GAMSbase!A94</f>
        <v>Max Ratio</v>
      </c>
      <c r="C94" s="128" t="str">
        <f aca="false">IFERROR(Base!B94/GAMSbase!B94,"")</f>
        <v/>
      </c>
      <c r="D94" s="128" t="str">
        <f aca="false">IFERROR(Base!C94/GAMSbase!C94,"")</f>
        <v/>
      </c>
      <c r="E94" s="128" t="str">
        <f aca="false">IFERROR(Base!D94/GAMSbase!D94,"")</f>
        <v/>
      </c>
      <c r="F94" s="128" t="str">
        <f aca="false">IFERROR(Base!E94/GAMSbase!E94,"")</f>
        <v/>
      </c>
      <c r="G94" s="128" t="str">
        <f aca="false">IFERROR(Base!F94/GAMSbase!F94,"")</f>
        <v/>
      </c>
      <c r="H94" s="128" t="str">
        <f aca="false">IFERROR(Base!G94/GAMSbase!G94,"")</f>
        <v/>
      </c>
      <c r="I94" s="128" t="str">
        <f aca="false">IFERROR(Base!H94/GAMSbase!H94,"")</f>
        <v/>
      </c>
      <c r="J94" s="128" t="str">
        <f aca="false">IFERROR(Base!I94/GAMSbase!I94,"")</f>
        <v/>
      </c>
      <c r="K94" s="128" t="str">
        <f aca="false">IFERROR(Base!J94/GAMSbase!J94,"")</f>
        <v/>
      </c>
      <c r="L94" s="128" t="str">
        <f aca="false">IFERROR(Base!K94/GAMSbase!K94,"")</f>
        <v/>
      </c>
      <c r="M94" s="128" t="str">
        <f aca="false">IFERROR(Base!L94/GAMSbase!L94,"")</f>
        <v/>
      </c>
      <c r="N94" s="128" t="str">
        <f aca="false">IFERROR(Base!M94/GAMSbase!M94,"")</f>
        <v/>
      </c>
      <c r="O94" s="128" t="str">
        <f aca="false">IFERROR(Base!N94/GAMSbase!N94,"")</f>
        <v/>
      </c>
      <c r="P94" s="128" t="str">
        <f aca="false">IFERROR(Base!O94/GAMSbase!O94,"")</f>
        <v/>
      </c>
      <c r="Q94" s="128" t="str">
        <f aca="false">IFERROR(Base!P94/GAMSbase!P94,"")</f>
        <v/>
      </c>
      <c r="R94" s="128" t="str">
        <f aca="false">IFERROR(Base!Q94/GAMSbase!Q94,"")</f>
        <v/>
      </c>
      <c r="S94" s="128" t="str">
        <f aca="false">IFERROR(Base!R94/GAMSbase!R94,"")</f>
        <v/>
      </c>
      <c r="T94" s="128" t="str">
        <f aca="false">IFERROR(Base!S94/GAMSbase!S94,"")</f>
        <v/>
      </c>
      <c r="U94" s="128" t="str">
        <f aca="false">IFERROR(Base!T94/GAMSbase!T94,"")</f>
        <v/>
      </c>
      <c r="V94" s="128" t="str">
        <f aca="false">IFERROR(Base!U94/GAMSbase!U94,"")</f>
        <v/>
      </c>
      <c r="W94" s="128" t="str">
        <f aca="false">IFERROR(Base!V94/GAMSbase!V94,"")</f>
        <v/>
      </c>
      <c r="X94" s="128" t="str">
        <f aca="false">IFERROR(Base!W94/GAMSbase!W94,"")</f>
        <v/>
      </c>
      <c r="Y94" s="128" t="str">
        <f aca="false">IFERROR(Base!X94/GAMSbase!X94,"")</f>
        <v/>
      </c>
      <c r="Z94" s="128" t="str">
        <f aca="false">IFERROR(Base!Y94/GAMSbase!Y94,"")</f>
        <v/>
      </c>
      <c r="AA94" s="128" t="str">
        <f aca="false">IFERROR(Base!Z94/GAMSbase!Z94,"")</f>
        <v/>
      </c>
      <c r="AB94" s="128" t="str">
        <f aca="false">IFERROR(Base!AA94/GAMSbase!AA94,"")</f>
        <v/>
      </c>
      <c r="AC94" s="128" t="str">
        <f aca="false">IFERROR(Base!AB94/GAMSbase!AB94,"")</f>
        <v/>
      </c>
      <c r="AD94" s="128" t="str">
        <f aca="false">IFERROR(Base!AC94/GAMSbase!AC94,"")</f>
        <v/>
      </c>
      <c r="AE94" s="128" t="str">
        <f aca="false">IFERROR(Base!AD94/GAMSbase!AD94,"")</f>
        <v/>
      </c>
      <c r="AF94" s="128" t="str">
        <f aca="false">IFERROR(Base!AE94/GAMSbase!AE94,"")</f>
        <v/>
      </c>
      <c r="AG94" s="128" t="str">
        <f aca="false">IFERROR(Base!AF94/GAMSbase!AF94,"")</f>
        <v/>
      </c>
      <c r="AH94" s="128" t="str">
        <f aca="false">IFERROR(Base!AG94/GAMSbase!AG94,"")</f>
        <v/>
      </c>
      <c r="AI94" s="128" t="str">
        <f aca="false">IFERROR(Base!AH94/GAMSbase!AH94,"")</f>
        <v/>
      </c>
      <c r="AJ94" s="128" t="str">
        <f aca="false">IFERROR(Base!AI94/GAMSbase!AI94,"")</f>
        <v/>
      </c>
      <c r="AK94" s="128" t="str">
        <f aca="false">IFERROR(Base!AJ94/GAMSbase!AJ94,"")</f>
        <v/>
      </c>
      <c r="AL94" s="128" t="str">
        <f aca="false">IFERROR(Base!AK94/GAMSbase!AK94,"")</f>
        <v/>
      </c>
      <c r="AM94" s="128" t="str">
        <f aca="false">IFERROR(Base!AL94/GAMSbase!AL94,"")</f>
        <v/>
      </c>
      <c r="AN94" s="128" t="str">
        <f aca="false">IFERROR(Base!AM94/GAMSbase!AM94,"")</f>
        <v/>
      </c>
      <c r="AO94" s="128" t="str">
        <f aca="false">IFERROR(Base!AN94/GAMSbase!AN94,"")</f>
        <v/>
      </c>
      <c r="AP94" s="128" t="str">
        <f aca="false">IFERROR(Base!AO94/GAMSbase!AO94,"")</f>
        <v/>
      </c>
      <c r="AQ94" s="128" t="str">
        <f aca="false">IFERROR(Base!AP94/GAMSbase!AP94,"")</f>
        <v/>
      </c>
      <c r="AR94" s="128" t="str">
        <f aca="false">IFERROR(Base!AQ94/GAMSbase!AQ94,"")</f>
        <v/>
      </c>
      <c r="AS94" s="128" t="str">
        <f aca="false">IFERROR(Base!AR94/GAMSbase!AR94,"")</f>
        <v/>
      </c>
      <c r="AT94" s="128" t="str">
        <f aca="false">IFERROR(Base!AS94/GAMSbase!AS94,"")</f>
        <v/>
      </c>
      <c r="AU94" s="128" t="str">
        <f aca="false">IFERROR(Base!AT94/GAMSbase!AT94,"")</f>
        <v/>
      </c>
      <c r="AV94" s="128" t="str">
        <f aca="false">IFERROR(Base!AU94/GAMSbase!AU94,"")</f>
        <v/>
      </c>
      <c r="AW94" s="128" t="str">
        <f aca="false">IFERROR(Base!AV94/GAMSbase!AV94,"")</f>
        <v/>
      </c>
      <c r="AX94" s="128" t="str">
        <f aca="false">IFERROR(Base!AW94/GAMSbase!AW94,"")</f>
        <v/>
      </c>
      <c r="AY94" s="128" t="str">
        <f aca="false">IFERROR(Base!AX94/GAMSbase!AX94,"")</f>
        <v/>
      </c>
      <c r="AZ94" s="128" t="str">
        <f aca="false">IFERROR(Base!AY94/GAMSbase!AY94,"")</f>
        <v/>
      </c>
      <c r="BA94" s="128" t="str">
        <f aca="false">IFERROR(Base!AZ94/GAMSbase!AZ94,"")</f>
        <v/>
      </c>
      <c r="BB94" s="128" t="str">
        <f aca="false">IFERROR(Base!BA94/GAMSbase!BA94,"")</f>
        <v/>
      </c>
      <c r="BC94" s="128" t="str">
        <f aca="false">IFERROR(Base!BB94/GAMSbase!BB94,"")</f>
        <v/>
      </c>
      <c r="BD94" s="128" t="str">
        <f aca="false">IFERROR(Base!BC94/GAMSbase!BC94,"")</f>
        <v/>
      </c>
      <c r="BE94" s="128" t="str">
        <f aca="false">IFERROR(Base!BD94/GAMSbase!BD94,"")</f>
        <v/>
      </c>
      <c r="BF94" s="128" t="str">
        <f aca="false">IFERROR(Base!BE94/GAMSbase!BE94,"")</f>
        <v/>
      </c>
      <c r="BG94" s="128" t="str">
        <f aca="false">IFERROR(Base!BF94/GAMSbase!BF94,"")</f>
        <v/>
      </c>
      <c r="BH94" s="128" t="str">
        <f aca="false">IFERROR(Base!BG94/GAMSbase!BG94,"")</f>
        <v/>
      </c>
      <c r="BI94" s="128" t="str">
        <f aca="false">IFERROR(Base!BH94/GAMSbase!BH94,"")</f>
        <v/>
      </c>
      <c r="BJ94" s="128" t="str">
        <f aca="false">IFERROR(Base!BI94/GAMSbase!BI94,"")</f>
        <v/>
      </c>
    </row>
    <row r="95" customFormat="false" ht="12.75" hidden="false" customHeight="false" outlineLevel="0" collapsed="false">
      <c r="A95" s="0" t="str">
        <f aca="false">Base!A95</f>
        <v>Coefficient of Hotelling rent on ratio</v>
      </c>
      <c r="B95" s="0" t="str">
        <f aca="false">GAMSbase!A95</f>
        <v>Coefficient of Hotelling rent on ratio</v>
      </c>
      <c r="C95" s="128" t="str">
        <f aca="false">IFERROR(Base!B95/GAMSbase!B95,"")</f>
        <v/>
      </c>
      <c r="D95" s="128" t="str">
        <f aca="false">IFERROR(Base!C95/GAMSbase!C95,"")</f>
        <v/>
      </c>
      <c r="E95" s="128" t="str">
        <f aca="false">IFERROR(Base!D95/GAMSbase!D95,"")</f>
        <v/>
      </c>
      <c r="F95" s="128" t="str">
        <f aca="false">IFERROR(Base!E95/GAMSbase!E95,"")</f>
        <v/>
      </c>
      <c r="G95" s="128" t="str">
        <f aca="false">IFERROR(Base!F95/GAMSbase!F95,"")</f>
        <v/>
      </c>
      <c r="H95" s="128" t="str">
        <f aca="false">IFERROR(Base!G95/GAMSbase!G95,"")</f>
        <v/>
      </c>
      <c r="I95" s="128" t="str">
        <f aca="false">IFERROR(Base!H95/GAMSbase!H95,"")</f>
        <v/>
      </c>
      <c r="J95" s="128" t="str">
        <f aca="false">IFERROR(Base!I95/GAMSbase!I95,"")</f>
        <v/>
      </c>
      <c r="K95" s="128" t="str">
        <f aca="false">IFERROR(Base!J95/GAMSbase!J95,"")</f>
        <v/>
      </c>
      <c r="L95" s="128" t="str">
        <f aca="false">IFERROR(Base!K95/GAMSbase!K95,"")</f>
        <v/>
      </c>
      <c r="M95" s="128" t="str">
        <f aca="false">IFERROR(Base!L95/GAMSbase!L95,"")</f>
        <v/>
      </c>
      <c r="N95" s="128" t="str">
        <f aca="false">IFERROR(Base!M95/GAMSbase!M95,"")</f>
        <v/>
      </c>
      <c r="O95" s="128" t="str">
        <f aca="false">IFERROR(Base!N95/GAMSbase!N95,"")</f>
        <v/>
      </c>
      <c r="P95" s="128" t="str">
        <f aca="false">IFERROR(Base!O95/GAMSbase!O95,"")</f>
        <v/>
      </c>
      <c r="Q95" s="128" t="str">
        <f aca="false">IFERROR(Base!P95/GAMSbase!P95,"")</f>
        <v/>
      </c>
      <c r="R95" s="128" t="str">
        <f aca="false">IFERROR(Base!Q95/GAMSbase!Q95,"")</f>
        <v/>
      </c>
      <c r="S95" s="128" t="str">
        <f aca="false">IFERROR(Base!R95/GAMSbase!R95,"")</f>
        <v/>
      </c>
      <c r="T95" s="128" t="str">
        <f aca="false">IFERROR(Base!S95/GAMSbase!S95,"")</f>
        <v/>
      </c>
      <c r="U95" s="128" t="str">
        <f aca="false">IFERROR(Base!T95/GAMSbase!T95,"")</f>
        <v/>
      </c>
      <c r="V95" s="128" t="str">
        <f aca="false">IFERROR(Base!U95/GAMSbase!U95,"")</f>
        <v/>
      </c>
      <c r="W95" s="128" t="str">
        <f aca="false">IFERROR(Base!V95/GAMSbase!V95,"")</f>
        <v/>
      </c>
      <c r="X95" s="128" t="str">
        <f aca="false">IFERROR(Base!W95/GAMSbase!W95,"")</f>
        <v/>
      </c>
      <c r="Y95" s="128" t="str">
        <f aca="false">IFERROR(Base!X95/GAMSbase!X95,"")</f>
        <v/>
      </c>
      <c r="Z95" s="128" t="str">
        <f aca="false">IFERROR(Base!Y95/GAMSbase!Y95,"")</f>
        <v/>
      </c>
      <c r="AA95" s="128" t="str">
        <f aca="false">IFERROR(Base!Z95/GAMSbase!Z95,"")</f>
        <v/>
      </c>
      <c r="AB95" s="128" t="str">
        <f aca="false">IFERROR(Base!AA95/GAMSbase!AA95,"")</f>
        <v/>
      </c>
      <c r="AC95" s="128" t="str">
        <f aca="false">IFERROR(Base!AB95/GAMSbase!AB95,"")</f>
        <v/>
      </c>
      <c r="AD95" s="128" t="str">
        <f aca="false">IFERROR(Base!AC95/GAMSbase!AC95,"")</f>
        <v/>
      </c>
      <c r="AE95" s="128" t="str">
        <f aca="false">IFERROR(Base!AD95/GAMSbase!AD95,"")</f>
        <v/>
      </c>
      <c r="AF95" s="128" t="str">
        <f aca="false">IFERROR(Base!AE95/GAMSbase!AE95,"")</f>
        <v/>
      </c>
      <c r="AG95" s="128" t="str">
        <f aca="false">IFERROR(Base!AF95/GAMSbase!AF95,"")</f>
        <v/>
      </c>
      <c r="AH95" s="128" t="str">
        <f aca="false">IFERROR(Base!AG95/GAMSbase!AG95,"")</f>
        <v/>
      </c>
      <c r="AI95" s="128" t="str">
        <f aca="false">IFERROR(Base!AH95/GAMSbase!AH95,"")</f>
        <v/>
      </c>
      <c r="AJ95" s="128" t="str">
        <f aca="false">IFERROR(Base!AI95/GAMSbase!AI95,"")</f>
        <v/>
      </c>
      <c r="AK95" s="128" t="str">
        <f aca="false">IFERROR(Base!AJ95/GAMSbase!AJ95,"")</f>
        <v/>
      </c>
      <c r="AL95" s="128" t="str">
        <f aca="false">IFERROR(Base!AK95/GAMSbase!AK95,"")</f>
        <v/>
      </c>
      <c r="AM95" s="128" t="str">
        <f aca="false">IFERROR(Base!AL95/GAMSbase!AL95,"")</f>
        <v/>
      </c>
      <c r="AN95" s="128" t="str">
        <f aca="false">IFERROR(Base!AM95/GAMSbase!AM95,"")</f>
        <v/>
      </c>
      <c r="AO95" s="128" t="str">
        <f aca="false">IFERROR(Base!AN95/GAMSbase!AN95,"")</f>
        <v/>
      </c>
      <c r="AP95" s="128" t="str">
        <f aca="false">IFERROR(Base!AO95/GAMSbase!AO95,"")</f>
        <v/>
      </c>
      <c r="AQ95" s="128" t="str">
        <f aca="false">IFERROR(Base!AP95/GAMSbase!AP95,"")</f>
        <v/>
      </c>
      <c r="AR95" s="128" t="str">
        <f aca="false">IFERROR(Base!AQ95/GAMSbase!AQ95,"")</f>
        <v/>
      </c>
      <c r="AS95" s="128" t="str">
        <f aca="false">IFERROR(Base!AR95/GAMSbase!AR95,"")</f>
        <v/>
      </c>
      <c r="AT95" s="128" t="str">
        <f aca="false">IFERROR(Base!AS95/GAMSbase!AS95,"")</f>
        <v/>
      </c>
      <c r="AU95" s="128" t="str">
        <f aca="false">IFERROR(Base!AT95/GAMSbase!AT95,"")</f>
        <v/>
      </c>
      <c r="AV95" s="128" t="str">
        <f aca="false">IFERROR(Base!AU95/GAMSbase!AU95,"")</f>
        <v/>
      </c>
      <c r="AW95" s="128" t="str">
        <f aca="false">IFERROR(Base!AV95/GAMSbase!AV95,"")</f>
        <v/>
      </c>
      <c r="AX95" s="128" t="str">
        <f aca="false">IFERROR(Base!AW95/GAMSbase!AW95,"")</f>
        <v/>
      </c>
      <c r="AY95" s="128" t="str">
        <f aca="false">IFERROR(Base!AX95/GAMSbase!AX95,"")</f>
        <v/>
      </c>
      <c r="AZ95" s="128" t="str">
        <f aca="false">IFERROR(Base!AY95/GAMSbase!AY95,"")</f>
        <v/>
      </c>
      <c r="BA95" s="128" t="str">
        <f aca="false">IFERROR(Base!AZ95/GAMSbase!AZ95,"")</f>
        <v/>
      </c>
      <c r="BB95" s="128" t="str">
        <f aca="false">IFERROR(Base!BA95/GAMSbase!BA95,"")</f>
        <v/>
      </c>
      <c r="BC95" s="128" t="str">
        <f aca="false">IFERROR(Base!BB95/GAMSbase!BB95,"")</f>
        <v/>
      </c>
      <c r="BD95" s="128" t="str">
        <f aca="false">IFERROR(Base!BC95/GAMSbase!BC95,"")</f>
        <v/>
      </c>
      <c r="BE95" s="128" t="str">
        <f aca="false">IFERROR(Base!BD95/GAMSbase!BD95,"")</f>
        <v/>
      </c>
      <c r="BF95" s="128" t="str">
        <f aca="false">IFERROR(Base!BE95/GAMSbase!BE95,"")</f>
        <v/>
      </c>
      <c r="BG95" s="128" t="str">
        <f aca="false">IFERROR(Base!BF95/GAMSbase!BF95,"")</f>
        <v/>
      </c>
      <c r="BH95" s="128" t="str">
        <f aca="false">IFERROR(Base!BG95/GAMSbase!BG95,"")</f>
        <v/>
      </c>
      <c r="BI95" s="128" t="str">
        <f aca="false">IFERROR(Base!BH95/GAMSbase!BH95,"")</f>
        <v/>
      </c>
      <c r="BJ95" s="128" t="str">
        <f aca="false">IFERROR(Base!BI95/GAMSbase!BI95,"")</f>
        <v/>
      </c>
    </row>
    <row r="96" customFormat="false" ht="12.75" hidden="false" customHeight="false" outlineLevel="0" collapsed="false">
      <c r="A96" s="0" t="str">
        <f aca="false">Base!A96</f>
        <v>Exponent on Hotelling</v>
      </c>
      <c r="B96" s="0" t="str">
        <f aca="false">GAMSbase!A96</f>
        <v>Exponent on Hotelling</v>
      </c>
      <c r="C96" s="128" t="str">
        <f aca="false">IFERROR(Base!B96/GAMSbase!B96,"")</f>
        <v/>
      </c>
      <c r="D96" s="128" t="str">
        <f aca="false">IFERROR(Base!C96/GAMSbase!C96,"")</f>
        <v/>
      </c>
      <c r="E96" s="128" t="str">
        <f aca="false">IFERROR(Base!D96/GAMSbase!D96,"")</f>
        <v/>
      </c>
      <c r="F96" s="128" t="str">
        <f aca="false">IFERROR(Base!E96/GAMSbase!E96,"")</f>
        <v/>
      </c>
      <c r="G96" s="128" t="str">
        <f aca="false">IFERROR(Base!F96/GAMSbase!F96,"")</f>
        <v/>
      </c>
      <c r="H96" s="128" t="str">
        <f aca="false">IFERROR(Base!G96/GAMSbase!G96,"")</f>
        <v/>
      </c>
      <c r="I96" s="128" t="str">
        <f aca="false">IFERROR(Base!H96/GAMSbase!H96,"")</f>
        <v/>
      </c>
      <c r="J96" s="128" t="str">
        <f aca="false">IFERROR(Base!I96/GAMSbase!I96,"")</f>
        <v/>
      </c>
      <c r="K96" s="128" t="str">
        <f aca="false">IFERROR(Base!J96/GAMSbase!J96,"")</f>
        <v/>
      </c>
      <c r="L96" s="128" t="str">
        <f aca="false">IFERROR(Base!K96/GAMSbase!K96,"")</f>
        <v/>
      </c>
      <c r="M96" s="128" t="str">
        <f aca="false">IFERROR(Base!L96/GAMSbase!L96,"")</f>
        <v/>
      </c>
      <c r="N96" s="128" t="str">
        <f aca="false">IFERROR(Base!M96/GAMSbase!M96,"")</f>
        <v/>
      </c>
      <c r="O96" s="128" t="str">
        <f aca="false">IFERROR(Base!N96/GAMSbase!N96,"")</f>
        <v/>
      </c>
      <c r="P96" s="128" t="str">
        <f aca="false">IFERROR(Base!O96/GAMSbase!O96,"")</f>
        <v/>
      </c>
      <c r="Q96" s="128" t="str">
        <f aca="false">IFERROR(Base!P96/GAMSbase!P96,"")</f>
        <v/>
      </c>
      <c r="R96" s="128" t="str">
        <f aca="false">IFERROR(Base!Q96/GAMSbase!Q96,"")</f>
        <v/>
      </c>
      <c r="S96" s="128" t="str">
        <f aca="false">IFERROR(Base!R96/GAMSbase!R96,"")</f>
        <v/>
      </c>
      <c r="T96" s="128" t="str">
        <f aca="false">IFERROR(Base!S96/GAMSbase!S96,"")</f>
        <v/>
      </c>
      <c r="U96" s="128" t="str">
        <f aca="false">IFERROR(Base!T96/GAMSbase!T96,"")</f>
        <v/>
      </c>
      <c r="V96" s="128" t="str">
        <f aca="false">IFERROR(Base!U96/GAMSbase!U96,"")</f>
        <v/>
      </c>
      <c r="W96" s="128" t="str">
        <f aca="false">IFERROR(Base!V96/GAMSbase!V96,"")</f>
        <v/>
      </c>
      <c r="X96" s="128" t="str">
        <f aca="false">IFERROR(Base!W96/GAMSbase!W96,"")</f>
        <v/>
      </c>
      <c r="Y96" s="128" t="str">
        <f aca="false">IFERROR(Base!X96/GAMSbase!X96,"")</f>
        <v/>
      </c>
      <c r="Z96" s="128" t="str">
        <f aca="false">IFERROR(Base!Y96/GAMSbase!Y96,"")</f>
        <v/>
      </c>
      <c r="AA96" s="128" t="str">
        <f aca="false">IFERROR(Base!Z96/GAMSbase!Z96,"")</f>
        <v/>
      </c>
      <c r="AB96" s="128" t="str">
        <f aca="false">IFERROR(Base!AA96/GAMSbase!AA96,"")</f>
        <v/>
      </c>
      <c r="AC96" s="128" t="str">
        <f aca="false">IFERROR(Base!AB96/GAMSbase!AB96,"")</f>
        <v/>
      </c>
      <c r="AD96" s="128" t="str">
        <f aca="false">IFERROR(Base!AC96/GAMSbase!AC96,"")</f>
        <v/>
      </c>
      <c r="AE96" s="128" t="str">
        <f aca="false">IFERROR(Base!AD96/GAMSbase!AD96,"")</f>
        <v/>
      </c>
      <c r="AF96" s="128" t="str">
        <f aca="false">IFERROR(Base!AE96/GAMSbase!AE96,"")</f>
        <v/>
      </c>
      <c r="AG96" s="128" t="str">
        <f aca="false">IFERROR(Base!AF96/GAMSbase!AF96,"")</f>
        <v/>
      </c>
      <c r="AH96" s="128" t="str">
        <f aca="false">IFERROR(Base!AG96/GAMSbase!AG96,"")</f>
        <v/>
      </c>
      <c r="AI96" s="128" t="str">
        <f aca="false">IFERROR(Base!AH96/GAMSbase!AH96,"")</f>
        <v/>
      </c>
      <c r="AJ96" s="128" t="str">
        <f aca="false">IFERROR(Base!AI96/GAMSbase!AI96,"")</f>
        <v/>
      </c>
      <c r="AK96" s="128" t="str">
        <f aca="false">IFERROR(Base!AJ96/GAMSbase!AJ96,"")</f>
        <v/>
      </c>
      <c r="AL96" s="128" t="str">
        <f aca="false">IFERROR(Base!AK96/GAMSbase!AK96,"")</f>
        <v/>
      </c>
      <c r="AM96" s="128" t="str">
        <f aca="false">IFERROR(Base!AL96/GAMSbase!AL96,"")</f>
        <v/>
      </c>
      <c r="AN96" s="128" t="str">
        <f aca="false">IFERROR(Base!AM96/GAMSbase!AM96,"")</f>
        <v/>
      </c>
      <c r="AO96" s="128" t="str">
        <f aca="false">IFERROR(Base!AN96/GAMSbase!AN96,"")</f>
        <v/>
      </c>
      <c r="AP96" s="128" t="str">
        <f aca="false">IFERROR(Base!AO96/GAMSbase!AO96,"")</f>
        <v/>
      </c>
      <c r="AQ96" s="128" t="str">
        <f aca="false">IFERROR(Base!AP96/GAMSbase!AP96,"")</f>
        <v/>
      </c>
      <c r="AR96" s="128" t="str">
        <f aca="false">IFERROR(Base!AQ96/GAMSbase!AQ96,"")</f>
        <v/>
      </c>
      <c r="AS96" s="128" t="str">
        <f aca="false">IFERROR(Base!AR96/GAMSbase!AR96,"")</f>
        <v/>
      </c>
      <c r="AT96" s="128" t="str">
        <f aca="false">IFERROR(Base!AS96/GAMSbase!AS96,"")</f>
        <v/>
      </c>
      <c r="AU96" s="128" t="str">
        <f aca="false">IFERROR(Base!AT96/GAMSbase!AT96,"")</f>
        <v/>
      </c>
      <c r="AV96" s="128" t="str">
        <f aca="false">IFERROR(Base!AU96/GAMSbase!AU96,"")</f>
        <v/>
      </c>
      <c r="AW96" s="128" t="str">
        <f aca="false">IFERROR(Base!AV96/GAMSbase!AV96,"")</f>
        <v/>
      </c>
      <c r="AX96" s="128" t="str">
        <f aca="false">IFERROR(Base!AW96/GAMSbase!AW96,"")</f>
        <v/>
      </c>
      <c r="AY96" s="128" t="str">
        <f aca="false">IFERROR(Base!AX96/GAMSbase!AX96,"")</f>
        <v/>
      </c>
      <c r="AZ96" s="128" t="str">
        <f aca="false">IFERROR(Base!AY96/GAMSbase!AY96,"")</f>
        <v/>
      </c>
      <c r="BA96" s="128" t="str">
        <f aca="false">IFERROR(Base!AZ96/GAMSbase!AZ96,"")</f>
        <v/>
      </c>
      <c r="BB96" s="128" t="str">
        <f aca="false">IFERROR(Base!BA96/GAMSbase!BA96,"")</f>
        <v/>
      </c>
      <c r="BC96" s="128" t="str">
        <f aca="false">IFERROR(Base!BB96/GAMSbase!BB96,"")</f>
        <v/>
      </c>
      <c r="BD96" s="128" t="str">
        <f aca="false">IFERROR(Base!BC96/GAMSbase!BC96,"")</f>
        <v/>
      </c>
      <c r="BE96" s="128" t="str">
        <f aca="false">IFERROR(Base!BD96/GAMSbase!BD96,"")</f>
        <v/>
      </c>
      <c r="BF96" s="128" t="str">
        <f aca="false">IFERROR(Base!BE96/GAMSbase!BE96,"")</f>
        <v/>
      </c>
      <c r="BG96" s="128" t="str">
        <f aca="false">IFERROR(Base!BF96/GAMSbase!BF96,"")</f>
        <v/>
      </c>
      <c r="BH96" s="128" t="str">
        <f aca="false">IFERROR(Base!BG96/GAMSbase!BG96,"")</f>
        <v/>
      </c>
      <c r="BI96" s="128" t="str">
        <f aca="false">IFERROR(Base!BH96/GAMSbase!BH96,"")</f>
        <v/>
      </c>
      <c r="BJ96" s="128" t="str">
        <f aca="false">IFERROR(Base!BI96/GAMSbase!BI96,"")</f>
        <v/>
      </c>
    </row>
    <row r="97" customFormat="false" ht="12.75" hidden="false" customHeight="false" outlineLevel="0" collapsed="false">
      <c r="A97" s="0" t="str">
        <f aca="false">Base!A97</f>
        <v>Hotelling rent on carbon fuels (2005$/t CO2)</v>
      </c>
      <c r="B97" s="0" t="str">
        <f aca="false">GAMSbase!A97</f>
        <v>Hotelling Rent on Carbon Fuels (2005 USD / tCO2)</v>
      </c>
      <c r="C97" s="128" t="str">
        <f aca="false">IFERROR(Base!B97/GAMSbase!B97,"")</f>
        <v/>
      </c>
      <c r="D97" s="128" t="str">
        <f aca="false">IFERROR(Base!C97/GAMSbase!C97,"")</f>
        <v/>
      </c>
      <c r="E97" s="128" t="str">
        <f aca="false">IFERROR(Base!D97/GAMSbase!D97,"")</f>
        <v/>
      </c>
      <c r="F97" s="128" t="str">
        <f aca="false">IFERROR(Base!E97/GAMSbase!E97,"")</f>
        <v/>
      </c>
      <c r="G97" s="128" t="str">
        <f aca="false">IFERROR(Base!F97/GAMSbase!F97,"")</f>
        <v/>
      </c>
      <c r="H97" s="128" t="str">
        <f aca="false">IFERROR(Base!G97/GAMSbase!G97,"")</f>
        <v/>
      </c>
      <c r="I97" s="128" t="str">
        <f aca="false">IFERROR(Base!H97/GAMSbase!H97,"")</f>
        <v/>
      </c>
      <c r="J97" s="128" t="str">
        <f aca="false">IFERROR(Base!I97/GAMSbase!I97,"")</f>
        <v/>
      </c>
      <c r="K97" s="128" t="str">
        <f aca="false">IFERROR(Base!J97/GAMSbase!J97,"")</f>
        <v/>
      </c>
      <c r="L97" s="128" t="str">
        <f aca="false">IFERROR(Base!K97/GAMSbase!K97,"")</f>
        <v/>
      </c>
      <c r="M97" s="128" t="str">
        <f aca="false">IFERROR(Base!L97/GAMSbase!L97,"")</f>
        <v/>
      </c>
      <c r="N97" s="128" t="str">
        <f aca="false">IFERROR(Base!M97/GAMSbase!M97,"")</f>
        <v/>
      </c>
      <c r="O97" s="128" t="str">
        <f aca="false">IFERROR(Base!N97/GAMSbase!N97,"")</f>
        <v/>
      </c>
      <c r="P97" s="128" t="str">
        <f aca="false">IFERROR(Base!O97/GAMSbase!O97,"")</f>
        <v/>
      </c>
      <c r="Q97" s="128" t="str">
        <f aca="false">IFERROR(Base!P97/GAMSbase!P97,"")</f>
        <v/>
      </c>
      <c r="R97" s="128" t="str">
        <f aca="false">IFERROR(Base!Q97/GAMSbase!Q97,"")</f>
        <v/>
      </c>
      <c r="S97" s="128" t="str">
        <f aca="false">IFERROR(Base!R97/GAMSbase!R97,"")</f>
        <v/>
      </c>
      <c r="T97" s="128" t="str">
        <f aca="false">IFERROR(Base!S97/GAMSbase!S97,"")</f>
        <v/>
      </c>
      <c r="U97" s="128" t="str">
        <f aca="false">IFERROR(Base!T97/GAMSbase!T97,"")</f>
        <v/>
      </c>
      <c r="V97" s="128" t="str">
        <f aca="false">IFERROR(Base!U97/GAMSbase!U97,"")</f>
        <v/>
      </c>
      <c r="W97" s="128" t="str">
        <f aca="false">IFERROR(Base!V97/GAMSbase!V97,"")</f>
        <v/>
      </c>
      <c r="X97" s="128" t="str">
        <f aca="false">IFERROR(Base!W97/GAMSbase!W97,"")</f>
        <v/>
      </c>
      <c r="Y97" s="128" t="str">
        <f aca="false">IFERROR(Base!X97/GAMSbase!X97,"")</f>
        <v/>
      </c>
      <c r="Z97" s="128" t="str">
        <f aca="false">IFERROR(Base!Y97/GAMSbase!Y97,"")</f>
        <v/>
      </c>
      <c r="AA97" s="128" t="str">
        <f aca="false">IFERROR(Base!Z97/GAMSbase!Z97,"")</f>
        <v/>
      </c>
      <c r="AB97" s="128" t="str">
        <f aca="false">IFERROR(Base!AA97/GAMSbase!AA97,"")</f>
        <v/>
      </c>
      <c r="AC97" s="128" t="str">
        <f aca="false">IFERROR(Base!AB97/GAMSbase!AB97,"")</f>
        <v/>
      </c>
      <c r="AD97" s="128" t="str">
        <f aca="false">IFERROR(Base!AC97/GAMSbase!AC97,"")</f>
        <v/>
      </c>
      <c r="AE97" s="128" t="str">
        <f aca="false">IFERROR(Base!AD97/GAMSbase!AD97,"")</f>
        <v/>
      </c>
      <c r="AF97" s="128" t="str">
        <f aca="false">IFERROR(Base!AE97/GAMSbase!AE97,"")</f>
        <v/>
      </c>
      <c r="AG97" s="128" t="str">
        <f aca="false">IFERROR(Base!AF97/GAMSbase!AF97,"")</f>
        <v/>
      </c>
      <c r="AH97" s="128" t="str">
        <f aca="false">IFERROR(Base!AG97/GAMSbase!AG97,"")</f>
        <v/>
      </c>
      <c r="AI97" s="128" t="str">
        <f aca="false">IFERROR(Base!AH97/GAMSbase!AH97,"")</f>
        <v/>
      </c>
      <c r="AJ97" s="128" t="str">
        <f aca="false">IFERROR(Base!AI97/GAMSbase!AI97,"")</f>
        <v/>
      </c>
      <c r="AK97" s="128" t="str">
        <f aca="false">IFERROR(Base!AJ97/GAMSbase!AJ97,"")</f>
        <v/>
      </c>
      <c r="AL97" s="128" t="str">
        <f aca="false">IFERROR(Base!AK97/GAMSbase!AK97,"")</f>
        <v/>
      </c>
      <c r="AM97" s="128" t="str">
        <f aca="false">IFERROR(Base!AL97/GAMSbase!AL97,"")</f>
        <v/>
      </c>
      <c r="AN97" s="128" t="str">
        <f aca="false">IFERROR(Base!AM97/GAMSbase!AM97,"")</f>
        <v/>
      </c>
      <c r="AO97" s="128" t="str">
        <f aca="false">IFERROR(Base!AN97/GAMSbase!AN97,"")</f>
        <v/>
      </c>
      <c r="AP97" s="128" t="str">
        <f aca="false">IFERROR(Base!AO97/GAMSbase!AO97,"")</f>
        <v/>
      </c>
      <c r="AQ97" s="128" t="str">
        <f aca="false">IFERROR(Base!AP97/GAMSbase!AP97,"")</f>
        <v/>
      </c>
      <c r="AR97" s="128" t="str">
        <f aca="false">IFERROR(Base!AQ97/GAMSbase!AQ97,"")</f>
        <v/>
      </c>
      <c r="AS97" s="128" t="str">
        <f aca="false">IFERROR(Base!AR97/GAMSbase!AR97,"")</f>
        <v/>
      </c>
      <c r="AT97" s="128" t="str">
        <f aca="false">IFERROR(Base!AS97/GAMSbase!AS97,"")</f>
        <v/>
      </c>
      <c r="AU97" s="128" t="str">
        <f aca="false">IFERROR(Base!AT97/GAMSbase!AT97,"")</f>
        <v/>
      </c>
      <c r="AV97" s="128" t="str">
        <f aca="false">IFERROR(Base!AU97/GAMSbase!AU97,"")</f>
        <v/>
      </c>
      <c r="AW97" s="128" t="str">
        <f aca="false">IFERROR(Base!AV97/GAMSbase!AV97,"")</f>
        <v/>
      </c>
      <c r="AX97" s="128" t="str">
        <f aca="false">IFERROR(Base!AW97/GAMSbase!AW97,"")</f>
        <v/>
      </c>
      <c r="AY97" s="128" t="str">
        <f aca="false">IFERROR(Base!AX97/GAMSbase!AX97,"")</f>
        <v/>
      </c>
      <c r="AZ97" s="128" t="str">
        <f aca="false">IFERROR(Base!AY97/GAMSbase!AY97,"")</f>
        <v/>
      </c>
      <c r="BA97" s="128" t="str">
        <f aca="false">IFERROR(Base!AZ97/GAMSbase!AZ97,"")</f>
        <v/>
      </c>
      <c r="BB97" s="128" t="str">
        <f aca="false">IFERROR(Base!BA97/GAMSbase!BA97,"")</f>
        <v/>
      </c>
      <c r="BC97" s="128" t="str">
        <f aca="false">IFERROR(Base!BB97/GAMSbase!BB97,"")</f>
        <v/>
      </c>
      <c r="BD97" s="128" t="str">
        <f aca="false">IFERROR(Base!BC97/GAMSbase!BC97,"")</f>
        <v/>
      </c>
      <c r="BE97" s="128" t="str">
        <f aca="false">IFERROR(Base!BD97/GAMSbase!BD97,"")</f>
        <v/>
      </c>
      <c r="BF97" s="128" t="str">
        <f aca="false">IFERROR(Base!BE97/GAMSbase!BE97,"")</f>
        <v/>
      </c>
      <c r="BG97" s="128" t="str">
        <f aca="false">IFERROR(Base!BF97/GAMSbase!BF97,"")</f>
        <v/>
      </c>
      <c r="BH97" s="128" t="str">
        <f aca="false">IFERROR(Base!BG97/GAMSbase!BG97,"")</f>
        <v/>
      </c>
      <c r="BI97" s="128" t="str">
        <f aca="false">IFERROR(Base!BH97/GAMSbase!BH97,"")</f>
        <v/>
      </c>
      <c r="BJ97" s="128" t="str">
        <f aca="false">IFERROR(Base!BI97/GAMSbase!BI97,"")</f>
        <v/>
      </c>
    </row>
    <row r="98" customFormat="false" ht="12.75" hidden="false" customHeight="false" outlineLevel="0" collapsed="false">
      <c r="A98" s="0" t="str">
        <f aca="false">Base!A98</f>
        <v>CLIMATE MODULE</v>
      </c>
      <c r="B98" s="0" t="str">
        <f aca="false">GAMSbase!A98</f>
        <v>* CLIMATE MODULE</v>
      </c>
      <c r="C98" s="128" t="str">
        <f aca="false">IFERROR(Base!B98/GAMSbase!B98,"")</f>
        <v/>
      </c>
      <c r="D98" s="128" t="str">
        <f aca="false">IFERROR(Base!C98/GAMSbase!C98,"")</f>
        <v/>
      </c>
      <c r="E98" s="128" t="str">
        <f aca="false">IFERROR(Base!D98/GAMSbase!D98,"")</f>
        <v/>
      </c>
      <c r="F98" s="128" t="str">
        <f aca="false">IFERROR(Base!E98/GAMSbase!E98,"")</f>
        <v/>
      </c>
      <c r="G98" s="128" t="str">
        <f aca="false">IFERROR(Base!F98/GAMSbase!F98,"")</f>
        <v/>
      </c>
      <c r="H98" s="128" t="str">
        <f aca="false">IFERROR(Base!G98/GAMSbase!G98,"")</f>
        <v/>
      </c>
      <c r="I98" s="128" t="str">
        <f aca="false">IFERROR(Base!H98/GAMSbase!H98,"")</f>
        <v/>
      </c>
      <c r="J98" s="128" t="str">
        <f aca="false">IFERROR(Base!I98/GAMSbase!I98,"")</f>
        <v/>
      </c>
      <c r="K98" s="128" t="str">
        <f aca="false">IFERROR(Base!J98/GAMSbase!J98,"")</f>
        <v/>
      </c>
      <c r="L98" s="128" t="str">
        <f aca="false">IFERROR(Base!K98/GAMSbase!K98,"")</f>
        <v/>
      </c>
      <c r="M98" s="128" t="str">
        <f aca="false">IFERROR(Base!L98/GAMSbase!L98,"")</f>
        <v/>
      </c>
      <c r="N98" s="128" t="str">
        <f aca="false">IFERROR(Base!M98/GAMSbase!M98,"")</f>
        <v/>
      </c>
      <c r="O98" s="128" t="str">
        <f aca="false">IFERROR(Base!N98/GAMSbase!N98,"")</f>
        <v/>
      </c>
      <c r="P98" s="128" t="str">
        <f aca="false">IFERROR(Base!O98/GAMSbase!O98,"")</f>
        <v/>
      </c>
      <c r="Q98" s="128" t="str">
        <f aca="false">IFERROR(Base!P98/GAMSbase!P98,"")</f>
        <v/>
      </c>
      <c r="R98" s="128" t="str">
        <f aca="false">IFERROR(Base!Q98/GAMSbase!Q98,"")</f>
        <v/>
      </c>
      <c r="S98" s="128" t="str">
        <f aca="false">IFERROR(Base!R98/GAMSbase!R98,"")</f>
        <v/>
      </c>
      <c r="T98" s="128" t="str">
        <f aca="false">IFERROR(Base!S98/GAMSbase!S98,"")</f>
        <v/>
      </c>
      <c r="U98" s="128" t="str">
        <f aca="false">IFERROR(Base!T98/GAMSbase!T98,"")</f>
        <v/>
      </c>
      <c r="V98" s="128" t="str">
        <f aca="false">IFERROR(Base!U98/GAMSbase!U98,"")</f>
        <v/>
      </c>
      <c r="W98" s="128" t="str">
        <f aca="false">IFERROR(Base!V98/GAMSbase!V98,"")</f>
        <v/>
      </c>
      <c r="X98" s="128" t="str">
        <f aca="false">IFERROR(Base!W98/GAMSbase!W98,"")</f>
        <v/>
      </c>
      <c r="Y98" s="128" t="str">
        <f aca="false">IFERROR(Base!X98/GAMSbase!X98,"")</f>
        <v/>
      </c>
      <c r="Z98" s="128" t="str">
        <f aca="false">IFERROR(Base!Y98/GAMSbase!Y98,"")</f>
        <v/>
      </c>
      <c r="AA98" s="128" t="str">
        <f aca="false">IFERROR(Base!Z98/GAMSbase!Z98,"")</f>
        <v/>
      </c>
      <c r="AB98" s="128" t="str">
        <f aca="false">IFERROR(Base!AA98/GAMSbase!AA98,"")</f>
        <v/>
      </c>
      <c r="AC98" s="128" t="str">
        <f aca="false">IFERROR(Base!AB98/GAMSbase!AB98,"")</f>
        <v/>
      </c>
      <c r="AD98" s="128" t="str">
        <f aca="false">IFERROR(Base!AC98/GAMSbase!AC98,"")</f>
        <v/>
      </c>
      <c r="AE98" s="128" t="str">
        <f aca="false">IFERROR(Base!AD98/GAMSbase!AD98,"")</f>
        <v/>
      </c>
      <c r="AF98" s="128" t="str">
        <f aca="false">IFERROR(Base!AE98/GAMSbase!AE98,"")</f>
        <v/>
      </c>
      <c r="AG98" s="128" t="str">
        <f aca="false">IFERROR(Base!AF98/GAMSbase!AF98,"")</f>
        <v/>
      </c>
      <c r="AH98" s="128" t="str">
        <f aca="false">IFERROR(Base!AG98/GAMSbase!AG98,"")</f>
        <v/>
      </c>
      <c r="AI98" s="128" t="str">
        <f aca="false">IFERROR(Base!AH98/GAMSbase!AH98,"")</f>
        <v/>
      </c>
      <c r="AJ98" s="128" t="str">
        <f aca="false">IFERROR(Base!AI98/GAMSbase!AI98,"")</f>
        <v/>
      </c>
      <c r="AK98" s="128" t="str">
        <f aca="false">IFERROR(Base!AJ98/GAMSbase!AJ98,"")</f>
        <v/>
      </c>
      <c r="AL98" s="128" t="str">
        <f aca="false">IFERROR(Base!AK98/GAMSbase!AK98,"")</f>
        <v/>
      </c>
      <c r="AM98" s="128" t="str">
        <f aca="false">IFERROR(Base!AL98/GAMSbase!AL98,"")</f>
        <v/>
      </c>
      <c r="AN98" s="128" t="str">
        <f aca="false">IFERROR(Base!AM98/GAMSbase!AM98,"")</f>
        <v/>
      </c>
      <c r="AO98" s="128" t="str">
        <f aca="false">IFERROR(Base!AN98/GAMSbase!AN98,"")</f>
        <v/>
      </c>
      <c r="AP98" s="128" t="str">
        <f aca="false">IFERROR(Base!AO98/GAMSbase!AO98,"")</f>
        <v/>
      </c>
      <c r="AQ98" s="128" t="str">
        <f aca="false">IFERROR(Base!AP98/GAMSbase!AP98,"")</f>
        <v/>
      </c>
      <c r="AR98" s="128" t="str">
        <f aca="false">IFERROR(Base!AQ98/GAMSbase!AQ98,"")</f>
        <v/>
      </c>
      <c r="AS98" s="128" t="str">
        <f aca="false">IFERROR(Base!AR98/GAMSbase!AR98,"")</f>
        <v/>
      </c>
      <c r="AT98" s="128" t="str">
        <f aca="false">IFERROR(Base!AS98/GAMSbase!AS98,"")</f>
        <v/>
      </c>
      <c r="AU98" s="128" t="str">
        <f aca="false">IFERROR(Base!AT98/GAMSbase!AT98,"")</f>
        <v/>
      </c>
      <c r="AV98" s="128" t="str">
        <f aca="false">IFERROR(Base!AU98/GAMSbase!AU98,"")</f>
        <v/>
      </c>
      <c r="AW98" s="128" t="str">
        <f aca="false">IFERROR(Base!AV98/GAMSbase!AV98,"")</f>
        <v/>
      </c>
      <c r="AX98" s="128" t="str">
        <f aca="false">IFERROR(Base!AW98/GAMSbase!AW98,"")</f>
        <v/>
      </c>
      <c r="AY98" s="128" t="str">
        <f aca="false">IFERROR(Base!AX98/GAMSbase!AX98,"")</f>
        <v/>
      </c>
      <c r="AZ98" s="128" t="str">
        <f aca="false">IFERROR(Base!AY98/GAMSbase!AY98,"")</f>
        <v/>
      </c>
      <c r="BA98" s="128" t="str">
        <f aca="false">IFERROR(Base!AZ98/GAMSbase!AZ98,"")</f>
        <v/>
      </c>
      <c r="BB98" s="128" t="str">
        <f aca="false">IFERROR(Base!BA98/GAMSbase!BA98,"")</f>
        <v/>
      </c>
      <c r="BC98" s="128" t="str">
        <f aca="false">IFERROR(Base!BB98/GAMSbase!BB98,"")</f>
        <v/>
      </c>
      <c r="BD98" s="128" t="str">
        <f aca="false">IFERROR(Base!BC98/GAMSbase!BC98,"")</f>
        <v/>
      </c>
      <c r="BE98" s="128" t="str">
        <f aca="false">IFERROR(Base!BD98/GAMSbase!BD98,"")</f>
        <v/>
      </c>
      <c r="BF98" s="128" t="str">
        <f aca="false">IFERROR(Base!BE98/GAMSbase!BE98,"")</f>
        <v/>
      </c>
      <c r="BG98" s="128" t="str">
        <f aca="false">IFERROR(Base!BF98/GAMSbase!BF98,"")</f>
        <v/>
      </c>
      <c r="BH98" s="128" t="str">
        <f aca="false">IFERROR(Base!BG98/GAMSbase!BG98,"")</f>
        <v/>
      </c>
      <c r="BI98" s="128" t="str">
        <f aca="false">IFERROR(Base!BH98/GAMSbase!BH98,"")</f>
        <v/>
      </c>
      <c r="BJ98" s="128" t="str">
        <f aca="false">IFERROR(Base!BI98/GAMSbase!BI98,"")</f>
        <v/>
      </c>
    </row>
    <row r="99" customFormat="false" ht="12.75" hidden="false" customHeight="false" outlineLevel="0" collapsed="false">
      <c r="A99" s="0" t="str">
        <f aca="false">Base!A99</f>
        <v>Atmospheric temperature (degrees Celsius above preindustrial)</v>
      </c>
      <c r="B99" s="0" t="str">
        <f aca="false">GAMSbase!A99</f>
        <v>Atmospheric Temperature (deg C above preindustrial)</v>
      </c>
      <c r="C99" s="128" t="n">
        <f aca="false">IFERROR(Base!B99/GAMSbase!B99,"")</f>
        <v>1</v>
      </c>
      <c r="D99" s="128" t="n">
        <f aca="false">IFERROR(Base!C99/GAMSbase!C99,"")</f>
        <v>0.999999999963942</v>
      </c>
      <c r="E99" s="128" t="n">
        <f aca="false">IFERROR(Base!D99/GAMSbase!D99,"")</f>
        <v>0.999999999991549</v>
      </c>
      <c r="F99" s="128" t="n">
        <f aca="false">IFERROR(Base!E99/GAMSbase!E99,"")</f>
        <v>1.00000000001416</v>
      </c>
      <c r="G99" s="128" t="n">
        <f aca="false">IFERROR(Base!F99/GAMSbase!F99,"")</f>
        <v>1.00000000003823</v>
      </c>
      <c r="H99" s="128" t="n">
        <f aca="false">IFERROR(Base!G99/GAMSbase!G99,"")</f>
        <v>0.999999999974696</v>
      </c>
      <c r="I99" s="128" t="n">
        <f aca="false">IFERROR(Base!H99/GAMSbase!H99,"")</f>
        <v>1.00000000000701</v>
      </c>
      <c r="J99" s="128" t="n">
        <f aca="false">IFERROR(Base!I99/GAMSbase!I99,"")</f>
        <v>1.00000000002391</v>
      </c>
      <c r="K99" s="128" t="n">
        <f aca="false">IFERROR(Base!J99/GAMSbase!J99,"")</f>
        <v>1.0000000000006</v>
      </c>
      <c r="L99" s="128" t="n">
        <f aca="false">IFERROR(Base!K99/GAMSbase!K99,"")</f>
        <v>1.00000000001206</v>
      </c>
      <c r="M99" s="128" t="n">
        <f aca="false">IFERROR(Base!L99/GAMSbase!L99,"")</f>
        <v>1.00000000001077</v>
      </c>
      <c r="N99" s="128" t="n">
        <f aca="false">IFERROR(Base!M99/GAMSbase!M99,"")</f>
        <v>1.00000000001278</v>
      </c>
      <c r="O99" s="128" t="n">
        <f aca="false">IFERROR(Base!N99/GAMSbase!N99,"")</f>
        <v>1.00000000002406</v>
      </c>
      <c r="P99" s="128" t="n">
        <f aca="false">IFERROR(Base!O99/GAMSbase!O99,"")</f>
        <v>1.00000000002569</v>
      </c>
      <c r="Q99" s="128" t="n">
        <f aca="false">IFERROR(Base!P99/GAMSbase!P99,"")</f>
        <v>1.00000000001282</v>
      </c>
      <c r="R99" s="128" t="n">
        <f aca="false">IFERROR(Base!Q99/GAMSbase!Q99,"")</f>
        <v>0.999999999999968</v>
      </c>
      <c r="S99" s="128" t="n">
        <f aca="false">IFERROR(Base!R99/GAMSbase!R99,"")</f>
        <v>1.00000000001558</v>
      </c>
      <c r="T99" s="128" t="n">
        <f aca="false">IFERROR(Base!S99/GAMSbase!S99,"")</f>
        <v>1.0000000000185</v>
      </c>
      <c r="U99" s="128" t="n">
        <f aca="false">IFERROR(Base!T99/GAMSbase!T99,"")</f>
        <v>1.00000000001434</v>
      </c>
      <c r="V99" s="128" t="n">
        <f aca="false">IFERROR(Base!U99/GAMSbase!U99,"")</f>
        <v>1.00000000002526</v>
      </c>
      <c r="W99" s="128" t="n">
        <f aca="false">IFERROR(Base!V99/GAMSbase!V99,"")</f>
        <v>1.00000000001559</v>
      </c>
      <c r="X99" s="128" t="n">
        <f aca="false">IFERROR(Base!W99/GAMSbase!W99,"")</f>
        <v>1.00000000000249</v>
      </c>
      <c r="Y99" s="128" t="n">
        <f aca="false">IFERROR(Base!X99/GAMSbase!X99,"")</f>
        <v>1.00000000001205</v>
      </c>
      <c r="Z99" s="128" t="n">
        <f aca="false">IFERROR(Base!Y99/GAMSbase!Y99,"")</f>
        <v>1.00000000001885</v>
      </c>
      <c r="AA99" s="128" t="n">
        <f aca="false">IFERROR(Base!Z99/GAMSbase!Z99,"")</f>
        <v>1.00000000000547</v>
      </c>
      <c r="AB99" s="128" t="n">
        <f aca="false">IFERROR(Base!AA99/GAMSbase!AA99,"")</f>
        <v>1.00000000000905</v>
      </c>
      <c r="AC99" s="128" t="n">
        <f aca="false">IFERROR(Base!AB99/GAMSbase!AB99,"")</f>
        <v>1.0000000000236</v>
      </c>
      <c r="AD99" s="128" t="n">
        <f aca="false">IFERROR(Base!AC99/GAMSbase!AC99,"")</f>
        <v>1.00000000000916</v>
      </c>
      <c r="AE99" s="128" t="n">
        <f aca="false">IFERROR(Base!AD99/GAMSbase!AD99,"")</f>
        <v>1.00000000002037</v>
      </c>
      <c r="AF99" s="128" t="n">
        <f aca="false">IFERROR(Base!AE99/GAMSbase!AE99,"")</f>
        <v>1.00000000002058</v>
      </c>
      <c r="AG99" s="128" t="n">
        <f aca="false">IFERROR(Base!AF99/GAMSbase!AF99,"")</f>
        <v>1.00000000001989</v>
      </c>
      <c r="AH99" s="128" t="n">
        <f aca="false">IFERROR(Base!AG99/GAMSbase!AG99,"")</f>
        <v>1.0000000000188</v>
      </c>
      <c r="AI99" s="128" t="n">
        <f aca="false">IFERROR(Base!AH99/GAMSbase!AH99,"")</f>
        <v>1.00000000001374</v>
      </c>
      <c r="AJ99" s="128" t="n">
        <f aca="false">IFERROR(Base!AI99/GAMSbase!AI99,"")</f>
        <v>1.0000000000081</v>
      </c>
      <c r="AK99" s="128" t="n">
        <f aca="false">IFERROR(Base!AJ99/GAMSbase!AJ99,"")</f>
        <v>1.00000000000822</v>
      </c>
      <c r="AL99" s="128" t="n">
        <f aca="false">IFERROR(Base!AK99/GAMSbase!AK99,"")</f>
        <v>1.00000000000605</v>
      </c>
      <c r="AM99" s="128" t="n">
        <f aca="false">IFERROR(Base!AL99/GAMSbase!AL99,"")</f>
        <v>1.00000000001973</v>
      </c>
      <c r="AN99" s="128" t="n">
        <f aca="false">IFERROR(Base!AM99/GAMSbase!AM99,"")</f>
        <v>1.00000000001604</v>
      </c>
      <c r="AO99" s="128" t="n">
        <f aca="false">IFERROR(Base!AN99/GAMSbase!AN99,"")</f>
        <v>1.00000000001029</v>
      </c>
      <c r="AP99" s="128" t="n">
        <f aca="false">IFERROR(Base!AO99/GAMSbase!AO99,"")</f>
        <v>1.00000000001113</v>
      </c>
      <c r="AQ99" s="128" t="n">
        <f aca="false">IFERROR(Base!AP99/GAMSbase!AP99,"")</f>
        <v>1.00000000000993</v>
      </c>
      <c r="AR99" s="128" t="n">
        <f aca="false">IFERROR(Base!AQ99/GAMSbase!AQ99,"")</f>
        <v>1.00000000001387</v>
      </c>
      <c r="AS99" s="128" t="n">
        <f aca="false">IFERROR(Base!AR99/GAMSbase!AR99,"")</f>
        <v>1.00000000001853</v>
      </c>
      <c r="AT99" s="128" t="n">
        <f aca="false">IFERROR(Base!AS99/GAMSbase!AS99,"")</f>
        <v>1.00000000001176</v>
      </c>
      <c r="AU99" s="128" t="n">
        <f aca="false">IFERROR(Base!AT99/GAMSbase!AT99,"")</f>
        <v>1.00000000001429</v>
      </c>
      <c r="AV99" s="128" t="n">
        <f aca="false">IFERROR(Base!AU99/GAMSbase!AU99,"")</f>
        <v>1.00000000001284</v>
      </c>
      <c r="AW99" s="128" t="n">
        <f aca="false">IFERROR(Base!AV99/GAMSbase!AV99,"")</f>
        <v>1.0000000000205</v>
      </c>
      <c r="AX99" s="128" t="n">
        <f aca="false">IFERROR(Base!AW99/GAMSbase!AW99,"")</f>
        <v>1.00000000000987</v>
      </c>
      <c r="AY99" s="128" t="n">
        <f aca="false">IFERROR(Base!AX99/GAMSbase!AX99,"")</f>
        <v>1.00000000000812</v>
      </c>
      <c r="AZ99" s="128" t="n">
        <f aca="false">IFERROR(Base!AY99/GAMSbase!AY99,"")</f>
        <v>1.00000000002094</v>
      </c>
      <c r="BA99" s="128" t="n">
        <f aca="false">IFERROR(Base!AZ99/GAMSbase!AZ99,"")</f>
        <v>1.00000000002236</v>
      </c>
      <c r="BB99" s="128" t="n">
        <f aca="false">IFERROR(Base!BA99/GAMSbase!BA99,"")</f>
        <v>1.00000000001889</v>
      </c>
      <c r="BC99" s="128" t="n">
        <f aca="false">IFERROR(Base!BB99/GAMSbase!BB99,"")</f>
        <v>1.00000000001885</v>
      </c>
      <c r="BD99" s="128" t="n">
        <f aca="false">IFERROR(Base!BC99/GAMSbase!BC99,"")</f>
        <v>1.00000000000857</v>
      </c>
      <c r="BE99" s="128" t="n">
        <f aca="false">IFERROR(Base!BD99/GAMSbase!BD99,"")</f>
        <v>1.00000000000716</v>
      </c>
      <c r="BF99" s="128" t="n">
        <f aca="false">IFERROR(Base!BE99/GAMSbase!BE99,"")</f>
        <v>1.00000000001027</v>
      </c>
      <c r="BG99" s="128" t="n">
        <f aca="false">IFERROR(Base!BF99/GAMSbase!BF99,"")</f>
        <v>1.00000000001276</v>
      </c>
      <c r="BH99" s="128" t="n">
        <f aca="false">IFERROR(Base!BG99/GAMSbase!BG99,"")</f>
        <v>0.999735335401527</v>
      </c>
      <c r="BI99" s="128" t="n">
        <f aca="false">IFERROR(Base!BH99/GAMSbase!BH99,"")</f>
        <v>0.999529648711661</v>
      </c>
      <c r="BJ99" s="128" t="n">
        <f aca="false">IFERROR(Base!BI99/GAMSbase!BI99,"")</f>
        <v>0.99938076161522</v>
      </c>
    </row>
    <row r="100" customFormat="false" ht="12.75" hidden="false" customHeight="false" outlineLevel="0" collapsed="false">
      <c r="A100" s="0" t="str">
        <f aca="false">Base!A100</f>
        <v>Total increase in radiative forcing since preindustrial (Watts per square meter)</v>
      </c>
      <c r="B100" s="0" t="str">
        <f aca="false">GAMSbase!A100</f>
        <v>Total Increase in Forcing (Watts per Meter2, preindustrial)</v>
      </c>
      <c r="C100" s="128" t="n">
        <f aca="false">IFERROR(Base!B100/GAMSbase!B100,"")</f>
        <v>1.00000000000457</v>
      </c>
      <c r="D100" s="128" t="n">
        <f aca="false">IFERROR(Base!C100/GAMSbase!C100,"")</f>
        <v>0.999999999988887</v>
      </c>
      <c r="E100" s="128" t="n">
        <f aca="false">IFERROR(Base!D100/GAMSbase!D100,"")</f>
        <v>1.00000000001648</v>
      </c>
      <c r="F100" s="128" t="n">
        <f aca="false">IFERROR(Base!E100/GAMSbase!E100,"")</f>
        <v>1.00000000000605</v>
      </c>
      <c r="G100" s="128" t="n">
        <f aca="false">IFERROR(Base!F100/GAMSbase!F100,"")</f>
        <v>1.00000000000577</v>
      </c>
      <c r="H100" s="128" t="n">
        <f aca="false">IFERROR(Base!G100/GAMSbase!G100,"")</f>
        <v>1.00000000000178</v>
      </c>
      <c r="I100" s="128" t="n">
        <f aca="false">IFERROR(Base!H100/GAMSbase!H100,"")</f>
        <v>1.00000000002437</v>
      </c>
      <c r="J100" s="128" t="n">
        <f aca="false">IFERROR(Base!I100/GAMSbase!I100,"")</f>
        <v>1.00000000001302</v>
      </c>
      <c r="K100" s="128" t="n">
        <f aca="false">IFERROR(Base!J100/GAMSbase!J100,"")</f>
        <v>1.00000000001007</v>
      </c>
      <c r="L100" s="128" t="n">
        <f aca="false">IFERROR(Base!K100/GAMSbase!K100,"")</f>
        <v>1.00000000000873</v>
      </c>
      <c r="M100" s="128" t="n">
        <f aca="false">IFERROR(Base!L100/GAMSbase!L100,"")</f>
        <v>1.00000000001676</v>
      </c>
      <c r="N100" s="128" t="n">
        <f aca="false">IFERROR(Base!M100/GAMSbase!M100,"")</f>
        <v>1.00000000001961</v>
      </c>
      <c r="O100" s="128" t="n">
        <f aca="false">IFERROR(Base!N100/GAMSbase!N100,"")</f>
        <v>1.00000000001144</v>
      </c>
      <c r="P100" s="128" t="n">
        <f aca="false">IFERROR(Base!O100/GAMSbase!O100,"")</f>
        <v>1.00000000001578</v>
      </c>
      <c r="Q100" s="128" t="n">
        <f aca="false">IFERROR(Base!P100/GAMSbase!P100,"")</f>
        <v>1.0000000000086</v>
      </c>
      <c r="R100" s="128" t="n">
        <f aca="false">IFERROR(Base!Q100/GAMSbase!Q100,"")</f>
        <v>1.00000000001126</v>
      </c>
      <c r="S100" s="128" t="n">
        <f aca="false">IFERROR(Base!R100/GAMSbase!R100,"")</f>
        <v>1.00000000001841</v>
      </c>
      <c r="T100" s="128" t="n">
        <f aca="false">IFERROR(Base!S100/GAMSbase!S100,"")</f>
        <v>1.00000000001068</v>
      </c>
      <c r="U100" s="128" t="n">
        <f aca="false">IFERROR(Base!T100/GAMSbase!T100,"")</f>
        <v>1.00000000001905</v>
      </c>
      <c r="V100" s="128" t="n">
        <f aca="false">IFERROR(Base!U100/GAMSbase!U100,"")</f>
        <v>1.00000000000866</v>
      </c>
      <c r="W100" s="128" t="n">
        <f aca="false">IFERROR(Base!V100/GAMSbase!V100,"")</f>
        <v>1.00000000001568</v>
      </c>
      <c r="X100" s="128" t="n">
        <f aca="false">IFERROR(Base!W100/GAMSbase!W100,"")</f>
        <v>1.00000000001845</v>
      </c>
      <c r="Y100" s="128" t="n">
        <f aca="false">IFERROR(Base!X100/GAMSbase!X100,"")</f>
        <v>1.00000000001073</v>
      </c>
      <c r="Z100" s="128" t="n">
        <f aca="false">IFERROR(Base!Y100/GAMSbase!Y100,"")</f>
        <v>1.00000000000703</v>
      </c>
      <c r="AA100" s="128" t="n">
        <f aca="false">IFERROR(Base!Z100/GAMSbase!Z100,"")</f>
        <v>1.00000000001111</v>
      </c>
      <c r="AB100" s="128" t="n">
        <f aca="false">IFERROR(Base!AA100/GAMSbase!AA100,"")</f>
        <v>1.00000000001682</v>
      </c>
      <c r="AC100" s="128" t="n">
        <f aca="false">IFERROR(Base!AB100/GAMSbase!AB100,"")</f>
        <v>1.00000000002072</v>
      </c>
      <c r="AD100" s="128" t="n">
        <f aca="false">IFERROR(Base!AC100/GAMSbase!AC100,"")</f>
        <v>1.00000000001033</v>
      </c>
      <c r="AE100" s="128" t="n">
        <f aca="false">IFERROR(Base!AD100/GAMSbase!AD100,"")</f>
        <v>1.0000000000191</v>
      </c>
      <c r="AF100" s="128" t="n">
        <f aca="false">IFERROR(Base!AE100/GAMSbase!AE100,"")</f>
        <v>1.00000000000944</v>
      </c>
      <c r="AG100" s="128" t="n">
        <f aca="false">IFERROR(Base!AF100/GAMSbase!AF100,"")</f>
        <v>1.00000000001625</v>
      </c>
      <c r="AH100" s="128" t="n">
        <f aca="false">IFERROR(Base!AG100/GAMSbase!AG100,"")</f>
        <v>1.00000000001579</v>
      </c>
      <c r="AI100" s="128" t="n">
        <f aca="false">IFERROR(Base!AH100/GAMSbase!AH100,"")</f>
        <v>1.00000000001229</v>
      </c>
      <c r="AJ100" s="128" t="n">
        <f aca="false">IFERROR(Base!AI100/GAMSbase!AI100,"")</f>
        <v>1.00000000001435</v>
      </c>
      <c r="AK100" s="128" t="n">
        <f aca="false">IFERROR(Base!AJ100/GAMSbase!AJ100,"")</f>
        <v>1.0000000000117</v>
      </c>
      <c r="AL100" s="128" t="n">
        <f aca="false">IFERROR(Base!AK100/GAMSbase!AK100,"")</f>
        <v>1.0000000000172</v>
      </c>
      <c r="AM100" s="128" t="n">
        <f aca="false">IFERROR(Base!AL100/GAMSbase!AL100,"")</f>
        <v>1.00000000000991</v>
      </c>
      <c r="AN100" s="128" t="n">
        <f aca="false">IFERROR(Base!AM100/GAMSbase!AM100,"")</f>
        <v>1.0000000000164</v>
      </c>
      <c r="AO100" s="128" t="n">
        <f aca="false">IFERROR(Base!AN100/GAMSbase!AN100,"")</f>
        <v>1.00000000000932</v>
      </c>
      <c r="AP100" s="128" t="n">
        <f aca="false">IFERROR(Base!AO100/GAMSbase!AO100,"")</f>
        <v>1.00000000001707</v>
      </c>
      <c r="AQ100" s="128" t="n">
        <f aca="false">IFERROR(Base!AP100/GAMSbase!AP100,"")</f>
        <v>1.00000000001344</v>
      </c>
      <c r="AR100" s="128" t="n">
        <f aca="false">IFERROR(Base!AQ100/GAMSbase!AQ100,"")</f>
        <v>1.00000000001059</v>
      </c>
      <c r="AS100" s="128" t="n">
        <f aca="false">IFERROR(Base!AR100/GAMSbase!AR100,"")</f>
        <v>1.00000000001733</v>
      </c>
      <c r="AT100" s="128" t="n">
        <f aca="false">IFERROR(Base!AS100/GAMSbase!AS100,"")</f>
        <v>1.00000000001242</v>
      </c>
      <c r="AU100" s="128" t="n">
        <f aca="false">IFERROR(Base!AT100/GAMSbase!AT100,"")</f>
        <v>1.00000000001892</v>
      </c>
      <c r="AV100" s="128" t="n">
        <f aca="false">IFERROR(Base!AU100/GAMSbase!AU100,"")</f>
        <v>1.00000000001518</v>
      </c>
      <c r="AW100" s="128" t="n">
        <f aca="false">IFERROR(Base!AV100/GAMSbase!AV100,"")</f>
        <v>1.00000000001728</v>
      </c>
      <c r="AX100" s="128" t="n">
        <f aca="false">IFERROR(Base!AW100/GAMSbase!AW100,"")</f>
        <v>1.00000000001155</v>
      </c>
      <c r="AY100" s="128" t="n">
        <f aca="false">IFERROR(Base!AX100/GAMSbase!AX100,"")</f>
        <v>1.00000000001708</v>
      </c>
      <c r="AZ100" s="128" t="n">
        <f aca="false">IFERROR(Base!AY100/GAMSbase!AY100,"")</f>
        <v>1.00000000001554</v>
      </c>
      <c r="BA100" s="128" t="n">
        <f aca="false">IFERROR(Base!AZ100/GAMSbase!AZ100,"")</f>
        <v>1.00000000001476</v>
      </c>
      <c r="BB100" s="128" t="n">
        <f aca="false">IFERROR(Base!BA100/GAMSbase!BA100,"")</f>
        <v>1.00000000001499</v>
      </c>
      <c r="BC100" s="128" t="n">
        <f aca="false">IFERROR(Base!BB100/GAMSbase!BB100,"")</f>
        <v>1.00000000001817</v>
      </c>
      <c r="BD100" s="128" t="n">
        <f aca="false">IFERROR(Base!BC100/GAMSbase!BC100,"")</f>
        <v>1.00000000001702</v>
      </c>
      <c r="BE100" s="128" t="n">
        <f aca="false">IFERROR(Base!BD100/GAMSbase!BD100,"")</f>
        <v>1.00000000001046</v>
      </c>
      <c r="BF100" s="128" t="n">
        <f aca="false">IFERROR(Base!BE100/GAMSbase!BE100,"")</f>
        <v>1.00000000001276</v>
      </c>
      <c r="BG100" s="128" t="n">
        <f aca="false">IFERROR(Base!BF100/GAMSbase!BF100,"")</f>
        <v>1.00000000001067</v>
      </c>
      <c r="BH100" s="128" t="n">
        <f aca="false">IFERROR(Base!BG100/GAMSbase!BG100,"")</f>
        <v>0.997825933289609</v>
      </c>
      <c r="BI100" s="128" t="n">
        <f aca="false">IFERROR(Base!BH100/GAMSbase!BH100,"")</f>
        <v>0.998063672493866</v>
      </c>
      <c r="BJ100" s="128" t="n">
        <f aca="false">IFERROR(Base!BI100/GAMSbase!BI100,"")</f>
        <v>0.998345737736773</v>
      </c>
    </row>
    <row r="101" customFormat="false" ht="12.75" hidden="false" customHeight="false" outlineLevel="0" collapsed="false">
      <c r="A101" s="0" t="str">
        <f aca="false">Base!A101</f>
        <v>Lower ocean temperature (degrees Celsius above preindustrial)</v>
      </c>
      <c r="B101" s="0" t="str">
        <f aca="false">GAMSbase!A101</f>
        <v>Lower Ocean Temperature (deg C above preindustrial)</v>
      </c>
      <c r="C101" s="128" t="n">
        <f aca="false">IFERROR(Base!B101/GAMSbase!B101,"")</f>
        <v>1</v>
      </c>
      <c r="D101" s="128" t="n">
        <f aca="false">IFERROR(Base!C101/GAMSbase!C101,"")</f>
        <v>1</v>
      </c>
      <c r="E101" s="128" t="n">
        <f aca="false">IFERROR(Base!D101/GAMSbase!D101,"")</f>
        <v>0.999999999779346</v>
      </c>
      <c r="F101" s="128" t="n">
        <f aca="false">IFERROR(Base!E101/GAMSbase!E101,"")</f>
        <v>0.999999999922175</v>
      </c>
      <c r="G101" s="128" t="n">
        <f aca="false">IFERROR(Base!F101/GAMSbase!F101,"")</f>
        <v>1.00000000038795</v>
      </c>
      <c r="H101" s="128" t="n">
        <f aca="false">IFERROR(Base!G101/GAMSbase!G101,"")</f>
        <v>0.999999999701577</v>
      </c>
      <c r="I101" s="128" t="n">
        <f aca="false">IFERROR(Base!H101/GAMSbase!H101,"")</f>
        <v>0.999999999970997</v>
      </c>
      <c r="J101" s="128" t="n">
        <f aca="false">IFERROR(Base!I101/GAMSbase!I101,"")</f>
        <v>1.00000000008769</v>
      </c>
      <c r="K101" s="128" t="n">
        <f aca="false">IFERROR(Base!J101/GAMSbase!J101,"")</f>
        <v>1.00000000019745</v>
      </c>
      <c r="L101" s="128" t="n">
        <f aca="false">IFERROR(Base!K101/GAMSbase!K101,"")</f>
        <v>1.00000000009458</v>
      </c>
      <c r="M101" s="128" t="n">
        <f aca="false">IFERROR(Base!L101/GAMSbase!L101,"")</f>
        <v>0.999999999940809</v>
      </c>
      <c r="N101" s="128" t="n">
        <f aca="false">IFERROR(Base!M101/GAMSbase!M101,"")</f>
        <v>1.0000000001249</v>
      </c>
      <c r="O101" s="128" t="n">
        <f aca="false">IFERROR(Base!N101/GAMSbase!N101,"")</f>
        <v>0.999999999917049</v>
      </c>
      <c r="P101" s="128" t="n">
        <f aca="false">IFERROR(Base!O101/GAMSbase!O101,"")</f>
        <v>1.00000000004648</v>
      </c>
      <c r="Q101" s="128" t="n">
        <f aca="false">IFERROR(Base!P101/GAMSbase!P101,"")</f>
        <v>0.999999999941404</v>
      </c>
      <c r="R101" s="128" t="n">
        <f aca="false">IFERROR(Base!Q101/GAMSbase!Q101,"")</f>
        <v>1.00000000008617</v>
      </c>
      <c r="S101" s="128" t="n">
        <f aca="false">IFERROR(Base!R101/GAMSbase!R101,"")</f>
        <v>1.0000000000073</v>
      </c>
      <c r="T101" s="128" t="n">
        <f aca="false">IFERROR(Base!S101/GAMSbase!S101,"")</f>
        <v>0.999999999988578</v>
      </c>
      <c r="U101" s="128" t="n">
        <f aca="false">IFERROR(Base!T101/GAMSbase!T101,"")</f>
        <v>1.00000000003676</v>
      </c>
      <c r="V101" s="128" t="n">
        <f aca="false">IFERROR(Base!U101/GAMSbase!U101,"")</f>
        <v>1.00000000001792</v>
      </c>
      <c r="W101" s="128" t="n">
        <f aca="false">IFERROR(Base!V101/GAMSbase!V101,"")</f>
        <v>0.999999999995913</v>
      </c>
      <c r="X101" s="128" t="n">
        <f aca="false">IFERROR(Base!W101/GAMSbase!W101,"")</f>
        <v>0.999999999990831</v>
      </c>
      <c r="Y101" s="128" t="n">
        <f aca="false">IFERROR(Base!X101/GAMSbase!X101,"")</f>
        <v>0.999999999996278</v>
      </c>
      <c r="Z101" s="128" t="n">
        <f aca="false">IFERROR(Base!Y101/GAMSbase!Y101,"")</f>
        <v>0.999999999979516</v>
      </c>
      <c r="AA101" s="128" t="n">
        <f aca="false">IFERROR(Base!Z101/GAMSbase!Z101,"")</f>
        <v>1.00000000001515</v>
      </c>
      <c r="AB101" s="128" t="n">
        <f aca="false">IFERROR(Base!AA101/GAMSbase!AA101,"")</f>
        <v>1.0000000000019</v>
      </c>
      <c r="AC101" s="128" t="n">
        <f aca="false">IFERROR(Base!AB101/GAMSbase!AB101,"")</f>
        <v>1.00000000000416</v>
      </c>
      <c r="AD101" s="128" t="n">
        <f aca="false">IFERROR(Base!AC101/GAMSbase!AC101,"")</f>
        <v>1.00000000001045</v>
      </c>
      <c r="AE101" s="128" t="n">
        <f aca="false">IFERROR(Base!AD101/GAMSbase!AD101,"")</f>
        <v>0.999999999996952</v>
      </c>
      <c r="AF101" s="128" t="n">
        <f aca="false">IFERROR(Base!AE101/GAMSbase!AE101,"")</f>
        <v>0.999999999998723</v>
      </c>
      <c r="AG101" s="128" t="n">
        <f aca="false">IFERROR(Base!AF101/GAMSbase!AF101,"")</f>
        <v>0.999999999997647</v>
      </c>
      <c r="AH101" s="128" t="n">
        <f aca="false">IFERROR(Base!AG101/GAMSbase!AG101,"")</f>
        <v>0.999999999990295</v>
      </c>
      <c r="AI101" s="128" t="n">
        <f aca="false">IFERROR(Base!AH101/GAMSbase!AH101,"")</f>
        <v>1.00000000000446</v>
      </c>
      <c r="AJ101" s="128" t="n">
        <f aca="false">IFERROR(Base!AI101/GAMSbase!AI101,"")</f>
        <v>0.999999999995764</v>
      </c>
      <c r="AK101" s="128" t="n">
        <f aca="false">IFERROR(Base!AJ101/GAMSbase!AJ101,"")</f>
        <v>1.00000000002226</v>
      </c>
      <c r="AL101" s="128" t="n">
        <f aca="false">IFERROR(Base!AK101/GAMSbase!AK101,"")</f>
        <v>1.00000000001279</v>
      </c>
      <c r="AM101" s="128" t="n">
        <f aca="false">IFERROR(Base!AL101/GAMSbase!AL101,"")</f>
        <v>1.00000000001752</v>
      </c>
      <c r="AN101" s="128" t="n">
        <f aca="false">IFERROR(Base!AM101/GAMSbase!AM101,"")</f>
        <v>1.00000000000276</v>
      </c>
      <c r="AO101" s="128" t="n">
        <f aca="false">IFERROR(Base!AN101/GAMSbase!AN101,"")</f>
        <v>1.00000000002846</v>
      </c>
      <c r="AP101" s="128" t="n">
        <f aca="false">IFERROR(Base!AO101/GAMSbase!AO101,"")</f>
        <v>1.00000000001722</v>
      </c>
      <c r="AQ101" s="128" t="n">
        <f aca="false">IFERROR(Base!AP101/GAMSbase!AP101,"")</f>
        <v>1.00000000002763</v>
      </c>
      <c r="AR101" s="128" t="n">
        <f aca="false">IFERROR(Base!AQ101/GAMSbase!AQ101,"")</f>
        <v>1.00000000001016</v>
      </c>
      <c r="AS101" s="128" t="n">
        <f aca="false">IFERROR(Base!AR101/GAMSbase!AR101,"")</f>
        <v>1.00000000002636</v>
      </c>
      <c r="AT101" s="128" t="n">
        <f aca="false">IFERROR(Base!AS101/GAMSbase!AS101,"")</f>
        <v>1.00000000002595</v>
      </c>
      <c r="AU101" s="128" t="n">
        <f aca="false">IFERROR(Base!AT101/GAMSbase!AT101,"")</f>
        <v>1.00000000000133</v>
      </c>
      <c r="AV101" s="128" t="n">
        <f aca="false">IFERROR(Base!AU101/GAMSbase!AU101,"")</f>
        <v>0.999999999998882</v>
      </c>
      <c r="AW101" s="128" t="n">
        <f aca="false">IFERROR(Base!AV101/GAMSbase!AV101,"")</f>
        <v>1.00000000000108</v>
      </c>
      <c r="AX101" s="128" t="n">
        <f aca="false">IFERROR(Base!AW101/GAMSbase!AW101,"")</f>
        <v>0.999999999999794</v>
      </c>
      <c r="AY101" s="128" t="n">
        <f aca="false">IFERROR(Base!AX101/GAMSbase!AX101,"")</f>
        <v>1.00000000000171</v>
      </c>
      <c r="AZ101" s="128" t="n">
        <f aca="false">IFERROR(Base!AY101/GAMSbase!AY101,"")</f>
        <v>1.0000000000218</v>
      </c>
      <c r="BA101" s="128" t="n">
        <f aca="false">IFERROR(Base!AZ101/GAMSbase!AZ101,"")</f>
        <v>1.00000000002523</v>
      </c>
      <c r="BB101" s="128" t="n">
        <f aca="false">IFERROR(Base!BA101/GAMSbase!BA101,"")</f>
        <v>1.00000000001694</v>
      </c>
      <c r="BC101" s="128" t="n">
        <f aca="false">IFERROR(Base!BB101/GAMSbase!BB101,"")</f>
        <v>1.0000000000217</v>
      </c>
      <c r="BD101" s="128" t="n">
        <f aca="false">IFERROR(Base!BC101/GAMSbase!BC101,"")</f>
        <v>1.00000000001566</v>
      </c>
      <c r="BE101" s="128" t="n">
        <f aca="false">IFERROR(Base!BD101/GAMSbase!BD101,"")</f>
        <v>1.00000000001862</v>
      </c>
      <c r="BF101" s="128" t="n">
        <f aca="false">IFERROR(Base!BE101/GAMSbase!BE101,"")</f>
        <v>1.00000000001243</v>
      </c>
      <c r="BG101" s="128" t="n">
        <f aca="false">IFERROR(Base!BF101/GAMSbase!BF101,"")</f>
        <v>1.00000000001929</v>
      </c>
      <c r="BH101" s="128" t="n">
        <f aca="false">IFERROR(Base!BG101/GAMSbase!BG101,"")</f>
        <v>1.00000000000907</v>
      </c>
      <c r="BI101" s="128" t="n">
        <f aca="false">IFERROR(Base!BH101/GAMSbase!BH101,"")</f>
        <v>0.999990467610614</v>
      </c>
      <c r="BJ101" s="128" t="n">
        <f aca="false">IFERROR(Base!BI101/GAMSbase!BI101,"")</f>
        <v>0.999974180130838</v>
      </c>
    </row>
    <row r="102" customFormat="false" ht="12.75" hidden="false" customHeight="false" outlineLevel="0" collapsed="false">
      <c r="A102" s="0" t="str">
        <f aca="false">Base!A102</f>
        <v>Economic Endogenous Variables</v>
      </c>
      <c r="B102" s="0" t="str">
        <f aca="false">GAMSbase!A102</f>
        <v>** Economic Endogenous Variables</v>
      </c>
      <c r="C102" s="128" t="str">
        <f aca="false">IFERROR(Base!B102/GAMSbase!B102,"")</f>
        <v/>
      </c>
      <c r="D102" s="128" t="str">
        <f aca="false">IFERROR(Base!C102/GAMSbase!C102,"")</f>
        <v/>
      </c>
      <c r="E102" s="128" t="str">
        <f aca="false">IFERROR(Base!D102/GAMSbase!D102,"")</f>
        <v/>
      </c>
      <c r="F102" s="128" t="str">
        <f aca="false">IFERROR(Base!E102/GAMSbase!E102,"")</f>
        <v/>
      </c>
      <c r="G102" s="128" t="str">
        <f aca="false">IFERROR(Base!F102/GAMSbase!F102,"")</f>
        <v/>
      </c>
      <c r="H102" s="128" t="str">
        <f aca="false">IFERROR(Base!G102/GAMSbase!G102,"")</f>
        <v/>
      </c>
      <c r="I102" s="128" t="str">
        <f aca="false">IFERROR(Base!H102/GAMSbase!H102,"")</f>
        <v/>
      </c>
      <c r="J102" s="128" t="str">
        <f aca="false">IFERROR(Base!I102/GAMSbase!I102,"")</f>
        <v/>
      </c>
      <c r="K102" s="128" t="str">
        <f aca="false">IFERROR(Base!J102/GAMSbase!J102,"")</f>
        <v/>
      </c>
      <c r="L102" s="128" t="str">
        <f aca="false">IFERROR(Base!K102/GAMSbase!K102,"")</f>
        <v/>
      </c>
      <c r="M102" s="128" t="str">
        <f aca="false">IFERROR(Base!L102/GAMSbase!L102,"")</f>
        <v/>
      </c>
      <c r="N102" s="128" t="str">
        <f aca="false">IFERROR(Base!M102/GAMSbase!M102,"")</f>
        <v/>
      </c>
      <c r="O102" s="128" t="str">
        <f aca="false">IFERROR(Base!N102/GAMSbase!N102,"")</f>
        <v/>
      </c>
      <c r="P102" s="128" t="str">
        <f aca="false">IFERROR(Base!O102/GAMSbase!O102,"")</f>
        <v/>
      </c>
      <c r="Q102" s="128" t="str">
        <f aca="false">IFERROR(Base!P102/GAMSbase!P102,"")</f>
        <v/>
      </c>
      <c r="R102" s="128" t="str">
        <f aca="false">IFERROR(Base!Q102/GAMSbase!Q102,"")</f>
        <v/>
      </c>
      <c r="S102" s="128" t="str">
        <f aca="false">IFERROR(Base!R102/GAMSbase!R102,"")</f>
        <v/>
      </c>
      <c r="T102" s="128" t="str">
        <f aca="false">IFERROR(Base!S102/GAMSbase!S102,"")</f>
        <v/>
      </c>
      <c r="U102" s="128" t="str">
        <f aca="false">IFERROR(Base!T102/GAMSbase!T102,"")</f>
        <v/>
      </c>
      <c r="V102" s="128" t="str">
        <f aca="false">IFERROR(Base!U102/GAMSbase!U102,"")</f>
        <v/>
      </c>
      <c r="W102" s="128" t="str">
        <f aca="false">IFERROR(Base!V102/GAMSbase!V102,"")</f>
        <v/>
      </c>
      <c r="X102" s="128" t="str">
        <f aca="false">IFERROR(Base!W102/GAMSbase!W102,"")</f>
        <v/>
      </c>
      <c r="Y102" s="128" t="str">
        <f aca="false">IFERROR(Base!X102/GAMSbase!X102,"")</f>
        <v/>
      </c>
      <c r="Z102" s="128" t="str">
        <f aca="false">IFERROR(Base!Y102/GAMSbase!Y102,"")</f>
        <v/>
      </c>
      <c r="AA102" s="128" t="str">
        <f aca="false">IFERROR(Base!Z102/GAMSbase!Z102,"")</f>
        <v/>
      </c>
      <c r="AB102" s="128" t="str">
        <f aca="false">IFERROR(Base!AA102/GAMSbase!AA102,"")</f>
        <v/>
      </c>
      <c r="AC102" s="128" t="str">
        <f aca="false">IFERROR(Base!AB102/GAMSbase!AB102,"")</f>
        <v/>
      </c>
      <c r="AD102" s="128" t="str">
        <f aca="false">IFERROR(Base!AC102/GAMSbase!AC102,"")</f>
        <v/>
      </c>
      <c r="AE102" s="128" t="str">
        <f aca="false">IFERROR(Base!AD102/GAMSbase!AD102,"")</f>
        <v/>
      </c>
      <c r="AF102" s="128" t="str">
        <f aca="false">IFERROR(Base!AE102/GAMSbase!AE102,"")</f>
        <v/>
      </c>
      <c r="AG102" s="128" t="str">
        <f aca="false">IFERROR(Base!AF102/GAMSbase!AF102,"")</f>
        <v/>
      </c>
      <c r="AH102" s="128" t="str">
        <f aca="false">IFERROR(Base!AG102/GAMSbase!AG102,"")</f>
        <v/>
      </c>
      <c r="AI102" s="128" t="str">
        <f aca="false">IFERROR(Base!AH102/GAMSbase!AH102,"")</f>
        <v/>
      </c>
      <c r="AJ102" s="128" t="str">
        <f aca="false">IFERROR(Base!AI102/GAMSbase!AI102,"")</f>
        <v/>
      </c>
      <c r="AK102" s="128" t="str">
        <f aca="false">IFERROR(Base!AJ102/GAMSbase!AJ102,"")</f>
        <v/>
      </c>
      <c r="AL102" s="128" t="str">
        <f aca="false">IFERROR(Base!AK102/GAMSbase!AK102,"")</f>
        <v/>
      </c>
      <c r="AM102" s="128" t="str">
        <f aca="false">IFERROR(Base!AL102/GAMSbase!AL102,"")</f>
        <v/>
      </c>
      <c r="AN102" s="128" t="str">
        <f aca="false">IFERROR(Base!AM102/GAMSbase!AM102,"")</f>
        <v/>
      </c>
      <c r="AO102" s="128" t="str">
        <f aca="false">IFERROR(Base!AN102/GAMSbase!AN102,"")</f>
        <v/>
      </c>
      <c r="AP102" s="128" t="str">
        <f aca="false">IFERROR(Base!AO102/GAMSbase!AO102,"")</f>
        <v/>
      </c>
      <c r="AQ102" s="128" t="str">
        <f aca="false">IFERROR(Base!AP102/GAMSbase!AP102,"")</f>
        <v/>
      </c>
      <c r="AR102" s="128" t="str">
        <f aca="false">IFERROR(Base!AQ102/GAMSbase!AQ102,"")</f>
        <v/>
      </c>
      <c r="AS102" s="128" t="str">
        <f aca="false">IFERROR(Base!AR102/GAMSbase!AR102,"")</f>
        <v/>
      </c>
      <c r="AT102" s="128" t="str">
        <f aca="false">IFERROR(Base!AS102/GAMSbase!AS102,"")</f>
        <v/>
      </c>
      <c r="AU102" s="128" t="str">
        <f aca="false">IFERROR(Base!AT102/GAMSbase!AT102,"")</f>
        <v/>
      </c>
      <c r="AV102" s="128" t="str">
        <f aca="false">IFERROR(Base!AU102/GAMSbase!AU102,"")</f>
        <v/>
      </c>
      <c r="AW102" s="128" t="str">
        <f aca="false">IFERROR(Base!AV102/GAMSbase!AV102,"")</f>
        <v/>
      </c>
      <c r="AX102" s="128" t="str">
        <f aca="false">IFERROR(Base!AW102/GAMSbase!AW102,"")</f>
        <v/>
      </c>
      <c r="AY102" s="128" t="str">
        <f aca="false">IFERROR(Base!AX102/GAMSbase!AX102,"")</f>
        <v/>
      </c>
      <c r="AZ102" s="128" t="str">
        <f aca="false">IFERROR(Base!AY102/GAMSbase!AY102,"")</f>
        <v/>
      </c>
      <c r="BA102" s="128" t="str">
        <f aca="false">IFERROR(Base!AZ102/GAMSbase!AZ102,"")</f>
        <v/>
      </c>
      <c r="BB102" s="128" t="str">
        <f aca="false">IFERROR(Base!BA102/GAMSbase!BA102,"")</f>
        <v/>
      </c>
      <c r="BC102" s="128" t="str">
        <f aca="false">IFERROR(Base!BB102/GAMSbase!BB102,"")</f>
        <v/>
      </c>
      <c r="BD102" s="128" t="str">
        <f aca="false">IFERROR(Base!BC102/GAMSbase!BC102,"")</f>
        <v/>
      </c>
      <c r="BE102" s="128" t="str">
        <f aca="false">IFERROR(Base!BD102/GAMSbase!BD102,"")</f>
        <v/>
      </c>
      <c r="BF102" s="128" t="str">
        <f aca="false">IFERROR(Base!BE102/GAMSbase!BE102,"")</f>
        <v/>
      </c>
      <c r="BG102" s="128" t="str">
        <f aca="false">IFERROR(Base!BF102/GAMSbase!BF102,"")</f>
        <v/>
      </c>
      <c r="BH102" s="128" t="str">
        <f aca="false">IFERROR(Base!BG102/GAMSbase!BG102,"")</f>
        <v/>
      </c>
      <c r="BI102" s="128" t="str">
        <f aca="false">IFERROR(Base!BH102/GAMSbase!BH102,"")</f>
        <v/>
      </c>
      <c r="BJ102" s="128" t="str">
        <f aca="false">IFERROR(Base!BI102/GAMSbase!BI102,"")</f>
        <v/>
      </c>
    </row>
    <row r="103" customFormat="false" ht="12.75" hidden="false" customHeight="false" outlineLevel="0" collapsed="false">
      <c r="A103" s="0" t="str">
        <f aca="false">Base!A103</f>
        <v>OUTPUT  </v>
      </c>
      <c r="B103" s="0" t="str">
        <f aca="false">GAMSbase!A103</f>
        <v>* OUTPUT</v>
      </c>
      <c r="C103" s="128" t="str">
        <f aca="false">IFERROR(Base!B103/GAMSbase!B103,"")</f>
        <v/>
      </c>
      <c r="D103" s="128" t="str">
        <f aca="false">IFERROR(Base!C103/GAMSbase!C103,"")</f>
        <v/>
      </c>
      <c r="E103" s="128" t="str">
        <f aca="false">IFERROR(Base!D103/GAMSbase!D103,"")</f>
        <v/>
      </c>
      <c r="F103" s="128" t="str">
        <f aca="false">IFERROR(Base!E103/GAMSbase!E103,"")</f>
        <v/>
      </c>
      <c r="G103" s="128" t="str">
        <f aca="false">IFERROR(Base!F103/GAMSbase!F103,"")</f>
        <v/>
      </c>
      <c r="H103" s="128" t="str">
        <f aca="false">IFERROR(Base!G103/GAMSbase!G103,"")</f>
        <v/>
      </c>
      <c r="I103" s="128" t="str">
        <f aca="false">IFERROR(Base!H103/GAMSbase!H103,"")</f>
        <v/>
      </c>
      <c r="J103" s="128" t="str">
        <f aca="false">IFERROR(Base!I103/GAMSbase!I103,"")</f>
        <v/>
      </c>
      <c r="K103" s="128" t="str">
        <f aca="false">IFERROR(Base!J103/GAMSbase!J103,"")</f>
        <v/>
      </c>
      <c r="L103" s="128" t="str">
        <f aca="false">IFERROR(Base!K103/GAMSbase!K103,"")</f>
        <v/>
      </c>
      <c r="M103" s="128" t="str">
        <f aca="false">IFERROR(Base!L103/GAMSbase!L103,"")</f>
        <v/>
      </c>
      <c r="N103" s="128" t="str">
        <f aca="false">IFERROR(Base!M103/GAMSbase!M103,"")</f>
        <v/>
      </c>
      <c r="O103" s="128" t="str">
        <f aca="false">IFERROR(Base!N103/GAMSbase!N103,"")</f>
        <v/>
      </c>
      <c r="P103" s="128" t="str">
        <f aca="false">IFERROR(Base!O103/GAMSbase!O103,"")</f>
        <v/>
      </c>
      <c r="Q103" s="128" t="str">
        <f aca="false">IFERROR(Base!P103/GAMSbase!P103,"")</f>
        <v/>
      </c>
      <c r="R103" s="128" t="str">
        <f aca="false">IFERROR(Base!Q103/GAMSbase!Q103,"")</f>
        <v/>
      </c>
      <c r="S103" s="128" t="str">
        <f aca="false">IFERROR(Base!R103/GAMSbase!R103,"")</f>
        <v/>
      </c>
      <c r="T103" s="128" t="str">
        <f aca="false">IFERROR(Base!S103/GAMSbase!S103,"")</f>
        <v/>
      </c>
      <c r="U103" s="128" t="str">
        <f aca="false">IFERROR(Base!T103/GAMSbase!T103,"")</f>
        <v/>
      </c>
      <c r="V103" s="128" t="str">
        <f aca="false">IFERROR(Base!U103/GAMSbase!U103,"")</f>
        <v/>
      </c>
      <c r="W103" s="128" t="str">
        <f aca="false">IFERROR(Base!V103/GAMSbase!V103,"")</f>
        <v/>
      </c>
      <c r="X103" s="128" t="str">
        <f aca="false">IFERROR(Base!W103/GAMSbase!W103,"")</f>
        <v/>
      </c>
      <c r="Y103" s="128" t="str">
        <f aca="false">IFERROR(Base!X103/GAMSbase!X103,"")</f>
        <v/>
      </c>
      <c r="Z103" s="128" t="str">
        <f aca="false">IFERROR(Base!Y103/GAMSbase!Y103,"")</f>
        <v/>
      </c>
      <c r="AA103" s="128" t="str">
        <f aca="false">IFERROR(Base!Z103/GAMSbase!Z103,"")</f>
        <v/>
      </c>
      <c r="AB103" s="128" t="str">
        <f aca="false">IFERROR(Base!AA103/GAMSbase!AA103,"")</f>
        <v/>
      </c>
      <c r="AC103" s="128" t="str">
        <f aca="false">IFERROR(Base!AB103/GAMSbase!AB103,"")</f>
        <v/>
      </c>
      <c r="AD103" s="128" t="str">
        <f aca="false">IFERROR(Base!AC103/GAMSbase!AC103,"")</f>
        <v/>
      </c>
      <c r="AE103" s="128" t="str">
        <f aca="false">IFERROR(Base!AD103/GAMSbase!AD103,"")</f>
        <v/>
      </c>
      <c r="AF103" s="128" t="str">
        <f aca="false">IFERROR(Base!AE103/GAMSbase!AE103,"")</f>
        <v/>
      </c>
      <c r="AG103" s="128" t="str">
        <f aca="false">IFERROR(Base!AF103/GAMSbase!AF103,"")</f>
        <v/>
      </c>
      <c r="AH103" s="128" t="str">
        <f aca="false">IFERROR(Base!AG103/GAMSbase!AG103,"")</f>
        <v/>
      </c>
      <c r="AI103" s="128" t="str">
        <f aca="false">IFERROR(Base!AH103/GAMSbase!AH103,"")</f>
        <v/>
      </c>
      <c r="AJ103" s="128" t="str">
        <f aca="false">IFERROR(Base!AI103/GAMSbase!AI103,"")</f>
        <v/>
      </c>
      <c r="AK103" s="128" t="str">
        <f aca="false">IFERROR(Base!AJ103/GAMSbase!AJ103,"")</f>
        <v/>
      </c>
      <c r="AL103" s="128" t="str">
        <f aca="false">IFERROR(Base!AK103/GAMSbase!AK103,"")</f>
        <v/>
      </c>
      <c r="AM103" s="128" t="str">
        <f aca="false">IFERROR(Base!AL103/GAMSbase!AL103,"")</f>
        <v/>
      </c>
      <c r="AN103" s="128" t="str">
        <f aca="false">IFERROR(Base!AM103/GAMSbase!AM103,"")</f>
        <v/>
      </c>
      <c r="AO103" s="128" t="str">
        <f aca="false">IFERROR(Base!AN103/GAMSbase!AN103,"")</f>
        <v/>
      </c>
      <c r="AP103" s="128" t="str">
        <f aca="false">IFERROR(Base!AO103/GAMSbase!AO103,"")</f>
        <v/>
      </c>
      <c r="AQ103" s="128" t="str">
        <f aca="false">IFERROR(Base!AP103/GAMSbase!AP103,"")</f>
        <v/>
      </c>
      <c r="AR103" s="128" t="str">
        <f aca="false">IFERROR(Base!AQ103/GAMSbase!AQ103,"")</f>
        <v/>
      </c>
      <c r="AS103" s="128" t="str">
        <f aca="false">IFERROR(Base!AR103/GAMSbase!AR103,"")</f>
        <v/>
      </c>
      <c r="AT103" s="128" t="str">
        <f aca="false">IFERROR(Base!AS103/GAMSbase!AS103,"")</f>
        <v/>
      </c>
      <c r="AU103" s="128" t="str">
        <f aca="false">IFERROR(Base!AT103/GAMSbase!AT103,"")</f>
        <v/>
      </c>
      <c r="AV103" s="128" t="str">
        <f aca="false">IFERROR(Base!AU103/GAMSbase!AU103,"")</f>
        <v/>
      </c>
      <c r="AW103" s="128" t="str">
        <f aca="false">IFERROR(Base!AV103/GAMSbase!AV103,"")</f>
        <v/>
      </c>
      <c r="AX103" s="128" t="str">
        <f aca="false">IFERROR(Base!AW103/GAMSbase!AW103,"")</f>
        <v/>
      </c>
      <c r="AY103" s="128" t="str">
        <f aca="false">IFERROR(Base!AX103/GAMSbase!AX103,"")</f>
        <v/>
      </c>
      <c r="AZ103" s="128" t="str">
        <f aca="false">IFERROR(Base!AY103/GAMSbase!AY103,"")</f>
        <v/>
      </c>
      <c r="BA103" s="128" t="str">
        <f aca="false">IFERROR(Base!AZ103/GAMSbase!AZ103,"")</f>
        <v/>
      </c>
      <c r="BB103" s="128" t="str">
        <f aca="false">IFERROR(Base!BA103/GAMSbase!BA103,"")</f>
        <v/>
      </c>
      <c r="BC103" s="128" t="str">
        <f aca="false">IFERROR(Base!BB103/GAMSbase!BB103,"")</f>
        <v/>
      </c>
      <c r="BD103" s="128" t="str">
        <f aca="false">IFERROR(Base!BC103/GAMSbase!BC103,"")</f>
        <v/>
      </c>
      <c r="BE103" s="128" t="str">
        <f aca="false">IFERROR(Base!BD103/GAMSbase!BD103,"")</f>
        <v/>
      </c>
      <c r="BF103" s="128" t="str">
        <f aca="false">IFERROR(Base!BE103/GAMSbase!BE103,"")</f>
        <v/>
      </c>
      <c r="BG103" s="128" t="str">
        <f aca="false">IFERROR(Base!BF103/GAMSbase!BF103,"")</f>
        <v/>
      </c>
      <c r="BH103" s="128" t="str">
        <f aca="false">IFERROR(Base!BG103/GAMSbase!BG103,"")</f>
        <v/>
      </c>
      <c r="BI103" s="128" t="str">
        <f aca="false">IFERROR(Base!BH103/GAMSbase!BH103,"")</f>
        <v/>
      </c>
      <c r="BJ103" s="128" t="str">
        <f aca="false">IFERROR(Base!BI103/GAMSbase!BI103,"")</f>
        <v/>
      </c>
    </row>
    <row r="104" customFormat="false" ht="12.75" hidden="false" customHeight="false" outlineLevel="0" collapsed="false">
      <c r="A104" s="0" t="str">
        <f aca="false">Base!A104</f>
        <v>Output gross of abatement cost and climate damage ($trill)</v>
      </c>
      <c r="B104" s="0" t="str">
        <f aca="false">GAMSbase!A104</f>
        <v>Gross Output (trillion USD)</v>
      </c>
      <c r="C104" s="128" t="n">
        <f aca="false">IFERROR(Base!B104/GAMSbase!B104,"")</f>
        <v>1.00000000000064</v>
      </c>
      <c r="D104" s="128" t="n">
        <f aca="false">IFERROR(Base!C104/GAMSbase!C104,"")</f>
        <v>0.99999999998933</v>
      </c>
      <c r="E104" s="128" t="n">
        <f aca="false">IFERROR(Base!D104/GAMSbase!D104,"")</f>
        <v>0.999999999978563</v>
      </c>
      <c r="F104" s="128" t="n">
        <f aca="false">IFERROR(Base!E104/GAMSbase!E104,"")</f>
        <v>1.00000000000002</v>
      </c>
      <c r="G104" s="128" t="n">
        <f aca="false">IFERROR(Base!F104/GAMSbase!F104,"")</f>
        <v>1.00000000001324</v>
      </c>
      <c r="H104" s="128" t="n">
        <f aca="false">IFERROR(Base!G104/GAMSbase!G104,"")</f>
        <v>1.00000000000418</v>
      </c>
      <c r="I104" s="128" t="n">
        <f aca="false">IFERROR(Base!H104/GAMSbase!H104,"")</f>
        <v>0.999999999995111</v>
      </c>
      <c r="J104" s="128" t="n">
        <f aca="false">IFERROR(Base!I104/GAMSbase!I104,"")</f>
        <v>0.999999999994884</v>
      </c>
      <c r="K104" s="128" t="n">
        <f aca="false">IFERROR(Base!J104/GAMSbase!J104,"")</f>
        <v>0.999999999996896</v>
      </c>
      <c r="L104" s="128" t="n">
        <f aca="false">IFERROR(Base!K104/GAMSbase!K104,"")</f>
        <v>0.999999999974737</v>
      </c>
      <c r="M104" s="128" t="n">
        <f aca="false">IFERROR(Base!L104/GAMSbase!L104,"")</f>
        <v>0.999999999957331</v>
      </c>
      <c r="N104" s="128" t="n">
        <f aca="false">IFERROR(Base!M104/GAMSbase!M104,"")</f>
        <v>0.999999999972733</v>
      </c>
      <c r="O104" s="128" t="n">
        <f aca="false">IFERROR(Base!N104/GAMSbase!N104,"")</f>
        <v>1.00000000000066</v>
      </c>
      <c r="P104" s="128" t="n">
        <f aca="false">IFERROR(Base!O104/GAMSbase!O104,"")</f>
        <v>0.99999999998841</v>
      </c>
      <c r="Q104" s="128" t="n">
        <f aca="false">IFERROR(Base!P104/GAMSbase!P104,"")</f>
        <v>1.00000000001528</v>
      </c>
      <c r="R104" s="128" t="n">
        <f aca="false">IFERROR(Base!Q104/GAMSbase!Q104,"")</f>
        <v>1.00000000000917</v>
      </c>
      <c r="S104" s="128" t="n">
        <f aca="false">IFERROR(Base!R104/GAMSbase!R104,"")</f>
        <v>0.999999999981155</v>
      </c>
      <c r="T104" s="128" t="n">
        <f aca="false">IFERROR(Base!S104/GAMSbase!S104,"")</f>
        <v>1.00000000000708</v>
      </c>
      <c r="U104" s="128" t="n">
        <f aca="false">IFERROR(Base!T104/GAMSbase!T104,"")</f>
        <v>0.999999999993229</v>
      </c>
      <c r="V104" s="128" t="n">
        <f aca="false">IFERROR(Base!U104/GAMSbase!U104,"")</f>
        <v>0.999999999978586</v>
      </c>
      <c r="W104" s="128" t="n">
        <f aca="false">IFERROR(Base!V104/GAMSbase!V104,"")</f>
        <v>1.00000000001039</v>
      </c>
      <c r="X104" s="128" t="n">
        <f aca="false">IFERROR(Base!W104/GAMSbase!W104,"")</f>
        <v>0.999999999988103</v>
      </c>
      <c r="Y104" s="128" t="n">
        <f aca="false">IFERROR(Base!X104/GAMSbase!X104,"")</f>
        <v>0.999999999985027</v>
      </c>
      <c r="Z104" s="128" t="n">
        <f aca="false">IFERROR(Base!Y104/GAMSbase!Y104,"")</f>
        <v>1.00000000000339</v>
      </c>
      <c r="AA104" s="128" t="n">
        <f aca="false">IFERROR(Base!Z104/GAMSbase!Z104,"")</f>
        <v>1.00000000001078</v>
      </c>
      <c r="AB104" s="128" t="n">
        <f aca="false">IFERROR(Base!AA104/GAMSbase!AA104,"")</f>
        <v>1.0000000000154</v>
      </c>
      <c r="AC104" s="128" t="n">
        <f aca="false">IFERROR(Base!AB104/GAMSbase!AB104,"")</f>
        <v>0.999999999999458</v>
      </c>
      <c r="AD104" s="128" t="n">
        <f aca="false">IFERROR(Base!AC104/GAMSbase!AC104,"")</f>
        <v>0.99999999999682</v>
      </c>
      <c r="AE104" s="128" t="n">
        <f aca="false">IFERROR(Base!AD104/GAMSbase!AD104,"")</f>
        <v>0.999999999992485</v>
      </c>
      <c r="AF104" s="128" t="n">
        <f aca="false">IFERROR(Base!AE104/GAMSbase!AE104,"")</f>
        <v>1.0000000000036</v>
      </c>
      <c r="AG104" s="128" t="n">
        <f aca="false">IFERROR(Base!AF104/GAMSbase!AF104,"")</f>
        <v>0.999999999998034</v>
      </c>
      <c r="AH104" s="128" t="n">
        <f aca="false">IFERROR(Base!AG104/GAMSbase!AG104,"")</f>
        <v>0.999999999993902</v>
      </c>
      <c r="AI104" s="128" t="n">
        <f aca="false">IFERROR(Base!AH104/GAMSbase!AH104,"")</f>
        <v>0.999999999977291</v>
      </c>
      <c r="AJ104" s="128" t="n">
        <f aca="false">IFERROR(Base!AI104/GAMSbase!AI104,"")</f>
        <v>1.00000000000106</v>
      </c>
      <c r="AK104" s="128" t="n">
        <f aca="false">IFERROR(Base!AJ104/GAMSbase!AJ104,"")</f>
        <v>0.999999999985061</v>
      </c>
      <c r="AL104" s="128" t="n">
        <f aca="false">IFERROR(Base!AK104/GAMSbase!AK104,"")</f>
        <v>0.999999999993</v>
      </c>
      <c r="AM104" s="128" t="n">
        <f aca="false">IFERROR(Base!AL104/GAMSbase!AL104,"")</f>
        <v>0.999999999970529</v>
      </c>
      <c r="AN104" s="128" t="n">
        <f aca="false">IFERROR(Base!AM104/GAMSbase!AM104,"")</f>
        <v>0.999999999996136</v>
      </c>
      <c r="AO104" s="128" t="n">
        <f aca="false">IFERROR(Base!AN104/GAMSbase!AN104,"")</f>
        <v>1.00000000001506</v>
      </c>
      <c r="AP104" s="128" t="n">
        <f aca="false">IFERROR(Base!AO104/GAMSbase!AO104,"")</f>
        <v>1.0000000000312</v>
      </c>
      <c r="AQ104" s="128" t="n">
        <f aca="false">IFERROR(Base!AP104/GAMSbase!AP104,"")</f>
        <v>1.00000000003442</v>
      </c>
      <c r="AR104" s="128" t="n">
        <f aca="false">IFERROR(Base!AQ104/GAMSbase!AQ104,"")</f>
        <v>1.00000000000999</v>
      </c>
      <c r="AS104" s="128" t="n">
        <f aca="false">IFERROR(Base!AR104/GAMSbase!AR104,"")</f>
        <v>1.00000000003181</v>
      </c>
      <c r="AT104" s="128" t="n">
        <f aca="false">IFERROR(Base!AS104/GAMSbase!AS104,"")</f>
        <v>1.00000000004706</v>
      </c>
      <c r="AU104" s="128" t="n">
        <f aca="false">IFERROR(Base!AT104/GAMSbase!AT104,"")</f>
        <v>1.00000000001099</v>
      </c>
      <c r="AV104" s="128" t="n">
        <f aca="false">IFERROR(Base!AU104/GAMSbase!AU104,"")</f>
        <v>1.00000000000947</v>
      </c>
      <c r="AW104" s="128" t="n">
        <f aca="false">IFERROR(Base!AV104/GAMSbase!AV104,"")</f>
        <v>1.00000000002145</v>
      </c>
      <c r="AX104" s="128" t="n">
        <f aca="false">IFERROR(Base!AW104/GAMSbase!AW104,"")</f>
        <v>1.00000000002974</v>
      </c>
      <c r="AY104" s="128" t="n">
        <f aca="false">IFERROR(Base!AX104/GAMSbase!AX104,"")</f>
        <v>1.00000000002826</v>
      </c>
      <c r="AZ104" s="128" t="n">
        <f aca="false">IFERROR(Base!AY104/GAMSbase!AY104,"")</f>
        <v>1.0000000000424</v>
      </c>
      <c r="BA104" s="128" t="n">
        <f aca="false">IFERROR(Base!AZ104/GAMSbase!AZ104,"")</f>
        <v>1.00000000003791</v>
      </c>
      <c r="BB104" s="128" t="n">
        <f aca="false">IFERROR(Base!BA104/GAMSbase!BA104,"")</f>
        <v>1.00000000002814</v>
      </c>
      <c r="BC104" s="128" t="n">
        <f aca="false">IFERROR(Base!BB104/GAMSbase!BB104,"")</f>
        <v>1.00000000002144</v>
      </c>
      <c r="BD104" s="128" t="n">
        <f aca="false">IFERROR(Base!BC104/GAMSbase!BC104,"")</f>
        <v>1.0000000000168</v>
      </c>
      <c r="BE104" s="128" t="n">
        <f aca="false">IFERROR(Base!BD104/GAMSbase!BD104,"")</f>
        <v>1.00000000001361</v>
      </c>
      <c r="BF104" s="128" t="n">
        <f aca="false">IFERROR(Base!BE104/GAMSbase!BE104,"")</f>
        <v>1.00000000001143</v>
      </c>
      <c r="BG104" s="128" t="n">
        <f aca="false">IFERROR(Base!BF104/GAMSbase!BF104,"")</f>
        <v>1.0000000000099</v>
      </c>
      <c r="BH104" s="128" t="n">
        <f aca="false">IFERROR(Base!BG104/GAMSbase!BG104,"")</f>
        <v>0.999974743649532</v>
      </c>
      <c r="BI104" s="128" t="n">
        <f aca="false">IFERROR(Base!BH104/GAMSbase!BH104,"")</f>
        <v>0.999989078093438</v>
      </c>
      <c r="BJ104" s="128" t="n">
        <f aca="false">IFERROR(Base!BI104/GAMSbase!BI104,"")</f>
        <v>1.00000416588458</v>
      </c>
    </row>
    <row r="105" customFormat="false" ht="12.75" hidden="false" customHeight="false" outlineLevel="0" collapsed="false">
      <c r="A105" s="0" t="str">
        <f aca="false">Base!A105</f>
        <v>     Total damage (fraction of gross output)</v>
      </c>
      <c r="B105" s="0" t="str">
        <f aca="false">GAMSbase!A105</f>
        <v>Climate Damages (fraction of gross output)</v>
      </c>
      <c r="C105" s="128" t="n">
        <f aca="false">IFERROR(Base!B105/GAMSbase!B105,"")</f>
        <v>1</v>
      </c>
      <c r="D105" s="128" t="n">
        <f aca="false">IFERROR(Base!C105/GAMSbase!C105,"")</f>
        <v>0.999999982667367</v>
      </c>
      <c r="E105" s="128" t="n">
        <f aca="false">IFERROR(Base!D105/GAMSbase!D105,"")</f>
        <v>0.99999999627919</v>
      </c>
      <c r="F105" s="128" t="n">
        <f aca="false">IFERROR(Base!E105/GAMSbase!E105,"")</f>
        <v>0.999999991335869</v>
      </c>
      <c r="G105" s="128" t="n">
        <f aca="false">IFERROR(Base!F105/GAMSbase!F105,"")</f>
        <v>0.999999999147164</v>
      </c>
      <c r="H105" s="128" t="n">
        <f aca="false">IFERROR(Base!G105/GAMSbase!G105,"")</f>
        <v>0.999999992172686</v>
      </c>
      <c r="I105" s="128" t="n">
        <f aca="false">IFERROR(Base!H105/GAMSbase!H105,"")</f>
        <v>1.0000000031388</v>
      </c>
      <c r="J105" s="128" t="n">
        <f aca="false">IFERROR(Base!I105/GAMSbase!I105,"")</f>
        <v>0.999999998969743</v>
      </c>
      <c r="K105" s="128" t="n">
        <f aca="false">IFERROR(Base!J105/GAMSbase!J105,"")</f>
        <v>0.999999996894938</v>
      </c>
      <c r="L105" s="128" t="n">
        <f aca="false">IFERROR(Base!K105/GAMSbase!K105,"")</f>
        <v>1.00000000122516</v>
      </c>
      <c r="M105" s="128" t="n">
        <f aca="false">IFERROR(Base!L105/GAMSbase!L105,"")</f>
        <v>0.999999997760376</v>
      </c>
      <c r="N105" s="128" t="n">
        <f aca="false">IFERROR(Base!M105/GAMSbase!M105,"")</f>
        <v>0.999999997772268</v>
      </c>
      <c r="O105" s="128" t="n">
        <f aca="false">IFERROR(Base!N105/GAMSbase!N105,"")</f>
        <v>1.00000000239544</v>
      </c>
      <c r="P105" s="128" t="n">
        <f aca="false">IFERROR(Base!O105/GAMSbase!O105,"")</f>
        <v>1.00000000216526</v>
      </c>
      <c r="Q105" s="128" t="n">
        <f aca="false">IFERROR(Base!P105/GAMSbase!P105,"")</f>
        <v>0.999999999312812</v>
      </c>
      <c r="R105" s="128" t="n">
        <f aca="false">IFERROR(Base!Q105/GAMSbase!Q105,"")</f>
        <v>1.00000000157622</v>
      </c>
      <c r="S105" s="128" t="n">
        <f aca="false">IFERROR(Base!R105/GAMSbase!R105,"")</f>
        <v>1.00000000032835</v>
      </c>
      <c r="T105" s="128" t="n">
        <f aca="false">IFERROR(Base!S105/GAMSbase!S105,"")</f>
        <v>0.999999999086133</v>
      </c>
      <c r="U105" s="128" t="n">
        <f aca="false">IFERROR(Base!T105/GAMSbase!T105,"")</f>
        <v>1.00000000068787</v>
      </c>
      <c r="V105" s="128" t="n">
        <f aca="false">IFERROR(Base!U105/GAMSbase!U105,"")</f>
        <v>1.00000000099192</v>
      </c>
      <c r="W105" s="128" t="n">
        <f aca="false">IFERROR(Base!V105/GAMSbase!V105,"")</f>
        <v>1.00000000060263</v>
      </c>
      <c r="X105" s="128" t="n">
        <f aca="false">IFERROR(Base!W105/GAMSbase!W105,"")</f>
        <v>1.00000000073489</v>
      </c>
      <c r="Y105" s="128" t="n">
        <f aca="false">IFERROR(Base!X105/GAMSbase!X105,"")</f>
        <v>1.00000000007593</v>
      </c>
      <c r="Z105" s="128" t="n">
        <f aca="false">IFERROR(Base!Y105/GAMSbase!Y105,"")</f>
        <v>1.00000000087025</v>
      </c>
      <c r="AA105" s="128" t="n">
        <f aca="false">IFERROR(Base!Z105/GAMSbase!Z105,"")</f>
        <v>0.999999999567605</v>
      </c>
      <c r="AB105" s="128" t="n">
        <f aca="false">IFERROR(Base!AA105/GAMSbase!AA105,"")</f>
        <v>1.00000000071771</v>
      </c>
      <c r="AC105" s="128" t="n">
        <f aca="false">IFERROR(Base!AB105/GAMSbase!AB105,"")</f>
        <v>1.00000000034288</v>
      </c>
      <c r="AD105" s="128" t="n">
        <f aca="false">IFERROR(Base!AC105/GAMSbase!AC105,"")</f>
        <v>1.00000000036866</v>
      </c>
      <c r="AE105" s="128" t="n">
        <f aca="false">IFERROR(Base!AD105/GAMSbase!AD105,"")</f>
        <v>1.00000000054099</v>
      </c>
      <c r="AF105" s="128" t="n">
        <f aca="false">IFERROR(Base!AE105/GAMSbase!AE105,"")</f>
        <v>0.999999999538577</v>
      </c>
      <c r="AG105" s="128" t="n">
        <f aca="false">IFERROR(Base!AF105/GAMSbase!AF105,"")</f>
        <v>0.999999999624952</v>
      </c>
      <c r="AH105" s="128" t="n">
        <f aca="false">IFERROR(Base!AG105/GAMSbase!AG105,"")</f>
        <v>0.999999999505786</v>
      </c>
      <c r="AI105" s="128" t="n">
        <f aca="false">IFERROR(Base!AH105/GAMSbase!AH105,"")</f>
        <v>1.00000000044423</v>
      </c>
      <c r="AJ105" s="128" t="n">
        <f aca="false">IFERROR(Base!AI105/GAMSbase!AI105,"")</f>
        <v>0.99999999953659</v>
      </c>
      <c r="AK105" s="128" t="n">
        <f aca="false">IFERROR(Base!AJ105/GAMSbase!AJ105,"")</f>
        <v>0.999999999634327</v>
      </c>
      <c r="AL105" s="128" t="n">
        <f aca="false">IFERROR(Base!AK105/GAMSbase!AK105,"")</f>
        <v>0.999999999947428</v>
      </c>
      <c r="AM105" s="128" t="n">
        <f aca="false">IFERROR(Base!AL105/GAMSbase!AL105,"")</f>
        <v>1.00000000043423</v>
      </c>
      <c r="AN105" s="128" t="n">
        <f aca="false">IFERROR(Base!AM105/GAMSbase!AM105,"")</f>
        <v>1.000000000165</v>
      </c>
      <c r="AO105" s="128" t="n">
        <f aca="false">IFERROR(Base!AN105/GAMSbase!AN105,"")</f>
        <v>1.00000000002119</v>
      </c>
      <c r="AP105" s="128" t="n">
        <f aca="false">IFERROR(Base!AO105/GAMSbase!AO105,"")</f>
        <v>1.00000000014562</v>
      </c>
      <c r="AQ105" s="128" t="n">
        <f aca="false">IFERROR(Base!AP105/GAMSbase!AP105,"")</f>
        <v>1.00000000007682</v>
      </c>
      <c r="AR105" s="128" t="n">
        <f aca="false">IFERROR(Base!AQ105/GAMSbase!AQ105,"")</f>
        <v>0.999999999985793</v>
      </c>
      <c r="AS105" s="128" t="n">
        <f aca="false">IFERROR(Base!AR105/GAMSbase!AR105,"")</f>
        <v>0.999999999988357</v>
      </c>
      <c r="AT105" s="128" t="n">
        <f aca="false">IFERROR(Base!AS105/GAMSbase!AS105,"")</f>
        <v>1.00000000020573</v>
      </c>
      <c r="AU105" s="128" t="n">
        <f aca="false">IFERROR(Base!AT105/GAMSbase!AT105,"")</f>
        <v>1.00000000039801</v>
      </c>
      <c r="AV105" s="128" t="n">
        <f aca="false">IFERROR(Base!AU105/GAMSbase!AU105,"")</f>
        <v>1.00000000003601</v>
      </c>
      <c r="AW105" s="128" t="n">
        <f aca="false">IFERROR(Base!AV105/GAMSbase!AV105,"")</f>
        <v>0.999999999827228</v>
      </c>
      <c r="AX105" s="128" t="n">
        <f aca="false">IFERROR(Base!AW105/GAMSbase!AW105,"")</f>
        <v>0.999999999943342</v>
      </c>
      <c r="AY105" s="128" t="n">
        <f aca="false">IFERROR(Base!AX105/GAMSbase!AX105,"")</f>
        <v>1.00000000044602</v>
      </c>
      <c r="AZ105" s="128" t="n">
        <f aca="false">IFERROR(Base!AY105/GAMSbase!AY105,"")</f>
        <v>1.00000000026419</v>
      </c>
      <c r="BA105" s="128" t="n">
        <f aca="false">IFERROR(Base!AZ105/GAMSbase!AZ105,"")</f>
        <v>1.00000000044302</v>
      </c>
      <c r="BB105" s="128" t="n">
        <f aca="false">IFERROR(Base!BA105/GAMSbase!BA105,"")</f>
        <v>1.00000000019643</v>
      </c>
      <c r="BC105" s="128" t="n">
        <f aca="false">IFERROR(Base!BB105/GAMSbase!BB105,"")</f>
        <v>0.999999999673972</v>
      </c>
      <c r="BD105" s="128" t="n">
        <f aca="false">IFERROR(Base!BC105/GAMSbase!BC105,"")</f>
        <v>0.999999999727253</v>
      </c>
      <c r="BE105" s="128" t="n">
        <f aca="false">IFERROR(Base!BD105/GAMSbase!BD105,"")</f>
        <v>0.999999999647326</v>
      </c>
      <c r="BF105" s="128" t="n">
        <f aca="false">IFERROR(Base!BE105/GAMSbase!BE105,"")</f>
        <v>0.99999999951645</v>
      </c>
      <c r="BG105" s="128" t="n">
        <f aca="false">IFERROR(Base!BF105/GAMSbase!BF105,"")</f>
        <v>1.00000000044077</v>
      </c>
      <c r="BH105" s="128" t="n">
        <f aca="false">IFERROR(Base!BG105/GAMSbase!BG105,"")</f>
        <v>0.999470740613356</v>
      </c>
      <c r="BI105" s="128" t="n">
        <f aca="false">IFERROR(Base!BH105/GAMSbase!BH105,"")</f>
        <v>0.999059518461712</v>
      </c>
      <c r="BJ105" s="128" t="n">
        <f aca="false">IFERROR(Base!BI105/GAMSbase!BI105,"")</f>
        <v>0.998761906978997</v>
      </c>
    </row>
    <row r="106" customFormat="false" ht="12.75" hidden="false" customHeight="false" outlineLevel="0" collapsed="false">
      <c r="A106" s="0" t="str">
        <f aca="false">Base!A106</f>
        <v>     Climate damages (trillion $)</v>
      </c>
      <c r="B106" s="0" t="str">
        <f aca="false">GAMSbase!A106</f>
        <v>Climate damages (trillion USD)</v>
      </c>
      <c r="C106" s="128" t="n">
        <f aca="false">IFERROR(Base!B106/GAMSbase!B106,"")</f>
        <v>0.999999999784145</v>
      </c>
      <c r="D106" s="128" t="n">
        <f aca="false">IFERROR(Base!C106/GAMSbase!C106,"")</f>
        <v>0.999999999991225</v>
      </c>
      <c r="E106" s="128" t="n">
        <f aca="false">IFERROR(Base!D106/GAMSbase!D106,"")</f>
        <v>1.00000000016004</v>
      </c>
      <c r="F106" s="128" t="n">
        <f aca="false">IFERROR(Base!E106/GAMSbase!E106,"")</f>
        <v>0.999999999960651</v>
      </c>
      <c r="G106" s="128" t="n">
        <f aca="false">IFERROR(Base!F106/GAMSbase!F106,"")</f>
        <v>1.00000000004796</v>
      </c>
      <c r="H106" s="128" t="n">
        <f aca="false">IFERROR(Base!G106/GAMSbase!G106,"")</f>
        <v>1.00000000005053</v>
      </c>
      <c r="I106" s="128" t="n">
        <f aca="false">IFERROR(Base!H106/GAMSbase!H106,"")</f>
        <v>0.999999999996117</v>
      </c>
      <c r="J106" s="128" t="n">
        <f aca="false">IFERROR(Base!I106/GAMSbase!I106,"")</f>
        <v>1.00000000000869</v>
      </c>
      <c r="K106" s="128" t="n">
        <f aca="false">IFERROR(Base!J106/GAMSbase!J106,"")</f>
        <v>1.00000000000867</v>
      </c>
      <c r="L106" s="128" t="n">
        <f aca="false">IFERROR(Base!K106/GAMSbase!K106,"")</f>
        <v>0.999999999994079</v>
      </c>
      <c r="M106" s="128" t="n">
        <f aca="false">IFERROR(Base!L106/GAMSbase!L106,"")</f>
        <v>0.999999999980332</v>
      </c>
      <c r="N106" s="128" t="n">
        <f aca="false">IFERROR(Base!M106/GAMSbase!M106,"")</f>
        <v>1.00000000000674</v>
      </c>
      <c r="O106" s="128" t="n">
        <f aca="false">IFERROR(Base!N106/GAMSbase!N106,"")</f>
        <v>1.00000000002332</v>
      </c>
      <c r="P106" s="128" t="n">
        <f aca="false">IFERROR(Base!O106/GAMSbase!O106,"")</f>
        <v>1.00000000000497</v>
      </c>
      <c r="Q106" s="128" t="n">
        <f aca="false">IFERROR(Base!P106/GAMSbase!P106,"")</f>
        <v>1.00000000003807</v>
      </c>
      <c r="R106" s="128" t="n">
        <f aca="false">IFERROR(Base!Q106/GAMSbase!Q106,"")</f>
        <v>1.00000000003337</v>
      </c>
      <c r="S106" s="128" t="n">
        <f aca="false">IFERROR(Base!R106/GAMSbase!R106,"")</f>
        <v>1.00000000000427</v>
      </c>
      <c r="T106" s="128" t="n">
        <f aca="false">IFERROR(Base!S106/GAMSbase!S106,"")</f>
        <v>1.00000000003053</v>
      </c>
      <c r="U106" s="128" t="n">
        <f aca="false">IFERROR(Base!T106/GAMSbase!T106,"")</f>
        <v>1.00000000002033</v>
      </c>
      <c r="V106" s="128" t="n">
        <f aca="false">IFERROR(Base!U106/GAMSbase!U106,"")</f>
        <v>1.00000000000472</v>
      </c>
      <c r="W106" s="128" t="n">
        <f aca="false">IFERROR(Base!V106/GAMSbase!V106,"")</f>
        <v>1.00000000003619</v>
      </c>
      <c r="X106" s="128" t="n">
        <f aca="false">IFERROR(Base!W106/GAMSbase!W106,"")</f>
        <v>1.00000000001466</v>
      </c>
      <c r="Y106" s="128" t="n">
        <f aca="false">IFERROR(Base!X106/GAMSbase!X106,"")</f>
        <v>1.00000000001221</v>
      </c>
      <c r="Z106" s="128" t="n">
        <f aca="false">IFERROR(Base!Y106/GAMSbase!Y106,"")</f>
        <v>1.00000000002941</v>
      </c>
      <c r="AA106" s="128" t="n">
        <f aca="false">IFERROR(Base!Z106/GAMSbase!Z106,"")</f>
        <v>1.0000000000381</v>
      </c>
      <c r="AB106" s="128" t="n">
        <f aca="false">IFERROR(Base!AA106/GAMSbase!AA106,"")</f>
        <v>1.00000000004293</v>
      </c>
      <c r="AC106" s="128" t="n">
        <f aca="false">IFERROR(Base!AB106/GAMSbase!AB106,"")</f>
        <v>1.00000000002707</v>
      </c>
      <c r="AD106" s="128" t="n">
        <f aca="false">IFERROR(Base!AC106/GAMSbase!AC106,"")</f>
        <v>1.0000000000248</v>
      </c>
      <c r="AE106" s="128" t="n">
        <f aca="false">IFERROR(Base!AD106/GAMSbase!AD106,"")</f>
        <v>1.00000000002101</v>
      </c>
      <c r="AF106" s="128" t="n">
        <f aca="false">IFERROR(Base!AE106/GAMSbase!AE106,"")</f>
        <v>1.00000000003211</v>
      </c>
      <c r="AG106" s="128" t="n">
        <f aca="false">IFERROR(Base!AF106/GAMSbase!AF106,"")</f>
        <v>1.00000000002646</v>
      </c>
      <c r="AH106" s="128" t="n">
        <f aca="false">IFERROR(Base!AG106/GAMSbase!AG106,"")</f>
        <v>1.0000000000231</v>
      </c>
      <c r="AI106" s="128" t="n">
        <f aca="false">IFERROR(Base!AH106/GAMSbase!AH106,"")</f>
        <v>1.000000000006</v>
      </c>
      <c r="AJ106" s="128" t="n">
        <f aca="false">IFERROR(Base!AI106/GAMSbase!AI106,"")</f>
        <v>1.0000000000294</v>
      </c>
      <c r="AK106" s="128" t="n">
        <f aca="false">IFERROR(Base!AJ106/GAMSbase!AJ106,"")</f>
        <v>1.00000000001394</v>
      </c>
      <c r="AL106" s="128" t="n">
        <f aca="false">IFERROR(Base!AK106/GAMSbase!AK106,"")</f>
        <v>1.00000000002167</v>
      </c>
      <c r="AM106" s="128" t="n">
        <f aca="false">IFERROR(Base!AL106/GAMSbase!AL106,"")</f>
        <v>0.999999999998759</v>
      </c>
      <c r="AN106" s="128" t="n">
        <f aca="false">IFERROR(Base!AM106/GAMSbase!AM106,"")</f>
        <v>1.00000000002435</v>
      </c>
      <c r="AO106" s="128" t="n">
        <f aca="false">IFERROR(Base!AN106/GAMSbase!AN106,"")</f>
        <v>1.00000000004295</v>
      </c>
      <c r="AP106" s="128" t="n">
        <f aca="false">IFERROR(Base!AO106/GAMSbase!AO106,"")</f>
        <v>1.00000000005924</v>
      </c>
      <c r="AQ106" s="128" t="n">
        <f aca="false">IFERROR(Base!AP106/GAMSbase!AP106,"")</f>
        <v>1.00000000006259</v>
      </c>
      <c r="AR106" s="128" t="n">
        <f aca="false">IFERROR(Base!AQ106/GAMSbase!AQ106,"")</f>
        <v>1.00000000003816</v>
      </c>
      <c r="AS106" s="128" t="n">
        <f aca="false">IFERROR(Base!AR106/GAMSbase!AR106,"")</f>
        <v>1.00000000006037</v>
      </c>
      <c r="AT106" s="128" t="n">
        <f aca="false">IFERROR(Base!AS106/GAMSbase!AS106,"")</f>
        <v>1.00000000007586</v>
      </c>
      <c r="AU106" s="128" t="n">
        <f aca="false">IFERROR(Base!AT106/GAMSbase!AT106,"")</f>
        <v>1.00000000004026</v>
      </c>
      <c r="AV106" s="128" t="n">
        <f aca="false">IFERROR(Base!AU106/GAMSbase!AU106,"")</f>
        <v>1.00000000003916</v>
      </c>
      <c r="AW106" s="128" t="n">
        <f aca="false">IFERROR(Base!AV106/GAMSbase!AV106,"")</f>
        <v>1.00000000005112</v>
      </c>
      <c r="AX106" s="128" t="n">
        <f aca="false">IFERROR(Base!AW106/GAMSbase!AW106,"")</f>
        <v>1.00000000005998</v>
      </c>
      <c r="AY106" s="128" t="n">
        <f aca="false">IFERROR(Base!AX106/GAMSbase!AX106,"")</f>
        <v>1.00000000005856</v>
      </c>
      <c r="AZ106" s="128" t="n">
        <f aca="false">IFERROR(Base!AY106/GAMSbase!AY106,"")</f>
        <v>1.00000000007245</v>
      </c>
      <c r="BA106" s="128" t="n">
        <f aca="false">IFERROR(Base!AZ106/GAMSbase!AZ106,"")</f>
        <v>1.00000000006826</v>
      </c>
      <c r="BB106" s="128" t="n">
        <f aca="false">IFERROR(Base!BA106/GAMSbase!BA106,"")</f>
        <v>1.00000000005796</v>
      </c>
      <c r="BC106" s="128" t="n">
        <f aca="false">IFERROR(Base!BB106/GAMSbase!BB106,"")</f>
        <v>1.00000000005134</v>
      </c>
      <c r="BD106" s="128" t="n">
        <f aca="false">IFERROR(Base!BC106/GAMSbase!BC106,"")</f>
        <v>1.00000000004654</v>
      </c>
      <c r="BE106" s="128" t="n">
        <f aca="false">IFERROR(Base!BD106/GAMSbase!BD106,"")</f>
        <v>1.00000000004298</v>
      </c>
      <c r="BF106" s="128" t="n">
        <f aca="false">IFERROR(Base!BE106/GAMSbase!BE106,"")</f>
        <v>1.00000000004052</v>
      </c>
      <c r="BG106" s="128" t="n">
        <f aca="false">IFERROR(Base!BF106/GAMSbase!BF106,"")</f>
        <v>1.00000000003863</v>
      </c>
      <c r="BH106" s="128" t="n">
        <f aca="false">IFERROR(Base!BG106/GAMSbase!BG106,"")</f>
        <v>0.999445497883464</v>
      </c>
      <c r="BI106" s="128" t="n">
        <f aca="false">IFERROR(Base!BH106/GAMSbase!BH106,"")</f>
        <v>0.999048607010002</v>
      </c>
      <c r="BJ106" s="128" t="n">
        <f aca="false">IFERROR(Base!BI106/GAMSbase!BI106,"")</f>
        <v>0.998766067407646</v>
      </c>
    </row>
    <row r="107" customFormat="false" ht="12.75" hidden="false" customHeight="false" outlineLevel="0" collapsed="false">
      <c r="A107" s="0" t="str">
        <f aca="false">Base!A107</f>
        <v>Output after damages before abatement</v>
      </c>
      <c r="B107" s="0" t="str">
        <f aca="false">GAMSbase!A107</f>
        <v>Output post-damages yet pre-abatement</v>
      </c>
      <c r="C107" s="128" t="n">
        <f aca="false">IFERROR(Base!B107/GAMSbase!B107,"")</f>
        <v>0.999999999999435</v>
      </c>
      <c r="D107" s="128" t="n">
        <f aca="false">IFERROR(Base!C107/GAMSbase!C107,"")</f>
        <v>0.999999999989326</v>
      </c>
      <c r="E107" s="128" t="n">
        <f aca="false">IFERROR(Base!D107/GAMSbase!D107,"")</f>
        <v>0.999999999979137</v>
      </c>
      <c r="F107" s="128" t="n">
        <f aca="false">IFERROR(Base!E107/GAMSbase!E107,"")</f>
        <v>0.999999999999211</v>
      </c>
      <c r="G107" s="128" t="n">
        <f aca="false">IFERROR(Base!F107/GAMSbase!F107,"")</f>
        <v>1.0000000000139</v>
      </c>
      <c r="H107" s="128" t="n">
        <f aca="false">IFERROR(Base!G107/GAMSbase!G107,"")</f>
        <v>1.00000000000389</v>
      </c>
      <c r="I107" s="128" t="n">
        <f aca="false">IFERROR(Base!H107/GAMSbase!H107,"")</f>
        <v>0.999999999995103</v>
      </c>
      <c r="J107" s="128" t="n">
        <f aca="false">IFERROR(Base!I107/GAMSbase!I107,"")</f>
        <v>0.999999999994758</v>
      </c>
      <c r="K107" s="128" t="n">
        <f aca="false">IFERROR(Base!J107/GAMSbase!J107,"")</f>
        <v>0.999999999996767</v>
      </c>
      <c r="L107" s="128" t="n">
        <f aca="false">IFERROR(Base!K107/GAMSbase!K107,"")</f>
        <v>0.999999999974486</v>
      </c>
      <c r="M107" s="128" t="n">
        <f aca="false">IFERROR(Base!L107/GAMSbase!L107,"")</f>
        <v>0.99999999995698</v>
      </c>
      <c r="N107" s="128" t="n">
        <f aca="false">IFERROR(Base!M107/GAMSbase!M107,"")</f>
        <v>0.999999999972129</v>
      </c>
      <c r="O107" s="128" t="n">
        <f aca="false">IFERROR(Base!N107/GAMSbase!N107,"")</f>
        <v>1.0000000000002</v>
      </c>
      <c r="P107" s="128" t="n">
        <f aca="false">IFERROR(Base!O107/GAMSbase!O107,"")</f>
        <v>0.99999999998772</v>
      </c>
      <c r="Q107" s="128" t="n">
        <f aca="false">IFERROR(Base!P107/GAMSbase!P107,"")</f>
        <v>1.00000000001468</v>
      </c>
      <c r="R107" s="128" t="n">
        <f aca="false">IFERROR(Base!Q107/GAMSbase!Q107,"")</f>
        <v>1.00000000000844</v>
      </c>
      <c r="S107" s="128" t="n">
        <f aca="false">IFERROR(Base!R107/GAMSbase!R107,"")</f>
        <v>0.999999999980378</v>
      </c>
      <c r="T107" s="128" t="n">
        <f aca="false">IFERROR(Base!S107/GAMSbase!S107,"")</f>
        <v>1.0000000000062</v>
      </c>
      <c r="U107" s="128" t="n">
        <f aca="false">IFERROR(Base!T107/GAMSbase!T107,"")</f>
        <v>0.999999999992109</v>
      </c>
      <c r="V107" s="128" t="n">
        <f aca="false">IFERROR(Base!U107/GAMSbase!U107,"")</f>
        <v>0.999999999977401</v>
      </c>
      <c r="W107" s="128" t="n">
        <f aca="false">IFERROR(Base!V107/GAMSbase!V107,"")</f>
        <v>1.00000000000894</v>
      </c>
      <c r="X107" s="128" t="n">
        <f aca="false">IFERROR(Base!W107/GAMSbase!W107,"")</f>
        <v>0.999999999986678</v>
      </c>
      <c r="Y107" s="128" t="n">
        <f aca="false">IFERROR(Base!X107/GAMSbase!X107,"")</f>
        <v>0.999999999983455</v>
      </c>
      <c r="Z107" s="128" t="n">
        <f aca="false">IFERROR(Base!Y107/GAMSbase!Y107,"")</f>
        <v>1.00000000000177</v>
      </c>
      <c r="AA107" s="128" t="n">
        <f aca="false">IFERROR(Base!Z107/GAMSbase!Z107,"")</f>
        <v>1.00000000000897</v>
      </c>
      <c r="AB107" s="128" t="n">
        <f aca="false">IFERROR(Base!AA107/GAMSbase!AA107,"")</f>
        <v>1.00000000001346</v>
      </c>
      <c r="AC107" s="128" t="n">
        <f aca="false">IFERROR(Base!AB107/GAMSbase!AB107,"")</f>
        <v>0.999999999997394</v>
      </c>
      <c r="AD107" s="128" t="n">
        <f aca="false">IFERROR(Base!AC107/GAMSbase!AC107,"")</f>
        <v>0.999999999994611</v>
      </c>
      <c r="AE107" s="128" t="n">
        <f aca="false">IFERROR(Base!AD107/GAMSbase!AD107,"")</f>
        <v>0.999999999990229</v>
      </c>
      <c r="AF107" s="128" t="n">
        <f aca="false">IFERROR(Base!AE107/GAMSbase!AE107,"")</f>
        <v>1.00000000000112</v>
      </c>
      <c r="AG107" s="128" t="n">
        <f aca="false">IFERROR(Base!AF107/GAMSbase!AF107,"")</f>
        <v>0.999999999995447</v>
      </c>
      <c r="AH107" s="128" t="n">
        <f aca="false">IFERROR(Base!AG107/GAMSbase!AG107,"")</f>
        <v>0.999999999991134</v>
      </c>
      <c r="AI107" s="128" t="n">
        <f aca="false">IFERROR(Base!AH107/GAMSbase!AH107,"")</f>
        <v>0.999999999974463</v>
      </c>
      <c r="AJ107" s="128" t="n">
        <f aca="false">IFERROR(Base!AI107/GAMSbase!AI107,"")</f>
        <v>0.999999999998077</v>
      </c>
      <c r="AK107" s="128" t="n">
        <f aca="false">IFERROR(Base!AJ107/GAMSbase!AJ107,"")</f>
        <v>0.999999999982019</v>
      </c>
      <c r="AL107" s="128" t="n">
        <f aca="false">IFERROR(Base!AK107/GAMSbase!AK107,"")</f>
        <v>0.999999999989888</v>
      </c>
      <c r="AM107" s="128" t="n">
        <f aca="false">IFERROR(Base!AL107/GAMSbase!AL107,"")</f>
        <v>0.999999999967301</v>
      </c>
      <c r="AN107" s="128" t="n">
        <f aca="false">IFERROR(Base!AM107/GAMSbase!AM107,"")</f>
        <v>0.99999999999299</v>
      </c>
      <c r="AO107" s="128" t="n">
        <f aca="false">IFERROR(Base!AN107/GAMSbase!AN107,"")</f>
        <v>1.0000000000118</v>
      </c>
      <c r="AP107" s="128" t="n">
        <f aca="false">IFERROR(Base!AO107/GAMSbase!AO107,"")</f>
        <v>1.00000000002793</v>
      </c>
      <c r="AQ107" s="128" t="n">
        <f aca="false">IFERROR(Base!AP107/GAMSbase!AP107,"")</f>
        <v>1.00000000003108</v>
      </c>
      <c r="AR107" s="128" t="n">
        <f aca="false">IFERROR(Base!AQ107/GAMSbase!AQ107,"")</f>
        <v>1.00000000000653</v>
      </c>
      <c r="AS107" s="128" t="n">
        <f aca="false">IFERROR(Base!AR107/GAMSbase!AR107,"")</f>
        <v>1.00000000002826</v>
      </c>
      <c r="AT107" s="128" t="n">
        <f aca="false">IFERROR(Base!AS107/GAMSbase!AS107,"")</f>
        <v>1.00000000004345</v>
      </c>
      <c r="AU107" s="128" t="n">
        <f aca="false">IFERROR(Base!AT107/GAMSbase!AT107,"")</f>
        <v>1.00000000000729</v>
      </c>
      <c r="AV107" s="128" t="n">
        <f aca="false">IFERROR(Base!AU107/GAMSbase!AU107,"")</f>
        <v>1.00000000000571</v>
      </c>
      <c r="AW107" s="128" t="n">
        <f aca="false">IFERROR(Base!AV107/GAMSbase!AV107,"")</f>
        <v>1.00000000001765</v>
      </c>
      <c r="AX107" s="128" t="n">
        <f aca="false">IFERROR(Base!AW107/GAMSbase!AW107,"")</f>
        <v>1.00000000002596</v>
      </c>
      <c r="AY107" s="128" t="n">
        <f aca="false">IFERROR(Base!AX107/GAMSbase!AX107,"")</f>
        <v>1.00000000002453</v>
      </c>
      <c r="AZ107" s="128" t="n">
        <f aca="false">IFERROR(Base!AY107/GAMSbase!AY107,"")</f>
        <v>1.00000000003871</v>
      </c>
      <c r="BA107" s="128" t="n">
        <f aca="false">IFERROR(Base!AZ107/GAMSbase!AZ107,"")</f>
        <v>1.00000000003435</v>
      </c>
      <c r="BB107" s="128" t="n">
        <f aca="false">IFERROR(Base!BA107/GAMSbase!BA107,"")</f>
        <v>1.00000000002463</v>
      </c>
      <c r="BC107" s="128" t="n">
        <f aca="false">IFERROR(Base!BB107/GAMSbase!BB107,"")</f>
        <v>1.00000000001804</v>
      </c>
      <c r="BD107" s="128" t="n">
        <f aca="false">IFERROR(Base!BC107/GAMSbase!BC107,"")</f>
        <v>1.00000000001355</v>
      </c>
      <c r="BE107" s="128" t="n">
        <f aca="false">IFERROR(Base!BD107/GAMSbase!BD107,"")</f>
        <v>1.00000000001048</v>
      </c>
      <c r="BF107" s="128" t="n">
        <f aca="false">IFERROR(Base!BE107/GAMSbase!BE107,"")</f>
        <v>1.00000000000837</v>
      </c>
      <c r="BG107" s="128" t="n">
        <f aca="false">IFERROR(Base!BF107/GAMSbase!BF107,"")</f>
        <v>1.00000000000694</v>
      </c>
      <c r="BH107" s="128" t="n">
        <f aca="false">IFERROR(Base!BG107/GAMSbase!BG107,"")</f>
        <v>1.00002786654228</v>
      </c>
      <c r="BI107" s="128" t="n">
        <f aca="false">IFERROR(Base!BH107/GAMSbase!BH107,"")</f>
        <v>1.00008179597795</v>
      </c>
      <c r="BJ107" s="128" t="n">
        <f aca="false">IFERROR(Base!BI107/GAMSbase!BI107,"")</f>
        <v>1.00012533988463</v>
      </c>
    </row>
    <row r="108" customFormat="false" ht="12.75" hidden="false" customHeight="false" outlineLevel="0" collapsed="false">
      <c r="A108" s="0" t="str">
        <f aca="false">Base!A108</f>
        <v>    Abatement cost (fraction of output)</v>
      </c>
      <c r="B108" s="0" t="str">
        <f aca="false">GAMSbase!A108</f>
        <v>Abatement cost (fraction of gross output)</v>
      </c>
      <c r="C108" s="128" t="str">
        <f aca="false">IFERROR(Base!B108/GAMSbase!B108,"")</f>
        <v/>
      </c>
      <c r="D108" s="128" t="str">
        <f aca="false">IFERROR(Base!C108/GAMSbase!C108,"")</f>
        <v/>
      </c>
      <c r="E108" s="128" t="str">
        <f aca="false">IFERROR(Base!D108/GAMSbase!D108,"")</f>
        <v/>
      </c>
      <c r="F108" s="128" t="str">
        <f aca="false">IFERROR(Base!E108/GAMSbase!E108,"")</f>
        <v/>
      </c>
      <c r="G108" s="128" t="str">
        <f aca="false">IFERROR(Base!F108/GAMSbase!F108,"")</f>
        <v/>
      </c>
      <c r="H108" s="128" t="str">
        <f aca="false">IFERROR(Base!G108/GAMSbase!G108,"")</f>
        <v/>
      </c>
      <c r="I108" s="128" t="str">
        <f aca="false">IFERROR(Base!H108/GAMSbase!H108,"")</f>
        <v/>
      </c>
      <c r="J108" s="128" t="str">
        <f aca="false">IFERROR(Base!I108/GAMSbase!I108,"")</f>
        <v/>
      </c>
      <c r="K108" s="128" t="str">
        <f aca="false">IFERROR(Base!J108/GAMSbase!J108,"")</f>
        <v/>
      </c>
      <c r="L108" s="128" t="str">
        <f aca="false">IFERROR(Base!K108/GAMSbase!K108,"")</f>
        <v/>
      </c>
      <c r="M108" s="128" t="str">
        <f aca="false">IFERROR(Base!L108/GAMSbase!L108,"")</f>
        <v/>
      </c>
      <c r="N108" s="128" t="str">
        <f aca="false">IFERROR(Base!M108/GAMSbase!M108,"")</f>
        <v/>
      </c>
      <c r="O108" s="128" t="str">
        <f aca="false">IFERROR(Base!N108/GAMSbase!N108,"")</f>
        <v/>
      </c>
      <c r="P108" s="128" t="str">
        <f aca="false">IFERROR(Base!O108/GAMSbase!O108,"")</f>
        <v/>
      </c>
      <c r="Q108" s="128" t="str">
        <f aca="false">IFERROR(Base!P108/GAMSbase!P108,"")</f>
        <v/>
      </c>
      <c r="R108" s="128" t="str">
        <f aca="false">IFERROR(Base!Q108/GAMSbase!Q108,"")</f>
        <v/>
      </c>
      <c r="S108" s="128" t="str">
        <f aca="false">IFERROR(Base!R108/GAMSbase!R108,"")</f>
        <v/>
      </c>
      <c r="T108" s="128" t="str">
        <f aca="false">IFERROR(Base!S108/GAMSbase!S108,"")</f>
        <v/>
      </c>
      <c r="U108" s="128" t="str">
        <f aca="false">IFERROR(Base!T108/GAMSbase!T108,"")</f>
        <v/>
      </c>
      <c r="V108" s="128" t="str">
        <f aca="false">IFERROR(Base!U108/GAMSbase!U108,"")</f>
        <v/>
      </c>
      <c r="W108" s="128" t="str">
        <f aca="false">IFERROR(Base!V108/GAMSbase!V108,"")</f>
        <v/>
      </c>
      <c r="X108" s="128" t="str">
        <f aca="false">IFERROR(Base!W108/GAMSbase!W108,"")</f>
        <v/>
      </c>
      <c r="Y108" s="128" t="str">
        <f aca="false">IFERROR(Base!X108/GAMSbase!X108,"")</f>
        <v/>
      </c>
      <c r="Z108" s="128" t="str">
        <f aca="false">IFERROR(Base!Y108/GAMSbase!Y108,"")</f>
        <v/>
      </c>
      <c r="AA108" s="128" t="str">
        <f aca="false">IFERROR(Base!Z108/GAMSbase!Z108,"")</f>
        <v/>
      </c>
      <c r="AB108" s="128" t="str">
        <f aca="false">IFERROR(Base!AA108/GAMSbase!AA108,"")</f>
        <v/>
      </c>
      <c r="AC108" s="128" t="str">
        <f aca="false">IFERROR(Base!AB108/GAMSbase!AB108,"")</f>
        <v/>
      </c>
      <c r="AD108" s="128" t="str">
        <f aca="false">IFERROR(Base!AC108/GAMSbase!AC108,"")</f>
        <v/>
      </c>
      <c r="AE108" s="128" t="str">
        <f aca="false">IFERROR(Base!AD108/GAMSbase!AD108,"")</f>
        <v/>
      </c>
      <c r="AF108" s="128" t="str">
        <f aca="false">IFERROR(Base!AE108/GAMSbase!AE108,"")</f>
        <v/>
      </c>
      <c r="AG108" s="128" t="str">
        <f aca="false">IFERROR(Base!AF108/GAMSbase!AF108,"")</f>
        <v/>
      </c>
      <c r="AH108" s="128" t="str">
        <f aca="false">IFERROR(Base!AG108/GAMSbase!AG108,"")</f>
        <v/>
      </c>
      <c r="AI108" s="128" t="str">
        <f aca="false">IFERROR(Base!AH108/GAMSbase!AH108,"")</f>
        <v/>
      </c>
      <c r="AJ108" s="128" t="str">
        <f aca="false">IFERROR(Base!AI108/GAMSbase!AI108,"")</f>
        <v/>
      </c>
      <c r="AK108" s="128" t="str">
        <f aca="false">IFERROR(Base!AJ108/GAMSbase!AJ108,"")</f>
        <v/>
      </c>
      <c r="AL108" s="128" t="str">
        <f aca="false">IFERROR(Base!AK108/GAMSbase!AK108,"")</f>
        <v/>
      </c>
      <c r="AM108" s="128" t="str">
        <f aca="false">IFERROR(Base!AL108/GAMSbase!AL108,"")</f>
        <v/>
      </c>
      <c r="AN108" s="128" t="str">
        <f aca="false">IFERROR(Base!AM108/GAMSbase!AM108,"")</f>
        <v/>
      </c>
      <c r="AO108" s="128" t="str">
        <f aca="false">IFERROR(Base!AN108/GAMSbase!AN108,"")</f>
        <v/>
      </c>
      <c r="AP108" s="128" t="str">
        <f aca="false">IFERROR(Base!AO108/GAMSbase!AO108,"")</f>
        <v/>
      </c>
      <c r="AQ108" s="128" t="str">
        <f aca="false">IFERROR(Base!AP108/GAMSbase!AP108,"")</f>
        <v/>
      </c>
      <c r="AR108" s="128" t="str">
        <f aca="false">IFERROR(Base!AQ108/GAMSbase!AQ108,"")</f>
        <v/>
      </c>
      <c r="AS108" s="128" t="str">
        <f aca="false">IFERROR(Base!AR108/GAMSbase!AR108,"")</f>
        <v/>
      </c>
      <c r="AT108" s="128" t="str">
        <f aca="false">IFERROR(Base!AS108/GAMSbase!AS108,"")</f>
        <v/>
      </c>
      <c r="AU108" s="128" t="str">
        <f aca="false">IFERROR(Base!AT108/GAMSbase!AT108,"")</f>
        <v/>
      </c>
      <c r="AV108" s="128" t="str">
        <f aca="false">IFERROR(Base!AU108/GAMSbase!AU108,"")</f>
        <v/>
      </c>
      <c r="AW108" s="128" t="str">
        <f aca="false">IFERROR(Base!AV108/GAMSbase!AV108,"")</f>
        <v/>
      </c>
      <c r="AX108" s="128" t="str">
        <f aca="false">IFERROR(Base!AW108/GAMSbase!AW108,"")</f>
        <v/>
      </c>
      <c r="AY108" s="128" t="str">
        <f aca="false">IFERROR(Base!AX108/GAMSbase!AX108,"")</f>
        <v/>
      </c>
      <c r="AZ108" s="128" t="str">
        <f aca="false">IFERROR(Base!AY108/GAMSbase!AY108,"")</f>
        <v/>
      </c>
      <c r="BA108" s="128" t="str">
        <f aca="false">IFERROR(Base!AZ108/GAMSbase!AZ108,"")</f>
        <v/>
      </c>
      <c r="BB108" s="128" t="str">
        <f aca="false">IFERROR(Base!BA108/GAMSbase!BA108,"")</f>
        <v/>
      </c>
      <c r="BC108" s="128" t="str">
        <f aca="false">IFERROR(Base!BB108/GAMSbase!BB108,"")</f>
        <v/>
      </c>
      <c r="BD108" s="128" t="str">
        <f aca="false">IFERROR(Base!BC108/GAMSbase!BC108,"")</f>
        <v/>
      </c>
      <c r="BE108" s="128" t="str">
        <f aca="false">IFERROR(Base!BD108/GAMSbase!BD108,"")</f>
        <v/>
      </c>
      <c r="BF108" s="128" t="str">
        <f aca="false">IFERROR(Base!BE108/GAMSbase!BE108,"")</f>
        <v/>
      </c>
      <c r="BG108" s="128" t="str">
        <f aca="false">IFERROR(Base!BF108/GAMSbase!BF108,"")</f>
        <v/>
      </c>
      <c r="BH108" s="128" t="str">
        <f aca="false">IFERROR(Base!BG108/GAMSbase!BG108,"")</f>
        <v/>
      </c>
      <c r="BI108" s="128" t="str">
        <f aca="false">IFERROR(Base!BH108/GAMSbase!BH108,"")</f>
        <v/>
      </c>
      <c r="BJ108" s="128" t="str">
        <f aca="false">IFERROR(Base!BI108/GAMSbase!BI108,"")</f>
        <v/>
      </c>
    </row>
    <row r="109" customFormat="false" ht="12.75" hidden="false" customHeight="false" outlineLevel="0" collapsed="false">
      <c r="A109" s="0" t="str">
        <f aca="false">Base!A109</f>
        <v>    Abatement cost ($ trillion)</v>
      </c>
      <c r="B109" s="0" t="str">
        <f aca="false">GAMSbase!A109</f>
        <v>Abatement cost (trillion USD)</v>
      </c>
      <c r="C109" s="128" t="n">
        <f aca="false">IFERROR(Base!B109/GAMSbase!B109,"")</f>
        <v>0.999999930122694</v>
      </c>
      <c r="D109" s="128" t="n">
        <f aca="false">IFERROR(Base!C109/GAMSbase!C109,"")</f>
        <v>0.999999991469378</v>
      </c>
      <c r="E109" s="128" t="n">
        <f aca="false">IFERROR(Base!D109/GAMSbase!D109,"")</f>
        <v>1.00000003146726</v>
      </c>
      <c r="F109" s="128" t="n">
        <f aca="false">IFERROR(Base!E109/GAMSbase!E109,"")</f>
        <v>1.00000003160039</v>
      </c>
      <c r="G109" s="128" t="n">
        <f aca="false">IFERROR(Base!F109/GAMSbase!F109,"")</f>
        <v>0.999999972048902</v>
      </c>
      <c r="H109" s="128" t="n">
        <f aca="false">IFERROR(Base!G109/GAMSbase!G109,"")</f>
        <v>0.999999980452707</v>
      </c>
      <c r="I109" s="128" t="n">
        <f aca="false">IFERROR(Base!H109/GAMSbase!H109,"")</f>
        <v>1.00000001054604</v>
      </c>
      <c r="J109" s="128" t="n">
        <f aca="false">IFERROR(Base!I109/GAMSbase!I109,"")</f>
        <v>1.00000001168339</v>
      </c>
      <c r="K109" s="128" t="n">
        <f aca="false">IFERROR(Base!J109/GAMSbase!J109,"")</f>
        <v>0.999999989298882</v>
      </c>
      <c r="L109" s="128" t="n">
        <f aca="false">IFERROR(Base!K109/GAMSbase!K109,"")</f>
        <v>0.999999994466558</v>
      </c>
      <c r="M109" s="128" t="n">
        <f aca="false">IFERROR(Base!L109/GAMSbase!L109,"")</f>
        <v>1.00000000757426</v>
      </c>
      <c r="N109" s="128" t="n">
        <f aca="false">IFERROR(Base!M109/GAMSbase!M109,"")</f>
        <v>0.999999994839395</v>
      </c>
      <c r="O109" s="128" t="n">
        <f aca="false">IFERROR(Base!N109/GAMSbase!N109,"")</f>
        <v>1.00000000201711</v>
      </c>
      <c r="P109" s="128" t="n">
        <f aca="false">IFERROR(Base!O109/GAMSbase!O109,"")</f>
        <v>1.00000000399561</v>
      </c>
      <c r="Q109" s="128" t="n">
        <f aca="false">IFERROR(Base!P109/GAMSbase!P109,"")</f>
        <v>1.00000000235102</v>
      </c>
      <c r="R109" s="128" t="n">
        <f aca="false">IFERROR(Base!Q109/GAMSbase!Q109,"")</f>
        <v>1.00000000086242</v>
      </c>
      <c r="S109" s="128" t="n">
        <f aca="false">IFERROR(Base!R109/GAMSbase!R109,"")</f>
        <v>1.00000000185309</v>
      </c>
      <c r="T109" s="128" t="n">
        <f aca="false">IFERROR(Base!S109/GAMSbase!S109,"")</f>
        <v>0.999999998421179</v>
      </c>
      <c r="U109" s="128" t="n">
        <f aca="false">IFERROR(Base!T109/GAMSbase!T109,"")</f>
        <v>1.00000000077239</v>
      </c>
      <c r="V109" s="128" t="n">
        <f aca="false">IFERROR(Base!U109/GAMSbase!U109,"")</f>
        <v>1.00000000106297</v>
      </c>
      <c r="W109" s="128" t="n">
        <f aca="false">IFERROR(Base!V109/GAMSbase!V109,"")</f>
        <v>0.999999999440916</v>
      </c>
      <c r="X109" s="128" t="n">
        <f aca="false">IFERROR(Base!W109/GAMSbase!W109,"")</f>
        <v>1.00000000028324</v>
      </c>
      <c r="Y109" s="128" t="n">
        <f aca="false">IFERROR(Base!X109/GAMSbase!X109,"")</f>
        <v>1.00000000021041</v>
      </c>
      <c r="Z109" s="128" t="n">
        <f aca="false">IFERROR(Base!Y109/GAMSbase!Y109,"")</f>
        <v>1.00000000011476</v>
      </c>
      <c r="AA109" s="128" t="n">
        <f aca="false">IFERROR(Base!Z109/GAMSbase!Z109,"")</f>
        <v>0.999999999929273</v>
      </c>
      <c r="AB109" s="128" t="n">
        <f aca="false">IFERROR(Base!AA109/GAMSbase!AA109,"")</f>
        <v>1.00000000009696</v>
      </c>
      <c r="AC109" s="128" t="n">
        <f aca="false">IFERROR(Base!AB109/GAMSbase!AB109,"")</f>
        <v>0.999999999830898</v>
      </c>
      <c r="AD109" s="128" t="n">
        <f aca="false">IFERROR(Base!AC109/GAMSbase!AC109,"")</f>
        <v>1.00000000025509</v>
      </c>
      <c r="AE109" s="128" t="n">
        <f aca="false">IFERROR(Base!AD109/GAMSbase!AD109,"")</f>
        <v>1.00000000018788</v>
      </c>
      <c r="AF109" s="128" t="n">
        <f aca="false">IFERROR(Base!AE109/GAMSbase!AE109,"")</f>
        <v>1.00000000018733</v>
      </c>
      <c r="AG109" s="128" t="n">
        <f aca="false">IFERROR(Base!AF109/GAMSbase!AF109,"")</f>
        <v>1.000000000093</v>
      </c>
      <c r="AH109" s="128" t="n">
        <f aca="false">IFERROR(Base!AG109/GAMSbase!AG109,"")</f>
        <v>0.999999999960472</v>
      </c>
      <c r="AI109" s="128" t="n">
        <f aca="false">IFERROR(Base!AH109/GAMSbase!AH109,"")</f>
        <v>1.00000000003905</v>
      </c>
      <c r="AJ109" s="128" t="n">
        <f aca="false">IFERROR(Base!AI109/GAMSbase!AI109,"")</f>
        <v>1.00000000011675</v>
      </c>
      <c r="AK109" s="128" t="n">
        <f aca="false">IFERROR(Base!AJ109/GAMSbase!AJ109,"")</f>
        <v>0.999999999954881</v>
      </c>
      <c r="AL109" s="128" t="n">
        <f aca="false">IFERROR(Base!AK109/GAMSbase!AK109,"")</f>
        <v>1.00000000005677</v>
      </c>
      <c r="AM109" s="128" t="n">
        <f aca="false">IFERROR(Base!AL109/GAMSbase!AL109,"")</f>
        <v>1.00000000000161</v>
      </c>
      <c r="AN109" s="128" t="n">
        <f aca="false">IFERROR(Base!AM109/GAMSbase!AM109,"")</f>
        <v>1.00000000007603</v>
      </c>
      <c r="AO109" s="128" t="n">
        <f aca="false">IFERROR(Base!AN109/GAMSbase!AN109,"")</f>
        <v>1.00000000006838</v>
      </c>
      <c r="AP109" s="128" t="n">
        <f aca="false">IFERROR(Base!AO109/GAMSbase!AO109,"")</f>
        <v>1.00000000006301</v>
      </c>
      <c r="AQ109" s="128" t="n">
        <f aca="false">IFERROR(Base!AP109/GAMSbase!AP109,"")</f>
        <v>1.00000000004071</v>
      </c>
      <c r="AR109" s="128" t="n">
        <f aca="false">IFERROR(Base!AQ109/GAMSbase!AQ109,"")</f>
        <v>1.00000000006327</v>
      </c>
      <c r="AS109" s="128" t="n">
        <f aca="false">IFERROR(Base!AR109/GAMSbase!AR109,"")</f>
        <v>1.0000000000706</v>
      </c>
      <c r="AT109" s="128" t="n">
        <f aca="false">IFERROR(Base!AS109/GAMSbase!AS109,"")</f>
        <v>1.00000000009095</v>
      </c>
      <c r="AU109" s="128" t="n">
        <f aca="false">IFERROR(Base!AT109/GAMSbase!AT109,"")</f>
        <v>1.00000000004027</v>
      </c>
      <c r="AV109" s="128" t="n">
        <f aca="false">IFERROR(Base!AU109/GAMSbase!AU109,"")</f>
        <v>1.00000000004434</v>
      </c>
      <c r="AW109" s="128" t="n">
        <f aca="false">IFERROR(Base!AV109/GAMSbase!AV109,"")</f>
        <v>1.00000000005998</v>
      </c>
      <c r="AX109" s="128" t="n">
        <f aca="false">IFERROR(Base!AW109/GAMSbase!AW109,"")</f>
        <v>1.0000000000671</v>
      </c>
      <c r="AY109" s="128" t="n">
        <f aca="false">IFERROR(Base!AX109/GAMSbase!AX109,"")</f>
        <v>1.00000000006889</v>
      </c>
      <c r="AZ109" s="128" t="n">
        <f aca="false">IFERROR(Base!AY109/GAMSbase!AY109,"")</f>
        <v>1.00000000007369</v>
      </c>
      <c r="BA109" s="128" t="n">
        <f aca="false">IFERROR(Base!AZ109/GAMSbase!AZ109,"")</f>
        <v>1.00000000006773</v>
      </c>
      <c r="BB109" s="128" t="n">
        <f aca="false">IFERROR(Base!BA109/GAMSbase!BA109,"")</f>
        <v>1.00000000006731</v>
      </c>
      <c r="BC109" s="128" t="n">
        <f aca="false">IFERROR(Base!BB109/GAMSbase!BB109,"")</f>
        <v>1.00000000005538</v>
      </c>
      <c r="BD109" s="128" t="n">
        <f aca="false">IFERROR(Base!BC109/GAMSbase!BC109,"")</f>
        <v>1.00000000005958</v>
      </c>
      <c r="BE109" s="128" t="n">
        <f aca="false">IFERROR(Base!BD109/GAMSbase!BD109,"")</f>
        <v>1.00000000004923</v>
      </c>
      <c r="BF109" s="128" t="n">
        <f aca="false">IFERROR(Base!BE109/GAMSbase!BE109,"")</f>
        <v>1.00000000003985</v>
      </c>
      <c r="BG109" s="128" t="n">
        <f aca="false">IFERROR(Base!BF109/GAMSbase!BF109,"")</f>
        <v>1.08201601047475</v>
      </c>
      <c r="BH109" s="128" t="n">
        <f aca="false">IFERROR(Base!BG109/GAMSbase!BG109,"")</f>
        <v>0.99997474369653</v>
      </c>
      <c r="BI109" s="128" t="n">
        <f aca="false">IFERROR(Base!BH109/GAMSbase!BH109,"")</f>
        <v>0.999989078184359</v>
      </c>
      <c r="BJ109" s="128" t="str">
        <f aca="false">IFERROR(Base!BI109/GAMSbase!BI109,"")</f>
        <v/>
      </c>
    </row>
    <row r="110" customFormat="false" ht="12.75" hidden="false" customHeight="false" outlineLevel="0" collapsed="false">
      <c r="A110" s="0" t="str">
        <f aca="false">Base!A110</f>
        <v>Net output (net of damages and abatement, $trill p.a.)</v>
      </c>
      <c r="B110" s="0" t="str">
        <f aca="false">GAMSbase!A110</f>
        <v>Output (Net of Damages and Abatement, trillion USD pa) </v>
      </c>
      <c r="C110" s="128" t="n">
        <f aca="false">IFERROR(Base!B110/GAMSbase!B110,"")</f>
        <v>0.99999999999997</v>
      </c>
      <c r="D110" s="128" t="n">
        <f aca="false">IFERROR(Base!C110/GAMSbase!C110,"")</f>
        <v>0.999999999989399</v>
      </c>
      <c r="E110" s="128" t="n">
        <f aca="false">IFERROR(Base!D110/GAMSbase!D110,"")</f>
        <v>0.999999999978831</v>
      </c>
      <c r="F110" s="128" t="n">
        <f aca="false">IFERROR(Base!E110/GAMSbase!E110,"")</f>
        <v>0.999999999999824</v>
      </c>
      <c r="G110" s="128" t="n">
        <f aca="false">IFERROR(Base!F110/GAMSbase!F110,"")</f>
        <v>1.00000000001342</v>
      </c>
      <c r="H110" s="128" t="n">
        <f aca="false">IFERROR(Base!G110/GAMSbase!G110,"")</f>
        <v>1.00000000000345</v>
      </c>
      <c r="I110" s="128" t="n">
        <f aca="false">IFERROR(Base!H110/GAMSbase!H110,"")</f>
        <v>0.999999999994938</v>
      </c>
      <c r="J110" s="128" t="n">
        <f aca="false">IFERROR(Base!I110/GAMSbase!I110,"")</f>
        <v>0.999999999994551</v>
      </c>
      <c r="K110" s="128" t="n">
        <f aca="false">IFERROR(Base!J110/GAMSbase!J110,"")</f>
        <v>0.999999999996981</v>
      </c>
      <c r="L110" s="128" t="n">
        <f aca="false">IFERROR(Base!K110/GAMSbase!K110,"")</f>
        <v>0.99999999997461</v>
      </c>
      <c r="M110" s="128" t="n">
        <f aca="false">IFERROR(Base!L110/GAMSbase!L110,"")</f>
        <v>0.999999999957186</v>
      </c>
      <c r="N110" s="128" t="n">
        <f aca="false">IFERROR(Base!M110/GAMSbase!M110,"")</f>
        <v>0.999999999972277</v>
      </c>
      <c r="O110" s="128" t="n">
        <f aca="false">IFERROR(Base!N110/GAMSbase!N110,"")</f>
        <v>1.00000000000013</v>
      </c>
      <c r="P110" s="128" t="n">
        <f aca="false">IFERROR(Base!O110/GAMSbase!O110,"")</f>
        <v>0.999999999987873</v>
      </c>
      <c r="Q110" s="128" t="n">
        <f aca="false">IFERROR(Base!P110/GAMSbase!P110,"")</f>
        <v>1.00000000001486</v>
      </c>
      <c r="R110" s="128" t="n">
        <f aca="false">IFERROR(Base!Q110/GAMSbase!Q110,"")</f>
        <v>1.0000000000084</v>
      </c>
      <c r="S110" s="128" t="n">
        <f aca="false">IFERROR(Base!R110/GAMSbase!R110,"")</f>
        <v>0.999999999980277</v>
      </c>
      <c r="T110" s="128" t="n">
        <f aca="false">IFERROR(Base!S110/GAMSbase!S110,"")</f>
        <v>1.0000000000063</v>
      </c>
      <c r="U110" s="128" t="n">
        <f aca="false">IFERROR(Base!T110/GAMSbase!T110,"")</f>
        <v>0.999999999992259</v>
      </c>
      <c r="V110" s="128" t="n">
        <f aca="false">IFERROR(Base!U110/GAMSbase!U110,"")</f>
        <v>0.999999999977316</v>
      </c>
      <c r="W110" s="128" t="n">
        <f aca="false">IFERROR(Base!V110/GAMSbase!V110,"")</f>
        <v>1.00000000000899</v>
      </c>
      <c r="X110" s="128" t="n">
        <f aca="false">IFERROR(Base!W110/GAMSbase!W110,"")</f>
        <v>0.999999999986815</v>
      </c>
      <c r="Y110" s="128" t="n">
        <f aca="false">IFERROR(Base!X110/GAMSbase!X110,"")</f>
        <v>0.999999999983429</v>
      </c>
      <c r="Z110" s="128" t="n">
        <f aca="false">IFERROR(Base!Y110/GAMSbase!Y110,"")</f>
        <v>1.00000000000175</v>
      </c>
      <c r="AA110" s="128" t="n">
        <f aca="false">IFERROR(Base!Z110/GAMSbase!Z110,"")</f>
        <v>1.00000000000898</v>
      </c>
      <c r="AB110" s="128" t="n">
        <f aca="false">IFERROR(Base!AA110/GAMSbase!AA110,"")</f>
        <v>1.00000000001345</v>
      </c>
      <c r="AC110" s="128" t="n">
        <f aca="false">IFERROR(Base!AB110/GAMSbase!AB110,"")</f>
        <v>0.999999999997425</v>
      </c>
      <c r="AD110" s="128" t="n">
        <f aca="false">IFERROR(Base!AC110/GAMSbase!AC110,"")</f>
        <v>0.999999999994554</v>
      </c>
      <c r="AE110" s="128" t="n">
        <f aca="false">IFERROR(Base!AD110/GAMSbase!AD110,"")</f>
        <v>0.99999999999018</v>
      </c>
      <c r="AF110" s="128" t="n">
        <f aca="false">IFERROR(Base!AE110/GAMSbase!AE110,"")</f>
        <v>1.00000000000117</v>
      </c>
      <c r="AG110" s="128" t="n">
        <f aca="false">IFERROR(Base!AF110/GAMSbase!AF110,"")</f>
        <v>0.999999999995415</v>
      </c>
      <c r="AH110" s="128" t="n">
        <f aca="false">IFERROR(Base!AG110/GAMSbase!AG110,"")</f>
        <v>0.999999999991145</v>
      </c>
      <c r="AI110" s="128" t="n">
        <f aca="false">IFERROR(Base!AH110/GAMSbase!AH110,"")</f>
        <v>0.999999999974436</v>
      </c>
      <c r="AJ110" s="128" t="n">
        <f aca="false">IFERROR(Base!AI110/GAMSbase!AI110,"")</f>
        <v>0.999999999998112</v>
      </c>
      <c r="AK110" s="128" t="n">
        <f aca="false">IFERROR(Base!AJ110/GAMSbase!AJ110,"")</f>
        <v>0.999999999982033</v>
      </c>
      <c r="AL110" s="128" t="n">
        <f aca="false">IFERROR(Base!AK110/GAMSbase!AK110,"")</f>
        <v>0.999999999989848</v>
      </c>
      <c r="AM110" s="128" t="n">
        <f aca="false">IFERROR(Base!AL110/GAMSbase!AL110,"")</f>
        <v>0.999999999967277</v>
      </c>
      <c r="AN110" s="128" t="n">
        <f aca="false">IFERROR(Base!AM110/GAMSbase!AM110,"")</f>
        <v>0.999999999992925</v>
      </c>
      <c r="AO110" s="128" t="n">
        <f aca="false">IFERROR(Base!AN110/GAMSbase!AN110,"")</f>
        <v>1.00000000001175</v>
      </c>
      <c r="AP110" s="128" t="n">
        <f aca="false">IFERROR(Base!AO110/GAMSbase!AO110,"")</f>
        <v>1.0000000000279</v>
      </c>
      <c r="AQ110" s="128" t="n">
        <f aca="false">IFERROR(Base!AP110/GAMSbase!AP110,"")</f>
        <v>1.000000000031</v>
      </c>
      <c r="AR110" s="128" t="n">
        <f aca="false">IFERROR(Base!AQ110/GAMSbase!AQ110,"")</f>
        <v>1.00000000000646</v>
      </c>
      <c r="AS110" s="128" t="n">
        <f aca="false">IFERROR(Base!AR110/GAMSbase!AR110,"")</f>
        <v>1.00000000002819</v>
      </c>
      <c r="AT110" s="128" t="n">
        <f aca="false">IFERROR(Base!AS110/GAMSbase!AS110,"")</f>
        <v>1.00000000004336</v>
      </c>
      <c r="AU110" s="128" t="n">
        <f aca="false">IFERROR(Base!AT110/GAMSbase!AT110,"")</f>
        <v>1.00000000000723</v>
      </c>
      <c r="AV110" s="128" t="n">
        <f aca="false">IFERROR(Base!AU110/GAMSbase!AU110,"")</f>
        <v>1.0000000000055</v>
      </c>
      <c r="AW110" s="128" t="n">
        <f aca="false">IFERROR(Base!AV110/GAMSbase!AV110,"")</f>
        <v>1.00000000001743</v>
      </c>
      <c r="AX110" s="128" t="n">
        <f aca="false">IFERROR(Base!AW110/GAMSbase!AW110,"")</f>
        <v>1.00000000002576</v>
      </c>
      <c r="AY110" s="128" t="n">
        <f aca="false">IFERROR(Base!AX110/GAMSbase!AX110,"")</f>
        <v>1.00000000002438</v>
      </c>
      <c r="AZ110" s="128" t="n">
        <f aca="false">IFERROR(Base!AY110/GAMSbase!AY110,"")</f>
        <v>1.00000000003857</v>
      </c>
      <c r="BA110" s="128" t="n">
        <f aca="false">IFERROR(Base!AZ110/GAMSbase!AZ110,"")</f>
        <v>1.00000000003417</v>
      </c>
      <c r="BB110" s="128" t="n">
        <f aca="false">IFERROR(Base!BA110/GAMSbase!BA110,"")</f>
        <v>1.00000000002452</v>
      </c>
      <c r="BC110" s="128" t="n">
        <f aca="false">IFERROR(Base!BB110/GAMSbase!BB110,"")</f>
        <v>1.00000000001792</v>
      </c>
      <c r="BD110" s="128" t="n">
        <f aca="false">IFERROR(Base!BC110/GAMSbase!BC110,"")</f>
        <v>1.0000000000134</v>
      </c>
      <c r="BE110" s="128" t="n">
        <f aca="false">IFERROR(Base!BD110/GAMSbase!BD110,"")</f>
        <v>1.00000000001032</v>
      </c>
      <c r="BF110" s="128" t="n">
        <f aca="false">IFERROR(Base!BE110/GAMSbase!BE110,"")</f>
        <v>1.00000000000824</v>
      </c>
      <c r="BG110" s="128" t="n">
        <f aca="false">IFERROR(Base!BF110/GAMSbase!BF110,"")</f>
        <v>0.999802735598624</v>
      </c>
      <c r="BH110" s="128" t="n">
        <f aca="false">IFERROR(Base!BG110/GAMSbase!BG110,"")</f>
        <v>1.00002791944282</v>
      </c>
      <c r="BI110" s="128" t="n">
        <f aca="false">IFERROR(Base!BH110/GAMSbase!BH110,"")</f>
        <v>1.00008181655225</v>
      </c>
      <c r="BJ110" s="128" t="n">
        <f aca="false">IFERROR(Base!BI110/GAMSbase!BI110,"")</f>
        <v>1.00012533988463</v>
      </c>
    </row>
    <row r="111" customFormat="false" ht="12.75" hidden="false" customHeight="false" outlineLevel="0" collapsed="false">
      <c r="A111" s="0" t="str">
        <f aca="false">Base!A111</f>
        <v>EMISSIONS</v>
      </c>
      <c r="B111" s="0" t="str">
        <f aca="false">GAMSbase!A111</f>
        <v>* EMISSIONS</v>
      </c>
      <c r="C111" s="128" t="str">
        <f aca="false">IFERROR(Base!B111/GAMSbase!B111,"")</f>
        <v/>
      </c>
      <c r="D111" s="128" t="str">
        <f aca="false">IFERROR(Base!C111/GAMSbase!C111,"")</f>
        <v/>
      </c>
      <c r="E111" s="128" t="str">
        <f aca="false">IFERROR(Base!D111/GAMSbase!D111,"")</f>
        <v/>
      </c>
      <c r="F111" s="128" t="str">
        <f aca="false">IFERROR(Base!E111/GAMSbase!E111,"")</f>
        <v/>
      </c>
      <c r="G111" s="128" t="str">
        <f aca="false">IFERROR(Base!F111/GAMSbase!F111,"")</f>
        <v/>
      </c>
      <c r="H111" s="128" t="str">
        <f aca="false">IFERROR(Base!G111/GAMSbase!G111,"")</f>
        <v/>
      </c>
      <c r="I111" s="128" t="str">
        <f aca="false">IFERROR(Base!H111/GAMSbase!H111,"")</f>
        <v/>
      </c>
      <c r="J111" s="128" t="str">
        <f aca="false">IFERROR(Base!I111/GAMSbase!I111,"")</f>
        <v/>
      </c>
      <c r="K111" s="128" t="str">
        <f aca="false">IFERROR(Base!J111/GAMSbase!J111,"")</f>
        <v/>
      </c>
      <c r="L111" s="128" t="str">
        <f aca="false">IFERROR(Base!K111/GAMSbase!K111,"")</f>
        <v/>
      </c>
      <c r="M111" s="128" t="str">
        <f aca="false">IFERROR(Base!L111/GAMSbase!L111,"")</f>
        <v/>
      </c>
      <c r="N111" s="128" t="str">
        <f aca="false">IFERROR(Base!M111/GAMSbase!M111,"")</f>
        <v/>
      </c>
      <c r="O111" s="128" t="str">
        <f aca="false">IFERROR(Base!N111/GAMSbase!N111,"")</f>
        <v/>
      </c>
      <c r="P111" s="128" t="str">
        <f aca="false">IFERROR(Base!O111/GAMSbase!O111,"")</f>
        <v/>
      </c>
      <c r="Q111" s="128" t="str">
        <f aca="false">IFERROR(Base!P111/GAMSbase!P111,"")</f>
        <v/>
      </c>
      <c r="R111" s="128" t="str">
        <f aca="false">IFERROR(Base!Q111/GAMSbase!Q111,"")</f>
        <v/>
      </c>
      <c r="S111" s="128" t="str">
        <f aca="false">IFERROR(Base!R111/GAMSbase!R111,"")</f>
        <v/>
      </c>
      <c r="T111" s="128" t="str">
        <f aca="false">IFERROR(Base!S111/GAMSbase!S111,"")</f>
        <v/>
      </c>
      <c r="U111" s="128" t="str">
        <f aca="false">IFERROR(Base!T111/GAMSbase!T111,"")</f>
        <v/>
      </c>
      <c r="V111" s="128" t="str">
        <f aca="false">IFERROR(Base!U111/GAMSbase!U111,"")</f>
        <v/>
      </c>
      <c r="W111" s="128" t="str">
        <f aca="false">IFERROR(Base!V111/GAMSbase!V111,"")</f>
        <v/>
      </c>
      <c r="X111" s="128" t="str">
        <f aca="false">IFERROR(Base!W111/GAMSbase!W111,"")</f>
        <v/>
      </c>
      <c r="Y111" s="128" t="str">
        <f aca="false">IFERROR(Base!X111/GAMSbase!X111,"")</f>
        <v/>
      </c>
      <c r="Z111" s="128" t="str">
        <f aca="false">IFERROR(Base!Y111/GAMSbase!Y111,"")</f>
        <v/>
      </c>
      <c r="AA111" s="128" t="str">
        <f aca="false">IFERROR(Base!Z111/GAMSbase!Z111,"")</f>
        <v/>
      </c>
      <c r="AB111" s="128" t="str">
        <f aca="false">IFERROR(Base!AA111/GAMSbase!AA111,"")</f>
        <v/>
      </c>
      <c r="AC111" s="128" t="str">
        <f aca="false">IFERROR(Base!AB111/GAMSbase!AB111,"")</f>
        <v/>
      </c>
      <c r="AD111" s="128" t="str">
        <f aca="false">IFERROR(Base!AC111/GAMSbase!AC111,"")</f>
        <v/>
      </c>
      <c r="AE111" s="128" t="str">
        <f aca="false">IFERROR(Base!AD111/GAMSbase!AD111,"")</f>
        <v/>
      </c>
      <c r="AF111" s="128" t="str">
        <f aca="false">IFERROR(Base!AE111/GAMSbase!AE111,"")</f>
        <v/>
      </c>
      <c r="AG111" s="128" t="str">
        <f aca="false">IFERROR(Base!AF111/GAMSbase!AF111,"")</f>
        <v/>
      </c>
      <c r="AH111" s="128" t="str">
        <f aca="false">IFERROR(Base!AG111/GAMSbase!AG111,"")</f>
        <v/>
      </c>
      <c r="AI111" s="128" t="str">
        <f aca="false">IFERROR(Base!AH111/GAMSbase!AH111,"")</f>
        <v/>
      </c>
      <c r="AJ111" s="128" t="str">
        <f aca="false">IFERROR(Base!AI111/GAMSbase!AI111,"")</f>
        <v/>
      </c>
      <c r="AK111" s="128" t="str">
        <f aca="false">IFERROR(Base!AJ111/GAMSbase!AJ111,"")</f>
        <v/>
      </c>
      <c r="AL111" s="128" t="str">
        <f aca="false">IFERROR(Base!AK111/GAMSbase!AK111,"")</f>
        <v/>
      </c>
      <c r="AM111" s="128" t="str">
        <f aca="false">IFERROR(Base!AL111/GAMSbase!AL111,"")</f>
        <v/>
      </c>
      <c r="AN111" s="128" t="str">
        <f aca="false">IFERROR(Base!AM111/GAMSbase!AM111,"")</f>
        <v/>
      </c>
      <c r="AO111" s="128" t="str">
        <f aca="false">IFERROR(Base!AN111/GAMSbase!AN111,"")</f>
        <v/>
      </c>
      <c r="AP111" s="128" t="str">
        <f aca="false">IFERROR(Base!AO111/GAMSbase!AO111,"")</f>
        <v/>
      </c>
      <c r="AQ111" s="128" t="str">
        <f aca="false">IFERROR(Base!AP111/GAMSbase!AP111,"")</f>
        <v/>
      </c>
      <c r="AR111" s="128" t="str">
        <f aca="false">IFERROR(Base!AQ111/GAMSbase!AQ111,"")</f>
        <v/>
      </c>
      <c r="AS111" s="128" t="str">
        <f aca="false">IFERROR(Base!AR111/GAMSbase!AR111,"")</f>
        <v/>
      </c>
      <c r="AT111" s="128" t="str">
        <f aca="false">IFERROR(Base!AS111/GAMSbase!AS111,"")</f>
        <v/>
      </c>
      <c r="AU111" s="128" t="str">
        <f aca="false">IFERROR(Base!AT111/GAMSbase!AT111,"")</f>
        <v/>
      </c>
      <c r="AV111" s="128" t="str">
        <f aca="false">IFERROR(Base!AU111/GAMSbase!AU111,"")</f>
        <v/>
      </c>
      <c r="AW111" s="128" t="str">
        <f aca="false">IFERROR(Base!AV111/GAMSbase!AV111,"")</f>
        <v/>
      </c>
      <c r="AX111" s="128" t="str">
        <f aca="false">IFERROR(Base!AW111/GAMSbase!AW111,"")</f>
        <v/>
      </c>
      <c r="AY111" s="128" t="str">
        <f aca="false">IFERROR(Base!AX111/GAMSbase!AX111,"")</f>
        <v/>
      </c>
      <c r="AZ111" s="128" t="str">
        <f aca="false">IFERROR(Base!AY111/GAMSbase!AY111,"")</f>
        <v/>
      </c>
      <c r="BA111" s="128" t="str">
        <f aca="false">IFERROR(Base!AZ111/GAMSbase!AZ111,"")</f>
        <v/>
      </c>
      <c r="BB111" s="128" t="str">
        <f aca="false">IFERROR(Base!BA111/GAMSbase!BA111,"")</f>
        <v/>
      </c>
      <c r="BC111" s="128" t="str">
        <f aca="false">IFERROR(Base!BB111/GAMSbase!BB111,"")</f>
        <v/>
      </c>
      <c r="BD111" s="128" t="str">
        <f aca="false">IFERROR(Base!BC111/GAMSbase!BC111,"")</f>
        <v/>
      </c>
      <c r="BE111" s="128" t="str">
        <f aca="false">IFERROR(Base!BD111/GAMSbase!BD111,"")</f>
        <v/>
      </c>
      <c r="BF111" s="128" t="str">
        <f aca="false">IFERROR(Base!BE111/GAMSbase!BE111,"")</f>
        <v/>
      </c>
      <c r="BG111" s="128" t="str">
        <f aca="false">IFERROR(Base!BF111/GAMSbase!BF111,"")</f>
        <v/>
      </c>
      <c r="BH111" s="128" t="str">
        <f aca="false">IFERROR(Base!BG111/GAMSbase!BG111,"")</f>
        <v/>
      </c>
      <c r="BI111" s="128" t="str">
        <f aca="false">IFERROR(Base!BH111/GAMSbase!BH111,"")</f>
        <v/>
      </c>
      <c r="BJ111" s="128" t="str">
        <f aca="false">IFERROR(Base!BI111/GAMSbase!BI111,"")</f>
        <v/>
      </c>
    </row>
    <row r="112" customFormat="false" ht="12.75" hidden="false" customHeight="false" outlineLevel="0" collapsed="false">
      <c r="A112" s="0" t="str">
        <f aca="false">Base!A112</f>
        <v>Total carbon emissions (GTCO2 per year)</v>
      </c>
      <c r="B112" s="0" t="str">
        <f aca="false">GAMSbase!A112</f>
        <v>Total Carbon Emissions (GTCO2 per year)</v>
      </c>
      <c r="C112" s="128" t="n">
        <f aca="false">IFERROR(Base!B112/GAMSbase!B112,"")</f>
        <v>1.000000000033</v>
      </c>
      <c r="D112" s="128" t="n">
        <f aca="false">IFERROR(Base!C112/GAMSbase!C112,"")</f>
        <v>1.00000000002452</v>
      </c>
      <c r="E112" s="128" t="n">
        <f aca="false">IFERROR(Base!D112/GAMSbase!D112,"")</f>
        <v>1.00000000001495</v>
      </c>
      <c r="F112" s="128" t="n">
        <f aca="false">IFERROR(Base!E112/GAMSbase!E112,"")</f>
        <v>1.00000000003568</v>
      </c>
      <c r="G112" s="128" t="n">
        <f aca="false">IFERROR(Base!F112/GAMSbase!F112,"")</f>
        <v>1.00000000004835</v>
      </c>
      <c r="H112" s="128" t="n">
        <f aca="false">IFERROR(Base!G112/GAMSbase!G112,"")</f>
        <v>1.00000000003791</v>
      </c>
      <c r="I112" s="128" t="n">
        <f aca="false">IFERROR(Base!H112/GAMSbase!H112,"")</f>
        <v>1.00000000003073</v>
      </c>
      <c r="J112" s="128" t="n">
        <f aca="false">IFERROR(Base!I112/GAMSbase!I112,"")</f>
        <v>1.0000000000292</v>
      </c>
      <c r="K112" s="128" t="n">
        <f aca="false">IFERROR(Base!J112/GAMSbase!J112,"")</f>
        <v>1.00000000003291</v>
      </c>
      <c r="L112" s="128" t="n">
        <f aca="false">IFERROR(Base!K112/GAMSbase!K112,"")</f>
        <v>1.00000000001084</v>
      </c>
      <c r="M112" s="128" t="n">
        <f aca="false">IFERROR(Base!L112/GAMSbase!L112,"")</f>
        <v>0.99999999999359</v>
      </c>
      <c r="N112" s="128" t="n">
        <f aca="false">IFERROR(Base!M112/GAMSbase!M112,"")</f>
        <v>1.00000000000879</v>
      </c>
      <c r="O112" s="128" t="n">
        <f aca="false">IFERROR(Base!N112/GAMSbase!N112,"")</f>
        <v>1.00000000003564</v>
      </c>
      <c r="P112" s="128" t="n">
        <f aca="false">IFERROR(Base!O112/GAMSbase!O112,"")</f>
        <v>1.00000000002517</v>
      </c>
      <c r="Q112" s="128" t="n">
        <f aca="false">IFERROR(Base!P112/GAMSbase!P112,"")</f>
        <v>1.00000000005253</v>
      </c>
      <c r="R112" s="128" t="n">
        <f aca="false">IFERROR(Base!Q112/GAMSbase!Q112,"")</f>
        <v>1.00000000004547</v>
      </c>
      <c r="S112" s="128" t="n">
        <f aca="false">IFERROR(Base!R112/GAMSbase!R112,"")</f>
        <v>1.00000000001761</v>
      </c>
      <c r="T112" s="128" t="n">
        <f aca="false">IFERROR(Base!S112/GAMSbase!S112,"")</f>
        <v>1.00000000004387</v>
      </c>
      <c r="U112" s="128" t="n">
        <f aca="false">IFERROR(Base!T112/GAMSbase!T112,"")</f>
        <v>1.0000000000294</v>
      </c>
      <c r="V112" s="128" t="n">
        <f aca="false">IFERROR(Base!U112/GAMSbase!U112,"")</f>
        <v>1.00000000001503</v>
      </c>
      <c r="W112" s="128" t="n">
        <f aca="false">IFERROR(Base!V112/GAMSbase!V112,"")</f>
        <v>1.00000000004583</v>
      </c>
      <c r="X112" s="128" t="n">
        <f aca="false">IFERROR(Base!W112/GAMSbase!W112,"")</f>
        <v>1.00000000002517</v>
      </c>
      <c r="Y112" s="128" t="n">
        <f aca="false">IFERROR(Base!X112/GAMSbase!X112,"")</f>
        <v>1.00000000002077</v>
      </c>
      <c r="Z112" s="128" t="n">
        <f aca="false">IFERROR(Base!Y112/GAMSbase!Y112,"")</f>
        <v>1.00000000003997</v>
      </c>
      <c r="AA112" s="128" t="n">
        <f aca="false">IFERROR(Base!Z112/GAMSbase!Z112,"")</f>
        <v>1.00000000004724</v>
      </c>
      <c r="AB112" s="128" t="n">
        <f aca="false">IFERROR(Base!AA112/GAMSbase!AA112,"")</f>
        <v>1.00000000005075</v>
      </c>
      <c r="AC112" s="128" t="n">
        <f aca="false">IFERROR(Base!AB112/GAMSbase!AB112,"")</f>
        <v>1.00000000003603</v>
      </c>
      <c r="AD112" s="128" t="n">
        <f aca="false">IFERROR(Base!AC112/GAMSbase!AC112,"")</f>
        <v>1.00000000003316</v>
      </c>
      <c r="AE112" s="128" t="n">
        <f aca="false">IFERROR(Base!AD112/GAMSbase!AD112,"")</f>
        <v>1.00000000002754</v>
      </c>
      <c r="AF112" s="128" t="n">
        <f aca="false">IFERROR(Base!AE112/GAMSbase!AE112,"")</f>
        <v>1.00000000003933</v>
      </c>
      <c r="AG112" s="128" t="n">
        <f aca="false">IFERROR(Base!AF112/GAMSbase!AF112,"")</f>
        <v>1.0000000000339</v>
      </c>
      <c r="AH112" s="128" t="n">
        <f aca="false">IFERROR(Base!AG112/GAMSbase!AG112,"")</f>
        <v>1.00000000002957</v>
      </c>
      <c r="AI112" s="128" t="n">
        <f aca="false">IFERROR(Base!AH112/GAMSbase!AH112,"")</f>
        <v>1.00000000001291</v>
      </c>
      <c r="AJ112" s="128" t="n">
        <f aca="false">IFERROR(Base!AI112/GAMSbase!AI112,"")</f>
        <v>1.00000000003661</v>
      </c>
      <c r="AK112" s="128" t="n">
        <f aca="false">IFERROR(Base!AJ112/GAMSbase!AJ112,"")</f>
        <v>1.00000000002066</v>
      </c>
      <c r="AL112" s="128" t="n">
        <f aca="false">IFERROR(Base!AK112/GAMSbase!AK112,"")</f>
        <v>1.00000000002957</v>
      </c>
      <c r="AM112" s="128" t="n">
        <f aca="false">IFERROR(Base!AL112/GAMSbase!AL112,"")</f>
        <v>1.00000000000628</v>
      </c>
      <c r="AN112" s="128" t="n">
        <f aca="false">IFERROR(Base!AM112/GAMSbase!AM112,"")</f>
        <v>1.00000000003286</v>
      </c>
      <c r="AO112" s="128" t="n">
        <f aca="false">IFERROR(Base!AN112/GAMSbase!AN112,"")</f>
        <v>1.00000000005209</v>
      </c>
      <c r="AP112" s="128" t="n">
        <f aca="false">IFERROR(Base!AO112/GAMSbase!AO112,"")</f>
        <v>1.0000000000666</v>
      </c>
      <c r="AQ112" s="128" t="n">
        <f aca="false">IFERROR(Base!AP112/GAMSbase!AP112,"")</f>
        <v>1.00000000007021</v>
      </c>
      <c r="AR112" s="128" t="n">
        <f aca="false">IFERROR(Base!AQ112/GAMSbase!AQ112,"")</f>
        <v>1.00000000004558</v>
      </c>
      <c r="AS112" s="128" t="n">
        <f aca="false">IFERROR(Base!AR112/GAMSbase!AR112,"")</f>
        <v>1.00000000006831</v>
      </c>
      <c r="AT112" s="128" t="n">
        <f aca="false">IFERROR(Base!AS112/GAMSbase!AS112,"")</f>
        <v>1.00000000008156</v>
      </c>
      <c r="AU112" s="128" t="n">
        <f aca="false">IFERROR(Base!AT112/GAMSbase!AT112,"")</f>
        <v>1.00000000004599</v>
      </c>
      <c r="AV112" s="128" t="n">
        <f aca="false">IFERROR(Base!AU112/GAMSbase!AU112,"")</f>
        <v>1.00000000004528</v>
      </c>
      <c r="AW112" s="128" t="n">
        <f aca="false">IFERROR(Base!AV112/GAMSbase!AV112,"")</f>
        <v>1.00000000005603</v>
      </c>
      <c r="AX112" s="128" t="n">
        <f aca="false">IFERROR(Base!AW112/GAMSbase!AW112,"")</f>
        <v>1.00000000006543</v>
      </c>
      <c r="AY112" s="128" t="n">
        <f aca="false">IFERROR(Base!AX112/GAMSbase!AX112,"")</f>
        <v>1.00000000006501</v>
      </c>
      <c r="AZ112" s="128" t="n">
        <f aca="false">IFERROR(Base!AY112/GAMSbase!AY112,"")</f>
        <v>1.00000000008026</v>
      </c>
      <c r="BA112" s="128" t="n">
        <f aca="false">IFERROR(Base!AZ112/GAMSbase!AZ112,"")</f>
        <v>1.00000000007456</v>
      </c>
      <c r="BB112" s="128" t="n">
        <f aca="false">IFERROR(Base!BA112/GAMSbase!BA112,"")</f>
        <v>1.00000000006333</v>
      </c>
      <c r="BC112" s="128" t="n">
        <f aca="false">IFERROR(Base!BB112/GAMSbase!BB112,"")</f>
        <v>1.00000000005716</v>
      </c>
      <c r="BD112" s="128" t="n">
        <f aca="false">IFERROR(Base!BC112/GAMSbase!BC112,"")</f>
        <v>1.00000000005118</v>
      </c>
      <c r="BE112" s="128" t="n">
        <f aca="false">IFERROR(Base!BD112/GAMSbase!BD112,"")</f>
        <v>1.00000000004969</v>
      </c>
      <c r="BF112" s="128" t="n">
        <f aca="false">IFERROR(Base!BE112/GAMSbase!BE112,"")</f>
        <v>1.00000000004737</v>
      </c>
      <c r="BG112" s="128" t="n">
        <f aca="false">IFERROR(Base!BF112/GAMSbase!BF112,"")</f>
        <v>1.19984270504126</v>
      </c>
      <c r="BH112" s="128" t="n">
        <f aca="false">IFERROR(Base!BG112/GAMSbase!BG112,"")</f>
        <v>0.999974743700234</v>
      </c>
      <c r="BI112" s="128" t="n">
        <f aca="false">IFERROR(Base!BH112/GAMSbase!BH112,"")</f>
        <v>0.999989078130405</v>
      </c>
      <c r="BJ112" s="128" t="n">
        <f aca="false">IFERROR(Base!BI112/GAMSbase!BI112,"")</f>
        <v>1.00000416592072</v>
      </c>
    </row>
    <row r="113" customFormat="false" ht="12.75" hidden="false" customHeight="false" outlineLevel="0" collapsed="false">
      <c r="A113" s="0" t="str">
        <f aca="false">Base!A113</f>
        <v>Industrial emissions (GTCO2 per year)</v>
      </c>
      <c r="B113" s="0" t="str">
        <f aca="false">GAMSbase!A113</f>
        <v>Industrial Emissions (GTCO2 per year)</v>
      </c>
      <c r="C113" s="128" t="n">
        <f aca="false">IFERROR(Base!B113/GAMSbase!B113,"")</f>
        <v>1.00000000003625</v>
      </c>
      <c r="D113" s="128" t="n">
        <f aca="false">IFERROR(Base!C113/GAMSbase!C113,"")</f>
        <v>1.00000000002622</v>
      </c>
      <c r="E113" s="128" t="n">
        <f aca="false">IFERROR(Base!D113/GAMSbase!D113,"")</f>
        <v>1.00000000001569</v>
      </c>
      <c r="F113" s="128" t="n">
        <f aca="false">IFERROR(Base!E113/GAMSbase!E113,"")</f>
        <v>1.00000000003696</v>
      </c>
      <c r="G113" s="128" t="n">
        <f aca="false">IFERROR(Base!F113/GAMSbase!F113,"")</f>
        <v>1.00000000004961</v>
      </c>
      <c r="H113" s="128" t="n">
        <f aca="false">IFERROR(Base!G113/GAMSbase!G113,"")</f>
        <v>1.00000000003864</v>
      </c>
      <c r="I113" s="128" t="n">
        <f aca="false">IFERROR(Base!H113/GAMSbase!H113,"")</f>
        <v>1.00000000003117</v>
      </c>
      <c r="J113" s="128" t="n">
        <f aca="false">IFERROR(Base!I113/GAMSbase!I113,"")</f>
        <v>1.0000000000295</v>
      </c>
      <c r="K113" s="128" t="n">
        <f aca="false">IFERROR(Base!J113/GAMSbase!J113,"")</f>
        <v>1.00000000003317</v>
      </c>
      <c r="L113" s="128" t="n">
        <f aca="false">IFERROR(Base!K113/GAMSbase!K113,"")</f>
        <v>1.0000000000109</v>
      </c>
      <c r="M113" s="128" t="n">
        <f aca="false">IFERROR(Base!L113/GAMSbase!L113,"")</f>
        <v>0.999999999993306</v>
      </c>
      <c r="N113" s="128" t="n">
        <f aca="false">IFERROR(Base!M113/GAMSbase!M113,"")</f>
        <v>1.00000000000959</v>
      </c>
      <c r="O113" s="128" t="n">
        <f aca="false">IFERROR(Base!N113/GAMSbase!N113,"")</f>
        <v>1.00000000003656</v>
      </c>
      <c r="P113" s="128" t="n">
        <f aca="false">IFERROR(Base!O113/GAMSbase!O113,"")</f>
        <v>1.00000000002541</v>
      </c>
      <c r="Q113" s="128" t="n">
        <f aca="false">IFERROR(Base!P113/GAMSbase!P113,"")</f>
        <v>1.0000000000519</v>
      </c>
      <c r="R113" s="128" t="n">
        <f aca="false">IFERROR(Base!Q113/GAMSbase!Q113,"")</f>
        <v>1.0000000000456</v>
      </c>
      <c r="S113" s="128" t="n">
        <f aca="false">IFERROR(Base!R113/GAMSbase!R113,"")</f>
        <v>1.00000000001748</v>
      </c>
      <c r="T113" s="128" t="n">
        <f aca="false">IFERROR(Base!S113/GAMSbase!S113,"")</f>
        <v>1.00000000004339</v>
      </c>
      <c r="U113" s="128" t="n">
        <f aca="false">IFERROR(Base!T113/GAMSbase!T113,"")</f>
        <v>1.0000000000296</v>
      </c>
      <c r="V113" s="128" t="n">
        <f aca="false">IFERROR(Base!U113/GAMSbase!U113,"")</f>
        <v>1.00000000001442</v>
      </c>
      <c r="W113" s="128" t="n">
        <f aca="false">IFERROR(Base!V113/GAMSbase!V113,"")</f>
        <v>1.00000000004535</v>
      </c>
      <c r="X113" s="128" t="n">
        <f aca="false">IFERROR(Base!W113/GAMSbase!W113,"")</f>
        <v>1.00000000002498</v>
      </c>
      <c r="Y113" s="128" t="n">
        <f aca="false">IFERROR(Base!X113/GAMSbase!X113,"")</f>
        <v>1.00000000002099</v>
      </c>
      <c r="Z113" s="128" t="n">
        <f aca="false">IFERROR(Base!Y113/GAMSbase!Y113,"")</f>
        <v>1.00000000003958</v>
      </c>
      <c r="AA113" s="128" t="n">
        <f aca="false">IFERROR(Base!Z113/GAMSbase!Z113,"")</f>
        <v>1.00000000004638</v>
      </c>
      <c r="AB113" s="128" t="n">
        <f aca="false">IFERROR(Base!AA113/GAMSbase!AA113,"")</f>
        <v>1.00000000005156</v>
      </c>
      <c r="AC113" s="128" t="n">
        <f aca="false">IFERROR(Base!AB113/GAMSbase!AB113,"")</f>
        <v>1.00000000003592</v>
      </c>
      <c r="AD113" s="128" t="n">
        <f aca="false">IFERROR(Base!AC113/GAMSbase!AC113,"")</f>
        <v>1.00000000003307</v>
      </c>
      <c r="AE113" s="128" t="n">
        <f aca="false">IFERROR(Base!AD113/GAMSbase!AD113,"")</f>
        <v>1.00000000002824</v>
      </c>
      <c r="AF113" s="128" t="n">
        <f aca="false">IFERROR(Base!AE113/GAMSbase!AE113,"")</f>
        <v>1.00000000003971</v>
      </c>
      <c r="AG113" s="128" t="n">
        <f aca="false">IFERROR(Base!AF113/GAMSbase!AF113,"")</f>
        <v>1.0000000000336</v>
      </c>
      <c r="AH113" s="128" t="n">
        <f aca="false">IFERROR(Base!AG113/GAMSbase!AG113,"")</f>
        <v>1.00000000002953</v>
      </c>
      <c r="AI113" s="128" t="n">
        <f aca="false">IFERROR(Base!AH113/GAMSbase!AH113,"")</f>
        <v>1.00000000001331</v>
      </c>
      <c r="AJ113" s="128" t="n">
        <f aca="false">IFERROR(Base!AI113/GAMSbase!AI113,"")</f>
        <v>1.00000000003671</v>
      </c>
      <c r="AK113" s="128" t="n">
        <f aca="false">IFERROR(Base!AJ113/GAMSbase!AJ113,"")</f>
        <v>1.00000000002075</v>
      </c>
      <c r="AL113" s="128" t="n">
        <f aca="false">IFERROR(Base!AK113/GAMSbase!AK113,"")</f>
        <v>1.00000000002915</v>
      </c>
      <c r="AM113" s="128" t="n">
        <f aca="false">IFERROR(Base!AL113/GAMSbase!AL113,"")</f>
        <v>1.00000000000593</v>
      </c>
      <c r="AN113" s="128" t="n">
        <f aca="false">IFERROR(Base!AM113/GAMSbase!AM113,"")</f>
        <v>1.00000000003172</v>
      </c>
      <c r="AO113" s="128" t="n">
        <f aca="false">IFERROR(Base!AN113/GAMSbase!AN113,"")</f>
        <v>1.00000000005232</v>
      </c>
      <c r="AP113" s="128" t="n">
        <f aca="false">IFERROR(Base!AO113/GAMSbase!AO113,"")</f>
        <v>1.00000000006581</v>
      </c>
      <c r="AQ113" s="128" t="n">
        <f aca="false">IFERROR(Base!AP113/GAMSbase!AP113,"")</f>
        <v>1.00000000007133</v>
      </c>
      <c r="AR113" s="128" t="n">
        <f aca="false">IFERROR(Base!AQ113/GAMSbase!AQ113,"")</f>
        <v>1.00000000004577</v>
      </c>
      <c r="AS113" s="128" t="n">
        <f aca="false">IFERROR(Base!AR113/GAMSbase!AR113,"")</f>
        <v>1.00000000006946</v>
      </c>
      <c r="AT113" s="128" t="n">
        <f aca="false">IFERROR(Base!AS113/GAMSbase!AS113,"")</f>
        <v>1.00000000008268</v>
      </c>
      <c r="AU113" s="128" t="n">
        <f aca="false">IFERROR(Base!AT113/GAMSbase!AT113,"")</f>
        <v>1.00000000004638</v>
      </c>
      <c r="AV113" s="128" t="n">
        <f aca="false">IFERROR(Base!AU113/GAMSbase!AU113,"")</f>
        <v>1.00000000004426</v>
      </c>
      <c r="AW113" s="128" t="n">
        <f aca="false">IFERROR(Base!AV113/GAMSbase!AV113,"")</f>
        <v>1.00000000005667</v>
      </c>
      <c r="AX113" s="128" t="n">
        <f aca="false">IFERROR(Base!AW113/GAMSbase!AW113,"")</f>
        <v>1.00000000006447</v>
      </c>
      <c r="AY113" s="128" t="n">
        <f aca="false">IFERROR(Base!AX113/GAMSbase!AX113,"")</f>
        <v>1.00000000006349</v>
      </c>
      <c r="AZ113" s="128" t="n">
        <f aca="false">IFERROR(Base!AY113/GAMSbase!AY113,"")</f>
        <v>1.00000000007902</v>
      </c>
      <c r="BA113" s="128" t="n">
        <f aca="false">IFERROR(Base!AZ113/GAMSbase!AZ113,"")</f>
        <v>1.00000000007356</v>
      </c>
      <c r="BB113" s="128" t="n">
        <f aca="false">IFERROR(Base!BA113/GAMSbase!BA113,"")</f>
        <v>1.00000000006483</v>
      </c>
      <c r="BC113" s="128" t="n">
        <f aca="false">IFERROR(Base!BB113/GAMSbase!BB113,"")</f>
        <v>1.00000000005605</v>
      </c>
      <c r="BD113" s="128" t="n">
        <f aca="false">IFERROR(Base!BC113/GAMSbase!BC113,"")</f>
        <v>1.0000000000542</v>
      </c>
      <c r="BE113" s="128" t="n">
        <f aca="false">IFERROR(Base!BD113/GAMSbase!BD113,"")</f>
        <v>1.00000000005055</v>
      </c>
      <c r="BF113" s="128" t="n">
        <f aca="false">IFERROR(Base!BE113/GAMSbase!BE113,"")</f>
        <v>1.00000000004566</v>
      </c>
      <c r="BG113" s="128" t="n">
        <f aca="false">IFERROR(Base!BF113/GAMSbase!BF113,"")</f>
        <v>1.19984258483426</v>
      </c>
      <c r="BH113" s="128" t="n">
        <f aca="false">IFERROR(Base!BG113/GAMSbase!BG113,"")</f>
        <v>0.9999747436898</v>
      </c>
      <c r="BI113" s="128" t="n">
        <f aca="false">IFERROR(Base!BH113/GAMSbase!BH113,"")</f>
        <v>0.999989078130117</v>
      </c>
      <c r="BJ113" s="128" t="n">
        <f aca="false">IFERROR(Base!BI113/GAMSbase!BI113,"")</f>
        <v>1.00000416592057</v>
      </c>
    </row>
    <row r="114" customFormat="false" ht="12.75" hidden="false" customHeight="false" outlineLevel="0" collapsed="false">
      <c r="A114" s="0" t="str">
        <f aca="false">Base!A114</f>
        <v>World emissions intensity (sigma)</v>
      </c>
      <c r="B114" s="0" t="str">
        <f aca="false">GAMSbase!A114</f>
        <v>World Emissions Intensity (sigma)</v>
      </c>
      <c r="C114" s="128" t="n">
        <f aca="false">IFERROR(Base!B114/GAMSbase!B114,"")</f>
        <v>0.999999999962539</v>
      </c>
      <c r="D114" s="128" t="n">
        <f aca="false">IFERROR(Base!C114/GAMSbase!C114,"")</f>
        <v>1.00000000012411</v>
      </c>
      <c r="E114" s="128" t="n">
        <f aca="false">IFERROR(Base!D114/GAMSbase!D114,"")</f>
        <v>1.00000000000656</v>
      </c>
      <c r="F114" s="128" t="n">
        <f aca="false">IFERROR(Base!E114/GAMSbase!E114,"")</f>
        <v>1.00000000002527</v>
      </c>
      <c r="G114" s="128" t="n">
        <f aca="false">IFERROR(Base!F114/GAMSbase!F114,"")</f>
        <v>1.00000000009217</v>
      </c>
      <c r="H114" s="128" t="n">
        <f aca="false">IFERROR(Base!G114/GAMSbase!G114,"")</f>
        <v>1.00000000001387</v>
      </c>
      <c r="I114" s="128" t="n">
        <f aca="false">IFERROR(Base!H114/GAMSbase!H114,"")</f>
        <v>1.0000000000618</v>
      </c>
      <c r="J114" s="128" t="n">
        <f aca="false">IFERROR(Base!I114/GAMSbase!I114,"")</f>
        <v>1.00000000007748</v>
      </c>
      <c r="K114" s="128" t="n">
        <f aca="false">IFERROR(Base!J114/GAMSbase!J114,"")</f>
        <v>0.999999999997629</v>
      </c>
      <c r="L114" s="128" t="n">
        <f aca="false">IFERROR(Base!K114/GAMSbase!K114,"")</f>
        <v>0.99999999996324</v>
      </c>
      <c r="M114" s="128" t="n">
        <f aca="false">IFERROR(Base!L114/GAMSbase!L114,"")</f>
        <v>0.999999999922798</v>
      </c>
      <c r="N114" s="128" t="n">
        <f aca="false">IFERROR(Base!M114/GAMSbase!M114,"")</f>
        <v>0.999999999880683</v>
      </c>
      <c r="O114" s="128" t="n">
        <f aca="false">IFERROR(Base!N114/GAMSbase!N114,"")</f>
        <v>1.00000000000327</v>
      </c>
      <c r="P114" s="128" t="n">
        <f aca="false">IFERROR(Base!O114/GAMSbase!O114,"")</f>
        <v>1.00000000007659</v>
      </c>
      <c r="Q114" s="128" t="n">
        <f aca="false">IFERROR(Base!P114/GAMSbase!P114,"")</f>
        <v>1.00000000022082</v>
      </c>
      <c r="R114" s="128" t="n">
        <f aca="false">IFERROR(Base!Q114/GAMSbase!Q114,"")</f>
        <v>1.00000000017604</v>
      </c>
      <c r="S114" s="128" t="n">
        <f aca="false">IFERROR(Base!R114/GAMSbase!R114,"")</f>
        <v>1.00000000000545</v>
      </c>
      <c r="T114" s="128" t="n">
        <f aca="false">IFERROR(Base!S114/GAMSbase!S114,"")</f>
        <v>1.00000000024448</v>
      </c>
      <c r="U114" s="128" t="n">
        <f aca="false">IFERROR(Base!T114/GAMSbase!T114,"")</f>
        <v>1.00000000022041</v>
      </c>
      <c r="V114" s="128" t="n">
        <f aca="false">IFERROR(Base!U114/GAMSbase!U114,"")</f>
        <v>0.999999999876363</v>
      </c>
      <c r="W114" s="128" t="n">
        <f aca="false">IFERROR(Base!V114/GAMSbase!V114,"")</f>
        <v>0.999999999905262</v>
      </c>
      <c r="X114" s="128" t="n">
        <f aca="false">IFERROR(Base!W114/GAMSbase!W114,"")</f>
        <v>1.00000000022382</v>
      </c>
      <c r="Y114" s="128" t="n">
        <f aca="false">IFERROR(Base!X114/GAMSbase!X114,"")</f>
        <v>1.00000000031814</v>
      </c>
      <c r="Z114" s="128" t="n">
        <f aca="false">IFERROR(Base!Y114/GAMSbase!Y114,"")</f>
        <v>0.999999999856904</v>
      </c>
      <c r="AA114" s="128" t="n">
        <f aca="false">IFERROR(Base!Z114/GAMSbase!Z114,"")</f>
        <v>0.999999999960749</v>
      </c>
      <c r="AB114" s="128" t="n">
        <f aca="false">IFERROR(Base!AA114/GAMSbase!AA114,"")</f>
        <v>1.00000000001002</v>
      </c>
      <c r="AC114" s="128" t="n">
        <f aca="false">IFERROR(Base!AB114/GAMSbase!AB114,"")</f>
        <v>1.00000000000957</v>
      </c>
      <c r="AD114" s="128" t="n">
        <f aca="false">IFERROR(Base!AC114/GAMSbase!AC114,"")</f>
        <v>0.999999999621959</v>
      </c>
      <c r="AE114" s="128" t="n">
        <f aca="false">IFERROR(Base!AD114/GAMSbase!AD114,"")</f>
        <v>1.00000000005806</v>
      </c>
      <c r="AF114" s="128" t="n">
        <f aca="false">IFERROR(Base!AE114/GAMSbase!AE114,"")</f>
        <v>1.00000000028345</v>
      </c>
      <c r="AG114" s="128" t="n">
        <f aca="false">IFERROR(Base!AF114/GAMSbase!AF114,"")</f>
        <v>1.00000000048253</v>
      </c>
      <c r="AH114" s="128" t="n">
        <f aca="false">IFERROR(Base!AG114/GAMSbase!AG114,"")</f>
        <v>1.00000000011336</v>
      </c>
      <c r="AI114" s="128" t="n">
        <f aca="false">IFERROR(Base!AH114/GAMSbase!AH114,"")</f>
        <v>1.00000000017677</v>
      </c>
      <c r="AJ114" s="128" t="n">
        <f aca="false">IFERROR(Base!AI114/GAMSbase!AI114,"")</f>
        <v>0.999999999754426</v>
      </c>
      <c r="AK114" s="128" t="n">
        <f aca="false">IFERROR(Base!AJ114/GAMSbase!AJ114,"")</f>
        <v>1.00000000034871</v>
      </c>
      <c r="AL114" s="128" t="n">
        <f aca="false">IFERROR(Base!AK114/GAMSbase!AK114,"")</f>
        <v>1.00000000081608</v>
      </c>
      <c r="AM114" s="128" t="n">
        <f aca="false">IFERROR(Base!AL114/GAMSbase!AL114,"")</f>
        <v>1.00000000085086</v>
      </c>
      <c r="AN114" s="128" t="n">
        <f aca="false">IFERROR(Base!AM114/GAMSbase!AM114,"")</f>
        <v>1.00000000064055</v>
      </c>
      <c r="AO114" s="128" t="n">
        <f aca="false">IFERROR(Base!AN114/GAMSbase!AN114,"")</f>
        <v>1.0000000004681</v>
      </c>
      <c r="AP114" s="128" t="n">
        <f aca="false">IFERROR(Base!AO114/GAMSbase!AO114,"")</f>
        <v>0.999999998786914</v>
      </c>
      <c r="AQ114" s="128" t="n">
        <f aca="false">IFERROR(Base!AP114/GAMSbase!AP114,"")</f>
        <v>1.0000000003606</v>
      </c>
      <c r="AR114" s="128" t="n">
        <f aca="false">IFERROR(Base!AQ114/GAMSbase!AQ114,"")</f>
        <v>1.00000000087525</v>
      </c>
      <c r="AS114" s="128" t="n">
        <f aca="false">IFERROR(Base!AR114/GAMSbase!AR114,"")</f>
        <v>0.999999999067907</v>
      </c>
      <c r="AT114" s="128" t="n">
        <f aca="false">IFERROR(Base!AS114/GAMSbase!AS114,"")</f>
        <v>0.99999999740265</v>
      </c>
      <c r="AU114" s="128" t="n">
        <f aca="false">IFERROR(Base!AT114/GAMSbase!AT114,"")</f>
        <v>1.00000000343404</v>
      </c>
      <c r="AV114" s="128" t="n">
        <f aca="false">IFERROR(Base!AU114/GAMSbase!AU114,"")</f>
        <v>0.999999998801541</v>
      </c>
      <c r="AW114" s="128" t="n">
        <f aca="false">IFERROR(Base!AV114/GAMSbase!AV114,"")</f>
        <v>1.00000000074959</v>
      </c>
      <c r="AX114" s="128" t="n">
        <f aca="false">IFERROR(Base!AW114/GAMSbase!AW114,"")</f>
        <v>0.999999998600686</v>
      </c>
      <c r="AY114" s="128" t="n">
        <f aca="false">IFERROR(Base!AX114/GAMSbase!AX114,"")</f>
        <v>0.999999997124934</v>
      </c>
      <c r="AZ114" s="128" t="n">
        <f aca="false">IFERROR(Base!AY114/GAMSbase!AY114,"")</f>
        <v>1.00000000166398</v>
      </c>
      <c r="BA114" s="128" t="n">
        <f aca="false">IFERROR(Base!AZ114/GAMSbase!AZ114,"")</f>
        <v>0.999999998555189</v>
      </c>
      <c r="BB114" s="128" t="n">
        <f aca="false">IFERROR(Base!BA114/GAMSbase!BA114,"")</f>
        <v>1.00000000055789</v>
      </c>
      <c r="BC114" s="128" t="n">
        <f aca="false">IFERROR(Base!BB114/GAMSbase!BB114,"")</f>
        <v>1.00000000315236</v>
      </c>
      <c r="BD114" s="128" t="n">
        <f aca="false">IFERROR(Base!BC114/GAMSbase!BC114,"")</f>
        <v>1.0000000028226</v>
      </c>
      <c r="BE114" s="128" t="n">
        <f aca="false">IFERROR(Base!BD114/GAMSbase!BD114,"")</f>
        <v>0.999999997304197</v>
      </c>
      <c r="BF114" s="128" t="n">
        <f aca="false">IFERROR(Base!BE114/GAMSbase!BE114,"")</f>
        <v>1.00000000169682</v>
      </c>
      <c r="BG114" s="128" t="n">
        <f aca="false">IFERROR(Base!BF114/GAMSbase!BF114,"")</f>
        <v>1.19984258057362</v>
      </c>
      <c r="BH114" s="128" t="n">
        <f aca="false">IFERROR(Base!BG114/GAMSbase!BG114,"")</f>
        <v>0.999999999672948</v>
      </c>
      <c r="BI114" s="128" t="n">
        <f aca="false">IFERROR(Base!BH114/GAMSbase!BH114,"")</f>
        <v>0.999999999169707</v>
      </c>
      <c r="BJ114" s="128" t="n">
        <f aca="false">IFERROR(Base!BI114/GAMSbase!BI114,"")</f>
        <v>0.999999999337569</v>
      </c>
    </row>
    <row r="115" customFormat="false" ht="12.75" hidden="false" customHeight="false" outlineLevel="0" collapsed="false">
      <c r="A115" s="0" t="str">
        <f aca="false">Base!A115</f>
        <v>CAPITAL ACCUMULATION</v>
      </c>
      <c r="B115" s="0" t="str">
        <f aca="false">GAMSbase!A115</f>
        <v>* CAPITAL ACCUMULATION</v>
      </c>
      <c r="C115" s="128" t="str">
        <f aca="false">IFERROR(Base!B115/GAMSbase!B115,"")</f>
        <v/>
      </c>
      <c r="D115" s="128" t="str">
        <f aca="false">IFERROR(Base!C115/GAMSbase!C115,"")</f>
        <v/>
      </c>
      <c r="E115" s="128" t="str">
        <f aca="false">IFERROR(Base!D115/GAMSbase!D115,"")</f>
        <v/>
      </c>
      <c r="F115" s="128" t="str">
        <f aca="false">IFERROR(Base!E115/GAMSbase!E115,"")</f>
        <v/>
      </c>
      <c r="G115" s="128" t="str">
        <f aca="false">IFERROR(Base!F115/GAMSbase!F115,"")</f>
        <v/>
      </c>
      <c r="H115" s="128" t="str">
        <f aca="false">IFERROR(Base!G115/GAMSbase!G115,"")</f>
        <v/>
      </c>
      <c r="I115" s="128" t="str">
        <f aca="false">IFERROR(Base!H115/GAMSbase!H115,"")</f>
        <v/>
      </c>
      <c r="J115" s="128" t="str">
        <f aca="false">IFERROR(Base!I115/GAMSbase!I115,"")</f>
        <v/>
      </c>
      <c r="K115" s="128" t="str">
        <f aca="false">IFERROR(Base!J115/GAMSbase!J115,"")</f>
        <v/>
      </c>
      <c r="L115" s="128" t="str">
        <f aca="false">IFERROR(Base!K115/GAMSbase!K115,"")</f>
        <v/>
      </c>
      <c r="M115" s="128" t="str">
        <f aca="false">IFERROR(Base!L115/GAMSbase!L115,"")</f>
        <v/>
      </c>
      <c r="N115" s="128" t="str">
        <f aca="false">IFERROR(Base!M115/GAMSbase!M115,"")</f>
        <v/>
      </c>
      <c r="O115" s="128" t="str">
        <f aca="false">IFERROR(Base!N115/GAMSbase!N115,"")</f>
        <v/>
      </c>
      <c r="P115" s="128" t="str">
        <f aca="false">IFERROR(Base!O115/GAMSbase!O115,"")</f>
        <v/>
      </c>
      <c r="Q115" s="128" t="str">
        <f aca="false">IFERROR(Base!P115/GAMSbase!P115,"")</f>
        <v/>
      </c>
      <c r="R115" s="128" t="str">
        <f aca="false">IFERROR(Base!Q115/GAMSbase!Q115,"")</f>
        <v/>
      </c>
      <c r="S115" s="128" t="str">
        <f aca="false">IFERROR(Base!R115/GAMSbase!R115,"")</f>
        <v/>
      </c>
      <c r="T115" s="128" t="str">
        <f aca="false">IFERROR(Base!S115/GAMSbase!S115,"")</f>
        <v/>
      </c>
      <c r="U115" s="128" t="str">
        <f aca="false">IFERROR(Base!T115/GAMSbase!T115,"")</f>
        <v/>
      </c>
      <c r="V115" s="128" t="str">
        <f aca="false">IFERROR(Base!U115/GAMSbase!U115,"")</f>
        <v/>
      </c>
      <c r="W115" s="128" t="str">
        <f aca="false">IFERROR(Base!V115/GAMSbase!V115,"")</f>
        <v/>
      </c>
      <c r="X115" s="128" t="str">
        <f aca="false">IFERROR(Base!W115/GAMSbase!W115,"")</f>
        <v/>
      </c>
      <c r="Y115" s="128" t="str">
        <f aca="false">IFERROR(Base!X115/GAMSbase!X115,"")</f>
        <v/>
      </c>
      <c r="Z115" s="128" t="str">
        <f aca="false">IFERROR(Base!Y115/GAMSbase!Y115,"")</f>
        <v/>
      </c>
      <c r="AA115" s="128" t="str">
        <f aca="false">IFERROR(Base!Z115/GAMSbase!Z115,"")</f>
        <v/>
      </c>
      <c r="AB115" s="128" t="str">
        <f aca="false">IFERROR(Base!AA115/GAMSbase!AA115,"")</f>
        <v/>
      </c>
      <c r="AC115" s="128" t="str">
        <f aca="false">IFERROR(Base!AB115/GAMSbase!AB115,"")</f>
        <v/>
      </c>
      <c r="AD115" s="128" t="str">
        <f aca="false">IFERROR(Base!AC115/GAMSbase!AC115,"")</f>
        <v/>
      </c>
      <c r="AE115" s="128" t="str">
        <f aca="false">IFERROR(Base!AD115/GAMSbase!AD115,"")</f>
        <v/>
      </c>
      <c r="AF115" s="128" t="str">
        <f aca="false">IFERROR(Base!AE115/GAMSbase!AE115,"")</f>
        <v/>
      </c>
      <c r="AG115" s="128" t="str">
        <f aca="false">IFERROR(Base!AF115/GAMSbase!AF115,"")</f>
        <v/>
      </c>
      <c r="AH115" s="128" t="str">
        <f aca="false">IFERROR(Base!AG115/GAMSbase!AG115,"")</f>
        <v/>
      </c>
      <c r="AI115" s="128" t="str">
        <f aca="false">IFERROR(Base!AH115/GAMSbase!AH115,"")</f>
        <v/>
      </c>
      <c r="AJ115" s="128" t="str">
        <f aca="false">IFERROR(Base!AI115/GAMSbase!AI115,"")</f>
        <v/>
      </c>
      <c r="AK115" s="128" t="str">
        <f aca="false">IFERROR(Base!AJ115/GAMSbase!AJ115,"")</f>
        <v/>
      </c>
      <c r="AL115" s="128" t="str">
        <f aca="false">IFERROR(Base!AK115/GAMSbase!AK115,"")</f>
        <v/>
      </c>
      <c r="AM115" s="128" t="str">
        <f aca="false">IFERROR(Base!AL115/GAMSbase!AL115,"")</f>
        <v/>
      </c>
      <c r="AN115" s="128" t="str">
        <f aca="false">IFERROR(Base!AM115/GAMSbase!AM115,"")</f>
        <v/>
      </c>
      <c r="AO115" s="128" t="str">
        <f aca="false">IFERROR(Base!AN115/GAMSbase!AN115,"")</f>
        <v/>
      </c>
      <c r="AP115" s="128" t="str">
        <f aca="false">IFERROR(Base!AO115/GAMSbase!AO115,"")</f>
        <v/>
      </c>
      <c r="AQ115" s="128" t="str">
        <f aca="false">IFERROR(Base!AP115/GAMSbase!AP115,"")</f>
        <v/>
      </c>
      <c r="AR115" s="128" t="str">
        <f aca="false">IFERROR(Base!AQ115/GAMSbase!AQ115,"")</f>
        <v/>
      </c>
      <c r="AS115" s="128" t="str">
        <f aca="false">IFERROR(Base!AR115/GAMSbase!AR115,"")</f>
        <v/>
      </c>
      <c r="AT115" s="128" t="str">
        <f aca="false">IFERROR(Base!AS115/GAMSbase!AS115,"")</f>
        <v/>
      </c>
      <c r="AU115" s="128" t="str">
        <f aca="false">IFERROR(Base!AT115/GAMSbase!AT115,"")</f>
        <v/>
      </c>
      <c r="AV115" s="128" t="str">
        <f aca="false">IFERROR(Base!AU115/GAMSbase!AU115,"")</f>
        <v/>
      </c>
      <c r="AW115" s="128" t="str">
        <f aca="false">IFERROR(Base!AV115/GAMSbase!AV115,"")</f>
        <v/>
      </c>
      <c r="AX115" s="128" t="str">
        <f aca="false">IFERROR(Base!AW115/GAMSbase!AW115,"")</f>
        <v/>
      </c>
      <c r="AY115" s="128" t="str">
        <f aca="false">IFERROR(Base!AX115/GAMSbase!AX115,"")</f>
        <v/>
      </c>
      <c r="AZ115" s="128" t="str">
        <f aca="false">IFERROR(Base!AY115/GAMSbase!AY115,"")</f>
        <v/>
      </c>
      <c r="BA115" s="128" t="str">
        <f aca="false">IFERROR(Base!AZ115/GAMSbase!AZ115,"")</f>
        <v/>
      </c>
      <c r="BB115" s="128" t="str">
        <f aca="false">IFERROR(Base!BA115/GAMSbase!BA115,"")</f>
        <v/>
      </c>
      <c r="BC115" s="128" t="str">
        <f aca="false">IFERROR(Base!BB115/GAMSbase!BB115,"")</f>
        <v/>
      </c>
      <c r="BD115" s="128" t="str">
        <f aca="false">IFERROR(Base!BC115/GAMSbase!BC115,"")</f>
        <v/>
      </c>
      <c r="BE115" s="128" t="str">
        <f aca="false">IFERROR(Base!BD115/GAMSbase!BD115,"")</f>
        <v/>
      </c>
      <c r="BF115" s="128" t="str">
        <f aca="false">IFERROR(Base!BE115/GAMSbase!BE115,"")</f>
        <v/>
      </c>
      <c r="BG115" s="128" t="str">
        <f aca="false">IFERROR(Base!BF115/GAMSbase!BF115,"")</f>
        <v/>
      </c>
      <c r="BH115" s="128" t="str">
        <f aca="false">IFERROR(Base!BG115/GAMSbase!BG115,"")</f>
        <v/>
      </c>
      <c r="BI115" s="128" t="str">
        <f aca="false">IFERROR(Base!BH115/GAMSbase!BH115,"")</f>
        <v/>
      </c>
      <c r="BJ115" s="128" t="str">
        <f aca="false">IFERROR(Base!BI115/GAMSbase!BI115,"")</f>
        <v/>
      </c>
    </row>
    <row r="116" customFormat="false" ht="12.75" hidden="false" customHeight="false" outlineLevel="0" collapsed="false">
      <c r="A116" s="0" t="str">
        <f aca="false">Base!A116</f>
        <v>Gross investment ($trill per year, 2005$)</v>
      </c>
      <c r="B116" s="0" t="str">
        <f aca="false">GAMSbase!A116</f>
        <v>Gross Investment (trillion 2005USD per year)</v>
      </c>
      <c r="C116" s="128" t="n">
        <f aca="false">IFERROR(Base!B116/GAMSbase!B116,"")</f>
        <v>0.999999999931656</v>
      </c>
      <c r="D116" s="128" t="n">
        <f aca="false">IFERROR(Base!C116/GAMSbase!C116,"")</f>
        <v>0.999999999894147</v>
      </c>
      <c r="E116" s="128" t="n">
        <f aca="false">IFERROR(Base!D116/GAMSbase!D116,"")</f>
        <v>1.00000000006897</v>
      </c>
      <c r="F116" s="128" t="n">
        <f aca="false">IFERROR(Base!E116/GAMSbase!E116,"")</f>
        <v>1.00000000009299</v>
      </c>
      <c r="G116" s="128" t="n">
        <f aca="false">IFERROR(Base!F116/GAMSbase!F116,"")</f>
        <v>0.999999999978702</v>
      </c>
      <c r="H116" s="128" t="n">
        <f aca="false">IFERROR(Base!G116/GAMSbase!G116,"")</f>
        <v>0.999999999954037</v>
      </c>
      <c r="I116" s="128" t="n">
        <f aca="false">IFERROR(Base!H116/GAMSbase!H116,"")</f>
        <v>0.999999999981147</v>
      </c>
      <c r="J116" s="128" t="n">
        <f aca="false">IFERROR(Base!I116/GAMSbase!I116,"")</f>
        <v>0.999999999997925</v>
      </c>
      <c r="K116" s="128" t="n">
        <f aca="false">IFERROR(Base!J116/GAMSbase!J116,"")</f>
        <v>0.99999999983483</v>
      </c>
      <c r="L116" s="128" t="n">
        <f aca="false">IFERROR(Base!K116/GAMSbase!K116,"")</f>
        <v>0.999999999793389</v>
      </c>
      <c r="M116" s="128" t="n">
        <f aca="false">IFERROR(Base!L116/GAMSbase!L116,"")</f>
        <v>0.999999999965168</v>
      </c>
      <c r="N116" s="128" t="n">
        <f aca="false">IFERROR(Base!M116/GAMSbase!M116,"")</f>
        <v>1.00000000010972</v>
      </c>
      <c r="O116" s="128" t="n">
        <f aca="false">IFERROR(Base!N116/GAMSbase!N116,"")</f>
        <v>0.999999999913312</v>
      </c>
      <c r="P116" s="128" t="n">
        <f aca="false">IFERROR(Base!O116/GAMSbase!O116,"")</f>
        <v>1.00000000015576</v>
      </c>
      <c r="Q116" s="128" t="n">
        <f aca="false">IFERROR(Base!P116/GAMSbase!P116,"")</f>
        <v>1.000000000006</v>
      </c>
      <c r="R116" s="128" t="n">
        <f aca="false">IFERROR(Base!Q116/GAMSbase!Q116,"")</f>
        <v>0.9999999998277</v>
      </c>
      <c r="S116" s="128" t="n">
        <f aca="false">IFERROR(Base!R116/GAMSbase!R116,"")</f>
        <v>1.00000000012732</v>
      </c>
      <c r="T116" s="128" t="n">
        <f aca="false">IFERROR(Base!S116/GAMSbase!S116,"")</f>
        <v>0.999999999921838</v>
      </c>
      <c r="U116" s="128" t="n">
        <f aca="false">IFERROR(Base!T116/GAMSbase!T116,"")</f>
        <v>0.99999999986909</v>
      </c>
      <c r="V116" s="128" t="n">
        <f aca="false">IFERROR(Base!U116/GAMSbase!U116,"")</f>
        <v>1.00000000016376</v>
      </c>
      <c r="W116" s="128" t="n">
        <f aca="false">IFERROR(Base!V116/GAMSbase!V116,"")</f>
        <v>0.999999999869748</v>
      </c>
      <c r="X116" s="128" t="n">
        <f aca="false">IFERROR(Base!W116/GAMSbase!W116,"")</f>
        <v>0.999999999936526</v>
      </c>
      <c r="Y116" s="128" t="n">
        <f aca="false">IFERROR(Base!X116/GAMSbase!X116,"")</f>
        <v>1.00000000008717</v>
      </c>
      <c r="Z116" s="128" t="n">
        <f aca="false">IFERROR(Base!Y116/GAMSbase!Y116,"")</f>
        <v>1.00000000006698</v>
      </c>
      <c r="AA116" s="128" t="n">
        <f aca="false">IFERROR(Base!Z116/GAMSbase!Z116,"")</f>
        <v>1.00000000007008</v>
      </c>
      <c r="AB116" s="128" t="n">
        <f aca="false">IFERROR(Base!AA116/GAMSbase!AA116,"")</f>
        <v>0.999999999931632</v>
      </c>
      <c r="AC116" s="128" t="n">
        <f aca="false">IFERROR(Base!AB116/GAMSbase!AB116,"")</f>
        <v>0.999999999977843</v>
      </c>
      <c r="AD116" s="128" t="n">
        <f aca="false">IFERROR(Base!AC116/GAMSbase!AC116,"")</f>
        <v>0.999999999957032</v>
      </c>
      <c r="AE116" s="128" t="n">
        <f aca="false">IFERROR(Base!AD116/GAMSbase!AD116,"")</f>
        <v>1.00000000005928</v>
      </c>
      <c r="AF116" s="128" t="n">
        <f aca="false">IFERROR(Base!AE116/GAMSbase!AE116,"")</f>
        <v>0.999999999969622</v>
      </c>
      <c r="AG116" s="128" t="n">
        <f aca="false">IFERROR(Base!AF116/GAMSbase!AF116,"")</f>
        <v>0.999999999961621</v>
      </c>
      <c r="AH116" s="128" t="n">
        <f aca="false">IFERROR(Base!AG116/GAMSbase!AG116,"")</f>
        <v>0.99999999985296</v>
      </c>
      <c r="AI116" s="128" t="n">
        <f aca="false">IFERROR(Base!AH116/GAMSbase!AH116,"")</f>
        <v>1.00000000010562</v>
      </c>
      <c r="AJ116" s="128" t="n">
        <f aca="false">IFERROR(Base!AI116/GAMSbase!AI116,"")</f>
        <v>0.999999999881114</v>
      </c>
      <c r="AK116" s="128" t="n">
        <f aca="false">IFERROR(Base!AJ116/GAMSbase!AJ116,"")</f>
        <v>1.00000000001086</v>
      </c>
      <c r="AL116" s="128" t="n">
        <f aca="false">IFERROR(Base!AK116/GAMSbase!AK116,"")</f>
        <v>0.999999999804125</v>
      </c>
      <c r="AM116" s="128" t="n">
        <f aca="false">IFERROR(Base!AL116/GAMSbase!AL116,"")</f>
        <v>1.00000000009881</v>
      </c>
      <c r="AN116" s="128" t="n">
        <f aca="false">IFERROR(Base!AM116/GAMSbase!AM116,"")</f>
        <v>1.00000000013264</v>
      </c>
      <c r="AO116" s="128" t="n">
        <f aca="false">IFERROR(Base!AN116/GAMSbase!AN116,"")</f>
        <v>1.00000000017469</v>
      </c>
      <c r="AP116" s="128" t="n">
        <f aca="false">IFERROR(Base!AO116/GAMSbase!AO116,"")</f>
        <v>1.00000000012888</v>
      </c>
      <c r="AQ116" s="128" t="n">
        <f aca="false">IFERROR(Base!AP116/GAMSbase!AP116,"")</f>
        <v>0.999999999926061</v>
      </c>
      <c r="AR116" s="128" t="n">
        <f aca="false">IFERROR(Base!AQ116/GAMSbase!AQ116,"")</f>
        <v>1.00000000020198</v>
      </c>
      <c r="AS116" s="128" t="n">
        <f aca="false">IFERROR(Base!AR116/GAMSbase!AR116,"")</f>
        <v>1.00000000022383</v>
      </c>
      <c r="AT116" s="128" t="n">
        <f aca="false">IFERROR(Base!AS116/GAMSbase!AS116,"")</f>
        <v>0.999999999878272</v>
      </c>
      <c r="AU116" s="128" t="n">
        <f aca="false">IFERROR(Base!AT116/GAMSbase!AT116,"")</f>
        <v>1.00000000002501</v>
      </c>
      <c r="AV116" s="128" t="n">
        <f aca="false">IFERROR(Base!AU116/GAMSbase!AU116,"")</f>
        <v>1.00000000012469</v>
      </c>
      <c r="AW116" s="128" t="n">
        <f aca="false">IFERROR(Base!AV116/GAMSbase!AV116,"")</f>
        <v>1.00000000013605</v>
      </c>
      <c r="AX116" s="128" t="n">
        <f aca="false">IFERROR(Base!AW116/GAMSbase!AW116,"")</f>
        <v>1.0000000000878</v>
      </c>
      <c r="AY116" s="128" t="n">
        <f aca="false">IFERROR(Base!AX116/GAMSbase!AX116,"")</f>
        <v>1.00000000020492</v>
      </c>
      <c r="AZ116" s="128" t="n">
        <f aca="false">IFERROR(Base!AY116/GAMSbase!AY116,"")</f>
        <v>1.00000000010609</v>
      </c>
      <c r="BA116" s="128" t="n">
        <f aca="false">IFERROR(Base!AZ116/GAMSbase!AZ116,"")</f>
        <v>1.00000000005218</v>
      </c>
      <c r="BB116" s="128" t="n">
        <f aca="false">IFERROR(Base!BA116/GAMSbase!BA116,"")</f>
        <v>1.00000000004243</v>
      </c>
      <c r="BC116" s="128" t="n">
        <f aca="false">IFERROR(Base!BB116/GAMSbase!BB116,"")</f>
        <v>1.00000000003584</v>
      </c>
      <c r="BD116" s="128" t="n">
        <f aca="false">IFERROR(Base!BC116/GAMSbase!BC116,"")</f>
        <v>1.00000000003129</v>
      </c>
      <c r="BE116" s="128" t="n">
        <f aca="false">IFERROR(Base!BD116/GAMSbase!BD116,"")</f>
        <v>1.00000000002821</v>
      </c>
      <c r="BF116" s="128" t="n">
        <f aca="false">IFERROR(Base!BE116/GAMSbase!BE116,"")</f>
        <v>1.00000000002623</v>
      </c>
      <c r="BG116" s="128" t="n">
        <f aca="false">IFERROR(Base!BF116/GAMSbase!BF116,"")</f>
        <v>0.999802735616592</v>
      </c>
      <c r="BH116" s="128" t="n">
        <f aca="false">IFERROR(Base!BG116/GAMSbase!BG116,"")</f>
        <v>1.0000279194608</v>
      </c>
      <c r="BI116" s="128" t="n">
        <f aca="false">IFERROR(Base!BH116/GAMSbase!BH116,"")</f>
        <v>1.00008181657016</v>
      </c>
      <c r="BJ116" s="128" t="n">
        <f aca="false">IFERROR(Base!BI116/GAMSbase!BI116,"")</f>
        <v>1.00012533990261</v>
      </c>
    </row>
    <row r="117" customFormat="false" ht="12.75" hidden="false" customHeight="false" outlineLevel="0" collapsed="false">
      <c r="A117" s="0" t="str">
        <f aca="false">Base!A117</f>
        <v>Capital ($trill, 2005$)</v>
      </c>
      <c r="B117" s="0" t="str">
        <f aca="false">GAMSbase!A117</f>
        <v>Capital (trillion 2005USD per year)</v>
      </c>
      <c r="C117" s="128" t="n">
        <f aca="false">IFERROR(Base!B117/GAMSbase!B117,"")</f>
        <v>1</v>
      </c>
      <c r="D117" s="128" t="n">
        <f aca="false">IFERROR(Base!C117/GAMSbase!C117,"")</f>
        <v>0.99999999996598</v>
      </c>
      <c r="E117" s="128" t="n">
        <f aca="false">IFERROR(Base!D117/GAMSbase!D117,"")</f>
        <v>0.999999999929162</v>
      </c>
      <c r="F117" s="128" t="n">
        <f aca="false">IFERROR(Base!E117/GAMSbase!E117,"")</f>
        <v>0.999999999999008</v>
      </c>
      <c r="G117" s="128" t="n">
        <f aca="false">IFERROR(Base!F117/GAMSbase!F117,"")</f>
        <v>1.00000000004521</v>
      </c>
      <c r="H117" s="128" t="n">
        <f aca="false">IFERROR(Base!G117/GAMSbase!G117,"")</f>
        <v>1.00000000001291</v>
      </c>
      <c r="I117" s="128" t="n">
        <f aca="false">IFERROR(Base!H117/GAMSbase!H117,"")</f>
        <v>0.999999999983873</v>
      </c>
      <c r="J117" s="128" t="n">
        <f aca="false">IFERROR(Base!I117/GAMSbase!I117,"")</f>
        <v>0.999999999982541</v>
      </c>
      <c r="K117" s="128" t="n">
        <f aca="false">IFERROR(Base!J117/GAMSbase!J117,"")</f>
        <v>0.999999999989873</v>
      </c>
      <c r="L117" s="128" t="n">
        <f aca="false">IFERROR(Base!K117/GAMSbase!K117,"")</f>
        <v>0.999999999916204</v>
      </c>
      <c r="M117" s="128" t="n">
        <f aca="false">IFERROR(Base!L117/GAMSbase!L117,"")</f>
        <v>0.999999999858289</v>
      </c>
      <c r="N117" s="128" t="n">
        <f aca="false">IFERROR(Base!M117/GAMSbase!M117,"")</f>
        <v>0.999999999908603</v>
      </c>
      <c r="O117" s="128" t="n">
        <f aca="false">IFERROR(Base!N117/GAMSbase!N117,"")</f>
        <v>1.00000000000261</v>
      </c>
      <c r="P117" s="128" t="n">
        <f aca="false">IFERROR(Base!O117/GAMSbase!O117,"")</f>
        <v>0.999999999960932</v>
      </c>
      <c r="Q117" s="128" t="n">
        <f aca="false">IFERROR(Base!P117/GAMSbase!P117,"")</f>
        <v>1.00000000005118</v>
      </c>
      <c r="R117" s="128" t="n">
        <f aca="false">IFERROR(Base!Q117/GAMSbase!Q117,"")</f>
        <v>1.00000000003024</v>
      </c>
      <c r="S117" s="128" t="n">
        <f aca="false">IFERROR(Base!R117/GAMSbase!R117,"")</f>
        <v>0.999999999937221</v>
      </c>
      <c r="T117" s="128" t="n">
        <f aca="false">IFERROR(Base!S117/GAMSbase!S117,"")</f>
        <v>1.0000000000239</v>
      </c>
      <c r="U117" s="128" t="n">
        <f aca="false">IFERROR(Base!T117/GAMSbase!T117,"")</f>
        <v>0.999999999977603</v>
      </c>
      <c r="V117" s="128" t="n">
        <f aca="false">IFERROR(Base!U117/GAMSbase!U117,"")</f>
        <v>0.999999999928398</v>
      </c>
      <c r="W117" s="128" t="n">
        <f aca="false">IFERROR(Base!V117/GAMSbase!V117,"")</f>
        <v>1.00000000003438</v>
      </c>
      <c r="X117" s="128" t="n">
        <f aca="false">IFERROR(Base!W117/GAMSbase!W117,"")</f>
        <v>0.999999999960571</v>
      </c>
      <c r="Y117" s="128" t="n">
        <f aca="false">IFERROR(Base!X117/GAMSbase!X117,"")</f>
        <v>0.999999999949984</v>
      </c>
      <c r="Z117" s="128" t="n">
        <f aca="false">IFERROR(Base!Y117/GAMSbase!Y117,"")</f>
        <v>1.00000000001126</v>
      </c>
      <c r="AA117" s="128" t="n">
        <f aca="false">IFERROR(Base!Z117/GAMSbase!Z117,"")</f>
        <v>1.00000000003604</v>
      </c>
      <c r="AB117" s="128" t="n">
        <f aca="false">IFERROR(Base!AA117/GAMSbase!AA117,"")</f>
        <v>1.00000000005117</v>
      </c>
      <c r="AC117" s="128" t="n">
        <f aca="false">IFERROR(Base!AB117/GAMSbase!AB117,"")</f>
        <v>0.99999999999824</v>
      </c>
      <c r="AD117" s="128" t="n">
        <f aca="false">IFERROR(Base!AC117/GAMSbase!AC117,"")</f>
        <v>0.999999999989324</v>
      </c>
      <c r="AE117" s="128" t="n">
        <f aca="false">IFERROR(Base!AD117/GAMSbase!AD117,"")</f>
        <v>0.999999999975137</v>
      </c>
      <c r="AF117" s="128" t="n">
        <f aca="false">IFERROR(Base!AE117/GAMSbase!AE117,"")</f>
        <v>1.00000000001207</v>
      </c>
      <c r="AG117" s="128" t="n">
        <f aca="false">IFERROR(Base!AF117/GAMSbase!AF117,"")</f>
        <v>0.9999999999935</v>
      </c>
      <c r="AH117" s="128" t="n">
        <f aca="false">IFERROR(Base!AG117/GAMSbase!AG117,"")</f>
        <v>0.999999999979546</v>
      </c>
      <c r="AI117" s="128" t="n">
        <f aca="false">IFERROR(Base!AH117/GAMSbase!AH117,"")</f>
        <v>0.999999999924232</v>
      </c>
      <c r="AJ117" s="128" t="n">
        <f aca="false">IFERROR(Base!AI117/GAMSbase!AI117,"")</f>
        <v>1.00000000000345</v>
      </c>
      <c r="AK117" s="128" t="n">
        <f aca="false">IFERROR(Base!AJ117/GAMSbase!AJ117,"")</f>
        <v>0.999999999950153</v>
      </c>
      <c r="AL117" s="128" t="n">
        <f aca="false">IFERROR(Base!AK117/GAMSbase!AK117,"")</f>
        <v>0.999999999976551</v>
      </c>
      <c r="AM117" s="128" t="n">
        <f aca="false">IFERROR(Base!AL117/GAMSbase!AL117,"")</f>
        <v>0.999999999901635</v>
      </c>
      <c r="AN117" s="128" t="n">
        <f aca="false">IFERROR(Base!AM117/GAMSbase!AM117,"")</f>
        <v>0.99999999998721</v>
      </c>
      <c r="AO117" s="128" t="n">
        <f aca="false">IFERROR(Base!AN117/GAMSbase!AN117,"")</f>
        <v>1.00000000005018</v>
      </c>
      <c r="AP117" s="128" t="n">
        <f aca="false">IFERROR(Base!AO117/GAMSbase!AO117,"")</f>
        <v>1.00000000010408</v>
      </c>
      <c r="AQ117" s="128" t="n">
        <f aca="false">IFERROR(Base!AP117/GAMSbase!AP117,"")</f>
        <v>1.00000000011474</v>
      </c>
      <c r="AR117" s="128" t="n">
        <f aca="false">IFERROR(Base!AQ117/GAMSbase!AQ117,"")</f>
        <v>1.00000000003327</v>
      </c>
      <c r="AS117" s="128" t="n">
        <f aca="false">IFERROR(Base!AR117/GAMSbase!AR117,"")</f>
        <v>1.00000000010606</v>
      </c>
      <c r="AT117" s="128" t="n">
        <f aca="false">IFERROR(Base!AS117/GAMSbase!AS117,"")</f>
        <v>1.00000000015692</v>
      </c>
      <c r="AU117" s="128" t="n">
        <f aca="false">IFERROR(Base!AT117/GAMSbase!AT117,"")</f>
        <v>1.0000000000367</v>
      </c>
      <c r="AV117" s="128" t="n">
        <f aca="false">IFERROR(Base!AU117/GAMSbase!AU117,"")</f>
        <v>1.00000000003161</v>
      </c>
      <c r="AW117" s="128" t="n">
        <f aca="false">IFERROR(Base!AV117/GAMSbase!AV117,"")</f>
        <v>1.00000000007142</v>
      </c>
      <c r="AX117" s="128" t="n">
        <f aca="false">IFERROR(Base!AW117/GAMSbase!AW117,"")</f>
        <v>1.00000000009905</v>
      </c>
      <c r="AY117" s="128" t="n">
        <f aca="false">IFERROR(Base!AX117/GAMSbase!AX117,"")</f>
        <v>1.00000000009425</v>
      </c>
      <c r="AZ117" s="128" t="n">
        <f aca="false">IFERROR(Base!AY117/GAMSbase!AY117,"")</f>
        <v>1.00000000014131</v>
      </c>
      <c r="BA117" s="128" t="n">
        <f aca="false">IFERROR(Base!AZ117/GAMSbase!AZ117,"")</f>
        <v>1.00000000012639</v>
      </c>
      <c r="BB117" s="128" t="n">
        <f aca="false">IFERROR(Base!BA117/GAMSbase!BA117,"")</f>
        <v>1.00000000009376</v>
      </c>
      <c r="BC117" s="128" t="n">
        <f aca="false">IFERROR(Base!BB117/GAMSbase!BB117,"")</f>
        <v>1.00000000007142</v>
      </c>
      <c r="BD117" s="128" t="n">
        <f aca="false">IFERROR(Base!BC117/GAMSbase!BC117,"")</f>
        <v>1.00000000005603</v>
      </c>
      <c r="BE117" s="128" t="n">
        <f aca="false">IFERROR(Base!BD117/GAMSbase!BD117,"")</f>
        <v>1.00000000004542</v>
      </c>
      <c r="BF117" s="128" t="n">
        <f aca="false">IFERROR(Base!BE117/GAMSbase!BE117,"")</f>
        <v>1.00000000003808</v>
      </c>
      <c r="BG117" s="128" t="n">
        <f aca="false">IFERROR(Base!BF117/GAMSbase!BF117,"")</f>
        <v>1.00000000003299</v>
      </c>
      <c r="BH117" s="128" t="n">
        <f aca="false">IFERROR(Base!BG117/GAMSbase!BG117,"")</f>
        <v>0.999915814645742</v>
      </c>
      <c r="BI117" s="128" t="n">
        <f aca="false">IFERROR(Base!BH117/GAMSbase!BH117,"")</f>
        <v>0.999963594108633</v>
      </c>
      <c r="BJ117" s="128" t="n">
        <f aca="false">IFERROR(Base!BI117/GAMSbase!BI117,"")</f>
        <v>1.00001388634939</v>
      </c>
    </row>
    <row r="118" customFormat="false" ht="12.75" hidden="false" customHeight="false" outlineLevel="0" collapsed="false">
      <c r="A118" s="0" t="str">
        <f aca="false">Base!A118</f>
        <v>DISCOUNT RATES</v>
      </c>
      <c r="B118" s="0" t="str">
        <f aca="false">GAMSbase!A118</f>
        <v>* DISCOUNT RATES</v>
      </c>
      <c r="C118" s="128" t="str">
        <f aca="false">IFERROR(Base!B118/GAMSbase!B118,"")</f>
        <v/>
      </c>
      <c r="D118" s="128" t="str">
        <f aca="false">IFERROR(Base!C118/GAMSbase!C118,"")</f>
        <v/>
      </c>
      <c r="E118" s="128" t="str">
        <f aca="false">IFERROR(Base!D118/GAMSbase!D118,"")</f>
        <v/>
      </c>
      <c r="F118" s="128" t="str">
        <f aca="false">IFERROR(Base!E118/GAMSbase!E118,"")</f>
        <v/>
      </c>
      <c r="G118" s="128" t="str">
        <f aca="false">IFERROR(Base!F118/GAMSbase!F118,"")</f>
        <v/>
      </c>
      <c r="H118" s="128" t="str">
        <f aca="false">IFERROR(Base!G118/GAMSbase!G118,"")</f>
        <v/>
      </c>
      <c r="I118" s="128" t="str">
        <f aca="false">IFERROR(Base!H118/GAMSbase!H118,"")</f>
        <v/>
      </c>
      <c r="J118" s="128" t="str">
        <f aca="false">IFERROR(Base!I118/GAMSbase!I118,"")</f>
        <v/>
      </c>
      <c r="K118" s="128" t="str">
        <f aca="false">IFERROR(Base!J118/GAMSbase!J118,"")</f>
        <v/>
      </c>
      <c r="L118" s="128" t="str">
        <f aca="false">IFERROR(Base!K118/GAMSbase!K118,"")</f>
        <v/>
      </c>
      <c r="M118" s="128" t="str">
        <f aca="false">IFERROR(Base!L118/GAMSbase!L118,"")</f>
        <v/>
      </c>
      <c r="N118" s="128" t="str">
        <f aca="false">IFERROR(Base!M118/GAMSbase!M118,"")</f>
        <v/>
      </c>
      <c r="O118" s="128" t="str">
        <f aca="false">IFERROR(Base!N118/GAMSbase!N118,"")</f>
        <v/>
      </c>
      <c r="P118" s="128" t="str">
        <f aca="false">IFERROR(Base!O118/GAMSbase!O118,"")</f>
        <v/>
      </c>
      <c r="Q118" s="128" t="str">
        <f aca="false">IFERROR(Base!P118/GAMSbase!P118,"")</f>
        <v/>
      </c>
      <c r="R118" s="128" t="str">
        <f aca="false">IFERROR(Base!Q118/GAMSbase!Q118,"")</f>
        <v/>
      </c>
      <c r="S118" s="128" t="str">
        <f aca="false">IFERROR(Base!R118/GAMSbase!R118,"")</f>
        <v/>
      </c>
      <c r="T118" s="128" t="str">
        <f aca="false">IFERROR(Base!S118/GAMSbase!S118,"")</f>
        <v/>
      </c>
      <c r="U118" s="128" t="str">
        <f aca="false">IFERROR(Base!T118/GAMSbase!T118,"")</f>
        <v/>
      </c>
      <c r="V118" s="128" t="str">
        <f aca="false">IFERROR(Base!U118/GAMSbase!U118,"")</f>
        <v/>
      </c>
      <c r="W118" s="128" t="str">
        <f aca="false">IFERROR(Base!V118/GAMSbase!V118,"")</f>
        <v/>
      </c>
      <c r="X118" s="128" t="str">
        <f aca="false">IFERROR(Base!W118/GAMSbase!W118,"")</f>
        <v/>
      </c>
      <c r="Y118" s="128" t="str">
        <f aca="false">IFERROR(Base!X118/GAMSbase!X118,"")</f>
        <v/>
      </c>
      <c r="Z118" s="128" t="str">
        <f aca="false">IFERROR(Base!Y118/GAMSbase!Y118,"")</f>
        <v/>
      </c>
      <c r="AA118" s="128" t="str">
        <f aca="false">IFERROR(Base!Z118/GAMSbase!Z118,"")</f>
        <v/>
      </c>
      <c r="AB118" s="128" t="str">
        <f aca="false">IFERROR(Base!AA118/GAMSbase!AA118,"")</f>
        <v/>
      </c>
      <c r="AC118" s="128" t="str">
        <f aca="false">IFERROR(Base!AB118/GAMSbase!AB118,"")</f>
        <v/>
      </c>
      <c r="AD118" s="128" t="str">
        <f aca="false">IFERROR(Base!AC118/GAMSbase!AC118,"")</f>
        <v/>
      </c>
      <c r="AE118" s="128" t="str">
        <f aca="false">IFERROR(Base!AD118/GAMSbase!AD118,"")</f>
        <v/>
      </c>
      <c r="AF118" s="128" t="str">
        <f aca="false">IFERROR(Base!AE118/GAMSbase!AE118,"")</f>
        <v/>
      </c>
      <c r="AG118" s="128" t="str">
        <f aca="false">IFERROR(Base!AF118/GAMSbase!AF118,"")</f>
        <v/>
      </c>
      <c r="AH118" s="128" t="str">
        <f aca="false">IFERROR(Base!AG118/GAMSbase!AG118,"")</f>
        <v/>
      </c>
      <c r="AI118" s="128" t="str">
        <f aca="false">IFERROR(Base!AH118/GAMSbase!AH118,"")</f>
        <v/>
      </c>
      <c r="AJ118" s="128" t="str">
        <f aca="false">IFERROR(Base!AI118/GAMSbase!AI118,"")</f>
        <v/>
      </c>
      <c r="AK118" s="128" t="str">
        <f aca="false">IFERROR(Base!AJ118/GAMSbase!AJ118,"")</f>
        <v/>
      </c>
      <c r="AL118" s="128" t="str">
        <f aca="false">IFERROR(Base!AK118/GAMSbase!AK118,"")</f>
        <v/>
      </c>
      <c r="AM118" s="128" t="str">
        <f aca="false">IFERROR(Base!AL118/GAMSbase!AL118,"")</f>
        <v/>
      </c>
      <c r="AN118" s="128" t="str">
        <f aca="false">IFERROR(Base!AM118/GAMSbase!AM118,"")</f>
        <v/>
      </c>
      <c r="AO118" s="128" t="str">
        <f aca="false">IFERROR(Base!AN118/GAMSbase!AN118,"")</f>
        <v/>
      </c>
      <c r="AP118" s="128" t="str">
        <f aca="false">IFERROR(Base!AO118/GAMSbase!AO118,"")</f>
        <v/>
      </c>
      <c r="AQ118" s="128" t="str">
        <f aca="false">IFERROR(Base!AP118/GAMSbase!AP118,"")</f>
        <v/>
      </c>
      <c r="AR118" s="128" t="str">
        <f aca="false">IFERROR(Base!AQ118/GAMSbase!AQ118,"")</f>
        <v/>
      </c>
      <c r="AS118" s="128" t="str">
        <f aca="false">IFERROR(Base!AR118/GAMSbase!AR118,"")</f>
        <v/>
      </c>
      <c r="AT118" s="128" t="str">
        <f aca="false">IFERROR(Base!AS118/GAMSbase!AS118,"")</f>
        <v/>
      </c>
      <c r="AU118" s="128" t="str">
        <f aca="false">IFERROR(Base!AT118/GAMSbase!AT118,"")</f>
        <v/>
      </c>
      <c r="AV118" s="128" t="str">
        <f aca="false">IFERROR(Base!AU118/GAMSbase!AU118,"")</f>
        <v/>
      </c>
      <c r="AW118" s="128" t="str">
        <f aca="false">IFERROR(Base!AV118/GAMSbase!AV118,"")</f>
        <v/>
      </c>
      <c r="AX118" s="128" t="str">
        <f aca="false">IFERROR(Base!AW118/GAMSbase!AW118,"")</f>
        <v/>
      </c>
      <c r="AY118" s="128" t="str">
        <f aca="false">IFERROR(Base!AX118/GAMSbase!AX118,"")</f>
        <v/>
      </c>
      <c r="AZ118" s="128" t="str">
        <f aca="false">IFERROR(Base!AY118/GAMSbase!AY118,"")</f>
        <v/>
      </c>
      <c r="BA118" s="128" t="str">
        <f aca="false">IFERROR(Base!AZ118/GAMSbase!AZ118,"")</f>
        <v/>
      </c>
      <c r="BB118" s="128" t="str">
        <f aca="false">IFERROR(Base!BA118/GAMSbase!BA118,"")</f>
        <v/>
      </c>
      <c r="BC118" s="128" t="str">
        <f aca="false">IFERROR(Base!BB118/GAMSbase!BB118,"")</f>
        <v/>
      </c>
      <c r="BD118" s="128" t="str">
        <f aca="false">IFERROR(Base!BC118/GAMSbase!BC118,"")</f>
        <v/>
      </c>
      <c r="BE118" s="128" t="str">
        <f aca="false">IFERROR(Base!BD118/GAMSbase!BD118,"")</f>
        <v/>
      </c>
      <c r="BF118" s="128" t="str">
        <f aca="false">IFERROR(Base!BE118/GAMSbase!BE118,"")</f>
        <v/>
      </c>
      <c r="BG118" s="128" t="str">
        <f aca="false">IFERROR(Base!BF118/GAMSbase!BF118,"")</f>
        <v/>
      </c>
      <c r="BH118" s="128" t="str">
        <f aca="false">IFERROR(Base!BG118/GAMSbase!BG118,"")</f>
        <v/>
      </c>
      <c r="BI118" s="128" t="str">
        <f aca="false">IFERROR(Base!BH118/GAMSbase!BH118,"")</f>
        <v/>
      </c>
      <c r="BJ118" s="128" t="str">
        <f aca="false">IFERROR(Base!BI118/GAMSbase!BI118,"")</f>
        <v/>
      </c>
    </row>
    <row r="119" customFormat="false" ht="12.75" hidden="false" customHeight="false" outlineLevel="0" collapsed="false">
      <c r="A119" s="0" t="str">
        <f aca="false">Base!A119</f>
        <v>Utility discount rate (per year)</v>
      </c>
      <c r="B119" s="0" t="str">
        <f aca="false">GAMSbase!A119</f>
        <v>Utility Discount Rate (per year)</v>
      </c>
      <c r="C119" s="128" t="n">
        <f aca="false">IFERROR(Base!B119/GAMSbase!B119,"")</f>
        <v>1</v>
      </c>
      <c r="D119" s="128" t="n">
        <f aca="false">IFERROR(Base!C119/GAMSbase!C119,"")</f>
        <v>1</v>
      </c>
      <c r="E119" s="128" t="n">
        <f aca="false">IFERROR(Base!D119/GAMSbase!D119,"")</f>
        <v>1</v>
      </c>
      <c r="F119" s="128" t="n">
        <f aca="false">IFERROR(Base!E119/GAMSbase!E119,"")</f>
        <v>1</v>
      </c>
      <c r="G119" s="128" t="n">
        <f aca="false">IFERROR(Base!F119/GAMSbase!F119,"")</f>
        <v>1</v>
      </c>
      <c r="H119" s="128" t="n">
        <f aca="false">IFERROR(Base!G119/GAMSbase!G119,"")</f>
        <v>1</v>
      </c>
      <c r="I119" s="128" t="n">
        <f aca="false">IFERROR(Base!H119/GAMSbase!H119,"")</f>
        <v>1</v>
      </c>
      <c r="J119" s="128" t="n">
        <f aca="false">IFERROR(Base!I119/GAMSbase!I119,"")</f>
        <v>1</v>
      </c>
      <c r="K119" s="128" t="n">
        <f aca="false">IFERROR(Base!J119/GAMSbase!J119,"")</f>
        <v>1</v>
      </c>
      <c r="L119" s="128" t="n">
        <f aca="false">IFERROR(Base!K119/GAMSbase!K119,"")</f>
        <v>1</v>
      </c>
      <c r="M119" s="128" t="n">
        <f aca="false">IFERROR(Base!L119/GAMSbase!L119,"")</f>
        <v>1</v>
      </c>
      <c r="N119" s="128" t="n">
        <f aca="false">IFERROR(Base!M119/GAMSbase!M119,"")</f>
        <v>1</v>
      </c>
      <c r="O119" s="128" t="n">
        <f aca="false">IFERROR(Base!N119/GAMSbase!N119,"")</f>
        <v>1</v>
      </c>
      <c r="P119" s="128" t="n">
        <f aca="false">IFERROR(Base!O119/GAMSbase!O119,"")</f>
        <v>1</v>
      </c>
      <c r="Q119" s="128" t="n">
        <f aca="false">IFERROR(Base!P119/GAMSbase!P119,"")</f>
        <v>1</v>
      </c>
      <c r="R119" s="128" t="n">
        <f aca="false">IFERROR(Base!Q119/GAMSbase!Q119,"")</f>
        <v>1</v>
      </c>
      <c r="S119" s="128" t="n">
        <f aca="false">IFERROR(Base!R119/GAMSbase!R119,"")</f>
        <v>1</v>
      </c>
      <c r="T119" s="128" t="n">
        <f aca="false">IFERROR(Base!S119/GAMSbase!S119,"")</f>
        <v>1</v>
      </c>
      <c r="U119" s="128" t="n">
        <f aca="false">IFERROR(Base!T119/GAMSbase!T119,"")</f>
        <v>1</v>
      </c>
      <c r="V119" s="128" t="n">
        <f aca="false">IFERROR(Base!U119/GAMSbase!U119,"")</f>
        <v>1</v>
      </c>
      <c r="W119" s="128" t="n">
        <f aca="false">IFERROR(Base!V119/GAMSbase!V119,"")</f>
        <v>1</v>
      </c>
      <c r="X119" s="128" t="n">
        <f aca="false">IFERROR(Base!W119/GAMSbase!W119,"")</f>
        <v>1</v>
      </c>
      <c r="Y119" s="128" t="n">
        <f aca="false">IFERROR(Base!X119/GAMSbase!X119,"")</f>
        <v>1</v>
      </c>
      <c r="Z119" s="128" t="n">
        <f aca="false">IFERROR(Base!Y119/GAMSbase!Y119,"")</f>
        <v>1</v>
      </c>
      <c r="AA119" s="128" t="n">
        <f aca="false">IFERROR(Base!Z119/GAMSbase!Z119,"")</f>
        <v>1</v>
      </c>
      <c r="AB119" s="128" t="n">
        <f aca="false">IFERROR(Base!AA119/GAMSbase!AA119,"")</f>
        <v>1</v>
      </c>
      <c r="AC119" s="128" t="n">
        <f aca="false">IFERROR(Base!AB119/GAMSbase!AB119,"")</f>
        <v>1</v>
      </c>
      <c r="AD119" s="128" t="n">
        <f aca="false">IFERROR(Base!AC119/GAMSbase!AC119,"")</f>
        <v>1</v>
      </c>
      <c r="AE119" s="128" t="n">
        <f aca="false">IFERROR(Base!AD119/GAMSbase!AD119,"")</f>
        <v>1</v>
      </c>
      <c r="AF119" s="128" t="n">
        <f aca="false">IFERROR(Base!AE119/GAMSbase!AE119,"")</f>
        <v>1</v>
      </c>
      <c r="AG119" s="128" t="n">
        <f aca="false">IFERROR(Base!AF119/GAMSbase!AF119,"")</f>
        <v>1</v>
      </c>
      <c r="AH119" s="128" t="n">
        <f aca="false">IFERROR(Base!AG119/GAMSbase!AG119,"")</f>
        <v>1</v>
      </c>
      <c r="AI119" s="128" t="n">
        <f aca="false">IFERROR(Base!AH119/GAMSbase!AH119,"")</f>
        <v>1</v>
      </c>
      <c r="AJ119" s="128" t="n">
        <f aca="false">IFERROR(Base!AI119/GAMSbase!AI119,"")</f>
        <v>1</v>
      </c>
      <c r="AK119" s="128" t="n">
        <f aca="false">IFERROR(Base!AJ119/GAMSbase!AJ119,"")</f>
        <v>1</v>
      </c>
      <c r="AL119" s="128" t="n">
        <f aca="false">IFERROR(Base!AK119/GAMSbase!AK119,"")</f>
        <v>1</v>
      </c>
      <c r="AM119" s="128" t="n">
        <f aca="false">IFERROR(Base!AL119/GAMSbase!AL119,"")</f>
        <v>1</v>
      </c>
      <c r="AN119" s="128" t="n">
        <f aca="false">IFERROR(Base!AM119/GAMSbase!AM119,"")</f>
        <v>1</v>
      </c>
      <c r="AO119" s="128" t="n">
        <f aca="false">IFERROR(Base!AN119/GAMSbase!AN119,"")</f>
        <v>1</v>
      </c>
      <c r="AP119" s="128" t="n">
        <f aca="false">IFERROR(Base!AO119/GAMSbase!AO119,"")</f>
        <v>1</v>
      </c>
      <c r="AQ119" s="128" t="n">
        <f aca="false">IFERROR(Base!AP119/GAMSbase!AP119,"")</f>
        <v>1</v>
      </c>
      <c r="AR119" s="128" t="n">
        <f aca="false">IFERROR(Base!AQ119/GAMSbase!AQ119,"")</f>
        <v>1</v>
      </c>
      <c r="AS119" s="128" t="n">
        <f aca="false">IFERROR(Base!AR119/GAMSbase!AR119,"")</f>
        <v>1</v>
      </c>
      <c r="AT119" s="128" t="n">
        <f aca="false">IFERROR(Base!AS119/GAMSbase!AS119,"")</f>
        <v>1</v>
      </c>
      <c r="AU119" s="128" t="n">
        <f aca="false">IFERROR(Base!AT119/GAMSbase!AT119,"")</f>
        <v>1</v>
      </c>
      <c r="AV119" s="128" t="n">
        <f aca="false">IFERROR(Base!AU119/GAMSbase!AU119,"")</f>
        <v>1</v>
      </c>
      <c r="AW119" s="128" t="n">
        <f aca="false">IFERROR(Base!AV119/GAMSbase!AV119,"")</f>
        <v>1</v>
      </c>
      <c r="AX119" s="128" t="n">
        <f aca="false">IFERROR(Base!AW119/GAMSbase!AW119,"")</f>
        <v>1</v>
      </c>
      <c r="AY119" s="128" t="n">
        <f aca="false">IFERROR(Base!AX119/GAMSbase!AX119,"")</f>
        <v>1</v>
      </c>
      <c r="AZ119" s="128" t="n">
        <f aca="false">IFERROR(Base!AY119/GAMSbase!AY119,"")</f>
        <v>1</v>
      </c>
      <c r="BA119" s="128" t="n">
        <f aca="false">IFERROR(Base!AZ119/GAMSbase!AZ119,"")</f>
        <v>1</v>
      </c>
      <c r="BB119" s="128" t="n">
        <f aca="false">IFERROR(Base!BA119/GAMSbase!BA119,"")</f>
        <v>1</v>
      </c>
      <c r="BC119" s="128" t="n">
        <f aca="false">IFERROR(Base!BB119/GAMSbase!BB119,"")</f>
        <v>1</v>
      </c>
      <c r="BD119" s="128" t="n">
        <f aca="false">IFERROR(Base!BC119/GAMSbase!BC119,"")</f>
        <v>1</v>
      </c>
      <c r="BE119" s="128" t="n">
        <f aca="false">IFERROR(Base!BD119/GAMSbase!BD119,"")</f>
        <v>1</v>
      </c>
      <c r="BF119" s="128" t="n">
        <f aca="false">IFERROR(Base!BE119/GAMSbase!BE119,"")</f>
        <v>1</v>
      </c>
      <c r="BG119" s="128" t="n">
        <f aca="false">IFERROR(Base!BF119/GAMSbase!BF119,"")</f>
        <v>1</v>
      </c>
      <c r="BH119" s="128" t="n">
        <f aca="false">IFERROR(Base!BG119/GAMSbase!BG119,"")</f>
        <v>1</v>
      </c>
      <c r="BI119" s="128" t="n">
        <f aca="false">IFERROR(Base!BH119/GAMSbase!BH119,"")</f>
        <v>1</v>
      </c>
      <c r="BJ119" s="128" t="n">
        <f aca="false">IFERROR(Base!BI119/GAMSbase!BI119,"")</f>
        <v>1</v>
      </c>
    </row>
    <row r="120" customFormat="false" ht="12.75" hidden="false" customHeight="false" outlineLevel="0" collapsed="false">
      <c r="A120" s="0" t="str">
        <f aca="false">Base!A120</f>
        <v>First period gross MPK</v>
      </c>
      <c r="B120" s="0" t="str">
        <f aca="false">GAMSbase!A120</f>
        <v>First Period gross MPK</v>
      </c>
      <c r="C120" s="128" t="n">
        <f aca="false">IFERROR(Base!B120/GAMSbase!B120,"")</f>
        <v>1.00000000030104</v>
      </c>
      <c r="D120" s="128" t="n">
        <f aca="false">IFERROR(Base!C120/GAMSbase!C120,"")</f>
        <v>0.999999999798322</v>
      </c>
      <c r="E120" s="128" t="n">
        <f aca="false">IFERROR(Base!D120/GAMSbase!D120,"")</f>
        <v>0.999999999991945</v>
      </c>
      <c r="F120" s="128" t="n">
        <f aca="false">IFERROR(Base!E120/GAMSbase!E120,"")</f>
        <v>0.999999999648993</v>
      </c>
      <c r="G120" s="128" t="n">
        <f aca="false">IFERROR(Base!F120/GAMSbase!F120,"")</f>
        <v>1.00000000017051</v>
      </c>
      <c r="H120" s="128" t="n">
        <f aca="false">IFERROR(Base!G120/GAMSbase!G120,"")</f>
        <v>1.00000000007429</v>
      </c>
      <c r="I120" s="128" t="n">
        <f aca="false">IFERROR(Base!H120/GAMSbase!H120,"")</f>
        <v>0.999999999810688</v>
      </c>
      <c r="J120" s="128" t="n">
        <f aca="false">IFERROR(Base!I120/GAMSbase!I120,"")</f>
        <v>1.00000000025471</v>
      </c>
      <c r="K120" s="128" t="n">
        <f aca="false">IFERROR(Base!J120/GAMSbase!J120,"")</f>
        <v>0.999999999667438</v>
      </c>
      <c r="L120" s="128" t="n">
        <f aca="false">IFERROR(Base!K120/GAMSbase!K120,"")</f>
        <v>1.00000000030776</v>
      </c>
      <c r="M120" s="128" t="n">
        <f aca="false">IFERROR(Base!L120/GAMSbase!L120,"")</f>
        <v>1.00000000005395</v>
      </c>
      <c r="N120" s="128" t="n">
        <f aca="false">IFERROR(Base!M120/GAMSbase!M120,"")</f>
        <v>1.00000000043035</v>
      </c>
      <c r="O120" s="128" t="n">
        <f aca="false">IFERROR(Base!N120/GAMSbase!N120,"")</f>
        <v>0.999999999881578</v>
      </c>
      <c r="P120" s="128" t="n">
        <f aca="false">IFERROR(Base!O120/GAMSbase!O120,"")</f>
        <v>0.999999999941524</v>
      </c>
      <c r="Q120" s="128" t="n">
        <f aca="false">IFERROR(Base!P120/GAMSbase!P120,"")</f>
        <v>1.00000000018116</v>
      </c>
      <c r="R120" s="128" t="n">
        <f aca="false">IFERROR(Base!Q120/GAMSbase!Q120,"")</f>
        <v>1.00000000024102</v>
      </c>
      <c r="S120" s="128" t="n">
        <f aca="false">IFERROR(Base!R120/GAMSbase!R120,"")</f>
        <v>0.999999999856706</v>
      </c>
      <c r="T120" s="128" t="n">
        <f aca="false">IFERROR(Base!S120/GAMSbase!S120,"")</f>
        <v>0.999999999774542</v>
      </c>
      <c r="U120" s="128" t="n">
        <f aca="false">IFERROR(Base!T120/GAMSbase!T120,"")</f>
        <v>1.00000000001207</v>
      </c>
      <c r="V120" s="128" t="n">
        <f aca="false">IFERROR(Base!U120/GAMSbase!U120,"")</f>
        <v>0.999999999815293</v>
      </c>
      <c r="W120" s="128" t="n">
        <f aca="false">IFERROR(Base!V120/GAMSbase!V120,"")</f>
        <v>0.999999999809237</v>
      </c>
      <c r="X120" s="128" t="n">
        <f aca="false">IFERROR(Base!W120/GAMSbase!W120,"")</f>
        <v>0.999999999946525</v>
      </c>
      <c r="Y120" s="128" t="n">
        <f aca="false">IFERROR(Base!X120/GAMSbase!X120,"")</f>
        <v>0.999999999863383</v>
      </c>
      <c r="Z120" s="128" t="n">
        <f aca="false">IFERROR(Base!Y120/GAMSbase!Y120,"")</f>
        <v>1.00000000005893</v>
      </c>
      <c r="AA120" s="128" t="n">
        <f aca="false">IFERROR(Base!Z120/GAMSbase!Z120,"")</f>
        <v>1.00000000018769</v>
      </c>
      <c r="AB120" s="128" t="n">
        <f aca="false">IFERROR(Base!AA120/GAMSbase!AA120,"")</f>
        <v>0.999999999969208</v>
      </c>
      <c r="AC120" s="128" t="n">
        <f aca="false">IFERROR(Base!AB120/GAMSbase!AB120,"")</f>
        <v>0.999999999942194</v>
      </c>
      <c r="AD120" s="128" t="n">
        <f aca="false">IFERROR(Base!AC120/GAMSbase!AC120,"")</f>
        <v>0.999999999904765</v>
      </c>
      <c r="AE120" s="128" t="n">
        <f aca="false">IFERROR(Base!AD120/GAMSbase!AD120,"")</f>
        <v>1.00000000016624</v>
      </c>
      <c r="AF120" s="128" t="n">
        <f aca="false">IFERROR(Base!AE120/GAMSbase!AE120,"")</f>
        <v>0.999999999844743</v>
      </c>
      <c r="AG120" s="128" t="n">
        <f aca="false">IFERROR(Base!AF120/GAMSbase!AF120,"")</f>
        <v>0.999999999751125</v>
      </c>
      <c r="AH120" s="128" t="n">
        <f aca="false">IFERROR(Base!AG120/GAMSbase!AG120,"")</f>
        <v>0.999999999968378</v>
      </c>
      <c r="AI120" s="128" t="n">
        <f aca="false">IFERROR(Base!AH120/GAMSbase!AH120,"")</f>
        <v>0.999999999870735</v>
      </c>
      <c r="AJ120" s="128" t="n">
        <f aca="false">IFERROR(Base!AI120/GAMSbase!AI120,"")</f>
        <v>1.00000000025594</v>
      </c>
      <c r="AK120" s="128" t="n">
        <f aca="false">IFERROR(Base!AJ120/GAMSbase!AJ120,"")</f>
        <v>1.00000000032849</v>
      </c>
      <c r="AL120" s="128" t="n">
        <f aca="false">IFERROR(Base!AK120/GAMSbase!AK120,"")</f>
        <v>1.00000000015706</v>
      </c>
      <c r="AM120" s="128" t="n">
        <f aca="false">IFERROR(Base!AL120/GAMSbase!AL120,"")</f>
        <v>0.999999999874859</v>
      </c>
      <c r="AN120" s="128" t="n">
        <f aca="false">IFERROR(Base!AM120/GAMSbase!AM120,"")</f>
        <v>1.00000000017061</v>
      </c>
      <c r="AO120" s="128" t="n">
        <f aca="false">IFERROR(Base!AN120/GAMSbase!AN120,"")</f>
        <v>1.00000000026521</v>
      </c>
      <c r="AP120" s="128" t="n">
        <f aca="false">IFERROR(Base!AO120/GAMSbase!AO120,"")</f>
        <v>0.999999999773993</v>
      </c>
      <c r="AQ120" s="128" t="n">
        <f aca="false">IFERROR(Base!AP120/GAMSbase!AP120,"")</f>
        <v>0.999999999951621</v>
      </c>
      <c r="AR120" s="128" t="n">
        <f aca="false">IFERROR(Base!AQ120/GAMSbase!AQ120,"")</f>
        <v>0.999999999812344</v>
      </c>
      <c r="AS120" s="128" t="n">
        <f aca="false">IFERROR(Base!AR120/GAMSbase!AR120,"")</f>
        <v>0.999999999801538</v>
      </c>
      <c r="AT120" s="128" t="n">
        <f aca="false">IFERROR(Base!AS120/GAMSbase!AS120,"")</f>
        <v>0.999999999991525</v>
      </c>
      <c r="AU120" s="128" t="n">
        <f aca="false">IFERROR(Base!AT120/GAMSbase!AT120,"")</f>
        <v>1.00000000001554</v>
      </c>
      <c r="AV120" s="128" t="n">
        <f aca="false">IFERROR(Base!AU120/GAMSbase!AU120,"")</f>
        <v>1.00000000001652</v>
      </c>
      <c r="AW120" s="128" t="n">
        <f aca="false">IFERROR(Base!AV120/GAMSbase!AV120,"")</f>
        <v>0.99999999985012</v>
      </c>
      <c r="AX120" s="128" t="n">
        <f aca="false">IFERROR(Base!AW120/GAMSbase!AW120,"")</f>
        <v>1.00000000024742</v>
      </c>
      <c r="AY120" s="128" t="n">
        <f aca="false">IFERROR(Base!AX120/GAMSbase!AX120,"")</f>
        <v>0.999999999937441</v>
      </c>
      <c r="AZ120" s="128" t="n">
        <f aca="false">IFERROR(Base!AY120/GAMSbase!AY120,"")</f>
        <v>1.00000000017495</v>
      </c>
      <c r="BA120" s="128" t="n">
        <f aca="false">IFERROR(Base!AZ120/GAMSbase!AZ120,"")</f>
        <v>0.999999999748838</v>
      </c>
      <c r="BB120" s="128" t="n">
        <f aca="false">IFERROR(Base!BA120/GAMSbase!BA120,"")</f>
        <v>0.999999999766225</v>
      </c>
      <c r="BC120" s="128" t="n">
        <f aca="false">IFERROR(Base!BB120/GAMSbase!BB120,"")</f>
        <v>1.00000000035417</v>
      </c>
      <c r="BD120" s="128" t="n">
        <f aca="false">IFERROR(Base!BC120/GAMSbase!BC120,"")</f>
        <v>1.0000000001463</v>
      </c>
      <c r="BE120" s="128" t="n">
        <f aca="false">IFERROR(Base!BD120/GAMSbase!BD120,"")</f>
        <v>0.99999999976031</v>
      </c>
      <c r="BF120" s="128" t="n">
        <f aca="false">IFERROR(Base!BE120/GAMSbase!BE120,"")</f>
        <v>0.999999999617783</v>
      </c>
      <c r="BG120" s="128" t="n">
        <f aca="false">IFERROR(Base!BF120/GAMSbase!BF120,"")</f>
        <v>1.00000000033043</v>
      </c>
      <c r="BH120" s="128" t="n">
        <f aca="false">IFERROR(Base!BG120/GAMSbase!BG120,"")</f>
        <v>1.00005893367037</v>
      </c>
      <c r="BI120" s="128" t="n">
        <f aca="false">IFERROR(Base!BH120/GAMSbase!BH120,"")</f>
        <v>1.00002548485059</v>
      </c>
      <c r="BJ120" s="128" t="n">
        <f aca="false">IFERROR(Base!BI120/GAMSbase!BI120,"")</f>
        <v>0.999990279228288</v>
      </c>
    </row>
    <row r="121" customFormat="false" ht="12.75" hidden="false" customHeight="false" outlineLevel="0" collapsed="false">
      <c r="A121" s="0" t="str">
        <f aca="false">Base!A121</f>
        <v>All period gross MPK</v>
      </c>
      <c r="B121" s="0" t="str">
        <f aca="false">GAMSbase!A121</f>
        <v>All Periods gross MPK</v>
      </c>
      <c r="C121" s="128" t="str">
        <f aca="false">IFERROR(Base!B121/GAMSbase!B121,"")</f>
        <v/>
      </c>
      <c r="D121" s="128" t="str">
        <f aca="false">IFERROR(Base!C121/GAMSbase!C121,"")</f>
        <v/>
      </c>
      <c r="E121" s="128" t="str">
        <f aca="false">IFERROR(Base!D121/GAMSbase!D121,"")</f>
        <v/>
      </c>
      <c r="F121" s="128" t="str">
        <f aca="false">IFERROR(Base!E121/GAMSbase!E121,"")</f>
        <v/>
      </c>
      <c r="G121" s="128" t="str">
        <f aca="false">IFERROR(Base!F121/GAMSbase!F121,"")</f>
        <v/>
      </c>
      <c r="H121" s="128" t="str">
        <f aca="false">IFERROR(Base!G121/GAMSbase!G121,"")</f>
        <v/>
      </c>
      <c r="I121" s="128" t="str">
        <f aca="false">IFERROR(Base!H121/GAMSbase!H121,"")</f>
        <v/>
      </c>
      <c r="J121" s="128" t="str">
        <f aca="false">IFERROR(Base!I121/GAMSbase!I121,"")</f>
        <v/>
      </c>
      <c r="K121" s="128" t="str">
        <f aca="false">IFERROR(Base!J121/GAMSbase!J121,"")</f>
        <v/>
      </c>
      <c r="L121" s="128" t="str">
        <f aca="false">IFERROR(Base!K121/GAMSbase!K121,"")</f>
        <v/>
      </c>
      <c r="M121" s="128" t="str">
        <f aca="false">IFERROR(Base!L121/GAMSbase!L121,"")</f>
        <v/>
      </c>
      <c r="N121" s="128" t="str">
        <f aca="false">IFERROR(Base!M121/GAMSbase!M121,"")</f>
        <v/>
      </c>
      <c r="O121" s="128" t="str">
        <f aca="false">IFERROR(Base!N121/GAMSbase!N121,"")</f>
        <v/>
      </c>
      <c r="P121" s="128" t="str">
        <f aca="false">IFERROR(Base!O121/GAMSbase!O121,"")</f>
        <v/>
      </c>
      <c r="Q121" s="128" t="str">
        <f aca="false">IFERROR(Base!P121/GAMSbase!P121,"")</f>
        <v/>
      </c>
      <c r="R121" s="128" t="str">
        <f aca="false">IFERROR(Base!Q121/GAMSbase!Q121,"")</f>
        <v/>
      </c>
      <c r="S121" s="128" t="str">
        <f aca="false">IFERROR(Base!R121/GAMSbase!R121,"")</f>
        <v/>
      </c>
      <c r="T121" s="128" t="str">
        <f aca="false">IFERROR(Base!S121/GAMSbase!S121,"")</f>
        <v/>
      </c>
      <c r="U121" s="128" t="str">
        <f aca="false">IFERROR(Base!T121/GAMSbase!T121,"")</f>
        <v/>
      </c>
      <c r="V121" s="128" t="str">
        <f aca="false">IFERROR(Base!U121/GAMSbase!U121,"")</f>
        <v/>
      </c>
      <c r="W121" s="128" t="str">
        <f aca="false">IFERROR(Base!V121/GAMSbase!V121,"")</f>
        <v/>
      </c>
      <c r="X121" s="128" t="str">
        <f aca="false">IFERROR(Base!W121/GAMSbase!W121,"")</f>
        <v/>
      </c>
      <c r="Y121" s="128" t="str">
        <f aca="false">IFERROR(Base!X121/GAMSbase!X121,"")</f>
        <v/>
      </c>
      <c r="Z121" s="128" t="str">
        <f aca="false">IFERROR(Base!Y121/GAMSbase!Y121,"")</f>
        <v/>
      </c>
      <c r="AA121" s="128" t="str">
        <f aca="false">IFERROR(Base!Z121/GAMSbase!Z121,"")</f>
        <v/>
      </c>
      <c r="AB121" s="128" t="str">
        <f aca="false">IFERROR(Base!AA121/GAMSbase!AA121,"")</f>
        <v/>
      </c>
      <c r="AC121" s="128" t="str">
        <f aca="false">IFERROR(Base!AB121/GAMSbase!AB121,"")</f>
        <v/>
      </c>
      <c r="AD121" s="128" t="str">
        <f aca="false">IFERROR(Base!AC121/GAMSbase!AC121,"")</f>
        <v/>
      </c>
      <c r="AE121" s="128" t="str">
        <f aca="false">IFERROR(Base!AD121/GAMSbase!AD121,"")</f>
        <v/>
      </c>
      <c r="AF121" s="128" t="str">
        <f aca="false">IFERROR(Base!AE121/GAMSbase!AE121,"")</f>
        <v/>
      </c>
      <c r="AG121" s="128" t="str">
        <f aca="false">IFERROR(Base!AF121/GAMSbase!AF121,"")</f>
        <v/>
      </c>
      <c r="AH121" s="128" t="str">
        <f aca="false">IFERROR(Base!AG121/GAMSbase!AG121,"")</f>
        <v/>
      </c>
      <c r="AI121" s="128" t="str">
        <f aca="false">IFERROR(Base!AH121/GAMSbase!AH121,"")</f>
        <v/>
      </c>
      <c r="AJ121" s="128" t="str">
        <f aca="false">IFERROR(Base!AI121/GAMSbase!AI121,"")</f>
        <v/>
      </c>
      <c r="AK121" s="128" t="str">
        <f aca="false">IFERROR(Base!AJ121/GAMSbase!AJ121,"")</f>
        <v/>
      </c>
      <c r="AL121" s="128" t="str">
        <f aca="false">IFERROR(Base!AK121/GAMSbase!AK121,"")</f>
        <v/>
      </c>
      <c r="AM121" s="128" t="str">
        <f aca="false">IFERROR(Base!AL121/GAMSbase!AL121,"")</f>
        <v/>
      </c>
      <c r="AN121" s="128" t="str">
        <f aca="false">IFERROR(Base!AM121/GAMSbase!AM121,"")</f>
        <v/>
      </c>
      <c r="AO121" s="128" t="str">
        <f aca="false">IFERROR(Base!AN121/GAMSbase!AN121,"")</f>
        <v/>
      </c>
      <c r="AP121" s="128" t="str">
        <f aca="false">IFERROR(Base!AO121/GAMSbase!AO121,"")</f>
        <v/>
      </c>
      <c r="AQ121" s="128" t="str">
        <f aca="false">IFERROR(Base!AP121/GAMSbase!AP121,"")</f>
        <v/>
      </c>
      <c r="AR121" s="128" t="str">
        <f aca="false">IFERROR(Base!AQ121/GAMSbase!AQ121,"")</f>
        <v/>
      </c>
      <c r="AS121" s="128" t="str">
        <f aca="false">IFERROR(Base!AR121/GAMSbase!AR121,"")</f>
        <v/>
      </c>
      <c r="AT121" s="128" t="str">
        <f aca="false">IFERROR(Base!AS121/GAMSbase!AS121,"")</f>
        <v/>
      </c>
      <c r="AU121" s="128" t="str">
        <f aca="false">IFERROR(Base!AT121/GAMSbase!AT121,"")</f>
        <v/>
      </c>
      <c r="AV121" s="128" t="str">
        <f aca="false">IFERROR(Base!AU121/GAMSbase!AU121,"")</f>
        <v/>
      </c>
      <c r="AW121" s="128" t="str">
        <f aca="false">IFERROR(Base!AV121/GAMSbase!AV121,"")</f>
        <v/>
      </c>
      <c r="AX121" s="128" t="str">
        <f aca="false">IFERROR(Base!AW121/GAMSbase!AW121,"")</f>
        <v/>
      </c>
      <c r="AY121" s="128" t="str">
        <f aca="false">IFERROR(Base!AX121/GAMSbase!AX121,"")</f>
        <v/>
      </c>
      <c r="AZ121" s="128" t="str">
        <f aca="false">IFERROR(Base!AY121/GAMSbase!AY121,"")</f>
        <v/>
      </c>
      <c r="BA121" s="128" t="str">
        <f aca="false">IFERROR(Base!AZ121/GAMSbase!AZ121,"")</f>
        <v/>
      </c>
      <c r="BB121" s="128" t="str">
        <f aca="false">IFERROR(Base!BA121/GAMSbase!BA121,"")</f>
        <v/>
      </c>
      <c r="BC121" s="128" t="str">
        <f aca="false">IFERROR(Base!BB121/GAMSbase!BB121,"")</f>
        <v/>
      </c>
      <c r="BD121" s="128" t="str">
        <f aca="false">IFERROR(Base!BC121/GAMSbase!BC121,"")</f>
        <v/>
      </c>
      <c r="BE121" s="128" t="str">
        <f aca="false">IFERROR(Base!BD121/GAMSbase!BD121,"")</f>
        <v/>
      </c>
      <c r="BF121" s="128" t="str">
        <f aca="false">IFERROR(Base!BE121/GAMSbase!BE121,"")</f>
        <v/>
      </c>
      <c r="BG121" s="128" t="str">
        <f aca="false">IFERROR(Base!BF121/GAMSbase!BF121,"")</f>
        <v/>
      </c>
      <c r="BH121" s="128" t="str">
        <f aca="false">IFERROR(Base!BG121/GAMSbase!BG121,"")</f>
        <v/>
      </c>
      <c r="BI121" s="128" t="str">
        <f aca="false">IFERROR(Base!BH121/GAMSbase!BH121,"")</f>
        <v/>
      </c>
      <c r="BJ121" s="128" t="str">
        <f aca="false">IFERROR(Base!BI121/GAMSbase!BI121,"")</f>
        <v/>
      </c>
    </row>
    <row r="122" customFormat="false" ht="12.75" hidden="false" customHeight="false" outlineLevel="0" collapsed="false">
      <c r="A122" s="0" t="str">
        <f aca="false">Base!A122</f>
        <v>WELFARE</v>
      </c>
      <c r="B122" s="0" t="str">
        <f aca="false">GAMSbase!A122</f>
        <v>* WELFARE</v>
      </c>
      <c r="C122" s="128" t="str">
        <f aca="false">IFERROR(Base!B122/GAMSbase!B122,"")</f>
        <v/>
      </c>
      <c r="D122" s="128" t="str">
        <f aca="false">IFERROR(Base!C122/GAMSbase!C122,"")</f>
        <v/>
      </c>
      <c r="E122" s="128" t="str">
        <f aca="false">IFERROR(Base!D122/GAMSbase!D122,"")</f>
        <v/>
      </c>
      <c r="F122" s="128" t="str">
        <f aca="false">IFERROR(Base!E122/GAMSbase!E122,"")</f>
        <v/>
      </c>
      <c r="G122" s="128" t="str">
        <f aca="false">IFERROR(Base!F122/GAMSbase!F122,"")</f>
        <v/>
      </c>
      <c r="H122" s="128" t="str">
        <f aca="false">IFERROR(Base!G122/GAMSbase!G122,"")</f>
        <v/>
      </c>
      <c r="I122" s="128" t="str">
        <f aca="false">IFERROR(Base!H122/GAMSbase!H122,"")</f>
        <v/>
      </c>
      <c r="J122" s="128" t="str">
        <f aca="false">IFERROR(Base!I122/GAMSbase!I122,"")</f>
        <v/>
      </c>
      <c r="K122" s="128" t="str">
        <f aca="false">IFERROR(Base!J122/GAMSbase!J122,"")</f>
        <v/>
      </c>
      <c r="L122" s="128" t="str">
        <f aca="false">IFERROR(Base!K122/GAMSbase!K122,"")</f>
        <v/>
      </c>
      <c r="M122" s="128" t="str">
        <f aca="false">IFERROR(Base!L122/GAMSbase!L122,"")</f>
        <v/>
      </c>
      <c r="N122" s="128" t="str">
        <f aca="false">IFERROR(Base!M122/GAMSbase!M122,"")</f>
        <v/>
      </c>
      <c r="O122" s="128" t="str">
        <f aca="false">IFERROR(Base!N122/GAMSbase!N122,"")</f>
        <v/>
      </c>
      <c r="P122" s="128" t="str">
        <f aca="false">IFERROR(Base!O122/GAMSbase!O122,"")</f>
        <v/>
      </c>
      <c r="Q122" s="128" t="str">
        <f aca="false">IFERROR(Base!P122/GAMSbase!P122,"")</f>
        <v/>
      </c>
      <c r="R122" s="128" t="str">
        <f aca="false">IFERROR(Base!Q122/GAMSbase!Q122,"")</f>
        <v/>
      </c>
      <c r="S122" s="128" t="str">
        <f aca="false">IFERROR(Base!R122/GAMSbase!R122,"")</f>
        <v/>
      </c>
      <c r="T122" s="128" t="str">
        <f aca="false">IFERROR(Base!S122/GAMSbase!S122,"")</f>
        <v/>
      </c>
      <c r="U122" s="128" t="str">
        <f aca="false">IFERROR(Base!T122/GAMSbase!T122,"")</f>
        <v/>
      </c>
      <c r="V122" s="128" t="str">
        <f aca="false">IFERROR(Base!U122/GAMSbase!U122,"")</f>
        <v/>
      </c>
      <c r="W122" s="128" t="str">
        <f aca="false">IFERROR(Base!V122/GAMSbase!V122,"")</f>
        <v/>
      </c>
      <c r="X122" s="128" t="str">
        <f aca="false">IFERROR(Base!W122/GAMSbase!W122,"")</f>
        <v/>
      </c>
      <c r="Y122" s="128" t="str">
        <f aca="false">IFERROR(Base!X122/GAMSbase!X122,"")</f>
        <v/>
      </c>
      <c r="Z122" s="128" t="str">
        <f aca="false">IFERROR(Base!Y122/GAMSbase!Y122,"")</f>
        <v/>
      </c>
      <c r="AA122" s="128" t="str">
        <f aca="false">IFERROR(Base!Z122/GAMSbase!Z122,"")</f>
        <v/>
      </c>
      <c r="AB122" s="128" t="str">
        <f aca="false">IFERROR(Base!AA122/GAMSbase!AA122,"")</f>
        <v/>
      </c>
      <c r="AC122" s="128" t="str">
        <f aca="false">IFERROR(Base!AB122/GAMSbase!AB122,"")</f>
        <v/>
      </c>
      <c r="AD122" s="128" t="str">
        <f aca="false">IFERROR(Base!AC122/GAMSbase!AC122,"")</f>
        <v/>
      </c>
      <c r="AE122" s="128" t="str">
        <f aca="false">IFERROR(Base!AD122/GAMSbase!AD122,"")</f>
        <v/>
      </c>
      <c r="AF122" s="128" t="str">
        <f aca="false">IFERROR(Base!AE122/GAMSbase!AE122,"")</f>
        <v/>
      </c>
      <c r="AG122" s="128" t="str">
        <f aca="false">IFERROR(Base!AF122/GAMSbase!AF122,"")</f>
        <v/>
      </c>
      <c r="AH122" s="128" t="str">
        <f aca="false">IFERROR(Base!AG122/GAMSbase!AG122,"")</f>
        <v/>
      </c>
      <c r="AI122" s="128" t="str">
        <f aca="false">IFERROR(Base!AH122/GAMSbase!AH122,"")</f>
        <v/>
      </c>
      <c r="AJ122" s="128" t="str">
        <f aca="false">IFERROR(Base!AI122/GAMSbase!AI122,"")</f>
        <v/>
      </c>
      <c r="AK122" s="128" t="str">
        <f aca="false">IFERROR(Base!AJ122/GAMSbase!AJ122,"")</f>
        <v/>
      </c>
      <c r="AL122" s="128" t="str">
        <f aca="false">IFERROR(Base!AK122/GAMSbase!AK122,"")</f>
        <v/>
      </c>
      <c r="AM122" s="128" t="str">
        <f aca="false">IFERROR(Base!AL122/GAMSbase!AL122,"")</f>
        <v/>
      </c>
      <c r="AN122" s="128" t="str">
        <f aca="false">IFERROR(Base!AM122/GAMSbase!AM122,"")</f>
        <v/>
      </c>
      <c r="AO122" s="128" t="str">
        <f aca="false">IFERROR(Base!AN122/GAMSbase!AN122,"")</f>
        <v/>
      </c>
      <c r="AP122" s="128" t="str">
        <f aca="false">IFERROR(Base!AO122/GAMSbase!AO122,"")</f>
        <v/>
      </c>
      <c r="AQ122" s="128" t="str">
        <f aca="false">IFERROR(Base!AP122/GAMSbase!AP122,"")</f>
        <v/>
      </c>
      <c r="AR122" s="128" t="str">
        <f aca="false">IFERROR(Base!AQ122/GAMSbase!AQ122,"")</f>
        <v/>
      </c>
      <c r="AS122" s="128" t="str">
        <f aca="false">IFERROR(Base!AR122/GAMSbase!AR122,"")</f>
        <v/>
      </c>
      <c r="AT122" s="128" t="str">
        <f aca="false">IFERROR(Base!AS122/GAMSbase!AS122,"")</f>
        <v/>
      </c>
      <c r="AU122" s="128" t="str">
        <f aca="false">IFERROR(Base!AT122/GAMSbase!AT122,"")</f>
        <v/>
      </c>
      <c r="AV122" s="128" t="str">
        <f aca="false">IFERROR(Base!AU122/GAMSbase!AU122,"")</f>
        <v/>
      </c>
      <c r="AW122" s="128" t="str">
        <f aca="false">IFERROR(Base!AV122/GAMSbase!AV122,"")</f>
        <v/>
      </c>
      <c r="AX122" s="128" t="str">
        <f aca="false">IFERROR(Base!AW122/GAMSbase!AW122,"")</f>
        <v/>
      </c>
      <c r="AY122" s="128" t="str">
        <f aca="false">IFERROR(Base!AX122/GAMSbase!AX122,"")</f>
        <v/>
      </c>
      <c r="AZ122" s="128" t="str">
        <f aca="false">IFERROR(Base!AY122/GAMSbase!AY122,"")</f>
        <v/>
      </c>
      <c r="BA122" s="128" t="str">
        <f aca="false">IFERROR(Base!AZ122/GAMSbase!AZ122,"")</f>
        <v/>
      </c>
      <c r="BB122" s="128" t="str">
        <f aca="false">IFERROR(Base!BA122/GAMSbase!BA122,"")</f>
        <v/>
      </c>
      <c r="BC122" s="128" t="str">
        <f aca="false">IFERROR(Base!BB122/GAMSbase!BB122,"")</f>
        <v/>
      </c>
      <c r="BD122" s="128" t="str">
        <f aca="false">IFERROR(Base!BC122/GAMSbase!BC122,"")</f>
        <v/>
      </c>
      <c r="BE122" s="128" t="str">
        <f aca="false">IFERROR(Base!BD122/GAMSbase!BD122,"")</f>
        <v/>
      </c>
      <c r="BF122" s="128" t="str">
        <f aca="false">IFERROR(Base!BE122/GAMSbase!BE122,"")</f>
        <v/>
      </c>
      <c r="BG122" s="128" t="str">
        <f aca="false">IFERROR(Base!BF122/GAMSbase!BF122,"")</f>
        <v/>
      </c>
      <c r="BH122" s="128" t="str">
        <f aca="false">IFERROR(Base!BG122/GAMSbase!BG122,"")</f>
        <v/>
      </c>
      <c r="BI122" s="128" t="str">
        <f aca="false">IFERROR(Base!BH122/GAMSbase!BH122,"")</f>
        <v/>
      </c>
      <c r="BJ122" s="128" t="str">
        <f aca="false">IFERROR(Base!BI122/GAMSbase!BI122,"")</f>
        <v/>
      </c>
    </row>
    <row r="123" customFormat="false" ht="12.75" hidden="false" customHeight="false" outlineLevel="0" collapsed="false">
      <c r="A123" s="0" t="str">
        <f aca="false">Base!A123</f>
        <v>Consumption ($trill per year)</v>
      </c>
      <c r="B123" s="0" t="str">
        <f aca="false">GAMSbase!A123</f>
        <v>Consumption (trillion USD per year)</v>
      </c>
      <c r="C123" s="128" t="n">
        <f aca="false">IFERROR(Base!B123/GAMSbase!B123,"")</f>
        <v>1.00000000002374</v>
      </c>
      <c r="D123" s="128" t="n">
        <f aca="false">IFERROR(Base!C123/GAMSbase!C123,"")</f>
        <v>1.00000000002383</v>
      </c>
      <c r="E123" s="128" t="n">
        <f aca="false">IFERROR(Base!D123/GAMSbase!D123,"")</f>
        <v>0.999999999948339</v>
      </c>
      <c r="F123" s="128" t="n">
        <f aca="false">IFERROR(Base!E123/GAMSbase!E123,"")</f>
        <v>0.999999999968684</v>
      </c>
      <c r="G123" s="128" t="n">
        <f aca="false">IFERROR(Base!F123/GAMSbase!F123,"")</f>
        <v>1.0000000000249</v>
      </c>
      <c r="H123" s="128" t="n">
        <f aca="false">IFERROR(Base!G123/GAMSbase!G123,"")</f>
        <v>1.00000000002059</v>
      </c>
      <c r="I123" s="128" t="n">
        <f aca="false">IFERROR(Base!H123/GAMSbase!H123,"")</f>
        <v>0.999999999999418</v>
      </c>
      <c r="J123" s="128" t="n">
        <f aca="false">IFERROR(Base!I123/GAMSbase!I123,"")</f>
        <v>0.999999999993462</v>
      </c>
      <c r="K123" s="128" t="n">
        <f aca="false">IFERROR(Base!J123/GAMSbase!J123,"")</f>
        <v>1.00000000004897</v>
      </c>
      <c r="L123" s="128" t="n">
        <f aca="false">IFERROR(Base!K123/GAMSbase!K123,"")</f>
        <v>1.00000000003241</v>
      </c>
      <c r="M123" s="128" t="n">
        <f aca="false">IFERROR(Base!L123/GAMSbase!L123,"")</f>
        <v>0.999999999954652</v>
      </c>
      <c r="N123" s="128" t="n">
        <f aca="false">IFERROR(Base!M123/GAMSbase!M123,"")</f>
        <v>0.999999999928807</v>
      </c>
      <c r="O123" s="128" t="n">
        <f aca="false">IFERROR(Base!N123/GAMSbase!N123,"")</f>
        <v>1.00000000002794</v>
      </c>
      <c r="P123" s="128" t="n">
        <f aca="false">IFERROR(Base!O123/GAMSbase!O123,"")</f>
        <v>0.999999999934689</v>
      </c>
      <c r="Q123" s="128" t="n">
        <f aca="false">IFERROR(Base!P123/GAMSbase!P123,"")</f>
        <v>1.00000000001763</v>
      </c>
      <c r="R123" s="128" t="n">
        <f aca="false">IFERROR(Base!Q123/GAMSbase!Q123,"")</f>
        <v>1.00000000006499</v>
      </c>
      <c r="S123" s="128" t="n">
        <f aca="false">IFERROR(Base!R123/GAMSbase!R123,"")</f>
        <v>0.999999999934287</v>
      </c>
      <c r="T123" s="128" t="n">
        <f aca="false">IFERROR(Base!S123/GAMSbase!S123,"")</f>
        <v>1.00000000003269</v>
      </c>
      <c r="U123" s="128" t="n">
        <f aca="false">IFERROR(Base!T123/GAMSbase!T123,"")</f>
        <v>1.00000000003071</v>
      </c>
      <c r="V123" s="128" t="n">
        <f aca="false">IFERROR(Base!U123/GAMSbase!U123,"")</f>
        <v>0.999999999919134</v>
      </c>
      <c r="W123" s="128" t="n">
        <f aca="false">IFERROR(Base!V123/GAMSbase!V123,"")</f>
        <v>1.00000000005244</v>
      </c>
      <c r="X123" s="128" t="n">
        <f aca="false">IFERROR(Base!W123/GAMSbase!W123,"")</f>
        <v>1.00000000000229</v>
      </c>
      <c r="Y123" s="128" t="n">
        <f aca="false">IFERROR(Base!X123/GAMSbase!X123,"")</f>
        <v>0.999999999951044</v>
      </c>
      <c r="Z123" s="128" t="n">
        <f aca="false">IFERROR(Base!Y123/GAMSbase!Y123,"")</f>
        <v>0.999999999981379</v>
      </c>
      <c r="AA123" s="128" t="n">
        <f aca="false">IFERROR(Base!Z123/GAMSbase!Z123,"")</f>
        <v>0.999999999989879</v>
      </c>
      <c r="AB123" s="128" t="n">
        <f aca="false">IFERROR(Base!AA123/GAMSbase!AA123,"")</f>
        <v>1.00000000003905</v>
      </c>
      <c r="AC123" s="128" t="n">
        <f aca="false">IFERROR(Base!AB123/GAMSbase!AB123,"")</f>
        <v>1.0000000000034</v>
      </c>
      <c r="AD123" s="128" t="n">
        <f aca="false">IFERROR(Base!AC123/GAMSbase!AC123,"")</f>
        <v>1.00000000000633</v>
      </c>
      <c r="AE123" s="128" t="n">
        <f aca="false">IFERROR(Base!AD123/GAMSbase!AD123,"")</f>
        <v>0.999999999968458</v>
      </c>
      <c r="AF123" s="128" t="n">
        <f aca="false">IFERROR(Base!AE123/GAMSbase!AE123,"")</f>
        <v>1.00000000001097</v>
      </c>
      <c r="AG123" s="128" t="n">
        <f aca="false">IFERROR(Base!AF123/GAMSbase!AF123,"")</f>
        <v>1.00000000000608</v>
      </c>
      <c r="AH123" s="128" t="n">
        <f aca="false">IFERROR(Base!AG123/GAMSbase!AG123,"")</f>
        <v>1.00000000003472</v>
      </c>
      <c r="AI123" s="128" t="n">
        <f aca="false">IFERROR(Base!AH123/GAMSbase!AH123,"")</f>
        <v>0.999999999932723</v>
      </c>
      <c r="AJ123" s="128" t="n">
        <f aca="false">IFERROR(Base!AI123/GAMSbase!AI123,"")</f>
        <v>1.0000000000353</v>
      </c>
      <c r="AK123" s="128" t="n">
        <f aca="false">IFERROR(Base!AJ123/GAMSbase!AJ123,"")</f>
        <v>0.999999999972847</v>
      </c>
      <c r="AL123" s="128" t="n">
        <f aca="false">IFERROR(Base!AK123/GAMSbase!AK123,"")</f>
        <v>1.0000000000492</v>
      </c>
      <c r="AM123" s="128" t="n">
        <f aca="false">IFERROR(Base!AL123/GAMSbase!AL123,"")</f>
        <v>0.999999999925116</v>
      </c>
      <c r="AN123" s="128" t="n">
        <f aca="false">IFERROR(Base!AM123/GAMSbase!AM123,"")</f>
        <v>0.999999999947999</v>
      </c>
      <c r="AO123" s="128" t="n">
        <f aca="false">IFERROR(Base!AN123/GAMSbase!AN123,"")</f>
        <v>0.999999999959182</v>
      </c>
      <c r="AP123" s="128" t="n">
        <f aca="false">IFERROR(Base!AO123/GAMSbase!AO123,"")</f>
        <v>0.999999999995201</v>
      </c>
      <c r="AQ123" s="128" t="n">
        <f aca="false">IFERROR(Base!AP123/GAMSbase!AP123,"")</f>
        <v>1.00000000006511</v>
      </c>
      <c r="AR123" s="128" t="n">
        <f aca="false">IFERROR(Base!AQ123/GAMSbase!AQ123,"")</f>
        <v>0.99999999994272</v>
      </c>
      <c r="AS123" s="128" t="n">
        <f aca="false">IFERROR(Base!AR123/GAMSbase!AR123,"")</f>
        <v>0.999999999964001</v>
      </c>
      <c r="AT123" s="128" t="n">
        <f aca="false">IFERROR(Base!AS123/GAMSbase!AS123,"")</f>
        <v>1.00000000009797</v>
      </c>
      <c r="AU123" s="128" t="n">
        <f aca="false">IFERROR(Base!AT123/GAMSbase!AT123,"")</f>
        <v>1.00000000000138</v>
      </c>
      <c r="AV123" s="128" t="n">
        <f aca="false">IFERROR(Base!AU123/GAMSbase!AU123,"")</f>
        <v>0.999999999966212</v>
      </c>
      <c r="AW123" s="128" t="n">
        <f aca="false">IFERROR(Base!AV123/GAMSbase!AV123,"")</f>
        <v>0.999999999978439</v>
      </c>
      <c r="AX123" s="128" t="n">
        <f aca="false">IFERROR(Base!AW123/GAMSbase!AW123,"")</f>
        <v>1.00000000000545</v>
      </c>
      <c r="AY123" s="128" t="n">
        <f aca="false">IFERROR(Base!AX123/GAMSbase!AX123,"")</f>
        <v>0.999999999965702</v>
      </c>
      <c r="AZ123" s="128" t="n">
        <f aca="false">IFERROR(Base!AY123/GAMSbase!AY123,"")</f>
        <v>1.00000000001689</v>
      </c>
      <c r="BA123" s="128" t="n">
        <f aca="false">IFERROR(Base!AZ123/GAMSbase!AZ123,"")</f>
        <v>1.00000000002797</v>
      </c>
      <c r="BB123" s="128" t="n">
        <f aca="false">IFERROR(Base!BA123/GAMSbase!BA123,"")</f>
        <v>1.00000000001829</v>
      </c>
      <c r="BC123" s="128" t="n">
        <f aca="false">IFERROR(Base!BB123/GAMSbase!BB123,"")</f>
        <v>1.00000000001167</v>
      </c>
      <c r="BD123" s="128" t="n">
        <f aca="false">IFERROR(Base!BC123/GAMSbase!BC123,"")</f>
        <v>1.00000000000717</v>
      </c>
      <c r="BE123" s="128" t="n">
        <f aca="false">IFERROR(Base!BD123/GAMSbase!BD123,"")</f>
        <v>1.00000000000409</v>
      </c>
      <c r="BF123" s="128" t="n">
        <f aca="false">IFERROR(Base!BE123/GAMSbase!BE123,"")</f>
        <v>1.00000000000197</v>
      </c>
      <c r="BG123" s="128" t="n">
        <f aca="false">IFERROR(Base!BF123/GAMSbase!BF123,"")</f>
        <v>0.999802735592368</v>
      </c>
      <c r="BH123" s="128" t="n">
        <f aca="false">IFERROR(Base!BG123/GAMSbase!BG123,"")</f>
        <v>1.00002791943661</v>
      </c>
      <c r="BI123" s="128" t="n">
        <f aca="false">IFERROR(Base!BH123/GAMSbase!BH123,"")</f>
        <v>1.00008181654601</v>
      </c>
      <c r="BJ123" s="128" t="n">
        <f aca="false">IFERROR(Base!BI123/GAMSbase!BI123,"")</f>
        <v>1.00012533987837</v>
      </c>
    </row>
    <row r="124" customFormat="false" ht="12.75" hidden="false" customHeight="false" outlineLevel="0" collapsed="false">
      <c r="A124" s="0" t="str">
        <f aca="false">Base!A124</f>
        <v>Net capital accumulation ($trill per year)</v>
      </c>
      <c r="B124" s="0" t="str">
        <f aca="false">GAMSbase!A124</f>
        <v>Net Capial Accumulation (trillion USD per year)</v>
      </c>
      <c r="C124" s="128" t="str">
        <f aca="false">IFERROR(Base!B124/GAMSbase!B124,"")</f>
        <v/>
      </c>
      <c r="D124" s="128" t="str">
        <f aca="false">IFERROR(Base!C124/GAMSbase!C124,"")</f>
        <v/>
      </c>
      <c r="E124" s="128" t="str">
        <f aca="false">IFERROR(Base!D124/GAMSbase!D124,"")</f>
        <v/>
      </c>
      <c r="F124" s="128" t="str">
        <f aca="false">IFERROR(Base!E124/GAMSbase!E124,"")</f>
        <v/>
      </c>
      <c r="G124" s="128" t="str">
        <f aca="false">IFERROR(Base!F124/GAMSbase!F124,"")</f>
        <v/>
      </c>
      <c r="H124" s="128" t="str">
        <f aca="false">IFERROR(Base!G124/GAMSbase!G124,"")</f>
        <v/>
      </c>
      <c r="I124" s="128" t="str">
        <f aca="false">IFERROR(Base!H124/GAMSbase!H124,"")</f>
        <v/>
      </c>
      <c r="J124" s="128" t="str">
        <f aca="false">IFERROR(Base!I124/GAMSbase!I124,"")</f>
        <v/>
      </c>
      <c r="K124" s="128" t="str">
        <f aca="false">IFERROR(Base!J124/GAMSbase!J124,"")</f>
        <v/>
      </c>
      <c r="L124" s="128" t="str">
        <f aca="false">IFERROR(Base!K124/GAMSbase!K124,"")</f>
        <v/>
      </c>
      <c r="M124" s="128" t="str">
        <f aca="false">IFERROR(Base!L124/GAMSbase!L124,"")</f>
        <v/>
      </c>
      <c r="N124" s="128" t="str">
        <f aca="false">IFERROR(Base!M124/GAMSbase!M124,"")</f>
        <v/>
      </c>
      <c r="O124" s="128" t="str">
        <f aca="false">IFERROR(Base!N124/GAMSbase!N124,"")</f>
        <v/>
      </c>
      <c r="P124" s="128" t="str">
        <f aca="false">IFERROR(Base!O124/GAMSbase!O124,"")</f>
        <v/>
      </c>
      <c r="Q124" s="128" t="str">
        <f aca="false">IFERROR(Base!P124/GAMSbase!P124,"")</f>
        <v/>
      </c>
      <c r="R124" s="128" t="str">
        <f aca="false">IFERROR(Base!Q124/GAMSbase!Q124,"")</f>
        <v/>
      </c>
      <c r="S124" s="128" t="str">
        <f aca="false">IFERROR(Base!R124/GAMSbase!R124,"")</f>
        <v/>
      </c>
      <c r="T124" s="128" t="str">
        <f aca="false">IFERROR(Base!S124/GAMSbase!S124,"")</f>
        <v/>
      </c>
      <c r="U124" s="128" t="str">
        <f aca="false">IFERROR(Base!T124/GAMSbase!T124,"")</f>
        <v/>
      </c>
      <c r="V124" s="128" t="str">
        <f aca="false">IFERROR(Base!U124/GAMSbase!U124,"")</f>
        <v/>
      </c>
      <c r="W124" s="128" t="str">
        <f aca="false">IFERROR(Base!V124/GAMSbase!V124,"")</f>
        <v/>
      </c>
      <c r="X124" s="128" t="str">
        <f aca="false">IFERROR(Base!W124/GAMSbase!W124,"")</f>
        <v/>
      </c>
      <c r="Y124" s="128" t="str">
        <f aca="false">IFERROR(Base!X124/GAMSbase!X124,"")</f>
        <v/>
      </c>
      <c r="Z124" s="128" t="str">
        <f aca="false">IFERROR(Base!Y124/GAMSbase!Y124,"")</f>
        <v/>
      </c>
      <c r="AA124" s="128" t="str">
        <f aca="false">IFERROR(Base!Z124/GAMSbase!Z124,"")</f>
        <v/>
      </c>
      <c r="AB124" s="128" t="str">
        <f aca="false">IFERROR(Base!AA124/GAMSbase!AA124,"")</f>
        <v/>
      </c>
      <c r="AC124" s="128" t="str">
        <f aca="false">IFERROR(Base!AB124/GAMSbase!AB124,"")</f>
        <v/>
      </c>
      <c r="AD124" s="128" t="str">
        <f aca="false">IFERROR(Base!AC124/GAMSbase!AC124,"")</f>
        <v/>
      </c>
      <c r="AE124" s="128" t="str">
        <f aca="false">IFERROR(Base!AD124/GAMSbase!AD124,"")</f>
        <v/>
      </c>
      <c r="AF124" s="128" t="str">
        <f aca="false">IFERROR(Base!AE124/GAMSbase!AE124,"")</f>
        <v/>
      </c>
      <c r="AG124" s="128" t="str">
        <f aca="false">IFERROR(Base!AF124/GAMSbase!AF124,"")</f>
        <v/>
      </c>
      <c r="AH124" s="128" t="str">
        <f aca="false">IFERROR(Base!AG124/GAMSbase!AG124,"")</f>
        <v/>
      </c>
      <c r="AI124" s="128" t="str">
        <f aca="false">IFERROR(Base!AH124/GAMSbase!AH124,"")</f>
        <v/>
      </c>
      <c r="AJ124" s="128" t="str">
        <f aca="false">IFERROR(Base!AI124/GAMSbase!AI124,"")</f>
        <v/>
      </c>
      <c r="AK124" s="128" t="str">
        <f aca="false">IFERROR(Base!AJ124/GAMSbase!AJ124,"")</f>
        <v/>
      </c>
      <c r="AL124" s="128" t="str">
        <f aca="false">IFERROR(Base!AK124/GAMSbase!AK124,"")</f>
        <v/>
      </c>
      <c r="AM124" s="128" t="str">
        <f aca="false">IFERROR(Base!AL124/GAMSbase!AL124,"")</f>
        <v/>
      </c>
      <c r="AN124" s="128" t="str">
        <f aca="false">IFERROR(Base!AM124/GAMSbase!AM124,"")</f>
        <v/>
      </c>
      <c r="AO124" s="128" t="str">
        <f aca="false">IFERROR(Base!AN124/GAMSbase!AN124,"")</f>
        <v/>
      </c>
      <c r="AP124" s="128" t="str">
        <f aca="false">IFERROR(Base!AO124/GAMSbase!AO124,"")</f>
        <v/>
      </c>
      <c r="AQ124" s="128" t="str">
        <f aca="false">IFERROR(Base!AP124/GAMSbase!AP124,"")</f>
        <v/>
      </c>
      <c r="AR124" s="128" t="str">
        <f aca="false">IFERROR(Base!AQ124/GAMSbase!AQ124,"")</f>
        <v/>
      </c>
      <c r="AS124" s="128" t="str">
        <f aca="false">IFERROR(Base!AR124/GAMSbase!AR124,"")</f>
        <v/>
      </c>
      <c r="AT124" s="128" t="str">
        <f aca="false">IFERROR(Base!AS124/GAMSbase!AS124,"")</f>
        <v/>
      </c>
      <c r="AU124" s="128" t="str">
        <f aca="false">IFERROR(Base!AT124/GAMSbase!AT124,"")</f>
        <v/>
      </c>
      <c r="AV124" s="128" t="str">
        <f aca="false">IFERROR(Base!AU124/GAMSbase!AU124,"")</f>
        <v/>
      </c>
      <c r="AW124" s="128" t="str">
        <f aca="false">IFERROR(Base!AV124/GAMSbase!AV124,"")</f>
        <v/>
      </c>
      <c r="AX124" s="128" t="str">
        <f aca="false">IFERROR(Base!AW124/GAMSbase!AW124,"")</f>
        <v/>
      </c>
      <c r="AY124" s="128" t="str">
        <f aca="false">IFERROR(Base!AX124/GAMSbase!AX124,"")</f>
        <v/>
      </c>
      <c r="AZ124" s="128" t="str">
        <f aca="false">IFERROR(Base!AY124/GAMSbase!AY124,"")</f>
        <v/>
      </c>
      <c r="BA124" s="128" t="str">
        <f aca="false">IFERROR(Base!AZ124/GAMSbase!AZ124,"")</f>
        <v/>
      </c>
      <c r="BB124" s="128" t="str">
        <f aca="false">IFERROR(Base!BA124/GAMSbase!BA124,"")</f>
        <v/>
      </c>
      <c r="BC124" s="128" t="str">
        <f aca="false">IFERROR(Base!BB124/GAMSbase!BB124,"")</f>
        <v/>
      </c>
      <c r="BD124" s="128" t="str">
        <f aca="false">IFERROR(Base!BC124/GAMSbase!BC124,"")</f>
        <v/>
      </c>
      <c r="BE124" s="128" t="str">
        <f aca="false">IFERROR(Base!BD124/GAMSbase!BD124,"")</f>
        <v/>
      </c>
      <c r="BF124" s="128" t="str">
        <f aca="false">IFERROR(Base!BE124/GAMSbase!BE124,"")</f>
        <v/>
      </c>
      <c r="BG124" s="128" t="str">
        <f aca="false">IFERROR(Base!BF124/GAMSbase!BF124,"")</f>
        <v/>
      </c>
      <c r="BH124" s="128" t="str">
        <f aca="false">IFERROR(Base!BG124/GAMSbase!BG124,"")</f>
        <v/>
      </c>
      <c r="BI124" s="128" t="str">
        <f aca="false">IFERROR(Base!BH124/GAMSbase!BH124,"")</f>
        <v/>
      </c>
      <c r="BJ124" s="128" t="str">
        <f aca="false">IFERROR(Base!BI124/GAMSbase!BI124,"")</f>
        <v/>
      </c>
    </row>
    <row r="125" customFormat="false" ht="12.75" hidden="false" customHeight="false" outlineLevel="0" collapsed="false">
      <c r="A125" s="0" t="str">
        <f aca="false">Base!A125</f>
        <v>Net National Income (Consumption basis)</v>
      </c>
      <c r="B125" s="0" t="str">
        <f aca="false">GAMSbase!A125</f>
        <v>Net National Income (consumption basis)</v>
      </c>
      <c r="C125" s="128" t="str">
        <f aca="false">IFERROR(Base!B125/GAMSbase!B125,"")</f>
        <v/>
      </c>
      <c r="D125" s="128" t="str">
        <f aca="false">IFERROR(Base!C125/GAMSbase!C125,"")</f>
        <v/>
      </c>
      <c r="E125" s="128" t="str">
        <f aca="false">IFERROR(Base!D125/GAMSbase!D125,"")</f>
        <v/>
      </c>
      <c r="F125" s="128" t="str">
        <f aca="false">IFERROR(Base!E125/GAMSbase!E125,"")</f>
        <v/>
      </c>
      <c r="G125" s="128" t="str">
        <f aca="false">IFERROR(Base!F125/GAMSbase!F125,"")</f>
        <v/>
      </c>
      <c r="H125" s="128" t="str">
        <f aca="false">IFERROR(Base!G125/GAMSbase!G125,"")</f>
        <v/>
      </c>
      <c r="I125" s="128" t="str">
        <f aca="false">IFERROR(Base!H125/GAMSbase!H125,"")</f>
        <v/>
      </c>
      <c r="J125" s="128" t="str">
        <f aca="false">IFERROR(Base!I125/GAMSbase!I125,"")</f>
        <v/>
      </c>
      <c r="K125" s="128" t="str">
        <f aca="false">IFERROR(Base!J125/GAMSbase!J125,"")</f>
        <v/>
      </c>
      <c r="L125" s="128" t="str">
        <f aca="false">IFERROR(Base!K125/GAMSbase!K125,"")</f>
        <v/>
      </c>
      <c r="M125" s="128" t="str">
        <f aca="false">IFERROR(Base!L125/GAMSbase!L125,"")</f>
        <v/>
      </c>
      <c r="N125" s="128" t="str">
        <f aca="false">IFERROR(Base!M125/GAMSbase!M125,"")</f>
        <v/>
      </c>
      <c r="O125" s="128" t="str">
        <f aca="false">IFERROR(Base!N125/GAMSbase!N125,"")</f>
        <v/>
      </c>
      <c r="P125" s="128" t="str">
        <f aca="false">IFERROR(Base!O125/GAMSbase!O125,"")</f>
        <v/>
      </c>
      <c r="Q125" s="128" t="str">
        <f aca="false">IFERROR(Base!P125/GAMSbase!P125,"")</f>
        <v/>
      </c>
      <c r="R125" s="128" t="str">
        <f aca="false">IFERROR(Base!Q125/GAMSbase!Q125,"")</f>
        <v/>
      </c>
      <c r="S125" s="128" t="str">
        <f aca="false">IFERROR(Base!R125/GAMSbase!R125,"")</f>
        <v/>
      </c>
      <c r="T125" s="128" t="str">
        <f aca="false">IFERROR(Base!S125/GAMSbase!S125,"")</f>
        <v/>
      </c>
      <c r="U125" s="128" t="str">
        <f aca="false">IFERROR(Base!T125/GAMSbase!T125,"")</f>
        <v/>
      </c>
      <c r="V125" s="128" t="str">
        <f aca="false">IFERROR(Base!U125/GAMSbase!U125,"")</f>
        <v/>
      </c>
      <c r="W125" s="128" t="str">
        <f aca="false">IFERROR(Base!V125/GAMSbase!V125,"")</f>
        <v/>
      </c>
      <c r="X125" s="128" t="str">
        <f aca="false">IFERROR(Base!W125/GAMSbase!W125,"")</f>
        <v/>
      </c>
      <c r="Y125" s="128" t="str">
        <f aca="false">IFERROR(Base!X125/GAMSbase!X125,"")</f>
        <v/>
      </c>
      <c r="Z125" s="128" t="str">
        <f aca="false">IFERROR(Base!Y125/GAMSbase!Y125,"")</f>
        <v/>
      </c>
      <c r="AA125" s="128" t="str">
        <f aca="false">IFERROR(Base!Z125/GAMSbase!Z125,"")</f>
        <v/>
      </c>
      <c r="AB125" s="128" t="str">
        <f aca="false">IFERROR(Base!AA125/GAMSbase!AA125,"")</f>
        <v/>
      </c>
      <c r="AC125" s="128" t="str">
        <f aca="false">IFERROR(Base!AB125/GAMSbase!AB125,"")</f>
        <v/>
      </c>
      <c r="AD125" s="128" t="str">
        <f aca="false">IFERROR(Base!AC125/GAMSbase!AC125,"")</f>
        <v/>
      </c>
      <c r="AE125" s="128" t="str">
        <f aca="false">IFERROR(Base!AD125/GAMSbase!AD125,"")</f>
        <v/>
      </c>
      <c r="AF125" s="128" t="str">
        <f aca="false">IFERROR(Base!AE125/GAMSbase!AE125,"")</f>
        <v/>
      </c>
      <c r="AG125" s="128" t="str">
        <f aca="false">IFERROR(Base!AF125/GAMSbase!AF125,"")</f>
        <v/>
      </c>
      <c r="AH125" s="128" t="str">
        <f aca="false">IFERROR(Base!AG125/GAMSbase!AG125,"")</f>
        <v/>
      </c>
      <c r="AI125" s="128" t="str">
        <f aca="false">IFERROR(Base!AH125/GAMSbase!AH125,"")</f>
        <v/>
      </c>
      <c r="AJ125" s="128" t="str">
        <f aca="false">IFERROR(Base!AI125/GAMSbase!AI125,"")</f>
        <v/>
      </c>
      <c r="AK125" s="128" t="str">
        <f aca="false">IFERROR(Base!AJ125/GAMSbase!AJ125,"")</f>
        <v/>
      </c>
      <c r="AL125" s="128" t="str">
        <f aca="false">IFERROR(Base!AK125/GAMSbase!AK125,"")</f>
        <v/>
      </c>
      <c r="AM125" s="128" t="str">
        <f aca="false">IFERROR(Base!AL125/GAMSbase!AL125,"")</f>
        <v/>
      </c>
      <c r="AN125" s="128" t="str">
        <f aca="false">IFERROR(Base!AM125/GAMSbase!AM125,"")</f>
        <v/>
      </c>
      <c r="AO125" s="128" t="str">
        <f aca="false">IFERROR(Base!AN125/GAMSbase!AN125,"")</f>
        <v/>
      </c>
      <c r="AP125" s="128" t="str">
        <f aca="false">IFERROR(Base!AO125/GAMSbase!AO125,"")</f>
        <v/>
      </c>
      <c r="AQ125" s="128" t="str">
        <f aca="false">IFERROR(Base!AP125/GAMSbase!AP125,"")</f>
        <v/>
      </c>
      <c r="AR125" s="128" t="str">
        <f aca="false">IFERROR(Base!AQ125/GAMSbase!AQ125,"")</f>
        <v/>
      </c>
      <c r="AS125" s="128" t="str">
        <f aca="false">IFERROR(Base!AR125/GAMSbase!AR125,"")</f>
        <v/>
      </c>
      <c r="AT125" s="128" t="str">
        <f aca="false">IFERROR(Base!AS125/GAMSbase!AS125,"")</f>
        <v/>
      </c>
      <c r="AU125" s="128" t="str">
        <f aca="false">IFERROR(Base!AT125/GAMSbase!AT125,"")</f>
        <v/>
      </c>
      <c r="AV125" s="128" t="str">
        <f aca="false">IFERROR(Base!AU125/GAMSbase!AU125,"")</f>
        <v/>
      </c>
      <c r="AW125" s="128" t="str">
        <f aca="false">IFERROR(Base!AV125/GAMSbase!AV125,"")</f>
        <v/>
      </c>
      <c r="AX125" s="128" t="str">
        <f aca="false">IFERROR(Base!AW125/GAMSbase!AW125,"")</f>
        <v/>
      </c>
      <c r="AY125" s="128" t="str">
        <f aca="false">IFERROR(Base!AX125/GAMSbase!AX125,"")</f>
        <v/>
      </c>
      <c r="AZ125" s="128" t="str">
        <f aca="false">IFERROR(Base!AY125/GAMSbase!AY125,"")</f>
        <v/>
      </c>
      <c r="BA125" s="128" t="str">
        <f aca="false">IFERROR(Base!AZ125/GAMSbase!AZ125,"")</f>
        <v/>
      </c>
      <c r="BB125" s="128" t="str">
        <f aca="false">IFERROR(Base!BA125/GAMSbase!BA125,"")</f>
        <v/>
      </c>
      <c r="BC125" s="128" t="str">
        <f aca="false">IFERROR(Base!BB125/GAMSbase!BB125,"")</f>
        <v/>
      </c>
      <c r="BD125" s="128" t="str">
        <f aca="false">IFERROR(Base!BC125/GAMSbase!BC125,"")</f>
        <v/>
      </c>
      <c r="BE125" s="128" t="str">
        <f aca="false">IFERROR(Base!BD125/GAMSbase!BD125,"")</f>
        <v/>
      </c>
      <c r="BF125" s="128" t="str">
        <f aca="false">IFERROR(Base!BE125/GAMSbase!BE125,"")</f>
        <v/>
      </c>
      <c r="BG125" s="128" t="str">
        <f aca="false">IFERROR(Base!BF125/GAMSbase!BF125,"")</f>
        <v/>
      </c>
      <c r="BH125" s="128" t="str">
        <f aca="false">IFERROR(Base!BG125/GAMSbase!BG125,"")</f>
        <v/>
      </c>
      <c r="BI125" s="128" t="str">
        <f aca="false">IFERROR(Base!BH125/GAMSbase!BH125,"")</f>
        <v/>
      </c>
      <c r="BJ125" s="128" t="str">
        <f aca="false">IFERROR(Base!BI125/GAMSbase!BI125,"")</f>
        <v/>
      </c>
    </row>
    <row r="126" customFormat="false" ht="12.75" hidden="false" customHeight="false" outlineLevel="0" collapsed="false">
      <c r="A126" s="0" t="str">
        <f aca="false">Base!A126</f>
        <v>Consumption per capita ($thous per year)</v>
      </c>
      <c r="B126" s="0" t="str">
        <f aca="false">GAMSbase!A126</f>
        <v>Consumption Per Capita (thousand USD per year)</v>
      </c>
      <c r="C126" s="128" t="n">
        <f aca="false">IFERROR(Base!B126/GAMSbase!B126,"")</f>
        <v>1.00000000002936</v>
      </c>
      <c r="D126" s="128" t="n">
        <f aca="false">IFERROR(Base!C126/GAMSbase!C126,"")</f>
        <v>1.00000000002775</v>
      </c>
      <c r="E126" s="128" t="n">
        <f aca="false">IFERROR(Base!D126/GAMSbase!D126,"")</f>
        <v>0.999999999944096</v>
      </c>
      <c r="F126" s="128" t="n">
        <f aca="false">IFERROR(Base!E126/GAMSbase!E126,"")</f>
        <v>0.999999999972657</v>
      </c>
      <c r="G126" s="128" t="n">
        <f aca="false">IFERROR(Base!F126/GAMSbase!F126,"")</f>
        <v>1.00000000002557</v>
      </c>
      <c r="H126" s="128" t="n">
        <f aca="false">IFERROR(Base!G126/GAMSbase!G126,"")</f>
        <v>1.000000000023</v>
      </c>
      <c r="I126" s="128" t="n">
        <f aca="false">IFERROR(Base!H126/GAMSbase!H126,"")</f>
        <v>1.00000000000126</v>
      </c>
      <c r="J126" s="128" t="n">
        <f aca="false">IFERROR(Base!I126/GAMSbase!I126,"")</f>
        <v>0.999999999994859</v>
      </c>
      <c r="K126" s="128" t="n">
        <f aca="false">IFERROR(Base!J126/GAMSbase!J126,"")</f>
        <v>1.0000000000498</v>
      </c>
      <c r="L126" s="128" t="n">
        <f aca="false">IFERROR(Base!K126/GAMSbase!K126,"")</f>
        <v>1.00000000003371</v>
      </c>
      <c r="M126" s="128" t="n">
        <f aca="false">IFERROR(Base!L126/GAMSbase!L126,"")</f>
        <v>0.999999999955291</v>
      </c>
      <c r="N126" s="128" t="n">
        <f aca="false">IFERROR(Base!M126/GAMSbase!M126,"")</f>
        <v>0.999999999927575</v>
      </c>
      <c r="O126" s="128" t="n">
        <f aca="false">IFERROR(Base!N126/GAMSbase!N126,"")</f>
        <v>1.00000000002777</v>
      </c>
      <c r="P126" s="128" t="n">
        <f aca="false">IFERROR(Base!O126/GAMSbase!O126,"")</f>
        <v>0.999999999933111</v>
      </c>
      <c r="Q126" s="128" t="n">
        <f aca="false">IFERROR(Base!P126/GAMSbase!P126,"")</f>
        <v>1.00000000001776</v>
      </c>
      <c r="R126" s="128" t="n">
        <f aca="false">IFERROR(Base!Q126/GAMSbase!Q126,"")</f>
        <v>1.0000000000647</v>
      </c>
      <c r="S126" s="128" t="n">
        <f aca="false">IFERROR(Base!R126/GAMSbase!R126,"")</f>
        <v>0.999999999933761</v>
      </c>
      <c r="T126" s="128" t="n">
        <f aca="false">IFERROR(Base!S126/GAMSbase!S126,"")</f>
        <v>1.00000000003119</v>
      </c>
      <c r="U126" s="128" t="n">
        <f aca="false">IFERROR(Base!T126/GAMSbase!T126,"")</f>
        <v>1.00000000003037</v>
      </c>
      <c r="V126" s="128" t="n">
        <f aca="false">IFERROR(Base!U126/GAMSbase!U126,"")</f>
        <v>0.999999999918923</v>
      </c>
      <c r="W126" s="128" t="n">
        <f aca="false">IFERROR(Base!V126/GAMSbase!V126,"")</f>
        <v>1.00000000005292</v>
      </c>
      <c r="X126" s="128" t="n">
        <f aca="false">IFERROR(Base!W126/GAMSbase!W126,"")</f>
        <v>1.00000000000274</v>
      </c>
      <c r="Y126" s="128" t="n">
        <f aca="false">IFERROR(Base!X126/GAMSbase!X126,"")</f>
        <v>0.99999999995042</v>
      </c>
      <c r="Z126" s="128" t="n">
        <f aca="false">IFERROR(Base!Y126/GAMSbase!Y126,"")</f>
        <v>0.999999999980784</v>
      </c>
      <c r="AA126" s="128" t="n">
        <f aca="false">IFERROR(Base!Z126/GAMSbase!Z126,"")</f>
        <v>0.999999999989007</v>
      </c>
      <c r="AB126" s="128" t="n">
        <f aca="false">IFERROR(Base!AA126/GAMSbase!AA126,"")</f>
        <v>1.00000000003851</v>
      </c>
      <c r="AC126" s="128" t="n">
        <f aca="false">IFERROR(Base!AB126/GAMSbase!AB126,"")</f>
        <v>1.00000000000351</v>
      </c>
      <c r="AD126" s="128" t="n">
        <f aca="false">IFERROR(Base!AC126/GAMSbase!AC126,"")</f>
        <v>1.00000000000595</v>
      </c>
      <c r="AE126" s="128" t="n">
        <f aca="false">IFERROR(Base!AD126/GAMSbase!AD126,"")</f>
        <v>0.999999999967836</v>
      </c>
      <c r="AF126" s="128" t="n">
        <f aca="false">IFERROR(Base!AE126/GAMSbase!AE126,"")</f>
        <v>1.00000000001121</v>
      </c>
      <c r="AG126" s="128" t="n">
        <f aca="false">IFERROR(Base!AF126/GAMSbase!AF126,"")</f>
        <v>1.00000000000595</v>
      </c>
      <c r="AH126" s="128" t="n">
        <f aca="false">IFERROR(Base!AG126/GAMSbase!AG126,"")</f>
        <v>1.00000000003526</v>
      </c>
      <c r="AI126" s="128" t="n">
        <f aca="false">IFERROR(Base!AH126/GAMSbase!AH126,"")</f>
        <v>0.99999999993316</v>
      </c>
      <c r="AJ126" s="128" t="n">
        <f aca="false">IFERROR(Base!AI126/GAMSbase!AI126,"")</f>
        <v>1.00000000003553</v>
      </c>
      <c r="AK126" s="128" t="n">
        <f aca="false">IFERROR(Base!AJ126/GAMSbase!AJ126,"")</f>
        <v>0.999999999972757</v>
      </c>
      <c r="AL126" s="128" t="n">
        <f aca="false">IFERROR(Base!AK126/GAMSbase!AK126,"")</f>
        <v>1.00000000004888</v>
      </c>
      <c r="AM126" s="128" t="n">
        <f aca="false">IFERROR(Base!AL126/GAMSbase!AL126,"")</f>
        <v>0.999999999925574</v>
      </c>
      <c r="AN126" s="128" t="n">
        <f aca="false">IFERROR(Base!AM126/GAMSbase!AM126,"")</f>
        <v>0.999999999948249</v>
      </c>
      <c r="AO126" s="128" t="n">
        <f aca="false">IFERROR(Base!AN126/GAMSbase!AN126,"")</f>
        <v>0.999999999958972</v>
      </c>
      <c r="AP126" s="128" t="n">
        <f aca="false">IFERROR(Base!AO126/GAMSbase!AO126,"")</f>
        <v>0.999999999994717</v>
      </c>
      <c r="AQ126" s="128" t="n">
        <f aca="false">IFERROR(Base!AP126/GAMSbase!AP126,"")</f>
        <v>1.00000000006521</v>
      </c>
      <c r="AR126" s="128" t="n">
        <f aca="false">IFERROR(Base!AQ126/GAMSbase!AQ126,"")</f>
        <v>0.999999999942436</v>
      </c>
      <c r="AS126" s="128" t="n">
        <f aca="false">IFERROR(Base!AR126/GAMSbase!AR126,"")</f>
        <v>0.999999999963804</v>
      </c>
      <c r="AT126" s="128" t="n">
        <f aca="false">IFERROR(Base!AS126/GAMSbase!AS126,"")</f>
        <v>1.00000000009762</v>
      </c>
      <c r="AU126" s="128" t="n">
        <f aca="false">IFERROR(Base!AT126/GAMSbase!AT126,"")</f>
        <v>1.00000000000153</v>
      </c>
      <c r="AV126" s="128" t="n">
        <f aca="false">IFERROR(Base!AU126/GAMSbase!AU126,"")</f>
        <v>0.999999999966309</v>
      </c>
      <c r="AW126" s="128" t="n">
        <f aca="false">IFERROR(Base!AV126/GAMSbase!AV126,"")</f>
        <v>0.999999999978643</v>
      </c>
      <c r="AX126" s="128" t="n">
        <f aca="false">IFERROR(Base!AW126/GAMSbase!AW126,"")</f>
        <v>1.0000000000056</v>
      </c>
      <c r="AY126" s="128" t="n">
        <f aca="false">IFERROR(Base!AX126/GAMSbase!AX126,"")</f>
        <v>0.999999999966054</v>
      </c>
      <c r="AZ126" s="128" t="n">
        <f aca="false">IFERROR(Base!AY126/GAMSbase!AY126,"")</f>
        <v>1.00000000001684</v>
      </c>
      <c r="BA126" s="128" t="n">
        <f aca="false">IFERROR(Base!AZ126/GAMSbase!AZ126,"")</f>
        <v>1.0000000000281</v>
      </c>
      <c r="BB126" s="128" t="n">
        <f aca="false">IFERROR(Base!BA126/GAMSbase!BA126,"")</f>
        <v>1.00000000001794</v>
      </c>
      <c r="BC126" s="128" t="n">
        <f aca="false">IFERROR(Base!BB126/GAMSbase!BB126,"")</f>
        <v>1.00000000001157</v>
      </c>
      <c r="BD126" s="128" t="n">
        <f aca="false">IFERROR(Base!BC126/GAMSbase!BC126,"")</f>
        <v>1.00000000000715</v>
      </c>
      <c r="BE126" s="128" t="n">
        <f aca="false">IFERROR(Base!BD126/GAMSbase!BD126,"")</f>
        <v>1.00000000000426</v>
      </c>
      <c r="BF126" s="128" t="n">
        <f aca="false">IFERROR(Base!BE126/GAMSbase!BE126,"")</f>
        <v>1.00000000000217</v>
      </c>
      <c r="BG126" s="128" t="n">
        <f aca="false">IFERROR(Base!BF126/GAMSbase!BF126,"")</f>
        <v>0.999802735592544</v>
      </c>
      <c r="BH126" s="128" t="n">
        <f aca="false">IFERROR(Base!BG126/GAMSbase!BG126,"")</f>
        <v>1.00002791943674</v>
      </c>
      <c r="BI126" s="128" t="n">
        <f aca="false">IFERROR(Base!BH126/GAMSbase!BH126,"")</f>
        <v>1.00008181654609</v>
      </c>
      <c r="BJ126" s="128" t="n">
        <f aca="false">IFERROR(Base!BI126/GAMSbase!BI126,"")</f>
        <v>1.00012533987842</v>
      </c>
    </row>
    <row r="127" customFormat="false" ht="12.75" hidden="false" customHeight="false" outlineLevel="0" collapsed="false">
      <c r="A127" s="0" t="str">
        <f aca="false">Base!A127</f>
        <v>Utility of p. c. consumption</v>
      </c>
      <c r="B127" s="0" t="str">
        <f aca="false">GAMSbase!A127</f>
        <v>Utility of Per Capita Consumption</v>
      </c>
      <c r="C127" s="128" t="str">
        <f aca="false">IFERROR(Base!B127/GAMSbase!B127,"")</f>
        <v/>
      </c>
      <c r="D127" s="128" t="str">
        <f aca="false">IFERROR(Base!C127/GAMSbase!C127,"")</f>
        <v/>
      </c>
      <c r="E127" s="128" t="str">
        <f aca="false">IFERROR(Base!D127/GAMSbase!D127,"")</f>
        <v/>
      </c>
      <c r="F127" s="128" t="str">
        <f aca="false">IFERROR(Base!E127/GAMSbase!E127,"")</f>
        <v/>
      </c>
      <c r="G127" s="128" t="str">
        <f aca="false">IFERROR(Base!F127/GAMSbase!F127,"")</f>
        <v/>
      </c>
      <c r="H127" s="128" t="str">
        <f aca="false">IFERROR(Base!G127/GAMSbase!G127,"")</f>
        <v/>
      </c>
      <c r="I127" s="128" t="str">
        <f aca="false">IFERROR(Base!H127/GAMSbase!H127,"")</f>
        <v/>
      </c>
      <c r="J127" s="128" t="str">
        <f aca="false">IFERROR(Base!I127/GAMSbase!I127,"")</f>
        <v/>
      </c>
      <c r="K127" s="128" t="str">
        <f aca="false">IFERROR(Base!J127/GAMSbase!J127,"")</f>
        <v/>
      </c>
      <c r="L127" s="128" t="str">
        <f aca="false">IFERROR(Base!K127/GAMSbase!K127,"")</f>
        <v/>
      </c>
      <c r="M127" s="128" t="str">
        <f aca="false">IFERROR(Base!L127/GAMSbase!L127,"")</f>
        <v/>
      </c>
      <c r="N127" s="128" t="str">
        <f aca="false">IFERROR(Base!M127/GAMSbase!M127,"")</f>
        <v/>
      </c>
      <c r="O127" s="128" t="str">
        <f aca="false">IFERROR(Base!N127/GAMSbase!N127,"")</f>
        <v/>
      </c>
      <c r="P127" s="128" t="str">
        <f aca="false">IFERROR(Base!O127/GAMSbase!O127,"")</f>
        <v/>
      </c>
      <c r="Q127" s="128" t="str">
        <f aca="false">IFERROR(Base!P127/GAMSbase!P127,"")</f>
        <v/>
      </c>
      <c r="R127" s="128" t="str">
        <f aca="false">IFERROR(Base!Q127/GAMSbase!Q127,"")</f>
        <v/>
      </c>
      <c r="S127" s="128" t="str">
        <f aca="false">IFERROR(Base!R127/GAMSbase!R127,"")</f>
        <v/>
      </c>
      <c r="T127" s="128" t="str">
        <f aca="false">IFERROR(Base!S127/GAMSbase!S127,"")</f>
        <v/>
      </c>
      <c r="U127" s="128" t="str">
        <f aca="false">IFERROR(Base!T127/GAMSbase!T127,"")</f>
        <v/>
      </c>
      <c r="V127" s="128" t="str">
        <f aca="false">IFERROR(Base!U127/GAMSbase!U127,"")</f>
        <v/>
      </c>
      <c r="W127" s="128" t="str">
        <f aca="false">IFERROR(Base!V127/GAMSbase!V127,"")</f>
        <v/>
      </c>
      <c r="X127" s="128" t="str">
        <f aca="false">IFERROR(Base!W127/GAMSbase!W127,"")</f>
        <v/>
      </c>
      <c r="Y127" s="128" t="str">
        <f aca="false">IFERROR(Base!X127/GAMSbase!X127,"")</f>
        <v/>
      </c>
      <c r="Z127" s="128" t="str">
        <f aca="false">IFERROR(Base!Y127/GAMSbase!Y127,"")</f>
        <v/>
      </c>
      <c r="AA127" s="128" t="str">
        <f aca="false">IFERROR(Base!Z127/GAMSbase!Z127,"")</f>
        <v/>
      </c>
      <c r="AB127" s="128" t="str">
        <f aca="false">IFERROR(Base!AA127/GAMSbase!AA127,"")</f>
        <v/>
      </c>
      <c r="AC127" s="128" t="str">
        <f aca="false">IFERROR(Base!AB127/GAMSbase!AB127,"")</f>
        <v/>
      </c>
      <c r="AD127" s="128" t="str">
        <f aca="false">IFERROR(Base!AC127/GAMSbase!AC127,"")</f>
        <v/>
      </c>
      <c r="AE127" s="128" t="str">
        <f aca="false">IFERROR(Base!AD127/GAMSbase!AD127,"")</f>
        <v/>
      </c>
      <c r="AF127" s="128" t="str">
        <f aca="false">IFERROR(Base!AE127/GAMSbase!AE127,"")</f>
        <v/>
      </c>
      <c r="AG127" s="128" t="str">
        <f aca="false">IFERROR(Base!AF127/GAMSbase!AF127,"")</f>
        <v/>
      </c>
      <c r="AH127" s="128" t="str">
        <f aca="false">IFERROR(Base!AG127/GAMSbase!AG127,"")</f>
        <v/>
      </c>
      <c r="AI127" s="128" t="str">
        <f aca="false">IFERROR(Base!AH127/GAMSbase!AH127,"")</f>
        <v/>
      </c>
      <c r="AJ127" s="128" t="str">
        <f aca="false">IFERROR(Base!AI127/GAMSbase!AI127,"")</f>
        <v/>
      </c>
      <c r="AK127" s="128" t="str">
        <f aca="false">IFERROR(Base!AJ127/GAMSbase!AJ127,"")</f>
        <v/>
      </c>
      <c r="AL127" s="128" t="str">
        <f aca="false">IFERROR(Base!AK127/GAMSbase!AK127,"")</f>
        <v/>
      </c>
      <c r="AM127" s="128" t="str">
        <f aca="false">IFERROR(Base!AL127/GAMSbase!AL127,"")</f>
        <v/>
      </c>
      <c r="AN127" s="128" t="str">
        <f aca="false">IFERROR(Base!AM127/GAMSbase!AM127,"")</f>
        <v/>
      </c>
      <c r="AO127" s="128" t="str">
        <f aca="false">IFERROR(Base!AN127/GAMSbase!AN127,"")</f>
        <v/>
      </c>
      <c r="AP127" s="128" t="str">
        <f aca="false">IFERROR(Base!AO127/GAMSbase!AO127,"")</f>
        <v/>
      </c>
      <c r="AQ127" s="128" t="str">
        <f aca="false">IFERROR(Base!AP127/GAMSbase!AP127,"")</f>
        <v/>
      </c>
      <c r="AR127" s="128" t="str">
        <f aca="false">IFERROR(Base!AQ127/GAMSbase!AQ127,"")</f>
        <v/>
      </c>
      <c r="AS127" s="128" t="str">
        <f aca="false">IFERROR(Base!AR127/GAMSbase!AR127,"")</f>
        <v/>
      </c>
      <c r="AT127" s="128" t="str">
        <f aca="false">IFERROR(Base!AS127/GAMSbase!AS127,"")</f>
        <v/>
      </c>
      <c r="AU127" s="128" t="str">
        <f aca="false">IFERROR(Base!AT127/GAMSbase!AT127,"")</f>
        <v/>
      </c>
      <c r="AV127" s="128" t="str">
        <f aca="false">IFERROR(Base!AU127/GAMSbase!AU127,"")</f>
        <v/>
      </c>
      <c r="AW127" s="128" t="str">
        <f aca="false">IFERROR(Base!AV127/GAMSbase!AV127,"")</f>
        <v/>
      </c>
      <c r="AX127" s="128" t="str">
        <f aca="false">IFERROR(Base!AW127/GAMSbase!AW127,"")</f>
        <v/>
      </c>
      <c r="AY127" s="128" t="str">
        <f aca="false">IFERROR(Base!AX127/GAMSbase!AX127,"")</f>
        <v/>
      </c>
      <c r="AZ127" s="128" t="str">
        <f aca="false">IFERROR(Base!AY127/GAMSbase!AY127,"")</f>
        <v/>
      </c>
      <c r="BA127" s="128" t="str">
        <f aca="false">IFERROR(Base!AZ127/GAMSbase!AZ127,"")</f>
        <v/>
      </c>
      <c r="BB127" s="128" t="str">
        <f aca="false">IFERROR(Base!BA127/GAMSbase!BA127,"")</f>
        <v/>
      </c>
      <c r="BC127" s="128" t="str">
        <f aca="false">IFERROR(Base!BB127/GAMSbase!BB127,"")</f>
        <v/>
      </c>
      <c r="BD127" s="128" t="str">
        <f aca="false">IFERROR(Base!BC127/GAMSbase!BC127,"")</f>
        <v/>
      </c>
      <c r="BE127" s="128" t="str">
        <f aca="false">IFERROR(Base!BD127/GAMSbase!BD127,"")</f>
        <v/>
      </c>
      <c r="BF127" s="128" t="str">
        <f aca="false">IFERROR(Base!BE127/GAMSbase!BE127,"")</f>
        <v/>
      </c>
      <c r="BG127" s="128" t="str">
        <f aca="false">IFERROR(Base!BF127/GAMSbase!BF127,"")</f>
        <v/>
      </c>
      <c r="BH127" s="128" t="str">
        <f aca="false">IFERROR(Base!BG127/GAMSbase!BG127,"")</f>
        <v/>
      </c>
      <c r="BI127" s="128" t="str">
        <f aca="false">IFERROR(Base!BH127/GAMSbase!BH127,"")</f>
        <v/>
      </c>
      <c r="BJ127" s="128" t="str">
        <f aca="false">IFERROR(Base!BI127/GAMSbase!BI127,"")</f>
        <v/>
      </c>
    </row>
    <row r="128" customFormat="false" ht="12.75" hidden="false" customHeight="false" outlineLevel="0" collapsed="false">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row>
    <row r="129" customFormat="false" ht="12.75" hidden="false" customHeight="false" outlineLevel="0" collapsed="false">
      <c r="A129" s="0" t="str">
        <f aca="false">Base!A129</f>
        <v>Discounted utility (in trillions 2000$) </v>
      </c>
      <c r="B129" s="0" t="str">
        <f aca="false">GAMSbase!A129</f>
        <v>Total Discounted Utility (trillions 2000USD)</v>
      </c>
      <c r="C129" s="128" t="n">
        <f aca="false">IFERROR(Base!B129/GAMSbase!B129,"")</f>
        <v>0.999999997014108</v>
      </c>
      <c r="D129" s="128" t="str">
        <f aca="false">IFERROR(Base!C129/GAMSbase!C129,"")</f>
        <v/>
      </c>
      <c r="E129" s="128" t="str">
        <f aca="false">IFERROR(Base!D129/GAMSbase!D129,"")</f>
        <v/>
      </c>
      <c r="F129" s="128" t="str">
        <f aca="false">IFERROR(Base!E129/GAMSbase!E129,"")</f>
        <v/>
      </c>
      <c r="G129" s="128" t="str">
        <f aca="false">IFERROR(Base!F129/GAMSbase!F129,"")</f>
        <v/>
      </c>
      <c r="H129" s="128" t="str">
        <f aca="false">IFERROR(Base!G129/GAMSbase!G129,"")</f>
        <v/>
      </c>
      <c r="I129" s="128" t="str">
        <f aca="false">IFERROR(Base!H129/GAMSbase!H129,"")</f>
        <v/>
      </c>
      <c r="J129" s="128" t="str">
        <f aca="false">IFERROR(Base!I129/GAMSbase!I129,"")</f>
        <v/>
      </c>
      <c r="K129" s="128" t="str">
        <f aca="false">IFERROR(Base!J129/GAMSbase!J129,"")</f>
        <v/>
      </c>
      <c r="L129" s="128" t="str">
        <f aca="false">IFERROR(Base!K129/GAMSbase!K129,"")</f>
        <v/>
      </c>
      <c r="M129" s="128" t="str">
        <f aca="false">IFERROR(Base!L129/GAMSbase!L129,"")</f>
        <v/>
      </c>
      <c r="N129" s="128" t="str">
        <f aca="false">IFERROR(Base!M129/GAMSbase!M129,"")</f>
        <v/>
      </c>
      <c r="O129" s="128" t="str">
        <f aca="false">IFERROR(Base!N129/GAMSbase!N129,"")</f>
        <v/>
      </c>
      <c r="P129" s="128" t="str">
        <f aca="false">IFERROR(Base!O129/GAMSbase!O129,"")</f>
        <v/>
      </c>
      <c r="Q129" s="128" t="str">
        <f aca="false">IFERROR(Base!P129/GAMSbase!P129,"")</f>
        <v/>
      </c>
      <c r="R129" s="128" t="str">
        <f aca="false">IFERROR(Base!Q129/GAMSbase!Q129,"")</f>
        <v/>
      </c>
      <c r="S129" s="128" t="str">
        <f aca="false">IFERROR(Base!R129/GAMSbase!R129,"")</f>
        <v/>
      </c>
      <c r="T129" s="128" t="str">
        <f aca="false">IFERROR(Base!S129/GAMSbase!S129,"")</f>
        <v/>
      </c>
      <c r="U129" s="128" t="str">
        <f aca="false">IFERROR(Base!T129/GAMSbase!T129,"")</f>
        <v/>
      </c>
      <c r="V129" s="128" t="str">
        <f aca="false">IFERROR(Base!U129/GAMSbase!U129,"")</f>
        <v/>
      </c>
      <c r="W129" s="128" t="str">
        <f aca="false">IFERROR(Base!V129/GAMSbase!V129,"")</f>
        <v/>
      </c>
      <c r="X129" s="128" t="str">
        <f aca="false">IFERROR(Base!W129/GAMSbase!W129,"")</f>
        <v/>
      </c>
      <c r="Y129" s="128" t="str">
        <f aca="false">IFERROR(Base!X129/GAMSbase!X129,"")</f>
        <v/>
      </c>
      <c r="Z129" s="128" t="str">
        <f aca="false">IFERROR(Base!Y129/GAMSbase!Y129,"")</f>
        <v/>
      </c>
      <c r="AA129" s="128" t="str">
        <f aca="false">IFERROR(Base!Z129/GAMSbase!Z129,"")</f>
        <v/>
      </c>
      <c r="AB129" s="128" t="str">
        <f aca="false">IFERROR(Base!AA129/GAMSbase!AA129,"")</f>
        <v/>
      </c>
      <c r="AC129" s="128" t="str">
        <f aca="false">IFERROR(Base!AB129/GAMSbase!AB129,"")</f>
        <v/>
      </c>
      <c r="AD129" s="128" t="str">
        <f aca="false">IFERROR(Base!AC129/GAMSbase!AC129,"")</f>
        <v/>
      </c>
      <c r="AE129" s="128" t="str">
        <f aca="false">IFERROR(Base!AD129/GAMSbase!AD129,"")</f>
        <v/>
      </c>
      <c r="AF129" s="128" t="str">
        <f aca="false">IFERROR(Base!AE129/GAMSbase!AE129,"")</f>
        <v/>
      </c>
      <c r="AG129" s="128" t="str">
        <f aca="false">IFERROR(Base!AF129/GAMSbase!AF129,"")</f>
        <v/>
      </c>
      <c r="AH129" s="128" t="str">
        <f aca="false">IFERROR(Base!AG129/GAMSbase!AG129,"")</f>
        <v/>
      </c>
      <c r="AI129" s="128" t="str">
        <f aca="false">IFERROR(Base!AH129/GAMSbase!AH129,"")</f>
        <v/>
      </c>
      <c r="AJ129" s="128" t="str">
        <f aca="false">IFERROR(Base!AI129/GAMSbase!AI129,"")</f>
        <v/>
      </c>
      <c r="AK129" s="128" t="str">
        <f aca="false">IFERROR(Base!AJ129/GAMSbase!AJ129,"")</f>
        <v/>
      </c>
      <c r="AL129" s="128" t="str">
        <f aca="false">IFERROR(Base!AK129/GAMSbase!AK129,"")</f>
        <v/>
      </c>
      <c r="AM129" s="128" t="str">
        <f aca="false">IFERROR(Base!AL129/GAMSbase!AL129,"")</f>
        <v/>
      </c>
      <c r="AN129" s="128" t="str">
        <f aca="false">IFERROR(Base!AM129/GAMSbase!AM129,"")</f>
        <v/>
      </c>
      <c r="AO129" s="128" t="str">
        <f aca="false">IFERROR(Base!AN129/GAMSbase!AN129,"")</f>
        <v/>
      </c>
      <c r="AP129" s="128" t="str">
        <f aca="false">IFERROR(Base!AO129/GAMSbase!AO129,"")</f>
        <v/>
      </c>
      <c r="AQ129" s="128" t="str">
        <f aca="false">IFERROR(Base!AP129/GAMSbase!AP129,"")</f>
        <v/>
      </c>
      <c r="AR129" s="128" t="str">
        <f aca="false">IFERROR(Base!AQ129/GAMSbase!AQ129,"")</f>
        <v/>
      </c>
      <c r="AS129" s="128" t="str">
        <f aca="false">IFERROR(Base!AR129/GAMSbase!AR129,"")</f>
        <v/>
      </c>
      <c r="AT129" s="128" t="str">
        <f aca="false">IFERROR(Base!AS129/GAMSbase!AS129,"")</f>
        <v/>
      </c>
      <c r="AU129" s="128" t="str">
        <f aca="false">IFERROR(Base!AT129/GAMSbase!AT129,"")</f>
        <v/>
      </c>
      <c r="AV129" s="128" t="str">
        <f aca="false">IFERROR(Base!AU129/GAMSbase!AU129,"")</f>
        <v/>
      </c>
      <c r="AW129" s="128" t="str">
        <f aca="false">IFERROR(Base!AV129/GAMSbase!AV129,"")</f>
        <v/>
      </c>
      <c r="AX129" s="128" t="str">
        <f aca="false">IFERROR(Base!AW129/GAMSbase!AW129,"")</f>
        <v/>
      </c>
      <c r="AY129" s="128" t="str">
        <f aca="false">IFERROR(Base!AX129/GAMSbase!AX129,"")</f>
        <v/>
      </c>
      <c r="AZ129" s="128" t="str">
        <f aca="false">IFERROR(Base!AY129/GAMSbase!AY129,"")</f>
        <v/>
      </c>
      <c r="BA129" s="128" t="str">
        <f aca="false">IFERROR(Base!AZ129/GAMSbase!AZ129,"")</f>
        <v/>
      </c>
      <c r="BB129" s="128" t="str">
        <f aca="false">IFERROR(Base!BA129/GAMSbase!BA129,"")</f>
        <v/>
      </c>
      <c r="BC129" s="128" t="str">
        <f aca="false">IFERROR(Base!BB129/GAMSbase!BB129,"")</f>
        <v/>
      </c>
      <c r="BD129" s="128" t="str">
        <f aca="false">IFERROR(Base!BC129/GAMSbase!BC129,"")</f>
        <v/>
      </c>
      <c r="BE129" s="128" t="str">
        <f aca="false">IFERROR(Base!BD129/GAMSbase!BD129,"")</f>
        <v/>
      </c>
      <c r="BF129" s="128" t="str">
        <f aca="false">IFERROR(Base!BE129/GAMSbase!BE129,"")</f>
        <v/>
      </c>
      <c r="BG129" s="128" t="str">
        <f aca="false">IFERROR(Base!BF129/GAMSbase!BF129,"")</f>
        <v/>
      </c>
      <c r="BH129" s="128" t="str">
        <f aca="false">IFERROR(Base!BG129/GAMSbase!BG129,"")</f>
        <v/>
      </c>
      <c r="BI129" s="128" t="str">
        <f aca="false">IFERROR(Base!BH129/GAMSbase!BH129,"")</f>
        <v/>
      </c>
      <c r="BJ129" s="128" t="str">
        <f aca="false">IFERROR(Base!BI129/GAMSbase!BI129,"")</f>
        <v/>
      </c>
    </row>
    <row r="130" customFormat="false" ht="12.75" hidden="false" customHeight="false" outlineLevel="0" collapsed="false">
      <c r="A130" s="0" t="str">
        <f aca="false">Base!A130</f>
        <v>Control variables: Optimized for 2015 and beyond.</v>
      </c>
      <c r="B130" s="0" t="str">
        <f aca="false">GAMSbase!A130</f>
        <v>** CONTROL VARIABLES</v>
      </c>
      <c r="C130" s="128" t="str">
        <f aca="false">IFERROR(Base!B130/GAMSbase!B130,"")</f>
        <v/>
      </c>
      <c r="D130" s="128" t="str">
        <f aca="false">IFERROR(Base!C130/GAMSbase!C130,"")</f>
        <v/>
      </c>
      <c r="E130" s="128" t="str">
        <f aca="false">IFERROR(Base!D130/GAMSbase!D130,"")</f>
        <v/>
      </c>
      <c r="F130" s="128" t="str">
        <f aca="false">IFERROR(Base!E130/GAMSbase!E130,"")</f>
        <v/>
      </c>
      <c r="G130" s="128" t="str">
        <f aca="false">IFERROR(Base!F130/GAMSbase!F130,"")</f>
        <v/>
      </c>
      <c r="H130" s="128" t="str">
        <f aca="false">IFERROR(Base!G130/GAMSbase!G130,"")</f>
        <v/>
      </c>
      <c r="I130" s="128" t="str">
        <f aca="false">IFERROR(Base!H130/GAMSbase!H130,"")</f>
        <v/>
      </c>
      <c r="J130" s="128" t="str">
        <f aca="false">IFERROR(Base!I130/GAMSbase!I130,"")</f>
        <v/>
      </c>
      <c r="K130" s="128" t="str">
        <f aca="false">IFERROR(Base!J130/GAMSbase!J130,"")</f>
        <v/>
      </c>
      <c r="L130" s="128" t="str">
        <f aca="false">IFERROR(Base!K130/GAMSbase!K130,"")</f>
        <v/>
      </c>
      <c r="M130" s="128" t="str">
        <f aca="false">IFERROR(Base!L130/GAMSbase!L130,"")</f>
        <v/>
      </c>
      <c r="N130" s="128" t="str">
        <f aca="false">IFERROR(Base!M130/GAMSbase!M130,"")</f>
        <v/>
      </c>
      <c r="O130" s="128" t="str">
        <f aca="false">IFERROR(Base!N130/GAMSbase!N130,"")</f>
        <v/>
      </c>
      <c r="P130" s="128" t="str">
        <f aca="false">IFERROR(Base!O130/GAMSbase!O130,"")</f>
        <v/>
      </c>
      <c r="Q130" s="128" t="str">
        <f aca="false">IFERROR(Base!P130/GAMSbase!P130,"")</f>
        <v/>
      </c>
      <c r="R130" s="128" t="str">
        <f aca="false">IFERROR(Base!Q130/GAMSbase!Q130,"")</f>
        <v/>
      </c>
      <c r="S130" s="128" t="str">
        <f aca="false">IFERROR(Base!R130/GAMSbase!R130,"")</f>
        <v/>
      </c>
      <c r="T130" s="128" t="str">
        <f aca="false">IFERROR(Base!S130/GAMSbase!S130,"")</f>
        <v/>
      </c>
      <c r="U130" s="128" t="str">
        <f aca="false">IFERROR(Base!T130/GAMSbase!T130,"")</f>
        <v/>
      </c>
      <c r="V130" s="128" t="str">
        <f aca="false">IFERROR(Base!U130/GAMSbase!U130,"")</f>
        <v/>
      </c>
      <c r="W130" s="128" t="str">
        <f aca="false">IFERROR(Base!V130/GAMSbase!V130,"")</f>
        <v/>
      </c>
      <c r="X130" s="128" t="str">
        <f aca="false">IFERROR(Base!W130/GAMSbase!W130,"")</f>
        <v/>
      </c>
      <c r="Y130" s="128" t="str">
        <f aca="false">IFERROR(Base!X130/GAMSbase!X130,"")</f>
        <v/>
      </c>
      <c r="Z130" s="128" t="str">
        <f aca="false">IFERROR(Base!Y130/GAMSbase!Y130,"")</f>
        <v/>
      </c>
      <c r="AA130" s="128" t="str">
        <f aca="false">IFERROR(Base!Z130/GAMSbase!Z130,"")</f>
        <v/>
      </c>
      <c r="AB130" s="128" t="str">
        <f aca="false">IFERROR(Base!AA130/GAMSbase!AA130,"")</f>
        <v/>
      </c>
      <c r="AC130" s="128" t="str">
        <f aca="false">IFERROR(Base!AB130/GAMSbase!AB130,"")</f>
        <v/>
      </c>
      <c r="AD130" s="128" t="str">
        <f aca="false">IFERROR(Base!AC130/GAMSbase!AC130,"")</f>
        <v/>
      </c>
      <c r="AE130" s="128" t="str">
        <f aca="false">IFERROR(Base!AD130/GAMSbase!AD130,"")</f>
        <v/>
      </c>
      <c r="AF130" s="128" t="str">
        <f aca="false">IFERROR(Base!AE130/GAMSbase!AE130,"")</f>
        <v/>
      </c>
      <c r="AG130" s="128" t="str">
        <f aca="false">IFERROR(Base!AF130/GAMSbase!AF130,"")</f>
        <v/>
      </c>
      <c r="AH130" s="128" t="str">
        <f aca="false">IFERROR(Base!AG130/GAMSbase!AG130,"")</f>
        <v/>
      </c>
      <c r="AI130" s="128" t="str">
        <f aca="false">IFERROR(Base!AH130/GAMSbase!AH130,"")</f>
        <v/>
      </c>
      <c r="AJ130" s="128" t="str">
        <f aca="false">IFERROR(Base!AI130/GAMSbase!AI130,"")</f>
        <v/>
      </c>
      <c r="AK130" s="128" t="str">
        <f aca="false">IFERROR(Base!AJ130/GAMSbase!AJ130,"")</f>
        <v/>
      </c>
      <c r="AL130" s="128" t="str">
        <f aca="false">IFERROR(Base!AK130/GAMSbase!AK130,"")</f>
        <v/>
      </c>
      <c r="AM130" s="128" t="str">
        <f aca="false">IFERROR(Base!AL130/GAMSbase!AL130,"")</f>
        <v/>
      </c>
      <c r="AN130" s="128" t="str">
        <f aca="false">IFERROR(Base!AM130/GAMSbase!AM130,"")</f>
        <v/>
      </c>
      <c r="AO130" s="128" t="str">
        <f aca="false">IFERROR(Base!AN130/GAMSbase!AN130,"")</f>
        <v/>
      </c>
      <c r="AP130" s="128" t="str">
        <f aca="false">IFERROR(Base!AO130/GAMSbase!AO130,"")</f>
        <v/>
      </c>
      <c r="AQ130" s="128" t="str">
        <f aca="false">IFERROR(Base!AP130/GAMSbase!AP130,"")</f>
        <v/>
      </c>
      <c r="AR130" s="128" t="str">
        <f aca="false">IFERROR(Base!AQ130/GAMSbase!AQ130,"")</f>
        <v/>
      </c>
      <c r="AS130" s="128" t="str">
        <f aca="false">IFERROR(Base!AR130/GAMSbase!AR130,"")</f>
        <v/>
      </c>
      <c r="AT130" s="128" t="str">
        <f aca="false">IFERROR(Base!AS130/GAMSbase!AS130,"")</f>
        <v/>
      </c>
      <c r="AU130" s="128" t="str">
        <f aca="false">IFERROR(Base!AT130/GAMSbase!AT130,"")</f>
        <v/>
      </c>
      <c r="AV130" s="128" t="str">
        <f aca="false">IFERROR(Base!AU130/GAMSbase!AU130,"")</f>
        <v/>
      </c>
      <c r="AW130" s="128" t="str">
        <f aca="false">IFERROR(Base!AV130/GAMSbase!AV130,"")</f>
        <v/>
      </c>
      <c r="AX130" s="128" t="str">
        <f aca="false">IFERROR(Base!AW130/GAMSbase!AW130,"")</f>
        <v/>
      </c>
      <c r="AY130" s="128" t="str">
        <f aca="false">IFERROR(Base!AX130/GAMSbase!AX130,"")</f>
        <v/>
      </c>
      <c r="AZ130" s="128" t="str">
        <f aca="false">IFERROR(Base!AY130/GAMSbase!AY130,"")</f>
        <v/>
      </c>
      <c r="BA130" s="128" t="str">
        <f aca="false">IFERROR(Base!AZ130/GAMSbase!AZ130,"")</f>
        <v/>
      </c>
      <c r="BB130" s="128" t="str">
        <f aca="false">IFERROR(Base!BA130/GAMSbase!BA130,"")</f>
        <v/>
      </c>
      <c r="BC130" s="128" t="str">
        <f aca="false">IFERROR(Base!BB130/GAMSbase!BB130,"")</f>
        <v/>
      </c>
      <c r="BD130" s="128" t="str">
        <f aca="false">IFERROR(Base!BC130/GAMSbase!BC130,"")</f>
        <v/>
      </c>
      <c r="BE130" s="128" t="str">
        <f aca="false">IFERROR(Base!BD130/GAMSbase!BD130,"")</f>
        <v/>
      </c>
      <c r="BF130" s="128" t="str">
        <f aca="false">IFERROR(Base!BE130/GAMSbase!BE130,"")</f>
        <v/>
      </c>
      <c r="BG130" s="128" t="str">
        <f aca="false">IFERROR(Base!BF130/GAMSbase!BF130,"")</f>
        <v/>
      </c>
      <c r="BH130" s="128" t="str">
        <f aca="false">IFERROR(Base!BG130/GAMSbase!BG130,"")</f>
        <v/>
      </c>
      <c r="BI130" s="128" t="str">
        <f aca="false">IFERROR(Base!BH130/GAMSbase!BH130,"")</f>
        <v/>
      </c>
      <c r="BJ130" s="128" t="str">
        <f aca="false">IFERROR(Base!BI130/GAMSbase!BI130,"")</f>
        <v/>
      </c>
    </row>
    <row r="131" customFormat="false" ht="12.75" hidden="false" customHeight="false" outlineLevel="0" collapsed="false">
      <c r="A131" s="0" t="str">
        <f aca="false">Base!A131</f>
        <v>Savings Rate (fraction of gross output)</v>
      </c>
      <c r="B131" s="0" t="str">
        <f aca="false">GAMSbase!A131</f>
        <v>Savings Rate (proportion of gross output)</v>
      </c>
      <c r="C131" s="128" t="n">
        <f aca="false">IFERROR(Base!B131/GAMSbase!B131,"")</f>
        <v>1</v>
      </c>
      <c r="D131" s="128" t="n">
        <f aca="false">IFERROR(Base!C131/GAMSbase!C131,"")</f>
        <v>1</v>
      </c>
      <c r="E131" s="128" t="n">
        <f aca="false">IFERROR(Base!D131/GAMSbase!D131,"")</f>
        <v>1</v>
      </c>
      <c r="F131" s="128" t="n">
        <f aca="false">IFERROR(Base!E131/GAMSbase!E131,"")</f>
        <v>1</v>
      </c>
      <c r="G131" s="128" t="n">
        <f aca="false">IFERROR(Base!F131/GAMSbase!F131,"")</f>
        <v>1</v>
      </c>
      <c r="H131" s="128" t="n">
        <f aca="false">IFERROR(Base!G131/GAMSbase!G131,"")</f>
        <v>1</v>
      </c>
      <c r="I131" s="128" t="n">
        <f aca="false">IFERROR(Base!H131/GAMSbase!H131,"")</f>
        <v>1</v>
      </c>
      <c r="J131" s="128" t="n">
        <f aca="false">IFERROR(Base!I131/GAMSbase!I131,"")</f>
        <v>1</v>
      </c>
      <c r="K131" s="128" t="n">
        <f aca="false">IFERROR(Base!J131/GAMSbase!J131,"")</f>
        <v>1</v>
      </c>
      <c r="L131" s="128" t="n">
        <f aca="false">IFERROR(Base!K131/GAMSbase!K131,"")</f>
        <v>1</v>
      </c>
      <c r="M131" s="128" t="n">
        <f aca="false">IFERROR(Base!L131/GAMSbase!L131,"")</f>
        <v>1</v>
      </c>
      <c r="N131" s="128" t="n">
        <f aca="false">IFERROR(Base!M131/GAMSbase!M131,"")</f>
        <v>1</v>
      </c>
      <c r="O131" s="128" t="n">
        <f aca="false">IFERROR(Base!N131/GAMSbase!N131,"")</f>
        <v>1</v>
      </c>
      <c r="P131" s="128" t="n">
        <f aca="false">IFERROR(Base!O131/GAMSbase!O131,"")</f>
        <v>1</v>
      </c>
      <c r="Q131" s="128" t="n">
        <f aca="false">IFERROR(Base!P131/GAMSbase!P131,"")</f>
        <v>1</v>
      </c>
      <c r="R131" s="128" t="n">
        <f aca="false">IFERROR(Base!Q131/GAMSbase!Q131,"")</f>
        <v>1</v>
      </c>
      <c r="S131" s="128" t="n">
        <f aca="false">IFERROR(Base!R131/GAMSbase!R131,"")</f>
        <v>1</v>
      </c>
      <c r="T131" s="128" t="n">
        <f aca="false">IFERROR(Base!S131/GAMSbase!S131,"")</f>
        <v>1</v>
      </c>
      <c r="U131" s="128" t="n">
        <f aca="false">IFERROR(Base!T131/GAMSbase!T131,"")</f>
        <v>1</v>
      </c>
      <c r="V131" s="128" t="n">
        <f aca="false">IFERROR(Base!U131/GAMSbase!U131,"")</f>
        <v>1</v>
      </c>
      <c r="W131" s="128" t="n">
        <f aca="false">IFERROR(Base!V131/GAMSbase!V131,"")</f>
        <v>1</v>
      </c>
      <c r="X131" s="128" t="n">
        <f aca="false">IFERROR(Base!W131/GAMSbase!W131,"")</f>
        <v>1</v>
      </c>
      <c r="Y131" s="128" t="n">
        <f aca="false">IFERROR(Base!X131/GAMSbase!X131,"")</f>
        <v>1</v>
      </c>
      <c r="Z131" s="128" t="n">
        <f aca="false">IFERROR(Base!Y131/GAMSbase!Y131,"")</f>
        <v>1</v>
      </c>
      <c r="AA131" s="128" t="n">
        <f aca="false">IFERROR(Base!Z131/GAMSbase!Z131,"")</f>
        <v>1</v>
      </c>
      <c r="AB131" s="128" t="n">
        <f aca="false">IFERROR(Base!AA131/GAMSbase!AA131,"")</f>
        <v>1</v>
      </c>
      <c r="AC131" s="128" t="n">
        <f aca="false">IFERROR(Base!AB131/GAMSbase!AB131,"")</f>
        <v>1</v>
      </c>
      <c r="AD131" s="128" t="n">
        <f aca="false">IFERROR(Base!AC131/GAMSbase!AC131,"")</f>
        <v>1</v>
      </c>
      <c r="AE131" s="128" t="n">
        <f aca="false">IFERROR(Base!AD131/GAMSbase!AD131,"")</f>
        <v>1</v>
      </c>
      <c r="AF131" s="128" t="n">
        <f aca="false">IFERROR(Base!AE131/GAMSbase!AE131,"")</f>
        <v>1</v>
      </c>
      <c r="AG131" s="128" t="n">
        <f aca="false">IFERROR(Base!AF131/GAMSbase!AF131,"")</f>
        <v>1</v>
      </c>
      <c r="AH131" s="128" t="n">
        <f aca="false">IFERROR(Base!AG131/GAMSbase!AG131,"")</f>
        <v>1</v>
      </c>
      <c r="AI131" s="128" t="n">
        <f aca="false">IFERROR(Base!AH131/GAMSbase!AH131,"")</f>
        <v>1</v>
      </c>
      <c r="AJ131" s="128" t="n">
        <f aca="false">IFERROR(Base!AI131/GAMSbase!AI131,"")</f>
        <v>1</v>
      </c>
      <c r="AK131" s="128" t="n">
        <f aca="false">IFERROR(Base!AJ131/GAMSbase!AJ131,"")</f>
        <v>1</v>
      </c>
      <c r="AL131" s="128" t="n">
        <f aca="false">IFERROR(Base!AK131/GAMSbase!AK131,"")</f>
        <v>1</v>
      </c>
      <c r="AM131" s="128" t="n">
        <f aca="false">IFERROR(Base!AL131/GAMSbase!AL131,"")</f>
        <v>1</v>
      </c>
      <c r="AN131" s="128" t="n">
        <f aca="false">IFERROR(Base!AM131/GAMSbase!AM131,"")</f>
        <v>1</v>
      </c>
      <c r="AO131" s="128" t="n">
        <f aca="false">IFERROR(Base!AN131/GAMSbase!AN131,"")</f>
        <v>1</v>
      </c>
      <c r="AP131" s="128" t="n">
        <f aca="false">IFERROR(Base!AO131/GAMSbase!AO131,"")</f>
        <v>1</v>
      </c>
      <c r="AQ131" s="128" t="n">
        <f aca="false">IFERROR(Base!AP131/GAMSbase!AP131,"")</f>
        <v>1</v>
      </c>
      <c r="AR131" s="128" t="n">
        <f aca="false">IFERROR(Base!AQ131/GAMSbase!AQ131,"")</f>
        <v>1</v>
      </c>
      <c r="AS131" s="128" t="n">
        <f aca="false">IFERROR(Base!AR131/GAMSbase!AR131,"")</f>
        <v>1</v>
      </c>
      <c r="AT131" s="128" t="n">
        <f aca="false">IFERROR(Base!AS131/GAMSbase!AS131,"")</f>
        <v>1</v>
      </c>
      <c r="AU131" s="128" t="n">
        <f aca="false">IFERROR(Base!AT131/GAMSbase!AT131,"")</f>
        <v>1</v>
      </c>
      <c r="AV131" s="128" t="n">
        <f aca="false">IFERROR(Base!AU131/GAMSbase!AU131,"")</f>
        <v>1</v>
      </c>
      <c r="AW131" s="128" t="n">
        <f aca="false">IFERROR(Base!AV131/GAMSbase!AV131,"")</f>
        <v>1</v>
      </c>
      <c r="AX131" s="128" t="n">
        <f aca="false">IFERROR(Base!AW131/GAMSbase!AW131,"")</f>
        <v>1</v>
      </c>
      <c r="AY131" s="128" t="n">
        <f aca="false">IFERROR(Base!AX131/GAMSbase!AX131,"")</f>
        <v>1</v>
      </c>
      <c r="AZ131" s="128" t="n">
        <f aca="false">IFERROR(Base!AY131/GAMSbase!AY131,"")</f>
        <v>1</v>
      </c>
      <c r="BA131" s="128" t="n">
        <f aca="false">IFERROR(Base!AZ131/GAMSbase!AZ131,"")</f>
        <v>1</v>
      </c>
      <c r="BB131" s="128" t="n">
        <f aca="false">IFERROR(Base!BA131/GAMSbase!BA131,"")</f>
        <v>1</v>
      </c>
      <c r="BC131" s="128" t="n">
        <f aca="false">IFERROR(Base!BB131/GAMSbase!BB131,"")</f>
        <v>1</v>
      </c>
      <c r="BD131" s="128" t="n">
        <f aca="false">IFERROR(Base!BC131/GAMSbase!BC131,"")</f>
        <v>1</v>
      </c>
      <c r="BE131" s="128" t="n">
        <f aca="false">IFERROR(Base!BD131/GAMSbase!BD131,"")</f>
        <v>1</v>
      </c>
      <c r="BF131" s="128" t="n">
        <f aca="false">IFERROR(Base!BE131/GAMSbase!BE131,"")</f>
        <v>1</v>
      </c>
      <c r="BG131" s="128" t="n">
        <f aca="false">IFERROR(Base!BF131/GAMSbase!BF131,"")</f>
        <v>1</v>
      </c>
      <c r="BH131" s="128" t="n">
        <f aca="false">IFERROR(Base!BG131/GAMSbase!BG131,"")</f>
        <v>1</v>
      </c>
      <c r="BI131" s="128" t="n">
        <f aca="false">IFERROR(Base!BH131/GAMSbase!BH131,"")</f>
        <v>1</v>
      </c>
      <c r="BJ131" s="128" t="n">
        <f aca="false">IFERROR(Base!BI131/GAMSbase!BI131,"")</f>
        <v>1</v>
      </c>
    </row>
    <row r="132" customFormat="false" ht="12.75" hidden="false" customHeight="false" outlineLevel="0" collapsed="false">
      <c r="A132" s="0" t="str">
        <f aca="false">Base!A132</f>
        <v>Carbon price (per t CO2)</v>
      </c>
      <c r="B132" s="0" t="str">
        <f aca="false">GAMSbase!A132</f>
        <v>Carbon Price (per t CO2)</v>
      </c>
      <c r="C132" s="128" t="n">
        <f aca="false">IFERROR(Base!B132/GAMSbase!B132,"")</f>
        <v>1</v>
      </c>
      <c r="D132" s="128" t="n">
        <f aca="false">IFERROR(Base!C132/GAMSbase!C132,"")</f>
        <v>1</v>
      </c>
      <c r="E132" s="128" t="n">
        <f aca="false">IFERROR(Base!D132/GAMSbase!D132,"")</f>
        <v>1</v>
      </c>
      <c r="F132" s="128" t="n">
        <f aca="false">IFERROR(Base!E132/GAMSbase!E132,"")</f>
        <v>1</v>
      </c>
      <c r="G132" s="128" t="n">
        <f aca="false">IFERROR(Base!F132/GAMSbase!F132,"")</f>
        <v>1</v>
      </c>
      <c r="H132" s="128" t="n">
        <f aca="false">IFERROR(Base!G132/GAMSbase!G132,"")</f>
        <v>1</v>
      </c>
      <c r="I132" s="128" t="n">
        <f aca="false">IFERROR(Base!H132/GAMSbase!H132,"")</f>
        <v>1</v>
      </c>
      <c r="J132" s="128" t="n">
        <f aca="false">IFERROR(Base!I132/GAMSbase!I132,"")</f>
        <v>1</v>
      </c>
      <c r="K132" s="128" t="n">
        <f aca="false">IFERROR(Base!J132/GAMSbase!J132,"")</f>
        <v>1</v>
      </c>
      <c r="L132" s="128" t="n">
        <f aca="false">IFERROR(Base!K132/GAMSbase!K132,"")</f>
        <v>1</v>
      </c>
      <c r="M132" s="128" t="n">
        <f aca="false">IFERROR(Base!L132/GAMSbase!L132,"")</f>
        <v>1</v>
      </c>
      <c r="N132" s="128" t="n">
        <f aca="false">IFERROR(Base!M132/GAMSbase!M132,"")</f>
        <v>1</v>
      </c>
      <c r="O132" s="128" t="n">
        <f aca="false">IFERROR(Base!N132/GAMSbase!N132,"")</f>
        <v>1</v>
      </c>
      <c r="P132" s="128" t="n">
        <f aca="false">IFERROR(Base!O132/GAMSbase!O132,"")</f>
        <v>1</v>
      </c>
      <c r="Q132" s="128" t="n">
        <f aca="false">IFERROR(Base!P132/GAMSbase!P132,"")</f>
        <v>1</v>
      </c>
      <c r="R132" s="128" t="n">
        <f aca="false">IFERROR(Base!Q132/GAMSbase!Q132,"")</f>
        <v>1</v>
      </c>
      <c r="S132" s="128" t="n">
        <f aca="false">IFERROR(Base!R132/GAMSbase!R132,"")</f>
        <v>1</v>
      </c>
      <c r="T132" s="128" t="n">
        <f aca="false">IFERROR(Base!S132/GAMSbase!S132,"")</f>
        <v>1</v>
      </c>
      <c r="U132" s="128" t="n">
        <f aca="false">IFERROR(Base!T132/GAMSbase!T132,"")</f>
        <v>1</v>
      </c>
      <c r="V132" s="128" t="n">
        <f aca="false">IFERROR(Base!U132/GAMSbase!U132,"")</f>
        <v>1</v>
      </c>
      <c r="W132" s="128" t="n">
        <f aca="false">IFERROR(Base!V132/GAMSbase!V132,"")</f>
        <v>1</v>
      </c>
      <c r="X132" s="128" t="n">
        <f aca="false">IFERROR(Base!W132/GAMSbase!W132,"")</f>
        <v>1</v>
      </c>
      <c r="Y132" s="128" t="n">
        <f aca="false">IFERROR(Base!X132/GAMSbase!X132,"")</f>
        <v>1</v>
      </c>
      <c r="Z132" s="128" t="n">
        <f aca="false">IFERROR(Base!Y132/GAMSbase!Y132,"")</f>
        <v>1</v>
      </c>
      <c r="AA132" s="128" t="n">
        <f aca="false">IFERROR(Base!Z132/GAMSbase!Z132,"")</f>
        <v>1</v>
      </c>
      <c r="AB132" s="128" t="n">
        <f aca="false">IFERROR(Base!AA132/GAMSbase!AA132,"")</f>
        <v>1</v>
      </c>
      <c r="AC132" s="128" t="n">
        <f aca="false">IFERROR(Base!AB132/GAMSbase!AB132,"")</f>
        <v>1</v>
      </c>
      <c r="AD132" s="128" t="n">
        <f aca="false">IFERROR(Base!AC132/GAMSbase!AC132,"")</f>
        <v>1</v>
      </c>
      <c r="AE132" s="128" t="n">
        <f aca="false">IFERROR(Base!AD132/GAMSbase!AD132,"")</f>
        <v>1</v>
      </c>
      <c r="AF132" s="128" t="n">
        <f aca="false">IFERROR(Base!AE132/GAMSbase!AE132,"")</f>
        <v>1</v>
      </c>
      <c r="AG132" s="128" t="n">
        <f aca="false">IFERROR(Base!AF132/GAMSbase!AF132,"")</f>
        <v>1</v>
      </c>
      <c r="AH132" s="128" t="n">
        <f aca="false">IFERROR(Base!AG132/GAMSbase!AG132,"")</f>
        <v>1</v>
      </c>
      <c r="AI132" s="128" t="n">
        <f aca="false">IFERROR(Base!AH132/GAMSbase!AH132,"")</f>
        <v>1</v>
      </c>
      <c r="AJ132" s="128" t="n">
        <f aca="false">IFERROR(Base!AI132/GAMSbase!AI132,"")</f>
        <v>1</v>
      </c>
      <c r="AK132" s="128" t="n">
        <f aca="false">IFERROR(Base!AJ132/GAMSbase!AJ132,"")</f>
        <v>1</v>
      </c>
      <c r="AL132" s="128" t="n">
        <f aca="false">IFERROR(Base!AK132/GAMSbase!AK132,"")</f>
        <v>1</v>
      </c>
      <c r="AM132" s="128" t="n">
        <f aca="false">IFERROR(Base!AL132/GAMSbase!AL132,"")</f>
        <v>1</v>
      </c>
      <c r="AN132" s="128" t="n">
        <f aca="false">IFERROR(Base!AM132/GAMSbase!AM132,"")</f>
        <v>1</v>
      </c>
      <c r="AO132" s="128" t="n">
        <f aca="false">IFERROR(Base!AN132/GAMSbase!AN132,"")</f>
        <v>1</v>
      </c>
      <c r="AP132" s="128" t="n">
        <f aca="false">IFERROR(Base!AO132/GAMSbase!AO132,"")</f>
        <v>1</v>
      </c>
      <c r="AQ132" s="128" t="n">
        <f aca="false">IFERROR(Base!AP132/GAMSbase!AP132,"")</f>
        <v>1</v>
      </c>
      <c r="AR132" s="128" t="n">
        <f aca="false">IFERROR(Base!AQ132/GAMSbase!AQ132,"")</f>
        <v>1</v>
      </c>
      <c r="AS132" s="128" t="n">
        <f aca="false">IFERROR(Base!AR132/GAMSbase!AR132,"")</f>
        <v>1</v>
      </c>
      <c r="AT132" s="128" t="n">
        <f aca="false">IFERROR(Base!AS132/GAMSbase!AS132,"")</f>
        <v>1</v>
      </c>
      <c r="AU132" s="128" t="n">
        <f aca="false">IFERROR(Base!AT132/GAMSbase!AT132,"")</f>
        <v>1</v>
      </c>
      <c r="AV132" s="128" t="n">
        <f aca="false">IFERROR(Base!AU132/GAMSbase!AU132,"")</f>
        <v>1</v>
      </c>
      <c r="AW132" s="128" t="n">
        <f aca="false">IFERROR(Base!AV132/GAMSbase!AV132,"")</f>
        <v>1</v>
      </c>
      <c r="AX132" s="128" t="n">
        <f aca="false">IFERROR(Base!AW132/GAMSbase!AW132,"")</f>
        <v>1</v>
      </c>
      <c r="AY132" s="128" t="n">
        <f aca="false">IFERROR(Base!AX132/GAMSbase!AX132,"")</f>
        <v>1</v>
      </c>
      <c r="AZ132" s="128" t="n">
        <f aca="false">IFERROR(Base!AY132/GAMSbase!AY132,"")</f>
        <v>1</v>
      </c>
      <c r="BA132" s="128" t="n">
        <f aca="false">IFERROR(Base!AZ132/GAMSbase!AZ132,"")</f>
        <v>1</v>
      </c>
      <c r="BB132" s="128" t="n">
        <f aca="false">IFERROR(Base!BA132/GAMSbase!BA132,"")</f>
        <v>1</v>
      </c>
      <c r="BC132" s="128" t="n">
        <f aca="false">IFERROR(Base!BB132/GAMSbase!BB132,"")</f>
        <v>1</v>
      </c>
      <c r="BD132" s="128" t="n">
        <f aca="false">IFERROR(Base!BC132/GAMSbase!BC132,"")</f>
        <v>1</v>
      </c>
      <c r="BE132" s="128" t="n">
        <f aca="false">IFERROR(Base!BD132/GAMSbase!BD132,"")</f>
        <v>1</v>
      </c>
      <c r="BF132" s="128" t="n">
        <f aca="false">IFERROR(Base!BE132/GAMSbase!BE132,"")</f>
        <v>1</v>
      </c>
      <c r="BG132" s="128" t="n">
        <f aca="false">IFERROR(Base!BF132/GAMSbase!BF132,"")</f>
        <v>1</v>
      </c>
      <c r="BH132" s="128" t="n">
        <f aca="false">IFERROR(Base!BG132/GAMSbase!BG132,"")</f>
        <v>1</v>
      </c>
      <c r="BI132" s="128" t="n">
        <f aca="false">IFERROR(Base!BH132/GAMSbase!BH132,"")</f>
        <v>1</v>
      </c>
      <c r="BJ132" s="128" t="str">
        <f aca="false">IFERROR(Base!BI132/GAMSbase!BI132,"")</f>
        <v/>
      </c>
    </row>
    <row r="133" customFormat="false" ht="12.75" hidden="false" customHeight="false" outlineLevel="0" collapsed="false">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c r="AA133" s="128"/>
      <c r="AB133" s="128"/>
      <c r="AC133" s="128"/>
      <c r="AD133" s="128"/>
      <c r="AE133" s="128"/>
      <c r="AF133" s="128"/>
      <c r="AG133" s="128"/>
      <c r="AH133" s="128"/>
      <c r="AI133" s="128"/>
      <c r="AJ133" s="128"/>
      <c r="AK133" s="128"/>
      <c r="AL133" s="128"/>
      <c r="AM133" s="128"/>
      <c r="AN133" s="128"/>
      <c r="AO133" s="128"/>
      <c r="AP133" s="128"/>
      <c r="AQ133" s="128"/>
      <c r="AR133" s="128"/>
      <c r="AS133" s="128"/>
      <c r="AT133" s="128"/>
      <c r="AU133" s="128"/>
      <c r="AV133" s="128"/>
      <c r="AW133" s="128"/>
      <c r="AX133" s="128"/>
      <c r="AY133" s="128"/>
      <c r="AZ133" s="128"/>
      <c r="BA133" s="128"/>
      <c r="BB133" s="128"/>
      <c r="BC133" s="128"/>
      <c r="BD133" s="128"/>
      <c r="BE133" s="128"/>
      <c r="BF133" s="128"/>
      <c r="BG133" s="128"/>
      <c r="BH133" s="128"/>
      <c r="BI133" s="128"/>
      <c r="BJ133" s="128"/>
    </row>
    <row r="134" customFormat="false" ht="12.75" hidden="false" customHeight="false" outlineLevel="0" collapsed="false">
      <c r="A134" s="0" t="str">
        <f aca="false">Base!A134</f>
        <v>    Carbon price [per t C]</v>
      </c>
      <c r="B134" s="0" t="str">
        <f aca="false">GAMSbase!A134</f>
        <v>Carbon Price (per t C)</v>
      </c>
      <c r="C134" s="128" t="n">
        <f aca="false">IFERROR(Base!B134/GAMSbase!B134,"")</f>
        <v>1</v>
      </c>
      <c r="D134" s="128" t="n">
        <f aca="false">IFERROR(Base!C134/GAMSbase!C134,"")</f>
        <v>1.00000000000771</v>
      </c>
      <c r="E134" s="128" t="n">
        <f aca="false">IFERROR(Base!D134/GAMSbase!D134,"")</f>
        <v>1.00000000000448</v>
      </c>
      <c r="F134" s="128" t="n">
        <f aca="false">IFERROR(Base!E134/GAMSbase!E134,"")</f>
        <v>0.999999999981313</v>
      </c>
      <c r="G134" s="128" t="n">
        <f aca="false">IFERROR(Base!F134/GAMSbase!F134,"")</f>
        <v>1.00000000000661</v>
      </c>
      <c r="H134" s="128" t="n">
        <f aca="false">IFERROR(Base!G134/GAMSbase!G134,"")</f>
        <v>1.00000000002278</v>
      </c>
      <c r="I134" s="128" t="n">
        <f aca="false">IFERROR(Base!H134/GAMSbase!H134,"")</f>
        <v>1.0000000000016</v>
      </c>
      <c r="J134" s="128" t="n">
        <f aca="false">IFERROR(Base!I134/GAMSbase!I134,"")</f>
        <v>1.00000000001339</v>
      </c>
      <c r="K134" s="128" t="n">
        <f aca="false">IFERROR(Base!J134/GAMSbase!J134,"")</f>
        <v>0.999999999994762</v>
      </c>
      <c r="L134" s="128" t="n">
        <f aca="false">IFERROR(Base!K134/GAMSbase!K134,"")</f>
        <v>1.00000000000333</v>
      </c>
      <c r="M134" s="128" t="n">
        <f aca="false">IFERROR(Base!L134/GAMSbase!L134,"")</f>
        <v>1.00000000000817</v>
      </c>
      <c r="N134" s="128" t="n">
        <f aca="false">IFERROR(Base!M134/GAMSbase!M134,"")</f>
        <v>0.999999999992473</v>
      </c>
      <c r="O134" s="128" t="n">
        <f aca="false">IFERROR(Base!N134/GAMSbase!N134,"")</f>
        <v>1.0000000000145</v>
      </c>
      <c r="P134" s="128" t="n">
        <f aca="false">IFERROR(Base!O134/GAMSbase!O134,"")</f>
        <v>0.999999999984533</v>
      </c>
      <c r="Q134" s="128" t="n">
        <f aca="false">IFERROR(Base!P134/GAMSbase!P134,"")</f>
        <v>0.999999999985323</v>
      </c>
      <c r="R134" s="128" t="n">
        <f aca="false">IFERROR(Base!Q134/GAMSbase!Q134,"")</f>
        <v>0.999999999993613</v>
      </c>
      <c r="S134" s="128" t="n">
        <f aca="false">IFERROR(Base!R134/GAMSbase!R134,"")</f>
        <v>1.0000000000035</v>
      </c>
      <c r="T134" s="128" t="n">
        <f aca="false">IFERROR(Base!S134/GAMSbase!S134,"")</f>
        <v>0.999999999999007</v>
      </c>
      <c r="U134" s="128" t="n">
        <f aca="false">IFERROR(Base!T134/GAMSbase!T134,"")</f>
        <v>1.00000000000073</v>
      </c>
      <c r="V134" s="128" t="n">
        <f aca="false">IFERROR(Base!U134/GAMSbase!U134,"")</f>
        <v>0.999999999998736</v>
      </c>
      <c r="W134" s="128" t="n">
        <f aca="false">IFERROR(Base!V134/GAMSbase!V134,"")</f>
        <v>1.00000000000707</v>
      </c>
      <c r="X134" s="128" t="n">
        <f aca="false">IFERROR(Base!W134/GAMSbase!W134,"")</f>
        <v>0.999999999996474</v>
      </c>
      <c r="Y134" s="128" t="n">
        <f aca="false">IFERROR(Base!X134/GAMSbase!X134,"")</f>
        <v>1.00000000000117</v>
      </c>
      <c r="Z134" s="128" t="n">
        <f aca="false">IFERROR(Base!Y134/GAMSbase!Y134,"")</f>
        <v>0.999999999997521</v>
      </c>
      <c r="AA134" s="128" t="n">
        <f aca="false">IFERROR(Base!Z134/GAMSbase!Z134,"")</f>
        <v>0.999999999999422</v>
      </c>
      <c r="AB134" s="128" t="n">
        <f aca="false">IFERROR(Base!AA134/GAMSbase!AA134,"")</f>
        <v>1.0000000000023</v>
      </c>
      <c r="AC134" s="128" t="n">
        <f aca="false">IFERROR(Base!AB134/GAMSbase!AB134,"")</f>
        <v>0.999999999999043</v>
      </c>
      <c r="AD134" s="128" t="n">
        <f aca="false">IFERROR(Base!AC134/GAMSbase!AC134,"")</f>
        <v>0.999999999997055</v>
      </c>
      <c r="AE134" s="128" t="n">
        <f aca="false">IFERROR(Base!AD134/GAMSbase!AD134,"")</f>
        <v>1.00000000000252</v>
      </c>
      <c r="AF134" s="128" t="n">
        <f aca="false">IFERROR(Base!AE134/GAMSbase!AE134,"")</f>
        <v>1.00000000000046</v>
      </c>
      <c r="AG134" s="128" t="n">
        <f aca="false">IFERROR(Base!AF134/GAMSbase!AF134,"")</f>
        <v>1.00000000000124</v>
      </c>
      <c r="AH134" s="128" t="n">
        <f aca="false">IFERROR(Base!AG134/GAMSbase!AG134,"")</f>
        <v>0.999999999999706</v>
      </c>
      <c r="AI134" s="128" t="n">
        <f aca="false">IFERROR(Base!AH134/GAMSbase!AH134,"")</f>
        <v>1.00000000000065</v>
      </c>
      <c r="AJ134" s="128" t="n">
        <f aca="false">IFERROR(Base!AI134/GAMSbase!AI134,"")</f>
        <v>1.00000000000088</v>
      </c>
      <c r="AK134" s="128" t="n">
        <f aca="false">IFERROR(Base!AJ134/GAMSbase!AJ134,"")</f>
        <v>1.00000000000092</v>
      </c>
      <c r="AL134" s="128" t="n">
        <f aca="false">IFERROR(Base!AK134/GAMSbase!AK134,"")</f>
        <v>0.999999999998642</v>
      </c>
      <c r="AM134" s="128" t="n">
        <f aca="false">IFERROR(Base!AL134/GAMSbase!AL134,"")</f>
        <v>1.00000000000048</v>
      </c>
      <c r="AN134" s="128" t="n">
        <f aca="false">IFERROR(Base!AM134/GAMSbase!AM134,"")</f>
        <v>0.999999999999747</v>
      </c>
      <c r="AO134" s="128" t="n">
        <f aca="false">IFERROR(Base!AN134/GAMSbase!AN134,"")</f>
        <v>0.999999999999013</v>
      </c>
      <c r="AP134" s="128" t="n">
        <f aca="false">IFERROR(Base!AO134/GAMSbase!AO134,"")</f>
        <v>1.00000000000093</v>
      </c>
      <c r="AQ134" s="128" t="n">
        <f aca="false">IFERROR(Base!AP134/GAMSbase!AP134,"")</f>
        <v>1.00000000000007</v>
      </c>
      <c r="AR134" s="128" t="n">
        <f aca="false">IFERROR(Base!AQ134/GAMSbase!AQ134,"")</f>
        <v>1.00000000000062</v>
      </c>
      <c r="AS134" s="128" t="n">
        <f aca="false">IFERROR(Base!AR134/GAMSbase!AR134,"")</f>
        <v>0.99999999999918</v>
      </c>
      <c r="AT134" s="128" t="n">
        <f aca="false">IFERROR(Base!AS134/GAMSbase!AS134,"")</f>
        <v>0.999999999999943</v>
      </c>
      <c r="AU134" s="128" t="n">
        <f aca="false">IFERROR(Base!AT134/GAMSbase!AT134,"")</f>
        <v>1.00000000000026</v>
      </c>
      <c r="AV134" s="128" t="n">
        <f aca="false">IFERROR(Base!AU134/GAMSbase!AU134,"")</f>
        <v>1.00000000000001</v>
      </c>
      <c r="AW134" s="128" t="n">
        <f aca="false">IFERROR(Base!AV134/GAMSbase!AV134,"")</f>
        <v>0.999999999999738</v>
      </c>
      <c r="AX134" s="128" t="n">
        <f aca="false">IFERROR(Base!AW134/GAMSbase!AW134,"")</f>
        <v>1.00000000000016</v>
      </c>
      <c r="AY134" s="128" t="n">
        <f aca="false">IFERROR(Base!AX134/GAMSbase!AX134,"")</f>
        <v>0.999999999999842</v>
      </c>
      <c r="AZ134" s="128" t="n">
        <f aca="false">IFERROR(Base!AY134/GAMSbase!AY134,"")</f>
        <v>0.999999999999861</v>
      </c>
      <c r="BA134" s="128" t="n">
        <f aca="false">IFERROR(Base!AZ134/GAMSbase!AZ134,"")</f>
        <v>1.00000000000038</v>
      </c>
      <c r="BB134" s="128" t="n">
        <f aca="false">IFERROR(Base!BA134/GAMSbase!BA134,"")</f>
        <v>1.00000000000039</v>
      </c>
      <c r="BC134" s="128" t="n">
        <f aca="false">IFERROR(Base!BB134/GAMSbase!BB134,"")</f>
        <v>0.99999999999997</v>
      </c>
      <c r="BD134" s="128" t="n">
        <f aca="false">IFERROR(Base!BC134/GAMSbase!BC134,"")</f>
        <v>0.99999999999959</v>
      </c>
      <c r="BE134" s="128" t="n">
        <f aca="false">IFERROR(Base!BD134/GAMSbase!BD134,"")</f>
        <v>0.999999999999956</v>
      </c>
      <c r="BF134" s="128" t="n">
        <f aca="false">IFERROR(Base!BE134/GAMSbase!BE134,"")</f>
        <v>1.00000000000048</v>
      </c>
      <c r="BG134" s="128" t="n">
        <f aca="false">IFERROR(Base!BF134/GAMSbase!BF134,"")</f>
        <v>0.999999999999679</v>
      </c>
      <c r="BH134" s="128" t="n">
        <f aca="false">IFERROR(Base!BG134/GAMSbase!BG134,"")</f>
        <v>0.999999999999825</v>
      </c>
      <c r="BI134" s="128" t="n">
        <f aca="false">IFERROR(Base!BH134/GAMSbase!BH134,"")</f>
        <v>0.999999999999641</v>
      </c>
      <c r="BJ134" s="128" t="str">
        <f aca="false">IFERROR(Base!BI134/GAMSbase!BI134,"")</f>
        <v/>
      </c>
    </row>
    <row r="135" customFormat="false" ht="12.75" hidden="false" customHeight="false" outlineLevel="0" collapsed="false">
      <c r="A135" s="0" t="str">
        <f aca="false">Base!A135</f>
        <v>Emissions control rate (total)</v>
      </c>
      <c r="B135" s="0" t="str">
        <f aca="false">GAMSbase!A135</f>
        <v>Emissions Control Rate (total)</v>
      </c>
      <c r="C135" s="128" t="n">
        <f aca="false">IFERROR(Base!B135/GAMSbase!B135,"")</f>
        <v>0.999999999014977</v>
      </c>
      <c r="D135" s="128" t="n">
        <f aca="false">IFERROR(Base!C135/GAMSbase!C135,"")</f>
        <v>0.999999999747415</v>
      </c>
      <c r="E135" s="128" t="n">
        <f aca="false">IFERROR(Base!D135/GAMSbase!D135,"")</f>
        <v>1.0000000006823</v>
      </c>
      <c r="F135" s="128" t="n">
        <f aca="false">IFERROR(Base!E135/GAMSbase!E135,"")</f>
        <v>1.00000000004429</v>
      </c>
      <c r="G135" s="128" t="n">
        <f aca="false">IFERROR(Base!F135/GAMSbase!F135,"")</f>
        <v>0.999999999639866</v>
      </c>
      <c r="H135" s="128" t="n">
        <f aca="false">IFERROR(Base!G135/GAMSbase!G135,"")</f>
        <v>1.00000000007757</v>
      </c>
      <c r="I135" s="128" t="n">
        <f aca="false">IFERROR(Base!H135/GAMSbase!H135,"")</f>
        <v>0.999999999829194</v>
      </c>
      <c r="J135" s="128" t="n">
        <f aca="false">IFERROR(Base!I135/GAMSbase!I135,"")</f>
        <v>1.00000000077063</v>
      </c>
      <c r="K135" s="128" t="n">
        <f aca="false">IFERROR(Base!J135/GAMSbase!J135,"")</f>
        <v>0.999999999493475</v>
      </c>
      <c r="L135" s="128" t="n">
        <f aca="false">IFERROR(Base!K135/GAMSbase!K135,"")</f>
        <v>1.00000000025503</v>
      </c>
      <c r="M135" s="128" t="n">
        <f aca="false">IFERROR(Base!L135/GAMSbase!L135,"")</f>
        <v>1.00000000060782</v>
      </c>
      <c r="N135" s="128" t="n">
        <f aca="false">IFERROR(Base!M135/GAMSbase!M135,"")</f>
        <v>1.00000000001985</v>
      </c>
      <c r="O135" s="128" t="n">
        <f aca="false">IFERROR(Base!N135/GAMSbase!N135,"")</f>
        <v>0.999999999785686</v>
      </c>
      <c r="P135" s="128" t="n">
        <f aca="false">IFERROR(Base!O135/GAMSbase!O135,"")</f>
        <v>1.00000000013831</v>
      </c>
      <c r="Q135" s="128" t="n">
        <f aca="false">IFERROR(Base!P135/GAMSbase!P135,"")</f>
        <v>1.00000000019841</v>
      </c>
      <c r="R135" s="128" t="n">
        <f aca="false">IFERROR(Base!Q135/GAMSbase!Q135,"")</f>
        <v>0.999999999683522</v>
      </c>
      <c r="S135" s="128" t="n">
        <f aca="false">IFERROR(Base!R135/GAMSbase!R135,"")</f>
        <v>1.00000000015202</v>
      </c>
      <c r="T135" s="128" t="n">
        <f aca="false">IFERROR(Base!S135/GAMSbase!S135,"")</f>
        <v>0.999999999695908</v>
      </c>
      <c r="U135" s="128" t="n">
        <f aca="false">IFERROR(Base!T135/GAMSbase!T135,"")</f>
        <v>1.00000000034435</v>
      </c>
      <c r="V135" s="128" t="n">
        <f aca="false">IFERROR(Base!U135/GAMSbase!U135,"")</f>
        <v>1.00000000023511</v>
      </c>
      <c r="W135" s="128" t="n">
        <f aca="false">IFERROR(Base!V135/GAMSbase!V135,"")</f>
        <v>0.999999999753619</v>
      </c>
      <c r="X135" s="128" t="n">
        <f aca="false">IFERROR(Base!W135/GAMSbase!W135,"")</f>
        <v>0.999999999953643</v>
      </c>
      <c r="Y135" s="128" t="n">
        <f aca="false">IFERROR(Base!X135/GAMSbase!X135,"")</f>
        <v>1.00000000012193</v>
      </c>
      <c r="Z135" s="128" t="n">
        <f aca="false">IFERROR(Base!Y135/GAMSbase!Y135,"")</f>
        <v>1.00000000019033</v>
      </c>
      <c r="AA135" s="128" t="n">
        <f aca="false">IFERROR(Base!Z135/GAMSbase!Z135,"")</f>
        <v>0.999999999843528</v>
      </c>
      <c r="AB135" s="128" t="n">
        <f aca="false">IFERROR(Base!AA135/GAMSbase!AA135,"")</f>
        <v>1.00000000001199</v>
      </c>
      <c r="AC135" s="128" t="n">
        <f aca="false">IFERROR(Base!AB135/GAMSbase!AB135,"")</f>
        <v>0.999999999791245</v>
      </c>
      <c r="AD135" s="128" t="n">
        <f aca="false">IFERROR(Base!AC135/GAMSbase!AC135,"")</f>
        <v>0.999999999834565</v>
      </c>
      <c r="AE135" s="128" t="n">
        <f aca="false">IFERROR(Base!AD135/GAMSbase!AD135,"")</f>
        <v>1.00000000014413</v>
      </c>
      <c r="AF135" s="128" t="n">
        <f aca="false">IFERROR(Base!AE135/GAMSbase!AE135,"")</f>
        <v>1.00000000015143</v>
      </c>
      <c r="AG135" s="128" t="n">
        <f aca="false">IFERROR(Base!AF135/GAMSbase!AF135,"")</f>
        <v>0.999999999989526</v>
      </c>
      <c r="AH135" s="128" t="n">
        <f aca="false">IFERROR(Base!AG135/GAMSbase!AG135,"")</f>
        <v>1.00000000009517</v>
      </c>
      <c r="AI135" s="128" t="n">
        <f aca="false">IFERROR(Base!AH135/GAMSbase!AH135,"")</f>
        <v>0.999999999873715</v>
      </c>
      <c r="AJ135" s="128" t="n">
        <f aca="false">IFERROR(Base!AI135/GAMSbase!AI135,"")</f>
        <v>0.999999999892009</v>
      </c>
      <c r="AK135" s="128" t="n">
        <f aca="false">IFERROR(Base!AJ135/GAMSbase!AJ135,"")</f>
        <v>1.00000000000554</v>
      </c>
      <c r="AL135" s="128" t="n">
        <f aca="false">IFERROR(Base!AK135/GAMSbase!AK135,"")</f>
        <v>1.00000000008826</v>
      </c>
      <c r="AM135" s="128" t="n">
        <f aca="false">IFERROR(Base!AL135/GAMSbase!AL135,"")</f>
        <v>0.999999999896314</v>
      </c>
      <c r="AN135" s="128" t="n">
        <f aca="false">IFERROR(Base!AM135/GAMSbase!AM135,"")</f>
        <v>0.999999999911903</v>
      </c>
      <c r="AO135" s="128" t="n">
        <f aca="false">IFERROR(Base!AN135/GAMSbase!AN135,"")</f>
        <v>0.999999999906855</v>
      </c>
      <c r="AP135" s="128" t="n">
        <f aca="false">IFERROR(Base!AO135/GAMSbase!AO135,"")</f>
        <v>1.00000000000788</v>
      </c>
      <c r="AQ135" s="128" t="n">
        <f aca="false">IFERROR(Base!AP135/GAMSbase!AP135,"")</f>
        <v>1.00000000005984</v>
      </c>
      <c r="AR135" s="128" t="n">
        <f aca="false">IFERROR(Base!AQ135/GAMSbase!AQ135,"")</f>
        <v>0.999999999974829</v>
      </c>
      <c r="AS135" s="128" t="n">
        <f aca="false">IFERROR(Base!AR135/GAMSbase!AR135,"")</f>
        <v>1.00000000004439</v>
      </c>
      <c r="AT135" s="128" t="n">
        <f aca="false">IFERROR(Base!AS135/GAMSbase!AS135,"")</f>
        <v>1.00000000002772</v>
      </c>
      <c r="AU135" s="128" t="n">
        <f aca="false">IFERROR(Base!AT135/GAMSbase!AT135,"")</f>
        <v>0.999999999985794</v>
      </c>
      <c r="AV135" s="128" t="n">
        <f aca="false">IFERROR(Base!AU135/GAMSbase!AU135,"")</f>
        <v>1</v>
      </c>
      <c r="AW135" s="128" t="n">
        <f aca="false">IFERROR(Base!AV135/GAMSbase!AV135,"")</f>
        <v>1</v>
      </c>
      <c r="AX135" s="128" t="n">
        <f aca="false">IFERROR(Base!AW135/GAMSbase!AW135,"")</f>
        <v>1</v>
      </c>
      <c r="AY135" s="128" t="n">
        <f aca="false">IFERROR(Base!AX135/GAMSbase!AX135,"")</f>
        <v>1</v>
      </c>
      <c r="AZ135" s="128" t="n">
        <f aca="false">IFERROR(Base!AY135/GAMSbase!AY135,"")</f>
        <v>1</v>
      </c>
      <c r="BA135" s="128" t="n">
        <f aca="false">IFERROR(Base!AZ135/GAMSbase!AZ135,"")</f>
        <v>1</v>
      </c>
      <c r="BB135" s="128" t="n">
        <f aca="false">IFERROR(Base!BA135/GAMSbase!BA135,"")</f>
        <v>1</v>
      </c>
      <c r="BC135" s="128" t="n">
        <f aca="false">IFERROR(Base!BB135/GAMSbase!BB135,"")</f>
        <v>1</v>
      </c>
      <c r="BD135" s="128" t="n">
        <f aca="false">IFERROR(Base!BC135/GAMSbase!BC135,"")</f>
        <v>1</v>
      </c>
      <c r="BE135" s="128" t="n">
        <f aca="false">IFERROR(Base!BD135/GAMSbase!BD135,"")</f>
        <v>1</v>
      </c>
      <c r="BF135" s="128" t="n">
        <f aca="false">IFERROR(Base!BE135/GAMSbase!BE135,"")</f>
        <v>1</v>
      </c>
      <c r="BG135" s="128" t="n">
        <f aca="false">IFERROR(Base!BF135/GAMSbase!BF135,"")</f>
        <v>1.02855215103559</v>
      </c>
      <c r="BH135" s="128" t="n">
        <f aca="false">IFERROR(Base!BG135/GAMSbase!BG135,"")</f>
        <v>1.00000000002829</v>
      </c>
      <c r="BI135" s="128" t="n">
        <f aca="false">IFERROR(Base!BH135/GAMSbase!BH135,"")</f>
        <v>1.00000000005127</v>
      </c>
      <c r="BJ135" s="128" t="str">
        <f aca="false">IFERROR(Base!BI135/GAMSbase!BI135,"")</f>
        <v/>
      </c>
    </row>
    <row r="136" customFormat="false" ht="12.75" hidden="false" customHeight="false" outlineLevel="0" collapsed="false">
      <c r="A136" s="0" t="str">
        <f aca="false">Base!A136</f>
        <v>Emissions control rate (participants)</v>
      </c>
      <c r="B136" s="0" t="str">
        <f aca="false">GAMSbase!A136</f>
        <v>Emissions Control Rate (participants)</v>
      </c>
      <c r="C136" s="128" t="n">
        <f aca="false">IFERROR(Base!B136/GAMSbase!B136,"")</f>
        <v>0.999999999014977</v>
      </c>
      <c r="D136" s="128" t="n">
        <f aca="false">IFERROR(Base!C136/GAMSbase!C136,"")</f>
        <v>0.999999999747415</v>
      </c>
      <c r="E136" s="128" t="n">
        <f aca="false">IFERROR(Base!D136/GAMSbase!D136,"")</f>
        <v>1.0000000006823</v>
      </c>
      <c r="F136" s="128" t="n">
        <f aca="false">IFERROR(Base!E136/GAMSbase!E136,"")</f>
        <v>1.00000000004429</v>
      </c>
      <c r="G136" s="128" t="n">
        <f aca="false">IFERROR(Base!F136/GAMSbase!F136,"")</f>
        <v>0.999999999639866</v>
      </c>
      <c r="H136" s="128" t="n">
        <f aca="false">IFERROR(Base!G136/GAMSbase!G136,"")</f>
        <v>1.00000000007757</v>
      </c>
      <c r="I136" s="128" t="n">
        <f aca="false">IFERROR(Base!H136/GAMSbase!H136,"")</f>
        <v>0.999999999829194</v>
      </c>
      <c r="J136" s="128" t="n">
        <f aca="false">IFERROR(Base!I136/GAMSbase!I136,"")</f>
        <v>1.00000000077063</v>
      </c>
      <c r="K136" s="128" t="n">
        <f aca="false">IFERROR(Base!J136/GAMSbase!J136,"")</f>
        <v>0.999999999493475</v>
      </c>
      <c r="L136" s="128" t="n">
        <f aca="false">IFERROR(Base!K136/GAMSbase!K136,"")</f>
        <v>1.00000000025503</v>
      </c>
      <c r="M136" s="128" t="n">
        <f aca="false">IFERROR(Base!L136/GAMSbase!L136,"")</f>
        <v>1.00000000060782</v>
      </c>
      <c r="N136" s="128" t="n">
        <f aca="false">IFERROR(Base!M136/GAMSbase!M136,"")</f>
        <v>1.00000000001985</v>
      </c>
      <c r="O136" s="128" t="n">
        <f aca="false">IFERROR(Base!N136/GAMSbase!N136,"")</f>
        <v>0.999999999785686</v>
      </c>
      <c r="P136" s="128" t="n">
        <f aca="false">IFERROR(Base!O136/GAMSbase!O136,"")</f>
        <v>1.00000000013831</v>
      </c>
      <c r="Q136" s="128" t="n">
        <f aca="false">IFERROR(Base!P136/GAMSbase!P136,"")</f>
        <v>1.00000000019841</v>
      </c>
      <c r="R136" s="128" t="n">
        <f aca="false">IFERROR(Base!Q136/GAMSbase!Q136,"")</f>
        <v>0.999999999683522</v>
      </c>
      <c r="S136" s="128" t="n">
        <f aca="false">IFERROR(Base!R136/GAMSbase!R136,"")</f>
        <v>1.00000000015202</v>
      </c>
      <c r="T136" s="128" t="n">
        <f aca="false">IFERROR(Base!S136/GAMSbase!S136,"")</f>
        <v>0.999999999695908</v>
      </c>
      <c r="U136" s="128" t="n">
        <f aca="false">IFERROR(Base!T136/GAMSbase!T136,"")</f>
        <v>1.00000000034435</v>
      </c>
      <c r="V136" s="128" t="n">
        <f aca="false">IFERROR(Base!U136/GAMSbase!U136,"")</f>
        <v>1.00000000023511</v>
      </c>
      <c r="W136" s="128" t="n">
        <f aca="false">IFERROR(Base!V136/GAMSbase!V136,"")</f>
        <v>0.999999999753619</v>
      </c>
      <c r="X136" s="128" t="n">
        <f aca="false">IFERROR(Base!W136/GAMSbase!W136,"")</f>
        <v>0.999999999953643</v>
      </c>
      <c r="Y136" s="128" t="n">
        <f aca="false">IFERROR(Base!X136/GAMSbase!X136,"")</f>
        <v>1.00000000012193</v>
      </c>
      <c r="Z136" s="128" t="n">
        <f aca="false">IFERROR(Base!Y136/GAMSbase!Y136,"")</f>
        <v>1.00000000019033</v>
      </c>
      <c r="AA136" s="128" t="n">
        <f aca="false">IFERROR(Base!Z136/GAMSbase!Z136,"")</f>
        <v>0.999999999843528</v>
      </c>
      <c r="AB136" s="128" t="n">
        <f aca="false">IFERROR(Base!AA136/GAMSbase!AA136,"")</f>
        <v>1.00000000001199</v>
      </c>
      <c r="AC136" s="128" t="n">
        <f aca="false">IFERROR(Base!AB136/GAMSbase!AB136,"")</f>
        <v>0.999999999791245</v>
      </c>
      <c r="AD136" s="128" t="n">
        <f aca="false">IFERROR(Base!AC136/GAMSbase!AC136,"")</f>
        <v>0.999999999834565</v>
      </c>
      <c r="AE136" s="128" t="n">
        <f aca="false">IFERROR(Base!AD136/GAMSbase!AD136,"")</f>
        <v>1.00000000014413</v>
      </c>
      <c r="AF136" s="128" t="n">
        <f aca="false">IFERROR(Base!AE136/GAMSbase!AE136,"")</f>
        <v>1.00000000015143</v>
      </c>
      <c r="AG136" s="128" t="n">
        <f aca="false">IFERROR(Base!AF136/GAMSbase!AF136,"")</f>
        <v>0.999999999989526</v>
      </c>
      <c r="AH136" s="128" t="n">
        <f aca="false">IFERROR(Base!AG136/GAMSbase!AG136,"")</f>
        <v>1.00000000009517</v>
      </c>
      <c r="AI136" s="128" t="n">
        <f aca="false">IFERROR(Base!AH136/GAMSbase!AH136,"")</f>
        <v>0.999999999873715</v>
      </c>
      <c r="AJ136" s="128" t="n">
        <f aca="false">IFERROR(Base!AI136/GAMSbase!AI136,"")</f>
        <v>0.999999999892009</v>
      </c>
      <c r="AK136" s="128" t="n">
        <f aca="false">IFERROR(Base!AJ136/GAMSbase!AJ136,"")</f>
        <v>1.00000000000554</v>
      </c>
      <c r="AL136" s="128" t="n">
        <f aca="false">IFERROR(Base!AK136/GAMSbase!AK136,"")</f>
        <v>1.00000000008826</v>
      </c>
      <c r="AM136" s="128" t="n">
        <f aca="false">IFERROR(Base!AL136/GAMSbase!AL136,"")</f>
        <v>0.999999999896314</v>
      </c>
      <c r="AN136" s="128" t="n">
        <f aca="false">IFERROR(Base!AM136/GAMSbase!AM136,"")</f>
        <v>0.999999999911903</v>
      </c>
      <c r="AO136" s="128" t="n">
        <f aca="false">IFERROR(Base!AN136/GAMSbase!AN136,"")</f>
        <v>0.999999999906855</v>
      </c>
      <c r="AP136" s="128" t="n">
        <f aca="false">IFERROR(Base!AO136/GAMSbase!AO136,"")</f>
        <v>1.00000000000788</v>
      </c>
      <c r="AQ136" s="128" t="n">
        <f aca="false">IFERROR(Base!AP136/GAMSbase!AP136,"")</f>
        <v>1.00000000005984</v>
      </c>
      <c r="AR136" s="128" t="n">
        <f aca="false">IFERROR(Base!AQ136/GAMSbase!AQ136,"")</f>
        <v>0.999999999974829</v>
      </c>
      <c r="AS136" s="128" t="n">
        <f aca="false">IFERROR(Base!AR136/GAMSbase!AR136,"")</f>
        <v>1.00000000004439</v>
      </c>
      <c r="AT136" s="128" t="n">
        <f aca="false">IFERROR(Base!AS136/GAMSbase!AS136,"")</f>
        <v>1.00000000002772</v>
      </c>
      <c r="AU136" s="128" t="n">
        <f aca="false">IFERROR(Base!AT136/GAMSbase!AT136,"")</f>
        <v>0.999999999985794</v>
      </c>
      <c r="AV136" s="128" t="n">
        <f aca="false">IFERROR(Base!AU136/GAMSbase!AU136,"")</f>
        <v>1</v>
      </c>
      <c r="AW136" s="128" t="n">
        <f aca="false">IFERROR(Base!AV136/GAMSbase!AV136,"")</f>
        <v>1</v>
      </c>
      <c r="AX136" s="128" t="n">
        <f aca="false">IFERROR(Base!AW136/GAMSbase!AW136,"")</f>
        <v>1</v>
      </c>
      <c r="AY136" s="128" t="n">
        <f aca="false">IFERROR(Base!AX136/GAMSbase!AX136,"")</f>
        <v>1</v>
      </c>
      <c r="AZ136" s="128" t="n">
        <f aca="false">IFERROR(Base!AY136/GAMSbase!AY136,"")</f>
        <v>1</v>
      </c>
      <c r="BA136" s="128" t="n">
        <f aca="false">IFERROR(Base!AZ136/GAMSbase!AZ136,"")</f>
        <v>1</v>
      </c>
      <c r="BB136" s="128" t="n">
        <f aca="false">IFERROR(Base!BA136/GAMSbase!BA136,"")</f>
        <v>1</v>
      </c>
      <c r="BC136" s="128" t="n">
        <f aca="false">IFERROR(Base!BB136/GAMSbase!BB136,"")</f>
        <v>1</v>
      </c>
      <c r="BD136" s="128" t="n">
        <f aca="false">IFERROR(Base!BC136/GAMSbase!BC136,"")</f>
        <v>1</v>
      </c>
      <c r="BE136" s="128" t="n">
        <f aca="false">IFERROR(Base!BD136/GAMSbase!BD136,"")</f>
        <v>1</v>
      </c>
      <c r="BF136" s="128" t="n">
        <f aca="false">IFERROR(Base!BE136/GAMSbase!BE136,"")</f>
        <v>1</v>
      </c>
      <c r="BG136" s="128" t="n">
        <f aca="false">IFERROR(Base!BF136/GAMSbase!BF136,"")</f>
        <v>1.02855215103559</v>
      </c>
      <c r="BH136" s="128" t="n">
        <f aca="false">IFERROR(Base!BG136/GAMSbase!BG136,"")</f>
        <v>1.00000000002829</v>
      </c>
      <c r="BI136" s="128" t="n">
        <f aca="false">IFERROR(Base!BH136/GAMSbase!BH136,"")</f>
        <v>1.00000000005127</v>
      </c>
      <c r="BJ136" s="128" t="str">
        <f aca="false">IFERROR(Base!BI136/GAMSbase!BI136,"")</f>
        <v/>
      </c>
    </row>
    <row r="137" customFormat="false" ht="12.75" hidden="false" customHeight="false" outlineLevel="0" collapsed="false">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c r="AA137" s="128"/>
      <c r="AB137" s="128"/>
      <c r="AC137" s="128"/>
      <c r="AD137" s="128"/>
      <c r="AE137" s="128"/>
      <c r="AF137" s="128"/>
      <c r="AG137" s="128"/>
      <c r="AH137" s="128"/>
      <c r="AI137" s="128"/>
      <c r="AJ137" s="128"/>
      <c r="AK137" s="128"/>
      <c r="AL137" s="128"/>
      <c r="AM137" s="128"/>
      <c r="AN137" s="128"/>
      <c r="AO137" s="128"/>
      <c r="AP137" s="128"/>
      <c r="AQ137" s="128"/>
      <c r="AR137" s="128"/>
      <c r="AS137" s="128"/>
      <c r="AT137" s="128"/>
      <c r="AU137" s="128"/>
      <c r="AV137" s="128"/>
      <c r="AW137" s="128"/>
      <c r="AX137" s="128"/>
      <c r="AY137" s="128"/>
      <c r="AZ137" s="128"/>
      <c r="BA137" s="128"/>
      <c r="BB137" s="128"/>
      <c r="BC137" s="128"/>
      <c r="BD137" s="128"/>
      <c r="BE137" s="128"/>
      <c r="BF137" s="128"/>
      <c r="BG137" s="128"/>
      <c r="BH137" s="128"/>
      <c r="BI137" s="128"/>
      <c r="BJ137" s="128"/>
    </row>
    <row r="138" customFormat="false" ht="12.75" hidden="false" customHeight="false" outlineLevel="0" collapsed="false">
      <c r="A138" s="0" t="str">
        <f aca="false">Base!A138</f>
        <v>Consumption discount rate (end of period, % per year)</v>
      </c>
      <c r="B138" s="0" t="str">
        <f aca="false">GAMSbase!A138</f>
        <v>Interest Rate (Real Rate of Return)</v>
      </c>
      <c r="C138" s="128" t="n">
        <f aca="false">IFERROR(Base!B138/GAMSbase!B138,"")</f>
        <v>0.999999999087394</v>
      </c>
      <c r="D138" s="128" t="n">
        <f aca="false">IFERROR(Base!C138/GAMSbase!C138,"")</f>
        <v>0.999999998813676</v>
      </c>
      <c r="E138" s="128" t="n">
        <f aca="false">IFERROR(Base!D138/GAMSbase!D138,"")</f>
        <v>1.00000000084613</v>
      </c>
      <c r="F138" s="128" t="n">
        <f aca="false">IFERROR(Base!E138/GAMSbase!E138,"")</f>
        <v>1.00000000025852</v>
      </c>
      <c r="G138" s="128" t="n">
        <f aca="false">IFERROR(Base!F138/GAMSbase!F138,"")</f>
        <v>1.00000000071539</v>
      </c>
      <c r="H138" s="128" t="n">
        <f aca="false">IFERROR(Base!G138/GAMSbase!G138,"")</f>
        <v>1.00000000080904</v>
      </c>
      <c r="I138" s="128" t="n">
        <f aca="false">IFERROR(Base!H138/GAMSbase!H138,"")</f>
        <v>0.999999998896366</v>
      </c>
      <c r="J138" s="128" t="n">
        <f aca="false">IFERROR(Base!I138/GAMSbase!I138,"")</f>
        <v>0.999999999389832</v>
      </c>
      <c r="K138" s="128" t="n">
        <f aca="false">IFERROR(Base!J138/GAMSbase!J138,"")</f>
        <v>0.99999999906039</v>
      </c>
      <c r="L138" s="128" t="n">
        <f aca="false">IFERROR(Base!K138/GAMSbase!K138,"")</f>
        <v>0.999999999977014</v>
      </c>
      <c r="M138" s="128" t="n">
        <f aca="false">IFERROR(Base!L138/GAMSbase!L138,"")</f>
        <v>0.999999999764231</v>
      </c>
      <c r="N138" s="128" t="n">
        <f aca="false">IFERROR(Base!M138/GAMSbase!M138,"")</f>
        <v>1.00000000029733</v>
      </c>
      <c r="O138" s="128" t="n">
        <f aca="false">IFERROR(Base!N138/GAMSbase!N138,"")</f>
        <v>1.0000000004138</v>
      </c>
      <c r="P138" s="128" t="n">
        <f aca="false">IFERROR(Base!O138/GAMSbase!O138,"")</f>
        <v>1.00000000164681</v>
      </c>
      <c r="Q138" s="128" t="n">
        <f aca="false">IFERROR(Base!P138/GAMSbase!P138,"")</f>
        <v>1.00000000081674</v>
      </c>
      <c r="R138" s="128" t="n">
        <f aca="false">IFERROR(Base!Q138/GAMSbase!Q138,"")</f>
        <v>0.999999998094774</v>
      </c>
      <c r="S138" s="128" t="n">
        <f aca="false">IFERROR(Base!R138/GAMSbase!R138,"")</f>
        <v>1.00000000040973</v>
      </c>
      <c r="T138" s="128" t="n">
        <f aca="false">IFERROR(Base!S138/GAMSbase!S138,"")</f>
        <v>1.00000000063739</v>
      </c>
      <c r="U138" s="128" t="n">
        <f aca="false">IFERROR(Base!T138/GAMSbase!T138,"")</f>
        <v>0.999999999725025</v>
      </c>
      <c r="V138" s="128" t="n">
        <f aca="false">IFERROR(Base!U138/GAMSbase!U138,"")</f>
        <v>1.0000000014603</v>
      </c>
      <c r="W138" s="128" t="n">
        <f aca="false">IFERROR(Base!V138/GAMSbase!V138,"")</f>
        <v>1.0000000000761</v>
      </c>
      <c r="X138" s="128" t="n">
        <f aca="false">IFERROR(Base!W138/GAMSbase!W138,"")</f>
        <v>1.00000000058485</v>
      </c>
      <c r="Y138" s="128" t="n">
        <f aca="false">IFERROR(Base!X138/GAMSbase!X138,"")</f>
        <v>1.0000000001969</v>
      </c>
      <c r="Z138" s="128" t="n">
        <f aca="false">IFERROR(Base!Y138/GAMSbase!Y138,"")</f>
        <v>1.00000000025715</v>
      </c>
      <c r="AA138" s="128" t="n">
        <f aca="false">IFERROR(Base!Z138/GAMSbase!Z138,"")</f>
        <v>1.00000000130596</v>
      </c>
      <c r="AB138" s="128" t="n">
        <f aca="false">IFERROR(Base!AA138/GAMSbase!AA138,"")</f>
        <v>0.999999998764297</v>
      </c>
      <c r="AC138" s="128" t="n">
        <f aca="false">IFERROR(Base!AB138/GAMSbase!AB138,"")</f>
        <v>1.00000000113756</v>
      </c>
      <c r="AD138" s="128" t="n">
        <f aca="false">IFERROR(Base!AC138/GAMSbase!AC138,"")</f>
        <v>0.999999998517748</v>
      </c>
      <c r="AE138" s="128" t="n">
        <f aca="false">IFERROR(Base!AD138/GAMSbase!AD138,"")</f>
        <v>1.00000000155512</v>
      </c>
      <c r="AF138" s="128" t="n">
        <f aca="false">IFERROR(Base!AE138/GAMSbase!AE138,"")</f>
        <v>0.999999998419119</v>
      </c>
      <c r="AG138" s="128" t="n">
        <f aca="false">IFERROR(Base!AF138/GAMSbase!AF138,"")</f>
        <v>0.999999999784838</v>
      </c>
      <c r="AH138" s="128" t="n">
        <f aca="false">IFERROR(Base!AG138/GAMSbase!AG138,"")</f>
        <v>1.00000000029408</v>
      </c>
      <c r="AI138" s="128" t="n">
        <f aca="false">IFERROR(Base!AH138/GAMSbase!AH138,"")</f>
        <v>0.999999999978818</v>
      </c>
      <c r="AJ138" s="128" t="n">
        <f aca="false">IFERROR(Base!AI138/GAMSbase!AI138,"")</f>
        <v>0.999999999128285</v>
      </c>
      <c r="AK138" s="128" t="n">
        <f aca="false">IFERROR(Base!AJ138/GAMSbase!AJ138,"")</f>
        <v>0.999999999809096</v>
      </c>
      <c r="AL138" s="128" t="n">
        <f aca="false">IFERROR(Base!AK138/GAMSbase!AK138,"")</f>
        <v>1.00000000012904</v>
      </c>
      <c r="AM138" s="128" t="n">
        <f aca="false">IFERROR(Base!AL138/GAMSbase!AL138,"")</f>
        <v>0.999999998908837</v>
      </c>
      <c r="AN138" s="128" t="n">
        <f aca="false">IFERROR(Base!AM138/GAMSbase!AM138,"")</f>
        <v>0.999999999075822</v>
      </c>
      <c r="AO138" s="128" t="n">
        <f aca="false">IFERROR(Base!AN138/GAMSbase!AN138,"")</f>
        <v>1.00000000053649</v>
      </c>
      <c r="AP138" s="128" t="n">
        <f aca="false">IFERROR(Base!AO138/GAMSbase!AO138,"")</f>
        <v>0.999999999738784</v>
      </c>
      <c r="AQ138" s="128" t="n">
        <f aca="false">IFERROR(Base!AP138/GAMSbase!AP138,"")</f>
        <v>0.99999999668986</v>
      </c>
      <c r="AR138" s="128" t="n">
        <f aca="false">IFERROR(Base!AQ138/GAMSbase!AQ138,"")</f>
        <v>0.999999998398805</v>
      </c>
      <c r="AS138" s="128" t="n">
        <f aca="false">IFERROR(Base!AR138/GAMSbase!AR138,"")</f>
        <v>1.00000000087679</v>
      </c>
      <c r="AT138" s="128" t="n">
        <f aca="false">IFERROR(Base!AS138/GAMSbase!AS138,"")</f>
        <v>0.999999997892305</v>
      </c>
      <c r="AU138" s="128" t="n">
        <f aca="false">IFERROR(Base!AT138/GAMSbase!AT138,"")</f>
        <v>0.999999998332659</v>
      </c>
      <c r="AV138" s="128" t="n">
        <f aca="false">IFERROR(Base!AU138/GAMSbase!AU138,"")</f>
        <v>0.999999999082507</v>
      </c>
      <c r="AW138" s="128" t="n">
        <f aca="false">IFERROR(Base!AV138/GAMSbase!AV138,"")</f>
        <v>0.999999998326223</v>
      </c>
      <c r="AX138" s="128" t="n">
        <f aca="false">IFERROR(Base!AW138/GAMSbase!AW138,"")</f>
        <v>0.99999999758307</v>
      </c>
      <c r="AY138" s="128" t="n">
        <f aca="false">IFERROR(Base!AX138/GAMSbase!AX138,"")</f>
        <v>0.999999999706579</v>
      </c>
      <c r="AZ138" s="128" t="n">
        <f aca="false">IFERROR(Base!AY138/GAMSbase!AY138,"")</f>
        <v>1.00000000122041</v>
      </c>
      <c r="BA138" s="128" t="n">
        <f aca="false">IFERROR(Base!AZ138/GAMSbase!AZ138,"")</f>
        <v>0.999999998198109</v>
      </c>
      <c r="BB138" s="128" t="n">
        <f aca="false">IFERROR(Base!BA138/GAMSbase!BA138,"")</f>
        <v>1.00000000125186</v>
      </c>
      <c r="BC138" s="128" t="n">
        <f aca="false">IFERROR(Base!BB138/GAMSbase!BB138,"")</f>
        <v>1.0000000019184</v>
      </c>
      <c r="BD138" s="128" t="n">
        <f aca="false">IFERROR(Base!BC138/GAMSbase!BC138,"")</f>
        <v>1.00000000094197</v>
      </c>
      <c r="BE138" s="128" t="n">
        <f aca="false">IFERROR(Base!BD138/GAMSbase!BD138,"")</f>
        <v>1.00000000180593</v>
      </c>
      <c r="BF138" s="128" t="n">
        <f aca="false">IFERROR(Base!BE138/GAMSbase!BE138,"")</f>
        <v>0.997465800676864</v>
      </c>
      <c r="BG138" s="128" t="n">
        <f aca="false">IFERROR(Base!BF138/GAMSbase!BF138,"")</f>
        <v>1.00289495529849</v>
      </c>
      <c r="BH138" s="128" t="n">
        <f aca="false">IFERROR(Base!BG138/GAMSbase!BG138,"")</f>
        <v>1.00071023633608</v>
      </c>
      <c r="BI138" s="128" t="n">
        <f aca="false">IFERROR(Base!BH138/GAMSbase!BH138,"")</f>
        <v>1.00059159909178</v>
      </c>
      <c r="BJ138" s="128" t="str">
        <f aca="false">IFERROR(Base!BI138/GAMSbase!BI138,"")</f>
        <v/>
      </c>
    </row>
    <row r="143" customFormat="false" ht="12.75" hidden="false" customHeight="false" outlineLevel="0" collapsed="false">
      <c r="C143" s="128" t="n">
        <f aca="false">+AVERAGE(C3:C138)</f>
        <v>0.999999999044214</v>
      </c>
      <c r="D143" s="128" t="n">
        <f aca="false">+AVERAGE(D3:D138)</f>
        <v>0.999999999316598</v>
      </c>
      <c r="E143" s="128" t="n">
        <f aca="false">+AVERAGE(E3:E138)</f>
        <v>1.00000000069034</v>
      </c>
      <c r="F143" s="128" t="n">
        <f aca="false">+AVERAGE(F3:F138)</f>
        <v>1.00000000043768</v>
      </c>
      <c r="G143" s="128" t="n">
        <f aca="false">+AVERAGE(G3:G138)</f>
        <v>0.999999999461889</v>
      </c>
      <c r="H143" s="128" t="n">
        <f aca="false">+AVERAGE(H3:H138)</f>
        <v>0.999999999446506</v>
      </c>
      <c r="I143" s="128" t="n">
        <f aca="false">+AVERAGE(I3:I138)</f>
        <v>1.00000000025066</v>
      </c>
      <c r="J143" s="128" t="n">
        <f aca="false">+AVERAGE(J3:J138)</f>
        <v>1.00000000023761</v>
      </c>
      <c r="K143" s="128" t="n">
        <f aca="false">+AVERAGE(K3:K138)</f>
        <v>0.99999999967117</v>
      </c>
      <c r="L143" s="128" t="n">
        <f aca="false">+AVERAGE(L3:L138)</f>
        <v>0.999999999833216</v>
      </c>
      <c r="M143" s="128" t="n">
        <f aca="false">+AVERAGE(M3:M138)</f>
        <v>1.00000000010056</v>
      </c>
      <c r="N143" s="128" t="n">
        <f aca="false">+AVERAGE(N3:N138)</f>
        <v>0.999999999941932</v>
      </c>
      <c r="O143" s="128" t="n">
        <f aca="false">+AVERAGE(O3:O138)</f>
        <v>1.00000000013662</v>
      </c>
      <c r="P143" s="128" t="n">
        <f aca="false">+AVERAGE(P3:P138)</f>
        <v>1.00000000018131</v>
      </c>
      <c r="Q143" s="128" t="n">
        <f aca="false">+AVERAGE(Q3:Q138)</f>
        <v>1.00000000022952</v>
      </c>
      <c r="R143" s="128" t="n">
        <f aca="false">+AVERAGE(R3:R138)</f>
        <v>1.00000000014157</v>
      </c>
      <c r="S143" s="128" t="n">
        <f aca="false">+AVERAGE(S3:S138)</f>
        <v>0.999999999948074</v>
      </c>
      <c r="T143" s="128" t="n">
        <f aca="false">+AVERAGE(T3:T138)</f>
        <v>1.00000000006073</v>
      </c>
      <c r="U143" s="128" t="n">
        <f aca="false">+AVERAGE(U3:U138)</f>
        <v>1.00000000015698</v>
      </c>
      <c r="V143" s="128" t="n">
        <f aca="false">+AVERAGE(V3:V138)</f>
        <v>1.00000000005731</v>
      </c>
      <c r="W143" s="128" t="n">
        <f aca="false">+AVERAGE(W3:W138)</f>
        <v>0.999999999917237</v>
      </c>
      <c r="X143" s="128" t="n">
        <f aca="false">+AVERAGE(X3:X138)</f>
        <v>0.999999999999147</v>
      </c>
      <c r="Y143" s="128" t="n">
        <f aca="false">+AVERAGE(Y3:Y138)</f>
        <v>1.00000000013941</v>
      </c>
      <c r="Z143" s="128" t="n">
        <f aca="false">+AVERAGE(Z3:Z138)</f>
        <v>1.00000000004516</v>
      </c>
      <c r="AA143" s="128" t="n">
        <f aca="false">+AVERAGE(AA3:AA138)</f>
        <v>0.999999999904508</v>
      </c>
      <c r="AB143" s="128" t="n">
        <f aca="false">+AVERAGE(AB3:AB138)</f>
        <v>0.999999999995072</v>
      </c>
      <c r="AC143" s="128" t="n">
        <f aca="false">+AVERAGE(AC3:AC138)</f>
        <v>0.9999999999006</v>
      </c>
      <c r="AD143" s="128" t="n">
        <f aca="false">+AVERAGE(AD3:AD138)</f>
        <v>0.999999999872887</v>
      </c>
      <c r="AE143" s="128" t="n">
        <f aca="false">+AVERAGE(AE3:AE138)</f>
        <v>1.00000000012107</v>
      </c>
      <c r="AF143" s="128" t="n">
        <f aca="false">+AVERAGE(AF3:AF138)</f>
        <v>0.999999999834493</v>
      </c>
      <c r="AG143" s="128" t="n">
        <f aca="false">+AVERAGE(AG3:AG138)</f>
        <v>1.00000000037405</v>
      </c>
      <c r="AH143" s="128" t="n">
        <f aca="false">+AVERAGE(AH3:AH138)</f>
        <v>1.00000000023664</v>
      </c>
      <c r="AI143" s="128" t="n">
        <f aca="false">+AVERAGE(AI3:AI138)</f>
        <v>0.999999999947789</v>
      </c>
      <c r="AJ143" s="128" t="n">
        <f aca="false">+AVERAGE(AJ3:AJ138)</f>
        <v>0.999999999759048</v>
      </c>
      <c r="AK143" s="128" t="n">
        <f aca="false">+AVERAGE(AK3:AK138)</f>
        <v>0.99999999995225</v>
      </c>
      <c r="AL143" s="128" t="n">
        <f aca="false">+AVERAGE(AL3:AL138)</f>
        <v>1.00000000064347</v>
      </c>
      <c r="AM143" s="128" t="n">
        <f aca="false">+AVERAGE(AM3:AM138)</f>
        <v>1.00000000043424</v>
      </c>
      <c r="AN143" s="128" t="n">
        <f aca="false">+AVERAGE(AN3:AN138)</f>
        <v>0.999999999273616</v>
      </c>
      <c r="AO143" s="128" t="n">
        <f aca="false">+AVERAGE(AO3:AO138)</f>
        <v>0.999999999530458</v>
      </c>
      <c r="AP143" s="128" t="n">
        <f aca="false">+AVERAGE(AP3:AP138)</f>
        <v>1.00000000191723</v>
      </c>
      <c r="AQ143" s="128" t="n">
        <f aca="false">+AVERAGE(AQ3:AQ138)</f>
        <v>1.00000000232501</v>
      </c>
      <c r="AR143" s="128" t="n">
        <f aca="false">+AVERAGE(AR3:AR138)</f>
        <v>0.999999999770446</v>
      </c>
      <c r="AS143" s="128" t="n">
        <f aca="false">+AVERAGE(AS3:AS138)</f>
        <v>0.999999996393925</v>
      </c>
      <c r="AT143" s="128" t="n">
        <f aca="false">+AVERAGE(AT3:AT138)</f>
        <v>0.999999996244978</v>
      </c>
      <c r="AU143" s="128" t="n">
        <f aca="false">+AVERAGE(AU3:AU138)</f>
        <v>0.999999998925872</v>
      </c>
      <c r="AV143" s="128" t="n">
        <f aca="false">+AVERAGE(AV3:AV138)</f>
        <v>0.999999995389344</v>
      </c>
      <c r="AW143" s="128" t="n">
        <f aca="false">+AVERAGE(AW3:AW138)</f>
        <v>1.00000000367976</v>
      </c>
      <c r="AX143" s="128" t="n">
        <f aca="false">+AVERAGE(AX3:AX138)</f>
        <v>0.999999992866151</v>
      </c>
      <c r="AY143" s="128" t="n">
        <f aca="false">+AVERAGE(AY3:AY138)</f>
        <v>0.999999986483799</v>
      </c>
      <c r="AZ143" s="128" t="n">
        <f aca="false">+AVERAGE(AZ3:AZ138)</f>
        <v>0.999999986861251</v>
      </c>
      <c r="BA143" s="128" t="n">
        <f aca="false">+AVERAGE(BA3:BA138)</f>
        <v>0.999999986479236</v>
      </c>
      <c r="BB143" s="128" t="n">
        <f aca="false">+AVERAGE(BB3:BB138)</f>
        <v>1.00000002461203</v>
      </c>
      <c r="BC143" s="128" t="n">
        <f aca="false">+AVERAGE(BC3:BC138)</f>
        <v>0.999999977587357</v>
      </c>
      <c r="BD143" s="128" t="n">
        <f aca="false">+AVERAGE(BD3:BD138)</f>
        <v>0.999999977874808</v>
      </c>
      <c r="BE143" s="128" t="n">
        <f aca="false">+AVERAGE(BE3:BE138)</f>
        <v>1.00000002663928</v>
      </c>
      <c r="BF143" s="128" t="n">
        <f aca="false">+AVERAGE(BF3:BF138)</f>
        <v>0.99993959665052</v>
      </c>
      <c r="BG143" s="128" t="n">
        <f aca="false">+AVERAGE(BG3:BG138)</f>
        <v>1.01763693652068</v>
      </c>
      <c r="BH143" s="128" t="n">
        <f aca="false">+AVERAGE(BH3:BH138)</f>
        <v>0.999737402545618</v>
      </c>
      <c r="BI143" s="128" t="n">
        <f aca="false">+AVERAGE(BI3:BI138)</f>
        <v>0.99973548648076</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sheetPr filterMode="false">
    <pageSetUpPr fitToPage="false"/>
  </sheetPr>
  <dimension ref="A1:KW21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2" topLeftCell="B3" activePane="bottomRight" state="frozen"/>
      <selection pane="topLeft" activeCell="A1" activeCellId="0" sqref="A1"/>
      <selection pane="topRight" activeCell="B1" activeCellId="0" sqref="B1"/>
      <selection pane="bottomLeft" activeCell="A3" activeCellId="0" sqref="A3"/>
      <selection pane="bottomRight" activeCell="E26" activeCellId="0" sqref="E26"/>
    </sheetView>
  </sheetViews>
  <sheetFormatPr defaultRowHeight="18" zeroHeight="false" outlineLevelRow="0" outlineLevelCol="0"/>
  <cols>
    <col collapsed="false" customWidth="true" hidden="false" outlineLevel="0" max="1" min="1" style="40" width="49.29"/>
    <col collapsed="false" customWidth="true" hidden="false" outlineLevel="0" max="2" min="2" style="54" width="17.29"/>
    <col collapsed="false" customWidth="true" hidden="false" outlineLevel="0" max="6" min="3" style="42" width="15.71"/>
    <col collapsed="false" customWidth="true" hidden="false" outlineLevel="0" max="7" min="7" style="42" width="17.86"/>
    <col collapsed="false" customWidth="true" hidden="false" outlineLevel="0" max="17" min="8" style="42" width="15.71"/>
    <col collapsed="false" customWidth="true" hidden="false" outlineLevel="0" max="61" min="18" style="42" width="16.86"/>
    <col collapsed="false" customWidth="true" hidden="false" outlineLevel="0" max="124" min="62" style="42" width="12.42"/>
    <col collapsed="false" customWidth="true" hidden="false" outlineLevel="0" max="1025" min="125" style="42" width="12.29"/>
  </cols>
  <sheetData>
    <row r="1" s="45" customFormat="true" ht="18" hidden="false" customHeight="true" outlineLevel="0" collapsed="false">
      <c r="A1" s="43" t="str">
        <f aca="false">Base!A1</f>
        <v> Period</v>
      </c>
      <c r="B1" s="45" t="n">
        <v>1</v>
      </c>
      <c r="C1" s="45" t="n">
        <v>2</v>
      </c>
      <c r="D1" s="45" t="n">
        <v>3</v>
      </c>
      <c r="E1" s="45" t="n">
        <v>4</v>
      </c>
      <c r="F1" s="45" t="n">
        <v>5</v>
      </c>
      <c r="G1" s="45" t="n">
        <v>6</v>
      </c>
      <c r="H1" s="45" t="n">
        <v>7</v>
      </c>
      <c r="I1" s="45" t="n">
        <v>8</v>
      </c>
      <c r="J1" s="45" t="n">
        <v>9</v>
      </c>
      <c r="K1" s="45" t="n">
        <v>10</v>
      </c>
      <c r="L1" s="45" t="n">
        <v>11</v>
      </c>
      <c r="M1" s="45" t="n">
        <v>12</v>
      </c>
      <c r="N1" s="45" t="n">
        <v>13</v>
      </c>
      <c r="O1" s="45" t="n">
        <v>14</v>
      </c>
      <c r="P1" s="45" t="n">
        <v>15</v>
      </c>
      <c r="Q1" s="45" t="n">
        <v>16</v>
      </c>
      <c r="R1" s="45" t="n">
        <v>17</v>
      </c>
      <c r="S1" s="45" t="n">
        <v>18</v>
      </c>
      <c r="T1" s="45" t="n">
        <v>19</v>
      </c>
      <c r="U1" s="45" t="n">
        <v>20</v>
      </c>
      <c r="V1" s="45" t="n">
        <v>21</v>
      </c>
      <c r="W1" s="45" t="n">
        <v>22</v>
      </c>
      <c r="X1" s="45" t="n">
        <v>23</v>
      </c>
      <c r="Y1" s="45" t="n">
        <v>24</v>
      </c>
      <c r="Z1" s="45" t="n">
        <v>25</v>
      </c>
      <c r="AA1" s="45" t="n">
        <v>26</v>
      </c>
      <c r="AB1" s="45" t="n">
        <v>27</v>
      </c>
      <c r="AC1" s="45" t="n">
        <v>28</v>
      </c>
      <c r="AD1" s="45" t="n">
        <v>29</v>
      </c>
      <c r="AE1" s="45" t="n">
        <v>30</v>
      </c>
      <c r="AF1" s="45" t="n">
        <v>31</v>
      </c>
      <c r="AG1" s="45" t="n">
        <v>32</v>
      </c>
      <c r="AH1" s="45" t="n">
        <v>33</v>
      </c>
      <c r="AI1" s="45" t="n">
        <v>34</v>
      </c>
      <c r="AJ1" s="45" t="n">
        <v>35</v>
      </c>
      <c r="AK1" s="45" t="n">
        <v>36</v>
      </c>
      <c r="AL1" s="45" t="n">
        <v>37</v>
      </c>
      <c r="AM1" s="45" t="n">
        <v>38</v>
      </c>
      <c r="AN1" s="45" t="n">
        <v>39</v>
      </c>
      <c r="AO1" s="45" t="n">
        <f aca="false">+AN1+1</f>
        <v>40</v>
      </c>
      <c r="AP1" s="45" t="n">
        <f aca="false">+AO1+1</f>
        <v>41</v>
      </c>
      <c r="AQ1" s="45" t="n">
        <f aca="false">+AP1+1</f>
        <v>42</v>
      </c>
      <c r="AR1" s="45" t="n">
        <f aca="false">+AQ1+1</f>
        <v>43</v>
      </c>
      <c r="AS1" s="45" t="n">
        <f aca="false">+AR1+1</f>
        <v>44</v>
      </c>
      <c r="AT1" s="45" t="n">
        <f aca="false">+AS1+1</f>
        <v>45</v>
      </c>
      <c r="AU1" s="45" t="n">
        <f aca="false">+AT1+1</f>
        <v>46</v>
      </c>
      <c r="AV1" s="45" t="n">
        <f aca="false">+AU1+1</f>
        <v>47</v>
      </c>
      <c r="AW1" s="45" t="n">
        <f aca="false">+AV1+1</f>
        <v>48</v>
      </c>
      <c r="AX1" s="45" t="n">
        <f aca="false">+AW1+1</f>
        <v>49</v>
      </c>
      <c r="AY1" s="45" t="n">
        <f aca="false">+AX1+1</f>
        <v>50</v>
      </c>
      <c r="AZ1" s="45" t="n">
        <f aca="false">+AY1+1</f>
        <v>51</v>
      </c>
      <c r="BA1" s="45" t="n">
        <f aca="false">+AZ1+1</f>
        <v>52</v>
      </c>
      <c r="BB1" s="45" t="n">
        <f aca="false">+BA1+1</f>
        <v>53</v>
      </c>
      <c r="BC1" s="45" t="n">
        <f aca="false">+BB1+1</f>
        <v>54</v>
      </c>
      <c r="BD1" s="45" t="n">
        <f aca="false">+BC1+1</f>
        <v>55</v>
      </c>
      <c r="BE1" s="45" t="n">
        <f aca="false">+BD1+1</f>
        <v>56</v>
      </c>
      <c r="BF1" s="45" t="n">
        <f aca="false">+BE1+1</f>
        <v>57</v>
      </c>
      <c r="BG1" s="45" t="n">
        <f aca="false">+BF1+1</f>
        <v>58</v>
      </c>
      <c r="BH1" s="45" t="n">
        <f aca="false">+BG1+1</f>
        <v>59</v>
      </c>
      <c r="BI1" s="45" t="n">
        <f aca="false">+BH1+1</f>
        <v>60</v>
      </c>
    </row>
    <row r="2" s="45" customFormat="true" ht="18" hidden="false" customHeight="true" outlineLevel="0" collapsed="false">
      <c r="A2" s="43" t="str">
        <f aca="false">Base!A2</f>
        <v> Year</v>
      </c>
      <c r="B2" s="45" t="n">
        <v>2010</v>
      </c>
      <c r="C2" s="45" t="n">
        <f aca="false">+B2+Parameters!$B$21</f>
        <v>2015</v>
      </c>
      <c r="D2" s="45" t="n">
        <f aca="false">+C2+Parameters!$B$21</f>
        <v>2020</v>
      </c>
      <c r="E2" s="45" t="n">
        <f aca="false">+D2+Parameters!$B$21</f>
        <v>2025</v>
      </c>
      <c r="F2" s="45" t="n">
        <f aca="false">+E2+Parameters!$B$21</f>
        <v>2030</v>
      </c>
      <c r="G2" s="45" t="n">
        <f aca="false">+F2+Parameters!$B$21</f>
        <v>2035</v>
      </c>
      <c r="H2" s="45" t="n">
        <f aca="false">+G2+Parameters!$B$21</f>
        <v>2040</v>
      </c>
      <c r="I2" s="45" t="n">
        <f aca="false">+H2+Parameters!$B$21</f>
        <v>2045</v>
      </c>
      <c r="J2" s="45" t="n">
        <f aca="false">+I2+Parameters!$B$21</f>
        <v>2050</v>
      </c>
      <c r="K2" s="45" t="n">
        <f aca="false">+J2+Parameters!$B$21</f>
        <v>2055</v>
      </c>
      <c r="L2" s="45" t="n">
        <f aca="false">+K2+Parameters!$B$21</f>
        <v>2060</v>
      </c>
      <c r="M2" s="45" t="n">
        <f aca="false">+L2+Parameters!$B$21</f>
        <v>2065</v>
      </c>
      <c r="N2" s="45" t="n">
        <f aca="false">+M2+Parameters!$B$21</f>
        <v>2070</v>
      </c>
      <c r="O2" s="45" t="n">
        <f aca="false">+N2+Parameters!$B$21</f>
        <v>2075</v>
      </c>
      <c r="P2" s="45" t="n">
        <f aca="false">+O2+Parameters!$B$21</f>
        <v>2080</v>
      </c>
      <c r="Q2" s="45" t="n">
        <f aca="false">+P2+Parameters!$B$21</f>
        <v>2085</v>
      </c>
      <c r="R2" s="45" t="n">
        <f aca="false">+Q2+Parameters!$B$21</f>
        <v>2090</v>
      </c>
      <c r="S2" s="45" t="n">
        <f aca="false">+R2+Parameters!$B$21</f>
        <v>2095</v>
      </c>
      <c r="T2" s="45" t="n">
        <f aca="false">+S2+Parameters!$B$21</f>
        <v>2100</v>
      </c>
      <c r="U2" s="45" t="n">
        <f aca="false">+T2+Parameters!$B$21</f>
        <v>2105</v>
      </c>
      <c r="V2" s="45" t="n">
        <f aca="false">+U2+Parameters!$B$21</f>
        <v>2110</v>
      </c>
      <c r="W2" s="45" t="n">
        <f aca="false">+V2+Parameters!$B$21</f>
        <v>2115</v>
      </c>
      <c r="X2" s="45" t="n">
        <f aca="false">+W2+Parameters!$B$21</f>
        <v>2120</v>
      </c>
      <c r="Y2" s="45" t="n">
        <f aca="false">+X2+Parameters!$B$21</f>
        <v>2125</v>
      </c>
      <c r="Z2" s="45" t="n">
        <f aca="false">+Y2+Parameters!$B$21</f>
        <v>2130</v>
      </c>
      <c r="AA2" s="45" t="n">
        <f aca="false">+Z2+Parameters!$B$21</f>
        <v>2135</v>
      </c>
      <c r="AB2" s="45" t="n">
        <f aca="false">+AA2+Parameters!$B$21</f>
        <v>2140</v>
      </c>
      <c r="AC2" s="45" t="n">
        <f aca="false">+AB2+Parameters!$B$21</f>
        <v>2145</v>
      </c>
      <c r="AD2" s="45" t="n">
        <f aca="false">+AC2+Parameters!$B$21</f>
        <v>2150</v>
      </c>
      <c r="AE2" s="45" t="n">
        <f aca="false">+AD2+Parameters!$B$21</f>
        <v>2155</v>
      </c>
      <c r="AF2" s="45" t="n">
        <f aca="false">+AE2+Parameters!$B$21</f>
        <v>2160</v>
      </c>
      <c r="AG2" s="45" t="n">
        <f aca="false">+AF2+Parameters!$B$21</f>
        <v>2165</v>
      </c>
      <c r="AH2" s="45" t="n">
        <f aca="false">+AG2+Parameters!$B$21</f>
        <v>2170</v>
      </c>
      <c r="AI2" s="45" t="n">
        <f aca="false">+AH2+Parameters!$B$21</f>
        <v>2175</v>
      </c>
      <c r="AJ2" s="45" t="n">
        <f aca="false">+AI2+Parameters!$B$21</f>
        <v>2180</v>
      </c>
      <c r="AK2" s="45" t="n">
        <f aca="false">+AJ2+Parameters!$B$21</f>
        <v>2185</v>
      </c>
      <c r="AL2" s="45" t="n">
        <f aca="false">+AK2+Parameters!$B$21</f>
        <v>2190</v>
      </c>
      <c r="AM2" s="45" t="n">
        <f aca="false">+AL2+Parameters!$B$21</f>
        <v>2195</v>
      </c>
      <c r="AN2" s="45" t="n">
        <f aca="false">+AM2+Parameters!$B$21</f>
        <v>2200</v>
      </c>
      <c r="AO2" s="45" t="n">
        <f aca="false">+AN2+Parameters!$B$21</f>
        <v>2205</v>
      </c>
      <c r="AP2" s="45" t="n">
        <f aca="false">+AO2+Parameters!$B$21</f>
        <v>2210</v>
      </c>
      <c r="AQ2" s="45" t="n">
        <f aca="false">+AP2+Parameters!$B$21</f>
        <v>2215</v>
      </c>
      <c r="AR2" s="45" t="n">
        <f aca="false">+AQ2+Parameters!$B$21</f>
        <v>2220</v>
      </c>
      <c r="AS2" s="45" t="n">
        <f aca="false">+AR2+Parameters!$B$21</f>
        <v>2225</v>
      </c>
      <c r="AT2" s="45" t="n">
        <f aca="false">+AS2+Parameters!$B$21</f>
        <v>2230</v>
      </c>
      <c r="AU2" s="45" t="n">
        <f aca="false">+AT2+Parameters!$B$21</f>
        <v>2235</v>
      </c>
      <c r="AV2" s="45" t="n">
        <f aca="false">+AU2+Parameters!$B$21</f>
        <v>2240</v>
      </c>
      <c r="AW2" s="45" t="n">
        <f aca="false">+AV2+Parameters!$B$21</f>
        <v>2245</v>
      </c>
      <c r="AX2" s="45" t="n">
        <f aca="false">+AW2+Parameters!$B$21</f>
        <v>2250</v>
      </c>
      <c r="AY2" s="45" t="n">
        <f aca="false">+AX2+Parameters!$B$21</f>
        <v>2255</v>
      </c>
      <c r="AZ2" s="45" t="n">
        <f aca="false">+AY2+Parameters!$B$21</f>
        <v>2260</v>
      </c>
      <c r="BA2" s="45" t="n">
        <f aca="false">+AZ2+Parameters!$B$21</f>
        <v>2265</v>
      </c>
      <c r="BB2" s="45" t="n">
        <f aca="false">+BA2+Parameters!$B$21</f>
        <v>2270</v>
      </c>
      <c r="BC2" s="45" t="n">
        <f aca="false">+BB2+Parameters!$B$21</f>
        <v>2275</v>
      </c>
      <c r="BD2" s="45" t="n">
        <f aca="false">+BC2+Parameters!$B$21</f>
        <v>2280</v>
      </c>
      <c r="BE2" s="45" t="n">
        <f aca="false">+BD2+Parameters!$B$21</f>
        <v>2285</v>
      </c>
      <c r="BF2" s="45" t="n">
        <f aca="false">+BE2+Parameters!$B$21</f>
        <v>2290</v>
      </c>
      <c r="BG2" s="45" t="n">
        <f aca="false">+BF2+Parameters!$B$21</f>
        <v>2295</v>
      </c>
      <c r="BH2" s="45" t="n">
        <f aca="false">+BG2+Parameters!$B$21</f>
        <v>2300</v>
      </c>
      <c r="BI2" s="45" t="n">
        <f aca="false">+BH2+Parameters!$B$21</f>
        <v>2305</v>
      </c>
    </row>
    <row r="3" customFormat="false" ht="18" hidden="false" customHeight="true" outlineLevel="0" collapsed="false">
      <c r="A3" s="46" t="str">
        <f aca="false">Base!A3</f>
        <v>World economic parameters</v>
      </c>
      <c r="B3" s="53"/>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row>
    <row r="4" customFormat="false" ht="18" hidden="false" customHeight="true" outlineLevel="0" collapsed="false">
      <c r="A4" s="48" t="str">
        <f aca="false">Base!A4</f>
        <v>OUTPUT AND CAPITAL ACCUMULATION</v>
      </c>
      <c r="B4" s="53"/>
      <c r="C4" s="47"/>
      <c r="D4" s="47"/>
      <c r="E4" s="47"/>
      <c r="F4" s="47"/>
      <c r="G4" s="47"/>
      <c r="H4" s="47"/>
      <c r="I4" s="47"/>
      <c r="J4" s="47"/>
      <c r="K4" s="47"/>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c r="BA4" s="47"/>
      <c r="BB4" s="47"/>
      <c r="BC4" s="47"/>
      <c r="BD4" s="47"/>
      <c r="BE4" s="47"/>
      <c r="BF4" s="47"/>
      <c r="BG4" s="47"/>
      <c r="BH4" s="47"/>
      <c r="BI4" s="47"/>
    </row>
    <row r="5" customFormat="false" ht="21" hidden="false" customHeight="true" outlineLevel="0" collapsed="false">
      <c r="A5" s="49" t="str">
        <f aca="false">Base!A5</f>
        <v>Capital share</v>
      </c>
      <c r="B5" s="53" t="n">
        <f aca="false">+Base!B5</f>
        <v>0.3</v>
      </c>
      <c r="C5" s="47"/>
      <c r="D5" s="47"/>
      <c r="E5" s="47"/>
      <c r="F5" s="47"/>
      <c r="G5" s="47"/>
      <c r="H5" s="47"/>
      <c r="I5" s="47"/>
      <c r="J5" s="47"/>
      <c r="K5" s="4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c r="BB5" s="47"/>
      <c r="BC5" s="47"/>
      <c r="BD5" s="47"/>
      <c r="BE5" s="47"/>
      <c r="BF5" s="47"/>
      <c r="BG5" s="47"/>
      <c r="BH5" s="47"/>
      <c r="BI5" s="47"/>
    </row>
    <row r="6" customFormat="false" ht="19.9" hidden="false" customHeight="true" outlineLevel="0" collapsed="false">
      <c r="A6" s="49" t="str">
        <f aca="false">Base!A6</f>
        <v>Depreciation</v>
      </c>
      <c r="B6" s="53" t="n">
        <f aca="false">+Base!B6</f>
        <v>0.1</v>
      </c>
      <c r="C6" s="47"/>
      <c r="D6" s="47"/>
      <c r="E6" s="47"/>
      <c r="F6" s="47"/>
      <c r="G6" s="47"/>
      <c r="H6" s="47"/>
      <c r="I6" s="47"/>
      <c r="J6" s="47"/>
      <c r="K6" s="4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c r="BA6" s="47"/>
      <c r="BB6" s="47"/>
      <c r="BC6" s="47"/>
      <c r="BD6" s="47"/>
      <c r="BE6" s="47"/>
      <c r="BF6" s="47"/>
      <c r="BG6" s="47"/>
      <c r="BH6" s="47"/>
      <c r="BI6" s="47"/>
    </row>
    <row r="7" customFormat="false" ht="21" hidden="true" customHeight="true" outlineLevel="0" collapsed="false">
      <c r="A7" s="50" t="str">
        <f aca="false">Base!A7</f>
        <v>World capital risk premium (percent per year)</v>
      </c>
      <c r="B7" s="129" t="n">
        <f aca="false">+Parameters!B22*Parameters!B23</f>
        <v>0</v>
      </c>
      <c r="C7" s="47"/>
      <c r="D7" s="47"/>
      <c r="E7" s="47"/>
      <c r="F7" s="47"/>
      <c r="G7" s="47"/>
      <c r="H7" s="47"/>
      <c r="I7" s="47"/>
      <c r="J7" s="47"/>
      <c r="K7" s="4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row>
    <row r="8" customFormat="false" ht="21" hidden="true" customHeight="true" outlineLevel="0" collapsed="false">
      <c r="A8" s="50" t="str">
        <f aca="false">Base!A8</f>
        <v>Fraction diversifiable risk</v>
      </c>
      <c r="B8" s="129" t="n">
        <f aca="false">1-Parameters!B24</f>
        <v>0.5</v>
      </c>
      <c r="C8" s="47"/>
      <c r="D8" s="47"/>
      <c r="E8" s="47"/>
      <c r="F8" s="47"/>
      <c r="G8" s="47"/>
      <c r="H8" s="47"/>
      <c r="I8" s="47"/>
      <c r="J8" s="47"/>
      <c r="K8" s="4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c r="BA8" s="47"/>
      <c r="BB8" s="47"/>
      <c r="BC8" s="47"/>
      <c r="BD8" s="47"/>
      <c r="BE8" s="47"/>
      <c r="BF8" s="47"/>
      <c r="BG8" s="47"/>
      <c r="BH8" s="47"/>
      <c r="BI8" s="47"/>
    </row>
    <row r="9" customFormat="false" ht="21" hidden="true" customHeight="true" outlineLevel="0" collapsed="false">
      <c r="A9" s="50" t="str">
        <f aca="false">Base!A9</f>
        <v>Diversifiable risk ( per year)</v>
      </c>
      <c r="B9" s="130" t="n">
        <f aca="false">+B7*B8</f>
        <v>0</v>
      </c>
      <c r="C9" s="47"/>
      <c r="D9" s="47"/>
      <c r="E9" s="47"/>
      <c r="F9" s="47"/>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row>
    <row r="10" customFormat="false" ht="21" hidden="true" customHeight="true" outlineLevel="0" collapsed="false">
      <c r="A10" s="49" t="str">
        <f aca="false">Base!A10</f>
        <v>Depreciation (with no risk)</v>
      </c>
      <c r="B10" s="53" t="n">
        <f aca="false">+B6+B9</f>
        <v>0.1</v>
      </c>
      <c r="C10" s="47"/>
      <c r="D10" s="47"/>
      <c r="E10" s="47"/>
      <c r="F10" s="47"/>
      <c r="G10" s="47"/>
      <c r="H10" s="47"/>
      <c r="I10" s="47"/>
      <c r="J10" s="47"/>
      <c r="K10" s="4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c r="BA10" s="47"/>
      <c r="BB10" s="47"/>
      <c r="BC10" s="47"/>
      <c r="BD10" s="47"/>
      <c r="BE10" s="47"/>
      <c r="BF10" s="47"/>
      <c r="BG10" s="47"/>
      <c r="BH10" s="47"/>
      <c r="BI10" s="47"/>
    </row>
    <row r="11" customFormat="false" ht="21" hidden="false" customHeight="true" outlineLevel="0" collapsed="false">
      <c r="A11" s="49" t="str">
        <f aca="false">Base!A11</f>
        <v>Initial output (2005 US International $, trillions)</v>
      </c>
      <c r="B11" s="53" t="n">
        <f aca="false">+Base!B11</f>
        <v>63.5819868191</v>
      </c>
      <c r="C11" s="47"/>
      <c r="D11" s="47"/>
      <c r="E11" s="47"/>
      <c r="F11" s="47"/>
      <c r="G11" s="47"/>
      <c r="H11" s="47"/>
      <c r="I11" s="47"/>
      <c r="J11" s="47"/>
      <c r="K11" s="4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c r="BA11" s="47"/>
      <c r="BB11" s="47"/>
      <c r="BC11" s="47"/>
      <c r="BD11" s="47"/>
      <c r="BE11" s="47"/>
      <c r="BF11" s="47"/>
      <c r="BG11" s="47"/>
      <c r="BH11" s="47"/>
      <c r="BI11" s="47"/>
    </row>
    <row r="12" customFormat="false" ht="21" hidden="false" customHeight="true" outlineLevel="0" collapsed="false">
      <c r="A12" s="49" t="str">
        <f aca="false">Base!A12</f>
        <v>Initial K</v>
      </c>
      <c r="B12" s="53" t="n">
        <f aca="false">+Base!B12</f>
        <v>135</v>
      </c>
      <c r="C12" s="47"/>
      <c r="D12" s="47"/>
      <c r="E12" s="47"/>
      <c r="F12" s="47"/>
      <c r="G12" s="47"/>
      <c r="H12" s="47"/>
      <c r="I12" s="47"/>
      <c r="J12" s="47"/>
      <c r="K12" s="4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c r="BA12" s="47"/>
      <c r="BB12" s="47"/>
      <c r="BC12" s="47"/>
      <c r="BD12" s="47"/>
      <c r="BE12" s="47"/>
      <c r="BF12" s="47"/>
      <c r="BG12" s="47"/>
      <c r="BH12" s="47"/>
      <c r="BI12" s="47"/>
    </row>
    <row r="13" customFormat="false" ht="21" hidden="false" customHeight="true" outlineLevel="0" collapsed="false">
      <c r="A13" s="49" t="str">
        <f aca="false">Base!A13</f>
        <v>Initial A</v>
      </c>
      <c r="B13" s="53" t="n">
        <f aca="false">+Base!B13</f>
        <v>3.8</v>
      </c>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c r="AW13" s="47"/>
      <c r="AX13" s="47"/>
      <c r="AY13" s="47"/>
      <c r="AZ13" s="47"/>
      <c r="BA13" s="47"/>
      <c r="BB13" s="47"/>
      <c r="BC13" s="47"/>
      <c r="BD13" s="47"/>
      <c r="BE13" s="47"/>
      <c r="BF13" s="47"/>
      <c r="BG13" s="47"/>
      <c r="BH13" s="47"/>
      <c r="BI13" s="47"/>
    </row>
    <row r="14" customFormat="false" ht="21" hidden="false" customHeight="true" outlineLevel="0" collapsed="false">
      <c r="A14" s="48" t="str">
        <f aca="false">Base!A14</f>
        <v>WELFARE</v>
      </c>
      <c r="B14" s="53"/>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c r="AW14" s="47"/>
      <c r="AX14" s="47"/>
      <c r="AY14" s="47"/>
      <c r="AZ14" s="47"/>
      <c r="BA14" s="47"/>
      <c r="BB14" s="47"/>
      <c r="BC14" s="47"/>
      <c r="BD14" s="47"/>
      <c r="BE14" s="47"/>
      <c r="BF14" s="47"/>
      <c r="BG14" s="47"/>
      <c r="BH14" s="47"/>
      <c r="BI14" s="47"/>
    </row>
    <row r="15" customFormat="false" ht="21" hidden="false" customHeight="true" outlineLevel="0" collapsed="false">
      <c r="A15" s="49" t="str">
        <f aca="false">Base!A15</f>
        <v>Time preference plus risk (per year)</v>
      </c>
      <c r="B15" s="53" t="n">
        <f aca="false">+Base!B15</f>
        <v>0.015</v>
      </c>
      <c r="C15" s="47" t="n">
        <f aca="false">+B15</f>
        <v>0.015</v>
      </c>
      <c r="D15" s="47" t="n">
        <f aca="false">+C15</f>
        <v>0.015</v>
      </c>
      <c r="E15" s="47" t="n">
        <f aca="false">+D15</f>
        <v>0.015</v>
      </c>
      <c r="F15" s="47" t="n">
        <f aca="false">+E15</f>
        <v>0.015</v>
      </c>
      <c r="G15" s="47" t="n">
        <f aca="false">+F15</f>
        <v>0.015</v>
      </c>
      <c r="H15" s="47" t="n">
        <f aca="false">+G15</f>
        <v>0.015</v>
      </c>
      <c r="I15" s="47" t="n">
        <f aca="false">+H15</f>
        <v>0.015</v>
      </c>
      <c r="J15" s="47" t="n">
        <f aca="false">+I15</f>
        <v>0.015</v>
      </c>
      <c r="K15" s="47" t="n">
        <f aca="false">+J15</f>
        <v>0.015</v>
      </c>
      <c r="L15" s="47" t="n">
        <f aca="false">+K15</f>
        <v>0.015</v>
      </c>
      <c r="M15" s="47" t="n">
        <f aca="false">+L15</f>
        <v>0.015</v>
      </c>
      <c r="N15" s="47" t="n">
        <f aca="false">+M15</f>
        <v>0.015</v>
      </c>
      <c r="O15" s="47" t="n">
        <f aca="false">+N15</f>
        <v>0.015</v>
      </c>
      <c r="P15" s="47" t="n">
        <f aca="false">+O15</f>
        <v>0.015</v>
      </c>
      <c r="Q15" s="47" t="n">
        <f aca="false">+P15</f>
        <v>0.015</v>
      </c>
      <c r="R15" s="47" t="n">
        <f aca="false">+Q15</f>
        <v>0.015</v>
      </c>
      <c r="S15" s="47" t="n">
        <f aca="false">+R15</f>
        <v>0.015</v>
      </c>
      <c r="T15" s="47" t="n">
        <f aca="false">+S15</f>
        <v>0.015</v>
      </c>
      <c r="U15" s="47" t="n">
        <f aca="false">+T15</f>
        <v>0.015</v>
      </c>
      <c r="V15" s="47" t="n">
        <f aca="false">+U15</f>
        <v>0.015</v>
      </c>
      <c r="W15" s="47" t="n">
        <f aca="false">+V15</f>
        <v>0.015</v>
      </c>
      <c r="X15" s="47" t="n">
        <f aca="false">+W15</f>
        <v>0.015</v>
      </c>
      <c r="Y15" s="47" t="n">
        <f aca="false">+X15</f>
        <v>0.015</v>
      </c>
      <c r="Z15" s="47" t="n">
        <f aca="false">+Y15</f>
        <v>0.015</v>
      </c>
      <c r="AA15" s="47" t="n">
        <f aca="false">+Z15</f>
        <v>0.015</v>
      </c>
      <c r="AB15" s="47" t="n">
        <f aca="false">+AA15</f>
        <v>0.015</v>
      </c>
      <c r="AC15" s="47" t="n">
        <f aca="false">+AB15</f>
        <v>0.015</v>
      </c>
      <c r="AD15" s="47" t="n">
        <f aca="false">+AC15</f>
        <v>0.015</v>
      </c>
      <c r="AE15" s="47" t="n">
        <f aca="false">+AD15</f>
        <v>0.015</v>
      </c>
      <c r="AF15" s="47" t="n">
        <f aca="false">+AE15</f>
        <v>0.015</v>
      </c>
      <c r="AG15" s="47" t="n">
        <f aca="false">+AF15</f>
        <v>0.015</v>
      </c>
      <c r="AH15" s="47" t="n">
        <f aca="false">+AG15</f>
        <v>0.015</v>
      </c>
      <c r="AI15" s="47" t="n">
        <f aca="false">+AH15</f>
        <v>0.015</v>
      </c>
      <c r="AJ15" s="47" t="n">
        <f aca="false">+AI15</f>
        <v>0.015</v>
      </c>
      <c r="AK15" s="47" t="n">
        <f aca="false">+AJ15</f>
        <v>0.015</v>
      </c>
      <c r="AL15" s="47" t="n">
        <f aca="false">+AK15</f>
        <v>0.015</v>
      </c>
      <c r="AM15" s="47" t="n">
        <f aca="false">+AL15</f>
        <v>0.015</v>
      </c>
      <c r="AN15" s="47" t="n">
        <f aca="false">+AM15</f>
        <v>0.015</v>
      </c>
      <c r="AO15" s="47" t="n">
        <f aca="false">+AN15</f>
        <v>0.015</v>
      </c>
      <c r="AP15" s="47" t="n">
        <f aca="false">+AO15</f>
        <v>0.015</v>
      </c>
      <c r="AQ15" s="47" t="n">
        <f aca="false">+AP15</f>
        <v>0.015</v>
      </c>
      <c r="AR15" s="47" t="n">
        <f aca="false">+AQ15</f>
        <v>0.015</v>
      </c>
      <c r="AS15" s="47" t="n">
        <f aca="false">+AR15</f>
        <v>0.015</v>
      </c>
      <c r="AT15" s="47" t="n">
        <f aca="false">+AS15</f>
        <v>0.015</v>
      </c>
      <c r="AU15" s="47" t="n">
        <f aca="false">+AT15</f>
        <v>0.015</v>
      </c>
      <c r="AV15" s="47" t="n">
        <f aca="false">+AU15</f>
        <v>0.015</v>
      </c>
      <c r="AW15" s="47" t="n">
        <f aca="false">+AV15</f>
        <v>0.015</v>
      </c>
      <c r="AX15" s="47" t="n">
        <f aca="false">+AW15</f>
        <v>0.015</v>
      </c>
      <c r="AY15" s="47" t="n">
        <f aca="false">+AX15</f>
        <v>0.015</v>
      </c>
      <c r="AZ15" s="47" t="n">
        <f aca="false">+AY15</f>
        <v>0.015</v>
      </c>
      <c r="BA15" s="47" t="n">
        <f aca="false">+AZ15</f>
        <v>0.015</v>
      </c>
      <c r="BB15" s="47" t="n">
        <f aca="false">+BA15</f>
        <v>0.015</v>
      </c>
      <c r="BC15" s="47" t="n">
        <f aca="false">+BB15</f>
        <v>0.015</v>
      </c>
      <c r="BD15" s="47" t="n">
        <f aca="false">+BC15</f>
        <v>0.015</v>
      </c>
      <c r="BE15" s="47" t="n">
        <f aca="false">+BD15</f>
        <v>0.015</v>
      </c>
      <c r="BF15" s="47" t="n">
        <f aca="false">+BE15</f>
        <v>0.015</v>
      </c>
      <c r="BG15" s="47" t="n">
        <f aca="false">+BF15</f>
        <v>0.015</v>
      </c>
      <c r="BH15" s="47" t="n">
        <f aca="false">+BG15</f>
        <v>0.015</v>
      </c>
      <c r="BI15" s="47" t="n">
        <f aca="false">+BH15</f>
        <v>0.015</v>
      </c>
    </row>
    <row r="16" customFormat="false" ht="20.45" hidden="false" customHeight="true" outlineLevel="0" collapsed="false">
      <c r="A16" s="49" t="str">
        <f aca="false">Base!A16</f>
        <v>   Time premium</v>
      </c>
      <c r="B16" s="53" t="n">
        <f aca="false">+Base!B16</f>
        <v>0.015</v>
      </c>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c r="AW16" s="47"/>
      <c r="AX16" s="47"/>
      <c r="AY16" s="47"/>
      <c r="AZ16" s="47"/>
      <c r="BA16" s="47"/>
      <c r="BB16" s="47"/>
      <c r="BC16" s="47"/>
      <c r="BD16" s="47"/>
      <c r="BE16" s="47"/>
      <c r="BF16" s="47"/>
      <c r="BG16" s="47"/>
      <c r="BH16" s="47"/>
      <c r="BI16" s="47"/>
    </row>
    <row r="17" customFormat="false" ht="21" hidden="true" customHeight="true" outlineLevel="0" collapsed="false">
      <c r="A17" s="49" t="str">
        <f aca="false">Base!A17</f>
        <v>  Non-diversifiable global risk (percent per year)</v>
      </c>
      <c r="B17" s="53" t="n">
        <f aca="false">+Base!B17</f>
        <v>0</v>
      </c>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row>
    <row r="18" customFormat="false" ht="21" hidden="false" customHeight="true" outlineLevel="0" collapsed="false">
      <c r="A18" s="49" t="str">
        <f aca="false">Base!A18</f>
        <v>Social time preference factor</v>
      </c>
      <c r="B18" s="53" t="n">
        <f aca="false">+Base!B18</f>
        <v>1</v>
      </c>
      <c r="C18" s="47" t="n">
        <f aca="false">B18/(1+B15)^(C2-B2)</f>
        <v>0.92826032540564</v>
      </c>
      <c r="D18" s="47" t="n">
        <f aca="false">C18/(1+C15)^(D2-C2)</f>
        <v>0.861667231722184</v>
      </c>
      <c r="E18" s="47" t="n">
        <f aca="false">D18/(1+D15)^(E2-D2)</f>
        <v>0.799851504909811</v>
      </c>
      <c r="F18" s="47" t="n">
        <f aca="false">E18/(1+E15)^(F2-E2)</f>
        <v>0.742470418223772</v>
      </c>
      <c r="G18" s="47" t="n">
        <f aca="false">F18/(1+F15)^(G2-F2)</f>
        <v>0.68920583202446</v>
      </c>
      <c r="H18" s="47" t="n">
        <f aca="false">G18/(1+G15)^(H2-G2)</f>
        <v>0.63976242990649</v>
      </c>
      <c r="I18" s="47" t="n">
        <f aca="false">H18/(1+H15)^(I2-H2)</f>
        <v>0.593866081367302</v>
      </c>
      <c r="J18" s="47" t="n">
        <f aca="false">I18/(1+I15)^(J2-I2)</f>
        <v>0.551262321937384</v>
      </c>
      <c r="K18" s="47" t="n">
        <f aca="false">J18/(1+J15)^(K2-J2)</f>
        <v>0.511714942345464</v>
      </c>
      <c r="L18" s="47" t="n">
        <f aca="false">K18/(1+K15)^(L2-K2)</f>
        <v>0.475004678896529</v>
      </c>
      <c r="M18" s="47" t="n">
        <f aca="false">L18/(1+L15)^(M2-L2)</f>
        <v>0.440927997801693</v>
      </c>
      <c r="N18" s="47" t="n">
        <f aca="false">M18/(1+M15)^(N2-M2)</f>
        <v>0.409295966719857</v>
      </c>
      <c r="O18" s="47" t="n">
        <f aca="false">N18/(1+N15)^(O2-N2)</f>
        <v>0.37993320725459</v>
      </c>
      <c r="P18" s="47" t="n">
        <f aca="false">O18/(1+O15)^(P2-O2)</f>
        <v>0.352676922598554</v>
      </c>
      <c r="Q18" s="47" t="n">
        <f aca="false">P18/(1+P15)^(Q2-P2)</f>
        <v>0.327375994934394</v>
      </c>
      <c r="R18" s="47" t="n">
        <f aca="false">Q18/(1+Q15)^(R2-Q2)</f>
        <v>0.303890147587796</v>
      </c>
      <c r="S18" s="47" t="n">
        <f aca="false">R18/(1+R15)^(S2-R2)</f>
        <v>0.282089167287415</v>
      </c>
      <c r="T18" s="47" t="n">
        <f aca="false">S18/(1+S15)^(T2-S2)</f>
        <v>0.261852182219622</v>
      </c>
      <c r="U18" s="47" t="n">
        <f aca="false">T18/(1+T15)^(U2-T2)</f>
        <v>0.243066991875363</v>
      </c>
      <c r="V18" s="47" t="n">
        <f aca="false">U18/(1+U15)^(V2-U2)</f>
        <v>0.225629444973594</v>
      </c>
      <c r="W18" s="47" t="n">
        <f aca="false">V18/(1+V15)^(W2-V2)</f>
        <v>0.209442862012283</v>
      </c>
      <c r="X18" s="47" t="n">
        <f aca="false">W18/(1+W15)^(X2-W2)</f>
        <v>0.19441749924541</v>
      </c>
      <c r="Y18" s="47" t="n">
        <f aca="false">X18/(1+X15)^(Y2-X2)</f>
        <v>0.180470051114095</v>
      </c>
      <c r="Z18" s="47" t="n">
        <f aca="false">Y18/(1+Y15)^(Z2-Y2)</f>
        <v>0.167523188373142</v>
      </c>
      <c r="AA18" s="47" t="n">
        <f aca="false">Z18/(1+Z15)^(AA2-Z2)</f>
        <v>0.155505129352243</v>
      </c>
      <c r="AB18" s="47" t="n">
        <f aca="false">AA18/(1+AA15)^(AB2-AA2)</f>
        <v>0.14434924197476</v>
      </c>
      <c r="AC18" s="47" t="n">
        <f aca="false">AB18/(1+AB15)^(AC2-AB2)</f>
        <v>0.133993674327548</v>
      </c>
      <c r="AD18" s="47" t="n">
        <f aca="false">AC18/(1+AC15)^(AD2-AC2)</f>
        <v>0.124381011733587</v>
      </c>
      <c r="AE18" s="47" t="n">
        <f aca="false">AD18/(1+AD15)^(AE2-AD2)</f>
        <v>0.115457958426102</v>
      </c>
      <c r="AF18" s="47" t="n">
        <f aca="false">AE18/(1+AE15)^(AF2-AE2)</f>
        <v>0.107175042059284</v>
      </c>
      <c r="AG18" s="47" t="n">
        <f aca="false">AF18/(1+AF15)^(AG2-AF2)</f>
        <v>0.0994863394173143</v>
      </c>
      <c r="AH18" s="47" t="n">
        <f aca="false">AG18/(1+AG15)^(AH2-AG2)</f>
        <v>0.0923492218009321</v>
      </c>
      <c r="AI18" s="47" t="n">
        <f aca="false">AH18/(1+AH15)^(AI2-AH2)</f>
        <v>0.0857241186798909</v>
      </c>
      <c r="AJ18" s="47" t="n">
        <f aca="false">AI18/(1+AI15)^(AJ2-AI2)</f>
        <v>0.0795742983009072</v>
      </c>
      <c r="AK18" s="47" t="n">
        <f aca="false">AJ18/(1+AJ15)^(AK2-AJ2)</f>
        <v>0.0738656640347255</v>
      </c>
      <c r="AL18" s="47" t="n">
        <f aca="false">AK18/(1+AK15)^(AL2-AK2)</f>
        <v>0.068566565333178</v>
      </c>
      <c r="AM18" s="47" t="n">
        <f aca="false">AL18/(1+AL15)^(AM2-AL2)</f>
        <v>0.0636476222481229</v>
      </c>
      <c r="AN18" s="47" t="n">
        <f aca="false">AM18/(1+AM15)^(AN2-AM2)</f>
        <v>0.0590815625393378</v>
      </c>
      <c r="AO18" s="47" t="n">
        <f aca="false">AN18/(1+AN15)^(AO2-AN2)</f>
        <v>0.0548430704682393</v>
      </c>
      <c r="AP18" s="47" t="n">
        <f aca="false">AO18/(1+AO15)^(AP2-AO2)</f>
        <v>0.0509086464390923</v>
      </c>
      <c r="AQ18" s="47" t="n">
        <f aca="false">AP18/(1+AP15)^(AQ2-AP2)</f>
        <v>0.0472564767095124</v>
      </c>
      <c r="AR18" s="47" t="n">
        <f aca="false">AQ18/(1+AQ15)^(AR2-AQ2)</f>
        <v>0.0438663124478961</v>
      </c>
      <c r="AS18" s="47" t="n">
        <f aca="false">AR18/(1+AR15)^(AS2-AR2)</f>
        <v>0.0407193574672295</v>
      </c>
      <c r="AT18" s="47" t="n">
        <f aca="false">AS18/(1+AS15)^(AT2-AS2)</f>
        <v>0.037798164012839</v>
      </c>
      <c r="AU18" s="47" t="n">
        <f aca="false">AT18/(1+AT15)^(AU2-AT2)</f>
        <v>0.0350865360262937</v>
      </c>
      <c r="AV18" s="47" t="n">
        <f aca="false">AU18/(1+AU15)^(AV2-AU2)</f>
        <v>0.0325694393491241</v>
      </c>
      <c r="AW18" s="47" t="n">
        <f aca="false">AV18/(1+AV15)^(AW2-AV2)</f>
        <v>0.0302329183684972</v>
      </c>
      <c r="AX18" s="47" t="n">
        <f aca="false">AW18/(1+AW15)^(AX2-AW2)</f>
        <v>0.0280640186427033</v>
      </c>
      <c r="AY18" s="47" t="n">
        <f aca="false">AX18/(1+AX15)^(AY2-AX2)</f>
        <v>0.0260507150774657</v>
      </c>
      <c r="AZ18" s="47" t="n">
        <f aca="false">AY18/(1+AY15)^(AZ2-AY2)</f>
        <v>0.0241818452548579</v>
      </c>
      <c r="BA18" s="47" t="n">
        <f aca="false">AZ18/(1+AZ15)^(BA2-AZ2)</f>
        <v>0.0224470475451833</v>
      </c>
      <c r="BB18" s="47" t="n">
        <f aca="false">BA18/(1+BA15)^(BB2-BA2)</f>
        <v>0.0208367036586877</v>
      </c>
      <c r="BC18" s="47" t="n">
        <f aca="false">BB18/(1+BB15)^(BC2-BB2)</f>
        <v>0.0193418853185943</v>
      </c>
      <c r="BD18" s="47" t="n">
        <f aca="false">BC18/(1+BC15)^(BD2-BC2)</f>
        <v>0.0179543047597969</v>
      </c>
      <c r="BE18" s="47" t="n">
        <f aca="false">BD18/(1+BD15)^(BE2-BD2)</f>
        <v>0.0166662687787611</v>
      </c>
      <c r="BF18" s="47" t="n">
        <f aca="false">BE18/(1+BE15)^(BF2-BE2)</f>
        <v>0.0154706360798706</v>
      </c>
      <c r="BG18" s="47" t="n">
        <f aca="false">BF18/(1+BF15)^(BG2-BF2)</f>
        <v>0.014360777681733</v>
      </c>
      <c r="BH18" s="47" t="n">
        <f aca="false">BG18/(1+BG15)^(BH2-BG2)</f>
        <v>0.0133305401639235</v>
      </c>
      <c r="BI18" s="47" t="n">
        <f aca="false">BH18/(1+BH15)^(BI2-BH2)</f>
        <v>0.0123742115503966</v>
      </c>
    </row>
    <row r="19" customFormat="false" ht="21" hidden="false" customHeight="true" outlineLevel="0" collapsed="false">
      <c r="A19" s="49" t="str">
        <f aca="false">Base!A19</f>
        <v>Elasticity of MU of consumption</v>
      </c>
      <c r="B19" s="53" t="n">
        <f aca="false">+Base!B19</f>
        <v>1.45</v>
      </c>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c r="AW19" s="47"/>
      <c r="AX19" s="47"/>
      <c r="AY19" s="47"/>
      <c r="AZ19" s="47"/>
      <c r="BA19" s="47"/>
      <c r="BB19" s="47"/>
      <c r="BC19" s="47"/>
      <c r="BD19" s="47"/>
      <c r="BE19" s="47"/>
      <c r="BF19" s="47"/>
      <c r="BG19" s="47"/>
      <c r="BH19" s="47"/>
      <c r="BI19" s="47"/>
    </row>
    <row r="20" customFormat="false" ht="21" hidden="false" customHeight="true" outlineLevel="0" collapsed="false">
      <c r="A20" s="48" t="str">
        <f aca="false">Base!A20</f>
        <v>PRODUCTIVITY</v>
      </c>
      <c r="B20" s="53"/>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7"/>
      <c r="BC20" s="47"/>
      <c r="BD20" s="47"/>
      <c r="BE20" s="47"/>
      <c r="BF20" s="47"/>
      <c r="BG20" s="47"/>
      <c r="BH20" s="47"/>
      <c r="BI20" s="47"/>
    </row>
    <row r="21" customFormat="false" ht="21" hidden="false" customHeight="true" outlineLevel="0" collapsed="false">
      <c r="A21" s="49" t="str">
        <f aca="false">Base!A21</f>
        <v>Total factor productivity</v>
      </c>
      <c r="B21" s="53" t="n">
        <f aca="false">Base!B21</f>
        <v>3.8</v>
      </c>
      <c r="C21" s="53" t="n">
        <f aca="false">Base!C21</f>
        <v>4.12595005428882</v>
      </c>
      <c r="D21" s="53" t="n">
        <f aca="false">Base!D21</f>
        <v>4.46853085311524</v>
      </c>
      <c r="E21" s="53" t="n">
        <f aca="false">Base!E21</f>
        <v>4.82770953713644</v>
      </c>
      <c r="F21" s="53" t="n">
        <f aca="false">Base!F21</f>
        <v>5.20339779043003</v>
      </c>
      <c r="G21" s="53" t="n">
        <f aca="false">Base!G21</f>
        <v>5.59545278308429</v>
      </c>
      <c r="H21" s="53" t="n">
        <f aca="false">Base!H21</f>
        <v>6.00367848598588</v>
      </c>
      <c r="I21" s="53" t="n">
        <f aca="false">Base!I21</f>
        <v>6.42782732863018</v>
      </c>
      <c r="J21" s="53" t="n">
        <f aca="false">Base!J21</f>
        <v>6.86760216853734</v>
      </c>
      <c r="K21" s="53" t="n">
        <f aca="false">Base!K21</f>
        <v>7.32265853923653</v>
      </c>
      <c r="L21" s="53" t="n">
        <f aca="false">Base!L21</f>
        <v>7.79260714275233</v>
      </c>
      <c r="M21" s="53" t="n">
        <f aca="false">Base!M21</f>
        <v>8.27701655204906</v>
      </c>
      <c r="N21" s="53" t="n">
        <f aca="false">Base!N21</f>
        <v>8.77541608891702</v>
      </c>
      <c r="O21" s="53" t="n">
        <f aca="false">Base!O21</f>
        <v>9.28729884326855</v>
      </c>
      <c r="P21" s="53" t="n">
        <f aca="false">Base!P21</f>
        <v>9.81212480069856</v>
      </c>
      <c r="Q21" s="53" t="n">
        <f aca="false">Base!Q21</f>
        <v>10.3493240464005</v>
      </c>
      <c r="R21" s="53" t="n">
        <f aca="false">Base!R21</f>
        <v>10.8983000150598</v>
      </c>
      <c r="S21" s="53" t="n">
        <f aca="false">Base!S21</f>
        <v>11.4584327581212</v>
      </c>
      <c r="T21" s="53" t="n">
        <f aca="false">Base!T21</f>
        <v>12.0290822017894</v>
      </c>
      <c r="U21" s="53" t="n">
        <f aca="false">Base!U21</f>
        <v>12.6095913712335</v>
      </c>
      <c r="V21" s="53" t="n">
        <f aca="false">Base!V21</f>
        <v>13.1992895586705</v>
      </c>
      <c r="W21" s="53" t="n">
        <f aca="false">Base!W21</f>
        <v>13.7974954152658</v>
      </c>
      <c r="X21" s="53" t="n">
        <f aca="false">Base!X21</f>
        <v>14.4035199490767</v>
      </c>
      <c r="Y21" s="53" t="n">
        <f aca="false">Base!Y21</f>
        <v>15.016669413531</v>
      </c>
      <c r="Z21" s="53" t="n">
        <f aca="false">Base!Z21</f>
        <v>15.6362480731659</v>
      </c>
      <c r="AA21" s="53" t="n">
        <f aca="false">Base!AA21</f>
        <v>16.2615608355131</v>
      </c>
      <c r="AB21" s="53" t="n">
        <f aca="false">Base!AB21</f>
        <v>16.8919157400929</v>
      </c>
      <c r="AC21" s="53" t="n">
        <f aca="false">Base!AC21</f>
        <v>17.5266262974525</v>
      </c>
      <c r="AD21" s="53" t="n">
        <f aca="false">Base!AD21</f>
        <v>18.165013673037</v>
      </c>
      <c r="AE21" s="53" t="n">
        <f aca="false">Base!AE21</f>
        <v>18.8064087124125</v>
      </c>
      <c r="AF21" s="53" t="n">
        <f aca="false">Base!AF21</f>
        <v>19.4501538059511</v>
      </c>
      <c r="AG21" s="53" t="n">
        <f aca="false">Base!AG21</f>
        <v>20.0956045925475</v>
      </c>
      <c r="AH21" s="53" t="n">
        <f aca="false">Base!AH21</f>
        <v>20.7421315032517</v>
      </c>
      <c r="AI21" s="53" t="n">
        <f aca="false">Base!AI21</f>
        <v>21.3891211468793</v>
      </c>
      <c r="AJ21" s="53" t="n">
        <f aca="false">Base!AJ21</f>
        <v>22.0359775407021</v>
      </c>
      <c r="AK21" s="53" t="n">
        <f aca="false">Base!AK21</f>
        <v>22.6821231902297</v>
      </c>
      <c r="AL21" s="53" t="n">
        <f aca="false">Base!AL21</f>
        <v>23.3270000228697</v>
      </c>
      <c r="AM21" s="53" t="n">
        <f aca="false">Base!AM21</f>
        <v>23.9700701809135</v>
      </c>
      <c r="AN21" s="53" t="n">
        <f aca="false">Base!AN21</f>
        <v>24.6108166798348</v>
      </c>
      <c r="AO21" s="53" t="n">
        <f aca="false">Base!AO21</f>
        <v>25.2487439383219</v>
      </c>
      <c r="AP21" s="53" t="n">
        <f aca="false">Base!AP21</f>
        <v>25.8833781868008</v>
      </c>
      <c r="AQ21" s="53" t="n">
        <f aca="false">Base!AQ21</f>
        <v>26.514267761445</v>
      </c>
      <c r="AR21" s="53" t="n">
        <f aca="false">Base!AR21</f>
        <v>27.1409832908277</v>
      </c>
      <c r="AS21" s="53" t="n">
        <f aca="false">Base!AS21</f>
        <v>27.763117782455</v>
      </c>
      <c r="AT21" s="53" t="n">
        <f aca="false">Base!AT21</f>
        <v>28.3802866164311</v>
      </c>
      <c r="AU21" s="53" t="n">
        <f aca="false">Base!AU21</f>
        <v>28.9921274534622</v>
      </c>
      <c r="AV21" s="53" t="n">
        <f aca="false">Base!AV21</f>
        <v>29.5983000643065</v>
      </c>
      <c r="AW21" s="53" t="n">
        <f aca="false">Base!AW21</f>
        <v>30.1984860876338</v>
      </c>
      <c r="AX21" s="53" t="n">
        <f aca="false">Base!AX21</f>
        <v>30.7923887230738</v>
      </c>
      <c r="AY21" s="53" t="n">
        <f aca="false">Base!AY21</f>
        <v>31.3797323660184</v>
      </c>
      <c r="AZ21" s="53" t="n">
        <f aca="false">Base!AZ21</f>
        <v>31.9602621904951</v>
      </c>
      <c r="BA21" s="53" t="n">
        <f aca="false">Base!BA21</f>
        <v>32.53374368617</v>
      </c>
      <c r="BB21" s="53" t="n">
        <f aca="false">Base!BB21</f>
        <v>33.0999621552503</v>
      </c>
      <c r="BC21" s="53" t="n">
        <f aca="false">Base!BC21</f>
        <v>33.6587221747664</v>
      </c>
      <c r="BD21" s="53" t="n">
        <f aca="false">Base!BD21</f>
        <v>34.209847029408</v>
      </c>
      <c r="BE21" s="53" t="n">
        <f aca="false">Base!BE21</f>
        <v>34.7531781197832</v>
      </c>
      <c r="BF21" s="53" t="n">
        <f aca="false">Base!BF21</f>
        <v>35.2885743506558</v>
      </c>
      <c r="BG21" s="53" t="n">
        <f aca="false">Base!BG21</f>
        <v>35.8159115034128</v>
      </c>
      <c r="BH21" s="53" t="n">
        <f aca="false">Base!BH21</f>
        <v>36.3350815967036</v>
      </c>
      <c r="BI21" s="53" t="n">
        <f aca="false">Base!BI21</f>
        <v>36.8459922388969</v>
      </c>
      <c r="BJ21" s="54"/>
      <c r="BK21" s="54"/>
      <c r="BL21" s="54"/>
      <c r="BM21" s="54"/>
      <c r="BN21" s="54"/>
      <c r="BO21" s="54"/>
      <c r="BP21" s="54"/>
      <c r="BQ21" s="54"/>
      <c r="BR21" s="54"/>
      <c r="BS21" s="54"/>
      <c r="BT21" s="54"/>
      <c r="BU21" s="54"/>
      <c r="BV21" s="54"/>
      <c r="BW21" s="54"/>
      <c r="BX21" s="54"/>
      <c r="BY21" s="54"/>
      <c r="BZ21" s="54"/>
      <c r="CA21" s="54"/>
      <c r="CB21" s="54"/>
      <c r="CC21" s="54"/>
      <c r="CD21" s="54"/>
      <c r="CE21" s="54"/>
      <c r="CF21" s="54"/>
      <c r="CG21" s="54"/>
      <c r="CH21" s="54"/>
      <c r="CI21" s="54"/>
      <c r="CJ21" s="54"/>
      <c r="CK21" s="54"/>
      <c r="CL21" s="54"/>
      <c r="CM21" s="54"/>
      <c r="CN21" s="54"/>
      <c r="CO21" s="54"/>
      <c r="CP21" s="54"/>
      <c r="CQ21" s="54"/>
      <c r="CR21" s="54"/>
      <c r="CS21" s="54"/>
      <c r="CT21" s="54"/>
      <c r="CU21" s="54"/>
      <c r="CV21" s="54"/>
      <c r="CW21" s="54"/>
      <c r="CX21" s="54"/>
      <c r="CY21" s="54"/>
      <c r="CZ21" s="54"/>
      <c r="DA21" s="54"/>
      <c r="DB21" s="54"/>
      <c r="DC21" s="54"/>
      <c r="DD21" s="54"/>
      <c r="DE21" s="54"/>
      <c r="DF21" s="54"/>
      <c r="DG21" s="54"/>
      <c r="DH21" s="54"/>
      <c r="DI21" s="54"/>
      <c r="DJ21" s="54"/>
      <c r="DK21" s="54"/>
      <c r="DL21" s="54"/>
      <c r="DM21" s="54"/>
      <c r="DN21" s="54"/>
      <c r="DO21" s="54"/>
      <c r="DP21" s="54"/>
      <c r="DQ21" s="54"/>
      <c r="DR21" s="54"/>
      <c r="DS21" s="54"/>
      <c r="DT21" s="54"/>
    </row>
    <row r="22" customFormat="false" ht="21" hidden="false" customHeight="true" outlineLevel="0" collapsed="false">
      <c r="A22" s="49" t="str">
        <f aca="false">Base!A22</f>
        <v>     Initial level of total factor productivity</v>
      </c>
      <c r="B22" s="53" t="n">
        <f aca="false">+Base!B22</f>
        <v>3.8</v>
      </c>
      <c r="C22" s="47"/>
      <c r="D22" s="47"/>
      <c r="E22" s="47"/>
      <c r="F22" s="47"/>
      <c r="G22" s="47"/>
      <c r="H22" s="47"/>
      <c r="I22" s="47"/>
      <c r="J22" s="47"/>
      <c r="K22" s="4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row>
    <row r="23" customFormat="false" ht="21" hidden="false" customHeight="true" outlineLevel="0" collapsed="false">
      <c r="A23" s="49" t="str">
        <f aca="false">Base!A23</f>
        <v>     Rate of growth of productivity (per 5 year, log)</v>
      </c>
      <c r="B23" s="53" t="n">
        <f aca="false">+Base!B23</f>
        <v>0.079</v>
      </c>
      <c r="C23" s="53" t="n">
        <f aca="false">+Base!C23</f>
        <v>0.0766651971503321</v>
      </c>
      <c r="D23" s="53" t="n">
        <f aca="false">+Base!D23</f>
        <v>0.0743993981531556</v>
      </c>
      <c r="E23" s="53" t="n">
        <f aca="false">+Base!E23</f>
        <v>0.072200563636427</v>
      </c>
      <c r="F23" s="53" t="n">
        <f aca="false">+Base!F23</f>
        <v>0.0700667145006554</v>
      </c>
      <c r="G23" s="53" t="n">
        <f aca="false">+Base!G23</f>
        <v>0.0679959301375796</v>
      </c>
      <c r="H23" s="53" t="n">
        <f aca="false">+Base!H23</f>
        <v>0.0659863467014905</v>
      </c>
      <c r="I23" s="53" t="n">
        <f aca="false">+Base!I23</f>
        <v>0.0640361554316448</v>
      </c>
      <c r="J23" s="53" t="n">
        <f aca="false">+Base!J23</f>
        <v>0.0621436010242577</v>
      </c>
      <c r="K23" s="53" t="n">
        <f aca="false">+Base!K23</f>
        <v>0.0603069800526114</v>
      </c>
      <c r="L23" s="53" t="n">
        <f aca="false">+Base!L23</f>
        <v>0.0585246394338557</v>
      </c>
      <c r="M23" s="53" t="n">
        <f aca="false">+Base!M23</f>
        <v>0.0567949749411222</v>
      </c>
      <c r="N23" s="53" t="n">
        <f aca="false">+Base!N23</f>
        <v>0.0551164297596115</v>
      </c>
      <c r="O23" s="53" t="n">
        <f aca="false">+Base!O23</f>
        <v>0.053487493085355</v>
      </c>
      <c r="P23" s="53" t="n">
        <f aca="false">+Base!P23</f>
        <v>0.0519066987653895</v>
      </c>
      <c r="Q23" s="53" t="n">
        <f aca="false">+Base!Q23</f>
        <v>0.0503726239781201</v>
      </c>
      <c r="R23" s="53" t="n">
        <f aca="false">+Base!R23</f>
        <v>0.0488838879526851</v>
      </c>
      <c r="S23" s="53" t="n">
        <f aca="false">+Base!S23</f>
        <v>0.047439150726169</v>
      </c>
      <c r="T23" s="53" t="n">
        <f aca="false">+Base!T23</f>
        <v>0.0460371119375452</v>
      </c>
      <c r="U23" s="53" t="n">
        <f aca="false">+Base!U23</f>
        <v>0.0446765096572634</v>
      </c>
      <c r="V23" s="53" t="n">
        <f aca="false">+Base!V23</f>
        <v>0.0433561192514281</v>
      </c>
      <c r="W23" s="53" t="n">
        <f aca="false">+Base!W23</f>
        <v>0.0420747522795449</v>
      </c>
      <c r="X23" s="53" t="n">
        <f aca="false">+Base!X23</f>
        <v>0.0408312554248442</v>
      </c>
      <c r="Y23" s="53" t="n">
        <f aca="false">+Base!Y23</f>
        <v>0.0396245094562184</v>
      </c>
      <c r="Z23" s="53" t="n">
        <f aca="false">+Base!Z23</f>
        <v>0.0384534282208378</v>
      </c>
      <c r="AA23" s="53" t="n">
        <f aca="false">+Base!AA23</f>
        <v>0.0373169576665402</v>
      </c>
      <c r="AB23" s="53" t="n">
        <f aca="false">+Base!AB23</f>
        <v>0.0362140748931127</v>
      </c>
      <c r="AC23" s="53" t="n">
        <f aca="false">+Base!AC23</f>
        <v>0.0351437872316124</v>
      </c>
      <c r="AD23" s="53" t="n">
        <f aca="false">+Base!AD23</f>
        <v>0.0341051313508973</v>
      </c>
      <c r="AE23" s="53" t="n">
        <f aca="false">+Base!AE23</f>
        <v>0.0330971723905635</v>
      </c>
      <c r="AF23" s="53" t="n">
        <f aca="false">+Base!AF23</f>
        <v>0.0321190031195073</v>
      </c>
      <c r="AG23" s="53" t="n">
        <f aca="false">+Base!AG23</f>
        <v>0.0311697431193565</v>
      </c>
      <c r="AH23" s="53" t="n">
        <f aca="false">+Base!AH23</f>
        <v>0.0302485379920339</v>
      </c>
      <c r="AI23" s="53" t="n">
        <f aca="false">+Base!AI23</f>
        <v>0.0293545585907416</v>
      </c>
      <c r="AJ23" s="53" t="n">
        <f aca="false">+Base!AJ23</f>
        <v>0.0284870002736732</v>
      </c>
      <c r="AK23" s="53" t="n">
        <f aca="false">+Base!AK23</f>
        <v>0.0276450821797813</v>
      </c>
      <c r="AL23" s="53" t="n">
        <f aca="false">+Base!AL23</f>
        <v>0.0268280465259502</v>
      </c>
      <c r="AM23" s="53" t="n">
        <f aca="false">+Base!AM23</f>
        <v>0.0260351579249399</v>
      </c>
      <c r="AN23" s="53" t="n">
        <f aca="false">+Base!AN23</f>
        <v>0.025265702723488</v>
      </c>
      <c r="AO23" s="53" t="n">
        <f aca="false">+Base!AO23</f>
        <v>0.0245189883599733</v>
      </c>
      <c r="AP23" s="53" t="n">
        <f aca="false">+Base!AP23</f>
        <v>0.023794342741064</v>
      </c>
      <c r="AQ23" s="53" t="n">
        <f aca="false">+Base!AQ23</f>
        <v>0.0230911136367879</v>
      </c>
      <c r="AR23" s="53" t="n">
        <f aca="false">+Base!AR23</f>
        <v>0.0224086680934819</v>
      </c>
      <c r="AS23" s="53" t="n">
        <f aca="false">+Base!AS23</f>
        <v>0.0217463918640904</v>
      </c>
      <c r="AT23" s="53" t="n">
        <f aca="false">+Base!AT23</f>
        <v>0.0211036888553022</v>
      </c>
      <c r="AU23" s="53" t="n">
        <f aca="false">+Base!AU23</f>
        <v>0.0204799805910254</v>
      </c>
      <c r="AV23" s="53" t="n">
        <f aca="false">+Base!AV23</f>
        <v>0.0198747056917208</v>
      </c>
      <c r="AW23" s="53" t="n">
        <f aca="false">+Base!AW23</f>
        <v>0.0192873193691215</v>
      </c>
      <c r="AX23" s="53" t="n">
        <f aca="false">+Base!AX23</f>
        <v>0.0187172929358876</v>
      </c>
      <c r="AY23" s="53" t="n">
        <f aca="false">+Base!AY23</f>
        <v>0.0181641133297512</v>
      </c>
      <c r="AZ23" s="53" t="n">
        <f aca="false">+Base!AZ23</f>
        <v>0.017627282651726</v>
      </c>
      <c r="BA23" s="53" t="n">
        <f aca="false">+Base!BA23</f>
        <v>0.0171063177179646</v>
      </c>
      <c r="BB23" s="53" t="n">
        <f aca="false">+Base!BB23</f>
        <v>0.0166007496248604</v>
      </c>
      <c r="BC23" s="53" t="n">
        <f aca="false">+Base!BC23</f>
        <v>0.0161101233270029</v>
      </c>
      <c r="BD23" s="53" t="n">
        <f aca="false">+Base!BD23</f>
        <v>0.0156339972276056</v>
      </c>
      <c r="BE23" s="53" t="n">
        <f aca="false">+Base!BE23</f>
        <v>0.0151719427810396</v>
      </c>
      <c r="BF23" s="53" t="n">
        <f aca="false">+Base!BF23</f>
        <v>0.0147235441071134</v>
      </c>
      <c r="BG23" s="53" t="n">
        <f aca="false">+Base!BG23</f>
        <v>0.0142883976167526</v>
      </c>
      <c r="BH23" s="53" t="n">
        <f aca="false">+Base!BH23</f>
        <v>0.0138661116487428</v>
      </c>
      <c r="BI23" s="53" t="n">
        <f aca="false">+Base!BI23</f>
        <v>0.0134563061172073</v>
      </c>
    </row>
    <row r="24" customFormat="false" ht="21" hidden="false" customHeight="true" outlineLevel="0" collapsed="false">
      <c r="A24" s="48" t="str">
        <f aca="false">Base!A24</f>
        <v>DAMAGE FUNCTION</v>
      </c>
      <c r="B24" s="53"/>
      <c r="C24" s="47"/>
      <c r="D24" s="47"/>
      <c r="E24" s="47"/>
      <c r="F24" s="47"/>
      <c r="G24" s="47"/>
      <c r="H24" s="47"/>
      <c r="I24" s="47"/>
      <c r="J24" s="47"/>
      <c r="K24" s="4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c r="AW24" s="47"/>
      <c r="AX24" s="47"/>
      <c r="AY24" s="47"/>
      <c r="AZ24" s="47"/>
      <c r="BA24" s="47"/>
      <c r="BB24" s="47"/>
      <c r="BC24" s="47"/>
      <c r="BD24" s="47"/>
      <c r="BE24" s="47"/>
      <c r="BF24" s="47"/>
      <c r="BG24" s="47"/>
      <c r="BH24" s="47"/>
      <c r="BI24" s="47"/>
    </row>
    <row r="25" customFormat="false" ht="21" hidden="false" customHeight="true" outlineLevel="0" collapsed="false">
      <c r="A25" s="49" t="str">
        <f aca="false">Base!A25</f>
        <v>Damage coefficient on temperature</v>
      </c>
      <c r="B25" s="53" t="n">
        <f aca="false">+Base!B25</f>
        <v>0</v>
      </c>
      <c r="C25" s="47"/>
      <c r="D25" s="47"/>
      <c r="E25" s="47"/>
      <c r="F25" s="47"/>
      <c r="G25" s="47"/>
      <c r="H25" s="47"/>
      <c r="I25" s="47"/>
      <c r="J25" s="47"/>
      <c r="K25" s="4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c r="AW25" s="47"/>
      <c r="AX25" s="47"/>
      <c r="AY25" s="47"/>
      <c r="AZ25" s="47"/>
      <c r="BA25" s="47"/>
      <c r="BB25" s="47"/>
      <c r="BC25" s="47"/>
      <c r="BD25" s="47"/>
      <c r="BE25" s="47"/>
      <c r="BF25" s="47"/>
      <c r="BG25" s="47"/>
      <c r="BH25" s="47"/>
      <c r="BI25" s="47"/>
    </row>
    <row r="26" customFormat="false" ht="21" hidden="false" customHeight="true" outlineLevel="0" collapsed="false">
      <c r="A26" s="49" t="str">
        <f aca="false">Base!A26</f>
        <v>Damage coefficient on temperature squared</v>
      </c>
      <c r="B26" s="53" t="n">
        <f aca="false">+Base!B26</f>
        <v>0.00267</v>
      </c>
      <c r="C26" s="47"/>
      <c r="D26" s="47"/>
      <c r="E26" s="47"/>
      <c r="F26" s="47"/>
      <c r="G26" s="47"/>
      <c r="H26" s="47"/>
      <c r="I26" s="47"/>
      <c r="J26" s="47"/>
      <c r="K26" s="4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c r="AW26" s="47"/>
      <c r="AX26" s="47"/>
      <c r="AY26" s="47"/>
      <c r="AZ26" s="47"/>
      <c r="BA26" s="47"/>
      <c r="BB26" s="47"/>
      <c r="BC26" s="47"/>
      <c r="BD26" s="47"/>
      <c r="BE26" s="47"/>
      <c r="BF26" s="47"/>
      <c r="BG26" s="47"/>
      <c r="BH26" s="47"/>
      <c r="BI26" s="47"/>
    </row>
    <row r="27" customFormat="false" ht="21" hidden="false" customHeight="true" outlineLevel="0" collapsed="false">
      <c r="A27" s="49" t="str">
        <f aca="false">Base!A27</f>
        <v>Exponent on damages</v>
      </c>
      <c r="B27" s="53" t="n">
        <f aca="false">+Base!B27</f>
        <v>2</v>
      </c>
      <c r="C27" s="47"/>
      <c r="D27" s="47"/>
      <c r="E27" s="47"/>
      <c r="F27" s="47"/>
      <c r="G27" s="47"/>
      <c r="H27" s="47"/>
      <c r="I27" s="47"/>
      <c r="J27" s="47"/>
      <c r="K27" s="4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row>
    <row r="28" customFormat="false" ht="21" hidden="false" customHeight="true" outlineLevel="0" collapsed="false">
      <c r="A28" s="49" t="str">
        <f aca="false">Base!A28</f>
        <v>Threshold for catastrophic damages</v>
      </c>
      <c r="B28" s="53" t="n">
        <f aca="false">+Base!B28</f>
        <v>0</v>
      </c>
      <c r="C28" s="47"/>
      <c r="D28" s="47"/>
      <c r="E28" s="47"/>
      <c r="F28" s="47"/>
      <c r="G28" s="47"/>
      <c r="H28" s="47"/>
      <c r="I28" s="47"/>
      <c r="J28" s="47"/>
      <c r="K28" s="4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7"/>
      <c r="BC28" s="47"/>
      <c r="BD28" s="47"/>
      <c r="BE28" s="47"/>
      <c r="BF28" s="47"/>
      <c r="BG28" s="47"/>
      <c r="BH28" s="47"/>
      <c r="BI28" s="47"/>
    </row>
    <row r="29" customFormat="false" ht="21" hidden="false" customHeight="true" outlineLevel="0" collapsed="false">
      <c r="A29" s="49" t="str">
        <f aca="false">Base!A29</f>
        <v>Exponent for catastrophic damages</v>
      </c>
      <c r="B29" s="53" t="n">
        <f aca="false">+Base!B29</f>
        <v>0</v>
      </c>
      <c r="C29" s="47"/>
      <c r="D29" s="47"/>
      <c r="E29" s="47"/>
      <c r="F29" s="47"/>
      <c r="G29" s="47"/>
      <c r="H29" s="47"/>
      <c r="I29" s="47"/>
      <c r="J29" s="47"/>
      <c r="K29" s="4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c r="AW29" s="47"/>
      <c r="AX29" s="47"/>
      <c r="AY29" s="47"/>
      <c r="AZ29" s="47"/>
      <c r="BA29" s="47"/>
      <c r="BB29" s="47"/>
      <c r="BC29" s="47"/>
      <c r="BD29" s="47"/>
      <c r="BE29" s="47"/>
      <c r="BF29" s="47"/>
      <c r="BG29" s="47"/>
      <c r="BH29" s="47"/>
      <c r="BI29" s="47"/>
    </row>
    <row r="30" customFormat="false" ht="21" hidden="false" customHeight="true" outlineLevel="0" collapsed="false">
      <c r="A30" s="49" t="str">
        <f aca="false">Base!A30</f>
        <v>Damage rate at threshold for catastrophic damages</v>
      </c>
      <c r="B30" s="53" t="n">
        <f aca="false">+Base!B30</f>
        <v>0</v>
      </c>
      <c r="C30" s="47"/>
      <c r="D30" s="47"/>
      <c r="E30" s="47"/>
      <c r="F30" s="47"/>
      <c r="G30" s="47"/>
      <c r="H30" s="47"/>
      <c r="I30" s="47"/>
      <c r="J30" s="47"/>
      <c r="K30" s="4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c r="AW30" s="47"/>
      <c r="AX30" s="47"/>
      <c r="AY30" s="47"/>
      <c r="AZ30" s="47"/>
      <c r="BA30" s="47"/>
      <c r="BB30" s="47"/>
      <c r="BC30" s="47"/>
      <c r="BD30" s="47"/>
      <c r="BE30" s="47"/>
      <c r="BF30" s="47"/>
      <c r="BG30" s="47"/>
      <c r="BH30" s="47"/>
      <c r="BI30" s="47"/>
    </row>
    <row r="31" customFormat="false" ht="21" hidden="false" customHeight="true" outlineLevel="0" collapsed="false">
      <c r="A31" s="48" t="str">
        <f aca="false">Base!A31</f>
        <v>ABATEMENT COST</v>
      </c>
      <c r="B31" s="53"/>
      <c r="C31" s="47"/>
      <c r="D31" s="47"/>
      <c r="E31" s="47"/>
      <c r="F31" s="47"/>
      <c r="G31" s="47"/>
      <c r="H31" s="47"/>
      <c r="I31" s="47"/>
      <c r="J31" s="47"/>
      <c r="K31" s="4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c r="AW31" s="47"/>
      <c r="AX31" s="47"/>
      <c r="AY31" s="47"/>
      <c r="AZ31" s="47"/>
      <c r="BA31" s="47"/>
      <c r="BB31" s="47"/>
      <c r="BC31" s="47"/>
      <c r="BD31" s="47"/>
      <c r="BE31" s="47"/>
      <c r="BF31" s="47"/>
      <c r="BG31" s="47"/>
      <c r="BH31" s="47"/>
      <c r="BI31" s="47"/>
    </row>
    <row r="32" customFormat="false" ht="21" hidden="false" customHeight="true" outlineLevel="0" collapsed="false">
      <c r="A32" s="49" t="str">
        <f aca="false">Base!A32</f>
        <v>Abatement cost function coefficient</v>
      </c>
      <c r="B32" s="47" t="n">
        <f aca="false">+B34*B41/$B39/1000</f>
        <v>0.0674643417277143</v>
      </c>
      <c r="C32" s="47" t="n">
        <f aca="false">+C34*C41/$B39/1000</f>
        <v>0.0625697152820738</v>
      </c>
      <c r="D32" s="47" t="n">
        <f aca="false">+D34*D41/$B39/1000</f>
        <v>0.0580446807728228</v>
      </c>
      <c r="E32" s="47" t="n">
        <f aca="false">+E34*E41/$B39/1000</f>
        <v>0.0538602656783962</v>
      </c>
      <c r="F32" s="47" t="n">
        <f aca="false">+F34*F41/$B39/1000</f>
        <v>0.0499898500003486</v>
      </c>
      <c r="G32" s="47" t="n">
        <f aca="false">+G34*G41/$B39/1000</f>
        <v>0.0464089687974527</v>
      </c>
      <c r="H32" s="47" t="n">
        <f aca="false">+H34*H41/$B39/1000</f>
        <v>0.0430951318230041</v>
      </c>
      <c r="I32" s="47" t="n">
        <f aca="false">+I34*I41/$B39/1000</f>
        <v>0.040027658739229</v>
      </c>
      <c r="J32" s="47" t="n">
        <f aca="false">+J34*J41/$B39/1000</f>
        <v>0.0371875285227673</v>
      </c>
      <c r="K32" s="47" t="n">
        <f aca="false">+K34*K41/$B39/1000</f>
        <v>0.0345572418020766</v>
      </c>
      <c r="L32" s="47" t="n">
        <f aca="false">+L34*L41/$B39/1000</f>
        <v>0.0321206949825412</v>
      </c>
      <c r="M32" s="47" t="n">
        <f aca="false">+M34*M41/$B39/1000</f>
        <v>0.0298630651192307</v>
      </c>
      <c r="N32" s="47" t="n">
        <f aca="false">+N34*N41/$B39/1000</f>
        <v>0.0277707045916697</v>
      </c>
      <c r="O32" s="47" t="n">
        <f aca="false">+O34*O41/$B39/1000</f>
        <v>0.0258310447205917</v>
      </c>
      <c r="P32" s="47" t="n">
        <f aca="false">+P34*P41/$B39/1000</f>
        <v>0.0240325075442967</v>
      </c>
      <c r="Q32" s="47" t="n">
        <f aca="false">+Q34*Q41/$B39/1000</f>
        <v>0.0223644250426742</v>
      </c>
      <c r="R32" s="47" t="n">
        <f aca="false">+R34*R41/$B39/1000</f>
        <v>0.0208169651608787</v>
      </c>
      <c r="S32" s="47" t="n">
        <f aca="false">+S34*S41/$B39/1000</f>
        <v>0.0193810640426713</v>
      </c>
      <c r="T32" s="47" t="n">
        <f aca="false">+T34*T41/$B39/1000</f>
        <v>0.0180483639361264</v>
      </c>
      <c r="U32" s="47" t="n">
        <f aca="false">+U34*U41/$B39/1000</f>
        <v>0.0168111562822538</v>
      </c>
      <c r="V32" s="47" t="n">
        <f aca="false">+V34*V41/$B39/1000</f>
        <v>0.0156623295405563</v>
      </c>
      <c r="W32" s="47" t="n">
        <f aca="false">+W34*W41/$B39/1000</f>
        <v>0.0145953213450444</v>
      </c>
      <c r="X32" s="47" t="n">
        <f aca="false">+X34*X41/$B39/1000</f>
        <v>0.0136040746201366</v>
      </c>
      <c r="Y32" s="47" t="n">
        <f aca="false">+Y34*Y41/$B39/1000</f>
        <v>0.0126829973185172</v>
      </c>
      <c r="Z32" s="47" t="n">
        <f aca="false">+Z34*Z41/$B39/1000</f>
        <v>0.0118269254727125</v>
      </c>
      <c r="AA32" s="47" t="n">
        <f aca="false">+AA34*AA41/$B39/1000</f>
        <v>0.0110310892791535</v>
      </c>
      <c r="AB32" s="47" t="n">
        <f aca="false">+AB34*AB41/$B39/1000</f>
        <v>0.0102910819580691</v>
      </c>
      <c r="AC32" s="47" t="n">
        <f aca="false">+AC34*AC41/$B39/1000</f>
        <v>0.00960283115491521</v>
      </c>
      <c r="AD32" s="47" t="n">
        <f aca="false">+AD34*AD41/$B39/1000</f>
        <v>0.00896257266941505</v>
      </c>
      <c r="AE32" s="47" t="n">
        <f aca="false">+AE34*AE41/$B39/1000</f>
        <v>0.00836682631682089</v>
      </c>
      <c r="AF32" s="47" t="n">
        <f aca="false">+AF34*AF41/$B39/1000</f>
        <v>0.00781237374290305</v>
      </c>
      <c r="AG32" s="47" t="n">
        <f aca="false">+AG34*AG41/$B39/1000</f>
        <v>0.00729623802955746</v>
      </c>
      <c r="AH32" s="47" t="n">
        <f aca="false">+AH34*AH41/$B39/1000</f>
        <v>0.00681566494194824</v>
      </c>
      <c r="AI32" s="47" t="n">
        <f aca="false">+AI34*AI41/$B39/1000</f>
        <v>0.00636810568088569</v>
      </c>
      <c r="AJ32" s="47" t="n">
        <f aca="false">+AJ34*AJ41/$B39/1000</f>
        <v>0.00595120101579667</v>
      </c>
      <c r="AK32" s="47" t="n">
        <f aca="false">+AK34*AK41/$B39/1000</f>
        <v>0.0055627666842754</v>
      </c>
      <c r="AL32" s="47" t="n">
        <f aca="false">+AL34*AL41/$B39/1000</f>
        <v>0.00520077995390141</v>
      </c>
      <c r="AM32" s="47" t="n">
        <f aca="false">+AM34*AM41/$B39/1000</f>
        <v>0.00486336725086139</v>
      </c>
      <c r="AN32" s="47" t="n">
        <f aca="false">+AN34*AN41/$B39/1000</f>
        <v>0.00454879276798895</v>
      </c>
      <c r="AO32" s="47" t="n">
        <f aca="false">+AO34*AO41/$B39/1000</f>
        <v>0.00425544797221096</v>
      </c>
      <c r="AP32" s="47" t="n">
        <f aca="false">+AP34*AP41/$B39/1000</f>
        <v>0.00398184193812338</v>
      </c>
      <c r="AQ32" s="47" t="n">
        <f aca="false">+AQ34*AQ41/$B39/1000</f>
        <v>0.00372659244057052</v>
      </c>
      <c r="AR32" s="47" t="n">
        <f aca="false">+AR34*AR41/$B39/1000</f>
        <v>0.00348841774472153</v>
      </c>
      <c r="AS32" s="47" t="n">
        <f aca="false">+AS34*AS41/$B39/1000</f>
        <v>0.00326612903727382</v>
      </c>
      <c r="AT32" s="47" t="n">
        <f aca="false">+AT34*AT41/$B39/1000</f>
        <v>0.0030586234471075</v>
      </c>
      <c r="AU32" s="47" t="n">
        <f aca="false">+AU34*AU41/$B39/1000</f>
        <v>0.00286487760800713</v>
      </c>
      <c r="AV32" s="47" t="n">
        <f aca="false">+AV34*AV41/$B39/1000</f>
        <v>0.00268394171999277</v>
      </c>
      <c r="AW32" s="47" t="n">
        <f aca="false">+AW34*AW41/$B39/1000</f>
        <v>0.0025149340693925</v>
      </c>
      <c r="AX32" s="47" t="n">
        <f aca="false">+AX34*AX41/$B39/1000</f>
        <v>0.0023570359710745</v>
      </c>
      <c r="AY32" s="47" t="n">
        <f aca="false">+AY34*AY41/$B39/1000</f>
        <v>0.00220948709926327</v>
      </c>
      <c r="AZ32" s="47" t="n">
        <f aca="false">+AZ34*AZ41/$B39/1000</f>
        <v>0.00207158117611702</v>
      </c>
      <c r="BA32" s="47" t="n">
        <f aca="false">+BA34*BA41/$B39/1000</f>
        <v>0.00194266198976357</v>
      </c>
      <c r="BB32" s="47" t="n">
        <f aca="false">+BB34*BB41/$B39/1000</f>
        <v>0.0018221197158</v>
      </c>
      <c r="BC32" s="47" t="n">
        <f aca="false">+BC34*BC41/$B39/1000</f>
        <v>0.00170938751837575</v>
      </c>
      <c r="BD32" s="47" t="n">
        <f aca="false">+BD34*BD41/$B39/1000</f>
        <v>0.00160393840891628</v>
      </c>
      <c r="BE32" s="47" t="n">
        <f aca="false">+BE34*BE41/$B39/1000</f>
        <v>0.00150528234231964</v>
      </c>
      <c r="BF32" s="47" t="n">
        <f aca="false">+BF34*BF41/$B39/1000</f>
        <v>0.00141296353208618</v>
      </c>
      <c r="BG32" s="47" t="n">
        <f aca="false">+BG34*BG41/$B39/1000</f>
        <v>0.00132655796733397</v>
      </c>
      <c r="BH32" s="47" t="n">
        <f aca="false">+BH34*BH41/$B39/1000</f>
        <v>0.00124567111602109</v>
      </c>
      <c r="BI32" s="47" t="n">
        <f aca="false">+BI34*BI41/$B39/1000</f>
        <v>0.00116993579995173</v>
      </c>
    </row>
    <row r="33" customFormat="false" ht="21" hidden="false" customHeight="true" outlineLevel="0" collapsed="false">
      <c r="A33" s="49" t="str">
        <f aca="false">Base!A33</f>
        <v>   Price of backstop technology (1000$ per tC)</v>
      </c>
      <c r="B33" s="53" t="n">
        <f aca="false">+Base!B33</f>
        <v>344</v>
      </c>
      <c r="C33" s="47"/>
      <c r="D33" s="47"/>
      <c r="E33" s="47"/>
      <c r="F33" s="47"/>
      <c r="G33" s="47"/>
      <c r="H33" s="47"/>
      <c r="I33" s="47"/>
      <c r="J33" s="47"/>
      <c r="K33" s="4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row>
    <row r="34" customFormat="false" ht="21" hidden="false" customHeight="true" outlineLevel="0" collapsed="false">
      <c r="A34" s="49" t="str">
        <f aca="false">Base!A34</f>
        <v>Backstop price (1000$ per ton CO2)</v>
      </c>
      <c r="B34" s="53" t="n">
        <f aca="false">+B33</f>
        <v>344</v>
      </c>
      <c r="C34" s="47" t="n">
        <f aca="false">+B34*(1-$B$36)</f>
        <v>335.4</v>
      </c>
      <c r="D34" s="47" t="n">
        <f aca="false">+C34*(1-$B$36)</f>
        <v>327.015</v>
      </c>
      <c r="E34" s="47" t="n">
        <f aca="false">+D34*(1-$B$36)</f>
        <v>318.839625</v>
      </c>
      <c r="F34" s="47" t="n">
        <f aca="false">+E34*(1-$B$36)</f>
        <v>310.868634375</v>
      </c>
      <c r="G34" s="47" t="n">
        <f aca="false">+F34*(1-$B$36)</f>
        <v>303.096918515625</v>
      </c>
      <c r="H34" s="47" t="n">
        <f aca="false">+G34*(1-$B$36)</f>
        <v>295.519495552734</v>
      </c>
      <c r="I34" s="47" t="n">
        <f aca="false">+H34*(1-$B$36)</f>
        <v>288.131508163916</v>
      </c>
      <c r="J34" s="47" t="n">
        <f aca="false">+I34*(1-$B$36)</f>
        <v>280.928220459818</v>
      </c>
      <c r="K34" s="47" t="n">
        <f aca="false">+J34*(1-$B$36)</f>
        <v>273.905014948323</v>
      </c>
      <c r="L34" s="47" t="n">
        <f aca="false">+K34*(1-$B$36)</f>
        <v>267.057389574614</v>
      </c>
      <c r="M34" s="47" t="n">
        <f aca="false">+L34*(1-$B$36)</f>
        <v>260.380954835249</v>
      </c>
      <c r="N34" s="47" t="n">
        <f aca="false">+M34*(1-$B$36)</f>
        <v>253.871430964368</v>
      </c>
      <c r="O34" s="47" t="n">
        <f aca="false">+N34*(1-$B$36)</f>
        <v>247.524645190259</v>
      </c>
      <c r="P34" s="47" t="n">
        <f aca="false">+O34*(1-$B$36)</f>
        <v>241.336529060502</v>
      </c>
      <c r="Q34" s="47" t="n">
        <f aca="false">+P34*(1-$B$36)</f>
        <v>235.30311583399</v>
      </c>
      <c r="R34" s="47" t="n">
        <f aca="false">+Q34*(1-$B$36)</f>
        <v>229.42053793814</v>
      </c>
      <c r="S34" s="47" t="n">
        <f aca="false">+R34*(1-$B$36)</f>
        <v>223.685024489686</v>
      </c>
      <c r="T34" s="47" t="n">
        <f aca="false">+S34*(1-$B$36)</f>
        <v>218.092898877444</v>
      </c>
      <c r="U34" s="47" t="n">
        <f aca="false">+T34*(1-$B$36)</f>
        <v>212.640576405508</v>
      </c>
      <c r="V34" s="47" t="n">
        <f aca="false">+U34*(1-$B$36)</f>
        <v>207.32456199537</v>
      </c>
      <c r="W34" s="47" t="n">
        <f aca="false">+V34*(1-$B$36)</f>
        <v>202.141447945486</v>
      </c>
      <c r="X34" s="47" t="n">
        <f aca="false">+W34*(1-$B$36)</f>
        <v>197.087911746849</v>
      </c>
      <c r="Y34" s="47" t="n">
        <f aca="false">+X34*(1-$B$36)</f>
        <v>192.160713953178</v>
      </c>
      <c r="Z34" s="47" t="n">
        <f aca="false">+Y34*(1-$B$36)</f>
        <v>187.356696104348</v>
      </c>
      <c r="AA34" s="47" t="n">
        <f aca="false">+Z34*(1-$B$36)</f>
        <v>182.67277870174</v>
      </c>
      <c r="AB34" s="47" t="n">
        <f aca="false">+AA34*(1-$B$36)</f>
        <v>178.105959234196</v>
      </c>
      <c r="AC34" s="47" t="n">
        <f aca="false">+AB34*(1-$B$36)</f>
        <v>173.653310253341</v>
      </c>
      <c r="AD34" s="47" t="n">
        <f aca="false">+AC34*(1-$B$36)</f>
        <v>169.311977497008</v>
      </c>
      <c r="AE34" s="47" t="n">
        <f aca="false">+AD34*(1-$B$36)</f>
        <v>165.079178059582</v>
      </c>
      <c r="AF34" s="47" t="n">
        <f aca="false">+AE34*(1-$B$36)</f>
        <v>160.952198608093</v>
      </c>
      <c r="AG34" s="47" t="n">
        <f aca="false">+AF34*(1-$B$36)</f>
        <v>156.928393642891</v>
      </c>
      <c r="AH34" s="47" t="n">
        <f aca="false">+AG34*(1-$B$36)</f>
        <v>153.005183801818</v>
      </c>
      <c r="AI34" s="47" t="n">
        <f aca="false">+AH34*(1-$B$36)</f>
        <v>149.180054206773</v>
      </c>
      <c r="AJ34" s="47" t="n">
        <f aca="false">+AI34*(1-$B$36)</f>
        <v>145.450552851603</v>
      </c>
      <c r="AK34" s="47" t="n">
        <f aca="false">+AJ34*(1-$B$36)</f>
        <v>141.814289030313</v>
      </c>
      <c r="AL34" s="47" t="n">
        <f aca="false">+AK34*(1-$B$36)</f>
        <v>138.268931804556</v>
      </c>
      <c r="AM34" s="47" t="n">
        <f aca="false">+AL34*(1-$B$36)</f>
        <v>134.812208509442</v>
      </c>
      <c r="AN34" s="47" t="n">
        <f aca="false">+AM34*(1-$B$36)</f>
        <v>131.441903296706</v>
      </c>
      <c r="AO34" s="47" t="n">
        <f aca="false">+AN34*(1-$B$36)</f>
        <v>128.155855714288</v>
      </c>
      <c r="AP34" s="47" t="n">
        <f aca="false">+AO34*(1-$B$36)</f>
        <v>124.951959321431</v>
      </c>
      <c r="AQ34" s="47" t="n">
        <f aca="false">+AP34*(1-$B$36)</f>
        <v>121.828160338395</v>
      </c>
      <c r="AR34" s="47" t="n">
        <f aca="false">+AQ34*(1-$B$36)</f>
        <v>118.782456329935</v>
      </c>
      <c r="AS34" s="47" t="n">
        <f aca="false">+AR34*(1-$B$36)</f>
        <v>115.812894921687</v>
      </c>
      <c r="AT34" s="47" t="n">
        <f aca="false">+AS34*(1-$B$36)</f>
        <v>112.917572548645</v>
      </c>
      <c r="AU34" s="47" t="n">
        <f aca="false">+AT34*(1-$B$36)</f>
        <v>110.094633234928</v>
      </c>
      <c r="AV34" s="47" t="n">
        <f aca="false">+AU34*(1-$B$36)</f>
        <v>107.342267404055</v>
      </c>
      <c r="AW34" s="47" t="n">
        <f aca="false">+AV34*(1-$B$36)</f>
        <v>104.658710718954</v>
      </c>
      <c r="AX34" s="47" t="n">
        <f aca="false">+AW34*(1-$B$36)</f>
        <v>102.04224295098</v>
      </c>
      <c r="AY34" s="47" t="n">
        <f aca="false">+AX34*(1-$B$36)</f>
        <v>99.4911868772055</v>
      </c>
      <c r="AZ34" s="47" t="n">
        <f aca="false">+AY34*(1-$B$36)</f>
        <v>97.0039072052753</v>
      </c>
      <c r="BA34" s="47" t="n">
        <f aca="false">+AZ34*(1-$B$36)</f>
        <v>94.5788095251435</v>
      </c>
      <c r="BB34" s="47" t="n">
        <f aca="false">+BA34*(1-$B$36)</f>
        <v>92.2143392870149</v>
      </c>
      <c r="BC34" s="47" t="n">
        <f aca="false">+BB34*(1-$B$36)</f>
        <v>89.9089808048395</v>
      </c>
      <c r="BD34" s="47" t="n">
        <f aca="false">+BC34*(1-$B$36)</f>
        <v>87.6612562847185</v>
      </c>
      <c r="BE34" s="47" t="n">
        <f aca="false">+BD34*(1-$B$36)</f>
        <v>85.4697248776006</v>
      </c>
      <c r="BF34" s="47" t="n">
        <f aca="false">+BE34*(1-$B$36)</f>
        <v>83.3329817556605</v>
      </c>
      <c r="BG34" s="47" t="n">
        <f aca="false">+BF34*(1-$B$36)</f>
        <v>81.249657211769</v>
      </c>
      <c r="BH34" s="47" t="n">
        <f aca="false">+BG34*(1-$B$36)</f>
        <v>79.2184157814748</v>
      </c>
      <c r="BI34" s="47" t="n">
        <f aca="false">+BH34*(1-$B$36)</f>
        <v>77.2379553869379</v>
      </c>
    </row>
    <row r="35" customFormat="false" ht="21" hidden="false" customHeight="true" outlineLevel="0" collapsed="false">
      <c r="A35" s="49" t="str">
        <f aca="false">Base!A35</f>
        <v>   Ratio of asymptotic to initial backstop price</v>
      </c>
      <c r="B35" s="53" t="n">
        <f aca="false">+Base!B35</f>
        <v>0</v>
      </c>
      <c r="C35" s="47"/>
      <c r="D35" s="47" t="n">
        <f aca="false">+D34/C34</f>
        <v>0.975</v>
      </c>
      <c r="E35" s="47" t="n">
        <f aca="false">+E34/D34</f>
        <v>0.975</v>
      </c>
      <c r="F35" s="47" t="n">
        <f aca="false">+F34/E34</f>
        <v>0.975</v>
      </c>
      <c r="G35" s="47" t="n">
        <f aca="false">+G34/F34</f>
        <v>0.975</v>
      </c>
      <c r="H35" s="47" t="n">
        <f aca="false">+H34/G34</f>
        <v>0.975</v>
      </c>
      <c r="I35" s="47" t="n">
        <f aca="false">+I34/H34</f>
        <v>0.975</v>
      </c>
      <c r="J35" s="47" t="n">
        <f aca="false">+J34/I34</f>
        <v>0.975</v>
      </c>
      <c r="K35" s="47" t="n">
        <f aca="false">+K34/J34</f>
        <v>0.975</v>
      </c>
      <c r="L35" s="47" t="n">
        <f aca="false">+L34/K34</f>
        <v>0.975</v>
      </c>
      <c r="M35" s="47" t="n">
        <f aca="false">+M34/L34</f>
        <v>0.975</v>
      </c>
      <c r="N35" s="47" t="n">
        <f aca="false">+N34/M34</f>
        <v>0.975</v>
      </c>
      <c r="O35" s="47" t="n">
        <f aca="false">+O34/N34</f>
        <v>0.975</v>
      </c>
      <c r="P35" s="47" t="n">
        <f aca="false">+P34/O34</f>
        <v>0.975</v>
      </c>
      <c r="Q35" s="47" t="n">
        <f aca="false">+Q34/P34</f>
        <v>0.975</v>
      </c>
      <c r="R35" s="47" t="n">
        <f aca="false">+R34/Q34</f>
        <v>0.975</v>
      </c>
      <c r="S35" s="47" t="n">
        <f aca="false">+S34/R34</f>
        <v>0.975</v>
      </c>
      <c r="T35" s="47" t="n">
        <f aca="false">+T34/S34</f>
        <v>0.975</v>
      </c>
      <c r="U35" s="47" t="n">
        <f aca="false">+U34/T34</f>
        <v>0.975</v>
      </c>
      <c r="V35" s="47" t="n">
        <f aca="false">+V34/U34</f>
        <v>0.975</v>
      </c>
      <c r="W35" s="47" t="n">
        <f aca="false">+W34/V34</f>
        <v>0.975</v>
      </c>
      <c r="X35" s="47" t="n">
        <f aca="false">+X34/W34</f>
        <v>0.975</v>
      </c>
      <c r="Y35" s="47" t="n">
        <f aca="false">+Y34/X34</f>
        <v>0.975</v>
      </c>
      <c r="Z35" s="47" t="n">
        <f aca="false">+Z34/Y34</f>
        <v>0.975</v>
      </c>
      <c r="AA35" s="47" t="n">
        <f aca="false">+AA34/Z34</f>
        <v>0.975</v>
      </c>
      <c r="AB35" s="47" t="n">
        <f aca="false">+AB34/AA34</f>
        <v>0.975</v>
      </c>
      <c r="AC35" s="47" t="n">
        <f aca="false">+AC34/AB34</f>
        <v>0.975</v>
      </c>
      <c r="AD35" s="47"/>
      <c r="AE35" s="47"/>
      <c r="AF35" s="47"/>
      <c r="AG35" s="47"/>
      <c r="AH35" s="47"/>
      <c r="AI35" s="47"/>
      <c r="AJ35" s="47"/>
      <c r="AK35" s="47"/>
      <c r="AL35" s="47"/>
      <c r="AM35" s="47"/>
      <c r="AN35" s="47"/>
      <c r="AO35" s="47"/>
      <c r="AP35" s="47"/>
      <c r="AQ35" s="47"/>
      <c r="AR35" s="47"/>
      <c r="AS35" s="47"/>
      <c r="AT35" s="47"/>
      <c r="AU35" s="47"/>
      <c r="AV35" s="47"/>
      <c r="AW35" s="47"/>
      <c r="AX35" s="47"/>
      <c r="AY35" s="47"/>
      <c r="AZ35" s="47"/>
      <c r="BA35" s="47"/>
      <c r="BB35" s="47"/>
      <c r="BC35" s="47"/>
      <c r="BD35" s="47"/>
      <c r="BE35" s="47"/>
      <c r="BF35" s="47"/>
      <c r="BG35" s="47"/>
      <c r="BH35" s="47"/>
      <c r="BI35" s="47"/>
    </row>
    <row r="36" customFormat="false" ht="21" hidden="false" customHeight="true" outlineLevel="0" collapsed="false">
      <c r="A36" s="49" t="str">
        <f aca="false">Base!A36</f>
        <v>   Decline rate of backstop price (per half-decade)</v>
      </c>
      <c r="B36" s="53" t="n">
        <f aca="false">+Base!B36</f>
        <v>0.025</v>
      </c>
      <c r="C36" s="47"/>
      <c r="D36" s="47"/>
      <c r="E36" s="47"/>
      <c r="F36" s="47"/>
      <c r="G36" s="47"/>
      <c r="H36" s="47"/>
      <c r="I36" s="47"/>
      <c r="J36" s="47"/>
      <c r="K36" s="4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c r="AW36" s="47"/>
      <c r="AX36" s="47"/>
      <c r="AY36" s="47"/>
      <c r="AZ36" s="47"/>
      <c r="BA36" s="47"/>
      <c r="BB36" s="47"/>
      <c r="BC36" s="47"/>
      <c r="BD36" s="47"/>
      <c r="BE36" s="47"/>
      <c r="BF36" s="47"/>
      <c r="BG36" s="47"/>
      <c r="BH36" s="47"/>
      <c r="BI36" s="47"/>
    </row>
    <row r="37" customFormat="false" ht="21" hidden="false" customHeight="true" outlineLevel="0" collapsed="false">
      <c r="A37" s="49" t="str">
        <f aca="false">Base!A37</f>
        <v>   Upper limit of control rate after 2150</v>
      </c>
      <c r="B37" s="53" t="n">
        <f aca="false">+Base!B37</f>
        <v>1.2</v>
      </c>
      <c r="C37" s="47"/>
      <c r="D37" s="47"/>
      <c r="E37" s="47"/>
      <c r="F37" s="47"/>
      <c r="G37" s="47"/>
      <c r="H37" s="47"/>
      <c r="I37" s="47"/>
      <c r="J37" s="47"/>
      <c r="K37" s="4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row>
    <row r="38" customFormat="false" ht="28.15" hidden="false" customHeight="true" outlineLevel="0" collapsed="false">
      <c r="A38" s="49" t="str">
        <f aca="false">Base!A38</f>
        <v>Backstop competitive year (pback declines rapidly for periods beyond)</v>
      </c>
      <c r="B38" s="53" t="n">
        <f aca="false">+Base!B38</f>
        <v>2250</v>
      </c>
      <c r="C38" s="47"/>
      <c r="D38" s="47"/>
      <c r="E38" s="47"/>
      <c r="F38" s="47"/>
      <c r="G38" s="47"/>
      <c r="H38" s="47"/>
      <c r="I38" s="47"/>
      <c r="J38" s="47"/>
      <c r="K38" s="4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row>
    <row r="39" customFormat="false" ht="21" hidden="false" customHeight="true" outlineLevel="0" collapsed="false">
      <c r="A39" s="49" t="str">
        <f aca="false">Base!A39</f>
        <v>Exponent of control cost function</v>
      </c>
      <c r="B39" s="53" t="n">
        <f aca="false">+Base!B39</f>
        <v>2.8</v>
      </c>
      <c r="C39" s="47"/>
      <c r="D39" s="47"/>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c r="AW39" s="47"/>
      <c r="AX39" s="47"/>
      <c r="AY39" s="47"/>
      <c r="AZ39" s="47"/>
      <c r="BA39" s="47"/>
      <c r="BB39" s="47"/>
      <c r="BC39" s="47"/>
      <c r="BD39" s="47"/>
      <c r="BE39" s="47"/>
      <c r="BF39" s="47"/>
      <c r="BG39" s="47"/>
      <c r="BH39" s="47"/>
      <c r="BI39" s="47"/>
    </row>
    <row r="40" customFormat="false" ht="21" hidden="false" customHeight="true" outlineLevel="0" collapsed="false">
      <c r="A40" s="48" t="str">
        <f aca="false">Base!A40</f>
        <v>EMISSIONS</v>
      </c>
      <c r="B40" s="53"/>
      <c r="C40" s="47"/>
      <c r="D40" s="47"/>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c r="AW40" s="47"/>
      <c r="AX40" s="47"/>
      <c r="AY40" s="47"/>
      <c r="AZ40" s="47"/>
      <c r="BA40" s="47"/>
      <c r="BB40" s="47"/>
      <c r="BC40" s="47"/>
      <c r="BD40" s="47"/>
      <c r="BE40" s="47"/>
      <c r="BF40" s="47"/>
      <c r="BG40" s="47"/>
      <c r="BH40" s="47"/>
      <c r="BI40" s="47"/>
    </row>
    <row r="41" customFormat="false" ht="24" hidden="false" customHeight="true" outlineLevel="0" collapsed="false">
      <c r="A41" s="49" t="str">
        <f aca="false">Base!A41</f>
        <v>Sigma (industrial, MTCO2/$1000 2000 US$)</v>
      </c>
      <c r="B41" s="53" t="n">
        <f aca="false">+B42</f>
        <v>0.5491283629</v>
      </c>
      <c r="C41" s="47" t="n">
        <f aca="false">+B41*EXP(B43*(C2-B2))</f>
        <v>0.522347056618386</v>
      </c>
      <c r="D41" s="47" t="n">
        <f aca="false">+C41*EXP(C43*(D2-C2))</f>
        <v>0.496995875308178</v>
      </c>
      <c r="E41" s="47" t="n">
        <f aca="false">+D41*EXP(D43*(E2-D2))</f>
        <v>0.47299247670207</v>
      </c>
      <c r="F41" s="47" t="n">
        <f aca="false">+E41*EXP(E43*(F2-E2))</f>
        <v>0.450259577594209</v>
      </c>
      <c r="G41" s="47" t="n">
        <f aca="false">+F41*EXP(F43*(G2-F2))</f>
        <v>0.428724624681952</v>
      </c>
      <c r="H41" s="47" t="n">
        <f aca="false">+G41*EXP(G43*(H2-G2))</f>
        <v>0.408319487953643</v>
      </c>
      <c r="I41" s="47" t="n">
        <f aca="false">+H41*EXP(H43*(I2-H2))</f>
        <v>0.388980175004259</v>
      </c>
      <c r="J41" s="47" t="n">
        <f aca="false">+I41*EXP(I43*(J2-I2))</f>
        <v>0.370646564781987</v>
      </c>
      <c r="K41" s="47" t="n">
        <f aca="false">+J41*EXP(J43*(K2-J2))</f>
        <v>0.353262159380579</v>
      </c>
      <c r="L41" s="47" t="n">
        <f aca="false">+K41*EXP(K43*(L2-K2))</f>
        <v>0.336773852595407</v>
      </c>
      <c r="M41" s="47" t="n">
        <f aca="false">+L41*EXP(L43*(M2-L2))</f>
        <v>0.321131714056248</v>
      </c>
      <c r="N41" s="47" t="n">
        <f aca="false">+M41*EXP(M43*(N2-M2))</f>
        <v>0.306288787837608</v>
      </c>
      <c r="O41" s="47" t="n">
        <f aca="false">+N41*EXP(N43*(O2-N2))</f>
        <v>0.292200904528367</v>
      </c>
      <c r="P41" s="47" t="n">
        <f aca="false">+O41*EXP(O43*(P2-O2))</f>
        <v>0.278826505817364</v>
      </c>
      <c r="Q41" s="47" t="n">
        <f aca="false">+P41*EXP(P43*(Q2-P2))</f>
        <v>0.266126480720584</v>
      </c>
      <c r="R41" s="47" t="n">
        <f aca="false">+Q41*EXP(Q43*(R2-Q2))</f>
        <v>0.254064012639429</v>
      </c>
      <c r="S41" s="47" t="n">
        <f aca="false">+R41*EXP(R43*(S2-R2))</f>
        <v>0.242604436498527</v>
      </c>
      <c r="T41" s="47" t="n">
        <f aca="false">+S41*EXP(S43*(T2-S2))</f>
        <v>0.231715105265999</v>
      </c>
      <c r="U41" s="47" t="n">
        <f aca="false">+T41*EXP(T43*(U2-T2))</f>
        <v>0.221365265209521</v>
      </c>
      <c r="V41" s="47" t="n">
        <f aca="false">+U41*EXP(U43*(V2-U2))</f>
        <v>0.211525939288066</v>
      </c>
      <c r="W41" s="47" t="n">
        <f aca="false">+V41*EXP(V43*(W2-V2))</f>
        <v>0.202169818122334</v>
      </c>
      <c r="X41" s="47" t="n">
        <f aca="false">+W41*EXP(W43*(X2-W2))</f>
        <v>0.193271158026725</v>
      </c>
      <c r="Y41" s="47" t="n">
        <f aca="false">+X41*EXP(X43*(Y2-X2))</f>
        <v>0.184805685622615</v>
      </c>
      <c r="Z41" s="47" t="n">
        <f aca="false">+Y41*EXP(Y43*(Z2-Y2))</f>
        <v>0.176750508586847</v>
      </c>
      <c r="AA41" s="47" t="n">
        <f aca="false">+Z41*EXP(Z43*(AA2-Z2))</f>
        <v>0.16908403212096</v>
      </c>
      <c r="AB41" s="47" t="n">
        <f aca="false">+AA41*EXP(AA43*(AB2-AA2))</f>
        <v>0.161785880755982</v>
      </c>
      <c r="AC41" s="47" t="n">
        <f aca="false">+AB41*EXP(AB43*(AC2-AB2))</f>
        <v>0.154836825134724</v>
      </c>
      <c r="AD41" s="47" t="n">
        <f aca="false">+AC41*EXP(AC43*(AD2-AC2))</f>
        <v>0.148218713438662</v>
      </c>
      <c r="AE41" s="47" t="n">
        <f aca="false">+AD41*EXP(AD43*(AE2-AD2))</f>
        <v>0.141914407149779</v>
      </c>
      <c r="AF41" s="47" t="n">
        <f aca="false">+AE41*EXP(AE43*(AF2-AE2))</f>
        <v>0.135907720859357</v>
      </c>
      <c r="AG41" s="47" t="n">
        <f aca="false">+AF41*EXP(AF43*(AG2-AF2))</f>
        <v>0.130183365855707</v>
      </c>
      <c r="AH41" s="47" t="n">
        <f aca="false">+AG41*EXP(AG43*(AH2-AG2))</f>
        <v>0.124726897241427</v>
      </c>
      <c r="AI41" s="47" t="n">
        <f aca="false">+AH41*EXP(AH43*(AI2-AH2))</f>
        <v>0.119524664347993</v>
      </c>
      <c r="AJ41" s="47" t="n">
        <f aca="false">+AI41*EXP(AI43*(AJ2-AI2))</f>
        <v>0.114563764231488</v>
      </c>
      <c r="AK41" s="47" t="n">
        <f aca="false">+AJ41*EXP(AJ43*(AK2-AJ2))</f>
        <v>0.109831998048107</v>
      </c>
      <c r="AL41" s="47" t="n">
        <f aca="false">+AK41*EXP(AK43*(AL2-AK2))</f>
        <v>0.105317830121865</v>
      </c>
      <c r="AM41" s="47" t="n">
        <f aca="false">+AL41*EXP(AL43*(AM2-AL2))</f>
        <v>0.101010349529718</v>
      </c>
      <c r="AN41" s="47" t="n">
        <f aca="false">+AM41*EXP(AM43*(AN2-AM2))</f>
        <v>0.0968992340412061</v>
      </c>
      <c r="AO41" s="47" t="n">
        <f aca="false">+AN41*EXP(AN43*(AO2-AN2))</f>
        <v>0.092974716260759</v>
      </c>
      <c r="AP41" s="47" t="n">
        <f aca="false">+AO41*EXP(AO43*(AP2-AO2))</f>
        <v>0.08922755183106</v>
      </c>
      <c r="AQ41" s="47" t="n">
        <f aca="false">+AP41*EXP(AP43*(AQ2-AP2))</f>
        <v>0.0856489895654195</v>
      </c>
      <c r="AR41" s="47" t="n">
        <f aca="false">+AQ41*EXP(AQ43*(AR2-AQ2))</f>
        <v>0.0822307433859548</v>
      </c>
      <c r="AS41" s="47" t="n">
        <f aca="false">+AR41*EXP(AR43*(AS2-AR2))</f>
        <v>0.0789649659526317</v>
      </c>
      <c r="AT41" s="47" t="n">
        <f aca="false">+AS41*EXP(AS43*(AT2-AS2))</f>
        <v>0.0758442238758859</v>
      </c>
      <c r="AU41" s="47" t="n">
        <f aca="false">+AT41*EXP(AT43*(AU2-AT2))</f>
        <v>0.0728614744126785</v>
      </c>
      <c r="AV41" s="47" t="n">
        <f aca="false">+AU41*EXP(AU43*(AV2-AU2))</f>
        <v>0.0700100435524791</v>
      </c>
      <c r="AW41" s="47" t="n">
        <f aca="false">+AV41*EXP(AV43*(AW2-AV2))</f>
        <v>0.0672836054058492</v>
      </c>
      <c r="AX41" s="47" t="n">
        <f aca="false">+AW41*EXP(AW43*(AX2-AW2))</f>
        <v>0.0646761628140518</v>
      </c>
      <c r="AY41" s="47" t="n">
        <f aca="false">+AX41*EXP(AX43*(AY2-AX2))</f>
        <v>0.06218202910347</v>
      </c>
      <c r="AZ41" s="47" t="n">
        <f aca="false">+AY41*EXP(AY43*(AZ2-AY2))</f>
        <v>0.0597958109136064</v>
      </c>
      <c r="BA41" s="47" t="n">
        <f aca="false">+AZ41*EXP(AZ43*(BA2-AZ2))</f>
        <v>0.0575123920320857</v>
      </c>
      <c r="BB41" s="47" t="n">
        <f aca="false">+BA41*EXP(BA43*(BB2-BA2))</f>
        <v>0.0553269181744104</v>
      </c>
      <c r="BC41" s="47" t="n">
        <f aca="false">+BB41*EXP(BB43*(BC2-BB2))</f>
        <v>0.0532347826502607</v>
      </c>
      <c r="BD41" s="47" t="n">
        <f aca="false">+BC41*EXP(BC43*(BD2-BC2))</f>
        <v>0.0512316128618897</v>
      </c>
      <c r="BE41" s="47" t="n">
        <f aca="false">+BD41*EXP(BD43*(BE2-BD2))</f>
        <v>0.0493132575836756</v>
      </c>
      <c r="BF41" s="47" t="n">
        <f aca="false">+BE41*EXP(BE43*(BF2-BE2))</f>
        <v>0.0474757749751655</v>
      </c>
      <c r="BG41" s="47" t="n">
        <f aca="false">+BF41*EXP(BF43*(BG2-BF2))</f>
        <v>0.0457154212829969</v>
      </c>
      <c r="BH41" s="47" t="n">
        <f aca="false">+BG41*EXP(BG43*(BH2-BG2))</f>
        <v>0.0440286401899329</v>
      </c>
      <c r="BI41" s="47" t="n">
        <f aca="false">+BH41*EXP(BH43*(BI2-BH2))</f>
        <v>0.0424120527719049</v>
      </c>
    </row>
    <row r="42" customFormat="false" ht="21" hidden="false" customHeight="true" outlineLevel="0" collapsed="false">
      <c r="A42" s="49" t="str">
        <f aca="false">Base!A42</f>
        <v>      Sigma, 2010</v>
      </c>
      <c r="B42" s="53" t="n">
        <f aca="false">+Base!B42</f>
        <v>0.5491283629</v>
      </c>
      <c r="C42" s="53"/>
      <c r="D42" s="47"/>
      <c r="E42" s="47"/>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c r="AW42" s="47"/>
      <c r="AX42" s="47"/>
      <c r="AY42" s="47"/>
      <c r="AZ42" s="47"/>
      <c r="BA42" s="47"/>
      <c r="BB42" s="47"/>
      <c r="BC42" s="47"/>
      <c r="BD42" s="47"/>
      <c r="BE42" s="47"/>
      <c r="BF42" s="47"/>
      <c r="BG42" s="47"/>
      <c r="BH42" s="47"/>
      <c r="BI42" s="47"/>
    </row>
    <row r="43" customFormat="false" ht="21" hidden="false" customHeight="true" outlineLevel="0" collapsed="false">
      <c r="A43" s="49" t="str">
        <f aca="false">Base!A43</f>
        <v>     Growth rate of sigma (per year, log)</v>
      </c>
      <c r="B43" s="47" t="n">
        <f aca="false">+Parameters!B15</f>
        <v>-0.01</v>
      </c>
      <c r="C43" s="47" t="n">
        <f aca="false">+B43*(1+Parameters!$B$57)^5</f>
        <v>-0.00995009990004999</v>
      </c>
      <c r="D43" s="47" t="n">
        <f aca="false">+C43*(1+Parameters!$B$57)^5</f>
        <v>-0.00990044880209748</v>
      </c>
      <c r="E43" s="47" t="n">
        <f aca="false">+D43*(1+Parameters!$B$57)^5</f>
        <v>-0.00985104546362002</v>
      </c>
      <c r="F43" s="47" t="n">
        <f aca="false">+E43*(1+Parameters!$B$57)^5</f>
        <v>-0.00980188864829535</v>
      </c>
      <c r="G43" s="47" t="n">
        <f aca="false">+F43*(1+Parameters!$B$57)^5</f>
        <v>-0.00975297712597047</v>
      </c>
      <c r="H43" s="47" t="n">
        <f aca="false">+G43*(1+Parameters!$B$57)^5</f>
        <v>-0.00970430967263086</v>
      </c>
      <c r="I43" s="47" t="n">
        <f aca="false">+H43*(1+Parameters!$B$57)^5</f>
        <v>-0.00965588507036985</v>
      </c>
      <c r="J43" s="47" t="n">
        <f aca="false">+I43*(1+Parameters!$B$57)^5</f>
        <v>-0.00960770210735812</v>
      </c>
      <c r="K43" s="47" t="n">
        <f aca="false">+J43*(1+Parameters!$B$57)^5</f>
        <v>-0.00955975957781341</v>
      </c>
      <c r="L43" s="47" t="n">
        <f aca="false">+K43*(1+Parameters!$B$57)^5</f>
        <v>-0.00951205628197032</v>
      </c>
      <c r="M43" s="47" t="n">
        <f aca="false">+L43*(1+Parameters!$B$57)^5</f>
        <v>-0.00946459102605027</v>
      </c>
      <c r="N43" s="47" t="n">
        <f aca="false">+M43*(1+Parameters!$B$57)^5</f>
        <v>-0.00941736262223168</v>
      </c>
      <c r="O43" s="47" t="n">
        <f aca="false">+N43*(1+Parameters!$B$57)^5</f>
        <v>-0.0093703698886202</v>
      </c>
      <c r="P43" s="47" t="n">
        <f aca="false">+O43*(1+Parameters!$B$57)^5</f>
        <v>-0.00932361164921913</v>
      </c>
      <c r="Q43" s="47" t="n">
        <f aca="false">+P43*(1+Parameters!$B$57)^5</f>
        <v>-0.00927708673390002</v>
      </c>
      <c r="R43" s="47" t="n">
        <f aca="false">+Q43*(1+Parameters!$B$57)^5</f>
        <v>-0.00923079397837337</v>
      </c>
      <c r="S43" s="47" t="n">
        <f aca="false">+R43*(1+Parameters!$B$57)^5</f>
        <v>-0.00918473222415949</v>
      </c>
      <c r="T43" s="47" t="n">
        <f aca="false">+S43*(1+Parameters!$B$57)^5</f>
        <v>-0.00913890031855952</v>
      </c>
      <c r="U43" s="47" t="n">
        <f aca="false">+T43*(1+Parameters!$B$57)^5</f>
        <v>-0.00909329711462659</v>
      </c>
      <c r="V43" s="47" t="n">
        <f aca="false">+U43*(1+Parameters!$B$57)^5</f>
        <v>-0.00904792147113709</v>
      </c>
      <c r="W43" s="47" t="n">
        <f aca="false">+V43*(1+Parameters!$B$57)^5</f>
        <v>-0.00900277225256214</v>
      </c>
      <c r="X43" s="47" t="n">
        <f aca="false">+W43*(1+Parameters!$B$57)^5</f>
        <v>-0.00895784832903913</v>
      </c>
      <c r="Y43" s="47" t="n">
        <f aca="false">+X43*(1+Parameters!$B$57)^5</f>
        <v>-0.00891314857634352</v>
      </c>
      <c r="Z43" s="47" t="n">
        <f aca="false">+Y43*(1+Parameters!$B$57)^5</f>
        <v>-0.00886867187586064</v>
      </c>
      <c r="AA43" s="47" t="n">
        <f aca="false">+Z43*(1+Parameters!$B$57)^5</f>
        <v>-0.00882441711455771</v>
      </c>
      <c r="AB43" s="47" t="n">
        <f aca="false">+AA43*(1+Parameters!$B$57)^5</f>
        <v>-0.00878038318495601</v>
      </c>
      <c r="AC43" s="47" t="n">
        <f aca="false">+AB43*(1+Parameters!$B$57)^5</f>
        <v>-0.00873656898510314</v>
      </c>
      <c r="AD43" s="47" t="n">
        <f aca="false">+AC43*(1+Parameters!$B$57)^5</f>
        <v>-0.00869297341854546</v>
      </c>
      <c r="AE43" s="47" t="n">
        <f aca="false">+AD43*(1+Parameters!$B$57)^5</f>
        <v>-0.00864959539430064</v>
      </c>
      <c r="AF43" s="47" t="n">
        <f aca="false">+AE43*(1+Parameters!$B$57)^5</f>
        <v>-0.00860643382683037</v>
      </c>
      <c r="AG43" s="47" t="n">
        <f aca="false">+AF43*(1+Parameters!$B$57)^5</f>
        <v>-0.00856348763601317</v>
      </c>
      <c r="AH43" s="47" t="n">
        <f aca="false">+AG43*(1+Parameters!$B$57)^5</f>
        <v>-0.0085207557471174</v>
      </c>
      <c r="AI43" s="47" t="n">
        <f aca="false">+AH43*(1+Parameters!$B$57)^5</f>
        <v>-0.00847823709077432</v>
      </c>
      <c r="AJ43" s="47" t="n">
        <f aca="false">+AI43*(1+Parameters!$B$57)^5</f>
        <v>-0.00843593060295137</v>
      </c>
      <c r="AK43" s="47" t="n">
        <f aca="false">+AJ43*(1+Parameters!$B$57)^5</f>
        <v>-0.00839383522492551</v>
      </c>
      <c r="AL43" s="47" t="n">
        <f aca="false">+AK43*(1+Parameters!$B$57)^5</f>
        <v>-0.00835194990325674</v>
      </c>
      <c r="AM43" s="47" t="n">
        <f aca="false">+AL43*(1+Parameters!$B$57)^5</f>
        <v>-0.00831027358976174</v>
      </c>
      <c r="AN43" s="47" t="n">
        <f aca="false">+AM43*(1+Parameters!$B$57)^5</f>
        <v>-0.00826880524148763</v>
      </c>
      <c r="AO43" s="47" t="n">
        <f aca="false">+AN43*(1+Parameters!$B$57)^5</f>
        <v>-0.0082275438206859</v>
      </c>
      <c r="AP43" s="47" t="n">
        <f aca="false">+AO43*(1+Parameters!$B$57)^5</f>
        <v>-0.00818648829478637</v>
      </c>
      <c r="AQ43" s="47" t="n">
        <f aca="false">+AP43*(1+Parameters!$B$57)^5</f>
        <v>-0.00814563763637142</v>
      </c>
      <c r="AR43" s="47" t="n">
        <f aca="false">+AQ43*(1+Parameters!$B$57)^5</f>
        <v>-0.00810499082315027</v>
      </c>
      <c r="AS43" s="47" t="n">
        <f aca="false">+AR43*(1+Parameters!$B$57)^5</f>
        <v>-0.00806454683793336</v>
      </c>
      <c r="AT43" s="47" t="n">
        <f aca="false">+AS43*(1+Parameters!$B$57)^5</f>
        <v>-0.00802430466860692</v>
      </c>
      <c r="AU43" s="47" t="n">
        <f aca="false">+AT43*(1+Parameters!$B$57)^5</f>
        <v>-0.00798426330810764</v>
      </c>
      <c r="AV43" s="47" t="n">
        <f aca="false">+AU43*(1+Parameters!$B$57)^5</f>
        <v>-0.00794442175439746</v>
      </c>
      <c r="AW43" s="47" t="n">
        <f aca="false">+AV43*(1+Parameters!$B$57)^5</f>
        <v>-0.00790477901043852</v>
      </c>
      <c r="AX43" s="47" t="n">
        <f aca="false">+AW43*(1+Parameters!$B$57)^5</f>
        <v>-0.00786533408416815</v>
      </c>
      <c r="AY43" s="47" t="n">
        <f aca="false">+AX43*(1+Parameters!$B$57)^5</f>
        <v>-0.00782608598847413</v>
      </c>
      <c r="AZ43" s="47" t="n">
        <f aca="false">+AY43*(1+Parameters!$B$57)^5</f>
        <v>-0.00778703374116991</v>
      </c>
      <c r="BA43" s="47" t="n">
        <f aca="false">+AZ43*(1+Parameters!$B$57)^5</f>
        <v>-0.00774817636497006</v>
      </c>
      <c r="BB43" s="47" t="n">
        <f aca="false">+BA43*(1+Parameters!$B$57)^5</f>
        <v>-0.00770951288746583</v>
      </c>
      <c r="BC43" s="47" t="n">
        <f aca="false">+BB43*(1+Parameters!$B$57)^5</f>
        <v>-0.00767104234110079</v>
      </c>
      <c r="BD43" s="47" t="n">
        <f aca="false">+BC43*(1+Parameters!$B$57)^5</f>
        <v>-0.00763276376314662</v>
      </c>
      <c r="BE43" s="47" t="n">
        <f aca="false">+BD43*(1+Parameters!$B$57)^5</f>
        <v>-0.00759467619567903</v>
      </c>
      <c r="BF43" s="47" t="n">
        <f aca="false">+BE43*(1+Parameters!$B$57)^5</f>
        <v>-0.0075567786855538</v>
      </c>
      <c r="BG43" s="47" t="n">
        <f aca="false">+BF43*(1+Parameters!$B$57)^5</f>
        <v>-0.00751907028438288</v>
      </c>
      <c r="BH43" s="47" t="n">
        <f aca="false">+BG43*(1+Parameters!$B$57)^5</f>
        <v>-0.00748155004851069</v>
      </c>
    </row>
    <row r="44" customFormat="false" ht="21" hidden="false" customHeight="true" outlineLevel="0" collapsed="false">
      <c r="A44" s="49" t="str">
        <f aca="false">Base!A44</f>
        <v>Carbon emissions from land use change (GTCO2 per year)</v>
      </c>
      <c r="B44" s="53" t="n">
        <f aca="false">+B45</f>
        <v>3.3</v>
      </c>
      <c r="C44" s="47" t="n">
        <f aca="false">+B44*(1-Parameters!$D$55)</f>
        <v>2.64</v>
      </c>
      <c r="D44" s="47" t="n">
        <f aca="false">+C44*(1-Parameters!$D$55)</f>
        <v>2.112</v>
      </c>
      <c r="E44" s="47" t="n">
        <f aca="false">+D44*(1-Parameters!$D$55)</f>
        <v>1.6896</v>
      </c>
      <c r="F44" s="47" t="n">
        <f aca="false">+E44*(1-Parameters!$D$55)</f>
        <v>1.35168</v>
      </c>
      <c r="G44" s="47" t="n">
        <f aca="false">+F44*(1-Parameters!$D$55)</f>
        <v>1.081344</v>
      </c>
      <c r="H44" s="47" t="n">
        <f aca="false">+G44*(1-Parameters!$D$55)</f>
        <v>0.8650752</v>
      </c>
      <c r="I44" s="47" t="n">
        <f aca="false">+H44*(1-Parameters!$D$55)</f>
        <v>0.69206016</v>
      </c>
      <c r="J44" s="47" t="n">
        <f aca="false">+I44*(1-Parameters!$D$55)</f>
        <v>0.553648128</v>
      </c>
      <c r="K44" s="47" t="n">
        <f aca="false">+J44*(1-Parameters!$D$55)</f>
        <v>0.4429185024</v>
      </c>
      <c r="L44" s="47" t="n">
        <f aca="false">+K44*(1-Parameters!$D$55)</f>
        <v>0.35433480192</v>
      </c>
      <c r="M44" s="47" t="n">
        <f aca="false">+L44*(1-Parameters!$D$55)</f>
        <v>0.283467841536</v>
      </c>
      <c r="N44" s="47" t="n">
        <f aca="false">+M44*(1-Parameters!$D$55)</f>
        <v>0.2267742732288</v>
      </c>
      <c r="O44" s="47" t="n">
        <f aca="false">+N44*(1-Parameters!$D$55)</f>
        <v>0.18141941858304</v>
      </c>
      <c r="P44" s="47" t="n">
        <f aca="false">+O44*(1-Parameters!$D$55)</f>
        <v>0.145135534866432</v>
      </c>
      <c r="Q44" s="47" t="n">
        <f aca="false">+P44*(1-Parameters!$D$55)</f>
        <v>0.116108427893146</v>
      </c>
      <c r="R44" s="47" t="n">
        <f aca="false">+Q44*(1-Parameters!$D$55)</f>
        <v>0.0928867423145165</v>
      </c>
      <c r="S44" s="47" t="n">
        <f aca="false">+R44*(1-Parameters!$D$55)</f>
        <v>0.0743093938516132</v>
      </c>
      <c r="T44" s="47" t="n">
        <f aca="false">+S44*(1-Parameters!$D$55)</f>
        <v>0.0594475150812906</v>
      </c>
      <c r="U44" s="47" t="n">
        <f aca="false">+T44*(1-Parameters!$D$55)</f>
        <v>0.0475580120650325</v>
      </c>
      <c r="V44" s="47" t="n">
        <f aca="false">+U44*(1-Parameters!$D$55)</f>
        <v>0.038046409652026</v>
      </c>
      <c r="W44" s="47" t="n">
        <f aca="false">+V44*(1-Parameters!$D$55)</f>
        <v>0.0304371277216208</v>
      </c>
      <c r="X44" s="47" t="n">
        <f aca="false">+W44*(1-Parameters!$D$55)</f>
        <v>0.0243497021772966</v>
      </c>
      <c r="Y44" s="47" t="n">
        <f aca="false">+X44*(1-Parameters!$D$55)</f>
        <v>0.0194797617418373</v>
      </c>
      <c r="Z44" s="47" t="n">
        <f aca="false">+Y44*(1-Parameters!$D$55)</f>
        <v>0.0155838093934698</v>
      </c>
      <c r="AA44" s="47" t="n">
        <f aca="false">+Z44*(1-Parameters!$D$55)</f>
        <v>0.0124670475147759</v>
      </c>
      <c r="AB44" s="47" t="n">
        <f aca="false">+AA44*(1-Parameters!$D$55)</f>
        <v>0.0099736380118207</v>
      </c>
      <c r="AC44" s="47" t="n">
        <f aca="false">+AB44*(1-Parameters!$D$55)</f>
        <v>0.00797891040945656</v>
      </c>
      <c r="AD44" s="47" t="n">
        <f aca="false">+AC44*(1-Parameters!$D$55)</f>
        <v>0.00638312832756525</v>
      </c>
      <c r="AE44" s="47" t="n">
        <f aca="false">+AD44*(1-Parameters!$D$55)</f>
        <v>0.0051065026620522</v>
      </c>
      <c r="AF44" s="47" t="n">
        <f aca="false">+AE44*(1-Parameters!$D$55)</f>
        <v>0.00408520212964176</v>
      </c>
      <c r="AG44" s="47" t="n">
        <f aca="false">+AF44*(1-Parameters!$D$55)</f>
        <v>0.00326816170371341</v>
      </c>
      <c r="AH44" s="47" t="n">
        <f aca="false">+AG44*(1-Parameters!$D$55)</f>
        <v>0.00261452936297073</v>
      </c>
      <c r="AI44" s="47" t="n">
        <f aca="false">+AH44*(1-Parameters!$D$55)</f>
        <v>0.00209162349037658</v>
      </c>
      <c r="AJ44" s="47" t="n">
        <f aca="false">+AI44*(1-Parameters!$D$55)</f>
        <v>0.00167329879230127</v>
      </c>
      <c r="AK44" s="47" t="n">
        <f aca="false">+AJ44*(1-Parameters!$D$55)</f>
        <v>0.00133863903384101</v>
      </c>
      <c r="AL44" s="47" t="n">
        <f aca="false">+AK44*(1-Parameters!$D$55)</f>
        <v>0.00107091122707281</v>
      </c>
      <c r="AM44" s="47" t="n">
        <f aca="false">+AL44*(1-Parameters!$D$55)</f>
        <v>0.000856728981658248</v>
      </c>
      <c r="AN44" s="47" t="n">
        <f aca="false">+AM44*(1-Parameters!$D$55)</f>
        <v>0.000685383185326598</v>
      </c>
      <c r="AO44" s="47" t="n">
        <f aca="false">+AN44*(1-Parameters!$D$55)</f>
        <v>0.000548306548261279</v>
      </c>
      <c r="AP44" s="47" t="n">
        <f aca="false">+AO44*(1-Parameters!$D$55)</f>
        <v>0.000438645238609023</v>
      </c>
      <c r="AQ44" s="47" t="n">
        <f aca="false">+AP44*(1-Parameters!$D$55)</f>
        <v>0.000350916190887218</v>
      </c>
      <c r="AR44" s="47" t="n">
        <f aca="false">+AQ44*(1-Parameters!$D$55)</f>
        <v>0.000280732952709775</v>
      </c>
      <c r="AS44" s="47" t="n">
        <f aca="false">+AR44*(1-Parameters!$D$55)</f>
        <v>0.00022458636216782</v>
      </c>
      <c r="AT44" s="47" t="n">
        <f aca="false">+AS44*(1-Parameters!$D$55)</f>
        <v>0.000179669089734256</v>
      </c>
      <c r="AU44" s="47" t="n">
        <f aca="false">+AT44*(1-Parameters!$D$55)</f>
        <v>0.000143735271787405</v>
      </c>
      <c r="AV44" s="47" t="n">
        <f aca="false">+AU44*(1-Parameters!$D$55)</f>
        <v>0.000114988217429924</v>
      </c>
      <c r="AW44" s="47" t="n">
        <f aca="false">+AV44*(1-Parameters!$D$55)</f>
        <v>9.1990573943939E-005</v>
      </c>
      <c r="AX44" s="47" t="n">
        <f aca="false">+AW44*(1-Parameters!$D$55)</f>
        <v>7.35924591551512E-005</v>
      </c>
      <c r="AY44" s="47" t="n">
        <f aca="false">+AX44*(1-Parameters!$D$55)</f>
        <v>5.8873967324121E-005</v>
      </c>
      <c r="AZ44" s="47" t="n">
        <f aca="false">+AY44*(1-Parameters!$D$55)</f>
        <v>4.70991738592968E-005</v>
      </c>
      <c r="BA44" s="47" t="n">
        <f aca="false">+AZ44*(1-Parameters!$D$55)</f>
        <v>3.76793390874374E-005</v>
      </c>
      <c r="BB44" s="47" t="n">
        <f aca="false">+BA44*(1-Parameters!$D$55)</f>
        <v>3.01434712699499E-005</v>
      </c>
      <c r="BC44" s="47" t="n">
        <f aca="false">+BB44*(1-Parameters!$D$55)</f>
        <v>2.411477701596E-005</v>
      </c>
      <c r="BD44" s="47" t="n">
        <f aca="false">+BC44*(1-Parameters!$D$55)</f>
        <v>1.9291821612768E-005</v>
      </c>
      <c r="BE44" s="47" t="n">
        <f aca="false">+BD44*(1-Parameters!$D$55)</f>
        <v>1.54334572902144E-005</v>
      </c>
      <c r="BF44" s="47" t="n">
        <f aca="false">+BE44*(1-Parameters!$D$55)</f>
        <v>1.23467658321715E-005</v>
      </c>
      <c r="BG44" s="47" t="n">
        <f aca="false">+BF44*(1-Parameters!$D$55)</f>
        <v>9.8774126657372E-006</v>
      </c>
      <c r="BH44" s="47" t="n">
        <f aca="false">+BG44*(1-Parameters!$D$55)</f>
        <v>7.90193013258976E-006</v>
      </c>
      <c r="BI44" s="47" t="n">
        <f aca="false">+BH44*(1-Parameters!$D$55)</f>
        <v>6.32154410607181E-006</v>
      </c>
    </row>
    <row r="45" customFormat="false" ht="22.15" hidden="false" customHeight="true" outlineLevel="0" collapsed="false">
      <c r="A45" s="49" t="str">
        <f aca="false">Base!A45</f>
        <v>      CO2 emissions, land use (GTCO2 per year, 2010)</v>
      </c>
      <c r="B45" s="53" t="n">
        <f aca="false">+Base!B45</f>
        <v>3.3</v>
      </c>
      <c r="C45" s="47"/>
      <c r="D45" s="47"/>
      <c r="E45" s="47"/>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c r="AW45" s="47"/>
      <c r="AX45" s="47"/>
      <c r="AY45" s="47"/>
      <c r="AZ45" s="47"/>
      <c r="BA45" s="47"/>
      <c r="BB45" s="47"/>
      <c r="BC45" s="47"/>
      <c r="BD45" s="47"/>
      <c r="BE45" s="47"/>
      <c r="BF45" s="47"/>
      <c r="BG45" s="47"/>
      <c r="BH45" s="47"/>
      <c r="BI45" s="47"/>
    </row>
    <row r="46" customFormat="false" ht="21" hidden="false" customHeight="true" outlineLevel="0" collapsed="false">
      <c r="A46" s="48" t="str">
        <f aca="false">Base!A46</f>
        <v>PARTICIPATION</v>
      </c>
      <c r="B46" s="76"/>
      <c r="C46" s="47"/>
      <c r="D46" s="47"/>
      <c r="E46" s="47"/>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c r="AW46" s="47"/>
      <c r="AX46" s="47"/>
      <c r="AY46" s="47"/>
      <c r="AZ46" s="47"/>
      <c r="BA46" s="47"/>
      <c r="BB46" s="47"/>
      <c r="BC46" s="47"/>
      <c r="BD46" s="47"/>
      <c r="BE46" s="47"/>
      <c r="BF46" s="47"/>
      <c r="BG46" s="47"/>
      <c r="BH46" s="47"/>
      <c r="BI46" s="47"/>
    </row>
    <row r="47" customFormat="false" ht="21" hidden="false" customHeight="true" outlineLevel="0" collapsed="false">
      <c r="A47" s="49" t="str">
        <f aca="false">Base!A47</f>
        <v>All immediate</v>
      </c>
      <c r="B47" s="59" t="n">
        <v>1</v>
      </c>
      <c r="C47" s="59" t="n">
        <f aca="false">+IF(Parameters!$B$27=1,Parameters!D45,IF(Parameters!$B$27=2,Parameters!D46,IF(Parameters!$B$27=3,Parameters!D47,Parameters!D48)))</f>
        <v>1</v>
      </c>
      <c r="D47" s="59" t="n">
        <f aca="false">+IF(Parameters!$B$27=1,Parameters!E45,IF(Parameters!$B$27=2,Parameters!E46,IF(Parameters!$B$27=3,Parameters!E47,Parameters!E48)))</f>
        <v>1</v>
      </c>
      <c r="E47" s="59" t="n">
        <f aca="false">+IF(Parameters!$B$27=1,Parameters!F45,IF(Parameters!$B$27=2,Parameters!F46,IF(Parameters!$B$27=3,Parameters!F47,Parameters!F48)))</f>
        <v>1</v>
      </c>
      <c r="F47" s="59" t="n">
        <f aca="false">+IF(Parameters!$B$27=1,Parameters!G45,IF(Parameters!$B$27=2,Parameters!G46,IF(Parameters!$B$27=3,Parameters!G47,Parameters!G48)))</f>
        <v>1</v>
      </c>
      <c r="G47" s="59" t="n">
        <f aca="false">+IF(Parameters!$B$27=1,Parameters!H45,IF(Parameters!$B$27=2,Parameters!H46,IF(Parameters!$B$27=3,Parameters!H47,Parameters!H48)))</f>
        <v>1</v>
      </c>
      <c r="H47" s="59" t="n">
        <f aca="false">+IF(Parameters!$B$27=1,Parameters!I45,IF(Parameters!$B$27=2,Parameters!I46,IF(Parameters!$B$27=3,Parameters!I47,Parameters!I48)))</f>
        <v>1</v>
      </c>
      <c r="I47" s="59" t="n">
        <f aca="false">+IF(Parameters!$B$27=1,Parameters!J45,IF(Parameters!$B$27=2,Parameters!J46,IF(Parameters!$B$27=3,Parameters!J47,Parameters!J48)))</f>
        <v>1</v>
      </c>
      <c r="J47" s="59" t="n">
        <f aca="false">+IF(Parameters!$B$27=1,Parameters!K45,IF(Parameters!$B$27=2,Parameters!K46,IF(Parameters!$B$27=3,Parameters!K47,Parameters!K48)))</f>
        <v>1</v>
      </c>
      <c r="K47" s="59" t="n">
        <f aca="false">+IF(Parameters!$B$27=1,Parameters!L45,IF(Parameters!$B$27=2,Parameters!L46,IF(Parameters!$B$27=3,Parameters!L47,Parameters!L48)))</f>
        <v>1</v>
      </c>
      <c r="L47" s="59" t="n">
        <f aca="false">+IF(Parameters!$B$27=1,Parameters!M45,IF(Parameters!$B$27=2,Parameters!M46,IF(Parameters!$B$27=3,Parameters!M47,Parameters!M48)))</f>
        <v>1</v>
      </c>
      <c r="M47" s="59" t="n">
        <f aca="false">+IF(Parameters!$B$27=1,Parameters!N45,IF(Parameters!$B$27=2,Parameters!N46,IF(Parameters!$B$27=3,Parameters!N47,Parameters!N48)))</f>
        <v>1</v>
      </c>
      <c r="N47" s="59" t="n">
        <f aca="false">+IF(Parameters!$B$27=1,Parameters!O45,IF(Parameters!$B$27=2,Parameters!O46,IF(Parameters!$B$27=3,Parameters!O47,Parameters!O48)))</f>
        <v>1</v>
      </c>
      <c r="O47" s="59" t="n">
        <f aca="false">+IF(Parameters!$B$27=1,Parameters!P45,IF(Parameters!$B$27=2,Parameters!P46,IF(Parameters!$B$27=3,Parameters!P47,Parameters!P48)))</f>
        <v>1</v>
      </c>
      <c r="P47" s="59" t="n">
        <f aca="false">+IF(Parameters!$B$27=1,Parameters!Q45,IF(Parameters!$B$27=2,Parameters!Q46,IF(Parameters!$B$27=3,Parameters!Q47,Parameters!Q48)))</f>
        <v>1</v>
      </c>
      <c r="Q47" s="59" t="n">
        <f aca="false">+IF(Parameters!$B$27=1,Parameters!R45,IF(Parameters!$B$27=2,Parameters!R46,IF(Parameters!$B$27=3,Parameters!R47,Parameters!R48)))</f>
        <v>1</v>
      </c>
      <c r="R47" s="59" t="n">
        <f aca="false">+IF(Parameters!$B$27=1,Parameters!S45,IF(Parameters!$B$27=2,Parameters!S46,IF(Parameters!$B$27=3,Parameters!S47,Parameters!S48)))</f>
        <v>1</v>
      </c>
      <c r="S47" s="59" t="n">
        <f aca="false">+IF(Parameters!$B$27=1,Parameters!T45,IF(Parameters!$B$27=2,Parameters!T46,IF(Parameters!$B$27=3,Parameters!T47,Parameters!T48)))</f>
        <v>1</v>
      </c>
      <c r="T47" s="59" t="n">
        <f aca="false">+IF(Parameters!$B$27=1,Parameters!U45,IF(Parameters!$B$27=2,Parameters!U46,IF(Parameters!$B$27=3,Parameters!U47,Parameters!U48)))</f>
        <v>1</v>
      </c>
      <c r="U47" s="59" t="n">
        <f aca="false">+IF(Parameters!$B$27=1,Parameters!V45,IF(Parameters!$B$27=2,Parameters!V46,IF(Parameters!$B$27=3,Parameters!V47,Parameters!V48)))</f>
        <v>1</v>
      </c>
      <c r="V47" s="59" t="n">
        <f aca="false">+IF(Parameters!$B$27=1,Parameters!W45,IF(Parameters!$B$27=2,Parameters!W46,IF(Parameters!$B$27=3,Parameters!W47,Parameters!W48)))</f>
        <v>1</v>
      </c>
      <c r="W47" s="59" t="n">
        <f aca="false">+IF(Parameters!$B$27=1,Parameters!X45,IF(Parameters!$B$27=2,Parameters!X46,IF(Parameters!$B$27=3,Parameters!X47,Parameters!X48)))</f>
        <v>1</v>
      </c>
      <c r="X47" s="59" t="n">
        <f aca="false">+IF(Parameters!$B$27=1,Parameters!Y45,IF(Parameters!$B$27=2,Parameters!Y46,IF(Parameters!$B$27=3,Parameters!Y47,Parameters!Y48)))</f>
        <v>1</v>
      </c>
      <c r="Y47" s="59" t="n">
        <f aca="false">+IF(Parameters!$B$27=1,Parameters!Z45,IF(Parameters!$B$27=2,Parameters!Z46,IF(Parameters!$B$27=3,Parameters!Z47,Parameters!Z48)))</f>
        <v>1</v>
      </c>
      <c r="Z47" s="59" t="n">
        <f aca="false">+IF(Parameters!$B$27=1,Parameters!AA45,IF(Parameters!$B$27=2,Parameters!AA46,IF(Parameters!$B$27=3,Parameters!AA47,Parameters!AA48)))</f>
        <v>1</v>
      </c>
      <c r="AA47" s="59" t="n">
        <f aca="false">+IF(Parameters!$B$27=1,Parameters!AB45,IF(Parameters!$B$27=2,Parameters!AB46,IF(Parameters!$B$27=3,Parameters!AB47,Parameters!AB48)))</f>
        <v>1</v>
      </c>
      <c r="AB47" s="59" t="n">
        <f aca="false">+IF(Parameters!$B$27=1,Parameters!AC45,IF(Parameters!$B$27=2,Parameters!AC46,IF(Parameters!$B$27=3,Parameters!AC47,Parameters!AC48)))</f>
        <v>1</v>
      </c>
      <c r="AC47" s="59" t="n">
        <f aca="false">+IF(Parameters!$B$27=1,Parameters!AD45,IF(Parameters!$B$27=2,Parameters!AD46,IF(Parameters!$B$27=3,Parameters!AD47,Parameters!AD48)))</f>
        <v>1</v>
      </c>
      <c r="AD47" s="59" t="n">
        <f aca="false">+IF(Parameters!$B$27=1,Parameters!AE45,IF(Parameters!$B$27=2,Parameters!AE46,IF(Parameters!$B$27=3,Parameters!AE47,Parameters!AE48)))</f>
        <v>1</v>
      </c>
      <c r="AE47" s="59" t="n">
        <f aca="false">+IF(Parameters!$B$27=1,Parameters!AF45,IF(Parameters!$B$27=2,Parameters!AF46,IF(Parameters!$B$27=3,Parameters!AF47,Parameters!AF48)))</f>
        <v>1</v>
      </c>
      <c r="AF47" s="59" t="n">
        <f aca="false">+IF(Parameters!$B$27=1,Parameters!AG45,IF(Parameters!$B$27=2,Parameters!AG46,IF(Parameters!$B$27=3,Parameters!AG47,Parameters!AG48)))</f>
        <v>1</v>
      </c>
      <c r="AG47" s="59" t="n">
        <f aca="false">+IF(Parameters!$B$27=1,Parameters!AH45,IF(Parameters!$B$27=2,Parameters!AH46,IF(Parameters!$B$27=3,Parameters!AH47,Parameters!AH48)))</f>
        <v>1</v>
      </c>
      <c r="AH47" s="59" t="n">
        <f aca="false">+IF(Parameters!$B$27=1,Parameters!AI45,IF(Parameters!$B$27=2,Parameters!AI46,IF(Parameters!$B$27=3,Parameters!AI47,Parameters!AI48)))</f>
        <v>1</v>
      </c>
      <c r="AI47" s="59" t="n">
        <f aca="false">+IF(Parameters!$B$27=1,Parameters!AJ45,IF(Parameters!$B$27=2,Parameters!AJ46,IF(Parameters!$B$27=3,Parameters!AJ47,Parameters!AJ48)))</f>
        <v>1</v>
      </c>
      <c r="AJ47" s="59" t="n">
        <f aca="false">+IF(Parameters!$B$27=1,Parameters!AK45,IF(Parameters!$B$27=2,Parameters!AK46,IF(Parameters!$B$27=3,Parameters!AK47,Parameters!AK48)))</f>
        <v>1</v>
      </c>
      <c r="AK47" s="59" t="n">
        <f aca="false">+IF(Parameters!$B$27=1,Parameters!AL45,IF(Parameters!$B$27=2,Parameters!AL46,IF(Parameters!$B$27=3,Parameters!AL47,Parameters!AL48)))</f>
        <v>1</v>
      </c>
      <c r="AL47" s="59" t="n">
        <f aca="false">+IF(Parameters!$B$27=1,Parameters!AM45,IF(Parameters!$B$27=2,Parameters!AM46,IF(Parameters!$B$27=3,Parameters!AM47,Parameters!AM48)))</f>
        <v>1</v>
      </c>
      <c r="AM47" s="59" t="n">
        <f aca="false">+IF(Parameters!$B$27=1,Parameters!AN45,IF(Parameters!$B$27=2,Parameters!AN46,IF(Parameters!$B$27=3,Parameters!AN47,Parameters!AN48)))</f>
        <v>1</v>
      </c>
      <c r="AN47" s="59" t="n">
        <f aca="false">+IF(Parameters!$B$27=1,Parameters!AO45,IF(Parameters!$B$27=2,Parameters!AO46,IF(Parameters!$B$27=3,Parameters!AO47,Parameters!AO48)))</f>
        <v>1</v>
      </c>
      <c r="AO47" s="59" t="n">
        <f aca="false">+IF(Parameters!$B$27=1,Parameters!AP45,IF(Parameters!$B$27=2,Parameters!AP46,IF(Parameters!$B$27=3,Parameters!AP47,Parameters!AP48)))</f>
        <v>1</v>
      </c>
      <c r="AP47" s="59" t="n">
        <f aca="false">+IF(Parameters!$B$27=1,Parameters!AQ45,IF(Parameters!$B$27=2,Parameters!AQ46,IF(Parameters!$B$27=3,Parameters!AQ47,Parameters!AQ48)))</f>
        <v>1</v>
      </c>
      <c r="AQ47" s="59" t="n">
        <f aca="false">+IF(Parameters!$B$27=1,Parameters!AR45,IF(Parameters!$B$27=2,Parameters!AR46,IF(Parameters!$B$27=3,Parameters!AR47,Parameters!AR48)))</f>
        <v>1</v>
      </c>
      <c r="AR47" s="59" t="n">
        <f aca="false">+IF(Parameters!$B$27=1,Parameters!AS45,IF(Parameters!$B$27=2,Parameters!AS46,IF(Parameters!$B$27=3,Parameters!AS47,Parameters!AS48)))</f>
        <v>1</v>
      </c>
      <c r="AS47" s="59" t="n">
        <f aca="false">+IF(Parameters!$B$27=1,Parameters!AT45,IF(Parameters!$B$27=2,Parameters!AT46,IF(Parameters!$B$27=3,Parameters!AT47,Parameters!AT48)))</f>
        <v>1</v>
      </c>
      <c r="AT47" s="59" t="n">
        <f aca="false">+IF(Parameters!$B$27=1,Parameters!AU45,IF(Parameters!$B$27=2,Parameters!AU46,IF(Parameters!$B$27=3,Parameters!AU47,Parameters!AU48)))</f>
        <v>1</v>
      </c>
      <c r="AU47" s="59" t="n">
        <f aca="false">+IF(Parameters!$B$27=1,Parameters!AV45,IF(Parameters!$B$27=2,Parameters!AV46,IF(Parameters!$B$27=3,Parameters!AV47,Parameters!AV48)))</f>
        <v>1</v>
      </c>
      <c r="AV47" s="59" t="n">
        <f aca="false">+IF(Parameters!$B$27=1,Parameters!AW45,IF(Parameters!$B$27=2,Parameters!AW46,IF(Parameters!$B$27=3,Parameters!AW47,Parameters!AW48)))</f>
        <v>1</v>
      </c>
      <c r="AW47" s="59" t="n">
        <f aca="false">+IF(Parameters!$B$27=1,Parameters!AX45,IF(Parameters!$B$27=2,Parameters!AX46,IF(Parameters!$B$27=3,Parameters!AX47,Parameters!AX48)))</f>
        <v>1</v>
      </c>
      <c r="AX47" s="59" t="n">
        <f aca="false">+IF(Parameters!$B$27=1,Parameters!AY45,IF(Parameters!$B$27=2,Parameters!AY46,IF(Parameters!$B$27=3,Parameters!AY47,Parameters!AY48)))</f>
        <v>1</v>
      </c>
      <c r="AY47" s="59" t="n">
        <f aca="false">+IF(Parameters!$B$27=1,Parameters!AZ45,IF(Parameters!$B$27=2,Parameters!AZ46,IF(Parameters!$B$27=3,Parameters!AZ47,Parameters!AZ48)))</f>
        <v>1</v>
      </c>
      <c r="AZ47" s="59" t="n">
        <f aca="false">+IF(Parameters!$B$27=1,Parameters!BA45,IF(Parameters!$B$27=2,Parameters!BA46,IF(Parameters!$B$27=3,Parameters!BA47,Parameters!BA48)))</f>
        <v>1</v>
      </c>
      <c r="BA47" s="59" t="n">
        <f aca="false">+IF(Parameters!$B$27=1,Parameters!BB45,IF(Parameters!$B$27=2,Parameters!BB46,IF(Parameters!$B$27=3,Parameters!BB47,Parameters!BB48)))</f>
        <v>1</v>
      </c>
      <c r="BB47" s="59" t="n">
        <f aca="false">+IF(Parameters!$B$27=1,Parameters!BC45,IF(Parameters!$B$27=2,Parameters!BC46,IF(Parameters!$B$27=3,Parameters!BC47,Parameters!BC48)))</f>
        <v>1</v>
      </c>
      <c r="BC47" s="59" t="n">
        <f aca="false">+IF(Parameters!$B$27=1,Parameters!BD45,IF(Parameters!$B$27=2,Parameters!BD46,IF(Parameters!$B$27=3,Parameters!BD47,Parameters!BD48)))</f>
        <v>1</v>
      </c>
      <c r="BD47" s="59" t="n">
        <f aca="false">+IF(Parameters!$B$27=1,Parameters!BE45,IF(Parameters!$B$27=2,Parameters!BE46,IF(Parameters!$B$27=3,Parameters!BE47,Parameters!BE48)))</f>
        <v>1</v>
      </c>
      <c r="BE47" s="59" t="n">
        <f aca="false">+IF(Parameters!$B$27=1,Parameters!BF45,IF(Parameters!$B$27=2,Parameters!BF46,IF(Parameters!$B$27=3,Parameters!BF47,Parameters!BF48)))</f>
        <v>1</v>
      </c>
      <c r="BF47" s="59" t="n">
        <f aca="false">+IF(Parameters!$B$27=1,Parameters!BG45,IF(Parameters!$B$27=2,Parameters!BG46,IF(Parameters!$B$27=3,Parameters!BG47,Parameters!BG48)))</f>
        <v>1</v>
      </c>
      <c r="BG47" s="59" t="n">
        <f aca="false">+IF(Parameters!$B$27=1,Parameters!BH45,IF(Parameters!$B$27=2,Parameters!BH46,IF(Parameters!$B$27=3,Parameters!BH47,Parameters!BH48)))</f>
        <v>1</v>
      </c>
      <c r="BH47" s="59" t="n">
        <f aca="false">+IF(Parameters!$B$27=1,Parameters!BI45,IF(Parameters!$B$27=2,Parameters!BI46,IF(Parameters!$B$27=3,Parameters!BI47,Parameters!BI48)))</f>
        <v>1</v>
      </c>
      <c r="BI47" s="59" t="n">
        <f aca="false">+IF(Parameters!$B$27=1,Parameters!BJ45,IF(Parameters!$B$27=2,Parameters!BJ46,IF(Parameters!$B$27=3,Parameters!BJ47,Parameters!BJ48)))</f>
        <v>1</v>
      </c>
      <c r="BJ47" s="60"/>
      <c r="BK47" s="60"/>
      <c r="BL47" s="60"/>
      <c r="BM47" s="60"/>
      <c r="BN47" s="60"/>
      <c r="BO47" s="60"/>
      <c r="BP47" s="60"/>
      <c r="BQ47" s="60"/>
      <c r="BR47" s="60"/>
      <c r="BS47" s="60"/>
      <c r="BT47" s="60"/>
      <c r="BU47" s="60"/>
      <c r="BV47" s="60"/>
      <c r="BW47" s="60"/>
      <c r="BX47" s="60"/>
      <c r="BY47" s="60"/>
      <c r="BZ47" s="60"/>
      <c r="CA47" s="60"/>
      <c r="CB47" s="60"/>
      <c r="CC47" s="60"/>
      <c r="CD47" s="60"/>
      <c r="CE47" s="60"/>
      <c r="CF47" s="60"/>
      <c r="CG47" s="60"/>
      <c r="CH47" s="60"/>
      <c r="CI47" s="60"/>
      <c r="CJ47" s="60"/>
      <c r="CK47" s="60"/>
      <c r="CL47" s="60"/>
      <c r="CM47" s="60"/>
      <c r="CN47" s="60"/>
      <c r="CO47" s="60"/>
      <c r="CP47" s="60"/>
      <c r="CQ47" s="60"/>
      <c r="CR47" s="60"/>
      <c r="CS47" s="60"/>
      <c r="CT47" s="60"/>
      <c r="CU47" s="60"/>
      <c r="CV47" s="60"/>
      <c r="CW47" s="60"/>
      <c r="CX47" s="60"/>
      <c r="CY47" s="60"/>
      <c r="CZ47" s="60"/>
      <c r="DA47" s="60"/>
      <c r="DB47" s="60"/>
      <c r="DC47" s="60"/>
      <c r="DD47" s="60"/>
      <c r="DE47" s="60"/>
      <c r="DF47" s="60"/>
      <c r="DG47" s="60"/>
      <c r="DH47" s="60"/>
      <c r="DI47" s="60"/>
      <c r="DJ47" s="60"/>
      <c r="DK47" s="60"/>
      <c r="DL47" s="60"/>
      <c r="DM47" s="60"/>
      <c r="DN47" s="60"/>
      <c r="DO47" s="60"/>
      <c r="DP47" s="60"/>
      <c r="DQ47" s="60"/>
      <c r="DR47" s="60"/>
      <c r="DS47" s="60"/>
      <c r="DT47" s="60"/>
    </row>
    <row r="48" customFormat="false" ht="21" hidden="false" customHeight="true" outlineLevel="0" collapsed="false">
      <c r="A48" s="48" t="str">
        <f aca="false">Base!A48</f>
        <v>SCALING</v>
      </c>
      <c r="B48" s="53"/>
      <c r="C48" s="47" t="s">
        <v>460</v>
      </c>
      <c r="D48" s="47" t="n">
        <f aca="false">+B126</f>
        <v>6.87758942143199</v>
      </c>
      <c r="E48" s="47" t="n">
        <v>7.52677609350203</v>
      </c>
      <c r="F48" s="53"/>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c r="AW48" s="47"/>
      <c r="AX48" s="47"/>
      <c r="AY48" s="47"/>
      <c r="AZ48" s="47"/>
      <c r="BA48" s="47"/>
      <c r="BB48" s="47"/>
      <c r="BC48" s="47"/>
      <c r="BD48" s="47"/>
      <c r="BE48" s="47"/>
      <c r="BF48" s="47"/>
      <c r="BG48" s="47"/>
      <c r="BH48" s="47"/>
      <c r="BI48" s="47"/>
    </row>
    <row r="49" customFormat="false" ht="21" hidden="false" customHeight="true" outlineLevel="0" collapsed="false">
      <c r="A49" s="49" t="str">
        <f aca="false">Base!A49</f>
        <v>Multiplicative scaling coefficient in utility function</v>
      </c>
      <c r="B49" s="53" t="n">
        <f aca="false">+Base!B49</f>
        <v>0.016408662</v>
      </c>
      <c r="C49" s="53"/>
      <c r="D49" s="47"/>
      <c r="E49" s="47"/>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c r="AW49" s="47"/>
      <c r="AX49" s="47"/>
      <c r="AY49" s="47"/>
      <c r="AZ49" s="47"/>
      <c r="BA49" s="47"/>
      <c r="BB49" s="47"/>
      <c r="BC49" s="47"/>
      <c r="BD49" s="47"/>
      <c r="BE49" s="47"/>
      <c r="BF49" s="47"/>
      <c r="BG49" s="47"/>
      <c r="BH49" s="47"/>
      <c r="BI49" s="47"/>
    </row>
    <row r="50" customFormat="false" ht="21" hidden="false" customHeight="true" outlineLevel="0" collapsed="false">
      <c r="A50" s="49" t="str">
        <f aca="false">Base!A50</f>
        <v>Additive scaling coefficient in utility function</v>
      </c>
      <c r="B50" s="53" t="n">
        <f aca="false">+Base!B50</f>
        <v>-3855.106895</v>
      </c>
      <c r="C50" s="61"/>
      <c r="D50" s="61"/>
      <c r="E50" s="47"/>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c r="AW50" s="47"/>
      <c r="AX50" s="47"/>
      <c r="AY50" s="47"/>
      <c r="AZ50" s="47"/>
      <c r="BA50" s="47"/>
      <c r="BB50" s="47"/>
      <c r="BC50" s="47"/>
      <c r="BD50" s="47"/>
      <c r="BE50" s="47"/>
      <c r="BF50" s="47"/>
      <c r="BG50" s="47"/>
      <c r="BH50" s="47"/>
      <c r="BI50" s="47"/>
    </row>
    <row r="51" customFormat="false" ht="21" hidden="false" customHeight="true" outlineLevel="0" collapsed="false">
      <c r="A51" s="48" t="str">
        <f aca="false">Base!A51</f>
        <v>Hotelling on (1) or off(0)</v>
      </c>
      <c r="B51" s="53" t="n">
        <v>0</v>
      </c>
      <c r="C51" s="47" t="s">
        <v>461</v>
      </c>
      <c r="D51" s="47" t="n">
        <f aca="false">+D50-B129</f>
        <v>-2689.17621116705</v>
      </c>
      <c r="E51" s="47"/>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c r="AW51" s="47"/>
      <c r="AX51" s="47"/>
      <c r="AY51" s="47"/>
      <c r="AZ51" s="47"/>
      <c r="BA51" s="47"/>
      <c r="BB51" s="47"/>
      <c r="BC51" s="47"/>
      <c r="BD51" s="47"/>
      <c r="BE51" s="47"/>
      <c r="BF51" s="47"/>
      <c r="BG51" s="47"/>
      <c r="BH51" s="47"/>
      <c r="BI51" s="47"/>
    </row>
    <row r="52" customFormat="false" ht="21" hidden="false" customHeight="true" outlineLevel="0" collapsed="false">
      <c r="A52" s="48" t="str">
        <f aca="false">Base!A52</f>
        <v>POPULATION</v>
      </c>
      <c r="B52" s="53"/>
      <c r="C52" s="53"/>
      <c r="D52" s="53"/>
      <c r="E52" s="53"/>
      <c r="F52" s="53"/>
      <c r="G52" s="53"/>
      <c r="H52" s="53"/>
      <c r="I52" s="53"/>
      <c r="J52" s="53"/>
      <c r="K52" s="53"/>
      <c r="L52" s="53"/>
      <c r="M52" s="53"/>
      <c r="N52" s="53"/>
      <c r="O52" s="53"/>
      <c r="P52" s="53"/>
      <c r="Q52" s="53"/>
      <c r="R52" s="53"/>
      <c r="S52" s="53"/>
      <c r="T52" s="53"/>
      <c r="U52" s="53"/>
      <c r="V52" s="53"/>
      <c r="W52" s="53"/>
      <c r="X52" s="53"/>
      <c r="Y52" s="53"/>
      <c r="Z52" s="53"/>
      <c r="AA52" s="53"/>
      <c r="AB52" s="53"/>
      <c r="AC52" s="53"/>
      <c r="AD52" s="53"/>
      <c r="AE52" s="53"/>
      <c r="AF52" s="53"/>
      <c r="AG52" s="53"/>
      <c r="AH52" s="53"/>
      <c r="AI52" s="53"/>
      <c r="AJ52" s="53"/>
      <c r="AK52" s="53"/>
      <c r="AL52" s="53"/>
      <c r="AM52" s="53"/>
      <c r="AN52" s="53"/>
      <c r="AO52" s="53"/>
      <c r="AP52" s="53"/>
      <c r="AQ52" s="53"/>
      <c r="AR52" s="53"/>
      <c r="AS52" s="53"/>
      <c r="AT52" s="53"/>
      <c r="AU52" s="53"/>
      <c r="AV52" s="53"/>
      <c r="AW52" s="53"/>
      <c r="AX52" s="53"/>
      <c r="AY52" s="53"/>
      <c r="AZ52" s="53"/>
      <c r="BA52" s="53"/>
      <c r="BB52" s="53"/>
      <c r="BC52" s="53"/>
      <c r="BD52" s="53"/>
      <c r="BE52" s="53"/>
      <c r="BF52" s="53"/>
      <c r="BG52" s="53"/>
      <c r="BH52" s="53"/>
      <c r="BI52" s="53"/>
      <c r="BJ52" s="54"/>
      <c r="BK52" s="54"/>
      <c r="BL52" s="54"/>
      <c r="BM52" s="54"/>
      <c r="BN52" s="54"/>
      <c r="BO52" s="54"/>
      <c r="BP52" s="54"/>
      <c r="BQ52" s="54"/>
      <c r="BR52" s="54"/>
      <c r="BS52" s="54"/>
      <c r="BT52" s="54"/>
      <c r="BU52" s="54"/>
      <c r="BV52" s="54"/>
      <c r="BW52" s="54"/>
      <c r="BX52" s="54"/>
      <c r="BY52" s="54"/>
      <c r="BZ52" s="54"/>
      <c r="CA52" s="54"/>
      <c r="CB52" s="54"/>
      <c r="CC52" s="54"/>
      <c r="CD52" s="54"/>
      <c r="CE52" s="54"/>
      <c r="CF52" s="54"/>
      <c r="CG52" s="54"/>
      <c r="CH52" s="54"/>
      <c r="CI52" s="54"/>
      <c r="CJ52" s="54"/>
      <c r="CK52" s="54"/>
      <c r="CL52" s="54"/>
      <c r="CM52" s="54"/>
      <c r="CN52" s="54"/>
      <c r="CO52" s="54"/>
      <c r="CP52" s="54"/>
      <c r="CQ52" s="54"/>
      <c r="CR52" s="54"/>
      <c r="CS52" s="54"/>
      <c r="CT52" s="54"/>
      <c r="CU52" s="54"/>
      <c r="CV52" s="54"/>
      <c r="CW52" s="54"/>
      <c r="CX52" s="54"/>
      <c r="CY52" s="54"/>
      <c r="CZ52" s="54"/>
      <c r="DA52" s="54"/>
      <c r="DB52" s="54"/>
      <c r="DC52" s="54"/>
      <c r="DD52" s="54"/>
      <c r="DE52" s="54"/>
      <c r="DF52" s="54"/>
      <c r="DG52" s="54"/>
      <c r="DH52" s="54"/>
      <c r="DI52" s="54"/>
      <c r="DJ52" s="54"/>
      <c r="DK52" s="54"/>
      <c r="DL52" s="54"/>
      <c r="DM52" s="54"/>
      <c r="DN52" s="54"/>
      <c r="DO52" s="54"/>
      <c r="DP52" s="54"/>
      <c r="DQ52" s="54"/>
      <c r="DR52" s="54"/>
      <c r="DS52" s="54"/>
      <c r="DT52" s="54"/>
    </row>
    <row r="53" customFormat="false" ht="21" hidden="false" customHeight="true" outlineLevel="0" collapsed="false">
      <c r="A53" s="49" t="str">
        <f aca="false">Base!A53</f>
        <v>Population (millions)</v>
      </c>
      <c r="B53" s="53" t="n">
        <f aca="false">+Base!B53</f>
        <v>6838</v>
      </c>
      <c r="C53" s="53" t="n">
        <f aca="false">+Base!C53</f>
        <v>7242.4909902817</v>
      </c>
      <c r="D53" s="53" t="n">
        <f aca="false">+Base!D53</f>
        <v>7612.0624490151</v>
      </c>
      <c r="E53" s="53" t="n">
        <f aca="false">+Base!E53</f>
        <v>7947.3144083379</v>
      </c>
      <c r="F53" s="53" t="n">
        <f aca="false">+Base!F53</f>
        <v>8249.5494073664</v>
      </c>
      <c r="G53" s="53" t="n">
        <f aca="false">+Base!G53</f>
        <v>8520.5561633235</v>
      </c>
      <c r="H53" s="53" t="n">
        <f aca="false">+Base!H53</f>
        <v>8762.4308785046</v>
      </c>
      <c r="I53" s="53" t="n">
        <f aca="false">+Base!I53</f>
        <v>8977.4350979826</v>
      </c>
      <c r="J53" s="53" t="n">
        <f aca="false">+Base!J53</f>
        <v>9167.8866567272</v>
      </c>
      <c r="K53" s="53" t="n">
        <f aca="false">+Base!K53</f>
        <v>9336.079129048</v>
      </c>
      <c r="L53" s="53" t="n">
        <f aca="false">+Base!L53</f>
        <v>9484.2248989409</v>
      </c>
      <c r="M53" s="53" t="n">
        <f aca="false">+Base!M53</f>
        <v>9614.4171827133</v>
      </c>
      <c r="N53" s="53" t="n">
        <f aca="false">+Base!N53</f>
        <v>9728.6068217838</v>
      </c>
      <c r="O53" s="53" t="n">
        <f aca="false">+Base!O53</f>
        <v>9828.5902665064</v>
      </c>
      <c r="P53" s="53" t="n">
        <f aca="false">+Base!P53</f>
        <v>9916.005792335</v>
      </c>
      <c r="Q53" s="53" t="n">
        <f aca="false">+Base!Q53</f>
        <v>9992.3355707251</v>
      </c>
      <c r="R53" s="53" t="n">
        <f aca="false">+Base!R53</f>
        <v>10058.9117304096</v>
      </c>
      <c r="S53" s="53" t="n">
        <f aca="false">+Base!S53</f>
        <v>10116.9249798906</v>
      </c>
      <c r="T53" s="53" t="n">
        <f aca="false">+Base!T53</f>
        <v>10167.4347198162</v>
      </c>
      <c r="U53" s="53" t="n">
        <f aca="false">+Base!U53</f>
        <v>10211.3798609328</v>
      </c>
      <c r="V53" s="53" t="n">
        <f aca="false">+Base!V53</f>
        <v>10249.5897887346</v>
      </c>
      <c r="W53" s="53" t="n">
        <f aca="false">+Base!W53</f>
        <v>10282.7950896782</v>
      </c>
      <c r="X53" s="53" t="n">
        <f aca="false">+Base!X53</f>
        <v>10311.6377853629</v>
      </c>
      <c r="Y53" s="53" t="n">
        <f aca="false">+Base!Y53</f>
        <v>10336.6809188678</v>
      </c>
      <c r="Z53" s="53" t="n">
        <f aca="false">+Base!Z53</f>
        <v>10358.4174087482</v>
      </c>
      <c r="AA53" s="53" t="n">
        <f aca="false">+Base!AA53</f>
        <v>10377.2781370437</v>
      </c>
      <c r="AB53" s="53" t="n">
        <f aca="false">+Base!AB53</f>
        <v>10393.63927294</v>
      </c>
      <c r="AC53" s="53" t="n">
        <f aca="false">+Base!AC53</f>
        <v>10407.8288573315</v>
      </c>
      <c r="AD53" s="53" t="n">
        <f aca="false">+Base!AD53</f>
        <v>10420.1326885111</v>
      </c>
      <c r="AE53" s="53" t="n">
        <f aca="false">+Base!AE53</f>
        <v>10430.799557918</v>
      </c>
      <c r="AF53" s="53" t="n">
        <f aca="false">+Base!AF53</f>
        <v>10440.0458890952</v>
      </c>
      <c r="AG53" s="53" t="n">
        <f aca="false">+Base!AG53</f>
        <v>10448.0598341152</v>
      </c>
      <c r="AH53" s="53" t="n">
        <f aca="false">+Base!AH53</f>
        <v>10455.0048807149</v>
      </c>
      <c r="AI53" s="53" t="n">
        <f aca="false">+Base!AI53</f>
        <v>10461.0230210058</v>
      </c>
      <c r="AJ53" s="53" t="n">
        <f aca="false">+Base!AJ53</f>
        <v>10466.2375294065</v>
      </c>
      <c r="AK53" s="53" t="n">
        <f aca="false">+Base!AK53</f>
        <v>10470.7553937935</v>
      </c>
      <c r="AL53" s="53" t="n">
        <f aca="false">+Base!AL53</f>
        <v>10474.6694400288</v>
      </c>
      <c r="AM53" s="53" t="n">
        <f aca="false">+Base!AM53</f>
        <v>10478.060186201</v>
      </c>
      <c r="AN53" s="53" t="n">
        <f aca="false">+Base!AN53</f>
        <v>10480.9974592226</v>
      </c>
      <c r="AO53" s="53" t="n">
        <f aca="false">+Base!AO53</f>
        <v>10483.5418029352</v>
      </c>
      <c r="AP53" s="53" t="n">
        <f aca="false">+Base!AP53</f>
        <v>10485.7457036401</v>
      </c>
      <c r="AQ53" s="53" t="n">
        <f aca="false">+Base!AQ53</f>
        <v>10487.654655995</v>
      </c>
      <c r="AR53" s="53" t="n">
        <f aca="false">+Base!AR53</f>
        <v>10489.3080895277</v>
      </c>
      <c r="AS53" s="53" t="n">
        <f aca="false">+Base!AS53</f>
        <v>10490.7401735831</v>
      </c>
      <c r="AT53" s="53" t="n">
        <f aca="false">+Base!AT53</f>
        <v>10491.9805163496</v>
      </c>
      <c r="AU53" s="53" t="n">
        <f aca="false">+Base!AU53</f>
        <v>10493.0547716735</v>
      </c>
      <c r="AV53" s="53" t="n">
        <f aca="false">+Base!AV53</f>
        <v>10493.985165654</v>
      </c>
      <c r="AW53" s="53" t="n">
        <f aca="false">+Base!AW53</f>
        <v>10494.7909534956</v>
      </c>
      <c r="AX53" s="53" t="n">
        <f aca="false">+Base!AX53</f>
        <v>10495.4888157582</v>
      </c>
      <c r="AY53" s="53" t="n">
        <f aca="false">+Base!AY53</f>
        <v>10496.0932019719</v>
      </c>
      <c r="AZ53" s="53" t="n">
        <f aca="false">+Base!AZ53</f>
        <v>10496.6166285535</v>
      </c>
      <c r="BA53" s="53" t="n">
        <f aca="false">+Base!BA53</f>
        <v>10497.0699370635</v>
      </c>
      <c r="BB53" s="53" t="n">
        <f aca="false">+Base!BB53</f>
        <v>10497.4625180506</v>
      </c>
      <c r="BC53" s="53" t="n">
        <f aca="false">+Base!BC53</f>
        <v>10497.8025050483</v>
      </c>
      <c r="BD53" s="53" t="n">
        <f aca="false">+Base!BD53</f>
        <v>10498.0969426852</v>
      </c>
      <c r="BE53" s="53" t="n">
        <f aca="false">+Base!BE53</f>
        <v>10498.3519323512</v>
      </c>
      <c r="BF53" s="53" t="n">
        <f aca="false">+Base!BF53</f>
        <v>10498.5727584062</v>
      </c>
      <c r="BG53" s="53" t="n">
        <f aca="false">+Base!BG53</f>
        <v>10498.7639975228</v>
      </c>
      <c r="BH53" s="53" t="n">
        <f aca="false">+Base!BH53</f>
        <v>10498.9296134125</v>
      </c>
      <c r="BI53" s="53" t="n">
        <f aca="false">+Base!BI53</f>
        <v>10499.0730388838</v>
      </c>
      <c r="BJ53" s="54"/>
      <c r="BK53" s="54"/>
      <c r="BL53" s="54"/>
      <c r="BM53" s="54"/>
      <c r="BN53" s="54"/>
      <c r="BO53" s="54"/>
      <c r="BP53" s="54"/>
      <c r="BQ53" s="54"/>
      <c r="BR53" s="54"/>
      <c r="BS53" s="54"/>
      <c r="BT53" s="54"/>
      <c r="BU53" s="54"/>
      <c r="BV53" s="54"/>
      <c r="BW53" s="54"/>
      <c r="BX53" s="54"/>
      <c r="BY53" s="54"/>
      <c r="BZ53" s="54"/>
      <c r="CA53" s="54"/>
      <c r="CB53" s="54"/>
      <c r="CC53" s="54"/>
      <c r="CD53" s="54"/>
      <c r="CE53" s="54"/>
      <c r="CF53" s="54"/>
      <c r="CG53" s="54"/>
      <c r="CH53" s="54"/>
      <c r="CI53" s="54"/>
      <c r="CJ53" s="54"/>
      <c r="CK53" s="54"/>
      <c r="CL53" s="54"/>
      <c r="CM53" s="54"/>
      <c r="CN53" s="54"/>
      <c r="CO53" s="54"/>
      <c r="CP53" s="54"/>
      <c r="CQ53" s="54"/>
      <c r="CR53" s="54"/>
      <c r="CS53" s="54"/>
      <c r="CT53" s="54"/>
      <c r="CU53" s="54"/>
      <c r="CV53" s="54"/>
      <c r="CW53" s="54"/>
      <c r="CX53" s="54"/>
      <c r="CY53" s="54"/>
      <c r="CZ53" s="54"/>
      <c r="DA53" s="54"/>
      <c r="DB53" s="54"/>
      <c r="DC53" s="54"/>
      <c r="DD53" s="54"/>
      <c r="DE53" s="54"/>
      <c r="DF53" s="54"/>
      <c r="DG53" s="54"/>
      <c r="DH53" s="54"/>
      <c r="DI53" s="54"/>
      <c r="DJ53" s="54"/>
      <c r="DK53" s="54"/>
      <c r="DL53" s="54"/>
      <c r="DM53" s="54"/>
      <c r="DN53" s="54"/>
      <c r="DO53" s="54"/>
      <c r="DP53" s="54"/>
      <c r="DQ53" s="54"/>
      <c r="DR53" s="54"/>
      <c r="DS53" s="54"/>
      <c r="DT53" s="54"/>
    </row>
    <row r="54" customFormat="false" ht="21" hidden="false" customHeight="true" outlineLevel="0" collapsed="false">
      <c r="A54" s="49" t="str">
        <f aca="false">Base!A54</f>
        <v>     Rate of pop growth (per half-decade)</v>
      </c>
      <c r="B54" s="53"/>
      <c r="C54" s="53" t="n">
        <f aca="false">+C53/B53-1</f>
        <v>0.0591534060078531</v>
      </c>
      <c r="D54" s="53" t="n">
        <f aca="false">+D53/C53-1</f>
        <v>0.051028224850995</v>
      </c>
      <c r="E54" s="53" t="n">
        <f aca="false">+E53/D53-1</f>
        <v>0.0440421977050618</v>
      </c>
      <c r="F54" s="53" t="n">
        <f aca="false">+F53/E53-1</f>
        <v>0.0380298278763718</v>
      </c>
      <c r="G54" s="53" t="n">
        <f aca="false">+G53/F53-1</f>
        <v>0.0328510979902861</v>
      </c>
      <c r="H54" s="53" t="n">
        <f aca="false">+H53/G53-1</f>
        <v>0.0283871980355277</v>
      </c>
      <c r="I54" s="53" t="n">
        <f aca="false">+I53/H53-1</f>
        <v>0.0245370516993673</v>
      </c>
      <c r="J54" s="53" t="n">
        <f aca="false">+J53/I53-1</f>
        <v>0.0212144734733195</v>
      </c>
      <c r="K54" s="53" t="n">
        <f aca="false">+K53/J53-1</f>
        <v>0.0183458280646809</v>
      </c>
      <c r="L54" s="53" t="n">
        <f aca="false">+L53/K53-1</f>
        <v>0.0158680927876849</v>
      </c>
      <c r="M54" s="53" t="n">
        <f aca="false">+M53/L53-1</f>
        <v>0.0137272455218707</v>
      </c>
      <c r="N54" s="53" t="n">
        <f aca="false">+N53/M53-1</f>
        <v>0.0118769174356002</v>
      </c>
      <c r="O54" s="53" t="n">
        <f aca="false">+O53/N53-1</f>
        <v>0.0102772623618341</v>
      </c>
      <c r="P54" s="53" t="n">
        <f aca="false">+P53/O53-1</f>
        <v>0.00889400447656175</v>
      </c>
      <c r="Q54" s="53" t="n">
        <f aca="false">+Q53/P53-1</f>
        <v>0.00769763350169694</v>
      </c>
      <c r="R54" s="53" t="n">
        <f aca="false">+R53/Q53-1</f>
        <v>0.00666272256503775</v>
      </c>
      <c r="S54" s="53" t="n">
        <f aca="false">+S53/R53-1</f>
        <v>0.00576734850009841</v>
      </c>
      <c r="T54" s="53" t="n">
        <f aca="false">+T53/S53-1</f>
        <v>0.00499259804990126</v>
      </c>
      <c r="U54" s="53" t="n">
        <f aca="false">+U53/T53-1</f>
        <v>0.004322146374931</v>
      </c>
      <c r="V54" s="53" t="n">
        <f aca="false">+V53/U53-1</f>
        <v>0.00374189662143354</v>
      </c>
      <c r="W54" s="53" t="n">
        <f aca="false">+W53/V53-1</f>
        <v>0.00323967120909519</v>
      </c>
      <c r="X54" s="53" t="n">
        <f aca="false">+X53/W53-1</f>
        <v>0.00280494704340173</v>
      </c>
      <c r="Y54" s="53" t="n">
        <f aca="false">+Y53/X53-1</f>
        <v>0.00242862812156264</v>
      </c>
      <c r="Z54" s="53" t="n">
        <f aca="false">+Z53/Y53-1</f>
        <v>0.00210285003968003</v>
      </c>
      <c r="AA54" s="53" t="n">
        <f aca="false">+AA53/Z53-1</f>
        <v>0.00182081176604942</v>
      </c>
      <c r="AB54" s="53" t="n">
        <f aca="false">+AB53/AA53-1</f>
        <v>0.00157663075810754</v>
      </c>
      <c r="AC54" s="53" t="n">
        <f aca="false">+AC53/AB53-1</f>
        <v>0.00136521809338186</v>
      </c>
      <c r="AD54" s="53" t="n">
        <f aca="false">+AD53/AC53-1</f>
        <v>0.00118217078203897</v>
      </c>
      <c r="AE54" s="53" t="n">
        <f aca="false">+AE53/AD53-1</f>
        <v>0.00102367884611132</v>
      </c>
      <c r="AF54" s="53" t="n">
        <f aca="false">+AF53/AE53-1</f>
        <v>0.000886445101917488</v>
      </c>
      <c r="AG54" s="53" t="n">
        <f aca="false">+AG53/AF53-1</f>
        <v>0.000767615880728156</v>
      </c>
      <c r="AH54" s="53" t="n">
        <f aca="false">+AH53/AG53-1</f>
        <v>0.000664721174071348</v>
      </c>
      <c r="AI54" s="53" t="n">
        <f aca="false">+AI53/AH53-1</f>
        <v>0.000575622905925277</v>
      </c>
      <c r="AJ54" s="53" t="n">
        <f aca="false">+AJ53/AI53-1</f>
        <v>0.00049847021560212</v>
      </c>
      <c r="AK54" s="53" t="n">
        <f aca="false">+AK53/AJ53-1</f>
        <v>0.000431660792553856</v>
      </c>
      <c r="AL54" s="53" t="n">
        <f aca="false">+AL53/AK53-1</f>
        <v>0.000373807436817586</v>
      </c>
      <c r="AM54" s="53" t="n">
        <f aca="false">+AM53/AL53-1</f>
        <v>0.000323709133888572</v>
      </c>
      <c r="AN54" s="53" t="n">
        <f aca="false">+AN53/AM53-1</f>
        <v>0.000280326030715816</v>
      </c>
      <c r="AO54" s="53" t="n">
        <f aca="false">+AO53/AN53-1</f>
        <v>0.000242757783550429</v>
      </c>
      <c r="AP54" s="53" t="n">
        <f aca="false">+AP53/AO53-1</f>
        <v>0.00021022482156563</v>
      </c>
      <c r="AQ54" s="53" t="n">
        <f aca="false">+AQ53/AP53-1</f>
        <v>0.000182052131422417</v>
      </c>
      <c r="AR54" s="53" t="n">
        <f aca="false">+AR53/AQ53-1</f>
        <v>0.000157655222920106</v>
      </c>
      <c r="AS54" s="53" t="n">
        <f aca="false">+AS53/AR53-1</f>
        <v>0.000136527980985734</v>
      </c>
      <c r="AT54" s="53" t="n">
        <f aca="false">+AT53/AS53-1</f>
        <v>0.000118232150065234</v>
      </c>
      <c r="AU54" s="53" t="n">
        <f aca="false">+AU53/AT53-1</f>
        <v>0.000102388230918349</v>
      </c>
      <c r="AV54" s="53" t="n">
        <f aca="false">+AV53/AU53-1</f>
        <v>8.86675997358033E-005</v>
      </c>
      <c r="AW54" s="53" t="n">
        <f aca="false">+AW53/AV53-1</f>
        <v>7.67856852168514E-005</v>
      </c>
      <c r="AX54" s="53" t="n">
        <f aca="false">+AX53/AW53-1</f>
        <v>6.64960613026011E-005</v>
      </c>
      <c r="AY54" s="53" t="n">
        <f aca="false">+AY53/AX53-1</f>
        <v>5.75853325470721E-005</v>
      </c>
      <c r="AZ54" s="53" t="n">
        <f aca="false">+AZ53/AY53-1</f>
        <v>4.98687055772162E-005</v>
      </c>
      <c r="BA54" s="53" t="n">
        <f aca="false">+BA53/AZ53-1</f>
        <v>4.31861547429691E-005</v>
      </c>
      <c r="BB54" s="53" t="n">
        <f aca="false">+BB53/BA53-1</f>
        <v>3.73991017925679E-005</v>
      </c>
      <c r="BC54" s="53" t="n">
        <f aca="false">+BC53/BB53-1</f>
        <v>3.23875409999896E-005</v>
      </c>
      <c r="BD54" s="53" t="n">
        <f aca="false">+BD53/BC53-1</f>
        <v>2.80475496428068E-005</v>
      </c>
      <c r="BE54" s="53" t="n">
        <f aca="false">+BE53/BD53-1</f>
        <v>2.42891323436467E-005</v>
      </c>
      <c r="BF54" s="53" t="n">
        <f aca="false">+BF53/BE53-1</f>
        <v>2.10343543847191E-005</v>
      </c>
      <c r="BG54" s="53" t="n">
        <f aca="false">+BG53/BF53-1</f>
        <v>1.82157252228698E-005</v>
      </c>
      <c r="BH54" s="53" t="n">
        <f aca="false">+BH53/BG53-1</f>
        <v>1.57747987992174E-005</v>
      </c>
      <c r="BI54" s="53" t="n">
        <f aca="false">+BI53/BH53-1</f>
        <v>1.36609613152761E-005</v>
      </c>
      <c r="BJ54" s="54"/>
      <c r="BK54" s="54"/>
      <c r="BL54" s="54"/>
      <c r="BM54" s="54"/>
      <c r="BN54" s="54"/>
      <c r="BO54" s="54"/>
      <c r="BP54" s="54"/>
      <c r="BQ54" s="54"/>
      <c r="BR54" s="54"/>
      <c r="BS54" s="54"/>
      <c r="BT54" s="54"/>
      <c r="BU54" s="54"/>
      <c r="BV54" s="54"/>
      <c r="BW54" s="54"/>
      <c r="BX54" s="54"/>
      <c r="BY54" s="54"/>
      <c r="BZ54" s="54"/>
      <c r="CA54" s="54"/>
      <c r="CB54" s="54"/>
      <c r="CC54" s="54"/>
      <c r="CD54" s="54"/>
      <c r="CE54" s="54"/>
      <c r="CF54" s="54"/>
      <c r="CG54" s="54"/>
      <c r="CH54" s="54"/>
      <c r="CI54" s="54"/>
      <c r="CJ54" s="54"/>
      <c r="CK54" s="54"/>
      <c r="CL54" s="54"/>
      <c r="CM54" s="54"/>
      <c r="CN54" s="54"/>
      <c r="CO54" s="54"/>
      <c r="CP54" s="54"/>
      <c r="CQ54" s="54"/>
      <c r="CR54" s="54"/>
      <c r="CS54" s="54"/>
      <c r="CT54" s="54"/>
      <c r="CU54" s="54"/>
      <c r="CV54" s="54"/>
      <c r="CW54" s="54"/>
      <c r="CX54" s="54"/>
      <c r="CY54" s="54"/>
      <c r="CZ54" s="54"/>
      <c r="DA54" s="54"/>
      <c r="DB54" s="54"/>
      <c r="DC54" s="54"/>
      <c r="DD54" s="54"/>
      <c r="DE54" s="54"/>
      <c r="DF54" s="54"/>
      <c r="DG54" s="54"/>
      <c r="DH54" s="54"/>
      <c r="DI54" s="54"/>
      <c r="DJ54" s="54"/>
      <c r="DK54" s="54"/>
      <c r="DL54" s="54"/>
      <c r="DM54" s="54"/>
      <c r="DN54" s="54"/>
      <c r="DO54" s="54"/>
      <c r="DP54" s="54"/>
      <c r="DQ54" s="54"/>
      <c r="DR54" s="54"/>
      <c r="DS54" s="54"/>
      <c r="DT54" s="54"/>
    </row>
    <row r="55" s="64" customFormat="true" ht="38.45" hidden="false" customHeight="true" outlineLevel="0" collapsed="false">
      <c r="A55" s="46" t="str">
        <f aca="false">Base!A55</f>
        <v>Global parameters</v>
      </c>
      <c r="B55" s="63"/>
      <c r="C55" s="63"/>
      <c r="D55" s="63"/>
      <c r="E55" s="63"/>
      <c r="F55" s="63"/>
      <c r="G55" s="63"/>
      <c r="H55" s="63"/>
      <c r="I55" s="63"/>
      <c r="J55" s="63"/>
      <c r="K55" s="63"/>
      <c r="L55" s="63"/>
      <c r="M55" s="63"/>
      <c r="N55" s="63"/>
      <c r="O55" s="63"/>
      <c r="P55" s="63"/>
      <c r="Q55" s="63"/>
      <c r="R55" s="63"/>
      <c r="S55" s="63"/>
      <c r="T55" s="63"/>
      <c r="U55" s="63"/>
      <c r="V55" s="63"/>
      <c r="W55" s="63"/>
      <c r="X55" s="63"/>
      <c r="Y55" s="63"/>
      <c r="Z55" s="63"/>
      <c r="AA55" s="63"/>
      <c r="AB55" s="63"/>
      <c r="AC55" s="63"/>
      <c r="AD55" s="63"/>
      <c r="AE55" s="63"/>
      <c r="AF55" s="63"/>
      <c r="AG55" s="63"/>
      <c r="AH55" s="63"/>
      <c r="AI55" s="63"/>
      <c r="AJ55" s="63"/>
      <c r="AK55" s="63"/>
      <c r="AL55" s="63"/>
      <c r="AM55" s="63"/>
      <c r="AN55" s="63"/>
      <c r="AO55" s="63"/>
      <c r="AP55" s="63"/>
      <c r="AQ55" s="63"/>
      <c r="AR55" s="63"/>
      <c r="AS55" s="63"/>
      <c r="AT55" s="63"/>
      <c r="AU55" s="63"/>
      <c r="AV55" s="63"/>
      <c r="AW55" s="63"/>
      <c r="AX55" s="63"/>
      <c r="AY55" s="63"/>
      <c r="AZ55" s="63"/>
      <c r="BA55" s="63"/>
      <c r="BB55" s="63"/>
      <c r="BC55" s="63"/>
      <c r="BD55" s="63"/>
      <c r="BE55" s="63"/>
      <c r="BF55" s="63"/>
      <c r="BG55" s="63"/>
      <c r="BH55" s="63"/>
      <c r="BI55" s="63"/>
    </row>
    <row r="56" s="67" customFormat="true" ht="21" hidden="false" customHeight="true" outlineLevel="0" collapsed="false">
      <c r="A56" s="48" t="str">
        <f aca="false">Base!A56</f>
        <v>CARBON LIMITS</v>
      </c>
      <c r="B56" s="66"/>
      <c r="C56" s="66"/>
      <c r="D56" s="66"/>
      <c r="E56" s="66"/>
      <c r="F56" s="66"/>
      <c r="G56" s="66"/>
      <c r="H56" s="66"/>
      <c r="I56" s="66"/>
      <c r="J56" s="66"/>
      <c r="K56" s="66"/>
      <c r="L56" s="66"/>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row>
    <row r="57" s="67" customFormat="true" ht="21" hidden="false" customHeight="true" outlineLevel="0" collapsed="false">
      <c r="A57" s="49" t="str">
        <f aca="false">Base!A57</f>
        <v>Maximum carbon resources (GtC)</v>
      </c>
      <c r="B57" s="53" t="n">
        <f aca="false">+Base!B57</f>
        <v>6000</v>
      </c>
      <c r="C57" s="66"/>
      <c r="D57" s="66"/>
      <c r="E57" s="66"/>
      <c r="F57" s="66"/>
      <c r="G57" s="66"/>
      <c r="H57" s="66"/>
      <c r="I57" s="66"/>
      <c r="J57" s="66"/>
      <c r="K57" s="66"/>
      <c r="L57" s="66"/>
      <c r="M57" s="66"/>
      <c r="N57" s="66"/>
      <c r="O57" s="66"/>
      <c r="P57" s="66"/>
      <c r="Q57" s="66"/>
      <c r="R57" s="66"/>
      <c r="S57" s="66"/>
      <c r="T57" s="66"/>
      <c r="U57" s="66"/>
      <c r="V57" s="66"/>
      <c r="W57" s="66"/>
      <c r="X57" s="66"/>
      <c r="Y57" s="66"/>
      <c r="Z57" s="66"/>
      <c r="AA57" s="66"/>
      <c r="AB57" s="66"/>
      <c r="AC57" s="66"/>
      <c r="AD57" s="66"/>
      <c r="AE57" s="66"/>
      <c r="AF57" s="66"/>
      <c r="AG57" s="66"/>
      <c r="AH57" s="66"/>
      <c r="AI57" s="66"/>
      <c r="AJ57" s="66"/>
      <c r="AK57" s="66"/>
      <c r="AL57" s="66"/>
      <c r="AM57" s="66"/>
      <c r="AN57" s="66"/>
      <c r="AO57" s="66"/>
      <c r="AP57" s="66"/>
      <c r="AQ57" s="66"/>
      <c r="AR57" s="66"/>
      <c r="AS57" s="66"/>
      <c r="AT57" s="66"/>
      <c r="AU57" s="66"/>
      <c r="AV57" s="66"/>
      <c r="AW57" s="66"/>
      <c r="AX57" s="66"/>
      <c r="AY57" s="66"/>
      <c r="AZ57" s="66"/>
      <c r="BA57" s="66"/>
      <c r="BB57" s="66"/>
      <c r="BC57" s="66"/>
      <c r="BD57" s="66"/>
      <c r="BE57" s="66"/>
      <c r="BF57" s="66"/>
      <c r="BG57" s="66"/>
      <c r="BH57" s="66"/>
      <c r="BI57" s="66"/>
    </row>
    <row r="58" s="67" customFormat="true" ht="21" hidden="false" customHeight="true" outlineLevel="0" collapsed="false">
      <c r="A58" s="48" t="str">
        <f aca="false">Base!A58</f>
        <v>CARBON CYCLE INITIAL CONDITIONS</v>
      </c>
      <c r="B58" s="66"/>
      <c r="C58" s="66"/>
      <c r="D58" s="66"/>
      <c r="E58" s="66"/>
      <c r="F58" s="66"/>
      <c r="G58" s="66"/>
      <c r="H58" s="66"/>
      <c r="I58" s="66"/>
      <c r="J58" s="66"/>
      <c r="K58" s="66"/>
      <c r="L58" s="66"/>
      <c r="M58" s="66"/>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row>
    <row r="59" s="67" customFormat="true" ht="21" hidden="false" customHeight="true" outlineLevel="0" collapsed="false">
      <c r="A59" s="49" t="str">
        <f aca="false">Base!A59</f>
        <v>Initial atmospheric concentration of CO2 (GTC), 2010</v>
      </c>
      <c r="B59" s="69"/>
      <c r="C59" s="69"/>
      <c r="D59" s="66"/>
      <c r="E59" s="66"/>
      <c r="F59" s="66"/>
      <c r="G59" s="66"/>
      <c r="H59" s="66"/>
      <c r="I59" s="66"/>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row>
    <row r="60" s="67" customFormat="true" ht="21" hidden="false" customHeight="true" outlineLevel="0" collapsed="false">
      <c r="A60" s="49" t="str">
        <f aca="false">Base!A60</f>
        <v>  At end 2010</v>
      </c>
      <c r="B60" s="53" t="n">
        <f aca="false">+Base!B60</f>
        <v>830.4</v>
      </c>
      <c r="C60" s="66"/>
      <c r="D60" s="66"/>
      <c r="E60" s="66"/>
      <c r="F60" s="66"/>
      <c r="G60" s="66"/>
      <c r="H60" s="66"/>
      <c r="I60" s="66"/>
      <c r="J60" s="66"/>
      <c r="K60" s="66"/>
      <c r="L60" s="66"/>
      <c r="M60" s="66"/>
      <c r="N60" s="66"/>
      <c r="O60" s="66"/>
      <c r="P60" s="66"/>
      <c r="Q60" s="66"/>
      <c r="R60" s="66"/>
      <c r="S60" s="66"/>
      <c r="T60" s="66"/>
      <c r="U60" s="66"/>
      <c r="V60" s="66"/>
      <c r="W60" s="66"/>
      <c r="X60" s="66"/>
      <c r="Y60" s="66"/>
      <c r="Z60" s="66"/>
      <c r="AA60" s="66"/>
      <c r="AB60" s="66"/>
      <c r="AC60" s="66"/>
      <c r="AD60" s="66"/>
      <c r="AE60" s="66"/>
      <c r="AF60" s="66"/>
      <c r="AG60" s="66"/>
      <c r="AH60" s="66"/>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6"/>
      <c r="BH60" s="66"/>
      <c r="BI60" s="66"/>
    </row>
    <row r="61" s="67" customFormat="true" ht="21" hidden="false" customHeight="true" outlineLevel="0" collapsed="false">
      <c r="A61" s="49" t="n">
        <f aca="false">Base!A61</f>
        <v>0</v>
      </c>
      <c r="B61" s="53" t="n">
        <f aca="false">+Base!B61</f>
        <v>0</v>
      </c>
      <c r="C61" s="66"/>
      <c r="D61" s="66"/>
      <c r="E61" s="66"/>
      <c r="F61" s="66"/>
      <c r="G61" s="66"/>
      <c r="H61" s="66"/>
      <c r="I61" s="66"/>
      <c r="J61" s="66"/>
      <c r="K61" s="66"/>
      <c r="L61" s="66"/>
      <c r="M61" s="66"/>
      <c r="N61" s="66"/>
      <c r="O61" s="66"/>
      <c r="P61" s="66"/>
      <c r="Q61" s="66"/>
      <c r="R61" s="66"/>
      <c r="S61" s="66"/>
      <c r="T61" s="66"/>
      <c r="U61" s="66"/>
      <c r="V61" s="66"/>
      <c r="W61" s="66"/>
      <c r="X61" s="66"/>
      <c r="Y61" s="66"/>
      <c r="Z61" s="66"/>
      <c r="AA61" s="66"/>
      <c r="AB61" s="66"/>
      <c r="AC61" s="66"/>
      <c r="AD61" s="66"/>
      <c r="AE61" s="66"/>
      <c r="AF61" s="66"/>
      <c r="AG61" s="66"/>
      <c r="AH61" s="66"/>
      <c r="AI61" s="66"/>
      <c r="AJ61" s="66"/>
      <c r="AK61" s="66"/>
      <c r="AL61" s="66"/>
      <c r="AM61" s="66"/>
      <c r="AN61" s="66"/>
      <c r="AO61" s="66"/>
      <c r="AP61" s="66"/>
      <c r="AQ61" s="66"/>
      <c r="AR61" s="66"/>
      <c r="AS61" s="66"/>
      <c r="AT61" s="66"/>
      <c r="AU61" s="66"/>
      <c r="AV61" s="66"/>
      <c r="AW61" s="66"/>
      <c r="AX61" s="66"/>
      <c r="AY61" s="66"/>
      <c r="AZ61" s="66"/>
      <c r="BA61" s="66"/>
      <c r="BB61" s="66"/>
      <c r="BC61" s="66"/>
      <c r="BD61" s="66"/>
      <c r="BE61" s="66"/>
      <c r="BF61" s="66"/>
      <c r="BG61" s="66"/>
      <c r="BH61" s="66"/>
      <c r="BI61" s="66"/>
    </row>
    <row r="62" s="67" customFormat="true" ht="21" hidden="false" customHeight="true" outlineLevel="0" collapsed="false">
      <c r="A62" s="49" t="str">
        <f aca="false">Base!A62</f>
        <v>CO2 in biosphere/shallow oceans (GTC), 2010</v>
      </c>
      <c r="B62" s="53" t="n">
        <f aca="false">+Base!B62</f>
        <v>1527</v>
      </c>
      <c r="C62" s="66"/>
      <c r="D62" s="66"/>
      <c r="E62" s="66"/>
      <c r="F62" s="66"/>
      <c r="G62" s="66"/>
      <c r="H62" s="66"/>
      <c r="I62" s="66"/>
      <c r="J62" s="66"/>
      <c r="K62" s="66"/>
      <c r="L62" s="66"/>
      <c r="M62" s="66"/>
      <c r="N62" s="66"/>
      <c r="O62" s="66"/>
      <c r="P62" s="66"/>
      <c r="Q62" s="66"/>
      <c r="R62" s="66"/>
      <c r="S62" s="66"/>
      <c r="T62" s="66"/>
      <c r="U62" s="66"/>
      <c r="V62" s="66"/>
      <c r="W62" s="66"/>
      <c r="X62" s="66"/>
      <c r="Y62" s="66"/>
      <c r="Z62" s="66"/>
      <c r="AA62" s="66"/>
      <c r="AB62" s="66"/>
      <c r="AC62" s="66"/>
      <c r="AD62" s="66"/>
      <c r="AE62" s="66"/>
      <c r="AF62" s="66"/>
      <c r="AG62" s="66"/>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6"/>
      <c r="BH62" s="66"/>
      <c r="BI62" s="66"/>
    </row>
    <row r="63" s="67" customFormat="true" ht="21" hidden="false" customHeight="true" outlineLevel="0" collapsed="false">
      <c r="A63" s="49" t="str">
        <f aca="false">Base!A63</f>
        <v>Initial concentration of CO2 in deep oceans (GTC), 2010</v>
      </c>
      <c r="B63" s="53" t="n">
        <f aca="false">+Base!B63</f>
        <v>10010</v>
      </c>
      <c r="C63" s="66"/>
      <c r="D63" s="66"/>
      <c r="E63" s="66"/>
      <c r="F63" s="66"/>
      <c r="G63" s="66"/>
      <c r="H63" s="66"/>
      <c r="I63" s="66"/>
      <c r="J63" s="66"/>
      <c r="K63" s="66"/>
      <c r="L63" s="66"/>
      <c r="M63" s="66"/>
      <c r="N63" s="66"/>
      <c r="O63" s="66"/>
      <c r="P63" s="66"/>
      <c r="Q63" s="66"/>
      <c r="R63" s="66"/>
      <c r="S63" s="66"/>
      <c r="T63" s="66"/>
      <c r="U63" s="66"/>
      <c r="V63" s="66"/>
      <c r="W63" s="66"/>
      <c r="X63" s="66"/>
      <c r="Y63" s="66"/>
      <c r="Z63" s="66"/>
      <c r="AA63" s="66"/>
      <c r="AB63" s="66"/>
      <c r="AC63" s="66"/>
      <c r="AD63" s="66"/>
      <c r="AE63" s="66"/>
      <c r="AF63" s="66"/>
      <c r="AG63" s="66"/>
      <c r="AH63" s="66"/>
      <c r="AI63" s="66"/>
      <c r="AJ63" s="66"/>
      <c r="AK63" s="66"/>
      <c r="AL63" s="66"/>
      <c r="AM63" s="66"/>
      <c r="AN63" s="66"/>
      <c r="AO63" s="66"/>
      <c r="AP63" s="66"/>
      <c r="AQ63" s="66"/>
      <c r="AR63" s="66"/>
      <c r="AS63" s="66"/>
      <c r="AT63" s="66"/>
      <c r="AU63" s="66"/>
      <c r="AV63" s="66"/>
      <c r="AW63" s="66"/>
      <c r="AX63" s="66"/>
      <c r="AY63" s="66"/>
      <c r="AZ63" s="66"/>
      <c r="BA63" s="66"/>
      <c r="BB63" s="66"/>
      <c r="BC63" s="66"/>
      <c r="BD63" s="66"/>
      <c r="BE63" s="66"/>
      <c r="BF63" s="66"/>
      <c r="BG63" s="66"/>
      <c r="BH63" s="66"/>
      <c r="BI63" s="66"/>
    </row>
    <row r="64" s="67" customFormat="true" ht="21" hidden="false" customHeight="true" outlineLevel="0" collapsed="false">
      <c r="A64" s="48" t="str">
        <f aca="false">Base!A64</f>
        <v>CARBON CYCLE PARAMETERS (per 5 year period)</v>
      </c>
      <c r="B64" s="66"/>
      <c r="C64" s="66"/>
      <c r="D64" s="66"/>
      <c r="E64" s="66"/>
      <c r="F64" s="66"/>
      <c r="G64" s="66"/>
      <c r="H64" s="66"/>
      <c r="I64" s="66"/>
      <c r="J64" s="66"/>
      <c r="K64" s="66"/>
      <c r="L64" s="66"/>
      <c r="M64" s="66"/>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row>
    <row r="65" s="67" customFormat="true" ht="21" hidden="false" customHeight="true" outlineLevel="0" collapsed="false">
      <c r="A65" s="49" t="str">
        <f aca="false">Base!A65</f>
        <v>      Atmosphere to atmosphere (b11)</v>
      </c>
      <c r="B65" s="53" t="n">
        <f aca="false">+Base!B65</f>
        <v>0.912</v>
      </c>
      <c r="C65" s="66"/>
      <c r="D65" s="66"/>
      <c r="E65" s="66"/>
      <c r="F65" s="66"/>
      <c r="G65" s="66"/>
      <c r="H65" s="66"/>
      <c r="I65" s="66"/>
      <c r="J65" s="66"/>
      <c r="K65" s="66"/>
      <c r="L65" s="66"/>
      <c r="M65" s="66"/>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row>
    <row r="66" s="67" customFormat="true" ht="21" hidden="false" customHeight="true" outlineLevel="0" collapsed="false">
      <c r="A66" s="49" t="str">
        <f aca="false">Base!A66</f>
        <v>       Biosphere/shallow oceans to atmosphere (b21)</v>
      </c>
      <c r="B66" s="53" t="n">
        <f aca="false">+Base!B66</f>
        <v>0.0383288888888889</v>
      </c>
      <c r="C66" s="66"/>
      <c r="D66" s="66"/>
      <c r="E66" s="66"/>
      <c r="F66" s="66"/>
      <c r="G66" s="66"/>
      <c r="H66" s="66"/>
      <c r="I66" s="66"/>
      <c r="J66" s="66"/>
      <c r="K66" s="66"/>
      <c r="L66" s="66"/>
      <c r="M66" s="66"/>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6"/>
      <c r="BH66" s="66"/>
      <c r="BI66" s="66"/>
    </row>
    <row r="67" s="67" customFormat="true" ht="21" hidden="false" customHeight="true" outlineLevel="0" collapsed="false">
      <c r="A67" s="49" t="str">
        <f aca="false">Base!A67</f>
        <v>      Atmosphere to biosphere/shallow oceans (b12)</v>
      </c>
      <c r="B67" s="53" t="n">
        <f aca="false">+Base!B67</f>
        <v>0.088</v>
      </c>
      <c r="C67" s="66"/>
      <c r="D67" s="66"/>
      <c r="E67" s="66"/>
      <c r="F67" s="66"/>
      <c r="G67" s="66"/>
      <c r="H67" s="66"/>
      <c r="I67" s="66"/>
      <c r="J67" s="66"/>
      <c r="K67" s="66"/>
      <c r="L67" s="66"/>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row>
    <row r="68" s="67" customFormat="true" ht="21" hidden="false" customHeight="true" outlineLevel="0" collapsed="false">
      <c r="A68" s="49" t="str">
        <f aca="false">Base!A68</f>
        <v>      Biosphere/shallow oceans to B/SO (b22)</v>
      </c>
      <c r="B68" s="53" t="n">
        <f aca="false">+Base!B68</f>
        <v>0.959171111111111</v>
      </c>
      <c r="C68" s="66"/>
      <c r="D68" s="66"/>
      <c r="E68" s="66"/>
      <c r="F68" s="66"/>
      <c r="G68" s="66"/>
      <c r="H68" s="66"/>
      <c r="I68" s="66"/>
      <c r="J68" s="66"/>
      <c r="K68" s="66"/>
      <c r="L68" s="66"/>
      <c r="M68" s="66"/>
      <c r="N68" s="66"/>
      <c r="O68" s="66"/>
      <c r="P68" s="66"/>
      <c r="Q68" s="66"/>
      <c r="R68" s="66"/>
      <c r="S68" s="66"/>
      <c r="T68" s="66"/>
      <c r="U68" s="66"/>
      <c r="V68" s="66"/>
      <c r="W68" s="66"/>
      <c r="X68" s="66"/>
      <c r="Y68" s="66"/>
      <c r="Z68" s="66"/>
      <c r="AA68" s="66"/>
      <c r="AB68" s="66"/>
      <c r="AC68" s="66"/>
      <c r="AD68" s="66"/>
      <c r="AE68" s="66"/>
      <c r="AF68" s="66"/>
      <c r="AG68" s="66"/>
      <c r="AH68" s="66"/>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6"/>
      <c r="BH68" s="66"/>
      <c r="BI68" s="66"/>
    </row>
    <row r="69" s="67" customFormat="true" ht="21" hidden="false" customHeight="true" outlineLevel="0" collapsed="false">
      <c r="A69" s="49" t="str">
        <f aca="false">Base!A69</f>
        <v>      Deep oceans to biosphere/shallow oceans (b32)</v>
      </c>
      <c r="B69" s="53" t="n">
        <f aca="false">+Base!B69</f>
        <v>0.0003375</v>
      </c>
      <c r="C69" s="66"/>
      <c r="D69" s="66"/>
      <c r="E69" s="66"/>
      <c r="F69" s="66"/>
      <c r="G69" s="66"/>
      <c r="H69" s="66"/>
      <c r="I69" s="66"/>
      <c r="J69" s="66"/>
      <c r="K69" s="66"/>
      <c r="L69" s="66"/>
      <c r="M69" s="66"/>
      <c r="N69" s="66"/>
      <c r="O69" s="66"/>
      <c r="P69" s="66"/>
      <c r="Q69" s="66"/>
      <c r="R69" s="66"/>
      <c r="S69" s="66"/>
      <c r="T69" s="66"/>
      <c r="U69" s="66"/>
      <c r="V69" s="66"/>
      <c r="W69" s="66"/>
      <c r="X69" s="66"/>
      <c r="Y69" s="66"/>
      <c r="Z69" s="66"/>
      <c r="AA69" s="66"/>
      <c r="AB69" s="66"/>
      <c r="AC69" s="66"/>
      <c r="AD69" s="66"/>
      <c r="AE69" s="66"/>
      <c r="AF69" s="66"/>
      <c r="AG69" s="66"/>
      <c r="AH69" s="66"/>
      <c r="AI69" s="66"/>
      <c r="AJ69" s="66"/>
      <c r="AK69" s="66"/>
      <c r="AL69" s="66"/>
      <c r="AM69" s="66"/>
      <c r="AN69" s="66"/>
      <c r="AO69" s="66"/>
      <c r="AP69" s="66"/>
      <c r="AQ69" s="66"/>
      <c r="AR69" s="66"/>
      <c r="AS69" s="66"/>
      <c r="AT69" s="66"/>
      <c r="AU69" s="66"/>
      <c r="AV69" s="66"/>
      <c r="AW69" s="66"/>
      <c r="AX69" s="66"/>
      <c r="AY69" s="66"/>
      <c r="AZ69" s="66"/>
      <c r="BA69" s="66"/>
      <c r="BB69" s="66"/>
      <c r="BC69" s="66"/>
      <c r="BD69" s="66"/>
      <c r="BE69" s="66"/>
      <c r="BF69" s="66"/>
      <c r="BG69" s="66"/>
      <c r="BH69" s="66"/>
      <c r="BI69" s="66"/>
    </row>
    <row r="70" s="67" customFormat="true" ht="21" hidden="false" customHeight="true" outlineLevel="0" collapsed="false">
      <c r="A70" s="49" t="str">
        <f aca="false">Base!A70</f>
        <v>      Biosphere/shallow oceans to deep oceans (b23)</v>
      </c>
      <c r="B70" s="53" t="n">
        <f aca="false">+Base!B70</f>
        <v>0.0025</v>
      </c>
      <c r="C70" s="66"/>
      <c r="D70" s="66"/>
      <c r="E70" s="66"/>
      <c r="F70" s="66"/>
      <c r="G70" s="66"/>
      <c r="H70" s="66"/>
      <c r="I70" s="66"/>
      <c r="J70" s="66"/>
      <c r="K70" s="66"/>
      <c r="L70" s="66"/>
      <c r="M70" s="66"/>
      <c r="N70" s="66"/>
      <c r="O70" s="66"/>
      <c r="P70" s="66"/>
      <c r="Q70" s="66"/>
      <c r="R70" s="66"/>
      <c r="S70" s="66"/>
      <c r="T70" s="66"/>
      <c r="U70" s="66"/>
      <c r="V70" s="66"/>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6"/>
      <c r="BH70" s="66"/>
      <c r="BI70" s="66"/>
    </row>
    <row r="71" s="67" customFormat="true" ht="21" hidden="false" customHeight="true" outlineLevel="0" collapsed="false">
      <c r="A71" s="49" t="str">
        <f aca="false">Base!A71</f>
        <v>      Deep oceans to deep oceans (b33)</v>
      </c>
      <c r="B71" s="53" t="n">
        <f aca="false">+Base!B71</f>
        <v>0.9996625</v>
      </c>
      <c r="C71" s="66"/>
      <c r="D71" s="66"/>
      <c r="E71" s="66"/>
      <c r="F71" s="66"/>
      <c r="G71" s="66"/>
      <c r="H71" s="66"/>
      <c r="I71" s="66"/>
      <c r="J71" s="66"/>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row>
    <row r="72" s="67" customFormat="true" ht="21" hidden="false" customHeight="true" outlineLevel="0" collapsed="false">
      <c r="A72" s="48" t="str">
        <f aca="false">Base!A72</f>
        <v>TEMPERATURE DATA</v>
      </c>
      <c r="B72" s="66"/>
      <c r="C72" s="66"/>
      <c r="D72" s="66"/>
      <c r="E72" s="66"/>
      <c r="F72" s="66"/>
      <c r="G72" s="66"/>
      <c r="H72" s="66"/>
      <c r="I72" s="66"/>
      <c r="J72" s="66"/>
      <c r="K72" s="66"/>
      <c r="L72" s="66"/>
      <c r="M72" s="66"/>
      <c r="N72" s="66"/>
      <c r="O72" s="66"/>
      <c r="P72" s="66"/>
      <c r="Q72" s="66"/>
      <c r="R72" s="66"/>
      <c r="S72" s="66"/>
      <c r="T72" s="66"/>
      <c r="U72" s="66"/>
      <c r="V72" s="66"/>
      <c r="W72" s="66"/>
      <c r="X72" s="66"/>
      <c r="Y72" s="66"/>
      <c r="Z72" s="66"/>
      <c r="AA72" s="66"/>
      <c r="AB72" s="66"/>
      <c r="AC72" s="66"/>
      <c r="AD72" s="66"/>
      <c r="AE72" s="66"/>
      <c r="AF72" s="66"/>
      <c r="AG72" s="66"/>
      <c r="AH72" s="66"/>
      <c r="AI72" s="66"/>
      <c r="AJ72" s="66"/>
      <c r="AK72" s="66"/>
      <c r="AL72" s="66"/>
      <c r="AM72" s="66"/>
      <c r="AN72" s="66"/>
      <c r="AO72" s="66"/>
      <c r="AP72" s="66"/>
      <c r="AQ72" s="66"/>
      <c r="AR72" s="66"/>
      <c r="AS72" s="66"/>
      <c r="AT72" s="66"/>
      <c r="AU72" s="66"/>
      <c r="AV72" s="66"/>
      <c r="AW72" s="66"/>
      <c r="AX72" s="66"/>
      <c r="AY72" s="66"/>
      <c r="AZ72" s="66"/>
      <c r="BA72" s="66"/>
      <c r="BB72" s="66"/>
      <c r="BC72" s="66"/>
      <c r="BD72" s="66"/>
      <c r="BE72" s="66"/>
      <c r="BF72" s="66"/>
      <c r="BG72" s="66"/>
      <c r="BH72" s="66"/>
      <c r="BI72" s="66"/>
    </row>
    <row r="73" s="67" customFormat="true" ht="21" hidden="false" customHeight="true" outlineLevel="0" collapsed="false">
      <c r="A73" s="49" t="str">
        <f aca="false">Base!A73</f>
        <v>Exogenous forcing (Watts per square meter)</v>
      </c>
      <c r="B73" s="53" t="n">
        <f aca="false">+Base!B73</f>
        <v>0.25</v>
      </c>
      <c r="C73" s="53" t="n">
        <f aca="false">+Base!C73</f>
        <v>0.275</v>
      </c>
      <c r="D73" s="53" t="n">
        <f aca="false">+Base!D73</f>
        <v>0.3</v>
      </c>
      <c r="E73" s="53" t="n">
        <f aca="false">+Base!E73</f>
        <v>0.325</v>
      </c>
      <c r="F73" s="53" t="n">
        <f aca="false">+Base!F73</f>
        <v>0.35</v>
      </c>
      <c r="G73" s="53" t="n">
        <f aca="false">+Base!G73</f>
        <v>0.375</v>
      </c>
      <c r="H73" s="53" t="n">
        <f aca="false">+Base!H73</f>
        <v>0.4</v>
      </c>
      <c r="I73" s="53" t="n">
        <f aca="false">+Base!I73</f>
        <v>0.425</v>
      </c>
      <c r="J73" s="53" t="n">
        <f aca="false">+Base!J73</f>
        <v>0.45</v>
      </c>
      <c r="K73" s="53" t="n">
        <f aca="false">+Base!K73</f>
        <v>0.475</v>
      </c>
      <c r="L73" s="53" t="n">
        <f aca="false">+Base!L73</f>
        <v>0.5</v>
      </c>
      <c r="M73" s="53" t="n">
        <f aca="false">+Base!M73</f>
        <v>0.525</v>
      </c>
      <c r="N73" s="53" t="n">
        <f aca="false">+Base!N73</f>
        <v>0.55</v>
      </c>
      <c r="O73" s="53" t="n">
        <f aca="false">+Base!O73</f>
        <v>0.575</v>
      </c>
      <c r="P73" s="53" t="n">
        <f aca="false">+Base!P73</f>
        <v>0.6</v>
      </c>
      <c r="Q73" s="53" t="n">
        <f aca="false">+Base!Q73</f>
        <v>0.625</v>
      </c>
      <c r="R73" s="53" t="n">
        <f aca="false">+Base!R73</f>
        <v>0.65</v>
      </c>
      <c r="S73" s="53" t="n">
        <f aca="false">+Base!S73</f>
        <v>0.675</v>
      </c>
      <c r="T73" s="53" t="n">
        <f aca="false">+Base!T73</f>
        <v>0.7</v>
      </c>
      <c r="U73" s="53" t="n">
        <f aca="false">+Base!U73</f>
        <v>0.7</v>
      </c>
      <c r="V73" s="53" t="n">
        <f aca="false">+Base!V73</f>
        <v>0.7</v>
      </c>
      <c r="W73" s="53" t="n">
        <f aca="false">+Base!W73</f>
        <v>0.7</v>
      </c>
      <c r="X73" s="53" t="n">
        <f aca="false">+Base!X73</f>
        <v>0.7</v>
      </c>
      <c r="Y73" s="53" t="n">
        <f aca="false">+Base!Y73</f>
        <v>0.7</v>
      </c>
      <c r="Z73" s="53" t="n">
        <f aca="false">+Base!Z73</f>
        <v>0.7</v>
      </c>
      <c r="AA73" s="53" t="n">
        <f aca="false">+Base!AA73</f>
        <v>0.7</v>
      </c>
      <c r="AB73" s="53" t="n">
        <f aca="false">+Base!AB73</f>
        <v>0.7</v>
      </c>
      <c r="AC73" s="53" t="n">
        <f aca="false">+Base!AC73</f>
        <v>0.7</v>
      </c>
      <c r="AD73" s="53" t="n">
        <f aca="false">+Base!AD73</f>
        <v>0.7</v>
      </c>
      <c r="AE73" s="53" t="n">
        <f aca="false">+Base!AE73</f>
        <v>0.7</v>
      </c>
      <c r="AF73" s="53" t="n">
        <f aca="false">+Base!AF73</f>
        <v>0.7</v>
      </c>
      <c r="AG73" s="53" t="n">
        <f aca="false">+Base!AG73</f>
        <v>0.7</v>
      </c>
      <c r="AH73" s="53" t="n">
        <f aca="false">+Base!AH73</f>
        <v>0.7</v>
      </c>
      <c r="AI73" s="53" t="n">
        <f aca="false">+Base!AI73</f>
        <v>0.7</v>
      </c>
      <c r="AJ73" s="53" t="n">
        <f aca="false">+Base!AJ73</f>
        <v>0.7</v>
      </c>
      <c r="AK73" s="53" t="n">
        <f aca="false">+Base!AK73</f>
        <v>0.7</v>
      </c>
      <c r="AL73" s="53" t="n">
        <f aca="false">+Base!AL73</f>
        <v>0.7</v>
      </c>
      <c r="AM73" s="53" t="n">
        <f aca="false">+Base!AM73</f>
        <v>0.7</v>
      </c>
      <c r="AN73" s="53" t="n">
        <f aca="false">+Base!AN73</f>
        <v>0.7</v>
      </c>
      <c r="AO73" s="53" t="n">
        <f aca="false">+Base!AO73</f>
        <v>0.7</v>
      </c>
      <c r="AP73" s="53" t="n">
        <f aca="false">+Base!AP73</f>
        <v>0.7</v>
      </c>
      <c r="AQ73" s="53" t="n">
        <f aca="false">+Base!AQ73</f>
        <v>0.7</v>
      </c>
      <c r="AR73" s="53" t="n">
        <f aca="false">+Base!AR73</f>
        <v>0.7</v>
      </c>
      <c r="AS73" s="53" t="n">
        <f aca="false">+Base!AS73</f>
        <v>0.7</v>
      </c>
      <c r="AT73" s="53" t="n">
        <f aca="false">+Base!AT73</f>
        <v>0.7</v>
      </c>
      <c r="AU73" s="53" t="n">
        <f aca="false">+Base!AU73</f>
        <v>0.7</v>
      </c>
      <c r="AV73" s="53" t="n">
        <f aca="false">+Base!AV73</f>
        <v>0.7</v>
      </c>
      <c r="AW73" s="53" t="n">
        <f aca="false">+Base!AW73</f>
        <v>0.7</v>
      </c>
      <c r="AX73" s="53" t="n">
        <f aca="false">+Base!AX73</f>
        <v>0.7</v>
      </c>
      <c r="AY73" s="53" t="n">
        <f aca="false">+Base!AY73</f>
        <v>0.7</v>
      </c>
      <c r="AZ73" s="53" t="n">
        <f aca="false">+Base!AZ73</f>
        <v>0.7</v>
      </c>
      <c r="BA73" s="53" t="n">
        <f aca="false">+Base!BA73</f>
        <v>0.7</v>
      </c>
      <c r="BB73" s="53" t="n">
        <f aca="false">+Base!BB73</f>
        <v>0.7</v>
      </c>
      <c r="BC73" s="53" t="n">
        <f aca="false">+Base!BC73</f>
        <v>0.7</v>
      </c>
      <c r="BD73" s="53" t="n">
        <f aca="false">+Base!BD73</f>
        <v>0.7</v>
      </c>
      <c r="BE73" s="53" t="n">
        <f aca="false">+Base!BE73</f>
        <v>0.7</v>
      </c>
      <c r="BF73" s="53" t="n">
        <f aca="false">+Base!BF73</f>
        <v>0.7</v>
      </c>
      <c r="BG73" s="53" t="n">
        <f aca="false">+Base!BG73</f>
        <v>0.7</v>
      </c>
      <c r="BH73" s="53" t="n">
        <f aca="false">+Base!BH73</f>
        <v>0.7</v>
      </c>
      <c r="BI73" s="53" t="n">
        <f aca="false">+Base!BI73</f>
        <v>0.7</v>
      </c>
      <c r="BJ73" s="72"/>
      <c r="BK73" s="72"/>
      <c r="BL73" s="72"/>
      <c r="BM73" s="72"/>
      <c r="BN73" s="72"/>
      <c r="BO73" s="72"/>
      <c r="BP73" s="72"/>
      <c r="BQ73" s="72"/>
      <c r="BR73" s="72"/>
      <c r="BS73" s="72"/>
      <c r="BT73" s="72"/>
      <c r="BU73" s="72"/>
      <c r="BV73" s="72"/>
      <c r="BW73" s="72"/>
      <c r="BX73" s="72"/>
      <c r="BY73" s="72"/>
      <c r="BZ73" s="72"/>
      <c r="CA73" s="72"/>
      <c r="CB73" s="72"/>
      <c r="CC73" s="72"/>
      <c r="CD73" s="72"/>
      <c r="CE73" s="72"/>
      <c r="CF73" s="72"/>
      <c r="CG73" s="72"/>
      <c r="CH73" s="72"/>
      <c r="CI73" s="72"/>
      <c r="CJ73" s="72"/>
      <c r="CK73" s="72"/>
      <c r="CL73" s="72"/>
      <c r="CM73" s="72"/>
      <c r="CN73" s="72"/>
      <c r="CO73" s="72"/>
      <c r="CP73" s="72"/>
      <c r="CQ73" s="72"/>
      <c r="CR73" s="72"/>
      <c r="CS73" s="72"/>
      <c r="CT73" s="72"/>
      <c r="CU73" s="72"/>
      <c r="CV73" s="72"/>
      <c r="CW73" s="72"/>
      <c r="CX73" s="72"/>
      <c r="CY73" s="72"/>
      <c r="CZ73" s="72"/>
      <c r="DA73" s="72"/>
      <c r="DB73" s="72"/>
      <c r="DC73" s="72"/>
      <c r="DD73" s="72"/>
      <c r="DE73" s="72"/>
      <c r="DF73" s="72"/>
      <c r="DG73" s="72"/>
      <c r="DH73" s="72"/>
      <c r="DI73" s="72"/>
      <c r="DJ73" s="72"/>
      <c r="DK73" s="72"/>
      <c r="DL73" s="72"/>
      <c r="DM73" s="72"/>
      <c r="DN73" s="72"/>
      <c r="DO73" s="72"/>
      <c r="DP73" s="72"/>
      <c r="DQ73" s="72"/>
      <c r="DR73" s="72"/>
      <c r="DS73" s="72"/>
      <c r="DT73" s="72"/>
    </row>
    <row r="74" s="67" customFormat="true" ht="21" hidden="false" customHeight="true" outlineLevel="0" collapsed="false">
      <c r="A74" s="49" t="str">
        <f aca="false">Base!A74</f>
        <v>2010 forcings, non-CO2 GHG and influences</v>
      </c>
      <c r="B74" s="53" t="n">
        <f aca="false">+Base!B74</f>
        <v>0.25</v>
      </c>
      <c r="C74" s="66"/>
      <c r="D74" s="66"/>
      <c r="E74" s="66"/>
      <c r="F74" s="66"/>
      <c r="G74" s="66"/>
      <c r="H74" s="66"/>
      <c r="I74" s="66"/>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row>
    <row r="75" s="67" customFormat="true" ht="21" hidden="false" customHeight="true" outlineLevel="0" collapsed="false">
      <c r="A75" s="49" t="str">
        <f aca="false">Base!A75</f>
        <v>2100 forcings, non-CO2 GHG and influences</v>
      </c>
      <c r="B75" s="53" t="n">
        <f aca="false">+Base!B75</f>
        <v>0.7</v>
      </c>
      <c r="C75" s="66"/>
      <c r="D75" s="66"/>
      <c r="E75" s="66"/>
      <c r="F75" s="66"/>
      <c r="G75" s="66"/>
      <c r="H75" s="66"/>
      <c r="I75" s="66"/>
      <c r="J75" s="66"/>
      <c r="K75" s="66"/>
      <c r="L75" s="66"/>
      <c r="M75" s="66"/>
      <c r="N75" s="66"/>
      <c r="O75" s="66"/>
      <c r="P75" s="66"/>
      <c r="Q75" s="66"/>
      <c r="R75" s="66"/>
      <c r="S75" s="66"/>
      <c r="T75" s="66"/>
      <c r="U75" s="66"/>
      <c r="V75" s="66"/>
      <c r="W75" s="66"/>
      <c r="X75" s="66"/>
      <c r="Y75" s="66"/>
      <c r="Z75" s="66"/>
      <c r="AA75" s="66"/>
      <c r="AB75" s="66"/>
      <c r="AC75" s="66"/>
      <c r="AD75" s="66"/>
      <c r="AE75" s="66"/>
      <c r="AF75" s="66"/>
      <c r="AG75" s="66"/>
      <c r="AH75" s="66"/>
      <c r="AI75" s="66"/>
      <c r="AJ75" s="66"/>
      <c r="AK75" s="66"/>
      <c r="AL75" s="66"/>
      <c r="AM75" s="66"/>
      <c r="AN75" s="66"/>
      <c r="AO75" s="66"/>
      <c r="AP75" s="66"/>
      <c r="AQ75" s="66"/>
      <c r="AR75" s="66"/>
      <c r="AS75" s="66"/>
      <c r="AT75" s="66"/>
      <c r="AU75" s="66"/>
      <c r="AV75" s="66"/>
      <c r="AW75" s="66"/>
      <c r="AX75" s="66"/>
      <c r="AY75" s="66"/>
      <c r="AZ75" s="66"/>
      <c r="BA75" s="66"/>
      <c r="BB75" s="66"/>
      <c r="BC75" s="66"/>
      <c r="BD75" s="66"/>
      <c r="BE75" s="66"/>
      <c r="BF75" s="66"/>
      <c r="BG75" s="66"/>
      <c r="BH75" s="66"/>
      <c r="BI75" s="66"/>
    </row>
    <row r="76" s="67" customFormat="true" ht="21" hidden="false" customHeight="true" outlineLevel="0" collapsed="false">
      <c r="A76" s="49" t="str">
        <f aca="false">Base!A76</f>
        <v>Initial temperature (2008-2011)</v>
      </c>
      <c r="B76" s="53" t="n">
        <f aca="false">+Base!B76</f>
        <v>0.8</v>
      </c>
      <c r="C76" s="66"/>
      <c r="D76" s="66"/>
      <c r="E76" s="66"/>
      <c r="F76" s="66"/>
      <c r="G76" s="66"/>
      <c r="H76" s="66"/>
      <c r="I76" s="66"/>
      <c r="J76" s="66"/>
      <c r="K76" s="66"/>
      <c r="L76" s="66"/>
      <c r="M76" s="66"/>
      <c r="N76" s="66"/>
      <c r="O76" s="66"/>
      <c r="P76" s="66"/>
      <c r="Q76" s="66"/>
      <c r="R76" s="66"/>
      <c r="S76" s="66"/>
      <c r="T76" s="66"/>
      <c r="U76" s="66"/>
      <c r="V76" s="66"/>
      <c r="W76" s="66"/>
      <c r="X76" s="66"/>
      <c r="Y76" s="66"/>
      <c r="Z76" s="66"/>
      <c r="AA76" s="66"/>
      <c r="AB76" s="66"/>
      <c r="AC76" s="66"/>
      <c r="AD76" s="66"/>
      <c r="AE76" s="66"/>
      <c r="AF76" s="66"/>
      <c r="AG76" s="66"/>
      <c r="AH76" s="66"/>
      <c r="AI76" s="66"/>
      <c r="AJ76" s="66"/>
      <c r="AK76" s="66"/>
      <c r="AL76" s="66"/>
      <c r="AM76" s="66"/>
      <c r="AN76" s="66"/>
      <c r="AO76" s="66"/>
      <c r="AP76" s="66"/>
      <c r="AQ76" s="66"/>
      <c r="AR76" s="66"/>
      <c r="AS76" s="66"/>
      <c r="AT76" s="66"/>
      <c r="AU76" s="66"/>
      <c r="AV76" s="66"/>
      <c r="AW76" s="66"/>
      <c r="AX76" s="66"/>
      <c r="AY76" s="66"/>
      <c r="AZ76" s="66"/>
      <c r="BA76" s="66"/>
      <c r="BB76" s="66"/>
      <c r="BC76" s="66"/>
      <c r="BD76" s="66"/>
      <c r="BE76" s="66"/>
      <c r="BF76" s="66"/>
      <c r="BG76" s="66"/>
      <c r="BH76" s="66"/>
      <c r="BI76" s="66"/>
    </row>
    <row r="77" s="67" customFormat="true" ht="21" hidden="false" customHeight="true" outlineLevel="0" collapsed="false">
      <c r="A77" s="49" t="str">
        <f aca="false">Base!A77</f>
        <v>Initial temperature of deep oceans (deg. C above 1900)</v>
      </c>
      <c r="B77" s="53" t="n">
        <f aca="false">+Base!B77</f>
        <v>0.0068</v>
      </c>
      <c r="C77" s="66"/>
      <c r="D77" s="66"/>
      <c r="E77" s="66"/>
      <c r="F77" s="66"/>
      <c r="G77" s="66"/>
      <c r="H77" s="66"/>
      <c r="I77" s="66"/>
      <c r="J77" s="66"/>
      <c r="K77" s="66"/>
      <c r="L77" s="66"/>
      <c r="M77" s="66"/>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6"/>
      <c r="BH77" s="66"/>
      <c r="BI77" s="66"/>
    </row>
    <row r="78" s="67" customFormat="true" ht="21" hidden="false" customHeight="true" outlineLevel="0" collapsed="false">
      <c r="A78" s="48" t="str">
        <f aca="false">Base!A78</f>
        <v>CLIMATE MODEL PARAMETERS</v>
      </c>
      <c r="B78" s="66"/>
      <c r="C78" s="66"/>
      <c r="D78" s="66"/>
      <c r="E78" s="66"/>
      <c r="F78" s="66"/>
      <c r="G78" s="66"/>
      <c r="H78" s="66"/>
      <c r="I78" s="66"/>
      <c r="J78" s="66"/>
      <c r="K78" s="66"/>
      <c r="L78" s="66"/>
      <c r="M78" s="66"/>
      <c r="N78" s="66"/>
      <c r="O78" s="66"/>
      <c r="P78" s="66"/>
      <c r="Q78" s="66"/>
      <c r="R78" s="66"/>
      <c r="S78" s="66"/>
      <c r="T78" s="66"/>
      <c r="U78" s="66"/>
      <c r="V78" s="66"/>
      <c r="W78" s="66"/>
      <c r="X78" s="66"/>
      <c r="Y78" s="66"/>
      <c r="Z78" s="66"/>
      <c r="AA78" s="66"/>
      <c r="AB78" s="66"/>
      <c r="AC78" s="66"/>
      <c r="AD78" s="66"/>
      <c r="AE78" s="66"/>
      <c r="AF78" s="66"/>
      <c r="AG78" s="66"/>
      <c r="AH78" s="66"/>
      <c r="AI78" s="66"/>
      <c r="AJ78" s="66"/>
      <c r="AK78" s="66"/>
      <c r="AL78" s="66"/>
      <c r="AM78" s="66"/>
      <c r="AN78" s="66"/>
      <c r="AO78" s="66"/>
      <c r="AP78" s="66"/>
      <c r="AQ78" s="66"/>
      <c r="AR78" s="66"/>
      <c r="AS78" s="66"/>
      <c r="AT78" s="66"/>
      <c r="AU78" s="66"/>
      <c r="AV78" s="66"/>
      <c r="AW78" s="66"/>
      <c r="AX78" s="66"/>
      <c r="AY78" s="66"/>
      <c r="AZ78" s="66"/>
      <c r="BA78" s="66"/>
      <c r="BB78" s="66"/>
      <c r="BC78" s="66"/>
      <c r="BD78" s="66"/>
      <c r="BE78" s="66"/>
      <c r="BF78" s="66"/>
      <c r="BG78" s="66"/>
      <c r="BH78" s="66"/>
      <c r="BI78" s="66"/>
    </row>
    <row r="79" s="67" customFormat="true" ht="21" hidden="false" customHeight="true" outlineLevel="0" collapsed="false">
      <c r="A79" s="49" t="str">
        <f aca="false">Base!A79</f>
        <v>Equilibrium temperature increase for CO2 doubling</v>
      </c>
      <c r="B79" s="53" t="n">
        <f aca="false">+Base!B79</f>
        <v>2.9</v>
      </c>
      <c r="C79" s="66"/>
      <c r="D79" s="66"/>
      <c r="E79" s="66"/>
      <c r="F79" s="66"/>
      <c r="G79" s="66"/>
      <c r="H79" s="66"/>
      <c r="I79" s="66"/>
      <c r="J79" s="66"/>
      <c r="K79" s="66"/>
      <c r="L79" s="66"/>
      <c r="M79" s="66"/>
      <c r="N79" s="66"/>
      <c r="O79" s="66"/>
      <c r="P79" s="66"/>
      <c r="Q79" s="66"/>
      <c r="R79" s="66"/>
      <c r="S79" s="66"/>
      <c r="T79" s="66"/>
      <c r="U79" s="66"/>
      <c r="V79" s="66"/>
      <c r="W79" s="66"/>
      <c r="X79" s="66"/>
      <c r="Y79" s="66"/>
      <c r="Z79" s="66"/>
      <c r="AA79" s="66"/>
      <c r="AB79" s="66"/>
      <c r="AC79" s="66"/>
      <c r="AD79" s="66"/>
      <c r="AE79" s="66"/>
      <c r="AF79" s="66"/>
      <c r="AG79" s="66"/>
      <c r="AH79" s="66"/>
      <c r="AI79" s="66"/>
      <c r="AJ79" s="66"/>
      <c r="AK79" s="66"/>
      <c r="AL79" s="66"/>
      <c r="AM79" s="66"/>
      <c r="AN79" s="66"/>
      <c r="AO79" s="66"/>
      <c r="AP79" s="66"/>
      <c r="AQ79" s="66"/>
      <c r="AR79" s="66"/>
      <c r="AS79" s="66"/>
      <c r="AT79" s="66"/>
      <c r="AU79" s="66"/>
      <c r="AV79" s="66"/>
      <c r="AW79" s="66"/>
      <c r="AX79" s="66"/>
      <c r="AY79" s="66"/>
      <c r="AZ79" s="66"/>
      <c r="BA79" s="66"/>
      <c r="BB79" s="66"/>
      <c r="BC79" s="66"/>
      <c r="BD79" s="66"/>
      <c r="BE79" s="66"/>
      <c r="BF79" s="66"/>
      <c r="BG79" s="66"/>
      <c r="BH79" s="66"/>
      <c r="BI79" s="66"/>
    </row>
    <row r="80" s="67" customFormat="true" ht="21" hidden="false" customHeight="true" outlineLevel="0" collapsed="false">
      <c r="A80" s="49" t="str">
        <f aca="false">Base!A80</f>
        <v>Forcings at CO2 doubling (W/m2)</v>
      </c>
      <c r="B80" s="53" t="n">
        <f aca="false">+Base!B80</f>
        <v>3.8</v>
      </c>
      <c r="C80" s="66"/>
      <c r="D80" s="66"/>
      <c r="E80" s="66"/>
      <c r="F80" s="66"/>
      <c r="G80" s="66"/>
      <c r="H80" s="66"/>
      <c r="I80" s="66"/>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row>
    <row r="81" s="67" customFormat="true" ht="21" hidden="false" customHeight="true" outlineLevel="0" collapsed="false">
      <c r="A81" s="48" t="str">
        <f aca="false">Base!A81</f>
        <v>CLIMATE MODULE TRANSITION PARAMETERS (per 5 years)</v>
      </c>
      <c r="B81" s="66"/>
      <c r="C81" s="66"/>
      <c r="D81" s="66"/>
      <c r="E81" s="66"/>
      <c r="F81" s="66"/>
      <c r="G81" s="66"/>
      <c r="H81" s="66"/>
      <c r="I81" s="66"/>
      <c r="J81" s="66"/>
      <c r="K81" s="66"/>
      <c r="L81" s="66"/>
      <c r="M81" s="66"/>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c r="AY81" s="66"/>
      <c r="AZ81" s="66"/>
      <c r="BA81" s="66"/>
      <c r="BB81" s="66"/>
      <c r="BC81" s="66"/>
      <c r="BD81" s="66"/>
      <c r="BE81" s="66"/>
      <c r="BF81" s="66"/>
      <c r="BG81" s="66"/>
      <c r="BH81" s="66"/>
      <c r="BI81" s="66"/>
    </row>
    <row r="82" s="67" customFormat="true" ht="21" hidden="false" customHeight="true" outlineLevel="0" collapsed="false">
      <c r="A82" s="49" t="str">
        <f aca="false">Base!A82</f>
        <v>Speed of adjustment parameter for atmospheric temperature (c1)</v>
      </c>
      <c r="B82" s="53" t="n">
        <f aca="false">+Base!B82</f>
        <v>0.098</v>
      </c>
      <c r="C82" s="66"/>
      <c r="D82" s="66"/>
      <c r="E82" s="66"/>
      <c r="F82" s="66"/>
      <c r="G82" s="66"/>
      <c r="H82" s="66"/>
      <c r="I82" s="66"/>
      <c r="J82" s="66"/>
      <c r="K82" s="66"/>
      <c r="L82" s="66"/>
      <c r="M82" s="66"/>
      <c r="N82" s="66"/>
      <c r="O82" s="66"/>
      <c r="P82" s="66"/>
      <c r="Q82" s="66"/>
      <c r="R82" s="66"/>
      <c r="S82" s="66"/>
      <c r="T82" s="66"/>
      <c r="U82" s="66"/>
      <c r="V82" s="66"/>
      <c r="W82" s="66"/>
      <c r="X82" s="66"/>
      <c r="Y82" s="66"/>
      <c r="Z82" s="66"/>
      <c r="AA82" s="66"/>
      <c r="AB82" s="66"/>
      <c r="AC82" s="66"/>
      <c r="AD82" s="66"/>
      <c r="AE82" s="66"/>
      <c r="AF82" s="66"/>
      <c r="AG82" s="66"/>
      <c r="AH82" s="66"/>
      <c r="AI82" s="66"/>
      <c r="AJ82" s="66"/>
      <c r="AK82" s="66"/>
      <c r="AL82" s="66"/>
      <c r="AM82" s="66"/>
      <c r="AN82" s="66"/>
      <c r="AO82" s="66"/>
      <c r="AP82" s="66"/>
      <c r="AQ82" s="66"/>
      <c r="AR82" s="66"/>
      <c r="AS82" s="66"/>
      <c r="AT82" s="66"/>
      <c r="AU82" s="66"/>
      <c r="AV82" s="66"/>
      <c r="AW82" s="66"/>
      <c r="AX82" s="66"/>
      <c r="AY82" s="66"/>
      <c r="AZ82" s="66"/>
      <c r="BA82" s="66"/>
      <c r="BB82" s="66"/>
      <c r="BC82" s="66"/>
      <c r="BD82" s="66"/>
      <c r="BE82" s="66"/>
      <c r="BF82" s="66"/>
      <c r="BG82" s="66"/>
      <c r="BH82" s="66"/>
      <c r="BI82" s="66"/>
    </row>
    <row r="83" s="67" customFormat="true" ht="21" hidden="false" customHeight="true" outlineLevel="0" collapsed="false">
      <c r="A83" s="49" t="str">
        <f aca="false">Base!A83</f>
        <v>Coefficient of heat loss from atmosphere to oceans (c3)</v>
      </c>
      <c r="B83" s="53" t="n">
        <f aca="false">+Base!B83</f>
        <v>0.088</v>
      </c>
      <c r="C83" s="66"/>
      <c r="D83" s="66"/>
      <c r="E83" s="66"/>
      <c r="F83" s="66"/>
      <c r="G83" s="66"/>
      <c r="H83" s="66"/>
      <c r="I83" s="66"/>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row>
    <row r="84" s="67" customFormat="true" ht="21" hidden="false" customHeight="true" outlineLevel="0" collapsed="false">
      <c r="A84" s="49" t="str">
        <f aca="false">Base!A84</f>
        <v>Coefficient of heat gain by deep oceans (c4)</v>
      </c>
      <c r="B84" s="53" t="n">
        <f aca="false">+Base!B84</f>
        <v>0.025</v>
      </c>
      <c r="C84" s="66"/>
      <c r="D84" s="66"/>
      <c r="E84" s="66"/>
      <c r="F84" s="66"/>
      <c r="G84" s="66"/>
      <c r="H84" s="66"/>
      <c r="I84" s="66"/>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c r="AY84" s="66"/>
      <c r="AZ84" s="66"/>
      <c r="BA84" s="66"/>
      <c r="BB84" s="66"/>
      <c r="BC84" s="66"/>
      <c r="BD84" s="66"/>
      <c r="BE84" s="66"/>
      <c r="BF84" s="66"/>
      <c r="BG84" s="66"/>
      <c r="BH84" s="66"/>
      <c r="BI84" s="66"/>
    </row>
    <row r="85" s="64" customFormat="true" ht="18" hidden="false" customHeight="true" outlineLevel="0" collapsed="false">
      <c r="A85" s="46" t="str">
        <f aca="false">Base!A85</f>
        <v>Global Environmental Variables</v>
      </c>
      <c r="B85" s="63"/>
      <c r="C85" s="63"/>
      <c r="D85" s="63"/>
      <c r="E85" s="63"/>
      <c r="F85" s="63"/>
      <c r="G85" s="63"/>
      <c r="H85" s="63"/>
      <c r="I85" s="63"/>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s="63"/>
      <c r="AN85" s="63"/>
      <c r="AO85" s="63"/>
      <c r="AP85" s="63"/>
      <c r="AQ85" s="63"/>
      <c r="AR85" s="63"/>
      <c r="AS85" s="63"/>
      <c r="AT85" s="63"/>
      <c r="AU85" s="63"/>
      <c r="AV85" s="63"/>
      <c r="AW85" s="63"/>
      <c r="AX85" s="63"/>
      <c r="AY85" s="63"/>
      <c r="AZ85" s="63"/>
      <c r="BA85" s="63"/>
      <c r="BB85" s="63"/>
      <c r="BC85" s="63"/>
      <c r="BD85" s="63"/>
      <c r="BE85" s="63"/>
      <c r="BF85" s="63"/>
      <c r="BG85" s="63"/>
      <c r="BH85" s="63"/>
      <c r="BI85" s="63"/>
    </row>
    <row r="86" s="67" customFormat="true" ht="18" hidden="false" customHeight="true" outlineLevel="0" collapsed="false">
      <c r="A86" s="73" t="str">
        <f aca="false">Base!A86</f>
        <v>CARBON CYCLE (beginning of period)</v>
      </c>
      <c r="B86" s="69"/>
      <c r="C86" s="69"/>
      <c r="D86" s="69"/>
      <c r="E86" s="69"/>
      <c r="F86" s="69"/>
      <c r="G86" s="69"/>
      <c r="H86" s="69"/>
      <c r="I86" s="69"/>
      <c r="J86" s="69"/>
      <c r="K86" s="69"/>
      <c r="L86" s="69"/>
      <c r="M86" s="69"/>
      <c r="N86" s="69"/>
      <c r="O86" s="69"/>
      <c r="P86" s="69"/>
      <c r="Q86" s="69"/>
      <c r="R86" s="69"/>
      <c r="S86" s="69"/>
      <c r="T86" s="69"/>
      <c r="U86" s="69"/>
      <c r="V86" s="69"/>
      <c r="W86" s="69"/>
      <c r="X86" s="69"/>
      <c r="Y86" s="69"/>
      <c r="Z86" s="69"/>
      <c r="AA86" s="69"/>
      <c r="AB86" s="69"/>
      <c r="AC86" s="69"/>
      <c r="AD86" s="69"/>
      <c r="AE86" s="69"/>
      <c r="AF86" s="69"/>
      <c r="AG86" s="69"/>
      <c r="AH86" s="69"/>
      <c r="AI86" s="69"/>
      <c r="AJ86" s="69"/>
      <c r="AK86" s="69"/>
      <c r="AL86" s="69"/>
      <c r="AM86" s="69"/>
      <c r="AN86" s="69"/>
      <c r="AO86" s="69"/>
      <c r="AP86" s="69"/>
      <c r="AQ86" s="69"/>
      <c r="AR86" s="69"/>
      <c r="AS86" s="69"/>
      <c r="AT86" s="69"/>
      <c r="AU86" s="69"/>
      <c r="AV86" s="69"/>
      <c r="AW86" s="69"/>
      <c r="AX86" s="69"/>
      <c r="AY86" s="69"/>
      <c r="AZ86" s="69"/>
      <c r="BA86" s="69"/>
      <c r="BB86" s="69"/>
      <c r="BC86" s="69"/>
      <c r="BD86" s="69"/>
      <c r="BE86" s="69"/>
      <c r="BF86" s="69"/>
      <c r="BG86" s="69"/>
      <c r="BH86" s="69"/>
      <c r="BI86" s="69"/>
    </row>
    <row r="87" s="67" customFormat="true" ht="18" hidden="false" customHeight="true" outlineLevel="0" collapsed="false">
      <c r="A87" s="49" t="str">
        <f aca="false">Base!A87</f>
        <v>Atmospheric concentration of carbon (GTC)</v>
      </c>
      <c r="B87" s="69" t="n">
        <f aca="false">+Base!B60</f>
        <v>830.4</v>
      </c>
      <c r="C87" s="69" t="n">
        <f aca="false">Base!$B65*B87+Base!$B66*B89+B112*5/3.666</f>
        <v>866.116243162819</v>
      </c>
      <c r="D87" s="69" t="n">
        <f aca="false">Base!$B65*C87+Base!$B66*C89+C112*5/3.666</f>
        <v>896.080616831535</v>
      </c>
      <c r="E87" s="69" t="n">
        <f aca="false">Base!$B65*D87+Base!$B66*D89+D112*5/3.666</f>
        <v>927.312005390322</v>
      </c>
      <c r="F87" s="69" t="n">
        <f aca="false">Base!$B65*E87+Base!$B66*E89+E112*5/3.666</f>
        <v>959.644125669976</v>
      </c>
      <c r="G87" s="69" t="n">
        <f aca="false">Base!$B65*F87+Base!$B66*F89+F112*5/3.666</f>
        <v>992.807501471595</v>
      </c>
      <c r="H87" s="69" t="n">
        <f aca="false">Base!$B65*G87+Base!$B66*G89+G112*5/3.666</f>
        <v>1026.4534698057</v>
      </c>
      <c r="I87" s="69" t="n">
        <f aca="false">Base!$B65*H87+Base!$B66*H89+H112*5/3.666</f>
        <v>1060.17430450463</v>
      </c>
      <c r="J87" s="69" t="n">
        <f aca="false">Base!$B65*I87+Base!$B66*I89+I112*5/3.666</f>
        <v>1093.52013303037</v>
      </c>
      <c r="K87" s="69" t="n">
        <f aca="false">Base!$B65*J87+Base!$B66*J89+J112*5/3.666</f>
        <v>1126.01320624972</v>
      </c>
      <c r="L87" s="69" t="n">
        <f aca="false">Base!$B65*K87+Base!$B66*K89+K112*5/3.666</f>
        <v>1157.15997857097</v>
      </c>
      <c r="M87" s="69" t="n">
        <f aca="false">Base!$B65*L87+Base!$B66*L89+L112*5/3.666</f>
        <v>1186.46137064726</v>
      </c>
      <c r="N87" s="69" t="n">
        <f aca="false">Base!$B65*M87+Base!$B66*M89+M112*5/3.666</f>
        <v>1213.42151752203</v>
      </c>
      <c r="O87" s="69" t="n">
        <f aca="false">Base!$B65*N87+Base!$B66*N89+N112*5/3.666</f>
        <v>1237.55524911037</v>
      </c>
      <c r="P87" s="69" t="n">
        <f aca="false">Base!$B65*O87+Base!$B66*O89+O112*5/3.666</f>
        <v>1258.39450477093</v>
      </c>
      <c r="Q87" s="69" t="n">
        <f aca="false">Base!$B65*P87+Base!$B66*P89+P112*5/3.666</f>
        <v>1275.49384615136</v>
      </c>
      <c r="R87" s="69" t="n">
        <f aca="false">Base!$B65*Q87+Base!$B66*Q89+Q112*5/3.666</f>
        <v>1288.43519793706</v>
      </c>
      <c r="S87" s="69" t="n">
        <f aca="false">Base!$B65*R87+Base!$B66*R89+R112*5/3.666</f>
        <v>1296.83191050427</v>
      </c>
      <c r="T87" s="69" t="n">
        <f aca="false">Base!$B65*S87+Base!$B66*S89+S112*5/3.666</f>
        <v>1300.33219368632</v>
      </c>
      <c r="U87" s="69" t="n">
        <f aca="false">Base!$B65*T87+Base!$B66*T89+T112*5/3.666</f>
        <v>1298.6219060064</v>
      </c>
      <c r="V87" s="69" t="n">
        <f aca="false">Base!$B65*U87+Base!$B66*U89+U112*5/3.666</f>
        <v>1291.42488756184</v>
      </c>
      <c r="W87" s="69" t="n">
        <f aca="false">Base!$B65*V87+Base!$B66*V89+V112*5/3.666</f>
        <v>1278.50899929789</v>
      </c>
      <c r="X87" s="69" t="n">
        <f aca="false">Base!$B65*W87+Base!$B66*W89+W112*5/3.666</f>
        <v>1259.69251151699</v>
      </c>
      <c r="Y87" s="69" t="n">
        <f aca="false">Base!$B65*X87+Base!$B66*X89+X112*5/3.666</f>
        <v>1234.85264643765</v>
      </c>
      <c r="Z87" s="69" t="n">
        <f aca="false">Base!$B65*Y87+Base!$B66*Y89+Y112*5/3.666</f>
        <v>1210.43084186669</v>
      </c>
      <c r="AA87" s="69" t="n">
        <f aca="false">Base!$B65*Z87+Base!$B66*Z89+Z112*5/3.666</f>
        <v>1189.00920945281</v>
      </c>
      <c r="AB87" s="69" t="n">
        <f aca="false">Base!$B65*AA87+Base!$B66*AA89+AA112*5/3.666</f>
        <v>1170.20748616398</v>
      </c>
      <c r="AC87" s="69" t="n">
        <f aca="false">Base!$B65*AB87+Base!$B66*AB89+AB112*5/3.666</f>
        <v>1153.69356935232</v>
      </c>
      <c r="AD87" s="69" t="n">
        <f aca="false">Base!$B65*AC87+Base!$B66*AC89+AC112*5/3.666</f>
        <v>1139.17742969504</v>
      </c>
      <c r="AE87" s="69" t="n">
        <f aca="false">Base!$B65*AD87+Base!$B66*AD89+AD112*5/3.666</f>
        <v>1126.40579097552</v>
      </c>
      <c r="AF87" s="69" t="n">
        <f aca="false">Base!$B65*AE87+Base!$B66*AE89+AE112*5/3.666</f>
        <v>1075.33056808562</v>
      </c>
      <c r="AG87" s="69" t="n">
        <f aca="false">Base!$B65*AF87+Base!$B66*AF89+AF112*5/3.666</f>
        <v>1028.81010596185</v>
      </c>
      <c r="AH87" s="69" t="n">
        <f aca="false">Base!$B65*AG87+Base!$B66*AG89+AG112*5/3.666</f>
        <v>986.292152054417</v>
      </c>
      <c r="AI87" s="69" t="n">
        <f aca="false">Base!$B65*AH87+Base!$B66*AH89+AH112*5/3.666</f>
        <v>947.300238581756</v>
      </c>
      <c r="AJ87" s="69" t="n">
        <f aca="false">Base!$B65*AI87+Base!$B66*AI89+AI112*5/3.666</f>
        <v>911.422526926688</v>
      </c>
      <c r="AK87" s="69" t="n">
        <f aca="false">Base!$B65*AJ87+Base!$B66*AJ89+AJ112*5/3.666</f>
        <v>878.30255273175</v>
      </c>
      <c r="AL87" s="69" t="n">
        <f aca="false">Base!$B65*AK87+Base!$B66*AK89+AK112*5/3.666</f>
        <v>847.631438722727</v>
      </c>
      <c r="AM87" s="69" t="n">
        <f aca="false">Base!$B65*AL87+Base!$B66*AL89+AL112*5/3.666</f>
        <v>819.141277648065</v>
      </c>
      <c r="AN87" s="69" t="n">
        <f aca="false">Base!$B65*AM87+Base!$B66*AM89+AM112*5/3.666</f>
        <v>792.599472995998</v>
      </c>
      <c r="AO87" s="69" t="n">
        <f aca="false">Base!$B65*AN87+Base!$B66*AN89+AN112*5/3.666</f>
        <v>767.803880446026</v>
      </c>
      <c r="AP87" s="69" t="n">
        <f aca="false">Base!$B65*AO87+Base!$B66*AO89+AO112*5/3.666</f>
        <v>744.578629229416</v>
      </c>
      <c r="AQ87" s="69" t="n">
        <f aca="false">Base!$B65*AP87+Base!$B66*AP89+AP112*5/3.666</f>
        <v>722.770528937523</v>
      </c>
      <c r="AR87" s="69" t="n">
        <f aca="false">Base!$B65*AQ87+Base!$B66*AQ89+AQ112*5/3.666</f>
        <v>702.245987072891</v>
      </c>
      <c r="AS87" s="69" t="n">
        <f aca="false">Base!$B65*AR87+Base!$B66*AR89+AR112*5/3.666</f>
        <v>682.888380361589</v>
      </c>
      <c r="AT87" s="69" t="n">
        <f aca="false">Base!$B65*AS87+Base!$B66*AS89+AS112*5/3.666</f>
        <v>664.595841089841</v>
      </c>
      <c r="AU87" s="69" t="n">
        <f aca="false">Base!$B65*AT87+Base!$B66*AT89+AT112*5/3.666</f>
        <v>647.279442406914</v>
      </c>
      <c r="AV87" s="69" t="n">
        <f aca="false">Base!$B65*AU87+Base!$B66*AU89+AU112*5/3.666</f>
        <v>630.861798389295</v>
      </c>
      <c r="AW87" s="69" t="n">
        <f aca="false">Base!$B65*AV87+Base!$B66*AV89+AV112*5/3.666</f>
        <v>615.276144897176</v>
      </c>
      <c r="AX87" s="69" t="n">
        <f aca="false">Base!$B65*AW87+Base!$B66*AW89+AW112*5/3.666</f>
        <v>600.466050852784</v>
      </c>
      <c r="AY87" s="69" t="n">
        <f aca="false">Base!$B65*AX87+Base!$B66*AX89+AX112*5/3.666</f>
        <v>586.386055619809</v>
      </c>
      <c r="AZ87" s="69" t="n">
        <f aca="false">Base!$B65*AY87+Base!$B66*AY89+AY112*5/3.666</f>
        <v>573.003795045408</v>
      </c>
      <c r="BA87" s="69" t="n">
        <f aca="false">Base!$B65*AZ87+Base!$B66*AZ89+AZ112*5/3.666</f>
        <v>560.304693801377</v>
      </c>
      <c r="BB87" s="69" t="n">
        <f aca="false">Base!$B65*BA87+Base!$B66*BA89+BA112*5/3.666</f>
        <v>547.932715484018</v>
      </c>
      <c r="BC87" s="69" t="n">
        <f aca="false">Base!$B65*BB87+Base!$B66*BB89+BB112*5/3.666</f>
        <v>535.952214869616</v>
      </c>
      <c r="BD87" s="69" t="n">
        <f aca="false">Base!$B65*BC87+Base!$B66*BC89+BC112*5/3.666</f>
        <v>527.447805552153</v>
      </c>
      <c r="BE87" s="69" t="n">
        <f aca="false">Base!$B65*BD87+Base!$B66*BD89+BD112*5/3.666</f>
        <v>541.782021037403</v>
      </c>
      <c r="BF87" s="69" t="n">
        <f aca="false">Base!$B65*BE87+Base!$B66*BE89+BE112*5/3.666</f>
        <v>580.233873098787</v>
      </c>
      <c r="BG87" s="69" t="n">
        <f aca="false">Base!$B65*BF87+Base!$B66*BF89+BF112*5/3.666</f>
        <v>643.846668819108</v>
      </c>
      <c r="BH87" s="69" t="n">
        <f aca="false">Base!$B65*BG87+Base!$B66*BG89+BG112*5/3.666</f>
        <v>733.760184062921</v>
      </c>
      <c r="BI87" s="69" t="n">
        <f aca="false">Base!$B65*BH87+Base!$B66*BH89+BH112*5/3.666</f>
        <v>851.730141958565</v>
      </c>
    </row>
    <row r="88" s="67" customFormat="true" ht="18" hidden="false" customHeight="true" outlineLevel="0" collapsed="false">
      <c r="A88" s="49" t="str">
        <f aca="false">Base!A88</f>
        <v>Atmospheric concentration of carbon (ppm)</v>
      </c>
      <c r="B88" s="69" t="n">
        <f aca="false">+B87/2.13</f>
        <v>389.859154929577</v>
      </c>
      <c r="C88" s="69" t="n">
        <f aca="false">+C87/2.13</f>
        <v>406.627344207896</v>
      </c>
      <c r="D88" s="69" t="n">
        <f aca="false">+D87/2.13</f>
        <v>420.695125273021</v>
      </c>
      <c r="E88" s="69" t="n">
        <f aca="false">+E87/2.13</f>
        <v>435.357749009541</v>
      </c>
      <c r="F88" s="69" t="n">
        <f aca="false">+F87/2.13</f>
        <v>450.537148201867</v>
      </c>
      <c r="G88" s="69" t="n">
        <f aca="false">+G87/2.13</f>
        <v>466.106808202627</v>
      </c>
      <c r="H88" s="69" t="n">
        <f aca="false">+H87/2.13</f>
        <v>481.903037467465</v>
      </c>
      <c r="I88" s="69" t="n">
        <f aca="false">+I87/2.13</f>
        <v>497.734415260388</v>
      </c>
      <c r="J88" s="69" t="n">
        <f aca="false">+J87/2.13</f>
        <v>513.389733817077</v>
      </c>
      <c r="K88" s="69" t="n">
        <f aca="false">+K87/2.13</f>
        <v>528.644697769821</v>
      </c>
      <c r="L88" s="69" t="n">
        <f aca="false">+L87/2.13</f>
        <v>543.267595573223</v>
      </c>
      <c r="M88" s="69" t="n">
        <f aca="false">+M87/2.13</f>
        <v>557.02411767477</v>
      </c>
      <c r="N88" s="69" t="n">
        <f aca="false">+N87/2.13</f>
        <v>569.681463625366</v>
      </c>
      <c r="O88" s="69" t="n">
        <f aca="false">+O87/2.13</f>
        <v>581.011854042427</v>
      </c>
      <c r="P88" s="69" t="n">
        <f aca="false">+P87/2.13</f>
        <v>590.795542145975</v>
      </c>
      <c r="Q88" s="69" t="n">
        <f aca="false">+Q87/2.13</f>
        <v>598.823401948997</v>
      </c>
      <c r="R88" s="69" t="n">
        <f aca="false">+R87/2.13</f>
        <v>604.899153961062</v>
      </c>
      <c r="S88" s="69" t="n">
        <f aca="false">+S87/2.13</f>
        <v>608.841272537217</v>
      </c>
      <c r="T88" s="69" t="n">
        <f aca="false">+T87/2.13</f>
        <v>610.484597974796</v>
      </c>
      <c r="U88" s="69" t="n">
        <f aca="false">+U87/2.13</f>
        <v>609.681646012396</v>
      </c>
      <c r="V88" s="69" t="n">
        <f aca="false">+V87/2.13</f>
        <v>606.302764113542</v>
      </c>
      <c r="W88" s="69" t="n">
        <f aca="false">+W87/2.13</f>
        <v>600.238966806522</v>
      </c>
      <c r="X88" s="69" t="n">
        <f aca="false">+X87/2.13</f>
        <v>591.404934984503</v>
      </c>
      <c r="Y88" s="69" t="n">
        <f aca="false">+Y87/2.13</f>
        <v>579.743026496549</v>
      </c>
      <c r="Z88" s="69" t="n">
        <f aca="false">+Z87/2.13</f>
        <v>568.277390547742</v>
      </c>
      <c r="AA88" s="69" t="n">
        <f aca="false">+AA87/2.13</f>
        <v>558.220286128081</v>
      </c>
      <c r="AB88" s="69" t="n">
        <f aca="false">+AB87/2.13</f>
        <v>549.393185992478</v>
      </c>
      <c r="AC88" s="69" t="n">
        <f aca="false">+AC87/2.13</f>
        <v>541.640173404844</v>
      </c>
      <c r="AD88" s="69" t="n">
        <f aca="false">+AD87/2.13</f>
        <v>534.825084363869</v>
      </c>
      <c r="AE88" s="69" t="n">
        <f aca="false">+AE87/2.13</f>
        <v>528.829009847662</v>
      </c>
      <c r="AF88" s="69" t="n">
        <f aca="false">+AF87/2.13</f>
        <v>504.850031965079</v>
      </c>
      <c r="AG88" s="69" t="n">
        <f aca="false">+AG87/2.13</f>
        <v>483.009439418709</v>
      </c>
      <c r="AH88" s="69" t="n">
        <f aca="false">+AH87/2.13</f>
        <v>463.047958710994</v>
      </c>
      <c r="AI88" s="69" t="n">
        <f aca="false">+AI87/2.13</f>
        <v>444.741896047773</v>
      </c>
      <c r="AJ88" s="69" t="n">
        <f aca="false">+AJ87/2.13</f>
        <v>427.897899965581</v>
      </c>
      <c r="AK88" s="69" t="n">
        <f aca="false">+AK87/2.13</f>
        <v>412.348616305986</v>
      </c>
      <c r="AL88" s="69" t="n">
        <f aca="false">+AL87/2.13</f>
        <v>397.949032264191</v>
      </c>
      <c r="AM88" s="69" t="n">
        <f aca="false">+AM87/2.13</f>
        <v>384.573369787824</v>
      </c>
      <c r="AN88" s="69" t="n">
        <f aca="false">+AN87/2.13</f>
        <v>372.112428636619</v>
      </c>
      <c r="AO88" s="69" t="n">
        <f aca="false">+AO87/2.13</f>
        <v>360.471305373721</v>
      </c>
      <c r="AP88" s="69" t="n">
        <f aca="false">+AP87/2.13</f>
        <v>349.567431563106</v>
      </c>
      <c r="AQ88" s="69" t="n">
        <f aca="false">+AQ87/2.13</f>
        <v>339.328886825128</v>
      </c>
      <c r="AR88" s="69" t="n">
        <f aca="false">+AR87/2.13</f>
        <v>329.692951677414</v>
      </c>
      <c r="AS88" s="69" t="n">
        <f aca="false">+AS87/2.13</f>
        <v>320.604873409197</v>
      </c>
      <c r="AT88" s="69" t="n">
        <f aca="false">+AT87/2.13</f>
        <v>312.016826802742</v>
      </c>
      <c r="AU88" s="69" t="n">
        <f aca="false">+AU87/2.13</f>
        <v>303.88706216287</v>
      </c>
      <c r="AV88" s="69" t="n">
        <f aca="false">+AV87/2.13</f>
        <v>296.179248070092</v>
      </c>
      <c r="AW88" s="69" t="n">
        <f aca="false">+AW87/2.13</f>
        <v>288.862039857829</v>
      </c>
      <c r="AX88" s="69" t="n">
        <f aca="false">+AX87/2.13</f>
        <v>281.90894406234</v>
      </c>
      <c r="AY88" s="69" t="n">
        <f aca="false">+AY87/2.13</f>
        <v>275.298617661882</v>
      </c>
      <c r="AZ88" s="69" t="n">
        <f aca="false">+AZ87/2.13</f>
        <v>269.015866218501</v>
      </c>
      <c r="BA88" s="69" t="n">
        <f aca="false">+BA87/2.13</f>
        <v>263.053846855107</v>
      </c>
      <c r="BB88" s="69" t="n">
        <f aca="false">+BB87/2.13</f>
        <v>257.245406330525</v>
      </c>
      <c r="BC88" s="69" t="n">
        <f aca="false">+BC87/2.13</f>
        <v>251.620758154749</v>
      </c>
      <c r="BD88" s="69" t="n">
        <f aca="false">+BD87/2.13</f>
        <v>247.628077724016</v>
      </c>
      <c r="BE88" s="69" t="n">
        <f aca="false">+BE87/2.13</f>
        <v>254.357756355588</v>
      </c>
      <c r="BF88" s="69" t="n">
        <f aca="false">+BF87/2.13</f>
        <v>272.410269060463</v>
      </c>
      <c r="BG88" s="69" t="n">
        <f aca="false">+BG87/2.13</f>
        <v>302.275431370473</v>
      </c>
      <c r="BH88" s="69" t="n">
        <f aca="false">+BH87/2.13</f>
        <v>344.488349325315</v>
      </c>
      <c r="BI88" s="69" t="n">
        <f aca="false">+BI87/2.13</f>
        <v>399.873306083833</v>
      </c>
    </row>
    <row r="89" s="67" customFormat="true" ht="18" hidden="false" customHeight="true" outlineLevel="0" collapsed="false">
      <c r="A89" s="49" t="str">
        <f aca="false">Base!A89</f>
        <v>Concentration in biosphere and upper oceans (GTC)</v>
      </c>
      <c r="B89" s="69" t="n">
        <f aca="false">Base!B62</f>
        <v>1527</v>
      </c>
      <c r="C89" s="69" t="n">
        <f aca="false">B87* Base!$B67+B89* Base!$B68+B90* Base!$B69</f>
        <v>1541.10786166667</v>
      </c>
      <c r="D89" s="69" t="n">
        <f aca="false">C87* Base!$B67+C89* Base!$B68+C90* Base!$B69</f>
        <v>1557.7828926199</v>
      </c>
      <c r="E89" s="69" t="n">
        <f aca="false">D87* Base!$B67+D89* Base!$B68+D90* Base!$B69</f>
        <v>1576.41412552815</v>
      </c>
      <c r="F89" s="69" t="n">
        <f aca="false">E87* Base!$B67+E89* Base!$B68+E90* Base!$B69</f>
        <v>1597.03320216501</v>
      </c>
      <c r="G89" s="69" t="n">
        <f aca="false">F87* Base!$B67+F89* Base!$B68+F90* Base!$B69</f>
        <v>1619.65584113256</v>
      </c>
      <c r="H89" s="69" t="n">
        <f aca="false">G87* Base!$B67+G89* Base!$B68+G90* Base!$B69</f>
        <v>1644.27340702624</v>
      </c>
      <c r="I89" s="69" t="n">
        <f aca="false">H87* Base!$B67+H89* Base!$B68+H90* Base!$B69</f>
        <v>1670.84693635708</v>
      </c>
      <c r="J89" s="69" t="n">
        <f aca="false">I87* Base!$B67+I89* Base!$B68+I90* Base!$B69</f>
        <v>1699.3031782461</v>
      </c>
      <c r="K89" s="69" t="n">
        <f aca="false">J87* Base!$B67+J89* Base!$B68+J90* Base!$B69</f>
        <v>1729.53228542634</v>
      </c>
      <c r="L89" s="69" t="n">
        <f aca="false">K87* Base!$B67+K89* Base!$B68+K90* Base!$B69</f>
        <v>1761.38685522998</v>
      </c>
      <c r="M89" s="69" t="n">
        <f aca="false">L87* Base!$B67+L89* Base!$B68+L90* Base!$B69</f>
        <v>1794.68207275204</v>
      </c>
      <c r="N89" s="69" t="n">
        <f aca="false">M87* Base!$B67+M89* Base!$B68+M90* Base!$B69</f>
        <v>1829.19675125517</v>
      </c>
      <c r="O89" s="69" t="n">
        <f aca="false">N87* Base!$B67+N89* Base!$B68+N90* Base!$B69</f>
        <v>1864.67509990106</v>
      </c>
      <c r="P89" s="69" t="n">
        <f aca="false">O87* Base!$B67+O89* Base!$B68+O90* Base!$B69</f>
        <v>1900.82907755912</v>
      </c>
      <c r="Q89" s="69" t="n">
        <f aca="false">P87* Base!$B67+P89* Base!$B68+P90* Base!$B69</f>
        <v>1937.34121496497</v>
      </c>
      <c r="R89" s="69" t="n">
        <f aca="false">Q87* Base!$B67+Q89* Base!$B68+Q90* Base!$B69</f>
        <v>1973.86780675653</v>
      </c>
      <c r="S89" s="69" t="n">
        <f aca="false">R87* Base!$B67+R89* Base!$B68+R90* Base!$B69</f>
        <v>2010.04239034403</v>
      </c>
      <c r="T89" s="69" t="n">
        <f aca="false">S87* Base!$B67+S89* Base!$B68+S90* Base!$B69</f>
        <v>2045.47944023301</v>
      </c>
      <c r="U89" s="69" t="n">
        <f aca="false">T87* Base!$B67+T89* Base!$B68+T90* Base!$B69</f>
        <v>2079.77821366459</v>
      </c>
      <c r="V89" s="69" t="n">
        <f aca="false">U87* Base!$B67+U89* Base!$B68+U90* Base!$B69</f>
        <v>2112.52668467896</v>
      </c>
      <c r="W89" s="69" t="n">
        <f aca="false">V87* Base!$B67+V89* Base!$B68+V90* Base!$B69</f>
        <v>2143.30534683654</v>
      </c>
      <c r="X89" s="69" t="n">
        <f aca="false">W87* Base!$B67+W89* Base!$B68+W90* Base!$B69</f>
        <v>2171.69139212501</v>
      </c>
      <c r="Y89" s="69" t="n">
        <f aca="false">X87* Base!$B67+X89* Base!$B68+X90* Base!$B69</f>
        <v>2197.26328142871</v>
      </c>
      <c r="Z89" s="69" t="n">
        <f aca="false">Y87* Base!$B67+Y89* Base!$B68+Y90* Base!$B69</f>
        <v>2219.60588013347</v>
      </c>
      <c r="AA89" s="69" t="n">
        <f aca="false">Z87* Base!$B67+Z89* Base!$B68+Z90* Base!$B69</f>
        <v>2238.88784725471</v>
      </c>
      <c r="AB89" s="69" t="n">
        <f aca="false">AA87* Base!$B67+AA89* Base!$B68+AA90* Base!$B69</f>
        <v>2255.4981787408</v>
      </c>
      <c r="AC89" s="69" t="n">
        <f aca="false">AB87* Base!$B67+AB89* Base!$B68+AB90* Base!$B69</f>
        <v>2269.77652253228</v>
      </c>
      <c r="AD89" s="69" t="n">
        <f aca="false">AC87* Base!$B67+AC89* Base!$B68+AC90* Base!$B69</f>
        <v>2282.01943182903</v>
      </c>
      <c r="AE89" s="69" t="n">
        <f aca="false">AD87* Base!$B67+AD89* Base!$B68+AD90* Base!$B69</f>
        <v>2292.4858273406</v>
      </c>
      <c r="AF89" s="69" t="n">
        <f aca="false">AE87* Base!$B67+AE89* Base!$B68+AE90* Base!$B69</f>
        <v>2301.40176830326</v>
      </c>
      <c r="AG89" s="69" t="n">
        <f aca="false">AF87* Base!$B67+AF89* Base!$B68+AF90* Base!$B69</f>
        <v>2305.45985121395</v>
      </c>
      <c r="AH89" s="69" t="n">
        <f aca="false">AG87* Base!$B67+AG89* Base!$B68+AG90* Base!$B69</f>
        <v>2305.25924322311</v>
      </c>
      <c r="AI89" s="69" t="n">
        <f aca="false">AH87* Base!$B67+AH89* Base!$B68+AH90* Base!$B69</f>
        <v>2301.32604582649</v>
      </c>
      <c r="AJ89" s="69" t="n">
        <f aca="false">AI87* Base!$B67+AI89* Base!$B68+AI90* Base!$B69</f>
        <v>2294.12294762122</v>
      </c>
      <c r="AK89" s="69" t="n">
        <f aca="false">AJ87* Base!$B67+AJ89* Base!$B68+AJ90* Base!$B69</f>
        <v>2284.05750119559</v>
      </c>
      <c r="AL89" s="69" t="n">
        <f aca="false">AK87* Base!$B67+AK89* Base!$B68+AK90* Base!$B69</f>
        <v>2271.48924759731</v>
      </c>
      <c r="AM89" s="69" t="n">
        <f aca="false">AL87* Base!$B67+AL89* Base!$B68+AL90* Base!$B69</f>
        <v>2256.73586459949</v>
      </c>
      <c r="AN89" s="69" t="n">
        <f aca="false">AM87* Base!$B67+AM89* Base!$B68+AM90* Base!$B69</f>
        <v>2240.07848159783</v>
      </c>
      <c r="AO89" s="69" t="n">
        <f aca="false">AN87* Base!$B67+AN89* Base!$B68+AN90* Base!$B69</f>
        <v>2221.76627945412</v>
      </c>
      <c r="AP89" s="69" t="n">
        <f aca="false">AO87* Base!$B67+AO89* Base!$B68+AO90* Base!$B69</f>
        <v>2202.02047494998</v>
      </c>
      <c r="AQ89" s="69" t="n">
        <f aca="false">AP87* Base!$B67+AP89* Base!$B68+AP90* Base!$B69</f>
        <v>2181.03777481257</v>
      </c>
      <c r="AR89" s="69" t="n">
        <f aca="false">AQ87* Base!$B67+AQ89* Base!$B68+AQ90* Base!$B69</f>
        <v>2158.9933724917</v>
      </c>
      <c r="AS89" s="69" t="n">
        <f aca="false">AR87* Base!$B67+AR89* Base!$B68+AR90* Base!$B69</f>
        <v>2136.04355130556</v>
      </c>
      <c r="AT89" s="69" t="n">
        <f aca="false">AS87* Base!$B67+AS89* Base!$B68+AS90* Base!$B69</f>
        <v>2112.32794996025</v>
      </c>
      <c r="AU89" s="69" t="n">
        <f aca="false">AT87* Base!$B67+AT89* Base!$B68+AT90* Base!$B69</f>
        <v>2087.97154075227</v>
      </c>
      <c r="AV89" s="69" t="n">
        <f aca="false">AU87* Base!$B67+AU89* Base!$B68+AU90* Base!$B69</f>
        <v>2063.08636729569</v>
      </c>
      <c r="AW89" s="69" t="n">
        <f aca="false">AV87* Base!$B67+AV89* Base!$B68+AV90* Base!$B69</f>
        <v>2037.77308809324</v>
      </c>
      <c r="AX89" s="69" t="n">
        <f aca="false">AW87* Base!$B67+AW89* Base!$B68+AW90* Base!$B69</f>
        <v>2012.12237618934</v>
      </c>
      <c r="AY89" s="69" t="n">
        <f aca="false">AX87* Base!$B67+AX89* Base!$B68+AX90* Base!$B69</f>
        <v>1986.21623625989</v>
      </c>
      <c r="AZ89" s="69" t="n">
        <f aca="false">AY87* Base!$B67+AY89* Base!$B68+AY90* Base!$B69</f>
        <v>1960.12932400753</v>
      </c>
      <c r="BA89" s="69" t="n">
        <f aca="false">AZ87* Base!$B67+AZ89* Base!$B68+AZ90* Base!$B69</f>
        <v>1933.93039877194</v>
      </c>
      <c r="BB89" s="69" t="n">
        <f aca="false">BA87* Base!$B67+BA89* Base!$B68+BA90* Base!$B69</f>
        <v>1907.68412975137</v>
      </c>
      <c r="BC89" s="69" t="n">
        <f aca="false">BB87* Base!$B67+BB89* Base!$B68+BB90* Base!$B69</f>
        <v>1881.42121448202</v>
      </c>
      <c r="BD89" s="69" t="n">
        <f aca="false">BC87* Base!$B67+BC89* Base!$B68+BC90* Base!$B69</f>
        <v>1855.17676034168</v>
      </c>
      <c r="BE89" s="69" t="n">
        <f aca="false">BD87* Base!$B67+BD89* Base!$B68+BD90* Base!$B69</f>
        <v>1829.25588730268</v>
      </c>
      <c r="BF89" s="69" t="n">
        <f aca="false">BE87* Base!$B67+BE89* Base!$B68+BE90* Base!$B69</f>
        <v>1805.6551605995</v>
      </c>
      <c r="BG89" s="69" t="n">
        <f aca="false">BF87* Base!$B67+BF89* Base!$B68+BF90* Base!$B69</f>
        <v>1786.4021812431</v>
      </c>
      <c r="BH89" s="69" t="n">
        <f aca="false">BG87* Base!$B67+BG89* Base!$B68+BG90* Base!$B69</f>
        <v>1773.53357853643</v>
      </c>
      <c r="BI89" s="69" t="n">
        <f aca="false">BH87* Base!$B67+BH89* Base!$B68+BH90* Base!$B69</f>
        <v>1769.10313242213</v>
      </c>
    </row>
    <row r="90" s="67" customFormat="true" ht="18" hidden="false" customHeight="true" outlineLevel="0" collapsed="false">
      <c r="A90" s="49" t="str">
        <f aca="false">Base!A90</f>
        <v>Concentration in deep oceans (GTC)</v>
      </c>
      <c r="B90" s="69" t="n">
        <f aca="false">Base!B63</f>
        <v>10010</v>
      </c>
      <c r="C90" s="69" t="n">
        <f aca="false">( Base!$B70)*B89+( Base!$B71)*B90</f>
        <v>10010.439125</v>
      </c>
      <c r="D90" s="69" t="n">
        <f aca="false">( Base!$B70)*C89+( Base!$B71)*C90</f>
        <v>10010.9133714495</v>
      </c>
      <c r="E90" s="69" t="n">
        <f aca="false">( Base!$B70)*D89+( Base!$B71)*D90</f>
        <v>10011.4291454182</v>
      </c>
      <c r="F90" s="69" t="n">
        <f aca="false">( Base!$B70)*E89+( Base!$B71)*E90</f>
        <v>10011.9913233954</v>
      </c>
      <c r="G90" s="69" t="n">
        <f aca="false">( Base!$B70)*F89+( Base!$B71)*F90</f>
        <v>10012.6048593292</v>
      </c>
      <c r="H90" s="69" t="n">
        <f aca="false">( Base!$B70)*G89+( Base!$B71)*G90</f>
        <v>10013.274744792</v>
      </c>
      <c r="I90" s="69" t="n">
        <f aca="false">( Base!$B70)*H89+( Base!$B71)*H90</f>
        <v>10014.0059480832</v>
      </c>
      <c r="J90" s="69" t="n">
        <f aca="false">( Base!$B70)*I89+( Base!$B71)*I90</f>
        <v>10014.8033384166</v>
      </c>
      <c r="K90" s="69" t="n">
        <f aca="false">( Base!$B70)*J89+( Base!$B71)*J90</f>
        <v>10015.6716002355</v>
      </c>
      <c r="L90" s="69" t="n">
        <f aca="false">( Base!$B70)*K89+( Base!$B71)*K90</f>
        <v>10016.615141784</v>
      </c>
      <c r="M90" s="69" t="n">
        <f aca="false">( Base!$B70)*L89+( Base!$B71)*L90</f>
        <v>10017.6380013117</v>
      </c>
      <c r="N90" s="69" t="n">
        <f aca="false">( Base!$B70)*M89+( Base!$B71)*M90</f>
        <v>10018.7437536681</v>
      </c>
      <c r="O90" s="69" t="n">
        <f aca="false">( Base!$B70)*N89+( Base!$B71)*N90</f>
        <v>10019.9354195294</v>
      </c>
      <c r="P90" s="69" t="n">
        <f aca="false">( Base!$B70)*O89+( Base!$B71)*O90</f>
        <v>10021.2153790751</v>
      </c>
      <c r="Q90" s="69" t="n">
        <f aca="false">( Base!$B70)*P89+( Base!$B71)*P90</f>
        <v>10022.5852915785</v>
      </c>
      <c r="R90" s="69" t="n">
        <f aca="false">( Base!$B70)*Q89+( Base!$B71)*Q90</f>
        <v>10024.04602208</v>
      </c>
      <c r="S90" s="69" t="n">
        <f aca="false">( Base!$B70)*R89+( Base!$B71)*R90</f>
        <v>10025.5975760645</v>
      </c>
      <c r="T90" s="69" t="n">
        <f aca="false">( Base!$B70)*S89+( Base!$B71)*S90</f>
        <v>10027.2390428584</v>
      </c>
      <c r="U90" s="69" t="n">
        <f aca="false">( Base!$B70)*T89+( Base!$B71)*T90</f>
        <v>10028.968548282</v>
      </c>
      <c r="V90" s="69" t="n">
        <f aca="false">( Base!$B70)*U89+( Base!$B71)*U90</f>
        <v>10030.7832169312</v>
      </c>
      <c r="W90" s="69" t="n">
        <f aca="false">( Base!$B70)*V89+( Base!$B71)*V90</f>
        <v>10032.6791443071</v>
      </c>
      <c r="X90" s="69" t="n">
        <f aca="false">( Base!$B70)*W89+( Base!$B71)*W90</f>
        <v>10034.651378463</v>
      </c>
      <c r="Y90" s="69" t="n">
        <f aca="false">( Base!$B70)*X89+( Base!$B71)*X90</f>
        <v>10036.6939121031</v>
      </c>
      <c r="Z90" s="69" t="n">
        <f aca="false">( Base!$B70)*Y89+( Base!$B71)*Y90</f>
        <v>10038.7996861113</v>
      </c>
      <c r="AA90" s="69" t="n">
        <f aca="false">( Base!$B70)*Z89+( Base!$B71)*Z90</f>
        <v>10040.9606059176</v>
      </c>
      <c r="AB90" s="69" t="n">
        <f aca="false">( Base!$B70)*AA89+( Base!$B71)*AA90</f>
        <v>10043.1690013313</v>
      </c>
      <c r="AC90" s="69" t="n">
        <f aca="false">( Base!$B70)*AB89+( Base!$B71)*AB90</f>
        <v>10045.4181772402</v>
      </c>
      <c r="AD90" s="69" t="n">
        <f aca="false">( Base!$B70)*AC89+( Base!$B71)*AC90</f>
        <v>10047.7022899117</v>
      </c>
      <c r="AE90" s="69" t="n">
        <f aca="false">( Base!$B70)*AD89+( Base!$B71)*AD90</f>
        <v>10050.0162389684</v>
      </c>
      <c r="AF90" s="69" t="n">
        <f aca="false">( Base!$B70)*AE89+( Base!$B71)*AE90</f>
        <v>10052.3555730561</v>
      </c>
      <c r="AG90" s="69" t="n">
        <f aca="false">( Base!$B70)*AF89+( Base!$B71)*AF90</f>
        <v>10054.7164074709</v>
      </c>
      <c r="AH90" s="69" t="n">
        <f aca="false">( Base!$B70)*AG89+( Base!$B71)*AG90</f>
        <v>10057.0865903115</v>
      </c>
      <c r="AI90" s="69" t="n">
        <f aca="false">( Base!$B70)*AH89+( Base!$B71)*AH90</f>
        <v>10059.4554716953</v>
      </c>
      <c r="AJ90" s="69" t="n">
        <f aca="false">( Base!$B70)*AI89+( Base!$B71)*AI90</f>
        <v>10061.8137205882</v>
      </c>
      <c r="AK90" s="69" t="n">
        <f aca="false">( Base!$B70)*AJ89+( Base!$B71)*AJ90</f>
        <v>10064.1531658265</v>
      </c>
      <c r="AL90" s="69" t="n">
        <f aca="false">( Base!$B70)*AK89+( Base!$B71)*AK90</f>
        <v>10066.466657886</v>
      </c>
      <c r="AM90" s="69" t="n">
        <f aca="false">( Base!$B70)*AL89+( Base!$B71)*AL90</f>
        <v>10068.747948508</v>
      </c>
      <c r="AN90" s="69" t="n">
        <f aca="false">( Base!$B70)*AM89+( Base!$B71)*AM90</f>
        <v>10070.9915857369</v>
      </c>
      <c r="AO90" s="69" t="n">
        <f aca="false">( Base!$B70)*AN89+( Base!$B71)*AN90</f>
        <v>10073.1928222807</v>
      </c>
      <c r="AP90" s="69" t="n">
        <f aca="false">( Base!$B70)*AO89+( Base!$B71)*AO90</f>
        <v>10075.3475354018</v>
      </c>
      <c r="AQ90" s="69" t="n">
        <f aca="false">( Base!$B70)*AP89+( Base!$B71)*AP90</f>
        <v>10077.452156796</v>
      </c>
      <c r="AR90" s="69" t="n">
        <f aca="false">( Base!$B70)*AQ89+( Base!$B71)*AQ90</f>
        <v>10079.5036111301</v>
      </c>
      <c r="AS90" s="69" t="n">
        <f aca="false">( Base!$B70)*AR89+( Base!$B71)*AR90</f>
        <v>10081.4992620926</v>
      </c>
      <c r="AT90" s="69" t="n">
        <f aca="false">( Base!$B70)*AS89+( Base!$B71)*AS90</f>
        <v>10083.4368649699</v>
      </c>
      <c r="AU90" s="69" t="n">
        <f aca="false">( Base!$B70)*AT89+( Base!$B71)*AT90</f>
        <v>10085.3145249028</v>
      </c>
      <c r="AV90" s="69" t="n">
        <f aca="false">( Base!$B70)*AU89+( Base!$B71)*AU90</f>
        <v>10087.1306601026</v>
      </c>
      <c r="AW90" s="69" t="n">
        <f aca="false">( Base!$B70)*AV89+( Base!$B71)*AV90</f>
        <v>10088.883969423</v>
      </c>
      <c r="AX90" s="69" t="n">
        <f aca="false">( Base!$B70)*AW89+( Base!$B71)*AW90</f>
        <v>10090.5734038036</v>
      </c>
      <c r="AY90" s="69" t="n">
        <f aca="false">( Base!$B70)*AX89+( Base!$B71)*AX90</f>
        <v>10092.1981412203</v>
      </c>
      <c r="AZ90" s="69" t="n">
        <f aca="false">( Base!$B70)*AY89+( Base!$B71)*AY90</f>
        <v>10093.7575649382</v>
      </c>
      <c r="BA90" s="69" t="n">
        <f aca="false">( Base!$B70)*AZ89+( Base!$B71)*AZ90</f>
        <v>10095.2512450701</v>
      </c>
      <c r="BB90" s="69" t="n">
        <f aca="false">( Base!$B70)*BA89+( Base!$B71)*BA90</f>
        <v>10096.6789237718</v>
      </c>
      <c r="BC90" s="69" t="n">
        <f aca="false">( Base!$B70)*BB89+( Base!$B71)*BB90</f>
        <v>10098.0405049594</v>
      </c>
      <c r="BD90" s="69" t="n">
        <f aca="false">( Base!$B70)*BC89+( Base!$B71)*BC90</f>
        <v>10099.3359693252</v>
      </c>
      <c r="BE90" s="69" t="n">
        <f aca="false">( Base!$B70)*BD89+( Base!$B71)*BD90</f>
        <v>10100.5653853364</v>
      </c>
      <c r="BF90" s="69" t="n">
        <f aca="false">( Base!$B70)*BE89+( Base!$B71)*BE90</f>
        <v>10101.7295842371</v>
      </c>
      <c r="BG90" s="69" t="n">
        <f aca="false">( Base!$B70)*BF89+( Base!$B71)*BF90</f>
        <v>10102.8343884039</v>
      </c>
      <c r="BH90" s="69" t="n">
        <f aca="false">( Base!$B70)*BG89+( Base!$B71)*BG90</f>
        <v>10103.890687251</v>
      </c>
      <c r="BI90" s="69" t="n">
        <f aca="false">( Base!$B70)*BH89+( Base!$B71)*BH90</f>
        <v>10104.9144580904</v>
      </c>
    </row>
    <row r="91" s="67" customFormat="true" ht="18" hidden="false" customHeight="true" outlineLevel="0" collapsed="false">
      <c r="A91" s="73" t="str">
        <f aca="false">Base!A91</f>
        <v>CUMULATIVE EMISSIONS/HOTELLING RENTS</v>
      </c>
      <c r="B91" s="69"/>
      <c r="C91" s="69"/>
      <c r="D91" s="69"/>
      <c r="E91" s="69"/>
      <c r="F91" s="69"/>
      <c r="G91" s="69"/>
      <c r="H91" s="69"/>
      <c r="I91" s="69"/>
      <c r="J91" s="69"/>
      <c r="K91" s="69"/>
      <c r="L91" s="69"/>
      <c r="M91" s="69"/>
      <c r="N91" s="69"/>
      <c r="O91" s="69"/>
      <c r="P91" s="69"/>
      <c r="Q91" s="69"/>
      <c r="R91" s="69"/>
      <c r="S91" s="69"/>
      <c r="T91" s="69"/>
      <c r="U91" s="69"/>
      <c r="V91" s="69"/>
      <c r="W91" s="69"/>
      <c r="X91" s="69"/>
      <c r="Y91" s="69"/>
      <c r="Z91" s="69"/>
      <c r="AA91" s="69"/>
      <c r="AB91" s="69"/>
      <c r="AC91" s="69"/>
      <c r="AD91" s="69"/>
      <c r="AE91" s="69"/>
      <c r="AF91" s="69"/>
      <c r="AG91" s="69"/>
      <c r="AH91" s="69"/>
      <c r="AI91" s="69"/>
      <c r="AJ91" s="69"/>
      <c r="AK91" s="69"/>
      <c r="AL91" s="69"/>
      <c r="AM91" s="69"/>
      <c r="AN91" s="69"/>
      <c r="AO91" s="69"/>
      <c r="AP91" s="69"/>
      <c r="AQ91" s="69"/>
      <c r="AR91" s="69"/>
      <c r="AS91" s="69"/>
      <c r="AT91" s="69"/>
      <c r="AU91" s="69"/>
      <c r="AV91" s="69"/>
      <c r="AW91" s="69"/>
      <c r="AX91" s="69"/>
      <c r="AY91" s="69"/>
      <c r="AZ91" s="69"/>
      <c r="BA91" s="69"/>
      <c r="BB91" s="69"/>
      <c r="BC91" s="69"/>
      <c r="BD91" s="69"/>
      <c r="BE91" s="69"/>
      <c r="BF91" s="69"/>
      <c r="BG91" s="69"/>
      <c r="BH91" s="69"/>
      <c r="BI91" s="69"/>
    </row>
    <row r="92" s="67" customFormat="true" ht="21" hidden="false" customHeight="true" outlineLevel="0" collapsed="false">
      <c r="A92" s="49" t="str">
        <f aca="false">Base!A92</f>
        <v>Cumulative Emissions to date</v>
      </c>
      <c r="B92" s="69" t="n">
        <f aca="false">+Parameters!B89</f>
        <v>90</v>
      </c>
      <c r="C92" s="69" t="n">
        <f aca="false">+Parameters!D89+B113*5/3.666+B92</f>
        <v>135.76241149888</v>
      </c>
      <c r="D92" s="69" t="n">
        <f aca="false">+Parameters!E89+C113*5/3.666+C92</f>
        <v>179.275407905824</v>
      </c>
      <c r="E92" s="69" t="n">
        <f aca="false">+Parameters!F89+D113*5/3.666+D92</f>
        <v>226.773279609959</v>
      </c>
      <c r="F92" s="69" t="n">
        <f aca="false">+Parameters!G89+E113*5/3.666+E92</f>
        <v>277.982235518448</v>
      </c>
      <c r="G92" s="69" t="n">
        <f aca="false">+Parameters!H89+F113*5/3.666+F92</f>
        <v>332.538251033159</v>
      </c>
      <c r="H92" s="69" t="n">
        <f aca="false">+Parameters!I89+G113*5/3.666+G92</f>
        <v>389.996842573183</v>
      </c>
      <c r="I92" s="69" t="n">
        <f aca="false">+Parameters!J89+H113*5/3.666+H92</f>
        <v>449.842547373689</v>
      </c>
      <c r="J92" s="69" t="n">
        <f aca="false">+Parameters!K89+I113*5/3.666+I92</f>
        <v>511.498118105505</v>
      </c>
      <c r="K92" s="69" t="n">
        <f aca="false">+Parameters!L89+J113*5/3.666+J92</f>
        <v>574.333448310901</v>
      </c>
      <c r="L92" s="69" t="n">
        <f aca="false">+Parameters!M89+K113*5/3.666+K92</f>
        <v>637.674242373795</v>
      </c>
      <c r="M92" s="69" t="n">
        <f aca="false">+Parameters!N89+L113*5/3.666+L92</f>
        <v>700.810439811495</v>
      </c>
      <c r="N92" s="69" t="n">
        <f aca="false">+Parameters!O89+M113*5/3.666+M92</f>
        <v>763.004400195126</v>
      </c>
      <c r="O92" s="69" t="n">
        <f aca="false">+Parameters!P89+N113*5/3.666+N92</f>
        <v>823.498852410066</v>
      </c>
      <c r="P92" s="69" t="n">
        <f aca="false">+Parameters!Q89+O113*5/3.666+O92</f>
        <v>881.524610169899</v>
      </c>
      <c r="Q92" s="69" t="n">
        <f aca="false">+Parameters!R89+P113*5/3.666+P92</f>
        <v>936.308053376085</v>
      </c>
      <c r="R92" s="69" t="n">
        <f aca="false">+Parameters!S89+Q113*5/3.666+Q92</f>
        <v>987.078368987998</v>
      </c>
      <c r="S92" s="69" t="n">
        <f aca="false">+Parameters!T89+R113*5/3.666+R92</f>
        <v>1033.07453235366</v>
      </c>
      <c r="T92" s="69" t="n">
        <f aca="false">+Parameters!U89+S113*5/3.666+S92</f>
        <v>1073.55198279985</v>
      </c>
      <c r="U92" s="69" t="n">
        <f aca="false">+Parameters!V89+T113*5/3.666+T92</f>
        <v>1107.78889444011</v>
      </c>
      <c r="V92" s="69" t="n">
        <f aca="false">+Parameters!W89+U113*5/3.666+U92</f>
        <v>1135.09015203101</v>
      </c>
      <c r="W92" s="69" t="n">
        <f aca="false">+Parameters!X89+V113*5/3.666+V92</f>
        <v>1154.79696239821</v>
      </c>
      <c r="X92" s="69" t="n">
        <f aca="false">+Parameters!Y89+W113*5/3.666+W92</f>
        <v>1166.29724133973</v>
      </c>
      <c r="Y92" s="69" t="n">
        <f aca="false">+Parameters!Z89+X113*5/3.666+X92</f>
        <v>1169.03858902662</v>
      </c>
      <c r="Z92" s="69" t="n">
        <f aca="false">+Parameters!AA89+Y113*5/3.666+Y92</f>
        <v>1169.03858902662</v>
      </c>
      <c r="AA92" s="69" t="n">
        <f aca="false">+Parameters!AB89+Z113*5/3.666+Z92</f>
        <v>1169.03858902662</v>
      </c>
      <c r="AB92" s="69" t="n">
        <f aca="false">+Parameters!AC89+AA113*5/3.666+AA92</f>
        <v>1169.03858902662</v>
      </c>
      <c r="AC92" s="69" t="n">
        <f aca="false">+Parameters!AD89+AB113*5/3.666+AB92</f>
        <v>1169.03858902662</v>
      </c>
      <c r="AD92" s="69" t="n">
        <f aca="false">+Parameters!AE89+AC113*5/3.666+AC92</f>
        <v>1169.03858902662</v>
      </c>
      <c r="AE92" s="69" t="n">
        <f aca="false">+Parameters!AF89+AD113*5/3.666+AD92</f>
        <v>1169.03858902662</v>
      </c>
      <c r="AF92" s="69" t="n">
        <f aca="false">+Parameters!AG89+AE113*5/3.666+AE92</f>
        <v>1129.21167650805</v>
      </c>
      <c r="AG92" s="69" t="n">
        <f aca="false">+Parameters!AH89+AF113*5/3.666+AF92</f>
        <v>1089.10455996661</v>
      </c>
      <c r="AH92" s="69" t="n">
        <f aca="false">+Parameters!AI89+AG113*5/3.666+AG92</f>
        <v>1048.75172351427</v>
      </c>
      <c r="AI92" s="69" t="n">
        <f aca="false">+Parameters!AJ89+AH113*5/3.666+AH92</f>
        <v>1008.19192811315</v>
      </c>
      <c r="AJ92" s="69" t="n">
        <f aca="false">+Parameters!AK89+AI113*5/3.666+AI92</f>
        <v>967.466514413157</v>
      </c>
      <c r="AK92" s="69" t="n">
        <f aca="false">+Parameters!AL89+AJ113*5/3.666+AJ92</f>
        <v>926.618256844919</v>
      </c>
      <c r="AL92" s="69" t="n">
        <f aca="false">+Parameters!AM89+AK113*5/3.666+AK92</f>
        <v>885.690555548313</v>
      </c>
      <c r="AM92" s="69" t="n">
        <f aca="false">+Parameters!AN89+AL113*5/3.666+AL92</f>
        <v>844.726841498733</v>
      </c>
      <c r="AN92" s="69" t="n">
        <f aca="false">+Parameters!AO89+AM113*5/3.666+AM92</f>
        <v>803.770122594648</v>
      </c>
      <c r="AO92" s="69" t="n">
        <f aca="false">+Parameters!AP89+AN113*5/3.666+AN92</f>
        <v>762.862629661374</v>
      </c>
      <c r="AP92" s="69" t="n">
        <f aca="false">+Parameters!AQ89+AO113*5/3.666+AO92</f>
        <v>722.045539235021</v>
      </c>
      <c r="AQ92" s="69" t="n">
        <f aca="false">+Parameters!AR89+AP113*5/3.666+AP92</f>
        <v>681.358761938528</v>
      </c>
      <c r="AR92" s="69" t="n">
        <f aca="false">+Parameters!AS89+AQ113*5/3.666+AQ92</f>
        <v>640.84079347804</v>
      </c>
      <c r="AS92" s="69" t="n">
        <f aca="false">+Parameters!AT89+AR113*5/3.666+AR92</f>
        <v>600.528633655791</v>
      </c>
      <c r="AT92" s="69" t="n">
        <f aca="false">+Parameters!AU89+AS113*5/3.666+AS92</f>
        <v>560.457789606221</v>
      </c>
      <c r="AU92" s="69" t="n">
        <f aca="false">+Parameters!AV89+AT113*5/3.666+AT92</f>
        <v>520.662396600421</v>
      </c>
      <c r="AV92" s="69" t="n">
        <f aca="false">+Parameters!AW89+AU113*5/3.666+AU92</f>
        <v>481.175518287668</v>
      </c>
      <c r="AW92" s="69" t="n">
        <f aca="false">+Parameters!AX89+AV113*5/3.666+AV92</f>
        <v>442.029738082919</v>
      </c>
      <c r="AX92" s="69" t="n">
        <f aca="false">+Parameters!AY89+AW113*5/3.666+AW92</f>
        <v>403.258241050682</v>
      </c>
      <c r="AY92" s="69" t="n">
        <f aca="false">+Parameters!AZ89+AX113*5/3.666+AX92</f>
        <v>364.896742933341</v>
      </c>
      <c r="AZ92" s="69" t="n">
        <f aca="false">+Parameters!BA89+AY113*5/3.666+AY92</f>
        <v>326.986913527288</v>
      </c>
      <c r="BA92" s="69" t="n">
        <f aca="false">+Parameters!BB89+AZ113*5/3.666+AZ92</f>
        <v>289.58250294169</v>
      </c>
      <c r="BB92" s="69" t="n">
        <f aca="false">+Parameters!BC89+BA113*5/3.666+BA92</f>
        <v>252.391882915217</v>
      </c>
      <c r="BC92" s="69" t="n">
        <f aca="false">+Parameters!BD89+BB113*5/3.666+BB92</f>
        <v>215.510007106863</v>
      </c>
      <c r="BD92" s="69" t="n">
        <f aca="false">+Parameters!BE89+BC113*5/3.666+BC92</f>
        <v>182.05657512508</v>
      </c>
      <c r="BE92" s="69" t="n">
        <f aca="false">+Parameters!BF89+BD113*5/3.666+BD92</f>
        <v>171.699307270721</v>
      </c>
      <c r="BF92" s="69" t="n">
        <f aca="false">+Parameters!BG89+BE113*5/3.666+BE92</f>
        <v>187.714610480175</v>
      </c>
      <c r="BG92" s="69" t="n">
        <f aca="false">+Parameters!BH89+BF113*5/3.666+BF92</f>
        <v>233.179214171362</v>
      </c>
      <c r="BH92" s="69" t="n">
        <f aca="false">+Parameters!BI89+BG113*5/3.666+BG92</f>
        <v>311.280412083873</v>
      </c>
      <c r="BI92" s="69" t="n">
        <f aca="false">+Parameters!BJ89+BH113*5/3.666+BH92</f>
        <v>425.843683927299</v>
      </c>
    </row>
    <row r="93" s="67" customFormat="true" ht="18" hidden="false" customHeight="true" outlineLevel="0" collapsed="false">
      <c r="A93" s="49" t="str">
        <f aca="false">Base!A93</f>
        <v>Ratio to Max</v>
      </c>
      <c r="B93" s="69" t="n">
        <f aca="false">+B92/ Base!$B$57</f>
        <v>0.015</v>
      </c>
      <c r="C93" s="69" t="n">
        <f aca="false">+C92/ Base!$B$57</f>
        <v>0.0226270685831467</v>
      </c>
      <c r="D93" s="69" t="n">
        <f aca="false">+D92/ Base!$B$57</f>
        <v>0.0298792346509707</v>
      </c>
      <c r="E93" s="69" t="n">
        <f aca="false">+E92/ Base!$B$57</f>
        <v>0.0377955466016599</v>
      </c>
      <c r="F93" s="69" t="n">
        <f aca="false">+F92/ Base!$B$57</f>
        <v>0.046330372586408</v>
      </c>
      <c r="G93" s="69" t="n">
        <f aca="false">+G92/ Base!$B$57</f>
        <v>0.0554230418388599</v>
      </c>
      <c r="H93" s="69" t="n">
        <f aca="false">+H92/ Base!$B$57</f>
        <v>0.0649994737621972</v>
      </c>
      <c r="I93" s="69" t="n">
        <f aca="false">+I92/ Base!$B$57</f>
        <v>0.0749737578956149</v>
      </c>
      <c r="J93" s="69" t="n">
        <f aca="false">+J92/ Base!$B$57</f>
        <v>0.0852496863509175</v>
      </c>
      <c r="K93" s="69" t="n">
        <f aca="false">+K92/ Base!$B$57</f>
        <v>0.0957222413851501</v>
      </c>
      <c r="L93" s="69" t="n">
        <f aca="false">+L92/ Base!$B$57</f>
        <v>0.106279040395632</v>
      </c>
      <c r="M93" s="69" t="n">
        <f aca="false">+M92/ Base!$B$57</f>
        <v>0.116801739968582</v>
      </c>
      <c r="N93" s="69" t="n">
        <f aca="false">+N92/ Base!$B$57</f>
        <v>0.127167400032521</v>
      </c>
      <c r="O93" s="69" t="n">
        <f aca="false">+O92/ Base!$B$57</f>
        <v>0.137249808735011</v>
      </c>
      <c r="P93" s="69" t="n">
        <f aca="false">+P92/ Base!$B$57</f>
        <v>0.14692076836165</v>
      </c>
      <c r="Q93" s="69" t="n">
        <f aca="false">+Q92/ Base!$B$57</f>
        <v>0.156051342229348</v>
      </c>
      <c r="R93" s="69" t="n">
        <f aca="false">+R92/ Base!$B$57</f>
        <v>0.164513061498</v>
      </c>
      <c r="S93" s="69" t="n">
        <f aca="false">+S92/ Base!$B$57</f>
        <v>0.172179088725611</v>
      </c>
      <c r="T93" s="69" t="n">
        <f aca="false">+T92/ Base!$B$57</f>
        <v>0.178925330466641</v>
      </c>
      <c r="U93" s="69" t="n">
        <f aca="false">+U92/ Base!$B$57</f>
        <v>0.184631482406685</v>
      </c>
      <c r="V93" s="69" t="n">
        <f aca="false">+V92/ Base!$B$57</f>
        <v>0.189181692005168</v>
      </c>
      <c r="W93" s="69" t="n">
        <f aca="false">+W92/ Base!$B$57</f>
        <v>0.192466160399702</v>
      </c>
      <c r="X93" s="69" t="n">
        <f aca="false">+X92/ Base!$B$57</f>
        <v>0.194382873556622</v>
      </c>
      <c r="Y93" s="69" t="n">
        <f aca="false">+Y92/ Base!$B$57</f>
        <v>0.19483976483777</v>
      </c>
      <c r="Z93" s="69" t="n">
        <f aca="false">+Z92/ Base!$B$57</f>
        <v>0.19483976483777</v>
      </c>
      <c r="AA93" s="69" t="n">
        <f aca="false">+AA92/ Base!$B$57</f>
        <v>0.19483976483777</v>
      </c>
      <c r="AB93" s="69" t="n">
        <f aca="false">+AB92/ Base!$B$57</f>
        <v>0.19483976483777</v>
      </c>
      <c r="AC93" s="69" t="n">
        <f aca="false">+AC92/ Base!$B$57</f>
        <v>0.19483976483777</v>
      </c>
      <c r="AD93" s="69" t="n">
        <f aca="false">+AD92/ Base!$B$57</f>
        <v>0.19483976483777</v>
      </c>
      <c r="AE93" s="69" t="n">
        <f aca="false">+AE92/ Base!$B$57</f>
        <v>0.19483976483777</v>
      </c>
      <c r="AF93" s="69" t="n">
        <f aca="false">+AF92/ Base!$B$57</f>
        <v>0.188201946084675</v>
      </c>
      <c r="AG93" s="69" t="n">
        <f aca="false">+AG92/ Base!$B$57</f>
        <v>0.181517426661101</v>
      </c>
      <c r="AH93" s="69" t="n">
        <f aca="false">+AH92/ Base!$B$57</f>
        <v>0.174791953919044</v>
      </c>
      <c r="AI93" s="69" t="n">
        <f aca="false">+AI92/ Base!$B$57</f>
        <v>0.168031988018858</v>
      </c>
      <c r="AJ93" s="69" t="n">
        <f aca="false">+AJ92/ Base!$B$57</f>
        <v>0.161244419068859</v>
      </c>
      <c r="AK93" s="69" t="n">
        <f aca="false">+AK92/ Base!$B$57</f>
        <v>0.15443637614082</v>
      </c>
      <c r="AL93" s="69" t="n">
        <f aca="false">+AL92/ Base!$B$57</f>
        <v>0.147615092591386</v>
      </c>
      <c r="AM93" s="69" t="n">
        <f aca="false">+AM92/ Base!$B$57</f>
        <v>0.140787806916455</v>
      </c>
      <c r="AN93" s="69" t="n">
        <f aca="false">+AN92/ Base!$B$57</f>
        <v>0.133961687099108</v>
      </c>
      <c r="AO93" s="69" t="n">
        <f aca="false">+AO92/ Base!$B$57</f>
        <v>0.127143771610229</v>
      </c>
      <c r="AP93" s="69" t="n">
        <f aca="false">+AP92/ Base!$B$57</f>
        <v>0.120340923205837</v>
      </c>
      <c r="AQ93" s="69" t="n">
        <f aca="false">+AQ92/ Base!$B$57</f>
        <v>0.113559793656421</v>
      </c>
      <c r="AR93" s="69" t="n">
        <f aca="false">+AR92/ Base!$B$57</f>
        <v>0.106806798913007</v>
      </c>
      <c r="AS93" s="69" t="n">
        <f aca="false">+AS92/ Base!$B$57</f>
        <v>0.100088105609298</v>
      </c>
      <c r="AT93" s="69" t="n">
        <f aca="false">+AT92/ Base!$B$57</f>
        <v>0.0934096316010369</v>
      </c>
      <c r="AU93" s="69" t="n">
        <f aca="false">+AU92/ Base!$B$57</f>
        <v>0.0867770661000702</v>
      </c>
      <c r="AV93" s="69" t="n">
        <f aca="false">+AV92/ Base!$B$57</f>
        <v>0.0801959197146113</v>
      </c>
      <c r="AW93" s="69" t="n">
        <f aca="false">+AW92/ Base!$B$57</f>
        <v>0.0736716230138199</v>
      </c>
      <c r="AX93" s="69" t="n">
        <f aca="false">+AX92/ Base!$B$57</f>
        <v>0.0672097068417803</v>
      </c>
      <c r="AY93" s="69" t="n">
        <f aca="false">+AY92/ Base!$B$57</f>
        <v>0.0608161238222235</v>
      </c>
      <c r="AZ93" s="69" t="n">
        <f aca="false">+AZ92/ Base!$B$57</f>
        <v>0.0544978189212146</v>
      </c>
      <c r="BA93" s="69" t="n">
        <f aca="false">+BA92/ Base!$B$57</f>
        <v>0.0482637504902816</v>
      </c>
      <c r="BB93" s="69" t="n">
        <f aca="false">+BB92/ Base!$B$57</f>
        <v>0.0420653138192028</v>
      </c>
      <c r="BC93" s="69" t="n">
        <f aca="false">+BC92/ Base!$B$57</f>
        <v>0.0359183345178105</v>
      </c>
      <c r="BD93" s="69" t="n">
        <f aca="false">+BD92/ Base!$B$57</f>
        <v>0.0303427625208467</v>
      </c>
      <c r="BE93" s="69" t="n">
        <f aca="false">+BE92/ Base!$B$57</f>
        <v>0.0286165512117868</v>
      </c>
      <c r="BF93" s="69" t="n">
        <f aca="false">+BF92/ Base!$B$57</f>
        <v>0.0312857684133625</v>
      </c>
      <c r="BG93" s="69" t="n">
        <f aca="false">+BG92/ Base!$B$57</f>
        <v>0.0388632023618937</v>
      </c>
      <c r="BH93" s="69" t="n">
        <f aca="false">+BH92/ Base!$B$57</f>
        <v>0.0518800686806454</v>
      </c>
      <c r="BI93" s="69" t="n">
        <f aca="false">+BI92/ Base!$B$57</f>
        <v>0.0709739473212164</v>
      </c>
    </row>
    <row r="94" s="67" customFormat="true" ht="18" hidden="false" customHeight="true" outlineLevel="0" collapsed="false">
      <c r="A94" s="49" t="str">
        <f aca="false">Base!A94</f>
        <v>Maximum ratio</v>
      </c>
      <c r="B94" s="69" t="n">
        <f aca="false">+MAX(B93:BI93)</f>
        <v>0.19483976483777</v>
      </c>
      <c r="C94" s="69"/>
      <c r="D94" s="69"/>
      <c r="E94" s="69"/>
      <c r="F94" s="69"/>
      <c r="G94" s="69"/>
      <c r="H94" s="69"/>
      <c r="I94" s="69"/>
      <c r="J94" s="69"/>
      <c r="K94" s="69"/>
      <c r="L94" s="69"/>
      <c r="M94" s="69"/>
      <c r="N94" s="69"/>
      <c r="O94" s="69"/>
      <c r="P94" s="69"/>
      <c r="Q94" s="69"/>
      <c r="R94" s="69"/>
      <c r="S94" s="69"/>
      <c r="T94" s="69"/>
      <c r="U94" s="69"/>
      <c r="V94" s="69"/>
      <c r="W94" s="69"/>
      <c r="X94" s="69"/>
      <c r="Y94" s="69"/>
      <c r="Z94" s="69"/>
      <c r="AA94" s="69"/>
      <c r="AB94" s="69"/>
      <c r="AC94" s="69"/>
      <c r="AD94" s="69"/>
      <c r="AE94" s="69"/>
      <c r="AF94" s="69"/>
      <c r="AG94" s="69"/>
      <c r="AH94" s="69"/>
      <c r="AI94" s="69"/>
      <c r="AJ94" s="69"/>
      <c r="AK94" s="69"/>
      <c r="AL94" s="69"/>
      <c r="AM94" s="69"/>
      <c r="AN94" s="69"/>
      <c r="AO94" s="69"/>
      <c r="AP94" s="69"/>
      <c r="AQ94" s="69"/>
      <c r="AR94" s="69"/>
      <c r="AS94" s="69"/>
      <c r="AT94" s="69"/>
      <c r="AU94" s="69"/>
      <c r="AV94" s="69"/>
      <c r="AW94" s="69"/>
      <c r="AX94" s="69"/>
      <c r="AY94" s="69"/>
      <c r="AZ94" s="69"/>
      <c r="BA94" s="69"/>
      <c r="BB94" s="69"/>
      <c r="BC94" s="69"/>
      <c r="BD94" s="69"/>
      <c r="BE94" s="69"/>
      <c r="BF94" s="69"/>
      <c r="BG94" s="69"/>
      <c r="BH94" s="69"/>
      <c r="BI94" s="69"/>
    </row>
    <row r="95" s="67" customFormat="true" ht="18" hidden="false" customHeight="true" outlineLevel="0" collapsed="false">
      <c r="A95" s="49" t="str">
        <f aca="false">Base!A95</f>
        <v>Coefficient of Hotelling rent on ratio</v>
      </c>
      <c r="B95" s="69" t="n">
        <v>20</v>
      </c>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row>
    <row r="96" s="67" customFormat="true" ht="18" hidden="false" customHeight="true" outlineLevel="0" collapsed="false">
      <c r="A96" s="49" t="str">
        <f aca="false">Base!A96</f>
        <v>Exponent on Hotelling</v>
      </c>
      <c r="B96" s="69" t="n">
        <v>2.5</v>
      </c>
      <c r="C96" s="69"/>
      <c r="D96" s="69"/>
      <c r="E96" s="69"/>
      <c r="F96" s="69"/>
      <c r="G96" s="69"/>
      <c r="H96" s="69"/>
      <c r="I96" s="69"/>
      <c r="J96" s="69"/>
      <c r="K96" s="69"/>
      <c r="L96" s="69"/>
      <c r="M96" s="69"/>
      <c r="N96" s="69"/>
      <c r="O96" s="69"/>
      <c r="P96" s="69"/>
      <c r="Q96" s="69"/>
      <c r="R96" s="69"/>
      <c r="S96" s="69"/>
      <c r="T96" s="69"/>
      <c r="U96" s="69"/>
      <c r="V96" s="69"/>
      <c r="W96" s="69"/>
      <c r="X96" s="69"/>
      <c r="Y96" s="69"/>
      <c r="Z96" s="69"/>
      <c r="AA96" s="69"/>
      <c r="AB96" s="69"/>
      <c r="AC96" s="69"/>
      <c r="AD96" s="69"/>
      <c r="AE96" s="69"/>
      <c r="AF96" s="69"/>
      <c r="AG96" s="69"/>
      <c r="AH96" s="69"/>
      <c r="AI96" s="69"/>
      <c r="AJ96" s="69"/>
      <c r="AK96" s="69"/>
      <c r="AL96" s="69"/>
      <c r="AM96" s="69"/>
      <c r="AN96" s="69"/>
      <c r="AO96" s="69"/>
      <c r="AP96" s="69"/>
      <c r="AQ96" s="69"/>
      <c r="AR96" s="69"/>
      <c r="AS96" s="69"/>
      <c r="AT96" s="69"/>
      <c r="AU96" s="69"/>
      <c r="AV96" s="69"/>
      <c r="AW96" s="69"/>
      <c r="AX96" s="69"/>
      <c r="AY96" s="69"/>
      <c r="AZ96" s="69"/>
      <c r="BA96" s="69"/>
      <c r="BB96" s="69"/>
      <c r="BC96" s="69"/>
      <c r="BD96" s="69"/>
      <c r="BE96" s="69"/>
      <c r="BF96" s="69"/>
      <c r="BG96" s="69"/>
      <c r="BH96" s="69"/>
      <c r="BI96" s="69"/>
    </row>
    <row r="97" s="79" customFormat="true" ht="23.45" hidden="false" customHeight="true" outlineLevel="0" collapsed="false">
      <c r="A97" s="76" t="str">
        <f aca="false">Base!A97</f>
        <v>Hotelling rent on carbon fuels (2005$/t CO2)</v>
      </c>
      <c r="B97" s="131" t="n">
        <v>0</v>
      </c>
      <c r="C97" s="78" t="n">
        <f aca="false">+B97*(1+0.05)^5</f>
        <v>0</v>
      </c>
      <c r="D97" s="78" t="n">
        <f aca="false">+C97*(1+0.05)^5</f>
        <v>0</v>
      </c>
      <c r="E97" s="78" t="n">
        <f aca="false">+D97*(1+0.05)^5</f>
        <v>0</v>
      </c>
      <c r="F97" s="78" t="n">
        <f aca="false">+E97*(1+0.05)^5</f>
        <v>0</v>
      </c>
      <c r="G97" s="78" t="n">
        <f aca="false">+F97*(1+0.05)^5</f>
        <v>0</v>
      </c>
      <c r="H97" s="78" t="n">
        <f aca="false">+G97*(1+0.05)^5</f>
        <v>0</v>
      </c>
      <c r="I97" s="78" t="n">
        <f aca="false">+H97*(1+0.05)^5</f>
        <v>0</v>
      </c>
      <c r="J97" s="78" t="n">
        <f aca="false">+I97*(1+0.04)^5</f>
        <v>0</v>
      </c>
      <c r="K97" s="78" t="n">
        <f aca="false">+J97*(1+0.04)^5</f>
        <v>0</v>
      </c>
      <c r="L97" s="78" t="n">
        <f aca="false">+K97*(1+0.04)^5</f>
        <v>0</v>
      </c>
      <c r="M97" s="78" t="n">
        <f aca="false">+L97*(1+0.04)^5</f>
        <v>0</v>
      </c>
      <c r="N97" s="78" t="n">
        <f aca="false">+M97*(1+0.04)^5</f>
        <v>0</v>
      </c>
      <c r="O97" s="78" t="n">
        <f aca="false">+N97*(1+0.04)^5</f>
        <v>0</v>
      </c>
      <c r="P97" s="78" t="n">
        <f aca="false">+O97*(1+0.04)^5</f>
        <v>0</v>
      </c>
      <c r="Q97" s="78" t="n">
        <f aca="false">+P97*(1+0.04)^5</f>
        <v>0</v>
      </c>
      <c r="R97" s="78" t="n">
        <f aca="false">+Q97*(1+0.04)^5</f>
        <v>0</v>
      </c>
      <c r="S97" s="78" t="n">
        <f aca="false">+R97*(1+0.04)^5</f>
        <v>0</v>
      </c>
      <c r="T97" s="78" t="n">
        <f aca="false">+S97*(1+0.04)^5</f>
        <v>0</v>
      </c>
      <c r="U97" s="78" t="n">
        <f aca="false">+T97*(1+0.03)^5</f>
        <v>0</v>
      </c>
      <c r="V97" s="78" t="n">
        <f aca="false">+U97*(1+0.03)^5</f>
        <v>0</v>
      </c>
      <c r="W97" s="78" t="n">
        <f aca="false">+V97*(1+0.03)^5</f>
        <v>0</v>
      </c>
      <c r="X97" s="78" t="n">
        <f aca="false">+W97*(1+0.03)^5</f>
        <v>0</v>
      </c>
      <c r="Y97" s="78" t="n">
        <f aca="false">+X97*(1+0.03)^5</f>
        <v>0</v>
      </c>
      <c r="Z97" s="78" t="n">
        <f aca="false">+Y97*(1+0.03)^5</f>
        <v>0</v>
      </c>
      <c r="AA97" s="78" t="n">
        <f aca="false">+Z97*(1+0.03)^5</f>
        <v>0</v>
      </c>
      <c r="AB97" s="78" t="n">
        <f aca="false">+AA97*(1+0.03)^5</f>
        <v>0</v>
      </c>
      <c r="AC97" s="78" t="n">
        <f aca="false">+AB97*(1+0.03)^5</f>
        <v>0</v>
      </c>
      <c r="AD97" s="78" t="n">
        <f aca="false">+AC97*(1+0.03)^5</f>
        <v>0</v>
      </c>
      <c r="AE97" s="78" t="n">
        <f aca="false">+AD97*(1+0.03)^5</f>
        <v>0</v>
      </c>
      <c r="AF97" s="78" t="n">
        <f aca="false">+AE97*(1+0.03)^5</f>
        <v>0</v>
      </c>
      <c r="AG97" s="78" t="n">
        <f aca="false">+AF97*(1+0.03)^5</f>
        <v>0</v>
      </c>
      <c r="AH97" s="78" t="n">
        <f aca="false">+AG97*(1+0.03)^5</f>
        <v>0</v>
      </c>
      <c r="AI97" s="78" t="n">
        <f aca="false">+AH97*(1+0.03)^5</f>
        <v>0</v>
      </c>
      <c r="AJ97" s="78" t="n">
        <f aca="false">+AI97*(1+0.03)^5</f>
        <v>0</v>
      </c>
      <c r="AK97" s="78" t="n">
        <f aca="false">+AJ97*(1+0.03)^5</f>
        <v>0</v>
      </c>
      <c r="AL97" s="78" t="n">
        <f aca="false">+AK97*(1+0.03)^5</f>
        <v>0</v>
      </c>
      <c r="AM97" s="78" t="n">
        <f aca="false">+AL97*(1+0.03)^5</f>
        <v>0</v>
      </c>
      <c r="AN97" s="78" t="n">
        <f aca="false">+AM97*(1+0.03)^5</f>
        <v>0</v>
      </c>
      <c r="AO97" s="78" t="n">
        <f aca="false">+AN97*(1+$B$16+$B$17)^5</f>
        <v>0</v>
      </c>
      <c r="AP97" s="78" t="n">
        <f aca="false">+AO97*(1+$B$16+$B$17)^5</f>
        <v>0</v>
      </c>
      <c r="AQ97" s="78" t="n">
        <f aca="false">+AP97*(1+$B$16+$B$17)^5</f>
        <v>0</v>
      </c>
      <c r="AR97" s="78" t="n">
        <f aca="false">+AQ97*(1+$B$16+$B$17)^5</f>
        <v>0</v>
      </c>
      <c r="AS97" s="78" t="n">
        <f aca="false">+AR97*(1+$B$16+$B$17)^5</f>
        <v>0</v>
      </c>
      <c r="AT97" s="78" t="n">
        <f aca="false">+AS97*(1+$B$16+$B$17)^5</f>
        <v>0</v>
      </c>
      <c r="AU97" s="78" t="n">
        <f aca="false">+AT97*(1+$B$16+$B$17)^5</f>
        <v>0</v>
      </c>
      <c r="AV97" s="78" t="n">
        <f aca="false">+AU97*(1+$B$16+$B$17)^5</f>
        <v>0</v>
      </c>
      <c r="AW97" s="78" t="n">
        <f aca="false">+AV97*(1+$B$16+$B$17)^5</f>
        <v>0</v>
      </c>
      <c r="AX97" s="78" t="n">
        <f aca="false">+AW97*(1+$B$16+$B$17)^5</f>
        <v>0</v>
      </c>
      <c r="AY97" s="78" t="n">
        <f aca="false">+AX97*(1+$B$16+$B$17)^5</f>
        <v>0</v>
      </c>
      <c r="AZ97" s="78" t="n">
        <f aca="false">+AY97*(1+$B$16+$B$17)^5</f>
        <v>0</v>
      </c>
      <c r="BA97" s="78" t="n">
        <f aca="false">+AZ97*(1+$B$16+$B$17)^5</f>
        <v>0</v>
      </c>
      <c r="BB97" s="78" t="n">
        <f aca="false">+BA97*(1+$B$16+$B$17)^5</f>
        <v>0</v>
      </c>
      <c r="BC97" s="78" t="n">
        <f aca="false">+BB97*(1+$B$16+$B$17)^5</f>
        <v>0</v>
      </c>
      <c r="BD97" s="78" t="n">
        <f aca="false">+BC97*(1+$B$16+$B$17)^5</f>
        <v>0</v>
      </c>
      <c r="BE97" s="78" t="n">
        <f aca="false">+BD97*(1+$B$16+$B$17)^5</f>
        <v>0</v>
      </c>
      <c r="BF97" s="78" t="n">
        <f aca="false">+BE97*(1+$B$16+$B$17)^5</f>
        <v>0</v>
      </c>
      <c r="BG97" s="78" t="n">
        <f aca="false">+BF97*(1+$B$16+$B$17)^5</f>
        <v>0</v>
      </c>
      <c r="BH97" s="78" t="n">
        <f aca="false">+BG97*(1+$B$16+$B$17)^5</f>
        <v>0</v>
      </c>
      <c r="BI97" s="78" t="n">
        <f aca="false">+BH97*(1+$B$16+$B$17)^5</f>
        <v>0</v>
      </c>
      <c r="DS97" s="72"/>
      <c r="DT97" s="72"/>
      <c r="DU97" s="72"/>
      <c r="DV97" s="72"/>
      <c r="DW97" s="72"/>
      <c r="DX97" s="72"/>
      <c r="DY97" s="72"/>
      <c r="DZ97" s="72"/>
      <c r="EA97" s="72"/>
      <c r="EB97" s="72"/>
      <c r="EC97" s="72"/>
      <c r="ED97" s="72"/>
      <c r="EE97" s="72"/>
      <c r="EF97" s="72"/>
      <c r="EG97" s="72"/>
      <c r="EH97" s="72"/>
      <c r="EI97" s="72"/>
      <c r="EJ97" s="72"/>
      <c r="EK97" s="72"/>
      <c r="EL97" s="72"/>
      <c r="EM97" s="72"/>
      <c r="EN97" s="72"/>
      <c r="EO97" s="72"/>
      <c r="EP97" s="72"/>
      <c r="EQ97" s="72"/>
      <c r="ER97" s="72"/>
      <c r="ES97" s="72"/>
      <c r="ET97" s="72"/>
      <c r="EU97" s="72"/>
      <c r="EV97" s="72"/>
      <c r="EW97" s="72"/>
      <c r="EX97" s="72"/>
      <c r="EY97" s="72"/>
      <c r="EZ97" s="72"/>
      <c r="FA97" s="72"/>
      <c r="FB97" s="72"/>
      <c r="FC97" s="72"/>
      <c r="FD97" s="72"/>
      <c r="FE97" s="72"/>
      <c r="FF97" s="72"/>
      <c r="FG97" s="72"/>
      <c r="FH97" s="72"/>
      <c r="FI97" s="72"/>
      <c r="FJ97" s="72"/>
      <c r="FK97" s="72"/>
      <c r="FL97" s="72"/>
      <c r="FM97" s="72"/>
      <c r="FN97" s="72"/>
      <c r="FO97" s="72"/>
      <c r="FP97" s="72"/>
      <c r="FQ97" s="72"/>
      <c r="FR97" s="72"/>
      <c r="FS97" s="72"/>
      <c r="FT97" s="72"/>
      <c r="FU97" s="72"/>
      <c r="FV97" s="72"/>
      <c r="FW97" s="72"/>
      <c r="FX97" s="72"/>
      <c r="FY97" s="72"/>
      <c r="FZ97" s="72"/>
      <c r="GA97" s="72"/>
      <c r="GB97" s="72"/>
      <c r="GC97" s="72"/>
      <c r="GD97" s="72"/>
      <c r="GE97" s="72"/>
      <c r="GF97" s="72"/>
      <c r="GG97" s="72"/>
      <c r="GH97" s="72"/>
      <c r="GI97" s="72"/>
      <c r="GJ97" s="72"/>
      <c r="GK97" s="72"/>
      <c r="GL97" s="72"/>
      <c r="GM97" s="72"/>
      <c r="GN97" s="72"/>
      <c r="GO97" s="72"/>
      <c r="GP97" s="72"/>
      <c r="GQ97" s="72"/>
      <c r="GR97" s="72"/>
      <c r="GS97" s="72"/>
      <c r="GT97" s="72"/>
      <c r="GU97" s="72"/>
      <c r="GV97" s="72"/>
      <c r="GW97" s="72"/>
      <c r="GX97" s="72"/>
      <c r="GY97" s="72"/>
      <c r="GZ97" s="72"/>
      <c r="HA97" s="72"/>
      <c r="HB97" s="72"/>
      <c r="HC97" s="72"/>
      <c r="HD97" s="72"/>
      <c r="HE97" s="72"/>
      <c r="HF97" s="72"/>
      <c r="HG97" s="72"/>
      <c r="HH97" s="72"/>
      <c r="HI97" s="72"/>
      <c r="HJ97" s="72"/>
      <c r="HK97" s="72"/>
      <c r="HL97" s="72"/>
      <c r="HM97" s="72"/>
      <c r="HN97" s="72"/>
      <c r="HO97" s="72"/>
      <c r="HP97" s="72"/>
      <c r="HQ97" s="72"/>
      <c r="HR97" s="72"/>
      <c r="HS97" s="72"/>
      <c r="HT97" s="72"/>
      <c r="HU97" s="72"/>
      <c r="HV97" s="72"/>
      <c r="HW97" s="72"/>
      <c r="HX97" s="72"/>
      <c r="HY97" s="72"/>
      <c r="HZ97" s="72"/>
      <c r="IA97" s="72"/>
      <c r="IB97" s="72"/>
      <c r="IC97" s="72"/>
      <c r="ID97" s="72"/>
      <c r="IE97" s="72"/>
      <c r="IF97" s="72"/>
      <c r="IG97" s="72"/>
      <c r="IH97" s="72"/>
      <c r="II97" s="72"/>
      <c r="IJ97" s="72"/>
      <c r="IK97" s="72"/>
      <c r="IL97" s="72"/>
      <c r="IM97" s="72"/>
      <c r="IN97" s="72"/>
      <c r="IO97" s="72"/>
      <c r="IP97" s="72"/>
      <c r="IQ97" s="72"/>
      <c r="IR97" s="72"/>
      <c r="IS97" s="72"/>
      <c r="IT97" s="72"/>
      <c r="IU97" s="72"/>
      <c r="IV97" s="72"/>
      <c r="IW97" s="72"/>
      <c r="IX97" s="72"/>
      <c r="IY97" s="72"/>
      <c r="IZ97" s="72"/>
      <c r="JA97" s="72"/>
      <c r="JB97" s="72"/>
      <c r="JC97" s="72"/>
      <c r="JD97" s="72"/>
      <c r="JE97" s="72"/>
      <c r="JF97" s="72"/>
      <c r="JG97" s="72"/>
      <c r="JH97" s="72"/>
      <c r="JI97" s="72"/>
      <c r="JJ97" s="72"/>
      <c r="JK97" s="72"/>
      <c r="JL97" s="72"/>
      <c r="JM97" s="72"/>
      <c r="JN97" s="72"/>
      <c r="JO97" s="72"/>
      <c r="JP97" s="72"/>
      <c r="JQ97" s="72"/>
      <c r="JR97" s="72"/>
      <c r="JS97" s="72"/>
      <c r="JT97" s="72"/>
      <c r="JU97" s="72"/>
      <c r="JV97" s="72"/>
      <c r="JW97" s="72"/>
      <c r="JX97" s="72"/>
      <c r="JY97" s="72"/>
      <c r="JZ97" s="72"/>
      <c r="KA97" s="72"/>
      <c r="KB97" s="72"/>
      <c r="KC97" s="72"/>
      <c r="KD97" s="72"/>
      <c r="KE97" s="72"/>
      <c r="KF97" s="72"/>
      <c r="KG97" s="72"/>
      <c r="KH97" s="72"/>
      <c r="KI97" s="72"/>
      <c r="KJ97" s="72"/>
      <c r="KK97" s="72"/>
      <c r="KL97" s="72"/>
      <c r="KM97" s="72"/>
      <c r="KN97" s="72"/>
      <c r="KO97" s="72"/>
      <c r="KP97" s="72"/>
      <c r="KQ97" s="72"/>
      <c r="KR97" s="72"/>
      <c r="KS97" s="72"/>
      <c r="KT97" s="72"/>
      <c r="KU97" s="72"/>
      <c r="KV97" s="72"/>
      <c r="KW97" s="72"/>
    </row>
    <row r="98" s="67" customFormat="true" ht="18" hidden="false" customHeight="true" outlineLevel="0" collapsed="false">
      <c r="A98" s="73" t="str">
        <f aca="false">Base!A98</f>
        <v>CLIMATE MODULE</v>
      </c>
      <c r="B98" s="69"/>
      <c r="C98" s="69"/>
      <c r="D98" s="69"/>
      <c r="E98" s="69"/>
      <c r="F98" s="69"/>
      <c r="G98" s="69"/>
      <c r="H98" s="69"/>
      <c r="I98" s="69"/>
      <c r="J98" s="69"/>
      <c r="K98" s="69"/>
      <c r="L98" s="69"/>
      <c r="M98" s="69"/>
      <c r="N98" s="69"/>
      <c r="O98" s="69"/>
      <c r="P98" s="69"/>
      <c r="Q98" s="69"/>
      <c r="R98" s="69"/>
      <c r="S98" s="69"/>
      <c r="T98" s="69"/>
      <c r="U98" s="69"/>
      <c r="V98" s="69"/>
      <c r="W98" s="69"/>
      <c r="X98" s="69"/>
      <c r="Y98" s="69"/>
      <c r="Z98" s="69"/>
      <c r="AA98" s="69"/>
      <c r="AB98" s="69"/>
      <c r="AC98" s="69"/>
      <c r="AD98" s="69"/>
      <c r="AE98" s="69"/>
      <c r="AF98" s="69"/>
      <c r="AG98" s="69"/>
      <c r="AH98" s="69"/>
      <c r="AI98" s="69"/>
      <c r="AJ98" s="69"/>
      <c r="AK98" s="69"/>
      <c r="AL98" s="69"/>
      <c r="AM98" s="69"/>
      <c r="AN98" s="69"/>
      <c r="AO98" s="69"/>
      <c r="AP98" s="69"/>
      <c r="AQ98" s="69"/>
      <c r="AR98" s="69"/>
      <c r="AS98" s="69"/>
      <c r="AT98" s="69"/>
      <c r="AU98" s="69"/>
      <c r="AV98" s="69"/>
      <c r="AW98" s="69"/>
      <c r="AX98" s="69"/>
      <c r="AY98" s="69"/>
      <c r="AZ98" s="69"/>
      <c r="BA98" s="69"/>
      <c r="BB98" s="69"/>
      <c r="BC98" s="69"/>
      <c r="BD98" s="69"/>
      <c r="BE98" s="69"/>
      <c r="BF98" s="69"/>
      <c r="BG98" s="69"/>
      <c r="BH98" s="69"/>
      <c r="BI98" s="69"/>
    </row>
    <row r="99" s="67" customFormat="true" ht="18" hidden="false" customHeight="true" outlineLevel="0" collapsed="false">
      <c r="A99" s="49" t="str">
        <f aca="false">Base!A99</f>
        <v>Atmospheric temperature (degrees Celsius above preindustrial)</v>
      </c>
      <c r="B99" s="69" t="n">
        <f aca="false">Base!B76</f>
        <v>0.8</v>
      </c>
      <c r="C99" s="80" t="n">
        <f aca="false">B99+Base!$B82*(C100-(Base!$B$80/Base!$B79)*B99-Base!$B83*(B99-B101))</f>
        <v>0.925454864174666</v>
      </c>
      <c r="D99" s="80" t="n">
        <f aca="false">C99+Base!$B82*(D100-(Base!$B$80/Base!$B79)*C99-Base!$B83*(C99-C101))</f>
        <v>1.0546115581487</v>
      </c>
      <c r="E99" s="80" t="n">
        <f aca="false">D99+Base!$B82*(E100-(Base!$B$80/Base!$B79)*D99-Base!$B83*(D99-D101))</f>
        <v>1.18711904499083</v>
      </c>
      <c r="F99" s="80" t="n">
        <f aca="false">E99+Base!$B82*(F100-(Base!$B$80/Base!$B79)*E99-Base!$B83*(E99-E101))</f>
        <v>1.32254797904606</v>
      </c>
      <c r="G99" s="80" t="n">
        <f aca="false">F99+Base!$B82*(G100-(Base!$B$80/Base!$B79)*F99-Base!$B83*(F99-F101))</f>
        <v>1.46036097521706</v>
      </c>
      <c r="H99" s="80" t="n">
        <f aca="false">G99+Base!$B82*(H100-(Base!$B$80/Base!$B79)*G99-Base!$B83*(G99-G101))</f>
        <v>1.59990737141626</v>
      </c>
      <c r="I99" s="80" t="n">
        <f aca="false">H99+Base!$B82*(I100-(Base!$B$80/Base!$B79)*H99-Base!$B83*(H99-H101))</f>
        <v>1.74043313069623</v>
      </c>
      <c r="J99" s="80" t="n">
        <f aca="false">I99+Base!$B82*(J100-(Base!$B$80/Base!$B79)*I99-Base!$B83*(I99-I101))</f>
        <v>1.88109895065336</v>
      </c>
      <c r="K99" s="80" t="n">
        <f aca="false">J99+Base!$B82*(K100-(Base!$B$80/Base!$B79)*J99-Base!$B83*(J99-J101))</f>
        <v>2.02100165777449</v>
      </c>
      <c r="L99" s="80" t="n">
        <f aca="false">K99+Base!$B82*(L100-(Base!$B$80/Base!$B79)*K99-Base!$B83*(K99-K101))</f>
        <v>2.15919557918512</v>
      </c>
      <c r="M99" s="80" t="n">
        <f aca="false">L99+Base!$B82*(M100-(Base!$B$80/Base!$B79)*L99-Base!$B83*(L99-L101))</f>
        <v>2.29471182908517</v>
      </c>
      <c r="N99" s="80" t="n">
        <f aca="false">M99+Base!$B82*(N100-(Base!$B$80/Base!$B79)*M99-Base!$B83*(M99-M101))</f>
        <v>2.4265743627908</v>
      </c>
      <c r="O99" s="80" t="n">
        <f aca="false">N99+Base!$B82*(O100-(Base!$B$80/Base!$B79)*N99-Base!$B83*(N99-N101))</f>
        <v>2.55381228940886</v>
      </c>
      <c r="P99" s="80" t="n">
        <f aca="false">O99+Base!$B82*(P100-(Base!$B$80/Base!$B79)*O99-Base!$B83*(O99-O101))</f>
        <v>2.67546834983766</v>
      </c>
      <c r="Q99" s="80" t="n">
        <f aca="false">P99+Base!$B82*(Q100-(Base!$B$80/Base!$B79)*P99-Base!$B83*(P99-P101))</f>
        <v>2.79060371155545</v>
      </c>
      <c r="R99" s="80" t="n">
        <f aca="false">Q99+Base!$B82*(R100-(Base!$B$80/Base!$B79)*Q99-Base!$B83*(Q99-Q101))</f>
        <v>2.89829934882332</v>
      </c>
      <c r="S99" s="80" t="n">
        <f aca="false">R99+Base!$B82*(S100-(Base!$B$80/Base!$B79)*R99-Base!$B83*(R99-R101))</f>
        <v>2.99765429984452</v>
      </c>
      <c r="T99" s="80" t="n">
        <f aca="false">S99+Base!$B82*(T100-(Base!$B$80/Base!$B79)*S99-Base!$B83*(S99-S101))</f>
        <v>3.08778104224169</v>
      </c>
      <c r="U99" s="80" t="n">
        <f aca="false">T99+Base!$B82*(U100-(Base!$B$80/Base!$B79)*T99-Base!$B83*(T99-T101))</f>
        <v>3.16534811285921</v>
      </c>
      <c r="V99" s="80" t="n">
        <f aca="false">U99+Base!$B82*(V100-(Base!$B$80/Base!$B79)*U99-Base!$B83*(U99-U101))</f>
        <v>3.22980494674541</v>
      </c>
      <c r="W99" s="80" t="n">
        <f aca="false">V99+Base!$B82*(W100-(Base!$B$80/Base!$B79)*V99-Base!$B83*(V99-V101))</f>
        <v>3.28053770444759</v>
      </c>
      <c r="X99" s="80" t="n">
        <f aca="false">W99+Base!$B82*(X100-(Base!$B$80/Base!$B79)*W99-Base!$B83*(W99-W101))</f>
        <v>3.31686270085143</v>
      </c>
      <c r="Y99" s="80" t="n">
        <f aca="false">X99+Base!$B82*(Y100-(Base!$B$80/Base!$B79)*X99-Base!$B83*(X99-X101))</f>
        <v>3.33801835147114</v>
      </c>
      <c r="Z99" s="80" t="n">
        <f aca="false">Y99+Base!$B82*(Z100-(Base!$B$80/Base!$B79)*Y99-Base!$B83*(Y99-Y101))</f>
        <v>3.34604669743234</v>
      </c>
      <c r="AA99" s="80" t="n">
        <f aca="false">Z99+Base!$B82*(AA100-(Base!$B$80/Base!$B79)*Z99-Base!$B83*(Z99-Z101))</f>
        <v>3.34387724905392</v>
      </c>
      <c r="AB99" s="80" t="n">
        <f aca="false">AA99+Base!$B82*(AB100-(Base!$B$80/Base!$B79)*AA99-Base!$B83*(AA99-AA101))</f>
        <v>3.33392659840218</v>
      </c>
      <c r="AC99" s="80" t="n">
        <f aca="false">AB99+Base!$B82*(AC100-(Base!$B$80/Base!$B79)*AB99-Base!$B83*(AB99-AB101))</f>
        <v>3.31817621846213</v>
      </c>
      <c r="AD99" s="80" t="n">
        <f aca="false">AC99+Base!$B82*(AD100-(Base!$B$80/Base!$B79)*AC99-Base!$B83*(AC99-AC101))</f>
        <v>3.29823986496703</v>
      </c>
      <c r="AE99" s="80" t="n">
        <f aca="false">AD99+Base!$B82*(AE100-(Base!$B$80/Base!$B79)*AD99-Base!$B83*(AD99-AD101))</f>
        <v>3.27542178809385</v>
      </c>
      <c r="AF99" s="80" t="n">
        <f aca="false">AE99+Base!$B82*(AF100-(Base!$B$80/Base!$B79)*AE99-Base!$B83*(AE99-AE101))</f>
        <v>3.23122804217154</v>
      </c>
      <c r="AG99" s="80" t="n">
        <f aca="false">AF99+Base!$B82*(AG100-(Base!$B$80/Base!$B79)*AF99-Base!$B83*(AF99-AF101))</f>
        <v>3.16974269944456</v>
      </c>
      <c r="AH99" s="80" t="n">
        <f aca="false">AG99+Base!$B82*(AH100-(Base!$B$80/Base!$B79)*AG99-Base!$B83*(AG99-AG101))</f>
        <v>3.09440059849492</v>
      </c>
      <c r="AI99" s="80" t="n">
        <f aca="false">AH99+Base!$B82*(AI100-(Base!$B$80/Base!$B79)*AH99-Base!$B83*(AH99-AH101))</f>
        <v>3.0080817226905</v>
      </c>
      <c r="AJ99" s="80" t="n">
        <f aca="false">AI99+Base!$B82*(AJ100-(Base!$B$80/Base!$B79)*AI99-Base!$B83*(AI99-AI101))</f>
        <v>2.91319268603778</v>
      </c>
      <c r="AK99" s="80" t="n">
        <f aca="false">AJ99+Base!$B82*(AK100-(Base!$B$80/Base!$B79)*AJ99-Base!$B83*(AJ99-AJ101))</f>
        <v>2.81173711218055</v>
      </c>
      <c r="AL99" s="80" t="n">
        <f aca="false">AK99+Base!$B82*(AL100-(Base!$B$80/Base!$B79)*AK99-Base!$B83*(AK99-AK101))</f>
        <v>2.70537639209136</v>
      </c>
      <c r="AM99" s="80" t="n">
        <f aca="false">AL99+Base!$B82*(AM100-(Base!$B$80/Base!$B79)*AL99-Base!$B83*(AL99-AL101))</f>
        <v>2.59548207707374</v>
      </c>
      <c r="AN99" s="80" t="n">
        <f aca="false">AM99+Base!$B82*(AN100-(Base!$B$80/Base!$B79)*AM99-Base!$B83*(AM99-AM101))</f>
        <v>2.48318098522863</v>
      </c>
      <c r="AO99" s="80" t="n">
        <f aca="false">AN99+Base!$B82*(AO100-(Base!$B$80/Base!$B79)*AN99-Base!$B83*(AN99-AN101))</f>
        <v>2.36939395730708</v>
      </c>
      <c r="AP99" s="80" t="n">
        <f aca="false">AO99+Base!$B82*(AP100-(Base!$B$80/Base!$B79)*AO99-Base!$B83*(AO99-AO101))</f>
        <v>2.25486908148491</v>
      </c>
      <c r="AQ99" s="80" t="n">
        <f aca="false">AP99+Base!$B82*(AQ100-(Base!$B$80/Base!$B79)*AP99-Base!$B83*(AP99-AP101))</f>
        <v>2.14021011031159</v>
      </c>
      <c r="AR99" s="80" t="n">
        <f aca="false">AQ99+Base!$B82*(AR100-(Base!$B$80/Base!$B79)*AQ99-Base!$B83*(AQ99-AQ101))</f>
        <v>2.0259007127479</v>
      </c>
      <c r="AS99" s="80" t="n">
        <f aca="false">AR99+Base!$B82*(AS100-(Base!$B$80/Base!$B79)*AR99-Base!$B83*(AR99-AR101))</f>
        <v>1.9123251387726</v>
      </c>
      <c r="AT99" s="80" t="n">
        <f aca="false">AS99+Base!$B82*(AT100-(Base!$B$80/Base!$B79)*AS99-Base!$B83*(AS99-AS101))</f>
        <v>1.79978582453207</v>
      </c>
      <c r="AU99" s="80" t="n">
        <f aca="false">AT99+Base!$B82*(AU100-(Base!$B$80/Base!$B79)*AT99-Base!$B83*(AT99-AT101))</f>
        <v>1.68851843690315</v>
      </c>
      <c r="AV99" s="80" t="n">
        <f aca="false">AU99+Base!$B82*(AV100-(Base!$B$80/Base!$B79)*AU99-Base!$B83*(AU99-AU101))</f>
        <v>1.57870485665283</v>
      </c>
      <c r="AW99" s="80" t="n">
        <f aca="false">AV99+Base!$B82*(AW100-(Base!$B$80/Base!$B79)*AV99-Base!$B83*(AV99-AV101))</f>
        <v>1.47048464700215</v>
      </c>
      <c r="AX99" s="80" t="n">
        <f aca="false">AW99+Base!$B82*(AX100-(Base!$B$80/Base!$B79)*AW99-Base!$B83*(AW99-AW101))</f>
        <v>1.36396568213155</v>
      </c>
      <c r="AY99" s="80" t="n">
        <f aca="false">AX99+Base!$B82*(AY100-(Base!$B$80/Base!$B79)*AX99-Base!$B83*(AX99-AX101))</f>
        <v>1.25923487991023</v>
      </c>
      <c r="AZ99" s="80" t="n">
        <f aca="false">AY99+Base!$B82*(AZ100-(Base!$B$80/Base!$B79)*AY99-Base!$B83*(AY99-AY101))</f>
        <v>1.15637051562512</v>
      </c>
      <c r="BA99" s="80" t="n">
        <f aca="false">AZ99+Base!$B82*(BA100-(Base!$B$80/Base!$B79)*AZ99-Base!$B83*(AZ99-AZ101))</f>
        <v>1.05545863815346</v>
      </c>
      <c r="BB99" s="80" t="n">
        <f aca="false">BA99+Base!$B82*(BB100-(Base!$B$80/Base!$B79)*BA99-Base!$B83*(BA99-BA101))</f>
        <v>0.956256872873857</v>
      </c>
      <c r="BC99" s="80" t="n">
        <f aca="false">BB99+Base!$B82*(BC100-(Base!$B$80/Base!$B79)*BB99-Base!$B83*(BB99-BB101))</f>
        <v>0.858630773559348</v>
      </c>
      <c r="BD99" s="80" t="n">
        <f aca="false">BC99+Base!$B82*(BD100-(Base!$B$80/Base!$B79)*BC99-Base!$B83*(BC99-BC101))</f>
        <v>0.765630503650046</v>
      </c>
      <c r="BE99" s="80" t="n">
        <f aca="false">BD99+Base!$B82*(BE100-(Base!$B$80/Base!$B79)*BD99-Base!$B83*(BD99-BD101))</f>
        <v>0.699604586169464</v>
      </c>
      <c r="BF99" s="80" t="n">
        <f aca="false">BE99+Base!$B82*(BF100-(Base!$B$80/Base!$B79)*BE99-Base!$B83*(BE99-BE101))</f>
        <v>0.679273433207431</v>
      </c>
      <c r="BG99" s="80" t="n">
        <f aca="false">BF99+Base!$B82*(BG100-(Base!$B$80/Base!$B79)*BF99-Base!$B83*(BF99-BF101))</f>
        <v>0.717417915053336</v>
      </c>
      <c r="BH99" s="80" t="n">
        <f aca="false">BG99+Base!$B82*(BH100-(Base!$B$80/Base!$B79)*BG99-Base!$B83*(BG99-BG101))</f>
        <v>0.820365998447925</v>
      </c>
      <c r="BI99" s="80" t="n">
        <f aca="false">BH99+Base!$B82*(BI100-(Base!$B$80/Base!$B79)*BH99-Base!$B83*(BH99-BH101))</f>
        <v>0.989117608499872</v>
      </c>
      <c r="BJ99" s="81"/>
      <c r="BK99" s="81"/>
      <c r="BL99" s="81"/>
      <c r="BM99" s="81"/>
      <c r="BN99" s="81"/>
      <c r="BO99" s="81"/>
      <c r="BP99" s="81"/>
      <c r="BQ99" s="81"/>
      <c r="BR99" s="81"/>
      <c r="BS99" s="81"/>
      <c r="BT99" s="81"/>
      <c r="BU99" s="81"/>
      <c r="BV99" s="81"/>
      <c r="BW99" s="81"/>
      <c r="BX99" s="81"/>
      <c r="BY99" s="81"/>
      <c r="BZ99" s="81"/>
      <c r="CA99" s="81"/>
      <c r="CB99" s="81"/>
      <c r="CC99" s="81"/>
      <c r="CD99" s="81"/>
      <c r="CE99" s="81"/>
      <c r="CF99" s="81"/>
      <c r="CG99" s="81"/>
      <c r="CH99" s="81"/>
      <c r="CI99" s="81"/>
      <c r="CJ99" s="81"/>
      <c r="CK99" s="81"/>
      <c r="CL99" s="81"/>
      <c r="CM99" s="81"/>
      <c r="CN99" s="81"/>
      <c r="CO99" s="81"/>
      <c r="CP99" s="81"/>
      <c r="CQ99" s="81"/>
      <c r="CR99" s="81"/>
      <c r="CS99" s="81"/>
      <c r="CT99" s="81"/>
      <c r="CU99" s="81"/>
      <c r="CV99" s="81"/>
      <c r="CW99" s="81"/>
      <c r="CX99" s="81"/>
      <c r="CY99" s="81"/>
      <c r="CZ99" s="81"/>
      <c r="DA99" s="81"/>
      <c r="DB99" s="81"/>
      <c r="DC99" s="81"/>
      <c r="DD99" s="81"/>
      <c r="DE99" s="81"/>
      <c r="DF99" s="81"/>
      <c r="DG99" s="81"/>
      <c r="DH99" s="81"/>
      <c r="DI99" s="81"/>
      <c r="DJ99" s="81"/>
      <c r="DK99" s="81"/>
      <c r="DL99" s="81"/>
      <c r="DM99" s="81"/>
      <c r="DN99" s="81"/>
      <c r="DO99" s="81"/>
      <c r="DP99" s="81"/>
      <c r="DQ99" s="81"/>
      <c r="DR99" s="81"/>
      <c r="DS99" s="81"/>
      <c r="DT99" s="81"/>
      <c r="DU99" s="81"/>
      <c r="DV99" s="81"/>
      <c r="DW99" s="81"/>
      <c r="DX99" s="81"/>
    </row>
    <row r="100" s="67" customFormat="true" ht="18" hidden="false" customHeight="true" outlineLevel="0" collapsed="false">
      <c r="A100" s="49" t="str">
        <f aca="false">Base!A100</f>
        <v>Total increase in radiative forcing since preindustrial (Watts per square meter)</v>
      </c>
      <c r="B100" s="83" t="n">
        <f aca="false">Base!$B$80*(LOG(B87/Parameters!$B$71))/LOG(2)+Base!B73</f>
        <v>2.14236309680979</v>
      </c>
      <c r="C100" s="83" t="n">
        <f aca="false">Base!$B$80*(LOG(C87/Parameters!$B$71))/LOG(2)+Base!C73</f>
        <v>2.39822913732066</v>
      </c>
      <c r="D100" s="83" t="n">
        <f aca="false">Base!$B$80*(LOG(D87/Parameters!$B$71))/LOG(2)+Base!D73</f>
        <v>2.60968703119776</v>
      </c>
      <c r="E100" s="83" t="n">
        <f aca="false">Base!$B$80*(LOG(E87/Parameters!$B$71))/LOG(2)+Base!E73</f>
        <v>2.82250697542351</v>
      </c>
      <c r="F100" s="83" t="n">
        <f aca="false">Base!$B$80*(LOG(F87/Parameters!$B$71))/LOG(2)+Base!F73</f>
        <v>3.03539669605319</v>
      </c>
      <c r="G100" s="83" t="n">
        <f aca="false">Base!$B$80*(LOG(G87/Parameters!$B$71))/LOG(2)+Base!G73</f>
        <v>3.24665187251149</v>
      </c>
      <c r="H100" s="83" t="n">
        <f aca="false">Base!$B$80*(LOG(H87/Parameters!$B$71))/LOG(2)+Base!H73</f>
        <v>3.45436464562202</v>
      </c>
      <c r="I100" s="83" t="n">
        <f aca="false">Base!$B$80*(LOG(I87/Parameters!$B$71))/LOG(2)+Base!I73</f>
        <v>3.65657099335524</v>
      </c>
      <c r="J100" s="83" t="n">
        <f aca="false">Base!$B$80*(LOG(J87/Parameters!$B$71))/LOG(2)+Base!J73</f>
        <v>3.85134854443477</v>
      </c>
      <c r="K100" s="83" t="n">
        <f aca="false">Base!$B$80*(LOG(K87/Parameters!$B$71))/LOG(2)+Base!K73</f>
        <v>4.03687561341403</v>
      </c>
      <c r="L100" s="83" t="n">
        <f aca="false">Base!$B$80*(LOG(L87/Parameters!$B$71))/LOG(2)+Base!L73</f>
        <v>4.21146103417065</v>
      </c>
      <c r="M100" s="83" t="n">
        <f aca="false">Base!$B$80*(LOG(M87/Parameters!$B$71))/LOG(2)+Base!M73</f>
        <v>4.37355286294592</v>
      </c>
      <c r="N100" s="83" t="n">
        <f aca="false">Base!$B$80*(LOG(N87/Parameters!$B$71))/LOG(2)+Base!N73</f>
        <v>4.52173241105</v>
      </c>
      <c r="O100" s="83" t="n">
        <f aca="false">Base!$B$80*(LOG(O87/Parameters!$B$71))/LOG(2)+Base!O73</f>
        <v>4.65469852034951</v>
      </c>
      <c r="P100" s="83" t="n">
        <f aca="false">Base!$B$80*(LOG(P87/Parameters!$B$71))/LOG(2)+Base!P73</f>
        <v>4.77124561951759</v>
      </c>
      <c r="Q100" s="83" t="n">
        <f aca="false">Base!$B$80*(LOG(Q87/Parameters!$B$71))/LOG(2)+Base!Q73</f>
        <v>4.87023793732012</v>
      </c>
      <c r="R100" s="83" t="n">
        <f aca="false">Base!$B$80*(LOG(R87/Parameters!$B$71))/LOG(2)+Base!R73</f>
        <v>4.95058128938982</v>
      </c>
      <c r="S100" s="83" t="n">
        <f aca="false">Base!$B$80*(LOG(S87/Parameters!$B$71))/LOG(2)+Base!S73</f>
        <v>5.01119305648491</v>
      </c>
      <c r="T100" s="83" t="n">
        <f aca="false">Base!$B$80*(LOG(T87/Parameters!$B$71))/LOG(2)+Base!T73</f>
        <v>5.05097025758943</v>
      </c>
      <c r="U100" s="83" t="n">
        <f aca="false">Base!$B$80*(LOG(U87/Parameters!$B$71))/LOG(2)+Base!U73</f>
        <v>5.0437548851741</v>
      </c>
      <c r="V100" s="83" t="n">
        <f aca="false">Base!$B$80*(LOG(V87/Parameters!$B$71))/LOG(2)+Base!V73</f>
        <v>5.01328756515415</v>
      </c>
      <c r="W100" s="83" t="n">
        <f aca="false">Base!$B$80*(LOG(W87/Parameters!$B$71))/LOG(2)+Base!W73</f>
        <v>4.95818217062701</v>
      </c>
      <c r="X100" s="83" t="n">
        <f aca="false">Base!$B$80*(LOG(X87/Parameters!$B$71))/LOG(2)+Base!X73</f>
        <v>4.87689751842932</v>
      </c>
      <c r="Y100" s="83" t="n">
        <f aca="false">Base!$B$80*(LOG(Y87/Parameters!$B$71))/LOG(2)+Base!Y73</f>
        <v>4.76771317964021</v>
      </c>
      <c r="Z100" s="83" t="n">
        <f aca="false">Base!$B$80*(LOG(Z87/Parameters!$B$71))/LOG(2)+Base!Z73</f>
        <v>4.65820385316011</v>
      </c>
      <c r="AA100" s="83" t="n">
        <f aca="false">Base!$B$80*(LOG(AA87/Parameters!$B$71))/LOG(2)+Base!AA73</f>
        <v>4.56031295143554</v>
      </c>
      <c r="AB100" s="83" t="n">
        <f aca="false">Base!$B$80*(LOG(AB87/Parameters!$B$71))/LOG(2)+Base!AB73</f>
        <v>4.4729299113961</v>
      </c>
      <c r="AC100" s="83" t="n">
        <f aca="false">Base!$B$80*(LOG(AC87/Parameters!$B$71))/LOG(2)+Base!AC73</f>
        <v>4.39501368678182</v>
      </c>
      <c r="AD100" s="83" t="n">
        <f aca="false">Base!$B$80*(LOG(AD87/Parameters!$B$71))/LOG(2)+Base!AD73</f>
        <v>4.32559674920064</v>
      </c>
      <c r="AE100" s="83" t="n">
        <f aca="false">Base!$B$80*(LOG(AE87/Parameters!$B$71))/LOG(2)+Base!AE73</f>
        <v>4.26378666474614</v>
      </c>
      <c r="AF100" s="83" t="n">
        <f aca="false">Base!$B$80*(LOG(AF87/Parameters!$B$71))/LOG(2)+Base!AF73</f>
        <v>4.0093902371286</v>
      </c>
      <c r="AG100" s="83" t="n">
        <f aca="false">Base!$B$80*(LOG(AG87/Parameters!$B$71))/LOG(2)+Base!AG73</f>
        <v>3.76693690500321</v>
      </c>
      <c r="AH100" s="83" t="n">
        <f aca="false">Base!$B$80*(LOG(AH87/Parameters!$B$71))/LOG(2)+Base!AH73</f>
        <v>3.53555581672081</v>
      </c>
      <c r="AI100" s="83" t="n">
        <f aca="false">Base!$B$80*(LOG(AI87/Parameters!$B$71))/LOG(2)+Base!AI73</f>
        <v>3.31442125252226</v>
      </c>
      <c r="AJ100" s="83" t="n">
        <f aca="false">Base!$B$80*(LOG(AJ87/Parameters!$B$71))/LOG(2)+Base!AJ73</f>
        <v>3.1027547208933</v>
      </c>
      <c r="AK100" s="83" t="n">
        <f aca="false">Base!$B$80*(LOG(AK87/Parameters!$B$71))/LOG(2)+Base!AK73</f>
        <v>2.89982699885015</v>
      </c>
      <c r="AL100" s="83" t="n">
        <f aca="false">Base!$B$80*(LOG(AL87/Parameters!$B$71))/LOG(2)+Base!AL73</f>
        <v>2.70495958462949</v>
      </c>
      <c r="AM100" s="83" t="n">
        <f aca="false">Base!$B$80*(LOG(AM87/Parameters!$B$71))/LOG(2)+Base!AM73</f>
        <v>2.51752533389181</v>
      </c>
      <c r="AN100" s="83" t="n">
        <f aca="false">Base!$B$80*(LOG(AN87/Parameters!$B$71))/LOG(2)+Base!AN73</f>
        <v>2.33694824135534</v>
      </c>
      <c r="AO100" s="83" t="n">
        <f aca="false">Base!$B$80*(LOG(AO87/Parameters!$B$71))/LOG(2)+Base!AO73</f>
        <v>2.16270244653669</v>
      </c>
      <c r="AP100" s="83" t="n">
        <f aca="false">Base!$B$80*(LOG(AP87/Parameters!$B$71))/LOG(2)+Base!AP73</f>
        <v>1.99431060418009</v>
      </c>
      <c r="AQ100" s="83" t="n">
        <f aca="false">Base!$B$80*(LOG(AQ87/Parameters!$B$71))/LOG(2)+Base!AQ73</f>
        <v>1.8313417997953</v>
      </c>
      <c r="AR100" s="83" t="n">
        <f aca="false">Base!$B$80*(LOG(AR87/Parameters!$B$71))/LOG(2)+Base!AR73</f>
        <v>1.6734092165741</v>
      </c>
      <c r="AS100" s="83" t="n">
        <f aca="false">Base!$B$80*(LOG(AS87/Parameters!$B$71))/LOG(2)+Base!AS73</f>
        <v>1.52016779772878</v>
      </c>
      <c r="AT100" s="83" t="n">
        <f aca="false">Base!$B$80*(LOG(AT87/Parameters!$B$71))/LOG(2)+Base!AT73</f>
        <v>1.37131221759919</v>
      </c>
      <c r="AU100" s="83" t="n">
        <f aca="false">Base!$B$80*(LOG(AU87/Parameters!$B$71))/LOG(2)+Base!AU73</f>
        <v>1.22657561228798</v>
      </c>
      <c r="AV100" s="83" t="n">
        <f aca="false">Base!$B$80*(LOG(AV87/Parameters!$B$71))/LOG(2)+Base!AV73</f>
        <v>1.08572977866833</v>
      </c>
      <c r="AW100" s="83" t="n">
        <f aca="false">Base!$B$80*(LOG(AW87/Parameters!$B$71))/LOG(2)+Base!AW73</f>
        <v>0.948588032500319</v>
      </c>
      <c r="AX100" s="83" t="n">
        <f aca="false">Base!$B$80*(LOG(AX87/Parameters!$B$71))/LOG(2)+Base!AX73</f>
        <v>0.815012799136181</v>
      </c>
      <c r="AY100" s="83" t="n">
        <f aca="false">Base!$B$80*(LOG(AY87/Parameters!$B$71))/LOG(2)+Base!AY73</f>
        <v>0.6849316366938</v>
      </c>
      <c r="AZ100" s="83" t="n">
        <f aca="false">Base!$B$80*(LOG(AZ87/Parameters!$B$71))/LOG(2)+Base!AZ73</f>
        <v>0.558368448296349</v>
      </c>
      <c r="BA100" s="83" t="n">
        <f aca="false">Base!$B$80*(LOG(BA87/Parameters!$B$71))/LOG(2)+Base!BA73</f>
        <v>0.435502608712855</v>
      </c>
      <c r="BB100" s="83" t="n">
        <f aca="false">Base!$B$80*(LOG(BB87/Parameters!$B$71))/LOG(2)+Base!BB73</f>
        <v>0.313093843211638</v>
      </c>
      <c r="BC100" s="83" t="n">
        <f aca="false">Base!$B$80*(LOG(BC87/Parameters!$B$71))/LOG(2)+Base!BC73</f>
        <v>0.191895242304308</v>
      </c>
      <c r="BD100" s="83" t="n">
        <f aca="false">Base!$B$80*(LOG(BD87/Parameters!$B$71))/LOG(2)+Base!BD73</f>
        <v>0.104206290110574</v>
      </c>
      <c r="BE100" s="83" t="n">
        <f aca="false">Base!$B$80*(LOG(BE87/Parameters!$B$71))/LOG(2)+Base!BE73</f>
        <v>0.251206181809788</v>
      </c>
      <c r="BF100" s="83" t="n">
        <f aca="false">Base!$B$80*(LOG(BF87/Parameters!$B$71))/LOG(2)+Base!BF73</f>
        <v>0.627109787362515</v>
      </c>
      <c r="BG100" s="83" t="n">
        <f aca="false">Base!$B$80*(LOG(BG87/Parameters!$B$71))/LOG(2)+Base!BG73</f>
        <v>1.19742379385484</v>
      </c>
      <c r="BH100" s="83" t="n">
        <f aca="false">Base!$B$80*(LOG(BH87/Parameters!$B$71))/LOG(2)+Base!BH73</f>
        <v>1.91407137409911</v>
      </c>
      <c r="BI100" s="83" t="n">
        <f aca="false">Base!$B$80*(LOG(BI87/Parameters!$B$71))/LOG(2)+Base!BI73</f>
        <v>2.7314049549268</v>
      </c>
      <c r="BJ100" s="84"/>
      <c r="BK100" s="84"/>
      <c r="BL100" s="84"/>
      <c r="BM100" s="84"/>
      <c r="BN100" s="84"/>
      <c r="BO100" s="84"/>
      <c r="BP100" s="84"/>
      <c r="BQ100" s="84"/>
      <c r="BR100" s="84"/>
      <c r="BS100" s="84"/>
      <c r="BT100" s="84"/>
      <c r="BU100" s="84"/>
      <c r="BV100" s="84"/>
      <c r="BW100" s="84"/>
      <c r="BX100" s="84"/>
      <c r="BY100" s="84"/>
      <c r="BZ100" s="84"/>
      <c r="CA100" s="84"/>
      <c r="CB100" s="84"/>
      <c r="CC100" s="84"/>
      <c r="CD100" s="84"/>
      <c r="CE100" s="84"/>
      <c r="CF100" s="84"/>
      <c r="CG100" s="84"/>
      <c r="CH100" s="84"/>
      <c r="CI100" s="84"/>
      <c r="CJ100" s="84"/>
      <c r="CK100" s="84"/>
      <c r="CL100" s="84"/>
      <c r="CM100" s="84"/>
      <c r="CN100" s="84"/>
      <c r="CO100" s="84"/>
      <c r="CP100" s="84"/>
      <c r="CQ100" s="84"/>
      <c r="CR100" s="84"/>
      <c r="CS100" s="84"/>
      <c r="CT100" s="84"/>
      <c r="CU100" s="84"/>
      <c r="CV100" s="84"/>
      <c r="CW100" s="84"/>
      <c r="CX100" s="84"/>
      <c r="CY100" s="84"/>
      <c r="CZ100" s="84"/>
      <c r="DA100" s="84"/>
      <c r="DB100" s="84"/>
      <c r="DC100" s="84"/>
      <c r="DD100" s="84"/>
      <c r="DE100" s="84"/>
      <c r="DF100" s="84"/>
      <c r="DG100" s="84"/>
      <c r="DH100" s="84"/>
      <c r="DI100" s="84"/>
      <c r="DJ100" s="84"/>
      <c r="DK100" s="84"/>
      <c r="DL100" s="84"/>
      <c r="DM100" s="84"/>
      <c r="DN100" s="84"/>
      <c r="DO100" s="84"/>
      <c r="DP100" s="84"/>
      <c r="DQ100" s="84"/>
      <c r="DR100" s="84"/>
      <c r="DS100" s="84"/>
      <c r="DT100" s="84"/>
      <c r="DU100" s="84"/>
      <c r="DV100" s="84"/>
      <c r="DW100" s="84"/>
      <c r="DX100" s="84"/>
    </row>
    <row r="101" s="67" customFormat="true" ht="18" hidden="false" customHeight="true" outlineLevel="0" collapsed="false">
      <c r="A101" s="49" t="str">
        <f aca="false">Base!A101</f>
        <v>Lower ocean temperature (degrees Celsius above preindustrial)</v>
      </c>
      <c r="B101" s="69" t="n">
        <f aca="false">Base!B77</f>
        <v>0.0068</v>
      </c>
      <c r="C101" s="69" t="n">
        <f aca="false">B101+ Base!$B84*(B99-B101)</f>
        <v>0.02663</v>
      </c>
      <c r="D101" s="69" t="n">
        <f aca="false">C101+ Base!$B84*(C99-C101)</f>
        <v>0.0491006216043667</v>
      </c>
      <c r="E101" s="69" t="n">
        <f aca="false">D101+ Base!$B84*(D99-D101)</f>
        <v>0.074238395017975</v>
      </c>
      <c r="F101" s="69" t="n">
        <f aca="false">E101+ Base!$B84*(E99-E101)</f>
        <v>0.102060411267296</v>
      </c>
      <c r="G101" s="69" t="n">
        <f aca="false">F101+ Base!$B84*(F99-F101)</f>
        <v>0.132572600461766</v>
      </c>
      <c r="H101" s="69" t="n">
        <f aca="false">G101+ Base!$B84*(G99-G101)</f>
        <v>0.165767309830648</v>
      </c>
      <c r="I101" s="69" t="n">
        <f aca="false">H101+ Base!$B84*(H99-H101)</f>
        <v>0.201620811370288</v>
      </c>
      <c r="J101" s="69" t="n">
        <f aca="false">I101+ Base!$B84*(I99-I101)</f>
        <v>0.240091119353437</v>
      </c>
      <c r="K101" s="69" t="n">
        <f aca="false">J101+ Base!$B84*(J99-J101)</f>
        <v>0.281116315135935</v>
      </c>
      <c r="L101" s="69" t="n">
        <f aca="false">K101+ Base!$B84*(K99-K101)</f>
        <v>0.324613448701898</v>
      </c>
      <c r="M101" s="69" t="n">
        <f aca="false">L101+ Base!$B84*(L99-L101)</f>
        <v>0.370478001963979</v>
      </c>
      <c r="N101" s="69" t="n">
        <f aca="false">M101+ Base!$B84*(M99-M101)</f>
        <v>0.418583847642009</v>
      </c>
      <c r="O101" s="69" t="n">
        <f aca="false">N101+ Base!$B84*(N99-N101)</f>
        <v>0.468783610520729</v>
      </c>
      <c r="P101" s="69" t="n">
        <f aca="false">O101+ Base!$B84*(O99-O101)</f>
        <v>0.520909327492932</v>
      </c>
      <c r="Q101" s="69" t="n">
        <f aca="false">P101+ Base!$B84*(P99-P101)</f>
        <v>0.57477330305155</v>
      </c>
      <c r="R101" s="69" t="n">
        <f aca="false">Q101+ Base!$B84*(Q99-Q101)</f>
        <v>0.630169063264147</v>
      </c>
      <c r="S101" s="69" t="n">
        <f aca="false">R101+ Base!$B84*(R99-R101)</f>
        <v>0.686872320403127</v>
      </c>
      <c r="T101" s="69" t="n">
        <f aca="false">S101+ Base!$B84*(S99-S101)</f>
        <v>0.744641869889162</v>
      </c>
      <c r="U101" s="69" t="n">
        <f aca="false">T101+ Base!$B84*(T99-T101)</f>
        <v>0.803220349197975</v>
      </c>
      <c r="V101" s="69" t="n">
        <f aca="false">U101+ Base!$B84*(U99-U101)</f>
        <v>0.862273543289505</v>
      </c>
      <c r="W101" s="69" t="n">
        <f aca="false">V101+ Base!$B84*(V99-V101)</f>
        <v>0.921461828375903</v>
      </c>
      <c r="X101" s="69" t="n">
        <f aca="false">W101+ Base!$B84*(W99-W101)</f>
        <v>0.980438725277695</v>
      </c>
      <c r="Y101" s="69" t="n">
        <f aca="false">X101+ Base!$B84*(X99-X101)</f>
        <v>1.03884932466704</v>
      </c>
      <c r="Z101" s="69" t="n">
        <f aca="false">Y101+ Base!$B84*(Y99-Y101)</f>
        <v>1.09632855033714</v>
      </c>
      <c r="AA101" s="69" t="n">
        <f aca="false">Z101+ Base!$B84*(Z99-Z101)</f>
        <v>1.15257150401452</v>
      </c>
      <c r="AB101" s="69" t="n">
        <f aca="false">AA101+ Base!$B84*(AA99-AA101)</f>
        <v>1.20735414764051</v>
      </c>
      <c r="AC101" s="69" t="n">
        <f aca="false">AB101+ Base!$B84*(AB99-AB101)</f>
        <v>1.26051845890955</v>
      </c>
      <c r="AD101" s="69" t="n">
        <f aca="false">AC101+ Base!$B84*(AC99-AC101)</f>
        <v>1.31195990289836</v>
      </c>
      <c r="AE101" s="69" t="n">
        <f aca="false">AD101+ Base!$B84*(AD99-AD101)</f>
        <v>1.36161690195008</v>
      </c>
      <c r="AF101" s="69" t="n">
        <f aca="false">AE101+ Base!$B84*(AE99-AE101)</f>
        <v>1.40946202410367</v>
      </c>
      <c r="AG101" s="69" t="n">
        <f aca="false">AF101+ Base!$B84*(AF99-AF101)</f>
        <v>1.45500617455537</v>
      </c>
      <c r="AH101" s="69" t="n">
        <f aca="false">AG101+ Base!$B84*(AG99-AG101)</f>
        <v>1.4978745876776</v>
      </c>
      <c r="AI101" s="69" t="n">
        <f aca="false">AH101+ Base!$B84*(AH99-AH101)</f>
        <v>1.53778773794803</v>
      </c>
      <c r="AJ101" s="69" t="n">
        <f aca="false">AI101+ Base!$B84*(AI99-AI101)</f>
        <v>1.5745450875666</v>
      </c>
      <c r="AK101" s="69" t="n">
        <f aca="false">AJ101+ Base!$B84*(AJ99-AJ101)</f>
        <v>1.60801127752837</v>
      </c>
      <c r="AL101" s="69" t="n">
        <f aca="false">AK101+ Base!$B84*(AK99-AK101)</f>
        <v>1.63810442339468</v>
      </c>
      <c r="AM101" s="69" t="n">
        <f aca="false">AL101+ Base!$B84*(AL99-AL101)</f>
        <v>1.6647862226121</v>
      </c>
      <c r="AN101" s="69" t="n">
        <f aca="false">AM101+ Base!$B84*(AM99-AM101)</f>
        <v>1.68805361897364</v>
      </c>
      <c r="AO101" s="69" t="n">
        <f aca="false">AN101+ Base!$B84*(AN99-AN101)</f>
        <v>1.70793180313001</v>
      </c>
      <c r="AP101" s="69" t="n">
        <f aca="false">AO101+ Base!$B84*(AO99-AO101)</f>
        <v>1.72446835698444</v>
      </c>
      <c r="AQ101" s="69" t="n">
        <f aca="false">AP101+ Base!$B84*(AP99-AP101)</f>
        <v>1.73772837509695</v>
      </c>
      <c r="AR101" s="69" t="n">
        <f aca="false">AQ101+ Base!$B84*(AQ99-AQ101)</f>
        <v>1.74779041847732</v>
      </c>
      <c r="AS101" s="69" t="n">
        <f aca="false">AR101+ Base!$B84*(AR99-AR101)</f>
        <v>1.75474317583408</v>
      </c>
      <c r="AT101" s="69" t="n">
        <f aca="false">AS101+ Base!$B84*(AS99-AS101)</f>
        <v>1.75868272490754</v>
      </c>
      <c r="AU101" s="69" t="n">
        <f aca="false">AT101+ Base!$B84*(AT99-AT101)</f>
        <v>1.75971030239816</v>
      </c>
      <c r="AV101" s="69" t="n">
        <f aca="false">AU101+ Base!$B84*(AU99-AU101)</f>
        <v>1.75793050576078</v>
      </c>
      <c r="AW101" s="69" t="n">
        <f aca="false">AV101+ Base!$B84*(AV99-AV101)</f>
        <v>1.75344986453308</v>
      </c>
      <c r="AX101" s="69" t="n">
        <f aca="false">AW101+ Base!$B84*(AW99-AW101)</f>
        <v>1.74637573409481</v>
      </c>
      <c r="AY101" s="69" t="n">
        <f aca="false">AX101+ Base!$B84*(AX99-AX101)</f>
        <v>1.73681548279573</v>
      </c>
      <c r="AZ101" s="69" t="n">
        <f aca="false">AY101+ Base!$B84*(AY99-AY101)</f>
        <v>1.72487596772359</v>
      </c>
      <c r="BA101" s="69" t="n">
        <f aca="false">AZ101+ Base!$B84*(AZ99-AZ101)</f>
        <v>1.71066333142113</v>
      </c>
      <c r="BB101" s="69" t="n">
        <f aca="false">BA101+ Base!$B84*(BA99-BA101)</f>
        <v>1.69428321408944</v>
      </c>
      <c r="BC101" s="69" t="n">
        <f aca="false">BB101+ Base!$B84*(BB99-BB101)</f>
        <v>1.67583255555905</v>
      </c>
      <c r="BD101" s="69" t="n">
        <f aca="false">BC101+ Base!$B84*(BC99-BC101)</f>
        <v>1.65540251100905</v>
      </c>
      <c r="BE101" s="69" t="n">
        <f aca="false">BD101+ Base!$B84*(BD99-BD101)</f>
        <v>1.63315821082508</v>
      </c>
      <c r="BF101" s="69" t="n">
        <f aca="false">BE101+ Base!$B84*(BE99-BE101)</f>
        <v>1.60981937020869</v>
      </c>
      <c r="BG101" s="69" t="n">
        <f aca="false">BF101+ Base!$B84*(BF99-BF101)</f>
        <v>1.58655572178366</v>
      </c>
      <c r="BH101" s="69" t="n">
        <f aca="false">BG101+ Base!$B84*(BG99-BG101)</f>
        <v>1.5648272766154</v>
      </c>
      <c r="BI101" s="69" t="n">
        <f aca="false">BH101+ Base!$B84*(BH99-BH101)</f>
        <v>1.54621574466121</v>
      </c>
    </row>
    <row r="102" customFormat="false" ht="18" hidden="false" customHeight="true" outlineLevel="0" collapsed="false">
      <c r="A102" s="46" t="str">
        <f aca="false">Base!A102</f>
        <v>Economic Endogenous Variables</v>
      </c>
      <c r="B102" s="53"/>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c r="AW102" s="47"/>
      <c r="AX102" s="47"/>
      <c r="AY102" s="47"/>
      <c r="AZ102" s="47"/>
      <c r="BA102" s="47"/>
      <c r="BB102" s="47"/>
      <c r="BC102" s="47"/>
      <c r="BD102" s="47"/>
      <c r="BE102" s="47"/>
      <c r="BF102" s="47"/>
      <c r="BG102" s="47"/>
      <c r="BH102" s="47"/>
      <c r="BI102" s="47"/>
    </row>
    <row r="103" customFormat="false" ht="18" hidden="false" customHeight="true" outlineLevel="0" collapsed="false">
      <c r="A103" s="48" t="str">
        <f aca="false">Base!A103</f>
        <v>OUTPUT  </v>
      </c>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c r="AW103" s="47"/>
      <c r="AX103" s="47"/>
      <c r="AY103" s="47"/>
      <c r="AZ103" s="47"/>
      <c r="BA103" s="47"/>
      <c r="BB103" s="47"/>
      <c r="BC103" s="47"/>
      <c r="BD103" s="47"/>
      <c r="BE103" s="47"/>
      <c r="BF103" s="47"/>
      <c r="BG103" s="47"/>
      <c r="BH103" s="47"/>
      <c r="BI103" s="47"/>
    </row>
    <row r="104" customFormat="false" ht="18" hidden="false" customHeight="true" outlineLevel="0" collapsed="false">
      <c r="A104" s="49" t="str">
        <f aca="false">Base!A104</f>
        <v>Output gross of abatement cost and climate damage ($trill)</v>
      </c>
      <c r="B104" s="47" t="n">
        <f aca="false">B21*B117^$B5*(B53/1000)^(1-$B5)</f>
        <v>63.5819868191407</v>
      </c>
      <c r="C104" s="47" t="n">
        <f aca="false">C21*C117^$B5*(C53/1000)^(1-$B5)</f>
        <v>75.9011331988047</v>
      </c>
      <c r="D104" s="47" t="n">
        <f aca="false">D21*D117^$B5*(D53/1000)^(1-$B5)</f>
        <v>89.6585019639015</v>
      </c>
      <c r="E104" s="47" t="n">
        <f aca="false">E21*E117^$B5*(E53/1000)^(1-$B5)</f>
        <v>104.890190520965</v>
      </c>
      <c r="F104" s="47" t="n">
        <f aca="false">F21*F117^$B5*(F53/1000)^(1-$B5)</f>
        <v>121.613139310771</v>
      </c>
      <c r="G104" s="47" t="n">
        <f aca="false">G21*G117^$B5*(G53/1000)^(1-$B5)</f>
        <v>139.842193714626</v>
      </c>
      <c r="H104" s="47" t="n">
        <f aca="false">H21*H117^$B5*(H53/1000)^(1-$B5)</f>
        <v>159.589995463545</v>
      </c>
      <c r="I104" s="47" t="n">
        <f aca="false">I21*I117^$B5*(I53/1000)^(1-$B5)</f>
        <v>180.866894439896</v>
      </c>
      <c r="J104" s="47" t="n">
        <f aca="false">J21*J117^$B5*(J53/1000)^(1-$B5)</f>
        <v>203.68089168403</v>
      </c>
      <c r="K104" s="47" t="n">
        <f aca="false">K21*K117^$B5*(K53/1000)^(1-$B5)</f>
        <v>228.037613555565</v>
      </c>
      <c r="L104" s="47" t="n">
        <f aca="false">L21*L117^$B5*(L53/1000)^(1-$B5)</f>
        <v>253.940312026226</v>
      </c>
      <c r="M104" s="47" t="n">
        <f aca="false">M21*M117^$B5*(M53/1000)^(1-$B5)</f>
        <v>281.389883070104</v>
      </c>
      <c r="N104" s="47" t="n">
        <f aca="false">N21*N117^$B5*(N53/1000)^(1-$B5)</f>
        <v>310.384891956616</v>
      </c>
      <c r="O104" s="47" t="n">
        <f aca="false">O21*O117^$B5*(O53/1000)^(1-$B5)</f>
        <v>340.921588052388</v>
      </c>
      <c r="P104" s="47" t="n">
        <f aca="false">P21*P117^$B5*(P53/1000)^(1-$B5)</f>
        <v>372.993880814663</v>
      </c>
      <c r="Q104" s="47" t="n">
        <f aca="false">Q21*Q117^$B5*(Q53/1000)^(1-$B5)</f>
        <v>406.593225851967</v>
      </c>
      <c r="R104" s="47" t="n">
        <f aca="false">R21*R117^$B5*(R53/1000)^(1-$B5)</f>
        <v>441.708327851658</v>
      </c>
      <c r="S104" s="47" t="n">
        <f aca="false">S21*S117^$B5*(S53/1000)^(1-$B5)</f>
        <v>478.324483248</v>
      </c>
      <c r="T104" s="47" t="n">
        <f aca="false">T21*T117^$B5*(T53/1000)^(1-$B5)</f>
        <v>516.422224534356</v>
      </c>
      <c r="U104" s="47" t="n">
        <f aca="false">U21*U117^$B5*(U53/1000)^(1-$B5)</f>
        <v>555.974615695736</v>
      </c>
      <c r="V104" s="47" t="n">
        <f aca="false">V21*V117^$B5*(V53/1000)^(1-$B5)</f>
        <v>596.952353637566</v>
      </c>
      <c r="W104" s="47" t="n">
        <f aca="false">W21*W117^$B5*(W53/1000)^(1-$B5)</f>
        <v>639.306191352845</v>
      </c>
      <c r="X104" s="47" t="n">
        <f aca="false">X21*X117^$B5*(X53/1000)^(1-$B5)</f>
        <v>682.952000482135</v>
      </c>
      <c r="Y104" s="47" t="n">
        <f aca="false">Y21*Y117^$B5*(Y53/1000)^(1-$B5)</f>
        <v>727.741622001616</v>
      </c>
      <c r="Z104" s="47" t="n">
        <f aca="false">Z21*Z117^$B5*(Z53/1000)^(1-$B5)</f>
        <v>773.98724243822</v>
      </c>
      <c r="AA104" s="47" t="n">
        <f aca="false">AA21*AA117^$B5*(AA53/1000)^(1-$B5)</f>
        <v>821.800575631386</v>
      </c>
      <c r="AB104" s="47" t="n">
        <f aca="false">AB21*AB117^$B5*(AB53/1000)^(1-$B5)</f>
        <v>871.13318776271</v>
      </c>
      <c r="AC104" s="47" t="n">
        <f aca="false">AC21*AC117^$B5*(AC53/1000)^(1-$B5)</f>
        <v>921.99217727446</v>
      </c>
      <c r="AD104" s="47" t="n">
        <f aca="false">AD21*AD117^$B5*(AD53/1000)^(1-$B5)</f>
        <v>974.473209271528</v>
      </c>
      <c r="AE104" s="47" t="n">
        <f aca="false">AE21*AE117^$B5*(AE53/1000)^(1-$B5)</f>
        <v>1028.82761676901</v>
      </c>
      <c r="AF104" s="47" t="n">
        <f aca="false">AF21*AF117^$B5*(AF53/1000)^(1-$B5)</f>
        <v>1081.85677981516</v>
      </c>
      <c r="AG104" s="47" t="n">
        <f aca="false">AG21*AG117^$B5*(AG53/1000)^(1-$B5)</f>
        <v>1136.34716280306</v>
      </c>
      <c r="AH104" s="47" t="n">
        <f aca="false">AH21*AH117^$B5*(AH53/1000)^(1-$B5)</f>
        <v>1192.14229832622</v>
      </c>
      <c r="AI104" s="47" t="n">
        <f aca="false">AI21*AI117^$B5*(AI53/1000)^(1-$B5)</f>
        <v>1249.10927329182</v>
      </c>
      <c r="AJ104" s="47" t="n">
        <f aca="false">AJ21*AJ117^$B5*(AJ53/1000)^(1-$B5)</f>
        <v>1307.1298176147</v>
      </c>
      <c r="AK104" s="47" t="n">
        <f aca="false">AK21*AK117^$B5*(AK53/1000)^(1-$B5)</f>
        <v>1366.09508722258</v>
      </c>
      <c r="AL104" s="47" t="n">
        <f aca="false">AL21*AL117^$B5*(AL53/1000)^(1-$B5)</f>
        <v>1425.90267509303</v>
      </c>
      <c r="AM104" s="47" t="n">
        <f aca="false">AM21*AM117^$B5*(AM53/1000)^(1-$B5)</f>
        <v>1486.45492468276</v>
      </c>
      <c r="AN104" s="47" t="n">
        <f aca="false">AN21*AN117^$B5*(AN53/1000)^(1-$B5)</f>
        <v>1547.65794154377</v>
      </c>
      <c r="AO104" s="47" t="n">
        <f aca="false">AO21*AO117^$B5*(AO53/1000)^(1-$B5)</f>
        <v>1609.42092131089</v>
      </c>
      <c r="AP104" s="47" t="n">
        <f aca="false">AP21*AP117^$B5*(AP53/1000)^(1-$B5)</f>
        <v>1671.65547533292</v>
      </c>
      <c r="AQ104" s="47" t="n">
        <f aca="false">AQ21*AQ117^$B5*(AQ53/1000)^(1-$B5)</f>
        <v>1734.27466138052</v>
      </c>
      <c r="AR104" s="47" t="n">
        <f aca="false">AR21*AR117^$B5*(AR53/1000)^(1-$B5)</f>
        <v>1797.19131584072</v>
      </c>
      <c r="AS104" s="47" t="n">
        <f aca="false">AS21*AS117^$B5*(AS53/1000)^(1-$B5)</f>
        <v>1860.31504621735</v>
      </c>
      <c r="AT104" s="47" t="n">
        <f aca="false">AT21*AT117^$B5*(AT53/1000)^(1-$B5)</f>
        <v>1923.54675549193</v>
      </c>
      <c r="AU104" s="47" t="n">
        <f aca="false">AU21*AU117^$B5*(AU53/1000)^(1-$B5)</f>
        <v>1986.7686875873</v>
      </c>
      <c r="AV104" s="47" t="n">
        <f aca="false">AV21*AV117^$B5*(AV53/1000)^(1-$B5)</f>
        <v>2049.82632417641</v>
      </c>
      <c r="AW104" s="47" t="n">
        <f aca="false">AW21*AW117^$B5*(AW53/1000)^(1-$B5)</f>
        <v>2112.49541790794</v>
      </c>
      <c r="AX104" s="47" t="n">
        <f aca="false">AX21*AX117^$B5*(AX53/1000)^(1-$B5)</f>
        <v>2174.42170313199</v>
      </c>
      <c r="AY104" s="47" t="n">
        <f aca="false">AY21*AY117^$B5*(AY53/1000)^(1-$B5)</f>
        <v>2235.00964195514</v>
      </c>
      <c r="AZ104" s="47" t="n">
        <f aca="false">AZ21*AZ117^$B5*(AZ53/1000)^(1-$B5)</f>
        <v>2293.21364008128</v>
      </c>
      <c r="BA104" s="47" t="n">
        <f aca="false">BA21*BA117^$B5*(BA53/1000)^(1-$B5)</f>
        <v>2370.63367040943</v>
      </c>
      <c r="BB104" s="47" t="n">
        <f aca="false">BB21*BB117^$B5*(BB53/1000)^(1-$B5)</f>
        <v>2443.818690338</v>
      </c>
      <c r="BC104" s="47" t="n">
        <f aca="false">BC21*BC117^$B5*(BC53/1000)^(1-$B5)</f>
        <v>2513.83750919298</v>
      </c>
      <c r="BD104" s="47" t="n">
        <f aca="false">BD21*BD117^$B5*(BD53/1000)^(1-$B5)</f>
        <v>2581.47462494539</v>
      </c>
      <c r="BE104" s="47" t="n">
        <f aca="false">BE21*BE117^$B5*(BE53/1000)^(1-$B5)</f>
        <v>2647.43681858222</v>
      </c>
      <c r="BF104" s="47" t="n">
        <f aca="false">BF21*BF117^$B5*(BF53/1000)^(1-$B5)</f>
        <v>2711.95813234992</v>
      </c>
      <c r="BG104" s="47" t="n">
        <f aca="false">BG21*BG117^$B5*(BG53/1000)^(1-$B5)</f>
        <v>2775.16702152815</v>
      </c>
      <c r="BH104" s="47" t="n">
        <f aca="false">BH21*BH117^$B5*(BH53/1000)^(1-$B5)</f>
        <v>2837.12463641117</v>
      </c>
      <c r="BI104" s="47" t="n">
        <f aca="false">BI21*BI117^$B5*(BI53/1000)^(1-$B5)</f>
        <v>2897.83929478481</v>
      </c>
    </row>
    <row r="105" customFormat="false" ht="18" hidden="false" customHeight="true" outlineLevel="0" collapsed="false">
      <c r="A105" s="49" t="str">
        <f aca="false">Base!A105</f>
        <v>     Total damage (fraction of gross output)</v>
      </c>
      <c r="B105" s="47" t="n">
        <f aca="false">($B25*B99+$B26*B99^$B$27)</f>
        <v>0.0017088</v>
      </c>
      <c r="C105" s="47" t="n">
        <f aca="false">($B25*C99+$B26*C99^$B$27)</f>
        <v>0.00228676610401755</v>
      </c>
      <c r="D105" s="47" t="n">
        <f aca="false">($B25*D99+$B26*D99^$B$27)</f>
        <v>0.00296958878801081</v>
      </c>
      <c r="E105" s="47" t="n">
        <f aca="false">($B25*E99+$B26*E99^$B$27)</f>
        <v>0.00376270184403646</v>
      </c>
      <c r="F105" s="47" t="n">
        <f aca="false">($B25*F99+$B26*F99^$B$27)</f>
        <v>0.00467018552886647</v>
      </c>
      <c r="G105" s="47" t="n">
        <f aca="false">($B25*G99+$B26*G99^$B$27)</f>
        <v>0.00569418665509159</v>
      </c>
      <c r="H105" s="47" t="n">
        <f aca="false">($B25*H99+$B26*H99^$B$27)</f>
        <v>0.00683440860428923</v>
      </c>
      <c r="I105" s="47" t="n">
        <f aca="false">($B25*I99+$B26*I99^$B$27)</f>
        <v>0.00808771697807493</v>
      </c>
      <c r="J105" s="47" t="n">
        <f aca="false">($B25*J99+$B26*J99^$B$27)</f>
        <v>0.00944788380993824</v>
      </c>
      <c r="K105" s="47" t="n">
        <f aca="false">($B25*K99+$B26*K99^$B$27)</f>
        <v>0.0109054753609417</v>
      </c>
      <c r="L105" s="47" t="n">
        <f aca="false">($B25*L99+$B26*L99^$B$27)</f>
        <v>0.0124478752162907</v>
      </c>
      <c r="M105" s="47" t="n">
        <f aca="false">($B25*M99+$B26*M99^$B$27)</f>
        <v>0.0140594253507109</v>
      </c>
      <c r="N105" s="47" t="n">
        <f aca="false">($B25*N99+$B26*N99^$B$27)</f>
        <v>0.01572166257887</v>
      </c>
      <c r="O105" s="47" t="n">
        <f aca="false">($B25*O99+$B26*O99^$B$27)</f>
        <v>0.0174136257494604</v>
      </c>
      <c r="P105" s="47" t="n">
        <f aca="false">($B25*P99+$B26*P99^$B$27)</f>
        <v>0.0191122094789247</v>
      </c>
      <c r="Q105" s="47" t="n">
        <f aca="false">($B25*Q99+$B26*Q99^$B$27)</f>
        <v>0.0207925424301087</v>
      </c>
      <c r="R105" s="47" t="n">
        <f aca="false">($B25*R99+$B26*R99^$B$27)</f>
        <v>0.0224283714380904</v>
      </c>
      <c r="S105" s="47" t="n">
        <f aca="false">($B25*S99+$B26*S99^$B$27)</f>
        <v>0.0239924365746749</v>
      </c>
      <c r="T105" s="47" t="n">
        <f aca="false">($B25*T99+$B26*T99^$B$27)</f>
        <v>0.0254568260120885</v>
      </c>
      <c r="U105" s="47" t="n">
        <f aca="false">($B25*U99+$B26*U99^$B$27)</f>
        <v>0.0267518745638022</v>
      </c>
      <c r="V105" s="47" t="n">
        <f aca="false">($B25*V99+$B26*V99^$B$27)</f>
        <v>0.0278524787840363</v>
      </c>
      <c r="W105" s="47" t="n">
        <f aca="false">($B25*W99+$B26*W99^$B$27)</f>
        <v>0.0287343467729071</v>
      </c>
      <c r="X105" s="47" t="n">
        <f aca="false">($B25*X99+$B26*X99^$B$27)</f>
        <v>0.0293742137307195</v>
      </c>
      <c r="Y105" s="47" t="n">
        <f aca="false">($B25*Y99+$B26*Y99^$B$27)</f>
        <v>0.0297501185944041</v>
      </c>
      <c r="Z105" s="47" t="n">
        <f aca="false">($B25*Z99+$B26*Z99^$B$27)</f>
        <v>0.0298933960987324</v>
      </c>
      <c r="AA105" s="47" t="n">
        <f aca="false">($B25*AA99+$B26*AA99^$B$27)</f>
        <v>0.029854645201497</v>
      </c>
      <c r="AB105" s="47" t="n">
        <f aca="false">($B25*AB99+$B26*AB99^$B$27)</f>
        <v>0.0296772277246346</v>
      </c>
      <c r="AC105" s="47" t="n">
        <f aca="false">($B25*AC99+$B26*AC99^$B$27)</f>
        <v>0.0293974834227696</v>
      </c>
      <c r="AD105" s="47" t="n">
        <f aca="false">($B25*AD99+$B26*AD99^$B$27)</f>
        <v>0.0290452911723102</v>
      </c>
      <c r="AE105" s="47" t="n">
        <f aca="false">($B25*AE99+$B26*AE99^$B$27)</f>
        <v>0.0286447956660862</v>
      </c>
      <c r="AF105" s="47" t="n">
        <f aca="false">($B25*AF99+$B26*AF99^$B$27)</f>
        <v>0.027877028543577</v>
      </c>
      <c r="AG105" s="47" t="n">
        <f aca="false">($B25*AG99+$B26*AG99^$B$27)</f>
        <v>0.0268262076444212</v>
      </c>
      <c r="AH105" s="47" t="n">
        <f aca="false">($B25*AH99+$B26*AH99^$B$27)</f>
        <v>0.0255660912207885</v>
      </c>
      <c r="AI105" s="47" t="n">
        <f aca="false">($B25*AI99+$B26*AI99^$B$27)</f>
        <v>0.024159643586527</v>
      </c>
      <c r="AJ105" s="47" t="n">
        <f aca="false">($B25*AJ99+$B26*AJ99^$B$27)</f>
        <v>0.0226594666413773</v>
      </c>
      <c r="AK105" s="47" t="n">
        <f aca="false">($B25*AK99+$B26*AK99^$B$27)</f>
        <v>0.0211086611199958</v>
      </c>
      <c r="AL105" s="47" t="n">
        <f aca="false">($B25*AL99+$B26*AL99^$B$27)</f>
        <v>0.0195418939991036</v>
      </c>
      <c r="AM105" s="47" t="n">
        <f aca="false">($B25*AM99+$B26*AM99^$B$27)</f>
        <v>0.0179865276571374</v>
      </c>
      <c r="AN105" s="47" t="n">
        <f aca="false">($B25*AN99+$B26*AN99^$B$27)</f>
        <v>0.0164637214404208</v>
      </c>
      <c r="AO105" s="47" t="n">
        <f aca="false">($B25*AO99+$B26*AO99^$B$27)</f>
        <v>0.0149894540255452</v>
      </c>
      <c r="AP105" s="47" t="n">
        <f aca="false">($B25*AP99+$B26*AP99^$B$27)</f>
        <v>0.0135754403142797</v>
      </c>
      <c r="AQ105" s="47" t="n">
        <f aca="false">($B25*AQ99+$B26*AQ99^$B$27)</f>
        <v>0.0122299331744675</v>
      </c>
      <c r="AR105" s="47" t="n">
        <f aca="false">($B25*AR99+$B26*AR99^$B$27)</f>
        <v>0.0109584107734263</v>
      </c>
      <c r="AS105" s="47" t="n">
        <f aca="false">($B25*AS99+$B26*AS99^$B$27)</f>
        <v>0.00976415645513895</v>
      </c>
      <c r="AT105" s="47" t="n">
        <f aca="false">($B25*AT99+$B26*AT99^$B$27)</f>
        <v>0.00864874146787815</v>
      </c>
      <c r="AU105" s="47" t="n">
        <f aca="false">($B25*AU99+$B26*AU99^$B$27)</f>
        <v>0.00761242234640414</v>
      </c>
      <c r="AV105" s="47" t="n">
        <f aca="false">($B25*AV99+$B26*AV99^$B$27)</f>
        <v>0.00665446509519938</v>
      </c>
      <c r="AW105" s="47" t="n">
        <f aca="false">($B25*AW99+$B26*AW99^$B$27)</f>
        <v>0.0057734080091743</v>
      </c>
      <c r="AX105" s="47" t="n">
        <f aca="false">($B25*AX99+$B26*AX99^$B$27)</f>
        <v>0.00496727436002698</v>
      </c>
      <c r="AY105" s="47" t="n">
        <f aca="false">($B25*AY99+$B26*AY99^$B$27)</f>
        <v>0.00423374552902934</v>
      </c>
      <c r="AZ105" s="47" t="n">
        <f aca="false">($B25*AZ99+$B26*AZ99^$B$27)</f>
        <v>0.00357030469431695</v>
      </c>
      <c r="BA105" s="47" t="n">
        <f aca="false">($B25*BA99+$B26*BA99^$B$27)</f>
        <v>0.00297436114139687</v>
      </c>
      <c r="BB105" s="47" t="n">
        <f aca="false">($B25*BB99+$B26*BB99^$B$27)</f>
        <v>0.00244152064247236</v>
      </c>
      <c r="BC105" s="47" t="n">
        <f aca="false">($B25*BC99+$B26*BC99^$B$27)</f>
        <v>0.00196844897015934</v>
      </c>
      <c r="BD105" s="47" t="n">
        <f aca="false">($B25*BD99+$B26*BD99^$B$27)</f>
        <v>0.00156512748187886</v>
      </c>
      <c r="BE105" s="47" t="n">
        <f aca="false">($B25*BE99+$B26*BE99^$B$27)</f>
        <v>0.00130682236056155</v>
      </c>
      <c r="BF105" s="47" t="n">
        <f aca="false">($B25*BF99+$B26*BF99^$B$27)</f>
        <v>0.00123197110015397</v>
      </c>
      <c r="BG105" s="47" t="n">
        <f aca="false">($B25*BG99+$B26*BG99^$B$27)</f>
        <v>0.0013742182011214</v>
      </c>
      <c r="BH105" s="47" t="n">
        <f aca="false">($B25*BH99+$B26*BH99^$B$27)</f>
        <v>0.00179691099166326</v>
      </c>
      <c r="BI105" s="47" t="n">
        <f aca="false">($B25*BI99+$B26*BI99^$B$27)</f>
        <v>0.00261220422799683</v>
      </c>
    </row>
    <row r="106" customFormat="false" ht="18" hidden="false" customHeight="true" outlineLevel="0" collapsed="false">
      <c r="A106" s="49" t="str">
        <f aca="false">Base!A106</f>
        <v>     Climate damages (trillion $)</v>
      </c>
      <c r="B106" s="47" t="n">
        <f aca="false">+B104*B105/(1+B105^Parameters!$B$56)</f>
        <v>0.108648899076548</v>
      </c>
      <c r="C106" s="47" t="n">
        <f aca="false">+C104*C105/(1+C105^Parameters!$B$56)</f>
        <v>0.173568138655547</v>
      </c>
      <c r="D106" s="47" t="n">
        <f aca="false">+D104*D105/(1+D105^Parameters!$B$56)</f>
        <v>0.266248882181847</v>
      </c>
      <c r="E106" s="47" t="n">
        <f aca="false">+E104*E105/(1+E105^Parameters!$B$56)</f>
        <v>0.394670513294569</v>
      </c>
      <c r="F106" s="47" t="n">
        <f aca="false">+F104*F105/(1+F105^Parameters!$B$56)</f>
        <v>0.567955923329185</v>
      </c>
      <c r="G106" s="47" t="n">
        <f aca="false">+G104*G105/(1+G105^Parameters!$B$56)</f>
        <v>0.796287553268553</v>
      </c>
      <c r="H106" s="47" t="n">
        <f aca="false">+H104*H105/(1+H105^Parameters!$B$56)</f>
        <v>1.09070323815453</v>
      </c>
      <c r="I106" s="47" t="n">
        <f aca="false">+I104*I105/(1+I105^Parameters!$B$56)</f>
        <v>1.46280025293323</v>
      </c>
      <c r="J106" s="47" t="n">
        <f aca="false">+J104*J105/(1+J105^Parameters!$B$56)</f>
        <v>1.92435339893533</v>
      </c>
      <c r="K106" s="47" t="n">
        <f aca="false">+K104*K105/(1+K105^Parameters!$B$56)</f>
        <v>2.48685857599815</v>
      </c>
      <c r="L106" s="47" t="n">
        <f aca="false">+L104*L105/(1+L105^Parameters!$B$56)</f>
        <v>3.16101731648838</v>
      </c>
      <c r="M106" s="47" t="n">
        <f aca="false">+M104*M105/(1+M105^Parameters!$B$56)</f>
        <v>3.9561800554694</v>
      </c>
      <c r="N106" s="47" t="n">
        <f aca="false">+N104*N105/(1+N105^Parameters!$B$56)</f>
        <v>4.87976654092095</v>
      </c>
      <c r="O106" s="47" t="n">
        <f aca="false">+O104*O105/(1+O105^Parameters!$B$56)</f>
        <v>5.93668094425597</v>
      </c>
      <c r="P106" s="47" t="n">
        <f aca="false">+P104*P105/(1+P105^Parameters!$B$56)</f>
        <v>7.12873718448693</v>
      </c>
      <c r="Q106" s="47" t="n">
        <f aca="false">+Q104*Q105/(1+Q105^Parameters!$B$56)</f>
        <v>8.45410690032177</v>
      </c>
      <c r="R106" s="47" t="n">
        <f aca="false">+R104*R105/(1+R105^Parameters!$B$56)</f>
        <v>9.9067984443548</v>
      </c>
      <c r="S106" s="47" t="n">
        <f aca="false">+S104*S105/(1+S105^Parameters!$B$56)</f>
        <v>11.4761698264418</v>
      </c>
      <c r="T106" s="47" t="n">
        <f aca="false">+T104*T105/(1+T105^Parameters!$B$56)</f>
        <v>13.1464707187468</v>
      </c>
      <c r="U106" s="47" t="n">
        <f aca="false">+U104*U105/(1+U105^Parameters!$B$56)</f>
        <v>14.8733631797504</v>
      </c>
      <c r="V106" s="47" t="n">
        <f aca="false">+V104*V105/(1+V105^Parameters!$B$56)</f>
        <v>16.6266027647708</v>
      </c>
      <c r="W106" s="47" t="n">
        <f aca="false">+W104*W105/(1+W105^Parameters!$B$56)</f>
        <v>18.3700457963991</v>
      </c>
      <c r="X106" s="47" t="n">
        <f aca="false">+X104*X105/(1+X105^Parameters!$B$56)</f>
        <v>20.0611780299846</v>
      </c>
      <c r="Y106" s="47" t="n">
        <f aca="false">+Y104*Y105/(1+Y105^Parameters!$B$56)</f>
        <v>21.6503995606321</v>
      </c>
      <c r="Z106" s="47" t="n">
        <f aca="false">+Z104*Z105/(1+Z105^Parameters!$B$56)</f>
        <v>23.1371072135713</v>
      </c>
      <c r="AA106" s="47" t="n">
        <f aca="false">+AA104*AA105/(1+AA105^Parameters!$B$56)</f>
        <v>24.534564611861</v>
      </c>
      <c r="AB106" s="47" t="n">
        <f aca="false">+AB104*AB105/(1+AB105^Parameters!$B$56)</f>
        <v>25.8528179917208</v>
      </c>
      <c r="AC106" s="47" t="n">
        <f aca="false">+AC104*AC105/(1+AC105^Parameters!$B$56)</f>
        <v>27.1042497473492</v>
      </c>
      <c r="AD106" s="47" t="n">
        <f aca="false">+AD104*AD105/(1+AD105^Parameters!$B$56)</f>
        <v>28.3038581029071</v>
      </c>
      <c r="AE106" s="47" t="n">
        <f aca="false">+AE104*AE105/(1+AE105^Parameters!$B$56)</f>
        <v>29.4705568579747</v>
      </c>
      <c r="AF106" s="47" t="n">
        <f aca="false">+AF104*AF105/(1+AF105^Parameters!$B$56)</f>
        <v>30.1589523309696</v>
      </c>
      <c r="AG106" s="47" t="n">
        <f aca="false">+AG104*AG105/(1+AG105^Parameters!$B$56)</f>
        <v>30.4838849455038</v>
      </c>
      <c r="AH106" s="47" t="n">
        <f aca="false">+AH104*AH105/(1+AH105^Parameters!$B$56)</f>
        <v>30.4784187471686</v>
      </c>
      <c r="AI106" s="47" t="n">
        <f aca="false">+AI104*AI105/(1+AI105^Parameters!$B$56)</f>
        <v>30.1780348433561</v>
      </c>
      <c r="AJ106" s="47" t="n">
        <f aca="false">+AJ104*AJ105/(1+AJ105^Parameters!$B$56)</f>
        <v>29.6188644981899</v>
      </c>
      <c r="AK106" s="47" t="n">
        <f aca="false">+AK104*AK105/(1+AK105^Parameters!$B$56)</f>
        <v>28.8364382538724</v>
      </c>
      <c r="AL106" s="47" t="n">
        <f aca="false">+AL104*AL105/(1+AL105^Parameters!$B$56)</f>
        <v>27.8648389297063</v>
      </c>
      <c r="AM106" s="47" t="n">
        <f aca="false">+AM104*AM105/(1+AM105^Parameters!$B$56)</f>
        <v>26.7361626138946</v>
      </c>
      <c r="AN106" s="47" t="n">
        <f aca="false">+AN104*AN105/(1+AN105^Parameters!$B$56)</f>
        <v>25.4802092346316</v>
      </c>
      <c r="AO106" s="47" t="n">
        <f aca="false">+AO104*AO105/(1+AO105^Parameters!$B$56)</f>
        <v>24.1243409077402</v>
      </c>
      <c r="AP106" s="47" t="n">
        <f aca="false">+AP104*AP105/(1+AP105^Parameters!$B$56)</f>
        <v>22.6934591314209</v>
      </c>
      <c r="AQ106" s="47" t="n">
        <f aca="false">+AQ104*AQ105/(1+AQ105^Parameters!$B$56)</f>
        <v>21.210063214856</v>
      </c>
      <c r="AR106" s="47" t="n">
        <f aca="false">+AR104*AR105/(1+AR105^Parameters!$B$56)</f>
        <v>19.694360677417</v>
      </c>
      <c r="AS106" s="47" t="n">
        <f aca="false">+AS104*AS105/(1+AS105^Parameters!$B$56)</f>
        <v>18.1644071671152</v>
      </c>
      <c r="AT106" s="47" t="n">
        <f aca="false">+AT104*AT105/(1+AT105^Parameters!$B$56)</f>
        <v>16.6362585896255</v>
      </c>
      <c r="AU106" s="47" t="n">
        <f aca="false">+AU104*AU105/(1+AU105^Parameters!$B$56)</f>
        <v>15.1241223545256</v>
      </c>
      <c r="AV106" s="47" t="n">
        <f aca="false">+AV104*AV105/(1+AV105^Parameters!$B$56)</f>
        <v>13.6404977254527</v>
      </c>
      <c r="AW106" s="47" t="n">
        <f aca="false">+AW104*AW105/(1+AW105^Parameters!$B$56)</f>
        <v>12.1962979650937</v>
      </c>
      <c r="AX106" s="47" t="n">
        <f aca="false">+AX104*AX105/(1+AX105^Parameters!$B$56)</f>
        <v>10.8009491738538</v>
      </c>
      <c r="AY106" s="47" t="n">
        <f aca="false">+AY104*AY105/(1+AY105^Parameters!$B$56)</f>
        <v>9.46246207896502</v>
      </c>
      <c r="AZ106" s="47" t="n">
        <f aca="false">+AZ104*AZ105/(1+AZ105^Parameters!$B$56)</f>
        <v>8.18747142425383</v>
      </c>
      <c r="BA106" s="47" t="n">
        <f aca="false">+BA104*BA105/(1+BA105^Parameters!$B$56)</f>
        <v>7.05112066975284</v>
      </c>
      <c r="BB106" s="47" t="n">
        <f aca="false">+BB104*BB105/(1+BB105^Parameters!$B$56)</f>
        <v>5.96663377892</v>
      </c>
      <c r="BC106" s="47" t="n">
        <f aca="false">+BC104*BC105/(1+BC105^Parameters!$B$56)</f>
        <v>4.94836085611884</v>
      </c>
      <c r="BD106" s="47" t="n">
        <f aca="false">+BD104*BD105/(1+BD105^Parameters!$B$56)</f>
        <v>4.04033687927494</v>
      </c>
      <c r="BE106" s="47" t="n">
        <f aca="false">+BE104*BE105/(1+BE105^Parameters!$B$56)</f>
        <v>3.45972963269719</v>
      </c>
      <c r="BF106" s="47" t="n">
        <f aca="false">+BF104*BF105/(1+BF105^Parameters!$B$56)</f>
        <v>3.34105404388262</v>
      </c>
      <c r="BG106" s="47" t="n">
        <f aca="false">+BG104*BG105/(1+BG105^Parameters!$B$56)</f>
        <v>3.81368503213585</v>
      </c>
      <c r="BH106" s="47" t="n">
        <f aca="false">+BH104*BH105/(1+BH105^Parameters!$B$56)</f>
        <v>5.09806044388585</v>
      </c>
      <c r="BI106" s="47" t="n">
        <f aca="false">+BI104*BI105/(1+BI105^Parameters!$B$56)</f>
        <v>7.56974805789224</v>
      </c>
    </row>
    <row r="107" customFormat="false" ht="18" hidden="false" customHeight="true" outlineLevel="0" collapsed="false">
      <c r="A107" s="49" t="str">
        <f aca="false">Base!A107</f>
        <v>Output after damages before abatement</v>
      </c>
      <c r="B107" s="47" t="n">
        <f aca="false">+B104-B106</f>
        <v>63.4733379200641</v>
      </c>
      <c r="C107" s="47" t="n">
        <f aca="false">+C104-C106</f>
        <v>75.7275650601491</v>
      </c>
      <c r="D107" s="47" t="n">
        <f aca="false">+D104-D106</f>
        <v>89.3922530817197</v>
      </c>
      <c r="E107" s="47" t="n">
        <f aca="false">+E104-E106</f>
        <v>104.49552000767</v>
      </c>
      <c r="F107" s="47" t="n">
        <f aca="false">+F104-F106</f>
        <v>121.045183387442</v>
      </c>
      <c r="G107" s="47" t="n">
        <f aca="false">+G104-G106</f>
        <v>139.045906161357</v>
      </c>
      <c r="H107" s="47" t="n">
        <f aca="false">+H104-H106</f>
        <v>158.499292225391</v>
      </c>
      <c r="I107" s="47" t="n">
        <f aca="false">+I104-I106</f>
        <v>179.404094186963</v>
      </c>
      <c r="J107" s="47" t="n">
        <f aca="false">+J104-J106</f>
        <v>201.756538285095</v>
      </c>
      <c r="K107" s="47" t="n">
        <f aca="false">+K104-K106</f>
        <v>225.550754979567</v>
      </c>
      <c r="L107" s="47" t="n">
        <f aca="false">+L104-L106</f>
        <v>250.779294709737</v>
      </c>
      <c r="M107" s="47" t="n">
        <f aca="false">+M104-M106</f>
        <v>277.433703014635</v>
      </c>
      <c r="N107" s="47" t="n">
        <f aca="false">+N104-N106</f>
        <v>305.505125415695</v>
      </c>
      <c r="O107" s="47" t="n">
        <f aca="false">+O104-O106</f>
        <v>334.984907108132</v>
      </c>
      <c r="P107" s="47" t="n">
        <f aca="false">+P104-P106</f>
        <v>365.865143630176</v>
      </c>
      <c r="Q107" s="47" t="n">
        <f aca="false">+Q104-Q106</f>
        <v>398.139118951645</v>
      </c>
      <c r="R107" s="47" t="n">
        <f aca="false">+R104-R106</f>
        <v>431.801529407303</v>
      </c>
      <c r="S107" s="47" t="n">
        <f aca="false">+S104-S106</f>
        <v>466.848313421558</v>
      </c>
      <c r="T107" s="47" t="n">
        <f aca="false">+T104-T106</f>
        <v>503.275753815609</v>
      </c>
      <c r="U107" s="47" t="n">
        <f aca="false">+U104-U106</f>
        <v>541.101252515985</v>
      </c>
      <c r="V107" s="47" t="n">
        <f aca="false">+V104-V106</f>
        <v>580.325750872795</v>
      </c>
      <c r="W107" s="47" t="n">
        <f aca="false">+W104-W106</f>
        <v>620.936145556446</v>
      </c>
      <c r="X107" s="47" t="n">
        <f aca="false">+X104-X106</f>
        <v>662.89082245215</v>
      </c>
      <c r="Y107" s="47" t="n">
        <f aca="false">+Y104-Y106</f>
        <v>706.091222440984</v>
      </c>
      <c r="Z107" s="47" t="n">
        <f aca="false">+Z104-Z106</f>
        <v>750.850135224648</v>
      </c>
      <c r="AA107" s="47" t="n">
        <f aca="false">+AA104-AA106</f>
        <v>797.266011019525</v>
      </c>
      <c r="AB107" s="47" t="n">
        <f aca="false">+AB104-AB106</f>
        <v>845.280369770989</v>
      </c>
      <c r="AC107" s="47" t="n">
        <f aca="false">+AC104-AC106</f>
        <v>894.887927527111</v>
      </c>
      <c r="AD107" s="47" t="n">
        <f aca="false">+AD104-AD106</f>
        <v>946.169351168621</v>
      </c>
      <c r="AE107" s="47" t="n">
        <f aca="false">+AE104-AE106</f>
        <v>999.357059911035</v>
      </c>
      <c r="AF107" s="47" t="n">
        <f aca="false">+AF104-AF106</f>
        <v>1051.69782748419</v>
      </c>
      <c r="AG107" s="47" t="n">
        <f aca="false">+AG104-AG106</f>
        <v>1105.86327785755</v>
      </c>
      <c r="AH107" s="47" t="n">
        <f aca="false">+AH104-AH106</f>
        <v>1161.66387957905</v>
      </c>
      <c r="AI107" s="47" t="n">
        <f aca="false">+AI104-AI106</f>
        <v>1218.93123844847</v>
      </c>
      <c r="AJ107" s="47" t="n">
        <f aca="false">+AJ104-AJ106</f>
        <v>1277.51095311651</v>
      </c>
      <c r="AK107" s="47" t="n">
        <f aca="false">+AK104-AK106</f>
        <v>1337.25864896871</v>
      </c>
      <c r="AL107" s="47" t="n">
        <f aca="false">+AL104-AL106</f>
        <v>1398.03783616333</v>
      </c>
      <c r="AM107" s="47" t="n">
        <f aca="false">+AM104-AM106</f>
        <v>1459.71876206887</v>
      </c>
      <c r="AN107" s="47" t="n">
        <f aca="false">+AN104-AN106</f>
        <v>1522.17773230914</v>
      </c>
      <c r="AO107" s="47" t="n">
        <f aca="false">+AO104-AO106</f>
        <v>1585.29658040315</v>
      </c>
      <c r="AP107" s="47" t="n">
        <f aca="false">+AP104-AP106</f>
        <v>1648.9620162015</v>
      </c>
      <c r="AQ107" s="47" t="n">
        <f aca="false">+AQ104-AQ106</f>
        <v>1713.06459816567</v>
      </c>
      <c r="AR107" s="47" t="n">
        <f aca="false">+AR104-AR106</f>
        <v>1777.4969551633</v>
      </c>
      <c r="AS107" s="47" t="n">
        <f aca="false">+AS104-AS106</f>
        <v>1842.15063905023</v>
      </c>
      <c r="AT107" s="47" t="n">
        <f aca="false">+AT104-AT106</f>
        <v>1906.91049690231</v>
      </c>
      <c r="AU107" s="47" t="n">
        <f aca="false">+AU104-AU106</f>
        <v>1971.64456523277</v>
      </c>
      <c r="AV107" s="47" t="n">
        <f aca="false">+AV104-AV106</f>
        <v>2036.18582645095</v>
      </c>
      <c r="AW107" s="47" t="n">
        <f aca="false">+AW104-AW106</f>
        <v>2100.29911994285</v>
      </c>
      <c r="AX107" s="47" t="n">
        <f aca="false">+AX104-AX106</f>
        <v>2163.62075395814</v>
      </c>
      <c r="AY107" s="47" t="n">
        <f aca="false">+AY104-AY106</f>
        <v>2225.54717987617</v>
      </c>
      <c r="AZ107" s="47" t="n">
        <f aca="false">+AZ104-AZ106</f>
        <v>2285.02616865702</v>
      </c>
      <c r="BA107" s="47" t="n">
        <f aca="false">+BA104-BA106</f>
        <v>2363.58254973967</v>
      </c>
      <c r="BB107" s="47" t="n">
        <f aca="false">+BB104-BB106</f>
        <v>2437.85205655908</v>
      </c>
      <c r="BC107" s="47" t="n">
        <f aca="false">+BC104-BC106</f>
        <v>2508.88914833686</v>
      </c>
      <c r="BD107" s="47" t="n">
        <f aca="false">+BD104-BD106</f>
        <v>2577.43428806611</v>
      </c>
      <c r="BE107" s="47" t="n">
        <f aca="false">+BE104-BE106</f>
        <v>2643.97708894953</v>
      </c>
      <c r="BF107" s="47" t="n">
        <f aca="false">+BF104-BF106</f>
        <v>2708.61707830603</v>
      </c>
      <c r="BG107" s="47" t="n">
        <f aca="false">+BG104-BG106</f>
        <v>2771.35333649602</v>
      </c>
      <c r="BH107" s="47" t="n">
        <f aca="false">+BH104-BH106</f>
        <v>2832.02657596728</v>
      </c>
      <c r="BI107" s="47" t="n">
        <f aca="false">+BI104-BI106</f>
        <v>2890.26954672692</v>
      </c>
    </row>
    <row r="108" customFormat="false" ht="18" hidden="false" customHeight="true" outlineLevel="0" collapsed="false">
      <c r="A108" s="49" t="str">
        <f aca="false">Base!A108</f>
        <v>    Abatement cost (fraction of output)</v>
      </c>
      <c r="B108" s="47" t="n">
        <f aca="false">(B32*(B135)^$B39)*B47^(1-$B$39)</f>
        <v>7.65693899277399E-006</v>
      </c>
      <c r="C108" s="47" t="n">
        <f aca="false">(C32*(C135)^$B39)*C47^(1-$B$39)</f>
        <v>0.000646145117632942</v>
      </c>
      <c r="D108" s="47" t="n">
        <f aca="false">(D32*(D135)^$B39)*D47^(1-$B$39)</f>
        <v>0.000820337337347146</v>
      </c>
      <c r="E108" s="47" t="n">
        <f aca="false">(E32*(E135)^$B39)*E47^(1-$B$39)</f>
        <v>0.00102797519728077</v>
      </c>
      <c r="F108" s="47" t="n">
        <f aca="false">(F32*(F135)^$B39)*F47^(1-$B$39)</f>
        <v>0.00127184914372145</v>
      </c>
      <c r="G108" s="47" t="n">
        <f aca="false">(G32*(G135)^$B39)*G47^(1-$B$39)</f>
        <v>0.00155456327566787</v>
      </c>
      <c r="H108" s="47" t="n">
        <f aca="false">(H32*(H135)^$B39)*H47^(1-$B$39)</f>
        <v>0.00187848976003751</v>
      </c>
      <c r="I108" s="47" t="n">
        <f aca="false">(I32*(I135)^$B39)*I47^(1-$B$39)</f>
        <v>0.00224572452035921</v>
      </c>
      <c r="J108" s="47" t="n">
        <f aca="false">(J32*(J135)^$B39)*J47^(1-$B$39)</f>
        <v>0.00265804336038529</v>
      </c>
      <c r="K108" s="47" t="n">
        <f aca="false">(K32*(K135)^$B39)*K47^(1-$B$39)</f>
        <v>0.00311685816609024</v>
      </c>
      <c r="L108" s="47" t="n">
        <f aca="false">(L32*(L135)^$B39)*L47^(1-$B$39)</f>
        <v>0.00362317302111333</v>
      </c>
      <c r="M108" s="47" t="n">
        <f aca="false">(M32*(M135)^$B39)*M47^(1-$B$39)</f>
        <v>0.00417754022369716</v>
      </c>
      <c r="N108" s="47" t="n">
        <f aca="false">(N32*(N135)^$B39)*N47^(1-$B$39)</f>
        <v>0.00478001636684358</v>
      </c>
      <c r="O108" s="47" t="n">
        <f aca="false">(O32*(O135)^$B39)*O47^(1-$B$39)</f>
        <v>0.00543011881088856</v>
      </c>
      <c r="P108" s="47" t="n">
        <f aca="false">(P32*(P135)^$B39)*P47^(1-$B$39)</f>
        <v>0.00612678333705302</v>
      </c>
      <c r="Q108" s="47" t="n">
        <f aca="false">(Q32*(Q135)^$B39)*Q47^(1-$B$39)</f>
        <v>0.00686832485884018</v>
      </c>
      <c r="R108" s="47" t="n">
        <f aca="false">(R32*(R135)^$B39)*R47^(1-$B$39)</f>
        <v>0.00765240507027471</v>
      </c>
      <c r="S108" s="47" t="n">
        <f aca="false">(S32*(S135)^$B39)*S47^(1-$B$39)</f>
        <v>0.00847601489727136</v>
      </c>
      <c r="T108" s="47" t="n">
        <f aca="false">(T32*(T135)^$B39)*T47^(1-$B$39)</f>
        <v>0.00933548703887898</v>
      </c>
      <c r="U108" s="47" t="n">
        <f aca="false">(U32*(U135)^$B39)*U47^(1-$B$39)</f>
        <v>0.0102269125279866</v>
      </c>
      <c r="V108" s="47" t="n">
        <f aca="false">(V32*(V135)^$B39)*V47^(1-$B$39)</f>
        <v>0.0111450509789631</v>
      </c>
      <c r="W108" s="47" t="n">
        <f aca="false">(W32*(W135)^$B39)*W47^(1-$B$39)</f>
        <v>0.0120830237536206</v>
      </c>
      <c r="X108" s="47" t="n">
        <f aca="false">(X32*(X135)^$B39)*X47^(1-$B$39)</f>
        <v>0.0130319536880109</v>
      </c>
      <c r="Y108" s="47" t="n">
        <f aca="false">(Y32*(Y135)^$B39)*Y47^(1-$B$39)</f>
        <v>0.0126829973185172</v>
      </c>
      <c r="Z108" s="47" t="n">
        <f aca="false">(Z32*(Z135)^$B39)*Z47^(1-$B$39)</f>
        <v>0.0118269254727125</v>
      </c>
      <c r="AA108" s="47" t="n">
        <f aca="false">(AA32*(AA135)^$B39)*AA47^(1-$B$39)</f>
        <v>0.0110310892791535</v>
      </c>
      <c r="AB108" s="47" t="n">
        <f aca="false">(AB32*(AB135)^$B39)*AB47^(1-$B$39)</f>
        <v>0.0102910819580691</v>
      </c>
      <c r="AC108" s="47" t="n">
        <f aca="false">(AC32*(AC135)^$B39)*AC47^(1-$B$39)</f>
        <v>0.00960283115491521</v>
      </c>
      <c r="AD108" s="47" t="n">
        <f aca="false">(AD32*(AD135)^$B39)*AD47^(1-$B$39)</f>
        <v>0.00896257266941505</v>
      </c>
      <c r="AE108" s="47" t="n">
        <f aca="false">(AE32*(AE135)^$B39)*AE47^(1-$B$39)</f>
        <v>0.0139401755429252</v>
      </c>
      <c r="AF108" s="47" t="n">
        <f aca="false">(AF32*(AF135)^$B39)*AF47^(1-$B$39)</f>
        <v>0.0130163884439744</v>
      </c>
      <c r="AG108" s="47" t="n">
        <f aca="false">(AG32*(AG135)^$B39)*AG47^(1-$B$39)</f>
        <v>0.0121564420108155</v>
      </c>
      <c r="AH108" s="47" t="n">
        <f aca="false">(AH32*(AH135)^$B39)*AH47^(1-$B$39)</f>
        <v>0.0113557473449049</v>
      </c>
      <c r="AI108" s="47" t="n">
        <f aca="false">(AI32*(AI135)^$B39)*AI47^(1-$B$39)</f>
        <v>0.0106100578290929</v>
      </c>
      <c r="AJ108" s="47" t="n">
        <f aca="false">(AJ32*(AJ135)^$B39)*AJ47^(1-$B$39)</f>
        <v>0.00991544269117359</v>
      </c>
      <c r="AK108" s="47" t="n">
        <f aca="false">(AK32*(AK135)^$B39)*AK47^(1-$B$39)</f>
        <v>0.00926826267771744</v>
      </c>
      <c r="AL108" s="47" t="n">
        <f aca="false">(AL32*(AL135)^$B39)*AL47^(1-$B$39)</f>
        <v>0.0086651476643846</v>
      </c>
      <c r="AM108" s="47" t="n">
        <f aca="false">(AM32*(AM135)^$B39)*AM47^(1-$B$39)</f>
        <v>0.00810297604366689</v>
      </c>
      <c r="AN108" s="47" t="n">
        <f aca="false">(AN32*(AN135)^$B39)*AN47^(1-$B$39)</f>
        <v>0.0075788557444621</v>
      </c>
      <c r="AO108" s="47" t="n">
        <f aca="false">(AO32*(AO135)^$B39)*AO47^(1-$B$39)</f>
        <v>0.00709010675017169</v>
      </c>
      <c r="AP108" s="47" t="n">
        <f aca="false">(AP32*(AP135)^$B39)*AP47^(1-$B$39)</f>
        <v>0.00663424499323329</v>
      </c>
      <c r="AQ108" s="47" t="n">
        <f aca="false">(AQ32*(AQ135)^$B39)*AQ47^(1-$B$39)</f>
        <v>0.0062089675142474</v>
      </c>
      <c r="AR108" s="47" t="n">
        <f aca="false">(AR32*(AR135)^$B39)*AR47^(1-$B$39)</f>
        <v>0.00581213878322155</v>
      </c>
      <c r="AS108" s="47" t="n">
        <f aca="false">(AS32*(AS135)^$B39)*AS47^(1-$B$39)</f>
        <v>0.00544177808901171</v>
      </c>
      <c r="AT108" s="47" t="n">
        <f aca="false">(AT32*(AT135)^$B39)*AT47^(1-$B$39)</f>
        <v>0.00509604791086263</v>
      </c>
      <c r="AU108" s="47" t="n">
        <f aca="false">(AU32*(AU135)^$B39)*AU47^(1-$B$39)</f>
        <v>0.00477324319309998</v>
      </c>
      <c r="AV108" s="47" t="n">
        <f aca="false">(AV32*(AV135)^$B39)*AV47^(1-$B$39)</f>
        <v>0.00447178145056753</v>
      </c>
      <c r="AW108" s="47" t="n">
        <f aca="false">(AW32*(AW135)^$B39)*AW47^(1-$B$39)</f>
        <v>0.00419019363838496</v>
      </c>
      <c r="AX108" s="47" t="n">
        <f aca="false">(AX32*(AX135)^$B39)*AX47^(1-$B$39)</f>
        <v>0.00392711572507609</v>
      </c>
      <c r="AY108" s="47" t="n">
        <f aca="false">(AY32*(AY135)^$B39)*AY47^(1-$B$39)</f>
        <v>0.00368128091312667</v>
      </c>
      <c r="AZ108" s="47" t="n">
        <f aca="false">(AZ32*(AZ135)^$B39)*AZ47^(1-$B$39)</f>
        <v>0.00345151245561693</v>
      </c>
      <c r="BA108" s="47" t="n">
        <f aca="false">(BA32*(BA135)^$B39)*BA47^(1-$B$39)</f>
        <v>0.00323671702177302</v>
      </c>
      <c r="BB108" s="47" t="n">
        <f aca="false">(BB32*(BB135)^$B39)*BB47^(1-$B$39)</f>
        <v>0.00303587856812693</v>
      </c>
      <c r="BC108" s="47" t="n">
        <f aca="false">(BC32*(BC135)^$B39)*BC47^(1-$B$39)</f>
        <v>0.00273837084607</v>
      </c>
      <c r="BD108" s="47" t="n">
        <f aca="false">(BD32*(BD135)^$B39)*BD47^(1-$B$39)</f>
        <v>0.00187534221366171</v>
      </c>
      <c r="BE108" s="47" t="n">
        <f aca="false">(BE32*(BE135)^$B39)*BE47^(1-$B$39)</f>
        <v>0.00115613824383671</v>
      </c>
      <c r="BF108" s="47" t="n">
        <f aca="false">(BF32*(BF135)^$B39)*BF47^(1-$B$39)</f>
        <v>0.00061062903273578</v>
      </c>
      <c r="BG108" s="47" t="n">
        <f aca="false">(BG32*(BG135)^$B39)*BG47^(1-$B$39)</f>
        <v>0.00024701259245432</v>
      </c>
      <c r="BH108" s="47" t="n">
        <f aca="false">(BH32*(BH135)^$B39)*BH47^(1-$B$39)</f>
        <v>5.47285756022271E-005</v>
      </c>
      <c r="BI108" s="47" t="n">
        <f aca="false">(BI32*(BI135)^$B39)*BI47^(1-$B$39)</f>
        <v>0</v>
      </c>
    </row>
    <row r="109" customFormat="false" ht="18" hidden="false" customHeight="true" outlineLevel="0" collapsed="false">
      <c r="A109" s="49" t="str">
        <f aca="false">Base!A109</f>
        <v>    Abatement cost ($ trillion)</v>
      </c>
      <c r="B109" s="47" t="n">
        <f aca="false">+B104*B108</f>
        <v>0.00048684339411352</v>
      </c>
      <c r="C109" s="47" t="n">
        <f aca="false">+C104*C108</f>
        <v>0.0490431466392153</v>
      </c>
      <c r="D109" s="47" t="n">
        <f aca="false">+D104*D108</f>
        <v>0.0735502167716008</v>
      </c>
      <c r="E109" s="47" t="n">
        <f aca="false">+E104*E108</f>
        <v>0.107824514293606</v>
      </c>
      <c r="F109" s="47" t="n">
        <f aca="false">+F104*F108</f>
        <v>0.154673567097682</v>
      </c>
      <c r="G109" s="47" t="n">
        <f aca="false">+G104*G108</f>
        <v>0.217393538737588</v>
      </c>
      <c r="H109" s="47" t="n">
        <f aca="false">+H104*H108</f>
        <v>0.299788172282702</v>
      </c>
      <c r="I109" s="47" t="n">
        <f aca="false">+I104*I108</f>
        <v>0.406177219764895</v>
      </c>
      <c r="J109" s="47" t="n">
        <f aca="false">+J104*J108</f>
        <v>0.541392641778092</v>
      </c>
      <c r="K109" s="47" t="n">
        <f aca="false">+K104*K108</f>
        <v>0.710760897986393</v>
      </c>
      <c r="L109" s="47" t="n">
        <f aca="false">+L104*L108</f>
        <v>0.920069687506522</v>
      </c>
      <c r="M109" s="47" t="n">
        <f aca="false">+M104*M108</f>
        <v>1.1755175550668</v>
      </c>
      <c r="N109" s="47" t="n">
        <f aca="false">+N104*N108</f>
        <v>1.4836448635736</v>
      </c>
      <c r="O109" s="47" t="n">
        <f aca="false">+O104*O108</f>
        <v>1.85124472832127</v>
      </c>
      <c r="P109" s="47" t="n">
        <f aca="false">+P104*P108</f>
        <v>2.28525269379802</v>
      </c>
      <c r="Q109" s="47" t="n">
        <f aca="false">+Q104*Q108</f>
        <v>2.79261436055508</v>
      </c>
      <c r="R109" s="47" t="n">
        <f aca="false">+R104*R108</f>
        <v>3.38013104763459</v>
      </c>
      <c r="S109" s="47" t="n">
        <f aca="false">+S104*S108</f>
        <v>4.05428544573967</v>
      </c>
      <c r="T109" s="47" t="n">
        <f aca="false">+T104*T108</f>
        <v>4.82105298372953</v>
      </c>
      <c r="U109" s="47" t="n">
        <f aca="false">+U104*U108</f>
        <v>5.68590376250127</v>
      </c>
      <c r="V109" s="47" t="n">
        <f aca="false">+V104*V108</f>
        <v>6.65306441330266</v>
      </c>
      <c r="W109" s="47" t="n">
        <f aca="false">+W104*W108</f>
        <v>7.72475189595316</v>
      </c>
      <c r="X109" s="47" t="n">
        <f aca="false">+X104*X108</f>
        <v>8.90019884141755</v>
      </c>
      <c r="Y109" s="47" t="n">
        <f aca="false">+Y104*Y108</f>
        <v>9.22994504041987</v>
      </c>
      <c r="Z109" s="47" t="n">
        <f aca="false">+Z104*Z108</f>
        <v>9.15388943314705</v>
      </c>
      <c r="AA109" s="47" t="n">
        <f aca="false">+AA104*AA108</f>
        <v>9.06535551944959</v>
      </c>
      <c r="AB109" s="47" t="n">
        <f aca="false">+AB104*AB108</f>
        <v>8.96490303166002</v>
      </c>
      <c r="AC109" s="47" t="n">
        <f aca="false">+AC104*AC108</f>
        <v>8.85373520451929</v>
      </c>
      <c r="AD109" s="47" t="n">
        <f aca="false">+AD104*AD108</f>
        <v>8.73378695249416</v>
      </c>
      <c r="AE109" s="47" t="n">
        <f aca="false">+AE104*AE108</f>
        <v>14.3420375811694</v>
      </c>
      <c r="AF109" s="47" t="n">
        <f aca="false">+AF104*AF108</f>
        <v>14.0818680868214</v>
      </c>
      <c r="AG109" s="47" t="n">
        <f aca="false">+AG104*AG108</f>
        <v>13.81393838877</v>
      </c>
      <c r="AH109" s="47" t="n">
        <f aca="false">+AH104*AH108</f>
        <v>13.5376667389669</v>
      </c>
      <c r="AI109" s="47" t="n">
        <f aca="false">+AI104*AI108</f>
        <v>13.2531216244824</v>
      </c>
      <c r="AJ109" s="47" t="n">
        <f aca="false">+AJ104*AJ108</f>
        <v>12.9607707964828</v>
      </c>
      <c r="AK109" s="47" t="n">
        <f aca="false">+AK104*AK108</f>
        <v>12.6613281111182</v>
      </c>
      <c r="AL109" s="47" t="n">
        <f aca="false">+AL104*AL108</f>
        <v>12.3556572347221</v>
      </c>
      <c r="AM109" s="47" t="n">
        <f aca="false">+AM104*AM108</f>
        <v>12.0447086446951</v>
      </c>
      <c r="AN109" s="47" t="n">
        <f aca="false">+AN104*AN108</f>
        <v>11.7294762807314</v>
      </c>
      <c r="AO109" s="47" t="n">
        <f aca="false">+AO104*AO108</f>
        <v>11.4109661380539</v>
      </c>
      <c r="AP109" s="47" t="n">
        <f aca="false">+AP104*AP108</f>
        <v>11.0901719676384</v>
      </c>
      <c r="AQ109" s="47" t="n">
        <f aca="false">+AQ104*AQ108</f>
        <v>10.7680550332941</v>
      </c>
      <c r="AR109" s="47" t="n">
        <f aca="false">+AR104*AR108</f>
        <v>10.4455253476668</v>
      </c>
      <c r="AS109" s="47" t="n">
        <f aca="false">+AS104*AS108</f>
        <v>10.1234216571644</v>
      </c>
      <c r="AT109" s="47" t="n">
        <f aca="false">+AT104*AT108</f>
        <v>9.80248642477125</v>
      </c>
      <c r="AU109" s="47" t="n">
        <f aca="false">+AU104*AU108</f>
        <v>9.48333011429026</v>
      </c>
      <c r="AV109" s="47" t="n">
        <f aca="false">+AV104*AV108</f>
        <v>9.16637533333707</v>
      </c>
      <c r="AW109" s="47" t="n">
        <f aca="false">+AW104*AW108</f>
        <v>8.85176486123524</v>
      </c>
      <c r="AX109" s="47" t="n">
        <f aca="false">+AX104*AX108</f>
        <v>8.53920566331639</v>
      </c>
      <c r="AY109" s="47" t="n">
        <f aca="false">+AY104*AY108</f>
        <v>8.22769833558351</v>
      </c>
      <c r="AZ109" s="47" t="n">
        <f aca="false">+AZ104*AZ108</f>
        <v>7.91505544213115</v>
      </c>
      <c r="BA109" s="47" t="n">
        <f aca="false">+BA104*BA108</f>
        <v>7.67307035340244</v>
      </c>
      <c r="BB109" s="47" t="n">
        <f aca="false">+BB104*BB108</f>
        <v>7.41913678638517</v>
      </c>
      <c r="BC109" s="47" t="n">
        <f aca="false">+BC104*BC108</f>
        <v>6.88381934693128</v>
      </c>
      <c r="BD109" s="47" t="n">
        <f aca="false">+BD104*BD108</f>
        <v>4.84114833765661</v>
      </c>
      <c r="BE109" s="47" t="n">
        <f aca="false">+BE104*BE108</f>
        <v>3.06080295410429</v>
      </c>
      <c r="BF109" s="47" t="n">
        <f aca="false">+BF104*BF108</f>
        <v>1.65600037117676</v>
      </c>
      <c r="BG109" s="47" t="n">
        <f aca="false">+BG104*BG108</f>
        <v>0.685501200481405</v>
      </c>
      <c r="BH109" s="47" t="n">
        <f aca="false">+BH104*BH108</f>
        <v>0.15527179015677</v>
      </c>
      <c r="BI109" s="47" t="n">
        <f aca="false">+BI104*BI108</f>
        <v>0</v>
      </c>
    </row>
    <row r="110" customFormat="false" ht="18" hidden="false" customHeight="true" outlineLevel="0" collapsed="false">
      <c r="A110" s="49" t="str">
        <f aca="false">Base!A110</f>
        <v>Net output (net of damages and abatement, $trill p.a.)</v>
      </c>
      <c r="B110" s="47" t="n">
        <f aca="false">+B107-B109</f>
        <v>63.47285107667</v>
      </c>
      <c r="C110" s="47" t="n">
        <f aca="false">+C107-C109</f>
        <v>75.6785219135099</v>
      </c>
      <c r="D110" s="47" t="n">
        <f aca="false">+D107-D109</f>
        <v>89.318702864948</v>
      </c>
      <c r="E110" s="47" t="n">
        <f aca="false">+E107-E109</f>
        <v>104.387695493376</v>
      </c>
      <c r="F110" s="47" t="n">
        <f aca="false">+F107-F109</f>
        <v>120.890509820344</v>
      </c>
      <c r="G110" s="47" t="n">
        <f aca="false">+G107-G109</f>
        <v>138.828512622619</v>
      </c>
      <c r="H110" s="47" t="n">
        <f aca="false">+H107-H109</f>
        <v>158.199504053108</v>
      </c>
      <c r="I110" s="47" t="n">
        <f aca="false">+I107-I109</f>
        <v>178.997916967198</v>
      </c>
      <c r="J110" s="47" t="n">
        <f aca="false">+J107-J109</f>
        <v>201.215145643317</v>
      </c>
      <c r="K110" s="47" t="n">
        <f aca="false">+K107-K109</f>
        <v>224.83999408158</v>
      </c>
      <c r="L110" s="47" t="n">
        <f aca="false">+L107-L109</f>
        <v>249.859225022231</v>
      </c>
      <c r="M110" s="47" t="n">
        <f aca="false">+M107-M109</f>
        <v>276.258185459568</v>
      </c>
      <c r="N110" s="47" t="n">
        <f aca="false">+N107-N109</f>
        <v>304.021480552121</v>
      </c>
      <c r="O110" s="47" t="n">
        <f aca="false">+O107-O109</f>
        <v>333.13366237981</v>
      </c>
      <c r="P110" s="47" t="n">
        <f aca="false">+P107-P109</f>
        <v>363.579890936378</v>
      </c>
      <c r="Q110" s="47" t="n">
        <f aca="false">+Q107-Q109</f>
        <v>395.34650459109</v>
      </c>
      <c r="R110" s="47" t="n">
        <f aca="false">+R107-R109</f>
        <v>428.421398359668</v>
      </c>
      <c r="S110" s="47" t="n">
        <f aca="false">+S107-S109</f>
        <v>462.794027975818</v>
      </c>
      <c r="T110" s="47" t="n">
        <f aca="false">+T107-T109</f>
        <v>498.45470083188</v>
      </c>
      <c r="U110" s="47" t="n">
        <f aca="false">+U107-U109</f>
        <v>535.415348753484</v>
      </c>
      <c r="V110" s="47" t="n">
        <f aca="false">+V107-V109</f>
        <v>573.672686459492</v>
      </c>
      <c r="W110" s="47" t="n">
        <f aca="false">+W107-W109</f>
        <v>613.211393660493</v>
      </c>
      <c r="X110" s="47" t="n">
        <f aca="false">+X107-X109</f>
        <v>653.990623610733</v>
      </c>
      <c r="Y110" s="47" t="n">
        <f aca="false">+Y107-Y109</f>
        <v>696.861277400564</v>
      </c>
      <c r="Z110" s="47" t="n">
        <f aca="false">+Z107-Z109</f>
        <v>741.696245791501</v>
      </c>
      <c r="AA110" s="47" t="n">
        <f aca="false">+AA107-AA109</f>
        <v>788.200655500075</v>
      </c>
      <c r="AB110" s="47" t="n">
        <f aca="false">+AB107-AB109</f>
        <v>836.315466739329</v>
      </c>
      <c r="AC110" s="47" t="n">
        <f aca="false">+AC107-AC109</f>
        <v>886.034192322591</v>
      </c>
      <c r="AD110" s="47" t="n">
        <f aca="false">+AD107-AD109</f>
        <v>937.435564216126</v>
      </c>
      <c r="AE110" s="47" t="n">
        <f aca="false">+AE107-AE109</f>
        <v>985.015022329866</v>
      </c>
      <c r="AF110" s="47" t="n">
        <f aca="false">+AF107-AF109</f>
        <v>1037.61595939737</v>
      </c>
      <c r="AG110" s="47" t="n">
        <f aca="false">+AG107-AG109</f>
        <v>1092.04933946878</v>
      </c>
      <c r="AH110" s="47" t="n">
        <f aca="false">+AH107-AH109</f>
        <v>1148.12621284009</v>
      </c>
      <c r="AI110" s="47" t="n">
        <f aca="false">+AI107-AI109</f>
        <v>1205.67811682398</v>
      </c>
      <c r="AJ110" s="47" t="n">
        <f aca="false">+AJ107-AJ109</f>
        <v>1264.55018232003</v>
      </c>
      <c r="AK110" s="47" t="n">
        <f aca="false">+AK107-AK109</f>
        <v>1324.59732085759</v>
      </c>
      <c r="AL110" s="47" t="n">
        <f aca="false">+AL107-AL109</f>
        <v>1385.6821789286</v>
      </c>
      <c r="AM110" s="47" t="n">
        <f aca="false">+AM107-AM109</f>
        <v>1447.67405342417</v>
      </c>
      <c r="AN110" s="47" t="n">
        <f aca="false">+AN107-AN109</f>
        <v>1510.44825602841</v>
      </c>
      <c r="AO110" s="47" t="n">
        <f aca="false">+AO107-AO109</f>
        <v>1573.8856142651</v>
      </c>
      <c r="AP110" s="47" t="n">
        <f aca="false">+AP107-AP109</f>
        <v>1637.87184423386</v>
      </c>
      <c r="AQ110" s="47" t="n">
        <f aca="false">+AQ107-AQ109</f>
        <v>1702.29654313237</v>
      </c>
      <c r="AR110" s="47" t="n">
        <f aca="false">+AR107-AR109</f>
        <v>1767.05142981563</v>
      </c>
      <c r="AS110" s="47" t="n">
        <f aca="false">+AS107-AS109</f>
        <v>1832.02721739307</v>
      </c>
      <c r="AT110" s="47" t="n">
        <f aca="false">+AT107-AT109</f>
        <v>1897.10801047754</v>
      </c>
      <c r="AU110" s="47" t="n">
        <f aca="false">+AU107-AU109</f>
        <v>1962.16123511848</v>
      </c>
      <c r="AV110" s="47" t="n">
        <f aca="false">+AV107-AV109</f>
        <v>2027.01945111762</v>
      </c>
      <c r="AW110" s="47" t="n">
        <f aca="false">+AW107-AW109</f>
        <v>2091.44735508161</v>
      </c>
      <c r="AX110" s="47" t="n">
        <f aca="false">+AX107-AX109</f>
        <v>2155.08154829482</v>
      </c>
      <c r="AY110" s="47" t="n">
        <f aca="false">+AY107-AY109</f>
        <v>2217.31948154059</v>
      </c>
      <c r="AZ110" s="47" t="n">
        <f aca="false">+AZ107-AZ109</f>
        <v>2277.11111321489</v>
      </c>
      <c r="BA110" s="47" t="n">
        <f aca="false">+BA107-BA109</f>
        <v>2355.90947938627</v>
      </c>
      <c r="BB110" s="47" t="n">
        <f aca="false">+BB107-BB109</f>
        <v>2430.4329197727</v>
      </c>
      <c r="BC110" s="47" t="n">
        <f aca="false">+BC107-BC109</f>
        <v>2502.00532898993</v>
      </c>
      <c r="BD110" s="47" t="n">
        <f aca="false">+BD107-BD109</f>
        <v>2572.59313972845</v>
      </c>
      <c r="BE110" s="47" t="n">
        <f aca="false">+BE107-BE109</f>
        <v>2640.91628599542</v>
      </c>
      <c r="BF110" s="47" t="n">
        <f aca="false">+BF107-BF109</f>
        <v>2706.96107793486</v>
      </c>
      <c r="BG110" s="47" t="n">
        <f aca="false">+BG107-BG109</f>
        <v>2770.66783529554</v>
      </c>
      <c r="BH110" s="47" t="n">
        <f aca="false">+BH107-BH109</f>
        <v>2831.87130417713</v>
      </c>
      <c r="BI110" s="47" t="n">
        <f aca="false">+BI107-BI109</f>
        <v>2890.26954672692</v>
      </c>
    </row>
    <row r="111" customFormat="false" ht="18" hidden="false" customHeight="true" outlineLevel="0" collapsed="false">
      <c r="A111" s="48" t="str">
        <f aca="false">Base!A111</f>
        <v>EMISSIONS</v>
      </c>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c r="AW111" s="47"/>
      <c r="AX111" s="47"/>
      <c r="AY111" s="47"/>
      <c r="AZ111" s="47"/>
      <c r="BA111" s="47"/>
      <c r="BB111" s="47"/>
      <c r="BC111" s="47"/>
      <c r="BD111" s="47"/>
      <c r="BE111" s="47"/>
      <c r="BF111" s="47"/>
      <c r="BG111" s="47"/>
      <c r="BH111" s="47"/>
      <c r="BI111" s="47"/>
    </row>
    <row r="112" customFormat="false" ht="18" hidden="false" customHeight="true" outlineLevel="0" collapsed="false">
      <c r="A112" s="49" t="str">
        <f aca="false">Base!A112</f>
        <v>Total carbon emissions (GTCO2 per year)</v>
      </c>
      <c r="B112" s="47" t="n">
        <f aca="false">+B113+B44</f>
        <v>36.8530001109791</v>
      </c>
      <c r="C112" s="47" t="n">
        <f aca="false">+C113+C44</f>
        <v>34.5437289655713</v>
      </c>
      <c r="D112" s="47" t="n">
        <f aca="false">+D113+D44</f>
        <v>36.9374395334717</v>
      </c>
      <c r="E112" s="47" t="n">
        <f aca="false">+E113+E44</f>
        <v>39.2360064721039</v>
      </c>
      <c r="F112" s="47" t="n">
        <f aca="false">+F113+F44</f>
        <v>41.3521505753864</v>
      </c>
      <c r="G112" s="47" t="n">
        <f aca="false">+G113+G44</f>
        <v>43.2099833171455</v>
      </c>
      <c r="H112" s="47" t="n">
        <f aca="false">+H113+H44</f>
        <v>44.7439459597313</v>
      </c>
      <c r="I112" s="47" t="n">
        <f aca="false">+I113+I44</f>
        <v>45.8979246205674</v>
      </c>
      <c r="J112" s="47" t="n">
        <f aca="false">+J113+J44</f>
        <v>46.6245122345959</v>
      </c>
      <c r="K112" s="47" t="n">
        <f aca="false">+K113+K44</f>
        <v>46.8843887093141</v>
      </c>
      <c r="L112" s="47" t="n">
        <f aca="false">+L113+L44</f>
        <v>46.6457947632414</v>
      </c>
      <c r="M112" s="47" t="n">
        <f aca="false">+M113+M44</f>
        <v>45.8840795948145</v>
      </c>
      <c r="N112" s="47" t="n">
        <f aca="false">+N113+N44</f>
        <v>44.5813066372232</v>
      </c>
      <c r="O112" s="47" t="n">
        <f aca="false">+O113+O44</f>
        <v>42.7259050080923</v>
      </c>
      <c r="P112" s="47" t="n">
        <f aca="false">+P113+P44</f>
        <v>40.3123560936423</v>
      </c>
      <c r="Q112" s="47" t="n">
        <f aca="false">+Q113+Q44</f>
        <v>37.3409038345474</v>
      </c>
      <c r="R112" s="47" t="n">
        <f aca="false">+R113+R44</f>
        <v>33.817273722021</v>
      </c>
      <c r="S112" s="47" t="n">
        <f aca="false">+S113+S44</f>
        <v>29.7523760609936</v>
      </c>
      <c r="T112" s="47" t="n">
        <f aca="false">+T113+T44</f>
        <v>25.1619511297198</v>
      </c>
      <c r="U112" s="47" t="n">
        <f aca="false">+U113+U44</f>
        <v>20.0648400777141</v>
      </c>
      <c r="V112" s="47" t="n">
        <f aca="false">+V113+V44</f>
        <v>14.4870797708832</v>
      </c>
      <c r="W112" s="47" t="n">
        <f aca="false">+W113+W44</f>
        <v>8.46244164764543</v>
      </c>
      <c r="X112" s="47" t="n">
        <f aca="false">+X113+X44</f>
        <v>2.03430582620583</v>
      </c>
      <c r="Y112" s="47" t="n">
        <f aca="false">+Y113+Y44</f>
        <v>0.0194797617418373</v>
      </c>
      <c r="Z112" s="47" t="n">
        <f aca="false">+Z113+Z44</f>
        <v>0.0155838093934698</v>
      </c>
      <c r="AA112" s="47" t="n">
        <f aca="false">+AA113+AA44</f>
        <v>0.0124670475147759</v>
      </c>
      <c r="AB112" s="47" t="n">
        <f aca="false">+AB113+AB44</f>
        <v>0.0099736380118207</v>
      </c>
      <c r="AC112" s="47" t="n">
        <f aca="false">+AC113+AC44</f>
        <v>0.00797891040945656</v>
      </c>
      <c r="AD112" s="47" t="n">
        <f aca="false">+AD113+AD44</f>
        <v>0.00638312832756525</v>
      </c>
      <c r="AE112" s="47" t="n">
        <f aca="false">+AE113+AE44</f>
        <v>-29.1959857559568</v>
      </c>
      <c r="AF112" s="47" t="n">
        <f aca="false">+AF113+AF44</f>
        <v>-29.4024526460548</v>
      </c>
      <c r="AG112" s="47" t="n">
        <f aca="false">+AG113+AG44</f>
        <v>-29.5834315251534</v>
      </c>
      <c r="AH112" s="47" t="n">
        <f aca="false">+AH113+AH44</f>
        <v>-29.7358274587357</v>
      </c>
      <c r="AI112" s="47" t="n">
        <f aca="false">+AI113+AI44</f>
        <v>-29.8577817013437</v>
      </c>
      <c r="AJ112" s="47" t="n">
        <f aca="false">+AJ113+AJ44</f>
        <v>-29.9482691502394</v>
      </c>
      <c r="AK112" s="47" t="n">
        <f aca="false">+AK113+AK44</f>
        <v>-30.006851951638</v>
      </c>
      <c r="AL112" s="47" t="n">
        <f aca="false">+AL113+AL44</f>
        <v>-30.0335242299251</v>
      </c>
      <c r="AM112" s="47" t="n">
        <f aca="false">+AM113+AM44</f>
        <v>-30.0286095714935</v>
      </c>
      <c r="AN112" s="47" t="n">
        <f aca="false">+AN113+AN44</f>
        <v>-29.9926884354909</v>
      </c>
      <c r="AO112" s="47" t="n">
        <f aca="false">+AO113+AO44</f>
        <v>-29.9265423940537</v>
      </c>
      <c r="AP112" s="47" t="n">
        <f aca="false">+AP113+AP44</f>
        <v>-29.83110646855</v>
      </c>
      <c r="AQ112" s="47" t="n">
        <f aca="false">+AQ113+AQ44</f>
        <v>-29.7074235590395</v>
      </c>
      <c r="AR112" s="47" t="n">
        <f aca="false">+AR113+AR44</f>
        <v>-29.5565948487202</v>
      </c>
      <c r="AS112" s="47" t="n">
        <f aca="false">+AS113+AS44</f>
        <v>-29.3797182707821</v>
      </c>
      <c r="AT112" s="47" t="n">
        <f aca="false">+AT113+AT44</f>
        <v>-29.1778024827631</v>
      </c>
      <c r="AU112" s="47" t="n">
        <f aca="false">+AU113+AU44</f>
        <v>-28.9516354436388</v>
      </c>
      <c r="AV112" s="47" t="n">
        <f aca="false">+AV113+AV44</f>
        <v>-28.7015710579042</v>
      </c>
      <c r="AW112" s="47" t="n">
        <f aca="false">+AW113+AW44</f>
        <v>-28.4271696334626</v>
      </c>
      <c r="AX112" s="47" t="n">
        <f aca="false">+AX113+AX44</f>
        <v>-28.1265768271754</v>
      </c>
      <c r="AY112" s="47" t="n">
        <f aca="false">+AY113+AY44</f>
        <v>-27.7954280465507</v>
      </c>
      <c r="AZ112" s="47" t="n">
        <f aca="false">+AZ113+AZ44</f>
        <v>-27.4248667421867</v>
      </c>
      <c r="BA112" s="47" t="n">
        <f aca="false">+BA113+BA44</f>
        <v>-27.2681249240707</v>
      </c>
      <c r="BB112" s="47" t="n">
        <f aca="false">+BB113+BB44</f>
        <v>-27.0417611992138</v>
      </c>
      <c r="BC112" s="47" t="n">
        <f aca="false">+BC113+BC44</f>
        <v>-24.5280322142663</v>
      </c>
      <c r="BD112" s="47" t="n">
        <f aca="false">+BD113+BD44</f>
        <v>-7.59392949899449</v>
      </c>
      <c r="BE112" s="47" t="n">
        <f aca="false">+BE113+BE44</f>
        <v>11.7424357466289</v>
      </c>
      <c r="BF112" s="47" t="n">
        <f aca="false">+BF113+BF44</f>
        <v>33.3346597731442</v>
      </c>
      <c r="BG112" s="47" t="n">
        <f aca="false">+BG113+BG44</f>
        <v>57.2638081868654</v>
      </c>
      <c r="BH112" s="47" t="n">
        <f aca="false">+BH113+BH44</f>
        <v>83.9977988175301</v>
      </c>
      <c r="BI112" s="47" t="n">
        <f aca="false">+BI113+BI44</f>
        <v>122.903319416457</v>
      </c>
    </row>
    <row r="113" customFormat="false" ht="18" hidden="false" customHeight="true" outlineLevel="0" collapsed="false">
      <c r="A113" s="49" t="str">
        <f aca="false">Base!A113</f>
        <v>Industrial emissions (GTCO2 per year)</v>
      </c>
      <c r="B113" s="53" t="n">
        <f aca="false">+B41*B104*(1-B135)</f>
        <v>33.5530001109791</v>
      </c>
      <c r="C113" s="53" t="n">
        <f aca="false">+C41*C104*(1-C135)</f>
        <v>31.9037289655713</v>
      </c>
      <c r="D113" s="53" t="n">
        <f aca="false">+D41*D104*(1-D135)</f>
        <v>34.8254395334717</v>
      </c>
      <c r="E113" s="53" t="n">
        <f aca="false">+E41*E104*(1-E135)</f>
        <v>37.5464064721039</v>
      </c>
      <c r="F113" s="53" t="n">
        <f aca="false">+F41*F104*(1-F135)</f>
        <v>40.0004705753864</v>
      </c>
      <c r="G113" s="53" t="n">
        <f aca="false">+G41*G104*(1-G135)</f>
        <v>42.1286393171455</v>
      </c>
      <c r="H113" s="53" t="n">
        <f aca="false">+H41*H104*(1-H135)</f>
        <v>43.8788707597313</v>
      </c>
      <c r="I113" s="53" t="n">
        <f aca="false">+I41*I104*(1-I135)</f>
        <v>45.2058644605674</v>
      </c>
      <c r="J113" s="53" t="n">
        <f aca="false">+J41*J104*(1-J135)</f>
        <v>46.0708641065959</v>
      </c>
      <c r="K113" s="53" t="n">
        <f aca="false">+K41*K104*(1-K135)</f>
        <v>46.4414702069141</v>
      </c>
      <c r="L113" s="53" t="n">
        <f aca="false">+L41*L104*(1-L135)</f>
        <v>46.2914599613214</v>
      </c>
      <c r="M113" s="53" t="n">
        <f aca="false">+M41*M104*(1-M135)</f>
        <v>45.6006117532785</v>
      </c>
      <c r="N113" s="53" t="n">
        <f aca="false">+N41*N104*(1-N135)</f>
        <v>44.3545323639945</v>
      </c>
      <c r="O113" s="53" t="n">
        <f aca="false">+O41*O104*(1-O135)</f>
        <v>42.5444855895092</v>
      </c>
      <c r="P113" s="53" t="n">
        <f aca="false">+P41*P104*(1-P135)</f>
        <v>40.1672205587759</v>
      </c>
      <c r="Q113" s="53" t="n">
        <f aca="false">+Q41*Q104*(1-Q135)</f>
        <v>37.2247954066542</v>
      </c>
      <c r="R113" s="53" t="n">
        <f aca="false">+R41*R104*(1-R135)</f>
        <v>33.7243869797065</v>
      </c>
      <c r="S113" s="53" t="n">
        <f aca="false">+S41*S104*(1-S135)</f>
        <v>29.678066667142</v>
      </c>
      <c r="T113" s="53" t="n">
        <f aca="false">+T41*T104*(1-T135)</f>
        <v>25.1025036146385</v>
      </c>
      <c r="U113" s="53" t="n">
        <f aca="false">+U41*U104*(1-U135)</f>
        <v>20.0172820656491</v>
      </c>
      <c r="V113" s="53" t="n">
        <f aca="false">+V41*V104*(1-V135)</f>
        <v>14.4490333612312</v>
      </c>
      <c r="W113" s="53" t="n">
        <f aca="false">+W41*W104*(1-W135)</f>
        <v>8.43200451992381</v>
      </c>
      <c r="X113" s="53" t="n">
        <f aca="false">+X41*X104*(1-X135)</f>
        <v>2.00995612402853</v>
      </c>
      <c r="Y113" s="53" t="n">
        <f aca="false">+Y41*Y104*(1-Y135)</f>
        <v>0</v>
      </c>
      <c r="Z113" s="53" t="n">
        <f aca="false">+Z41*Z104*(1-Z135)</f>
        <v>0</v>
      </c>
      <c r="AA113" s="53" t="n">
        <f aca="false">+AA41*AA104*(1-AA135)</f>
        <v>0</v>
      </c>
      <c r="AB113" s="53" t="n">
        <f aca="false">+AB41*AB104*(1-AB135)</f>
        <v>0</v>
      </c>
      <c r="AC113" s="53" t="n">
        <f aca="false">+AC41*AC104*(1-AC135)</f>
        <v>0</v>
      </c>
      <c r="AD113" s="53" t="n">
        <f aca="false">+AD41*AD104*(1-AD135)</f>
        <v>0</v>
      </c>
      <c r="AE113" s="53" t="n">
        <f aca="false">+AE41*AE104*(1-AE135)</f>
        <v>-29.2010922586188</v>
      </c>
      <c r="AF113" s="53" t="n">
        <f aca="false">+AF41*AF104*(1-AF135)</f>
        <v>-29.4065378481845</v>
      </c>
      <c r="AG113" s="53" t="n">
        <f aca="false">+AG41*AG104*(1-AG135)</f>
        <v>-29.5866996868571</v>
      </c>
      <c r="AH113" s="53" t="n">
        <f aca="false">+AH41*AH104*(1-AH135)</f>
        <v>-29.7384419880987</v>
      </c>
      <c r="AI113" s="53" t="n">
        <f aca="false">+AI41*AI104*(1-AI135)</f>
        <v>-29.8598733248341</v>
      </c>
      <c r="AJ113" s="53" t="n">
        <f aca="false">+AJ41*AJ104*(1-AJ135)</f>
        <v>-29.9499424490317</v>
      </c>
      <c r="AK113" s="53" t="n">
        <f aca="false">+AK41*AK104*(1-AK135)</f>
        <v>-30.0081905906718</v>
      </c>
      <c r="AL113" s="53" t="n">
        <f aca="false">+AL41*AL104*(1-AL135)</f>
        <v>-30.0345951411522</v>
      </c>
      <c r="AM113" s="53" t="n">
        <f aca="false">+AM41*AM104*(1-AM135)</f>
        <v>-30.0294663004752</v>
      </c>
      <c r="AN113" s="53" t="n">
        <f aca="false">+AN41*AN104*(1-AN135)</f>
        <v>-29.9933738186762</v>
      </c>
      <c r="AO113" s="53" t="n">
        <f aca="false">+AO41*AO104*(1-AO135)</f>
        <v>-29.9270907006019</v>
      </c>
      <c r="AP113" s="53" t="n">
        <f aca="false">+AP41*AP104*(1-AP135)</f>
        <v>-29.8315451137886</v>
      </c>
      <c r="AQ113" s="53" t="n">
        <f aca="false">+AQ41*AQ104*(1-AQ135)</f>
        <v>-29.7077744752304</v>
      </c>
      <c r="AR113" s="53" t="n">
        <f aca="false">+AR41*AR104*(1-AR135)</f>
        <v>-29.5568755816729</v>
      </c>
      <c r="AS113" s="53" t="n">
        <f aca="false">+AS41*AS104*(1-AS135)</f>
        <v>-29.3799428571442</v>
      </c>
      <c r="AT113" s="53" t="n">
        <f aca="false">+AT41*AT104*(1-AT135)</f>
        <v>-29.1779821518528</v>
      </c>
      <c r="AU113" s="53" t="n">
        <f aca="false">+AU41*AU104*(1-AU135)</f>
        <v>-28.9517791789106</v>
      </c>
      <c r="AV113" s="53" t="n">
        <f aca="false">+AV41*AV104*(1-AV135)</f>
        <v>-28.7016860461216</v>
      </c>
      <c r="AW113" s="53" t="n">
        <f aca="false">+AW41*AW104*(1-AW135)</f>
        <v>-28.4272616240365</v>
      </c>
      <c r="AX113" s="53" t="n">
        <f aca="false">+AX41*AX104*(1-AX135)</f>
        <v>-28.1266504196345</v>
      </c>
      <c r="AY113" s="53" t="n">
        <f aca="false">+AY41*AY104*(1-AY135)</f>
        <v>-27.7954869205181</v>
      </c>
      <c r="AZ113" s="53" t="n">
        <f aca="false">+AZ41*AZ104*(1-AZ135)</f>
        <v>-27.4249138413606</v>
      </c>
      <c r="BA113" s="53" t="n">
        <f aca="false">+BA41*BA104*(1-BA135)</f>
        <v>-27.2681626034098</v>
      </c>
      <c r="BB113" s="53" t="n">
        <f aca="false">+BB41*BB104*(1-BB135)</f>
        <v>-27.041791342685</v>
      </c>
      <c r="BC113" s="53" t="n">
        <f aca="false">+BC41*BC104*(1-BC135)</f>
        <v>-24.5280563290433</v>
      </c>
      <c r="BD113" s="53" t="n">
        <f aca="false">+BD41*BD104*(1-BD135)</f>
        <v>-7.5939487908161</v>
      </c>
      <c r="BE113" s="53" t="n">
        <f aca="false">+BE41*BE104*(1-BE135)</f>
        <v>11.7424203131716</v>
      </c>
      <c r="BF113" s="53" t="n">
        <f aca="false">+BF41*BF104*(1-BF135)</f>
        <v>33.3346474263784</v>
      </c>
      <c r="BG113" s="53" t="n">
        <f aca="false">+BG41*BG104*(1-BG135)</f>
        <v>57.2637983094527</v>
      </c>
      <c r="BH113" s="53" t="n">
        <f aca="false">+BH41*BH104*(1-BH135)</f>
        <v>83.9977909156</v>
      </c>
      <c r="BI113" s="53" t="n">
        <f aca="false">+BI41*BI104*(1-BI135)</f>
        <v>122.903313094913</v>
      </c>
      <c r="BJ113" s="54"/>
      <c r="BK113" s="54"/>
      <c r="BL113" s="54"/>
      <c r="BM113" s="54"/>
      <c r="BN113" s="54"/>
      <c r="BO113" s="54"/>
      <c r="BP113" s="54"/>
      <c r="BQ113" s="54"/>
      <c r="BR113" s="54"/>
      <c r="BS113" s="54"/>
      <c r="BT113" s="54"/>
      <c r="BU113" s="54"/>
      <c r="BV113" s="54"/>
      <c r="BW113" s="54"/>
      <c r="BX113" s="54"/>
      <c r="BY113" s="54"/>
      <c r="BZ113" s="54"/>
      <c r="CA113" s="54"/>
      <c r="CB113" s="54"/>
      <c r="CC113" s="54"/>
      <c r="CD113" s="54"/>
      <c r="CE113" s="54"/>
      <c r="CF113" s="54"/>
      <c r="CG113" s="54"/>
      <c r="CH113" s="54"/>
      <c r="CI113" s="54"/>
      <c r="CJ113" s="54"/>
      <c r="CK113" s="54"/>
      <c r="CL113" s="54"/>
      <c r="CM113" s="54"/>
      <c r="CN113" s="54"/>
      <c r="CO113" s="54"/>
      <c r="CP113" s="54"/>
      <c r="CQ113" s="54"/>
      <c r="CR113" s="54"/>
      <c r="CS113" s="54"/>
      <c r="CT113" s="54"/>
      <c r="CU113" s="54"/>
      <c r="CV113" s="54"/>
      <c r="CW113" s="54"/>
      <c r="CX113" s="54"/>
      <c r="CY113" s="54"/>
      <c r="CZ113" s="54"/>
      <c r="DA113" s="54"/>
      <c r="DB113" s="54"/>
      <c r="DC113" s="54"/>
      <c r="DD113" s="54"/>
      <c r="DE113" s="54"/>
      <c r="DF113" s="54"/>
      <c r="DG113" s="54"/>
      <c r="DH113" s="54"/>
      <c r="DI113" s="54"/>
      <c r="DJ113" s="54"/>
      <c r="DK113" s="54"/>
      <c r="DL113" s="54"/>
      <c r="DM113" s="54"/>
      <c r="DN113" s="54"/>
      <c r="DO113" s="54"/>
      <c r="DP113" s="54"/>
      <c r="DQ113" s="54"/>
      <c r="DR113" s="54"/>
      <c r="DS113" s="54"/>
      <c r="DT113" s="54"/>
    </row>
    <row r="114" s="87" customFormat="true" ht="18" hidden="false" customHeight="true" outlineLevel="0" collapsed="false">
      <c r="A114" s="49" t="str">
        <f aca="false">Base!A114</f>
        <v>World emissions intensity (sigma)</v>
      </c>
      <c r="B114" s="53" t="n">
        <f aca="false">+B113/B104</f>
        <v>0.5277123567469</v>
      </c>
      <c r="C114" s="53" t="n">
        <f aca="false">+C113/C104</f>
        <v>0.420332709420915</v>
      </c>
      <c r="D114" s="53" t="n">
        <f aca="false">+D113/D104</f>
        <v>0.388423169812643</v>
      </c>
      <c r="E114" s="53" t="n">
        <f aca="false">+E113/E104</f>
        <v>0.357959178886222</v>
      </c>
      <c r="F114" s="53" t="n">
        <f aca="false">+F113/F104</f>
        <v>0.32891569777809</v>
      </c>
      <c r="G114" s="53" t="n">
        <f aca="false">+G113/G104</f>
        <v>0.301258427074714</v>
      </c>
      <c r="H114" s="53" t="n">
        <f aca="false">+H113/H104</f>
        <v>0.274947503020353</v>
      </c>
      <c r="I114" s="53" t="n">
        <f aca="false">+I113/I104</f>
        <v>0.249939960547008</v>
      </c>
      <c r="J114" s="53" t="n">
        <f aca="false">+J113/J104</f>
        <v>0.226191390491679</v>
      </c>
      <c r="K114" s="53" t="n">
        <f aca="false">+K113/K104</f>
        <v>0.203657061143546</v>
      </c>
      <c r="L114" s="53" t="n">
        <f aca="false">+L113/L104</f>
        <v>0.182292679692938</v>
      </c>
      <c r="M114" s="53" t="n">
        <f aca="false">+M113/M104</f>
        <v>0.162054908498319</v>
      </c>
      <c r="N114" s="53" t="n">
        <f aca="false">+N113/N104</f>
        <v>0.142901711756621</v>
      </c>
      <c r="O114" s="53" t="n">
        <f aca="false">+O113/O104</f>
        <v>0.124792583046902</v>
      </c>
      <c r="P114" s="53" t="n">
        <f aca="false">+P113/P104</f>
        <v>0.10768868505576</v>
      </c>
      <c r="Q114" s="53" t="n">
        <f aca="false">+Q113/Q104</f>
        <v>0.0915529158870127</v>
      </c>
      <c r="R114" s="53" t="n">
        <f aca="false">+R113/R104</f>
        <v>0.0763499007223437</v>
      </c>
      <c r="S114" s="53" t="n">
        <f aca="false">+S113/S104</f>
        <v>0.0620458866450176</v>
      </c>
      <c r="T114" s="53" t="n">
        <f aca="false">+T113/T104</f>
        <v>0.0486084882138308</v>
      </c>
      <c r="U114" s="53" t="n">
        <f aca="false">+U113/U104</f>
        <v>0.0360039496418373</v>
      </c>
      <c r="V114" s="53" t="n">
        <f aca="false">+V113/V104</f>
        <v>0.0242046677145757</v>
      </c>
      <c r="W114" s="53" t="n">
        <f aca="false">+W113/W104</f>
        <v>0.0131893052718303</v>
      </c>
      <c r="X114" s="53" t="n">
        <f aca="false">+X113/X104</f>
        <v>0.00294304156457494</v>
      </c>
      <c r="Y114" s="53" t="n">
        <f aca="false">+Y113/Y104</f>
        <v>0</v>
      </c>
      <c r="Z114" s="53" t="n">
        <f aca="false">+Z113/Z104</f>
        <v>0</v>
      </c>
      <c r="AA114" s="53" t="n">
        <f aca="false">+AA113/AA104</f>
        <v>0</v>
      </c>
      <c r="AB114" s="53" t="n">
        <f aca="false">+AB113/AB104</f>
        <v>0</v>
      </c>
      <c r="AC114" s="53" t="n">
        <f aca="false">+AC113/AC104</f>
        <v>0</v>
      </c>
      <c r="AD114" s="53" t="n">
        <f aca="false">+AD113/AD104</f>
        <v>0</v>
      </c>
      <c r="AE114" s="53" t="n">
        <f aca="false">+AE113/AE104</f>
        <v>-0.0283828814299558</v>
      </c>
      <c r="AF114" s="53" t="n">
        <f aca="false">+AF113/AF104</f>
        <v>-0.0271815441718715</v>
      </c>
      <c r="AG114" s="53" t="n">
        <f aca="false">+AG113/AG104</f>
        <v>-0.0260366731711415</v>
      </c>
      <c r="AH114" s="53" t="n">
        <f aca="false">+AH113/AH104</f>
        <v>-0.0249453794482854</v>
      </c>
      <c r="AI114" s="53" t="n">
        <f aca="false">+AI113/AI104</f>
        <v>-0.0239049328695986</v>
      </c>
      <c r="AJ114" s="53" t="n">
        <f aca="false">+AJ113/AJ104</f>
        <v>-0.0229127528462976</v>
      </c>
      <c r="AK114" s="53" t="n">
        <f aca="false">+AK113/AK104</f>
        <v>-0.0219663996096215</v>
      </c>
      <c r="AL114" s="53" t="n">
        <f aca="false">+AL113/AL104</f>
        <v>-0.021063566024373</v>
      </c>
      <c r="AM114" s="53" t="n">
        <f aca="false">+AM113/AM104</f>
        <v>-0.0202020699059435</v>
      </c>
      <c r="AN114" s="53" t="n">
        <f aca="false">+AN113/AN104</f>
        <v>-0.0193798468082412</v>
      </c>
      <c r="AO114" s="53" t="n">
        <f aca="false">+AO113/AO104</f>
        <v>-0.0185949432521518</v>
      </c>
      <c r="AP114" s="53" t="n">
        <f aca="false">+AP113/AP104</f>
        <v>-0.017845510366212</v>
      </c>
      <c r="AQ114" s="53" t="n">
        <f aca="false">+AQ113/AQ104</f>
        <v>-0.0171297979130839</v>
      </c>
      <c r="AR114" s="53" t="n">
        <f aca="false">+AR113/AR104</f>
        <v>-0.016446148677191</v>
      </c>
      <c r="AS114" s="53" t="n">
        <f aca="false">+AS113/AS104</f>
        <v>-0.0157929931905263</v>
      </c>
      <c r="AT114" s="53" t="n">
        <f aca="false">+AT113/AT104</f>
        <v>-0.0151688447751772</v>
      </c>
      <c r="AU114" s="53" t="n">
        <f aca="false">+AU113/AU104</f>
        <v>-0.0145722948825357</v>
      </c>
      <c r="AV114" s="53" t="n">
        <f aca="false">+AV113/AV104</f>
        <v>-0.0140020087104958</v>
      </c>
      <c r="AW114" s="53" t="n">
        <f aca="false">+AW113/AW104</f>
        <v>-0.0134567210811698</v>
      </c>
      <c r="AX114" s="53" t="n">
        <f aca="false">+AX113/AX104</f>
        <v>-0.0129352325628104</v>
      </c>
      <c r="AY114" s="53" t="n">
        <f aca="false">+AY113/AY104</f>
        <v>-0.012436405820694</v>
      </c>
      <c r="AZ114" s="53" t="n">
        <f aca="false">+AZ113/AZ104</f>
        <v>-0.0119591621827213</v>
      </c>
      <c r="BA114" s="53" t="n">
        <f aca="false">+BA113/BA104</f>
        <v>-0.0115024784064171</v>
      </c>
      <c r="BB114" s="53" t="n">
        <f aca="false">+BB113/BB104</f>
        <v>-0.0110653836348821</v>
      </c>
      <c r="BC114" s="53" t="n">
        <f aca="false">+BC113/BC104</f>
        <v>-0.00975721630349831</v>
      </c>
      <c r="BD114" s="53" t="n">
        <f aca="false">+BD113/BD104</f>
        <v>-0.00294170964046442</v>
      </c>
      <c r="BE114" s="53" t="n">
        <f aca="false">+BE113/BE104</f>
        <v>0.00443539208594221</v>
      </c>
      <c r="BF114" s="53" t="n">
        <f aca="false">+BF113/BF104</f>
        <v>0.0122917264203831</v>
      </c>
      <c r="BG114" s="53" t="n">
        <f aca="false">+BG113/BG104</f>
        <v>0.020634361054752</v>
      </c>
      <c r="BH114" s="53" t="n">
        <f aca="false">+BH113/BH104</f>
        <v>0.0296066622655864</v>
      </c>
      <c r="BI114" s="53" t="n">
        <f aca="false">+BI113/BI104</f>
        <v>0.0424120527719049</v>
      </c>
      <c r="BJ114" s="54"/>
      <c r="BK114" s="54"/>
      <c r="BL114" s="54"/>
      <c r="BM114" s="54"/>
      <c r="BN114" s="54"/>
      <c r="BO114" s="54"/>
      <c r="BP114" s="54"/>
      <c r="BQ114" s="54"/>
      <c r="BR114" s="54"/>
      <c r="BS114" s="54"/>
      <c r="BT114" s="54"/>
      <c r="BU114" s="54"/>
      <c r="BV114" s="54"/>
      <c r="BW114" s="54"/>
      <c r="BX114" s="54"/>
      <c r="BY114" s="54"/>
      <c r="BZ114" s="54"/>
      <c r="CA114" s="54"/>
      <c r="CB114" s="54"/>
      <c r="CC114" s="54"/>
      <c r="CD114" s="54"/>
      <c r="CE114" s="54"/>
      <c r="CF114" s="54"/>
      <c r="CG114" s="54"/>
      <c r="CH114" s="54"/>
      <c r="CI114" s="54"/>
      <c r="CJ114" s="54"/>
      <c r="CK114" s="54"/>
      <c r="CL114" s="54"/>
      <c r="CM114" s="54"/>
      <c r="CN114" s="54"/>
      <c r="CO114" s="54"/>
      <c r="CP114" s="54"/>
      <c r="CQ114" s="54"/>
      <c r="CR114" s="54"/>
      <c r="CS114" s="54"/>
      <c r="CT114" s="54"/>
      <c r="CU114" s="54"/>
      <c r="CV114" s="54"/>
      <c r="CW114" s="54"/>
      <c r="CX114" s="54"/>
      <c r="CY114" s="54"/>
      <c r="CZ114" s="54"/>
      <c r="DA114" s="54"/>
      <c r="DB114" s="54"/>
      <c r="DC114" s="54"/>
      <c r="DD114" s="54"/>
      <c r="DE114" s="54"/>
      <c r="DF114" s="54"/>
      <c r="DG114" s="54"/>
      <c r="DH114" s="54"/>
      <c r="DI114" s="54"/>
      <c r="DJ114" s="54"/>
      <c r="DK114" s="54"/>
      <c r="DL114" s="54"/>
      <c r="DM114" s="54"/>
      <c r="DN114" s="54"/>
      <c r="DO114" s="54"/>
      <c r="DP114" s="54"/>
      <c r="DQ114" s="54"/>
    </row>
    <row r="115" customFormat="false" ht="18" hidden="false" customHeight="true" outlineLevel="0" collapsed="false">
      <c r="A115" s="48" t="str">
        <f aca="false">Base!A115</f>
        <v>CAPITAL ACCUMULATION</v>
      </c>
      <c r="B115" s="53"/>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c r="AW115" s="47"/>
      <c r="AX115" s="47"/>
      <c r="AY115" s="47"/>
      <c r="AZ115" s="47"/>
      <c r="BA115" s="47"/>
      <c r="BB115" s="47"/>
      <c r="BC115" s="47"/>
      <c r="BD115" s="47"/>
      <c r="BE115" s="47"/>
      <c r="BF115" s="47"/>
      <c r="BG115" s="47"/>
      <c r="BH115" s="47"/>
      <c r="BI115" s="47"/>
    </row>
    <row r="116" customFormat="false" ht="18" hidden="false" customHeight="true" outlineLevel="0" collapsed="false">
      <c r="A116" s="49" t="str">
        <f aca="false">Base!A116</f>
        <v>Gross investment ($trill per year, 2005$)</v>
      </c>
      <c r="B116" s="53" t="n">
        <f aca="false">(B131)*B110</f>
        <v>16.4438946129181</v>
      </c>
      <c r="C116" s="47" t="n">
        <f aca="false">(C131)*C110</f>
        <v>19.3892799806195</v>
      </c>
      <c r="D116" s="47" t="n">
        <f aca="false">(D131)*D110</f>
        <v>22.6691823045447</v>
      </c>
      <c r="E116" s="47" t="n">
        <f aca="false">(E131)*E110</f>
        <v>26.2742072711913</v>
      </c>
      <c r="F116" s="47" t="n">
        <f aca="false">(F131)*F110</f>
        <v>30.2090548236785</v>
      </c>
      <c r="G116" s="47" t="n">
        <f aca="false">(G131)*G110</f>
        <v>34.4780670933364</v>
      </c>
      <c r="H116" s="47" t="n">
        <f aca="false">(H131)*H110</f>
        <v>39.0851551617518</v>
      </c>
      <c r="I116" s="47" t="n">
        <f aca="false">(I131)*I110</f>
        <v>44.0337724312157</v>
      </c>
      <c r="J116" s="47" t="n">
        <f aca="false">(J131)*J110</f>
        <v>49.3269308442403</v>
      </c>
      <c r="K116" s="47" t="n">
        <f aca="false">(K131)*K110</f>
        <v>54.9672499318397</v>
      </c>
      <c r="L116" s="47" t="n">
        <f aca="false">(L131)*L110</f>
        <v>60.9570254401595</v>
      </c>
      <c r="M116" s="47" t="n">
        <f aca="false">(M131)*M110</f>
        <v>67.2983013142517</v>
      </c>
      <c r="N116" s="47" t="n">
        <f aca="false">(N131)*N110</f>
        <v>73.9929221410837</v>
      </c>
      <c r="O116" s="47" t="n">
        <f aca="false">(O131)*O110</f>
        <v>81.0425319509555</v>
      </c>
      <c r="P116" s="47" t="n">
        <f aca="false">(P131)*P110</f>
        <v>88.448459354635</v>
      </c>
      <c r="Q116" s="47" t="n">
        <f aca="false">(Q131)*Q110</f>
        <v>96.2113824395262</v>
      </c>
      <c r="R116" s="47" t="n">
        <f aca="false">(R131)*R110</f>
        <v>104.33056967009</v>
      </c>
      <c r="S116" s="47" t="n">
        <f aca="false">(S131)*S110</f>
        <v>112.802307858962</v>
      </c>
      <c r="T116" s="47" t="n">
        <f aca="false">(T131)*T110</f>
        <v>121.616765317315</v>
      </c>
      <c r="U116" s="47" t="n">
        <f aca="false">(U131)*U110</f>
        <v>130.768625745885</v>
      </c>
      <c r="V116" s="47" t="n">
        <f aca="false">(V131)*V110</f>
        <v>140.223842199075</v>
      </c>
      <c r="W116" s="47" t="n">
        <f aca="false">(W131)*W110</f>
        <v>149.911468759943</v>
      </c>
      <c r="X116" s="47" t="n">
        <f aca="false">(X131)*X110</f>
        <v>159.689744747037</v>
      </c>
      <c r="Y116" s="47" t="n">
        <f aca="false">(Y131)*Y110</f>
        <v>170.232813038071</v>
      </c>
      <c r="Z116" s="47" t="n">
        <f aca="false">(Z131)*Z110</f>
        <v>181.451011160304</v>
      </c>
      <c r="AA116" s="47" t="n">
        <f aca="false">(AA131)*AA110</f>
        <v>193.185362418131</v>
      </c>
      <c r="AB116" s="47" t="n">
        <f aca="false">(AB131)*AB110</f>
        <v>205.524444494064</v>
      </c>
      <c r="AC116" s="47" t="n">
        <f aca="false">(AC131)*AC110</f>
        <v>218.654336011757</v>
      </c>
      <c r="AD116" s="47" t="n">
        <f aca="false">(AD131)*AD110</f>
        <v>232.944117050259</v>
      </c>
      <c r="AE116" s="47" t="n">
        <f aca="false">(AE131)*AE110</f>
        <v>242.739571466123</v>
      </c>
      <c r="AF116" s="47" t="n">
        <f aca="false">(AF131)*AF110</f>
        <v>255.973605754699</v>
      </c>
      <c r="AG116" s="47" t="n">
        <f aca="false">(AG131)*AG110</f>
        <v>269.64094114473</v>
      </c>
      <c r="AH116" s="47" t="n">
        <f aca="false">(AH131)*AH110</f>
        <v>283.704432012743</v>
      </c>
      <c r="AI116" s="47" t="n">
        <f aca="false">(AI131)*AI110</f>
        <v>298.127524094181</v>
      </c>
      <c r="AJ116" s="47" t="n">
        <f aca="false">(AJ131)*AJ110</f>
        <v>312.874360303843</v>
      </c>
      <c r="AK116" s="47" t="n">
        <f aca="false">(AK131)*AK110</f>
        <v>327.909920836155</v>
      </c>
      <c r="AL116" s="47" t="n">
        <f aca="false">(AL131)*AL110</f>
        <v>343.200132188912</v>
      </c>
      <c r="AM116" s="47" t="n">
        <f aca="false">(AM131)*AM110</f>
        <v>358.711853512026</v>
      </c>
      <c r="AN116" s="47" t="n">
        <f aca="false">(AN131)*AN110</f>
        <v>374.412693080158</v>
      </c>
      <c r="AO116" s="47" t="n">
        <f aca="false">(AO131)*AO110</f>
        <v>390.27048127622</v>
      </c>
      <c r="AP116" s="47" t="n">
        <f aca="false">(AP131)*AP110</f>
        <v>406.252199676464</v>
      </c>
      <c r="AQ116" s="47" t="n">
        <f aca="false">(AQ131)*AQ110</f>
        <v>422.321931602451</v>
      </c>
      <c r="AR116" s="47" t="n">
        <f aca="false">(AR131)*AR110</f>
        <v>438.437074407799</v>
      </c>
      <c r="AS116" s="47" t="n">
        <f aca="false">(AS131)*AS110</f>
        <v>454.54140120473</v>
      </c>
      <c r="AT116" s="47" t="n">
        <f aca="false">(AT131)*AT110</f>
        <v>470.552440247009</v>
      </c>
      <c r="AU116" s="47" t="n">
        <f aca="false">(AU131)*AU110</f>
        <v>486.338513753452</v>
      </c>
      <c r="AV116" s="47" t="n">
        <f aca="false">(AV131)*AV110</f>
        <v>501.676964392994</v>
      </c>
      <c r="AW116" s="47" t="n">
        <f aca="false">(AW131)*AW110</f>
        <v>516.177983992968</v>
      </c>
      <c r="AX116" s="47" t="n">
        <f aca="false">(AX131)*AX110</f>
        <v>529.144967698296</v>
      </c>
      <c r="AY116" s="47" t="n">
        <f aca="false">(AY131)*AY110</f>
        <v>539.315817242344</v>
      </c>
      <c r="AZ116" s="47" t="n">
        <f aca="false">(AZ131)*AZ110</f>
        <v>588.128035874005</v>
      </c>
      <c r="BA116" s="47" t="n">
        <f aca="false">(BA131)*BA110</f>
        <v>608.479931772939</v>
      </c>
      <c r="BB116" s="47" t="n">
        <f aca="false">(BB131)*BB110</f>
        <v>627.727707767129</v>
      </c>
      <c r="BC116" s="47" t="n">
        <f aca="false">(BC131)*BC110</f>
        <v>646.213296903037</v>
      </c>
      <c r="BD116" s="47" t="n">
        <f aca="false">(BD131)*BD110</f>
        <v>664.444585769606</v>
      </c>
      <c r="BE116" s="47" t="n">
        <f aca="false">(BE131)*BE110</f>
        <v>682.090961295829</v>
      </c>
      <c r="BF116" s="47" t="n">
        <f aca="false">(BF131)*BF110</f>
        <v>699.148887691088</v>
      </c>
      <c r="BG116" s="47" t="n">
        <f aca="false">(BG131)*BG110</f>
        <v>715.602950850765</v>
      </c>
      <c r="BH116" s="47" t="n">
        <f aca="false">(BH131)*BH110</f>
        <v>731.410469303909</v>
      </c>
      <c r="BI116" s="47" t="n">
        <f aca="false">(BI131)*BI110</f>
        <v>746.493459101809</v>
      </c>
    </row>
    <row r="117" customFormat="false" ht="18" hidden="false" customHeight="true" outlineLevel="0" collapsed="false">
      <c r="A117" s="49" t="str">
        <f aca="false">Base!A117</f>
        <v>Capital ($trill, 2005$)</v>
      </c>
      <c r="B117" s="53" t="n">
        <f aca="false">+B12</f>
        <v>135</v>
      </c>
      <c r="C117" s="47" t="n">
        <f aca="false">+B117*(1-$B$10)^(C2-B2)+B116*(C2-B2)</f>
        <v>161.93562306459</v>
      </c>
      <c r="D117" s="47" t="n">
        <f aca="false">+C117*(1-$B$10)^(D2-C2)+C116*(D2-C2)</f>
        <v>192.567765966507</v>
      </c>
      <c r="E117" s="47" t="n">
        <f aca="false">+D117*(1-$B$10)^(E2-D2)+D116*(E2-D2)</f>
        <v>227.055251648286</v>
      </c>
      <c r="F117" s="47" t="n">
        <f aca="false">+E117*(1-$B$10)^(F2-E2)+E116*(F2-E2)</f>
        <v>265.444891901753</v>
      </c>
      <c r="G117" s="47" t="n">
        <f aca="false">+F117*(1-$B$10)^(G2-F2)+F116*(G2-F2)</f>
        <v>307.787828337459</v>
      </c>
      <c r="H117" s="47" t="n">
        <f aca="false">+G117*(1-$B$10)^(H2-G2)+G116*(H2-G2)</f>
        <v>354.135970221668</v>
      </c>
      <c r="I117" s="47" t="n">
        <f aca="false">+H117*(1-$B$10)^(I2-H2)+H116*(I2-H2)</f>
        <v>404.539524864952</v>
      </c>
      <c r="J117" s="47" t="n">
        <f aca="false">+I117*(1-$B$10)^(J2-I2)+I116*(J2-I2)</f>
        <v>459.045406193584</v>
      </c>
      <c r="K117" s="47" t="n">
        <f aca="false">+J117*(1-$B$10)^(K2-J2)+J116*(K2-J2)</f>
        <v>517.696376124451</v>
      </c>
      <c r="L117" s="47" t="n">
        <f aca="false">+K117*(1-$B$10)^(L2-K2)+K116*(L2-K2)</f>
        <v>580.530782796926</v>
      </c>
      <c r="M117" s="47" t="n">
        <f aca="false">+L117*(1-$B$10)^(M2-L2)+L116*(M2-L2)</f>
        <v>647.582749134554</v>
      </c>
      <c r="N117" s="47" t="n">
        <f aca="false">+M117*(1-$B$10)^(N2-M2)+M116*(N2-M2)</f>
        <v>718.882644107721</v>
      </c>
      <c r="O117" s="47" t="n">
        <f aca="false">+N117*(1-$B$10)^(O2-N2)+N116*(O2-N2)</f>
        <v>794.457623224587</v>
      </c>
      <c r="P117" s="47" t="n">
        <f aca="false">+O117*(1-$B$10)^(P2-O2)+O116*(P2-O2)</f>
        <v>874.331941692664</v>
      </c>
      <c r="Q117" s="47" t="n">
        <f aca="false">+P117*(1-$B$10)^(Q2-P2)+P116*(Q2-P2)</f>
        <v>958.526565023276</v>
      </c>
      <c r="R117" s="47" t="n">
        <f aca="false">+Q117*(1-$B$10)^(R2-Q2)+Q116*(R2-Q2)</f>
        <v>1047.05726357823</v>
      </c>
      <c r="S117" s="47" t="n">
        <f aca="false">+R117*(1-$B$10)^(S2-R2)+R116*(S2-R2)</f>
        <v>1139.92969192076</v>
      </c>
      <c r="T117" s="47" t="n">
        <f aca="false">+S117*(1-$B$10)^(T2-S2)+S116*(T2-S2)</f>
        <v>1237.1286230771</v>
      </c>
      <c r="U117" s="47" t="n">
        <f aca="false">+T117*(1-$B$10)^(U2-T2)+T116*(U2-T2)</f>
        <v>1338.59590722737</v>
      </c>
      <c r="V117" s="47" t="n">
        <f aca="false">+U117*(1-$B$10)^(V2-U2)+U116*(V2-U2)</f>
        <v>1444.27062598812</v>
      </c>
      <c r="W117" s="47" t="n">
        <f aca="false">+V117*(1-$B$10)^(W2-V2)+V116*(W2-V2)</f>
        <v>1553.9465729351</v>
      </c>
      <c r="X117" s="47" t="n">
        <f aca="false">+W117*(1-$B$10)^(X2-W2)+W116*(X2-W2)</f>
        <v>1667.14725565216</v>
      </c>
      <c r="Y117" s="47" t="n">
        <f aca="false">+X117*(1-$B$10)^(Y2-X2)+X116*(Y2-X2)</f>
        <v>1782.88250672523</v>
      </c>
      <c r="Z117" s="47" t="n">
        <f aca="false">+Y117*(1-$B$10)^(Z2-Y2)+Y116*(Z2-Y2)</f>
        <v>1903.93835658654</v>
      </c>
      <c r="AA117" s="47" t="n">
        <f aca="false">+Z117*(1-$B$10)^(AA2-Z2)+Z116*(AA2-Z2)</f>
        <v>2031.51161598231</v>
      </c>
      <c r="AB117" s="47" t="n">
        <f aca="false">+AA117*(1-$B$10)^(AB2-AA2)+AA116*(AB2-AA2)</f>
        <v>2165.51410621205</v>
      </c>
      <c r="AC117" s="47" t="n">
        <f aca="false">+AB117*(1-$B$10)^(AC2-AB2)+AB116*(AC2-AB2)</f>
        <v>2306.33664704747</v>
      </c>
      <c r="AD117" s="47" t="n">
        <f aca="false">+AC117*(1-$B$10)^(AD2-AC2)+AC116*(AD2-AC2)</f>
        <v>2455.14040677384</v>
      </c>
      <c r="AE117" s="47" t="n">
        <f aca="false">+AD117*(1-$B$10)^(AE2-AD2)+AD116*(AE2-AD2)</f>
        <v>2614.45644404718</v>
      </c>
      <c r="AF117" s="47" t="n">
        <f aca="false">+AE117*(1-$B$10)^(AF2-AE2)+AE116*(AF2-AE2)</f>
        <v>2757.50824297604</v>
      </c>
      <c r="AG117" s="47" t="n">
        <f aca="false">+AF117*(1-$B$10)^(AG2-AF2)+AF116*(AG2-AF2)</f>
        <v>2908.14907116842</v>
      </c>
      <c r="AH117" s="47" t="n">
        <f aca="false">+AG117*(1-$B$10)^(AH2-AG2)+AG116*(AH2-AG2)</f>
        <v>3065.43765075789</v>
      </c>
      <c r="AI117" s="47" t="n">
        <f aca="false">+AH117*(1-$B$10)^(AI2-AH2)+AH116*(AI2-AH2)</f>
        <v>3228.63243845974</v>
      </c>
      <c r="AJ117" s="47" t="n">
        <f aca="false">+AI117*(1-$B$10)^(AJ2-AI2)+AI116*(AJ2-AI2)</f>
        <v>3397.112789057</v>
      </c>
      <c r="AK117" s="47" t="n">
        <f aca="false">+AJ117*(1-$B$10)^(AK2-AJ2)+AJ116*(AK2-AJ2)</f>
        <v>3570.33293232948</v>
      </c>
      <c r="AL117" s="47" t="n">
        <f aca="false">+AK117*(1-$B$10)^(AL2-AK2)+AK116*(AL2-AK2)</f>
        <v>3747.79549739201</v>
      </c>
      <c r="AM117" s="47" t="n">
        <f aca="false">+AL117*(1-$B$10)^(AM2-AL2)+AL116*(AM2-AL2)</f>
        <v>3929.03642419957</v>
      </c>
      <c r="AN117" s="47" t="n">
        <f aca="false">+AM117*(1-$B$10)^(AN2-AM2)+AM116*(AN2-AM2)</f>
        <v>4113.61598568574</v>
      </c>
      <c r="AO117" s="47" t="n">
        <f aca="false">+AN117*(1-$B$10)^(AO2-AN2)+AN116*(AO2-AN2)</f>
        <v>4301.11256878836</v>
      </c>
      <c r="AP117" s="47" t="n">
        <f aca="false">+AO117*(1-$B$10)^(AP2-AO2)+AO116*(AP2-AO2)</f>
        <v>4491.11636712494</v>
      </c>
      <c r="AQ117" s="47" t="n">
        <f aca="false">+AP117*(1-$B$10)^(AQ2-AP2)+AP116*(AQ2-AP2)</f>
        <v>4683.22030200592</v>
      </c>
      <c r="AR117" s="47" t="n">
        <f aca="false">+AQ117*(1-$B$10)^(AR2-AQ2)+AQ116*(AR2-AQ2)</f>
        <v>4877.00441414373</v>
      </c>
      <c r="AS117" s="47" t="n">
        <f aca="false">+AR117*(1-$B$10)^(AS2-AR2)+AR116*(AS2-AR2)</f>
        <v>5072.00770854673</v>
      </c>
      <c r="AT117" s="47" t="n">
        <f aca="false">+AS117*(1-$B$10)^(AT2-AS2)+AS116*(AT2-AS2)</f>
        <v>5267.67683784341</v>
      </c>
      <c r="AU117" s="47" t="n">
        <f aca="false">+AT117*(1-$B$10)^(AU2-AT2)+AT116*(AU2-AT2)</f>
        <v>5463.2726972132</v>
      </c>
      <c r="AV117" s="47" t="n">
        <f aca="false">+AU117*(1-$B$10)^(AV2-AU2)+AU116*(AV2-AU2)</f>
        <v>5657.70046374468</v>
      </c>
      <c r="AW117" s="47" t="n">
        <f aca="false">+AV117*(1-$B$10)^(AW2-AV2)+AV116*(AW2-AV2)</f>
        <v>5849.20036880157</v>
      </c>
      <c r="AX117" s="47" t="n">
        <f aca="false">+AW117*(1-$B$10)^(AX2-AW2)+AW116*(AX2-AW2)</f>
        <v>6034.78424573848</v>
      </c>
      <c r="AY117" s="47" t="n">
        <f aca="false">+AX117*(1-$B$10)^(AY2-AX2)+AX116*(AY2-AX2)</f>
        <v>6209.2045877576</v>
      </c>
      <c r="AZ117" s="47" t="n">
        <f aca="false">+AY117*(1-$B$10)^(AZ2-AY2)+AY116*(AZ2-AY2)</f>
        <v>6363.05230323671</v>
      </c>
      <c r="BA117" s="47" t="n">
        <f aca="false">+AZ117*(1-$B$10)^(BA2-AZ2)+AZ116*(BA2-AZ2)</f>
        <v>6697.95893390827</v>
      </c>
      <c r="BB117" s="47" t="n">
        <f aca="false">+BA117*(1-$B$10)^(BB2-BA2)+BA116*(BB2-BA2)</f>
        <v>6997.47742974819</v>
      </c>
      <c r="BC117" s="47" t="n">
        <f aca="false">+BB117*(1-$B$10)^(BC2-BB2)+BB116*(BC2-BB2)</f>
        <v>7270.57898632765</v>
      </c>
      <c r="BD117" s="47" t="n">
        <f aca="false">+BC117*(1-$B$10)^(BD2-BC2)+BC116*(BD2-BC2)</f>
        <v>7524.2706701518</v>
      </c>
      <c r="BE117" s="47" t="n">
        <f aca="false">+BD117*(1-$B$10)^(BE2-BD2)+BD116*(BE2-BD2)</f>
        <v>7765.22951686597</v>
      </c>
      <c r="BF117" s="47" t="n">
        <f aca="false">+BE117*(1-$B$10)^(BF2-BE2)+BE116*(BF2-BE2)</f>
        <v>7995.74518389333</v>
      </c>
      <c r="BG117" s="47" t="n">
        <f aca="false">+BF117*(1-$B$10)^(BG2-BF2)+BF116*(BG2-BF2)</f>
        <v>8217.15201209261</v>
      </c>
      <c r="BH117" s="47" t="n">
        <f aca="false">+BG117*(1-$B$10)^(BH2-BG2)+BG116*(BH2-BG2)</f>
        <v>8430.16084587439</v>
      </c>
      <c r="BI117" s="47" t="n">
        <f aca="false">+BH117*(1-$B$10)^(BI2-BH2)+BH116*(BI2-BH2)</f>
        <v>8634.97802439991</v>
      </c>
    </row>
    <row r="118" customFormat="false" ht="18" hidden="false" customHeight="true" outlineLevel="0" collapsed="false">
      <c r="A118" s="48" t="str">
        <f aca="false">Base!A118</f>
        <v>DISCOUNT RATES</v>
      </c>
      <c r="B118" s="53"/>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c r="AW118" s="47"/>
      <c r="AX118" s="47"/>
      <c r="AY118" s="47"/>
      <c r="AZ118" s="47"/>
      <c r="BA118" s="47"/>
      <c r="BB118" s="47"/>
      <c r="BC118" s="47"/>
      <c r="BD118" s="47"/>
      <c r="BE118" s="47"/>
      <c r="BF118" s="47"/>
      <c r="BG118" s="47"/>
      <c r="BH118" s="47"/>
      <c r="BI118" s="47"/>
    </row>
    <row r="119" customFormat="false" ht="18" hidden="false" customHeight="true" outlineLevel="0" collapsed="false">
      <c r="A119" s="49" t="str">
        <f aca="false">Base!A119</f>
        <v>Utility discount rate (per year)</v>
      </c>
      <c r="B119" s="53" t="n">
        <f aca="false">+B15</f>
        <v>0.015</v>
      </c>
      <c r="C119" s="47" t="n">
        <f aca="false">+C15</f>
        <v>0.015</v>
      </c>
      <c r="D119" s="47" t="n">
        <f aca="false">+D15</f>
        <v>0.015</v>
      </c>
      <c r="E119" s="47" t="n">
        <f aca="false">+E15</f>
        <v>0.015</v>
      </c>
      <c r="F119" s="47" t="n">
        <f aca="false">+F15</f>
        <v>0.015</v>
      </c>
      <c r="G119" s="47" t="n">
        <f aca="false">+G15</f>
        <v>0.015</v>
      </c>
      <c r="H119" s="47" t="n">
        <f aca="false">+H15</f>
        <v>0.015</v>
      </c>
      <c r="I119" s="47" t="n">
        <f aca="false">+I15</f>
        <v>0.015</v>
      </c>
      <c r="J119" s="47" t="n">
        <f aca="false">+J15</f>
        <v>0.015</v>
      </c>
      <c r="K119" s="47" t="n">
        <f aca="false">+K15</f>
        <v>0.015</v>
      </c>
      <c r="L119" s="47" t="n">
        <f aca="false">+L15</f>
        <v>0.015</v>
      </c>
      <c r="M119" s="47" t="n">
        <f aca="false">+M15</f>
        <v>0.015</v>
      </c>
      <c r="N119" s="47" t="n">
        <f aca="false">+N15</f>
        <v>0.015</v>
      </c>
      <c r="O119" s="47" t="n">
        <f aca="false">+O15</f>
        <v>0.015</v>
      </c>
      <c r="P119" s="47" t="n">
        <f aca="false">+P15</f>
        <v>0.015</v>
      </c>
      <c r="Q119" s="47" t="n">
        <f aca="false">+Q15</f>
        <v>0.015</v>
      </c>
      <c r="R119" s="47" t="n">
        <f aca="false">+R15</f>
        <v>0.015</v>
      </c>
      <c r="S119" s="47" t="n">
        <f aca="false">+S15</f>
        <v>0.015</v>
      </c>
      <c r="T119" s="47" t="n">
        <f aca="false">+T15</f>
        <v>0.015</v>
      </c>
      <c r="U119" s="47" t="n">
        <f aca="false">+U15</f>
        <v>0.015</v>
      </c>
      <c r="V119" s="47" t="n">
        <f aca="false">+V15</f>
        <v>0.015</v>
      </c>
      <c r="W119" s="47" t="n">
        <f aca="false">+W15</f>
        <v>0.015</v>
      </c>
      <c r="X119" s="47" t="n">
        <f aca="false">+X15</f>
        <v>0.015</v>
      </c>
      <c r="Y119" s="47" t="n">
        <f aca="false">+Y15</f>
        <v>0.015</v>
      </c>
      <c r="Z119" s="47" t="n">
        <f aca="false">+Z15</f>
        <v>0.015</v>
      </c>
      <c r="AA119" s="47" t="n">
        <f aca="false">+AA15</f>
        <v>0.015</v>
      </c>
      <c r="AB119" s="47" t="n">
        <f aca="false">+AB15</f>
        <v>0.015</v>
      </c>
      <c r="AC119" s="47" t="n">
        <f aca="false">+AC15</f>
        <v>0.015</v>
      </c>
      <c r="AD119" s="47" t="n">
        <f aca="false">+AD15</f>
        <v>0.015</v>
      </c>
      <c r="AE119" s="47" t="n">
        <f aca="false">+AE15</f>
        <v>0.015</v>
      </c>
      <c r="AF119" s="47" t="n">
        <f aca="false">+AF15</f>
        <v>0.015</v>
      </c>
      <c r="AG119" s="47" t="n">
        <f aca="false">+AG15</f>
        <v>0.015</v>
      </c>
      <c r="AH119" s="47" t="n">
        <f aca="false">+AH15</f>
        <v>0.015</v>
      </c>
      <c r="AI119" s="47" t="n">
        <f aca="false">+AI15</f>
        <v>0.015</v>
      </c>
      <c r="AJ119" s="47" t="n">
        <f aca="false">+AJ15</f>
        <v>0.015</v>
      </c>
      <c r="AK119" s="47" t="n">
        <f aca="false">+AK15</f>
        <v>0.015</v>
      </c>
      <c r="AL119" s="47" t="n">
        <f aca="false">+AL15</f>
        <v>0.015</v>
      </c>
      <c r="AM119" s="47" t="n">
        <f aca="false">+AM15</f>
        <v>0.015</v>
      </c>
      <c r="AN119" s="47" t="n">
        <f aca="false">+AN15</f>
        <v>0.015</v>
      </c>
      <c r="AO119" s="47" t="n">
        <f aca="false">+AO15</f>
        <v>0.015</v>
      </c>
      <c r="AP119" s="47" t="n">
        <f aca="false">+AP15</f>
        <v>0.015</v>
      </c>
      <c r="AQ119" s="47" t="n">
        <f aca="false">+AQ15</f>
        <v>0.015</v>
      </c>
      <c r="AR119" s="47" t="n">
        <f aca="false">+AR15</f>
        <v>0.015</v>
      </c>
      <c r="AS119" s="47" t="n">
        <f aca="false">+AS15</f>
        <v>0.015</v>
      </c>
      <c r="AT119" s="47" t="n">
        <f aca="false">+AT15</f>
        <v>0.015</v>
      </c>
      <c r="AU119" s="47" t="n">
        <f aca="false">+AU15</f>
        <v>0.015</v>
      </c>
      <c r="AV119" s="47" t="n">
        <f aca="false">+AV15</f>
        <v>0.015</v>
      </c>
      <c r="AW119" s="47" t="n">
        <f aca="false">+AW15</f>
        <v>0.015</v>
      </c>
      <c r="AX119" s="47" t="n">
        <f aca="false">+AX15</f>
        <v>0.015</v>
      </c>
      <c r="AY119" s="47" t="n">
        <f aca="false">+AY15</f>
        <v>0.015</v>
      </c>
      <c r="AZ119" s="47" t="n">
        <f aca="false">+AZ15</f>
        <v>0.015</v>
      </c>
      <c r="BA119" s="47" t="n">
        <f aca="false">+BA15</f>
        <v>0.015</v>
      </c>
      <c r="BB119" s="47" t="n">
        <f aca="false">+BB15</f>
        <v>0.015</v>
      </c>
      <c r="BC119" s="47" t="n">
        <f aca="false">+BC15</f>
        <v>0.015</v>
      </c>
      <c r="BD119" s="47" t="n">
        <f aca="false">+BD15</f>
        <v>0.015</v>
      </c>
      <c r="BE119" s="47" t="n">
        <f aca="false">+BE15</f>
        <v>0.015</v>
      </c>
      <c r="BF119" s="47" t="n">
        <f aca="false">+BF15</f>
        <v>0.015</v>
      </c>
      <c r="BG119" s="47" t="n">
        <f aca="false">+BG15</f>
        <v>0.015</v>
      </c>
      <c r="BH119" s="47" t="n">
        <f aca="false">+BH15</f>
        <v>0.015</v>
      </c>
      <c r="BI119" s="47" t="n">
        <f aca="false">+BI15</f>
        <v>0.015</v>
      </c>
    </row>
    <row r="120" customFormat="false" ht="18" hidden="false" customHeight="true" outlineLevel="0" collapsed="false">
      <c r="A120" s="49" t="str">
        <f aca="false">Base!A120</f>
        <v>First period gross MPK</v>
      </c>
      <c r="B120" s="53" t="n">
        <f aca="false">+$B$5*B104/B117</f>
        <v>0.141293304042535</v>
      </c>
      <c r="C120" s="47" t="n">
        <f aca="false">+$B$5*C104/C117</f>
        <v>0.140613532271149</v>
      </c>
      <c r="D120" s="47" t="n">
        <f aca="false">+$B$5*D104/D117</f>
        <v>0.139678364414575</v>
      </c>
      <c r="E120" s="47" t="n">
        <f aca="false">+$B$5*E104/E117</f>
        <v>0.138587665019229</v>
      </c>
      <c r="F120" s="47" t="n">
        <f aca="false">+$B$5*F104/F117</f>
        <v>0.137444505079174</v>
      </c>
      <c r="G120" s="47" t="n">
        <f aca="false">+$B$5*G104/G117</f>
        <v>0.136303824426711</v>
      </c>
      <c r="H120" s="47" t="n">
        <f aca="false">+$B$5*H104/H117</f>
        <v>0.135193831366792</v>
      </c>
      <c r="I120" s="47" t="n">
        <f aca="false">+$B$5*I104/I117</f>
        <v>0.134127977606348</v>
      </c>
      <c r="J120" s="47" t="n">
        <f aca="false">+$B$5*J104/J117</f>
        <v>0.13311159785235</v>
      </c>
      <c r="K120" s="47" t="n">
        <f aca="false">+$B$5*K104/K117</f>
        <v>0.132145572620782</v>
      </c>
      <c r="L120" s="47" t="n">
        <f aca="false">+$B$5*L104/L117</f>
        <v>0.131228344586366</v>
      </c>
      <c r="M120" s="47" t="n">
        <f aca="false">+$B$5*M104/M117</f>
        <v>0.130357031643984</v>
      </c>
      <c r="N120" s="47" t="n">
        <f aca="false">+$B$5*N104/N117</f>
        <v>0.129528050718988</v>
      </c>
      <c r="O120" s="47" t="n">
        <f aca="false">+$B$5*O104/O117</f>
        <v>0.128737485078929</v>
      </c>
      <c r="P120" s="47" t="n">
        <f aca="false">+$B$5*P104/P117</f>
        <v>0.127981329411081</v>
      </c>
      <c r="Q120" s="47" t="n">
        <f aca="false">+$B$5*Q104/Q117</f>
        <v>0.127255698701087</v>
      </c>
      <c r="R120" s="47" t="n">
        <f aca="false">+$B$5*R104/R117</f>
        <v>0.126557069001792</v>
      </c>
      <c r="S120" s="47" t="n">
        <f aca="false">+$B$5*S104/S117</f>
        <v>0.125882627666808</v>
      </c>
      <c r="T120" s="47" t="n">
        <f aca="false">+$B$5*T104/T117</f>
        <v>0.125230848652551</v>
      </c>
      <c r="U120" s="47" t="n">
        <f aca="false">+$B$5*U104/U117</f>
        <v>0.124602491168673</v>
      </c>
      <c r="V120" s="47" t="n">
        <f aca="false">+$B$5*V104/V117</f>
        <v>0.123997333234376</v>
      </c>
      <c r="W120" s="47" t="n">
        <f aca="false">+$B$5*W104/W117</f>
        <v>0.123422426965167</v>
      </c>
      <c r="X120" s="47" t="n">
        <f aca="false">+$B$5*X104/X117</f>
        <v>0.122895922630717</v>
      </c>
      <c r="Y120" s="47" t="n">
        <f aca="false">+$B$5*Y104/Y117</f>
        <v>0.122454780826526</v>
      </c>
      <c r="Z120" s="47" t="n">
        <f aca="false">+$B$5*Z104/Z117</f>
        <v>0.121955719799541</v>
      </c>
      <c r="AA120" s="47" t="n">
        <f aca="false">+$B$5*AA104/AA117</f>
        <v>0.12135799310712</v>
      </c>
      <c r="AB120" s="47" t="n">
        <f aca="false">+$B$5*AB104/AB117</f>
        <v>0.120682638630303</v>
      </c>
      <c r="AC120" s="47" t="n">
        <f aca="false">+$B$5*AC104/AC117</f>
        <v>0.11992943594615</v>
      </c>
      <c r="AD120" s="47" t="n">
        <f aca="false">+$B$5*AD104/AD117</f>
        <v>0.119073419171822</v>
      </c>
      <c r="AE120" s="47" t="n">
        <f aca="false">+$B$5*AE104/AE117</f>
        <v>0.118054475810243</v>
      </c>
      <c r="AF120" s="47" t="n">
        <f aca="false">+$B$5*AF104/AF117</f>
        <v>0.117699388486422</v>
      </c>
      <c r="AG120" s="47" t="n">
        <f aca="false">+$B$5*AG104/AG117</f>
        <v>0.117223753149611</v>
      </c>
      <c r="AH120" s="47" t="n">
        <f aca="false">+$B$5*AH104/AH117</f>
        <v>0.116669373265329</v>
      </c>
      <c r="AI120" s="47" t="n">
        <f aca="false">+$B$5*AI104/AI117</f>
        <v>0.11606548256274</v>
      </c>
      <c r="AJ120" s="47" t="n">
        <f aca="false">+$B$5*AJ104/AJ117</f>
        <v>0.115433007272409</v>
      </c>
      <c r="AK120" s="47" t="n">
        <f aca="false">+$B$5*AK104/AK117</f>
        <v>0.114787201623625</v>
      </c>
      <c r="AL120" s="47" t="n">
        <f aca="false">+$B$5*AL104/AL117</f>
        <v>0.114139312784164</v>
      </c>
      <c r="AM120" s="47" t="n">
        <f aca="false">+$B$5*AM104/AM117</f>
        <v>0.113497669468838</v>
      </c>
      <c r="AN120" s="47" t="n">
        <f aca="false">+$B$5*AN104/AN117</f>
        <v>0.11286843110265</v>
      </c>
      <c r="AO120" s="47" t="n">
        <f aca="false">+$B$5*AO104/AO117</f>
        <v>0.112256135748914</v>
      </c>
      <c r="AP120" s="47" t="n">
        <f aca="false">+$B$5*AP104/AP117</f>
        <v>0.111664139070375</v>
      </c>
      <c r="AQ120" s="47" t="n">
        <f aca="false">+$B$5*AQ104/AQ117</f>
        <v>0.111095008319662</v>
      </c>
      <c r="AR120" s="47" t="n">
        <f aca="false">+$B$5*AR104/AR117</f>
        <v>0.110550934337605</v>
      </c>
      <c r="AS120" s="47" t="n">
        <f aca="false">+$B$5*AS104/AS117</f>
        <v>0.110034240075142</v>
      </c>
      <c r="AT120" s="47" t="n">
        <f aca="false">+$B$5*AT104/AT117</f>
        <v>0.109548107146951</v>
      </c>
      <c r="AU120" s="47" t="n">
        <f aca="false">+$B$5*AU104/AU117</f>
        <v>0.109097722063228</v>
      </c>
      <c r="AV120" s="47" t="n">
        <f aca="false">+$B$5*AV104/AV117</f>
        <v>0.108692197685896</v>
      </c>
      <c r="AW120" s="47" t="n">
        <f aca="false">+$B$5*AW104/AW117</f>
        <v>0.108347908331653</v>
      </c>
      <c r="AX120" s="47" t="n">
        <f aca="false">+$B$5*AX104/AX117</f>
        <v>0.108094421337473</v>
      </c>
      <c r="AY120" s="47" t="n">
        <f aca="false">+$B$5*AY104/AY117</f>
        <v>0.107985311662711</v>
      </c>
      <c r="AZ120" s="47" t="n">
        <f aca="false">+$B$5*AZ104/AZ117</f>
        <v>0.108118566253877</v>
      </c>
      <c r="BA120" s="47" t="n">
        <f aca="false">+$B$5*BA104/BA117</f>
        <v>0.106180122652357</v>
      </c>
      <c r="BB120" s="47" t="n">
        <f aca="false">+$B$5*BB104/BB117</f>
        <v>0.104772843422774</v>
      </c>
      <c r="BC120" s="47" t="n">
        <f aca="false">+$B$5*BC104/BC117</f>
        <v>0.103726436942103</v>
      </c>
      <c r="BD120" s="47" t="n">
        <f aca="false">+$B$5*BD104/BD117</f>
        <v>0.10292590756414</v>
      </c>
      <c r="BE120" s="47" t="n">
        <f aca="false">+$B$5*BE104/BE117</f>
        <v>0.102280434061815</v>
      </c>
      <c r="BF120" s="47" t="n">
        <f aca="false">+$B$5*BF104/BF117</f>
        <v>0.101752547260244</v>
      </c>
      <c r="BG120" s="47" t="n">
        <f aca="false">+$B$5*BG104/BG117</f>
        <v>0.101318571840127</v>
      </c>
      <c r="BH120" s="47" t="n">
        <f aca="false">+$B$5*BH104/BH117</f>
        <v>0.100963363153372</v>
      </c>
      <c r="BI120" s="47" t="n">
        <f aca="false">+$B$5*BI104/BI117</f>
        <v>0.100677938725369</v>
      </c>
    </row>
    <row r="121" customFormat="false" ht="18" hidden="false" customHeight="true" outlineLevel="0" collapsed="false">
      <c r="A121" s="49" t="str">
        <f aca="false">Base!A121</f>
        <v>All period gross MPK</v>
      </c>
      <c r="B121" s="47" t="n">
        <f aca="false">+AVERAGE($B120:B120)</f>
        <v>0.141293304042535</v>
      </c>
      <c r="C121" s="47" t="n">
        <f aca="false">+AVERAGE($B120:C120)</f>
        <v>0.140953418156842</v>
      </c>
      <c r="D121" s="47" t="n">
        <f aca="false">+AVERAGE($B120:D120)</f>
        <v>0.140528400242753</v>
      </c>
      <c r="E121" s="47" t="n">
        <f aca="false">+AVERAGE($B120:E120)</f>
        <v>0.140043216436872</v>
      </c>
      <c r="F121" s="47" t="n">
        <f aca="false">+AVERAGE($B120:F120)</f>
        <v>0.139523474165332</v>
      </c>
      <c r="G121" s="47" t="n">
        <f aca="false">+AVERAGE($B120:G120)</f>
        <v>0.138986865875562</v>
      </c>
      <c r="H121" s="47" t="n">
        <f aca="false">+AVERAGE($B120:H120)</f>
        <v>0.138445003802881</v>
      </c>
      <c r="I121" s="47" t="n">
        <f aca="false">+AVERAGE($B120:I120)</f>
        <v>0.137905375528314</v>
      </c>
      <c r="J121" s="47" t="n">
        <f aca="false">+AVERAGE($B120:J120)</f>
        <v>0.137372733564318</v>
      </c>
      <c r="K121" s="47" t="n">
        <f aca="false">+AVERAGE($B120:K120)</f>
        <v>0.136850017469965</v>
      </c>
      <c r="L121" s="47" t="n">
        <f aca="false">+AVERAGE($B120:L120)</f>
        <v>0.136338956298728</v>
      </c>
      <c r="M121" s="47" t="n">
        <f aca="false">+AVERAGE($B120:M120)</f>
        <v>0.1358404625775</v>
      </c>
      <c r="N121" s="47" t="n">
        <f aca="false">+AVERAGE($B120:N120)</f>
        <v>0.135354892434537</v>
      </c>
      <c r="O121" s="47" t="n">
        <f aca="false">+AVERAGE($B120:O120)</f>
        <v>0.134882220480565</v>
      </c>
      <c r="P121" s="47" t="n">
        <f aca="false">+AVERAGE($B120:P120)</f>
        <v>0.134422161075933</v>
      </c>
      <c r="Q121" s="47" t="n">
        <f aca="false">+AVERAGE($B120:Q120)</f>
        <v>0.133974257177505</v>
      </c>
      <c r="R121" s="47" t="n">
        <f aca="false">+AVERAGE($B120:R120)</f>
        <v>0.133537951990698</v>
      </c>
      <c r="S121" s="47" t="n">
        <f aca="false">+AVERAGE($B120:S120)</f>
        <v>0.133112656194927</v>
      </c>
      <c r="T121" s="47" t="n">
        <f aca="false">+AVERAGE($B120:T120)</f>
        <v>0.132697824219012</v>
      </c>
      <c r="U121" s="47" t="n">
        <f aca="false">+AVERAGE($B120:U120)</f>
        <v>0.132293057566495</v>
      </c>
      <c r="V121" s="47" t="n">
        <f aca="false">+AVERAGE($B120:V120)</f>
        <v>0.13189802307449</v>
      </c>
      <c r="W121" s="47" t="n">
        <f aca="false">+AVERAGE($B120:W120)</f>
        <v>0.131512768705884</v>
      </c>
      <c r="X121" s="47" t="n">
        <f aca="false">+AVERAGE($B120:X120)</f>
        <v>0.131138123224355</v>
      </c>
      <c r="Y121" s="47" t="n">
        <f aca="false">+AVERAGE($B120:Y120)</f>
        <v>0.130776317291112</v>
      </c>
      <c r="Z121" s="47" t="n">
        <f aca="false">+AVERAGE($B120:Z120)</f>
        <v>0.130423493391449</v>
      </c>
      <c r="AA121" s="47" t="n">
        <f aca="false">+AVERAGE($B120:AA120)</f>
        <v>0.13007482030359</v>
      </c>
      <c r="AB121" s="47" t="n">
        <f aca="false">+AVERAGE($B120:AB120)</f>
        <v>0.129726961723098</v>
      </c>
      <c r="AC121" s="47" t="n">
        <f aca="false">+AVERAGE($B120:AC120)</f>
        <v>0.129377050088207</v>
      </c>
      <c r="AD121" s="47" t="n">
        <f aca="false">+AVERAGE($B120:AD120)</f>
        <v>0.129021752470401</v>
      </c>
      <c r="AE121" s="47" t="n">
        <f aca="false">+AVERAGE($B120:AE120)</f>
        <v>0.128656176581729</v>
      </c>
      <c r="AF121" s="47" t="n">
        <f aca="false">+AVERAGE($B120:AF120)</f>
        <v>0.128302731804461</v>
      </c>
      <c r="AG121" s="47" t="n">
        <f aca="false">+AVERAGE($B120:AG120)</f>
        <v>0.127956513721497</v>
      </c>
      <c r="AH121" s="47" t="n">
        <f aca="false">+AVERAGE($B120:AH120)</f>
        <v>0.127614479162219</v>
      </c>
      <c r="AI121" s="47" t="n">
        <f aca="false">+AVERAGE($B120:AI120)</f>
        <v>0.127274802791646</v>
      </c>
      <c r="AJ121" s="47" t="n">
        <f aca="false">+AVERAGE($B120:AJ120)</f>
        <v>0.126936465776811</v>
      </c>
      <c r="AK121" s="47" t="n">
        <f aca="false">+AVERAGE($B120:AK120)</f>
        <v>0.126598986217</v>
      </c>
      <c r="AL121" s="47" t="n">
        <f aca="false">+AVERAGE($B120:AL120)</f>
        <v>0.126262238286383</v>
      </c>
      <c r="AM121" s="47" t="n">
        <f aca="false">+AVERAGE($B120:AM120)</f>
        <v>0.125926328580658</v>
      </c>
      <c r="AN121" s="47" t="n">
        <f aca="false">+AVERAGE($B120:AN120)</f>
        <v>0.125591510696607</v>
      </c>
      <c r="AO121" s="47" t="n">
        <f aca="false">+AVERAGE($B120:AO120)</f>
        <v>0.125258126322914</v>
      </c>
      <c r="AP121" s="47" t="n">
        <f aca="false">+AVERAGE($B120:AP120)</f>
        <v>0.124926565658218</v>
      </c>
      <c r="AQ121" s="47" t="n">
        <f aca="false">+AVERAGE($B120:AQ120)</f>
        <v>0.124597242864443</v>
      </c>
      <c r="AR121" s="47" t="n">
        <f aca="false">+AVERAGE($B120:AR120)</f>
        <v>0.12427058452661</v>
      </c>
      <c r="AS121" s="47" t="n">
        <f aca="false">+AVERAGE($B120:AS120)</f>
        <v>0.123947031243622</v>
      </c>
      <c r="AT121" s="47" t="n">
        <f aca="false">+AVERAGE($B120:AT120)</f>
        <v>0.123627055152585</v>
      </c>
      <c r="AU121" s="47" t="n">
        <f aca="false">+AVERAGE($B120:AU120)</f>
        <v>0.123311200085425</v>
      </c>
      <c r="AV121" s="47" t="n">
        <f aca="false">+AVERAGE($B120:AV120)</f>
        <v>0.123000157481179</v>
      </c>
      <c r="AW121" s="47" t="n">
        <f aca="false">+AVERAGE($B120:AW120)</f>
        <v>0.122694902290564</v>
      </c>
      <c r="AX121" s="47" t="n">
        <f aca="false">+AVERAGE($B120:AX120)</f>
        <v>0.122396933291522</v>
      </c>
      <c r="AY121" s="47" t="n">
        <f aca="false">+AVERAGE($B120:AY120)</f>
        <v>0.122108700858945</v>
      </c>
      <c r="AZ121" s="47" t="n">
        <f aca="false">+AVERAGE($B120:AZ120)</f>
        <v>0.12183438449414</v>
      </c>
      <c r="BA121" s="47" t="n">
        <f aca="false">+AVERAGE($B120:BA120)</f>
        <v>0.121533340997183</v>
      </c>
      <c r="BB121" s="47" t="n">
        <f aca="false">+AVERAGE($B120:BB120)</f>
        <v>0.121217105193892</v>
      </c>
      <c r="BC121" s="47" t="n">
        <f aca="false">+AVERAGE($B120:BC120)</f>
        <v>0.12089320392997</v>
      </c>
      <c r="BD121" s="47" t="n">
        <f aca="false">+AVERAGE($B120:BD120)</f>
        <v>0.120566525814228</v>
      </c>
      <c r="BE121" s="47" t="n">
        <f aca="false">+AVERAGE($B120:BE120)</f>
        <v>0.120239988461506</v>
      </c>
      <c r="BF121" s="47" t="n">
        <f aca="false">+AVERAGE($B120:BF120)</f>
        <v>0.1199156473878</v>
      </c>
      <c r="BG121" s="47" t="n">
        <f aca="false">+AVERAGE($B120:BG120)</f>
        <v>0.119595008154219</v>
      </c>
      <c r="BH121" s="47" t="n">
        <f aca="false">+AVERAGE($B120:BH120)</f>
        <v>0.119279217560984</v>
      </c>
      <c r="BI121" s="47" t="n">
        <f aca="false">+AVERAGE($B120:BI120)</f>
        <v>0.118969196247057</v>
      </c>
    </row>
    <row r="122" customFormat="false" ht="18" hidden="false" customHeight="true" outlineLevel="0" collapsed="false">
      <c r="A122" s="88" t="str">
        <f aca="false">Base!A122</f>
        <v>WELFARE</v>
      </c>
      <c r="B122" s="53"/>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c r="AW122" s="47"/>
      <c r="AX122" s="47"/>
      <c r="AY122" s="47"/>
      <c r="AZ122" s="47"/>
      <c r="BA122" s="47"/>
      <c r="BB122" s="47"/>
      <c r="BC122" s="47"/>
      <c r="BD122" s="47"/>
      <c r="BE122" s="47"/>
      <c r="BF122" s="47"/>
      <c r="BG122" s="47"/>
      <c r="BH122" s="47"/>
      <c r="BI122" s="47"/>
    </row>
    <row r="123" customFormat="false" ht="18" hidden="false" customHeight="true" outlineLevel="0" collapsed="false">
      <c r="A123" s="49" t="str">
        <f aca="false">Base!A123</f>
        <v>Consumption ($trill per year)</v>
      </c>
      <c r="B123" s="53" t="n">
        <f aca="false">B110-B116</f>
        <v>47.0289564637519</v>
      </c>
      <c r="C123" s="47" t="n">
        <f aca="false">C110-C116</f>
        <v>56.2892419328904</v>
      </c>
      <c r="D123" s="47" t="n">
        <f aca="false">D110-D116</f>
        <v>66.6495205604034</v>
      </c>
      <c r="E123" s="47" t="n">
        <f aca="false">E110-E116</f>
        <v>78.1134882221851</v>
      </c>
      <c r="F123" s="47" t="n">
        <f aca="false">F110-F116</f>
        <v>90.6814549966658</v>
      </c>
      <c r="G123" s="47" t="n">
        <f aca="false">G110-G116</f>
        <v>104.350445529283</v>
      </c>
      <c r="H123" s="47" t="n">
        <f aca="false">H110-H116</f>
        <v>119.114348891356</v>
      </c>
      <c r="I123" s="47" t="n">
        <f aca="false">I110-I116</f>
        <v>134.964144535982</v>
      </c>
      <c r="J123" s="47" t="n">
        <f aca="false">J110-J116</f>
        <v>151.888214799077</v>
      </c>
      <c r="K123" s="47" t="n">
        <f aca="false">K110-K116</f>
        <v>169.872744149741</v>
      </c>
      <c r="L123" s="47" t="n">
        <f aca="false">L110-L116</f>
        <v>188.902199582071</v>
      </c>
      <c r="M123" s="47" t="n">
        <f aca="false">M110-M116</f>
        <v>208.959884145316</v>
      </c>
      <c r="N123" s="47" t="n">
        <f aca="false">N110-N116</f>
        <v>230.028558411038</v>
      </c>
      <c r="O123" s="47" t="n">
        <f aca="false">O110-O116</f>
        <v>252.091130428855</v>
      </c>
      <c r="P123" s="47" t="n">
        <f aca="false">P110-P116</f>
        <v>275.131431581743</v>
      </c>
      <c r="Q123" s="47" t="n">
        <f aca="false">Q110-Q116</f>
        <v>299.135122151564</v>
      </c>
      <c r="R123" s="47" t="n">
        <f aca="false">R110-R116</f>
        <v>324.090828689578</v>
      </c>
      <c r="S123" s="47" t="n">
        <f aca="false">S110-S116</f>
        <v>349.991720116856</v>
      </c>
      <c r="T123" s="47" t="n">
        <f aca="false">T110-T116</f>
        <v>376.837935514564</v>
      </c>
      <c r="U123" s="47" t="n">
        <f aca="false">U110-U116</f>
        <v>404.646723007599</v>
      </c>
      <c r="V123" s="47" t="n">
        <f aca="false">V110-V116</f>
        <v>433.448844260417</v>
      </c>
      <c r="W123" s="47" t="n">
        <f aca="false">W110-W116</f>
        <v>463.29992490055</v>
      </c>
      <c r="X123" s="47" t="n">
        <f aca="false">X110-X116</f>
        <v>494.300878863695</v>
      </c>
      <c r="Y123" s="47" t="n">
        <f aca="false">Y110-Y116</f>
        <v>526.628464362493</v>
      </c>
      <c r="Z123" s="47" t="n">
        <f aca="false">Z110-Z116</f>
        <v>560.245234631197</v>
      </c>
      <c r="AA123" s="47" t="n">
        <f aca="false">AA110-AA116</f>
        <v>595.015293081944</v>
      </c>
      <c r="AB123" s="47" t="n">
        <f aca="false">AB110-AB116</f>
        <v>630.791022245266</v>
      </c>
      <c r="AC123" s="47" t="n">
        <f aca="false">AC110-AC116</f>
        <v>667.379856310835</v>
      </c>
      <c r="AD123" s="47" t="n">
        <f aca="false">AD110-AD116</f>
        <v>704.491447165868</v>
      </c>
      <c r="AE123" s="47" t="n">
        <f aca="false">AE110-AE116</f>
        <v>742.275450863742</v>
      </c>
      <c r="AF123" s="47" t="n">
        <f aca="false">AF110-AF116</f>
        <v>781.642353642672</v>
      </c>
      <c r="AG123" s="47" t="n">
        <f aca="false">AG110-AG116</f>
        <v>822.408398324055</v>
      </c>
      <c r="AH123" s="47" t="n">
        <f aca="false">AH110-AH116</f>
        <v>864.421780827343</v>
      </c>
      <c r="AI123" s="47" t="n">
        <f aca="false">AI110-AI116</f>
        <v>907.550592729802</v>
      </c>
      <c r="AJ123" s="47" t="n">
        <f aca="false">AJ110-AJ116</f>
        <v>951.675822016185</v>
      </c>
      <c r="AK123" s="47" t="n">
        <f aca="false">AK110-AK116</f>
        <v>996.687400021432</v>
      </c>
      <c r="AL123" s="47" t="n">
        <f aca="false">AL110-AL116</f>
        <v>1042.48204673969</v>
      </c>
      <c r="AM123" s="47" t="n">
        <f aca="false">AM110-AM116</f>
        <v>1088.96219991215</v>
      </c>
      <c r="AN123" s="47" t="n">
        <f aca="false">AN110-AN116</f>
        <v>1136.03556294825</v>
      </c>
      <c r="AO123" s="47" t="n">
        <f aca="false">AO110-AO116</f>
        <v>1183.61513298888</v>
      </c>
      <c r="AP123" s="47" t="n">
        <f aca="false">AP110-AP116</f>
        <v>1231.61964455739</v>
      </c>
      <c r="AQ123" s="47" t="n">
        <f aca="false">AQ110-AQ116</f>
        <v>1279.97461152992</v>
      </c>
      <c r="AR123" s="47" t="n">
        <f aca="false">AR110-AR116</f>
        <v>1328.61435540783</v>
      </c>
      <c r="AS123" s="47" t="n">
        <f aca="false">AS110-AS116</f>
        <v>1377.48581618834</v>
      </c>
      <c r="AT123" s="47" t="n">
        <f aca="false">AT110-AT116</f>
        <v>1426.55557023053</v>
      </c>
      <c r="AU123" s="47" t="n">
        <f aca="false">AU110-AU116</f>
        <v>1475.82272136503</v>
      </c>
      <c r="AV123" s="47" t="n">
        <f aca="false">AV110-AV116</f>
        <v>1525.34248672462</v>
      </c>
      <c r="AW123" s="47" t="n">
        <f aca="false">AW110-AW116</f>
        <v>1575.26937108865</v>
      </c>
      <c r="AX123" s="47" t="n">
        <f aca="false">AX110-AX116</f>
        <v>1625.93658059653</v>
      </c>
      <c r="AY123" s="47" t="n">
        <f aca="false">AY110-AY116</f>
        <v>1678.00366429825</v>
      </c>
      <c r="AZ123" s="47" t="n">
        <f aca="false">AZ110-AZ116</f>
        <v>1688.98307734089</v>
      </c>
      <c r="BA123" s="47" t="n">
        <f aca="false">BA110-BA116</f>
        <v>1747.42954761333</v>
      </c>
      <c r="BB123" s="47" t="n">
        <f aca="false">BB110-BB116</f>
        <v>1802.70521200557</v>
      </c>
      <c r="BC123" s="47" t="n">
        <f aca="false">BC110-BC116</f>
        <v>1855.79203208689</v>
      </c>
      <c r="BD123" s="47" t="n">
        <f aca="false">BD110-BD116</f>
        <v>1908.14855395885</v>
      </c>
      <c r="BE123" s="47" t="n">
        <f aca="false">BE110-BE116</f>
        <v>1958.82532469959</v>
      </c>
      <c r="BF123" s="47" t="n">
        <f aca="false">BF110-BF116</f>
        <v>2007.81219024377</v>
      </c>
      <c r="BG123" s="47" t="n">
        <f aca="false">BG110-BG116</f>
        <v>2055.06488444477</v>
      </c>
      <c r="BH123" s="47" t="n">
        <f aca="false">BH110-BH116</f>
        <v>2100.46083487322</v>
      </c>
      <c r="BI123" s="47" t="n">
        <f aca="false">BI110-BI116</f>
        <v>2143.77608762511</v>
      </c>
    </row>
    <row r="124" customFormat="false" ht="18" hidden="false" customHeight="true" outlineLevel="0" collapsed="false">
      <c r="A124" s="49" t="str">
        <f aca="false">Base!A124</f>
        <v>Net capital accumulation ($trill per year)</v>
      </c>
      <c r="B124" s="53" t="n">
        <f aca="false">+C124</f>
        <v>5.38712461291809</v>
      </c>
      <c r="C124" s="53" t="n">
        <f aca="false">+(C117-B117)/(C2-B2)</f>
        <v>5.38712461291809</v>
      </c>
      <c r="D124" s="53" t="n">
        <f aca="false">+(D117-C117)/(D2-C2)</f>
        <v>6.12642858038338</v>
      </c>
      <c r="E124" s="53" t="n">
        <f aca="false">+(E117-D117)/(E2-D2)</f>
        <v>6.89749713635578</v>
      </c>
      <c r="F124" s="53" t="n">
        <f aca="false">+(F117-E117)/(F2-E2)</f>
        <v>7.67792805069341</v>
      </c>
      <c r="G124" s="53" t="n">
        <f aca="false">+(G117-F117)/(G2-F2)</f>
        <v>8.46858728714109</v>
      </c>
      <c r="H124" s="53" t="n">
        <f aca="false">+(H117-G117)/(H2-G2)</f>
        <v>9.26962837684188</v>
      </c>
      <c r="I124" s="53" t="n">
        <f aca="false">+(I117-H117)/(I2-H2)</f>
        <v>10.0807109286567</v>
      </c>
      <c r="J124" s="53" t="n">
        <f aca="false">+(J117-I117)/(J2-I2)</f>
        <v>10.9011762657264</v>
      </c>
      <c r="K124" s="53" t="n">
        <f aca="false">+(K117-J117)/(K2-J2)</f>
        <v>11.7301939861733</v>
      </c>
      <c r="L124" s="53" t="n">
        <f aca="false">+(L117-K117)/(L2-K2)</f>
        <v>12.566881334495</v>
      </c>
      <c r="M124" s="53" t="n">
        <f aca="false">+(M117-L117)/(M2-L2)</f>
        <v>13.4103932675258</v>
      </c>
      <c r="N124" s="53" t="n">
        <f aca="false">+(N117-M117)/(N2-M2)</f>
        <v>14.2599789946335</v>
      </c>
      <c r="O124" s="53" t="n">
        <f aca="false">+(O117-N117)/(O2-N2)</f>
        <v>15.1149958233731</v>
      </c>
      <c r="P124" s="53" t="n">
        <f aca="false">+(P117-O117)/(P2-O2)</f>
        <v>15.9748636936154</v>
      </c>
      <c r="Q124" s="53" t="n">
        <f aca="false">+(Q117-P117)/(Q2-P2)</f>
        <v>16.8389246661225</v>
      </c>
      <c r="R124" s="53" t="n">
        <f aca="false">+(R117-Q117)/(R2-Q2)</f>
        <v>17.7061397109898</v>
      </c>
      <c r="S124" s="53" t="n">
        <f aca="false">+(S117-R117)/(S2-R2)</f>
        <v>18.574485668506</v>
      </c>
      <c r="T124" s="53" t="n">
        <f aca="false">+(T117-S117)/(T2-S2)</f>
        <v>19.4397862312684</v>
      </c>
      <c r="U124" s="53" t="n">
        <f aca="false">+(U117-T117)/(U2-T2)</f>
        <v>20.2934568300549</v>
      </c>
      <c r="V124" s="53" t="n">
        <f aca="false">+(V117-U117)/(V2-U2)</f>
        <v>21.1349437521487</v>
      </c>
      <c r="W124" s="53" t="n">
        <f aca="false">+(W117-V117)/(W2-V2)</f>
        <v>21.9351893893966</v>
      </c>
      <c r="X124" s="53" t="n">
        <f aca="false">+(X117-W117)/(X2-W2)</f>
        <v>22.6401365434126</v>
      </c>
      <c r="Y124" s="53" t="n">
        <f aca="false">+(Y117-X117)/(Y2-X2)</f>
        <v>23.147050214614</v>
      </c>
      <c r="Z124" s="53" t="n">
        <f aca="false">+(Z117-Y117)/(Z2-Y2)</f>
        <v>24.2111699722613</v>
      </c>
      <c r="AA124" s="53" t="n">
        <f aca="false">+(AA117-Z117)/(AA2-Z2)</f>
        <v>25.5146518791539</v>
      </c>
      <c r="AB124" s="53" t="n">
        <f aca="false">+(AB117-AA117)/(AB2-AA2)</f>
        <v>26.8004980459481</v>
      </c>
      <c r="AC124" s="53" t="n">
        <f aca="false">+(AC117-AB117)/(AC2-AB2)</f>
        <v>28.1645081670846</v>
      </c>
      <c r="AD124" s="53" t="n">
        <f aca="false">+(AD117-AC117)/(AD2-AC2)</f>
        <v>29.7607519452747</v>
      </c>
      <c r="AE124" s="53" t="n">
        <f aca="false">+(AE117-AD117)/(AE2-AD2)</f>
        <v>31.8632074546676</v>
      </c>
      <c r="AF124" s="53" t="n">
        <f aca="false">+(AF117-AE117)/(AF2-AE2)</f>
        <v>28.6103597857711</v>
      </c>
      <c r="AG124" s="53" t="n">
        <f aca="false">+(AG117-AF117)/(AG2-AF2)</f>
        <v>30.128165638476</v>
      </c>
      <c r="AH124" s="53" t="n">
        <f aca="false">+(AH117-AG117)/(AH2-AG2)</f>
        <v>31.4577159178939</v>
      </c>
      <c r="AI124" s="53" t="n">
        <f aca="false">+(AI117-AH117)/(AI2-AH2)</f>
        <v>32.6389575403706</v>
      </c>
      <c r="AJ124" s="53" t="n">
        <f aca="false">+(AJ117-AI117)/(AJ2-AI2)</f>
        <v>33.6960701194519</v>
      </c>
      <c r="AK124" s="53" t="n">
        <f aca="false">+(AK117-AJ117)/(AK2-AJ2)</f>
        <v>34.6440286544972</v>
      </c>
      <c r="AL124" s="53" t="n">
        <f aca="false">+(AL117-AK117)/(AL2-AK2)</f>
        <v>35.4925130125058</v>
      </c>
      <c r="AM124" s="53" t="n">
        <f aca="false">+(AM117-AL117)/(AM2-AL2)</f>
        <v>36.2481853615113</v>
      </c>
      <c r="AN124" s="53" t="n">
        <f aca="false">+(AN117-AM117)/(AN2-AM2)</f>
        <v>36.9159122972331</v>
      </c>
      <c r="AO124" s="53" t="n">
        <f aca="false">+(AO117-AN117)/(AO2-AN2)</f>
        <v>37.4993166205246</v>
      </c>
      <c r="AP124" s="53" t="n">
        <f aca="false">+(AP117-AO117)/(AP2-AO2)</f>
        <v>38.0007596673155</v>
      </c>
      <c r="AQ124" s="53" t="n">
        <f aca="false">+(AQ117-AP117)/(AQ2-AP2)</f>
        <v>38.4207869761973</v>
      </c>
      <c r="AR124" s="53" t="n">
        <f aca="false">+(AR117-AQ117)/(AR2-AQ2)</f>
        <v>38.7568224275623</v>
      </c>
      <c r="AS124" s="53" t="n">
        <f aca="false">+(AS117-AR117)/(AS2-AR2)</f>
        <v>39.0006588805994</v>
      </c>
      <c r="AT124" s="53" t="n">
        <f aca="false">+(AT117-AS117)/(AT2-AS2)</f>
        <v>39.1338258593361</v>
      </c>
      <c r="AU124" s="53" t="n">
        <f aca="false">+(AU117-AT117)/(AU2-AT2)</f>
        <v>39.1191718739583</v>
      </c>
      <c r="AV124" s="53" t="n">
        <f aca="false">+(AV117-AU117)/(AV2-AU2)</f>
        <v>38.8855533062962</v>
      </c>
      <c r="AW124" s="53" t="n">
        <f aca="false">+(AW117-AV117)/(AW2-AV2)</f>
        <v>38.2999810113777</v>
      </c>
      <c r="AX124" s="53" t="n">
        <f aca="false">+(AX117-AW117)/(AX2-AW2)</f>
        <v>37.1167753873819</v>
      </c>
      <c r="AY124" s="53" t="n">
        <f aca="false">+(AY117-AX117)/(AY2-AX2)</f>
        <v>34.8840684038236</v>
      </c>
      <c r="AZ124" s="53" t="n">
        <f aca="false">+(AZ117-AY117)/(AZ2-AY2)</f>
        <v>30.7695430958216</v>
      </c>
      <c r="BA124" s="53" t="n">
        <f aca="false">+(BA117-AZ117)/(BA2-AZ2)</f>
        <v>66.9813261343121</v>
      </c>
      <c r="BB124" s="53" t="n">
        <f aca="false">+(BB117-BA117)/(BB2-BA2)</f>
        <v>59.9036991679841</v>
      </c>
      <c r="BC124" s="53" t="n">
        <f aca="false">+(BC117-BB117)/(BC2-BB2)</f>
        <v>54.620311315893</v>
      </c>
      <c r="BD124" s="53" t="n">
        <f aca="false">+(BD117-BC117)/(BD2-BC2)</f>
        <v>50.7383367648299</v>
      </c>
      <c r="BE124" s="53" t="n">
        <f aca="false">+(BE117-BD117)/(BE2-BD2)</f>
        <v>48.1917693428335</v>
      </c>
      <c r="BF124" s="53" t="n">
        <f aca="false">+(BF117-BE117)/(BF2-BE2)</f>
        <v>46.1031334054722</v>
      </c>
      <c r="BG124" s="53" t="n">
        <f aca="false">+(BG117-BF117)/(BG2-BF2)</f>
        <v>44.2813656398568</v>
      </c>
      <c r="BH124" s="53" t="n">
        <f aca="false">+(BH117-BG117)/(BH2-BG2)</f>
        <v>42.6017667563556</v>
      </c>
      <c r="BI124" s="53" t="n">
        <f aca="false">+(BI117-BH117)/(BI2-BH2)</f>
        <v>40.9634357051043</v>
      </c>
      <c r="BJ124" s="54"/>
      <c r="BK124" s="54"/>
      <c r="BL124" s="54"/>
      <c r="BM124" s="54"/>
      <c r="BN124" s="54"/>
      <c r="BO124" s="54"/>
      <c r="BP124" s="54"/>
      <c r="BQ124" s="54"/>
      <c r="BR124" s="54"/>
      <c r="BS124" s="54"/>
      <c r="BT124" s="54"/>
      <c r="BU124" s="54"/>
      <c r="BV124" s="54"/>
      <c r="BW124" s="54"/>
      <c r="BX124" s="54"/>
      <c r="BY124" s="54"/>
      <c r="BZ124" s="54"/>
      <c r="CA124" s="54"/>
      <c r="CB124" s="54"/>
      <c r="CC124" s="54"/>
      <c r="CD124" s="54"/>
      <c r="CE124" s="54"/>
      <c r="CF124" s="54"/>
      <c r="CG124" s="54"/>
      <c r="CH124" s="54"/>
      <c r="CI124" s="54"/>
      <c r="CJ124" s="54"/>
      <c r="CK124" s="54"/>
      <c r="CL124" s="54"/>
      <c r="CM124" s="54"/>
      <c r="CN124" s="54"/>
      <c r="CO124" s="54"/>
      <c r="CP124" s="54"/>
      <c r="CQ124" s="54"/>
      <c r="CR124" s="54"/>
      <c r="CS124" s="54"/>
      <c r="CT124" s="54"/>
      <c r="CU124" s="54"/>
      <c r="CV124" s="54"/>
      <c r="CW124" s="54"/>
      <c r="CX124" s="54"/>
      <c r="CY124" s="54"/>
      <c r="CZ124" s="54"/>
      <c r="DA124" s="54"/>
      <c r="DB124" s="54"/>
      <c r="DC124" s="54"/>
      <c r="DD124" s="54"/>
      <c r="DE124" s="54"/>
      <c r="DF124" s="54"/>
      <c r="DG124" s="54"/>
      <c r="DH124" s="54"/>
      <c r="DI124" s="54"/>
      <c r="DJ124" s="54"/>
      <c r="DK124" s="54"/>
      <c r="DL124" s="54"/>
      <c r="DM124" s="54"/>
      <c r="DN124" s="54"/>
      <c r="DO124" s="54"/>
      <c r="DP124" s="54"/>
      <c r="DQ124" s="54"/>
      <c r="DR124" s="54"/>
      <c r="DS124" s="54"/>
      <c r="DT124" s="54"/>
    </row>
    <row r="125" customFormat="false" ht="18" hidden="false" customHeight="true" outlineLevel="0" collapsed="false">
      <c r="A125" s="49" t="str">
        <f aca="false">Base!A125</f>
        <v>Net National Income (Consumption basis)</v>
      </c>
      <c r="B125" s="53" t="n">
        <f aca="false">+SUM(B123:B124)</f>
        <v>52.41608107667</v>
      </c>
      <c r="C125" s="53" t="n">
        <f aca="false">+SUM(C123:C124)</f>
        <v>61.6763665458085</v>
      </c>
      <c r="D125" s="53" t="n">
        <f aca="false">+SUM(D123:D124)</f>
        <v>72.7759491407867</v>
      </c>
      <c r="E125" s="53" t="n">
        <f aca="false">+SUM(E123:E124)</f>
        <v>85.0109853585409</v>
      </c>
      <c r="F125" s="53" t="n">
        <f aca="false">+SUM(F123:F124)</f>
        <v>98.3593830473592</v>
      </c>
      <c r="G125" s="53" t="n">
        <f aca="false">+SUM(G123:G124)</f>
        <v>112.819032816424</v>
      </c>
      <c r="H125" s="53" t="n">
        <f aca="false">+SUM(H123:H124)</f>
        <v>128.383977268198</v>
      </c>
      <c r="I125" s="53" t="n">
        <f aca="false">+SUM(I123:I124)</f>
        <v>145.044855464639</v>
      </c>
      <c r="J125" s="53" t="n">
        <f aca="false">+SUM(J123:J124)</f>
        <v>162.789391064803</v>
      </c>
      <c r="K125" s="53" t="n">
        <f aca="false">+SUM(K123:K124)</f>
        <v>181.602938135914</v>
      </c>
      <c r="L125" s="53" t="n">
        <f aca="false">+SUM(L123:L124)</f>
        <v>201.469080916566</v>
      </c>
      <c r="M125" s="53" t="n">
        <f aca="false">+SUM(M123:M124)</f>
        <v>222.370277412842</v>
      </c>
      <c r="N125" s="53" t="n">
        <f aca="false">+SUM(N123:N124)</f>
        <v>244.288537405671</v>
      </c>
      <c r="O125" s="53" t="n">
        <f aca="false">+SUM(O123:O124)</f>
        <v>267.206126252228</v>
      </c>
      <c r="P125" s="53" t="n">
        <f aca="false">+SUM(P123:P124)</f>
        <v>291.106295275359</v>
      </c>
      <c r="Q125" s="53" t="n">
        <f aca="false">+SUM(Q123:Q124)</f>
        <v>315.974046817686</v>
      </c>
      <c r="R125" s="53" t="n">
        <f aca="false">+SUM(R123:R124)</f>
        <v>341.796968400568</v>
      </c>
      <c r="S125" s="53" t="n">
        <f aca="false">+SUM(S123:S124)</f>
        <v>368.566205785362</v>
      </c>
      <c r="T125" s="53" t="n">
        <f aca="false">+SUM(T123:T124)</f>
        <v>396.277721745833</v>
      </c>
      <c r="U125" s="53" t="n">
        <f aca="false">+SUM(U123:U124)</f>
        <v>424.940179837654</v>
      </c>
      <c r="V125" s="53" t="n">
        <f aca="false">+SUM(V123:V124)</f>
        <v>454.583788012566</v>
      </c>
      <c r="W125" s="53" t="n">
        <f aca="false">+SUM(W123:W124)</f>
        <v>485.235114289947</v>
      </c>
      <c r="X125" s="53" t="n">
        <f aca="false">+SUM(X123:X124)</f>
        <v>516.941015407108</v>
      </c>
      <c r="Y125" s="53" t="n">
        <f aca="false">+SUM(Y123:Y124)</f>
        <v>549.775514577107</v>
      </c>
      <c r="Z125" s="53" t="n">
        <f aca="false">+SUM(Z123:Z124)</f>
        <v>584.456404603458</v>
      </c>
      <c r="AA125" s="53" t="n">
        <f aca="false">+SUM(AA123:AA124)</f>
        <v>620.529944961098</v>
      </c>
      <c r="AB125" s="53" t="n">
        <f aca="false">+SUM(AB123:AB124)</f>
        <v>657.591520291214</v>
      </c>
      <c r="AC125" s="53" t="n">
        <f aca="false">+SUM(AC123:AC124)</f>
        <v>695.544364477919</v>
      </c>
      <c r="AD125" s="53" t="n">
        <f aca="false">+SUM(AD123:AD124)</f>
        <v>734.252199111142</v>
      </c>
      <c r="AE125" s="53" t="n">
        <f aca="false">+SUM(AE123:AE124)</f>
        <v>774.13865831841</v>
      </c>
      <c r="AF125" s="53" t="n">
        <f aca="false">+SUM(AF123:AF124)</f>
        <v>810.252713428443</v>
      </c>
      <c r="AG125" s="53" t="n">
        <f aca="false">+SUM(AG123:AG124)</f>
        <v>852.536563962531</v>
      </c>
      <c r="AH125" s="53" t="n">
        <f aca="false">+SUM(AH123:AH124)</f>
        <v>895.879496745237</v>
      </c>
      <c r="AI125" s="53" t="n">
        <f aca="false">+SUM(AI123:AI124)</f>
        <v>940.189550270173</v>
      </c>
      <c r="AJ125" s="53" t="n">
        <f aca="false">+SUM(AJ123:AJ124)</f>
        <v>985.371892135637</v>
      </c>
      <c r="AK125" s="53" t="n">
        <f aca="false">+SUM(AK123:AK124)</f>
        <v>1031.33142867593</v>
      </c>
      <c r="AL125" s="53" t="n">
        <f aca="false">+SUM(AL123:AL124)</f>
        <v>1077.9745597522</v>
      </c>
      <c r="AM125" s="53" t="n">
        <f aca="false">+SUM(AM123:AM124)</f>
        <v>1125.21038527366</v>
      </c>
      <c r="AN125" s="53" t="n">
        <f aca="false">+SUM(AN123:AN124)</f>
        <v>1172.95147524548</v>
      </c>
      <c r="AO125" s="53" t="n">
        <f aca="false">+SUM(AO123:AO124)</f>
        <v>1221.1144496094</v>
      </c>
      <c r="AP125" s="53" t="n">
        <f aca="false">+SUM(AP123:AP124)</f>
        <v>1269.62040422471</v>
      </c>
      <c r="AQ125" s="53" t="n">
        <f aca="false">+SUM(AQ123:AQ124)</f>
        <v>1318.39539850612</v>
      </c>
      <c r="AR125" s="53" t="n">
        <f aca="false">+SUM(AR123:AR124)</f>
        <v>1367.37117783539</v>
      </c>
      <c r="AS125" s="53" t="n">
        <f aca="false">+SUM(AS123:AS124)</f>
        <v>1416.48647506893</v>
      </c>
      <c r="AT125" s="53" t="n">
        <f aca="false">+SUM(AT123:AT124)</f>
        <v>1465.68939608986</v>
      </c>
      <c r="AU125" s="53" t="n">
        <f aca="false">+SUM(AU123:AU124)</f>
        <v>1514.94189323899</v>
      </c>
      <c r="AV125" s="53" t="n">
        <f aca="false">+SUM(AV123:AV124)</f>
        <v>1564.22804003092</v>
      </c>
      <c r="AW125" s="53" t="n">
        <f aca="false">+SUM(AW123:AW124)</f>
        <v>1613.56935210002</v>
      </c>
      <c r="AX125" s="53" t="n">
        <f aca="false">+SUM(AX123:AX124)</f>
        <v>1663.05335598391</v>
      </c>
      <c r="AY125" s="53" t="n">
        <f aca="false">+SUM(AY123:AY124)</f>
        <v>1712.88773270207</v>
      </c>
      <c r="AZ125" s="53" t="n">
        <f aca="false">+SUM(AZ123:AZ124)</f>
        <v>1719.75262043671</v>
      </c>
      <c r="BA125" s="53" t="n">
        <f aca="false">+SUM(BA123:BA124)</f>
        <v>1814.41087374765</v>
      </c>
      <c r="BB125" s="53" t="n">
        <f aca="false">+SUM(BB123:BB124)</f>
        <v>1862.60891117355</v>
      </c>
      <c r="BC125" s="53" t="n">
        <f aca="false">+SUM(BC123:BC124)</f>
        <v>1910.41234340278</v>
      </c>
      <c r="BD125" s="53" t="n">
        <f aca="false">+SUM(BD123:BD124)</f>
        <v>1958.88689072368</v>
      </c>
      <c r="BE125" s="53" t="n">
        <f aca="false">+SUM(BE123:BE124)</f>
        <v>2007.01709404243</v>
      </c>
      <c r="BF125" s="53" t="n">
        <f aca="false">+SUM(BF123:BF124)</f>
        <v>2053.91532364924</v>
      </c>
      <c r="BG125" s="53" t="n">
        <f aca="false">+SUM(BG123:BG124)</f>
        <v>2099.34625008463</v>
      </c>
      <c r="BH125" s="53" t="n">
        <f aca="false">+SUM(BH123:BH124)</f>
        <v>2143.06260162957</v>
      </c>
      <c r="BI125" s="53" t="n">
        <f aca="false">+SUM(BI123:BI124)</f>
        <v>2184.73952333022</v>
      </c>
      <c r="BJ125" s="54"/>
      <c r="BK125" s="54"/>
      <c r="BL125" s="54"/>
      <c r="BM125" s="54"/>
      <c r="BN125" s="54"/>
      <c r="BO125" s="54"/>
      <c r="BP125" s="54"/>
      <c r="BQ125" s="54"/>
      <c r="BR125" s="54"/>
      <c r="BS125" s="54"/>
      <c r="BT125" s="54"/>
      <c r="BU125" s="54"/>
      <c r="BV125" s="54"/>
      <c r="BW125" s="54"/>
      <c r="BX125" s="54"/>
      <c r="BY125" s="54"/>
      <c r="BZ125" s="54"/>
      <c r="CA125" s="54"/>
      <c r="CB125" s="54"/>
      <c r="CC125" s="54"/>
      <c r="CD125" s="54"/>
      <c r="CE125" s="54"/>
      <c r="CF125" s="54"/>
      <c r="CG125" s="54"/>
      <c r="CH125" s="54"/>
      <c r="CI125" s="54"/>
      <c r="CJ125" s="54"/>
      <c r="CK125" s="54"/>
      <c r="CL125" s="54"/>
      <c r="CM125" s="54"/>
      <c r="CN125" s="54"/>
      <c r="CO125" s="54"/>
      <c r="CP125" s="54"/>
      <c r="CQ125" s="54"/>
      <c r="CR125" s="54"/>
      <c r="CS125" s="54"/>
      <c r="CT125" s="54"/>
      <c r="CU125" s="54"/>
      <c r="CV125" s="54"/>
      <c r="CW125" s="54"/>
      <c r="CX125" s="54"/>
      <c r="CY125" s="54"/>
      <c r="CZ125" s="54"/>
      <c r="DA125" s="54"/>
      <c r="DB125" s="54"/>
      <c r="DC125" s="54"/>
      <c r="DD125" s="54"/>
      <c r="DE125" s="54"/>
      <c r="DF125" s="54"/>
      <c r="DG125" s="54"/>
      <c r="DH125" s="54"/>
      <c r="DI125" s="54"/>
      <c r="DJ125" s="54"/>
      <c r="DK125" s="54"/>
      <c r="DL125" s="54"/>
      <c r="DM125" s="54"/>
      <c r="DN125" s="54"/>
      <c r="DO125" s="54"/>
      <c r="DP125" s="54"/>
      <c r="DQ125" s="54"/>
      <c r="DR125" s="54"/>
      <c r="DS125" s="54"/>
      <c r="DT125" s="54"/>
    </row>
    <row r="126" customFormat="false" ht="18" hidden="false" customHeight="true" outlineLevel="0" collapsed="false">
      <c r="A126" s="49" t="str">
        <f aca="false">Base!A126</f>
        <v>Consumption per capita ($thous per year)</v>
      </c>
      <c r="B126" s="47" t="n">
        <f aca="false">(B123/B53)*1000</f>
        <v>6.87758942143199</v>
      </c>
      <c r="C126" s="47" t="n">
        <f aca="false">(C123/C53)*1000</f>
        <v>7.77208311455573</v>
      </c>
      <c r="D126" s="47" t="n">
        <f aca="false">(D123/D53)*1000</f>
        <v>8.75577690104565</v>
      </c>
      <c r="E126" s="47" t="n">
        <f aca="false">(E123/E53)*1000</f>
        <v>9.82891631168292</v>
      </c>
      <c r="F126" s="47" t="n">
        <f aca="false">(F123/F53)*1000</f>
        <v>10.9922918839291</v>
      </c>
      <c r="G126" s="47" t="n">
        <f aca="false">(G123/G53)*1000</f>
        <v>12.2469054283635</v>
      </c>
      <c r="H126" s="47" t="n">
        <f aca="false">(H123/H53)*1000</f>
        <v>13.5937561782723</v>
      </c>
      <c r="I126" s="47" t="n">
        <f aca="false">(I123/I53)*1000</f>
        <v>15.0337087445289</v>
      </c>
      <c r="J126" s="47" t="n">
        <f aca="false">(J123/J53)*1000</f>
        <v>16.5674184778042</v>
      </c>
      <c r="K126" s="47" t="n">
        <f aca="false">(K123/K53)*1000</f>
        <v>18.1952982404791</v>
      </c>
      <c r="L126" s="47" t="n">
        <f aca="false">(L123/L53)*1000</f>
        <v>19.9175158323339</v>
      </c>
      <c r="M126" s="47" t="n">
        <f aca="false">(M123/M53)*1000</f>
        <v>21.734014675484</v>
      </c>
      <c r="N126" s="47" t="n">
        <f aca="false">(N123/N53)*1000</f>
        <v>23.6445528763656</v>
      </c>
      <c r="O126" s="47" t="n">
        <f aca="false">(O123/O53)*1000</f>
        <v>25.6487577153281</v>
      </c>
      <c r="P126" s="47" t="n">
        <f aca="false">(P123/P53)*1000</f>
        <v>27.7461951257045</v>
      </c>
      <c r="Q126" s="47" t="n">
        <f aca="false">(Q123/Q53)*1000</f>
        <v>29.9364568007454</v>
      </c>
      <c r="R126" s="47" t="n">
        <f aca="false">(R123/R53)*1000</f>
        <v>32.2192735532019</v>
      </c>
      <c r="S126" s="47" t="n">
        <f aca="false">(S123/S53)*1000</f>
        <v>34.5946738571784</v>
      </c>
      <c r="T126" s="47" t="n">
        <f aca="false">(T123/T53)*1000</f>
        <v>37.0632264577133</v>
      </c>
      <c r="U126" s="47" t="n">
        <f aca="false">(U123/U53)*1000</f>
        <v>39.6270365531809</v>
      </c>
      <c r="V126" s="47" t="n">
        <f aca="false">(V123/V53)*1000</f>
        <v>42.2893845699878</v>
      </c>
      <c r="W126" s="47" t="n">
        <f aca="false">(W123/W53)*1000</f>
        <v>45.0558355836155</v>
      </c>
      <c r="X126" s="47" t="n">
        <f aca="false">(X123/X53)*1000</f>
        <v>47.9362143194501</v>
      </c>
      <c r="Y126" s="47" t="n">
        <f aca="false">(Y123/Y53)*1000</f>
        <v>50.9475399788364</v>
      </c>
      <c r="Z126" s="47" t="n">
        <f aca="false">(Z123/Z53)*1000</f>
        <v>54.0859875136951</v>
      </c>
      <c r="AA126" s="47" t="n">
        <f aca="false">(AA123/AA53)*1000</f>
        <v>57.3382813127001</v>
      </c>
      <c r="AB126" s="47" t="n">
        <f aca="false">(AB123/AB53)*1000</f>
        <v>60.6901014823114</v>
      </c>
      <c r="AC126" s="47" t="n">
        <f aca="false">(AC123/AC53)*1000</f>
        <v>64.1228699529122</v>
      </c>
      <c r="AD126" s="47" t="n">
        <f aca="false">(AD123/AD53)*1000</f>
        <v>67.6086829434156</v>
      </c>
      <c r="AE126" s="47" t="n">
        <f aca="false">(AE123/AE53)*1000</f>
        <v>71.1618938454514</v>
      </c>
      <c r="AF126" s="47" t="n">
        <f aca="false">(AF123/AF53)*1000</f>
        <v>74.8696281554768</v>
      </c>
      <c r="AG126" s="47" t="n">
        <f aca="false">(AG123/AG53)*1000</f>
        <v>78.7139824409037</v>
      </c>
      <c r="AH126" s="47" t="n">
        <f aca="false">(AH123/AH53)*1000</f>
        <v>82.6801891237601</v>
      </c>
      <c r="AI126" s="47" t="n">
        <f aca="false">(AI123/AI53)*1000</f>
        <v>86.7554340438249</v>
      </c>
      <c r="AJ126" s="47" t="n">
        <f aca="false">(AJ123/AJ53)*1000</f>
        <v>90.9281696829741</v>
      </c>
      <c r="AK126" s="47" t="n">
        <f aca="false">(AK123/AK53)*1000</f>
        <v>95.1877264377902</v>
      </c>
      <c r="AL126" s="47" t="n">
        <f aca="false">(AL123/AL53)*1000</f>
        <v>99.5240998017428</v>
      </c>
      <c r="AM126" s="47" t="n">
        <f aca="false">(AM123/AM53)*1000</f>
        <v>103.927843566526</v>
      </c>
      <c r="AN126" s="47" t="n">
        <f aca="false">(AN123/AN53)*1000</f>
        <v>108.390023694607</v>
      </c>
      <c r="AO126" s="47" t="n">
        <f aca="false">(AO123/AO53)*1000</f>
        <v>112.90221904371</v>
      </c>
      <c r="AP126" s="47" t="n">
        <f aca="false">(AP123/AP53)*1000</f>
        <v>117.456562400692</v>
      </c>
      <c r="AQ126" s="47" t="n">
        <f aca="false">(AQ123/AQ53)*1000</f>
        <v>122.045838990156</v>
      </c>
      <c r="AR126" s="47" t="n">
        <f aca="false">(AR123/AR53)*1000</f>
        <v>126.66367925014</v>
      </c>
      <c r="AS126" s="47" t="n">
        <f aca="false">(AS123/AS53)*1000</f>
        <v>131.304921616208</v>
      </c>
      <c r="AT126" s="47" t="n">
        <f aca="false">(AT123/AT53)*1000</f>
        <v>135.966280914031</v>
      </c>
      <c r="AU126" s="47" t="n">
        <f aca="false">(AU123/AU53)*1000</f>
        <v>140.647576275794</v>
      </c>
      <c r="AV126" s="47" t="n">
        <f aca="false">(AV123/AV53)*1000</f>
        <v>145.353977792626</v>
      </c>
      <c r="AW126" s="47" t="n">
        <f aca="false">(AW123/AW53)*1000</f>
        <v>150.100119008465</v>
      </c>
      <c r="AX126" s="47" t="n">
        <f aca="false">(AX123/AX53)*1000</f>
        <v>154.917661210339</v>
      </c>
      <c r="AY126" s="47" t="n">
        <f aca="false">(AY123/AY53)*1000</f>
        <v>159.869356341367</v>
      </c>
      <c r="AZ126" s="47" t="n">
        <f aca="false">(AZ123/AZ53)*1000</f>
        <v>160.907379692845</v>
      </c>
      <c r="BA126" s="47" t="n">
        <f aca="false">(BA123/BA53)*1000</f>
        <v>166.468315262284</v>
      </c>
      <c r="BB126" s="47" t="n">
        <f aca="false">(BB123/BB53)*1000</f>
        <v>171.727711235528</v>
      </c>
      <c r="BC126" s="47" t="n">
        <f aca="false">(BC123/BC53)*1000</f>
        <v>176.779095548278</v>
      </c>
      <c r="BD126" s="47" t="n">
        <f aca="false">(BD123/BD53)*1000</f>
        <v>181.761376788237</v>
      </c>
      <c r="BE126" s="47" t="n">
        <f aca="false">(BE123/BE53)*1000</f>
        <v>186.584078846069</v>
      </c>
      <c r="BF126" s="47" t="n">
        <f aca="false">(BF123/BF53)*1000</f>
        <v>191.246204264872</v>
      </c>
      <c r="BG126" s="47" t="n">
        <f aca="false">(BG123/BG53)*1000</f>
        <v>195.743507038511</v>
      </c>
      <c r="BH126" s="47" t="n">
        <f aca="false">(BH123/BH53)*1000</f>
        <v>200.0642839047</v>
      </c>
      <c r="BI126" s="47" t="n">
        <f aca="false">(BI123/BI53)*1000</f>
        <v>204.187177257034</v>
      </c>
    </row>
    <row r="127" customFormat="false" ht="21" hidden="false" customHeight="true" outlineLevel="0" collapsed="false">
      <c r="A127" s="49" t="str">
        <f aca="false">Base!A127</f>
        <v>Utility of p. c. consumption</v>
      </c>
      <c r="B127" s="47" t="n">
        <f aca="false">((B126)^(1-$B$19)-1)/(1-$B$19)-1</f>
        <v>0.289094320371175</v>
      </c>
      <c r="C127" s="47" t="n">
        <f aca="false">((C126)^(1-$B$19)-1)/(1-$B$19)-1</f>
        <v>0.339049514292053</v>
      </c>
      <c r="D127" s="47" t="n">
        <f aca="false">((D126)^(1-$B$19)-1)/(1-$B$19)-1</f>
        <v>0.385165522082957</v>
      </c>
      <c r="E127" s="47" t="n">
        <f aca="false">((E126)^(1-$B$19)-1)/(1-$B$19)-1</f>
        <v>0.427601384743595</v>
      </c>
      <c r="F127" s="47" t="n">
        <f aca="false">((F126)^(1-$B$19)-1)/(1-$B$19)-1</f>
        <v>0.466612090035415</v>
      </c>
      <c r="G127" s="47" t="n">
        <f aca="false">((G126)^(1-$B$19)-1)/(1-$B$19)-1</f>
        <v>0.502482250742532</v>
      </c>
      <c r="H127" s="47" t="n">
        <f aca="false">((H126)^(1-$B$19)-1)/(1-$B$19)-1</f>
        <v>0.535494274803083</v>
      </c>
      <c r="I127" s="47" t="n">
        <f aca="false">((I126)^(1-$B$19)-1)/(1-$B$19)-1</f>
        <v>0.565914178909054</v>
      </c>
      <c r="J127" s="47" t="n">
        <f aca="false">((J126)^(1-$B$19)-1)/(1-$B$19)-1</f>
        <v>0.593986239696216</v>
      </c>
      <c r="K127" s="47" t="n">
        <f aca="false">((K126)^(1-$B$19)-1)/(1-$B$19)-1</f>
        <v>0.619931940177441</v>
      </c>
      <c r="L127" s="47" t="n">
        <f aca="false">((L126)^(1-$B$19)-1)/(1-$B$19)-1</f>
        <v>0.643950894602576</v>
      </c>
      <c r="M127" s="47" t="n">
        <f aca="false">((M126)^(1-$B$19)-1)/(1-$B$19)-1</f>
        <v>0.666222587788263</v>
      </c>
      <c r="N127" s="47" t="n">
        <f aca="false">((N126)^(1-$B$19)-1)/(1-$B$19)-1</f>
        <v>0.686908361479833</v>
      </c>
      <c r="O127" s="47" t="n">
        <f aca="false">((O126)^(1-$B$19)-1)/(1-$B$19)-1</f>
        <v>0.706153384527894</v>
      </c>
      <c r="P127" s="47" t="n">
        <f aca="false">((P126)^(1-$B$19)-1)/(1-$B$19)-1</f>
        <v>0.724088503731326</v>
      </c>
      <c r="Q127" s="47" t="n">
        <f aca="false">((Q126)^(1-$B$19)-1)/(1-$B$19)-1</f>
        <v>0.74083195268423</v>
      </c>
      <c r="R127" s="47" t="n">
        <f aca="false">((R126)^(1-$B$19)-1)/(1-$B$19)-1</f>
        <v>0.756490948837887</v>
      </c>
      <c r="S127" s="47" t="n">
        <f aca="false">((S126)^(1-$B$19)-1)/(1-$B$19)-1</f>
        <v>0.771163247977029</v>
      </c>
      <c r="T127" s="47" t="n">
        <f aca="false">((T126)^(1-$B$19)-1)/(1-$B$19)-1</f>
        <v>0.784938777243207</v>
      </c>
      <c r="U127" s="47" t="n">
        <f aca="false">((U126)^(1-$B$19)-1)/(1-$B$19)-1</f>
        <v>0.797904405046326</v>
      </c>
      <c r="V127" s="47" t="n">
        <f aca="false">((V126)^(1-$B$19)-1)/(1-$B$19)-1</f>
        <v>0.810140480975249</v>
      </c>
      <c r="W127" s="47" t="n">
        <f aca="false">((W126)^(1-$B$19)-1)/(1-$B$19)-1</f>
        <v>0.821724994243823</v>
      </c>
      <c r="X127" s="47" t="n">
        <f aca="false">((X126)^(1-$B$19)-1)/(1-$B$19)-1</f>
        <v>0.832738953453284</v>
      </c>
      <c r="Y127" s="47" t="n">
        <f aca="false">((Y126)^(1-$B$19)-1)/(1-$B$19)-1</f>
        <v>0.843272111953091</v>
      </c>
      <c r="Z127" s="47" t="n">
        <f aca="false">((Z126)^(1-$B$19)-1)/(1-$B$19)-1</f>
        <v>0.853330132483123</v>
      </c>
      <c r="AA127" s="47" t="n">
        <f aca="false">((AA126)^(1-$B$19)-1)/(1-$B$19)-1</f>
        <v>0.862897263584712</v>
      </c>
      <c r="AB127" s="47" t="n">
        <f aca="false">((AB126)^(1-$B$19)-1)/(1-$B$19)-1</f>
        <v>0.871967138450906</v>
      </c>
      <c r="AC127" s="47" t="n">
        <f aca="false">((AC126)^(1-$B$19)-1)/(1-$B$19)-1</f>
        <v>0.880532702870159</v>
      </c>
      <c r="AD127" s="47" t="n">
        <f aca="false">((AD126)^(1-$B$19)-1)/(1-$B$19)-1</f>
        <v>0.888575876827052</v>
      </c>
      <c r="AE127" s="47" t="n">
        <f aca="false">((AE126)^(1-$B$19)-1)/(1-$B$19)-1</f>
        <v>0.89617829745395</v>
      </c>
      <c r="AF127" s="47" t="n">
        <f aca="false">((AF126)^(1-$B$19)-1)/(1-$B$19)-1</f>
        <v>0.90354580055623</v>
      </c>
      <c r="AG127" s="47" t="n">
        <f aca="false">((AG126)^(1-$B$19)-1)/(1-$B$19)-1</f>
        <v>0.910646121667606</v>
      </c>
      <c r="AH127" s="47" t="n">
        <f aca="false">((AH126)^(1-$B$19)-1)/(1-$B$19)-1</f>
        <v>0.917463019597725</v>
      </c>
      <c r="AI127" s="47" t="n">
        <f aca="false">((AI126)^(1-$B$19)-1)/(1-$B$19)-1</f>
        <v>0.923990403432737</v>
      </c>
      <c r="AJ127" s="47" t="n">
        <f aca="false">((AJ126)^(1-$B$19)-1)/(1-$B$19)-1</f>
        <v>0.930228722032879</v>
      </c>
      <c r="AK127" s="47" t="n">
        <f aca="false">((AK126)^(1-$B$19)-1)/(1-$B$19)-1</f>
        <v>0.936182691402148</v>
      </c>
      <c r="AL127" s="47" t="n">
        <f aca="false">((AL126)^(1-$B$19)-1)/(1-$B$19)-1</f>
        <v>0.941859821541677</v>
      </c>
      <c r="AM127" s="47" t="n">
        <f aca="false">((AM126)^(1-$B$19)-1)/(1-$B$19)-1</f>
        <v>0.947269436599179</v>
      </c>
      <c r="AN127" s="47" t="n">
        <f aca="false">((AN126)^(1-$B$19)-1)/(1-$B$19)-1</f>
        <v>0.952422004269189</v>
      </c>
      <c r="AO127" s="47" t="n">
        <f aca="false">((AO126)^(1-$B$19)-1)/(1-$B$19)-1</f>
        <v>0.957328679806346</v>
      </c>
      <c r="AP127" s="47" t="n">
        <f aca="false">((AP126)^(1-$B$19)-1)/(1-$B$19)-1</f>
        <v>0.962001002950204</v>
      </c>
      <c r="AQ127" s="47" t="n">
        <f aca="false">((AQ126)^(1-$B$19)-1)/(1-$B$19)-1</f>
        <v>0.966450724571756</v>
      </c>
      <c r="AR127" s="47" t="n">
        <f aca="false">((AR126)^(1-$B$19)-1)/(1-$B$19)-1</f>
        <v>0.970689760241679</v>
      </c>
      <c r="AS127" s="47" t="n">
        <f aca="false">((AS126)^(1-$B$19)-1)/(1-$B$19)-1</f>
        <v>0.974730296968222</v>
      </c>
      <c r="AT127" s="47" t="n">
        <f aca="false">((AT126)^(1-$B$19)-1)/(1-$B$19)-1</f>
        <v>0.978585112996397</v>
      </c>
      <c r="AU127" s="47" t="n">
        <f aca="false">((AU126)^(1-$B$19)-1)/(1-$B$19)-1</f>
        <v>0.982268234032869</v>
      </c>
      <c r="AV127" s="47" t="n">
        <f aca="false">((AV126)^(1-$B$19)-1)/(1-$B$19)-1</f>
        <v>0.985796147628626</v>
      </c>
      <c r="AW127" s="47" t="n">
        <f aca="false">((AW126)^(1-$B$19)-1)/(1-$B$19)-1</f>
        <v>0.989189976878214</v>
      </c>
      <c r="AX127" s="47" t="n">
        <f aca="false">((AX126)^(1-$B$19)-1)/(1-$B$19)-1</f>
        <v>0.992479339085717</v>
      </c>
      <c r="AY127" s="47" t="n">
        <f aca="false">((AY126)^(1-$B$19)-1)/(1-$B$19)-1</f>
        <v>0.99570922102025</v>
      </c>
      <c r="AZ127" s="47" t="n">
        <f aca="false">((AZ126)^(1-$B$19)-1)/(1-$B$19)-1</f>
        <v>0.996367953620674</v>
      </c>
      <c r="BA127" s="47" t="n">
        <f aca="false">((BA126)^(1-$B$19)-1)/(1-$B$19)-1</f>
        <v>0.999794828381363</v>
      </c>
      <c r="BB127" s="47" t="n">
        <f aca="false">((BB126)^(1-$B$19)-1)/(1-$B$19)-1</f>
        <v>1.00288652756734</v>
      </c>
      <c r="BC127" s="47" t="n">
        <f aca="false">((BC126)^(1-$B$19)-1)/(1-$B$19)-1</f>
        <v>1.00572936220008</v>
      </c>
      <c r="BD127" s="47" t="n">
        <f aca="false">((BD126)^(1-$B$19)-1)/(1-$B$19)-1</f>
        <v>1.0084202216883</v>
      </c>
      <c r="BE127" s="47" t="n">
        <f aca="false">((BE126)^(1-$B$19)-1)/(1-$B$19)-1</f>
        <v>1.01092493371297</v>
      </c>
      <c r="BF127" s="47" t="n">
        <f aca="false">((BF126)^(1-$B$19)-1)/(1-$B$19)-1</f>
        <v>1.0132585867831</v>
      </c>
      <c r="BG127" s="47" t="n">
        <f aca="false">((BG126)^(1-$B$19)-1)/(1-$B$19)-1</f>
        <v>1.01543287039658</v>
      </c>
      <c r="BH127" s="47" t="n">
        <f aca="false">((BH126)^(1-$B$19)-1)/(1-$B$19)-1</f>
        <v>1.0174546494189</v>
      </c>
      <c r="BI127" s="47" t="n">
        <f aca="false">((BI126)^(1-$B$19)-1)/(1-$B$19)-1</f>
        <v>1.01932566552057</v>
      </c>
    </row>
    <row r="128" customFormat="false" ht="21" hidden="false" customHeight="true" outlineLevel="0" collapsed="false">
      <c r="A128" s="49" t="str">
        <f aca="false">Base!A128</f>
        <v>Total period utility</v>
      </c>
      <c r="B128" s="53" t="n">
        <f aca="false">B$18*B$53*B127</f>
        <v>1976.82696269809</v>
      </c>
      <c r="C128" s="53" t="n">
        <f aca="false">C$18*C$53*C127</f>
        <v>2279.40175818589</v>
      </c>
      <c r="D128" s="53" t="n">
        <f aca="false">D$18*D$53*D127</f>
        <v>2526.32560964793</v>
      </c>
      <c r="E128" s="53" t="n">
        <f aca="false">E$18*E$53*E127</f>
        <v>2718.1214885104</v>
      </c>
      <c r="F128" s="53" t="n">
        <f aca="false">F$18*F$53*F127</f>
        <v>2858.02070163564</v>
      </c>
      <c r="G128" s="53" t="n">
        <f aca="false">G$18*G$53*G127</f>
        <v>2950.7853113856</v>
      </c>
      <c r="H128" s="53" t="n">
        <f aca="false">H$18*H$53*H127</f>
        <v>3001.91347013749</v>
      </c>
      <c r="I128" s="53" t="n">
        <f aca="false">I$18*I$53*I127</f>
        <v>3017.11157247369</v>
      </c>
      <c r="J128" s="53" t="n">
        <f aca="false">J$18*J$53*J127</f>
        <v>3001.95328513026</v>
      </c>
      <c r="K128" s="53" t="n">
        <f aca="false">K$18*K$53*K127</f>
        <v>2961.66979005906</v>
      </c>
      <c r="L128" s="53" t="n">
        <f aca="false">L$18*L$53*L127</f>
        <v>2901.03175221158</v>
      </c>
      <c r="M128" s="53" t="n">
        <f aca="false">M$18*M$53*M127</f>
        <v>2824.29457723717</v>
      </c>
      <c r="N128" s="53" t="n">
        <f aca="false">N$18*N$53*N127</f>
        <v>2735.18634628213</v>
      </c>
      <c r="O128" s="53" t="n">
        <f aca="false">O$18*O$53*O127</f>
        <v>2636.92349256194</v>
      </c>
      <c r="P128" s="53" t="n">
        <f aca="false">P$18*P$53*P127</f>
        <v>2532.24350939859</v>
      </c>
      <c r="Q128" s="53" t="n">
        <f aca="false">Q$18*Q$53*Q127</f>
        <v>2423.44711727967</v>
      </c>
      <c r="R128" s="53" t="n">
        <f aca="false">R$18*R$53*R127</f>
        <v>2312.44468722212</v>
      </c>
      <c r="S128" s="53" t="n">
        <f aca="false">S$18*S$53*S127</f>
        <v>2200.80347043091</v>
      </c>
      <c r="T128" s="53" t="n">
        <f aca="false">T$18*T$53*T127</f>
        <v>2089.79350331016</v>
      </c>
      <c r="U128" s="53" t="n">
        <f aca="false">U$18*U$53*U127</f>
        <v>1980.43813838745</v>
      </c>
      <c r="V128" s="53" t="n">
        <f aca="false">V$18*V$53*V127</f>
        <v>1873.53837434731</v>
      </c>
      <c r="W128" s="53" t="n">
        <f aca="false">W$18*W$53*W127</f>
        <v>1769.71463482601</v>
      </c>
      <c r="X128" s="53" t="n">
        <f aca="false">X$18*X$53*X127</f>
        <v>1669.44410210438</v>
      </c>
      <c r="Y128" s="53" t="n">
        <f aca="false">Y$18*Y$53*Y127</f>
        <v>1573.09151870194</v>
      </c>
      <c r="Z128" s="53" t="n">
        <f aca="false">Z$18*Z$53*Z127</f>
        <v>1480.76254020503</v>
      </c>
      <c r="AA128" s="53" t="n">
        <f aca="false">AA$18*AA$53*AA127</f>
        <v>1392.47455409281</v>
      </c>
      <c r="AB128" s="53" t="n">
        <f aca="false">AB$18*AB$53*AB127</f>
        <v>1308.22446211522</v>
      </c>
      <c r="AC128" s="53" t="n">
        <f aca="false">AC$18*AC$53*AC127</f>
        <v>1227.97614121169</v>
      </c>
      <c r="AD128" s="53" t="n">
        <f aca="false">AD$18*AD$53*AD127</f>
        <v>1151.65355656922</v>
      </c>
      <c r="AE128" s="53" t="n">
        <f aca="false">AE$18*AE$53*AE127</f>
        <v>1079.28439123101</v>
      </c>
      <c r="AF128" s="53" t="n">
        <f aca="false">AF$18*AF$53*AF127</f>
        <v>1010.98856159693</v>
      </c>
      <c r="AG128" s="53" t="n">
        <f aca="false">AG$18*AG$53*AG127</f>
        <v>946.561300694031</v>
      </c>
      <c r="AH128" s="53" t="n">
        <f aca="false">AH$18*AH$53*AH127</f>
        <v>885.821155568542</v>
      </c>
      <c r="AI128" s="53" t="n">
        <f aca="false">AI$18*AI$53*AI127</f>
        <v>828.599462727723</v>
      </c>
      <c r="AJ128" s="53" t="n">
        <f aca="false">AJ$18*AJ$53*AJ127</f>
        <v>774.734951405472</v>
      </c>
      <c r="AK128" s="53" t="n">
        <f aca="false">AK$18*AK$53*AK127</f>
        <v>724.071123784145</v>
      </c>
      <c r="AL128" s="53" t="n">
        <f aca="false">AL$18*AL$53*AL127</f>
        <v>676.455126460155</v>
      </c>
      <c r="AM128" s="53" t="n">
        <f aca="false">AM$18*AM$53*AM127</f>
        <v>631.737413185766</v>
      </c>
      <c r="AN128" s="53" t="n">
        <f aca="false">AN$18*AN$53*AN127</f>
        <v>589.77180820026</v>
      </c>
      <c r="AO128" s="53" t="n">
        <f aca="false">AO$18*AO$53*AO127</f>
        <v>550.415762445708</v>
      </c>
      <c r="AP128" s="53" t="n">
        <f aca="false">AP$18*AP$53*AP127</f>
        <v>513.530681481109</v>
      </c>
      <c r="AQ128" s="53" t="n">
        <f aca="false">AQ$18*AQ$53*AQ127</f>
        <v>478.982264745149</v>
      </c>
      <c r="AR128" s="53" t="n">
        <f aca="false">AR$18*AR$53*AR127</f>
        <v>446.640825531153</v>
      </c>
      <c r="AS128" s="53" t="n">
        <f aca="false">AS$18*AS$53*AS127</f>
        <v>416.381583527322</v>
      </c>
      <c r="AT128" s="53" t="n">
        <f aca="false">AT$18*AT$53*AT127</f>
        <v>388.084935876271</v>
      </c>
      <c r="AU128" s="53" t="n">
        <f aca="false">AU$18*AU$53*AU127</f>
        <v>361.636729643059</v>
      </c>
      <c r="AV128" s="53" t="n">
        <f aca="false">AV$18*AV$53*AV127</f>
        <v>336.928575077464</v>
      </c>
      <c r="AW128" s="53" t="n">
        <f aca="false">AW$18*AW$53*AW127</f>
        <v>313.858265865156</v>
      </c>
      <c r="AX128" s="53" t="n">
        <f aca="false">AX$18*AX$53*AX127</f>
        <v>292.330416255034</v>
      </c>
      <c r="AY128" s="53" t="n">
        <f aca="false">AY$18*AY$53*AY127</f>
        <v>272.257502587671</v>
      </c>
      <c r="AZ128" s="53" t="n">
        <f aca="false">AZ$18*AZ$53*AZ127</f>
        <v>252.905645544569</v>
      </c>
      <c r="BA128" s="53" t="n">
        <f aca="false">BA$18*BA$53*BA127</f>
        <v>235.57988373745</v>
      </c>
      <c r="BB128" s="53" t="n">
        <f aca="false">BB$18*BB$53*BB127</f>
        <v>219.363893093118</v>
      </c>
      <c r="BC128" s="53" t="n">
        <f aca="false">BC$18*BC$53*BC127</f>
        <v>204.210623630369</v>
      </c>
      <c r="BD128" s="53" t="n">
        <f aca="false">BD$18*BD$53*BD127</f>
        <v>190.073126080666</v>
      </c>
      <c r="BE128" s="53" t="n">
        <f aca="false">BE$18*BE$53*BE127</f>
        <v>176.879872719255</v>
      </c>
      <c r="BF128" s="53" t="n">
        <f aca="false">BF$18*BF$53*BF127</f>
        <v>164.573052845378</v>
      </c>
      <c r="BG128" s="53" t="n">
        <f aca="false">BG$18*BG$53*BG127</f>
        <v>153.097235986565</v>
      </c>
      <c r="BH128" s="53" t="n">
        <f aca="false">BH$18*BH$53*BH127</f>
        <v>142.399292836173</v>
      </c>
      <c r="BI128" s="53" t="n">
        <f aca="false">BI$18*BI$53*BI127</f>
        <v>132.428497864638</v>
      </c>
      <c r="BJ128" s="54"/>
      <c r="BK128" s="54"/>
      <c r="BL128" s="54"/>
      <c r="BM128" s="54"/>
      <c r="BN128" s="54"/>
      <c r="BO128" s="54"/>
      <c r="BP128" s="54"/>
      <c r="BQ128" s="54"/>
      <c r="BR128" s="54"/>
      <c r="BS128" s="54"/>
      <c r="BT128" s="54"/>
      <c r="BU128" s="54"/>
      <c r="BV128" s="54"/>
      <c r="BW128" s="54"/>
      <c r="BX128" s="54"/>
      <c r="BY128" s="54"/>
      <c r="BZ128" s="54"/>
      <c r="CA128" s="54"/>
      <c r="CB128" s="54"/>
      <c r="CC128" s="54"/>
      <c r="CD128" s="54"/>
      <c r="CE128" s="54"/>
      <c r="CF128" s="54"/>
      <c r="CG128" s="54"/>
      <c r="CH128" s="54"/>
      <c r="CI128" s="54"/>
      <c r="CJ128" s="54"/>
      <c r="CK128" s="54"/>
      <c r="CL128" s="54"/>
      <c r="CM128" s="54"/>
      <c r="CN128" s="54"/>
      <c r="CO128" s="54"/>
      <c r="CP128" s="54"/>
      <c r="CQ128" s="54"/>
      <c r="CR128" s="54"/>
      <c r="CS128" s="54"/>
      <c r="CT128" s="54"/>
      <c r="CU128" s="54"/>
      <c r="CV128" s="54"/>
      <c r="CW128" s="54"/>
      <c r="CX128" s="54"/>
      <c r="CY128" s="54"/>
      <c r="CZ128" s="54"/>
      <c r="DA128" s="54"/>
      <c r="DB128" s="54"/>
      <c r="DC128" s="54"/>
      <c r="DD128" s="54"/>
      <c r="DE128" s="54"/>
      <c r="DF128" s="54"/>
      <c r="DG128" s="54"/>
      <c r="DH128" s="54"/>
      <c r="DI128" s="54"/>
      <c r="DJ128" s="54"/>
      <c r="DK128" s="54"/>
      <c r="DL128" s="54"/>
      <c r="DM128" s="54"/>
      <c r="DN128" s="54"/>
      <c r="DO128" s="54"/>
      <c r="DP128" s="54"/>
      <c r="DQ128" s="54"/>
      <c r="DR128" s="54"/>
      <c r="DS128" s="54"/>
      <c r="DT128" s="54"/>
    </row>
    <row r="129" customFormat="false" ht="18" hidden="false" customHeight="true" outlineLevel="0" collapsed="false">
      <c r="A129" s="89" t="str">
        <f aca="false">Base!A129</f>
        <v>Discounted utility (in trillions 2000$) </v>
      </c>
      <c r="B129" s="132" t="n">
        <f aca="false">SUM(B128:DQ128)*5*B49+B50</f>
        <v>2689.17621116705</v>
      </c>
      <c r="C129" s="91" t="n">
        <f aca="false">+Base!C129</f>
        <v>2688.78718643309</v>
      </c>
      <c r="D129" s="91" t="n">
        <f aca="false">+B129-C129</f>
        <v>0.389024733955011</v>
      </c>
      <c r="E129" s="47" t="n">
        <v>2717.5026648943</v>
      </c>
      <c r="F129" s="47" t="n">
        <f aca="false">+B129-E129</f>
        <v>-28.3264537272571</v>
      </c>
      <c r="G129" s="47"/>
      <c r="H129" s="47"/>
      <c r="I129" s="47"/>
      <c r="J129" s="47"/>
      <c r="K129" s="47"/>
      <c r="L129" s="47"/>
      <c r="M129" s="47"/>
      <c r="N129" s="47"/>
      <c r="O129" s="47"/>
      <c r="P129" s="47"/>
      <c r="Q129" s="47"/>
      <c r="R129" s="47"/>
      <c r="S129" s="47"/>
      <c r="T129" s="47"/>
      <c r="U129" s="47" t="n">
        <f aca="false">+D129</f>
        <v>0.389024733955011</v>
      </c>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c r="AW129" s="47"/>
      <c r="AX129" s="47"/>
      <c r="AY129" s="47"/>
      <c r="AZ129" s="47"/>
      <c r="BA129" s="47"/>
      <c r="BB129" s="47"/>
      <c r="BC129" s="47"/>
      <c r="BD129" s="47"/>
      <c r="BE129" s="47"/>
      <c r="BF129" s="47"/>
      <c r="BG129" s="47"/>
      <c r="BH129" s="47"/>
      <c r="BI129" s="47"/>
    </row>
    <row r="130" customFormat="false" ht="30" hidden="false" customHeight="true" outlineLevel="0" collapsed="false">
      <c r="A130" s="92" t="str">
        <f aca="false">Base!A130</f>
        <v>Control variables: Optimized for 2015 and beyond.</v>
      </c>
      <c r="B130" s="53"/>
      <c r="C130" s="47"/>
      <c r="D130" s="47"/>
      <c r="E130" s="47"/>
      <c r="F130" s="47"/>
      <c r="G130" s="47"/>
      <c r="H130" s="47"/>
      <c r="I130" s="47"/>
      <c r="J130" s="47"/>
      <c r="K130" s="47"/>
      <c r="L130" s="47"/>
      <c r="M130" s="47" t="n">
        <f aca="false">+(J132/C132)^(1/35)</f>
        <v>1.03093942236347</v>
      </c>
      <c r="N130" s="47"/>
      <c r="O130" s="47"/>
      <c r="P130" s="47" t="n">
        <f aca="false">+(P132/F132)^0.02</f>
        <v>1.02487140494934</v>
      </c>
      <c r="Q130" s="47" t="n">
        <f aca="false">+(Q132/G132)^0.02</f>
        <v>1.0237011225022</v>
      </c>
      <c r="R130" s="47" t="n">
        <f aca="false">+(R132/H132)^0.02</f>
        <v>1.02260199664437</v>
      </c>
      <c r="S130" s="47" t="n">
        <f aca="false">+(S132/I132)^0.02</f>
        <v>1.02156769790335</v>
      </c>
      <c r="T130" s="47" t="n">
        <f aca="false">+(T132/J132)^0.02</f>
        <v>1.02059181176811</v>
      </c>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c r="AW130" s="47"/>
      <c r="AX130" s="47"/>
      <c r="AY130" s="47"/>
      <c r="AZ130" s="47"/>
      <c r="BA130" s="47"/>
      <c r="BB130" s="47"/>
      <c r="BC130" s="47"/>
      <c r="BD130" s="47"/>
      <c r="BE130" s="47"/>
      <c r="BF130" s="47"/>
      <c r="BG130" s="47"/>
      <c r="BH130" s="47"/>
      <c r="BI130" s="47"/>
    </row>
    <row r="131" s="100" customFormat="true" ht="21.6" hidden="false" customHeight="true" outlineLevel="0" collapsed="false">
      <c r="A131" s="100" t="str">
        <f aca="false">Base!A131</f>
        <v>Savings Rate (fraction of gross output)</v>
      </c>
      <c r="B131" s="98" t="n">
        <v>0.2590697335</v>
      </c>
      <c r="C131" s="98" t="n">
        <v>0.2562058493</v>
      </c>
      <c r="D131" s="98" t="n">
        <v>0.2538010694</v>
      </c>
      <c r="E131" s="98" t="n">
        <v>0.251698317</v>
      </c>
      <c r="F131" s="98" t="n">
        <v>0.2498877279</v>
      </c>
      <c r="G131" s="98" t="n">
        <v>0.2483500431</v>
      </c>
      <c r="H131" s="98" t="n">
        <v>0.247062438</v>
      </c>
      <c r="I131" s="98" t="n">
        <v>0.2460015914</v>
      </c>
      <c r="J131" s="98" t="n">
        <v>0.2451452185</v>
      </c>
      <c r="K131" s="98" t="n">
        <v>0.2444727423</v>
      </c>
      <c r="L131" s="98" t="n">
        <v>0.2439654787</v>
      </c>
      <c r="M131" s="98" t="n">
        <v>0.2436065422</v>
      </c>
      <c r="N131" s="98" t="n">
        <v>0.243380573</v>
      </c>
      <c r="O131" s="98" t="n">
        <v>0.2432733197</v>
      </c>
      <c r="P131" s="98" t="n">
        <v>0.2432710432</v>
      </c>
      <c r="Q131" s="98" t="n">
        <v>0.2433596385</v>
      </c>
      <c r="R131" s="98" t="n">
        <v>0.2435232462</v>
      </c>
      <c r="S131" s="98" t="n">
        <v>0.2437419263</v>
      </c>
      <c r="T131" s="98" t="n">
        <v>0.2439875983</v>
      </c>
      <c r="U131" s="98" t="n">
        <v>0.2442377232</v>
      </c>
      <c r="V131" s="98" t="n">
        <v>0.244431791</v>
      </c>
      <c r="W131" s="98" t="n">
        <v>0.2444694771</v>
      </c>
      <c r="X131" s="98" t="n">
        <v>0.2441774224</v>
      </c>
      <c r="Y131" s="98" t="n">
        <v>0.2442850802</v>
      </c>
      <c r="Z131" s="98" t="n">
        <v>0.2446432919</v>
      </c>
      <c r="AA131" s="98" t="n">
        <v>0.2450966782</v>
      </c>
      <c r="AB131" s="98" t="n">
        <v>0.2457499026</v>
      </c>
      <c r="AC131" s="98" t="n">
        <v>0.246778666</v>
      </c>
      <c r="AD131" s="98" t="n">
        <v>0.248490804</v>
      </c>
      <c r="AE131" s="98" t="n">
        <v>0.2464323548</v>
      </c>
      <c r="AF131" s="98" t="n">
        <v>0.2466939752</v>
      </c>
      <c r="AG131" s="98" t="n">
        <v>0.2469127826</v>
      </c>
      <c r="AH131" s="98" t="n">
        <v>0.2471021294</v>
      </c>
      <c r="AI131" s="98" t="n">
        <v>0.2472695821</v>
      </c>
      <c r="AJ131" s="98" t="n">
        <v>0.2474194893</v>
      </c>
      <c r="AK131" s="98" t="n">
        <v>0.2475544195</v>
      </c>
      <c r="AL131" s="98" t="n">
        <v>0.2476759371</v>
      </c>
      <c r="AM131" s="98" t="n">
        <v>0.2477849573</v>
      </c>
      <c r="AN131" s="98" t="n">
        <v>0.2478818401</v>
      </c>
      <c r="AO131" s="98" t="n">
        <v>0.2479662294</v>
      </c>
      <c r="AP131" s="98" t="n">
        <v>0.2480366221</v>
      </c>
      <c r="AQ131" s="98" t="n">
        <v>0.2480895196</v>
      </c>
      <c r="AR131" s="98" t="n">
        <v>0.2481178912</v>
      </c>
      <c r="AS131" s="98" t="n">
        <v>0.2481084325</v>
      </c>
      <c r="AT131" s="98" t="n">
        <v>0.2480367157</v>
      </c>
      <c r="AU131" s="98" t="n">
        <v>0.2478585883</v>
      </c>
      <c r="AV131" s="98" t="n">
        <v>0.2474948941</v>
      </c>
      <c r="AW131" s="98" t="n">
        <v>0.2468041965</v>
      </c>
      <c r="AX131" s="98" t="n">
        <v>0.2455336171</v>
      </c>
      <c r="AY131" s="98" t="n">
        <v>0.2432287371</v>
      </c>
      <c r="AZ131" s="98" t="n">
        <v>0.2582781457</v>
      </c>
      <c r="BA131" s="98" t="n">
        <v>0.2582781457</v>
      </c>
      <c r="BB131" s="98" t="n">
        <v>0.2582781457</v>
      </c>
      <c r="BC131" s="98" t="n">
        <v>0.2582781457</v>
      </c>
      <c r="BD131" s="98" t="n">
        <v>0.2582781457</v>
      </c>
      <c r="BE131" s="98" t="n">
        <v>0.2582781457</v>
      </c>
      <c r="BF131" s="98" t="n">
        <v>0.2582781457</v>
      </c>
      <c r="BG131" s="98" t="n">
        <v>0.2582781457</v>
      </c>
      <c r="BH131" s="98" t="n">
        <v>0.2582781457</v>
      </c>
      <c r="BI131" s="98" t="n">
        <v>0.2582781457</v>
      </c>
      <c r="BJ131" s="99"/>
      <c r="BK131" s="99"/>
      <c r="BL131" s="99"/>
      <c r="BM131" s="99"/>
      <c r="BN131" s="99"/>
      <c r="BO131" s="99"/>
      <c r="BP131" s="99"/>
      <c r="BQ131" s="99"/>
      <c r="BR131" s="99"/>
      <c r="BS131" s="99"/>
      <c r="BT131" s="99"/>
      <c r="BU131" s="99"/>
      <c r="BV131" s="99"/>
      <c r="BW131" s="99"/>
      <c r="BX131" s="99"/>
      <c r="BY131" s="99"/>
      <c r="BZ131" s="99"/>
      <c r="CA131" s="99"/>
      <c r="CB131" s="99"/>
      <c r="CC131" s="99"/>
      <c r="CD131" s="99"/>
      <c r="CE131" s="99"/>
      <c r="CF131" s="99"/>
      <c r="CG131" s="99"/>
      <c r="CH131" s="99"/>
      <c r="CI131" s="99"/>
      <c r="CJ131" s="99"/>
      <c r="CK131" s="99"/>
      <c r="CL131" s="99"/>
      <c r="CM131" s="99"/>
      <c r="CN131" s="99"/>
      <c r="CO131" s="99"/>
      <c r="CP131" s="99"/>
      <c r="CQ131" s="99"/>
      <c r="CR131" s="99"/>
      <c r="CS131" s="99"/>
      <c r="CT131" s="99"/>
      <c r="CU131" s="99"/>
      <c r="CV131" s="99"/>
      <c r="CW131" s="99"/>
      <c r="CX131" s="99"/>
      <c r="CY131" s="99"/>
      <c r="CZ131" s="99"/>
      <c r="DA131" s="99"/>
      <c r="DB131" s="99"/>
      <c r="DC131" s="99"/>
      <c r="DD131" s="99"/>
      <c r="DE131" s="99"/>
      <c r="DF131" s="99"/>
      <c r="DG131" s="99"/>
      <c r="DH131" s="99"/>
      <c r="DI131" s="99"/>
      <c r="DJ131" s="99"/>
      <c r="DK131" s="99"/>
      <c r="DL131" s="99"/>
      <c r="DM131" s="99"/>
      <c r="DN131" s="99"/>
      <c r="DO131" s="99"/>
      <c r="DP131" s="99"/>
      <c r="DQ131" s="99"/>
      <c r="DR131" s="99"/>
      <c r="DS131" s="99"/>
      <c r="DT131" s="99"/>
    </row>
    <row r="132" s="100" customFormat="true" ht="18" hidden="false" customHeight="true" outlineLevel="0" collapsed="false">
      <c r="A132" s="96" t="str">
        <f aca="false">Base!A132</f>
        <v>Carbon price (per t CO2)</v>
      </c>
      <c r="B132" s="98" t="n">
        <v>1.0010937159</v>
      </c>
      <c r="C132" s="98" t="n">
        <v>17.7348223876</v>
      </c>
      <c r="D132" s="98" t="n">
        <v>21.1558193597</v>
      </c>
      <c r="E132" s="98" t="n">
        <v>25.0217163895</v>
      </c>
      <c r="F132" s="98" t="n">
        <v>29.3478138884</v>
      </c>
      <c r="G132" s="98" t="n">
        <v>34.148482126</v>
      </c>
      <c r="H132" s="98" t="n">
        <v>39.4368527333</v>
      </c>
      <c r="I132" s="98" t="n">
        <v>45.2245322022</v>
      </c>
      <c r="J132" s="98" t="n">
        <v>51.5213210195</v>
      </c>
      <c r="K132" s="98" t="n">
        <v>58.3349295547</v>
      </c>
      <c r="L132" s="98" t="n">
        <v>65.6706851035</v>
      </c>
      <c r="M132" s="98" t="n">
        <v>73.5312265335</v>
      </c>
      <c r="N132" s="98" t="n">
        <v>81.9161842544</v>
      </c>
      <c r="O132" s="98" t="n">
        <v>90.821845276</v>
      </c>
      <c r="P132" s="98" t="n">
        <v>100.2408074755</v>
      </c>
      <c r="Q132" s="98" t="n">
        <v>110.1616365751</v>
      </c>
      <c r="R132" s="98" t="n">
        <v>120.5685579355</v>
      </c>
      <c r="S132" s="98" t="n">
        <v>131.4412512289</v>
      </c>
      <c r="T132" s="98" t="n">
        <v>142.7548830854</v>
      </c>
      <c r="U132" s="98" t="n">
        <v>154.4839870622</v>
      </c>
      <c r="V132" s="98" t="n">
        <v>166.5915594119</v>
      </c>
      <c r="W132" s="98" t="n">
        <v>179.0262181112</v>
      </c>
      <c r="X132" s="98" t="n">
        <v>191.7187592039</v>
      </c>
      <c r="Y132" s="98" t="n">
        <v>192.1607139532</v>
      </c>
      <c r="Z132" s="98" t="n">
        <v>187.3566961043</v>
      </c>
      <c r="AA132" s="98" t="n">
        <v>182.6727787017</v>
      </c>
      <c r="AB132" s="98" t="n">
        <v>178.1059592342</v>
      </c>
      <c r="AC132" s="98" t="n">
        <v>173.6533102533</v>
      </c>
      <c r="AD132" s="98" t="n">
        <v>169.311977497</v>
      </c>
      <c r="AE132" s="98" t="n">
        <v>229.2020727148</v>
      </c>
      <c r="AF132" s="98" t="n">
        <v>223.472020897</v>
      </c>
      <c r="AG132" s="98" t="n">
        <v>217.8852203745</v>
      </c>
      <c r="AH132" s="98" t="n">
        <v>212.4380898652</v>
      </c>
      <c r="AI132" s="98" t="n">
        <v>207.1271376185</v>
      </c>
      <c r="AJ132" s="98" t="n">
        <v>201.9489591781</v>
      </c>
      <c r="AK132" s="98" t="n">
        <v>196.9002351986</v>
      </c>
      <c r="AL132" s="98" t="n">
        <v>191.9777293187</v>
      </c>
      <c r="AM132" s="98" t="n">
        <v>187.1782860857</v>
      </c>
      <c r="AN132" s="98" t="n">
        <v>182.4988289336</v>
      </c>
      <c r="AO132" s="98" t="n">
        <v>177.9363582102</v>
      </c>
      <c r="AP132" s="98" t="n">
        <v>173.487949255</v>
      </c>
      <c r="AQ132" s="98" t="n">
        <v>169.1507505236</v>
      </c>
      <c r="AR132" s="98" t="n">
        <v>164.9219817605</v>
      </c>
      <c r="AS132" s="98" t="n">
        <v>160.7989322165</v>
      </c>
      <c r="AT132" s="98" t="n">
        <v>156.7789589111</v>
      </c>
      <c r="AU132" s="98" t="n">
        <v>152.8594849383</v>
      </c>
      <c r="AV132" s="98" t="n">
        <v>149.0379978148</v>
      </c>
      <c r="AW132" s="98" t="n">
        <v>145.3120478695</v>
      </c>
      <c r="AX132" s="98" t="n">
        <v>141.6792466727</v>
      </c>
      <c r="AY132" s="98" t="n">
        <v>138.1372655059</v>
      </c>
      <c r="AZ132" s="98" t="n">
        <v>134.6838338683</v>
      </c>
      <c r="BA132" s="98" t="n">
        <v>131.3167380216</v>
      </c>
      <c r="BB132" s="98" t="n">
        <v>128.033819571</v>
      </c>
      <c r="BC132" s="98" t="n">
        <v>121.7208295676</v>
      </c>
      <c r="BD132" s="98" t="n">
        <v>96.9288564185</v>
      </c>
      <c r="BE132" s="98" t="n">
        <v>72.1332676318</v>
      </c>
      <c r="BF132" s="98" t="n">
        <v>48.5947854708</v>
      </c>
      <c r="BG132" s="98" t="n">
        <v>27.5759976883</v>
      </c>
      <c r="BH132" s="98" t="n">
        <v>10.6254504379</v>
      </c>
      <c r="BI132" s="98" t="n">
        <v>0</v>
      </c>
      <c r="BJ132" s="99"/>
      <c r="BK132" s="99"/>
      <c r="BL132" s="99"/>
      <c r="BM132" s="99"/>
      <c r="BN132" s="99"/>
      <c r="BO132" s="99"/>
      <c r="BP132" s="99"/>
      <c r="BQ132" s="99"/>
      <c r="BR132" s="99"/>
      <c r="BS132" s="99"/>
      <c r="BT132" s="99"/>
      <c r="BU132" s="99"/>
      <c r="BV132" s="99"/>
      <c r="BW132" s="99"/>
      <c r="BX132" s="99"/>
      <c r="BY132" s="99"/>
      <c r="BZ132" s="99"/>
      <c r="CA132" s="99"/>
      <c r="CB132" s="99"/>
      <c r="CC132" s="99"/>
      <c r="CD132" s="99"/>
      <c r="CE132" s="99"/>
      <c r="CF132" s="99"/>
      <c r="CG132" s="99"/>
      <c r="CH132" s="99"/>
      <c r="CI132" s="99"/>
      <c r="CJ132" s="99"/>
      <c r="CK132" s="99"/>
      <c r="CL132" s="99"/>
      <c r="CM132" s="99"/>
      <c r="CN132" s="99"/>
      <c r="CO132" s="99"/>
      <c r="CP132" s="99"/>
      <c r="CQ132" s="99"/>
      <c r="CR132" s="99"/>
      <c r="CS132" s="99"/>
      <c r="CT132" s="99"/>
      <c r="CU132" s="99"/>
      <c r="CV132" s="99"/>
      <c r="CW132" s="99"/>
      <c r="CX132" s="99"/>
      <c r="CY132" s="99"/>
      <c r="CZ132" s="99"/>
      <c r="DA132" s="99"/>
      <c r="DB132" s="99"/>
      <c r="DC132" s="99"/>
      <c r="DD132" s="99"/>
      <c r="DE132" s="99"/>
      <c r="DF132" s="99"/>
      <c r="DG132" s="99"/>
      <c r="DH132" s="99"/>
      <c r="DI132" s="99"/>
      <c r="DJ132" s="99"/>
      <c r="DK132" s="99"/>
      <c r="DL132" s="99"/>
      <c r="DM132" s="99"/>
      <c r="DN132" s="99"/>
      <c r="DO132" s="99"/>
      <c r="DP132" s="99"/>
      <c r="DQ132" s="99"/>
      <c r="DR132" s="99"/>
      <c r="DS132" s="99"/>
      <c r="DT132" s="99"/>
    </row>
    <row r="133" s="47" customFormat="true" ht="16.5" hidden="false" customHeight="false" outlineLevel="0" collapsed="false">
      <c r="A133" s="47" t="str">
        <f aca="false">Base!A133</f>
        <v>Carbon price (per ton CO2 plus Hotelling rent)</v>
      </c>
      <c r="B133" s="53" t="n">
        <f aca="false">+MIN(B132,B34)</f>
        <v>1.0010937159</v>
      </c>
      <c r="C133" s="53" t="n">
        <f aca="false">+MIN(C132,C34)</f>
        <v>17.7348223876</v>
      </c>
      <c r="D133" s="53" t="n">
        <f aca="false">+MIN(D132,D34)</f>
        <v>21.1558193597</v>
      </c>
      <c r="E133" s="53" t="n">
        <f aca="false">+MIN(E132,E34)</f>
        <v>25.0217163895</v>
      </c>
      <c r="F133" s="53" t="n">
        <f aca="false">+MIN(F132,F34)</f>
        <v>29.3478138884</v>
      </c>
      <c r="G133" s="53" t="n">
        <f aca="false">+MIN(G132,G34)</f>
        <v>34.148482126</v>
      </c>
      <c r="H133" s="53" t="n">
        <f aca="false">+MIN(H132,H34)</f>
        <v>39.4368527333</v>
      </c>
      <c r="I133" s="53" t="n">
        <f aca="false">+MIN(I132,I34)</f>
        <v>45.2245322022</v>
      </c>
      <c r="J133" s="53" t="n">
        <f aca="false">+MIN(J132,J34)</f>
        <v>51.5213210195</v>
      </c>
      <c r="K133" s="53" t="n">
        <f aca="false">+MIN(K132,K34)</f>
        <v>58.3349295547</v>
      </c>
      <c r="L133" s="53" t="n">
        <f aca="false">+MIN(L132,L34)</f>
        <v>65.6706851035</v>
      </c>
      <c r="M133" s="53" t="n">
        <f aca="false">+MIN(M132,M34)</f>
        <v>73.5312265335</v>
      </c>
      <c r="N133" s="53" t="n">
        <f aca="false">+MIN(N132,N34)</f>
        <v>81.9161842544</v>
      </c>
      <c r="O133" s="53" t="n">
        <f aca="false">+MIN(O132,O34)</f>
        <v>90.821845276</v>
      </c>
      <c r="P133" s="53" t="n">
        <f aca="false">+MIN(P132,P34)</f>
        <v>100.2408074755</v>
      </c>
      <c r="Q133" s="53" t="n">
        <f aca="false">+MIN(Q132,Q34)</f>
        <v>110.1616365751</v>
      </c>
      <c r="R133" s="53" t="n">
        <f aca="false">+MIN(R132,R34)</f>
        <v>120.5685579355</v>
      </c>
      <c r="S133" s="53" t="n">
        <f aca="false">+MIN(S132,S34)</f>
        <v>131.4412512289</v>
      </c>
      <c r="T133" s="53" t="n">
        <f aca="false">+MIN(T132,T34)</f>
        <v>142.7548830854</v>
      </c>
      <c r="U133" s="53" t="n">
        <f aca="false">+MIN(U132,U34)</f>
        <v>154.4839870622</v>
      </c>
      <c r="V133" s="53" t="n">
        <f aca="false">+MIN(V132,V34)</f>
        <v>166.5915594119</v>
      </c>
      <c r="W133" s="53" t="n">
        <f aca="false">+MIN(W132,W34)</f>
        <v>179.0262181112</v>
      </c>
      <c r="X133" s="53" t="n">
        <f aca="false">+MIN(X132,X34)</f>
        <v>191.7187592039</v>
      </c>
      <c r="Y133" s="53" t="n">
        <f aca="false">+MIN(Y132,Y34)</f>
        <v>192.160713953178</v>
      </c>
      <c r="Z133" s="53" t="n">
        <f aca="false">+MIN(Z132,Z34)</f>
        <v>187.3566961043</v>
      </c>
      <c r="AA133" s="53" t="n">
        <f aca="false">+MIN(AA132,AA34)</f>
        <v>182.6727787017</v>
      </c>
      <c r="AB133" s="53" t="n">
        <f aca="false">+MIN(AB132,AB34)</f>
        <v>178.105959234196</v>
      </c>
      <c r="AC133" s="53" t="n">
        <f aca="false">+MIN(AC132,AC34)</f>
        <v>173.6533102533</v>
      </c>
      <c r="AD133" s="53" t="n">
        <f aca="false">+MIN(AD132,AD34)</f>
        <v>169.311977497</v>
      </c>
      <c r="AE133" s="53" t="n">
        <f aca="false">+MIN(AE132,AE34)</f>
        <v>165.079178059582</v>
      </c>
      <c r="AF133" s="53" t="n">
        <f aca="false">+MIN(AF132,AF34)</f>
        <v>160.952198608093</v>
      </c>
      <c r="AG133" s="53" t="n">
        <f aca="false">+MIN(AG132,AG34)</f>
        <v>156.928393642891</v>
      </c>
      <c r="AH133" s="53" t="n">
        <f aca="false">+MIN(AH132,AH34)</f>
        <v>153.005183801818</v>
      </c>
      <c r="AI133" s="53" t="n">
        <f aca="false">+MIN(AI132,AI34)</f>
        <v>149.180054206773</v>
      </c>
      <c r="AJ133" s="53" t="n">
        <f aca="false">+MIN(AJ132,AJ34)</f>
        <v>145.450552851603</v>
      </c>
      <c r="AK133" s="53" t="n">
        <f aca="false">+MIN(AK132,AK34)</f>
        <v>141.814289030313</v>
      </c>
      <c r="AL133" s="53" t="n">
        <f aca="false">+MIN(AL132,AL34)</f>
        <v>138.268931804556</v>
      </c>
      <c r="AM133" s="53" t="n">
        <f aca="false">+MIN(AM132,AM34)</f>
        <v>134.812208509442</v>
      </c>
      <c r="AN133" s="53" t="n">
        <f aca="false">+MIN(AN132,AN34)</f>
        <v>131.441903296706</v>
      </c>
      <c r="AO133" s="53" t="n">
        <f aca="false">+MIN(AO132,AO34)</f>
        <v>128.155855714288</v>
      </c>
      <c r="AP133" s="53" t="n">
        <f aca="false">+MIN(AP132,AP34)</f>
        <v>124.951959321431</v>
      </c>
      <c r="AQ133" s="53" t="n">
        <f aca="false">+MIN(AQ132,AQ34)</f>
        <v>121.828160338395</v>
      </c>
      <c r="AR133" s="53" t="n">
        <f aca="false">+MIN(AR132,AR34)</f>
        <v>118.782456329935</v>
      </c>
      <c r="AS133" s="53" t="n">
        <f aca="false">+MIN(AS132,AS34)</f>
        <v>115.812894921687</v>
      </c>
      <c r="AT133" s="53" t="n">
        <f aca="false">+MIN(AT132,AT34)</f>
        <v>112.917572548645</v>
      </c>
      <c r="AU133" s="53" t="n">
        <f aca="false">+MIN(AU132,AU34)</f>
        <v>110.094633234928</v>
      </c>
      <c r="AV133" s="53" t="n">
        <f aca="false">+MIN(AV132,AV34)</f>
        <v>107.342267404055</v>
      </c>
      <c r="AW133" s="53" t="n">
        <f aca="false">+MIN(AW132,AW34)</f>
        <v>104.658710718954</v>
      </c>
      <c r="AX133" s="53" t="n">
        <f aca="false">+MIN(AX132,AX34)</f>
        <v>102.04224295098</v>
      </c>
      <c r="AY133" s="53" t="n">
        <f aca="false">+MIN(AY132,AY34)</f>
        <v>99.4911868772055</v>
      </c>
      <c r="AZ133" s="53" t="n">
        <f aca="false">+MIN(AZ132,AZ34)</f>
        <v>97.0039072052753</v>
      </c>
      <c r="BA133" s="53" t="n">
        <f aca="false">+MIN(BA132,BA34)</f>
        <v>94.5788095251435</v>
      </c>
      <c r="BB133" s="53" t="n">
        <f aca="false">+MIN(BB132,BB34)</f>
        <v>92.2143392870149</v>
      </c>
      <c r="BC133" s="53" t="n">
        <f aca="false">+MIN(BC132,BC34)</f>
        <v>89.9089808048395</v>
      </c>
      <c r="BD133" s="53" t="n">
        <f aca="false">+MIN(BD132,BD34)</f>
        <v>87.6612562847185</v>
      </c>
      <c r="BE133" s="53" t="n">
        <f aca="false">+MIN(BE132,BE34)</f>
        <v>72.1332676318</v>
      </c>
      <c r="BF133" s="53" t="n">
        <f aca="false">+MIN(BF132,BF34)</f>
        <v>48.5947854708</v>
      </c>
      <c r="BG133" s="53" t="n">
        <f aca="false">+MIN(BG132,BG34)</f>
        <v>27.5759976883</v>
      </c>
      <c r="BH133" s="53" t="n">
        <f aca="false">+MIN(BH132,BH34)</f>
        <v>10.6254504379</v>
      </c>
      <c r="BI133" s="53" t="n">
        <f aca="false">+MIN(BI132,BI34)</f>
        <v>0</v>
      </c>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53"/>
      <c r="CH133" s="53"/>
      <c r="CI133" s="53"/>
      <c r="CJ133" s="53"/>
      <c r="CK133" s="53"/>
      <c r="CL133" s="53"/>
      <c r="CM133" s="53"/>
      <c r="CN133" s="53"/>
      <c r="CO133" s="53"/>
      <c r="CP133" s="53"/>
      <c r="CQ133" s="53"/>
      <c r="CR133" s="53"/>
      <c r="CS133" s="53"/>
      <c r="CT133" s="53"/>
      <c r="CU133" s="53"/>
      <c r="CV133" s="53"/>
      <c r="CW133" s="53"/>
      <c r="CX133" s="53"/>
      <c r="CY133" s="53"/>
      <c r="CZ133" s="53"/>
      <c r="DA133" s="53"/>
      <c r="DB133" s="53"/>
      <c r="DC133" s="53"/>
      <c r="DD133" s="53"/>
      <c r="DE133" s="53"/>
      <c r="DF133" s="53"/>
      <c r="DG133" s="53"/>
      <c r="DH133" s="53"/>
      <c r="DI133" s="53"/>
      <c r="DJ133" s="53"/>
      <c r="DK133" s="53"/>
      <c r="DL133" s="53"/>
      <c r="DM133" s="53"/>
      <c r="DN133" s="53"/>
      <c r="DO133" s="53"/>
      <c r="DP133" s="53"/>
      <c r="DQ133" s="53"/>
      <c r="DR133" s="53"/>
      <c r="DS133" s="53"/>
      <c r="DT133" s="53"/>
    </row>
    <row r="134" s="47" customFormat="true" ht="18" hidden="false" customHeight="true" outlineLevel="0" collapsed="false">
      <c r="A134" s="49" t="str">
        <f aca="false">Base!A134</f>
        <v>    Carbon price [per t C]</v>
      </c>
      <c r="B134" s="53" t="n">
        <f aca="false">+B132*3.666</f>
        <v>3.6700095624894</v>
      </c>
      <c r="C134" s="53" t="n">
        <f aca="false">+C132*3.666</f>
        <v>65.0158588729416</v>
      </c>
      <c r="D134" s="53" t="n">
        <f aca="false">+D132*3.666</f>
        <v>77.5572337726602</v>
      </c>
      <c r="E134" s="53" t="n">
        <f aca="false">+E132*3.666</f>
        <v>91.729612283907</v>
      </c>
      <c r="F134" s="53" t="n">
        <f aca="false">+F132*3.666</f>
        <v>107.589085714874</v>
      </c>
      <c r="G134" s="53" t="n">
        <f aca="false">+G132*3.666</f>
        <v>125.188335473916</v>
      </c>
      <c r="H134" s="53" t="n">
        <f aca="false">+H132*3.666</f>
        <v>144.575502120278</v>
      </c>
      <c r="I134" s="53" t="n">
        <f aca="false">+I132*3.666</f>
        <v>165.793135053265</v>
      </c>
      <c r="J134" s="53" t="n">
        <f aca="false">+J132*3.666</f>
        <v>188.877162857487</v>
      </c>
      <c r="K134" s="53" t="n">
        <f aca="false">+K132*3.666</f>
        <v>213.85585174753</v>
      </c>
      <c r="L134" s="53" t="n">
        <f aca="false">+L132*3.666</f>
        <v>240.748731589431</v>
      </c>
      <c r="M134" s="53" t="n">
        <f aca="false">+M132*3.666</f>
        <v>269.565476471811</v>
      </c>
      <c r="N134" s="53" t="n">
        <f aca="false">+N132*3.666</f>
        <v>300.30473147663</v>
      </c>
      <c r="O134" s="53" t="n">
        <f aca="false">+O132*3.666</f>
        <v>332.952884781816</v>
      </c>
      <c r="P134" s="53" t="n">
        <f aca="false">+P132*3.666</f>
        <v>367.482800205183</v>
      </c>
      <c r="Q134" s="53" t="n">
        <f aca="false">+Q132*3.666</f>
        <v>403.852559684317</v>
      </c>
      <c r="R134" s="53" t="n">
        <f aca="false">+R132*3.666</f>
        <v>442.004333391543</v>
      </c>
      <c r="S134" s="53" t="n">
        <f aca="false">+S132*3.666</f>
        <v>481.863627005147</v>
      </c>
      <c r="T134" s="53" t="n">
        <f aca="false">+T132*3.666</f>
        <v>523.339401391076</v>
      </c>
      <c r="U134" s="53" t="n">
        <f aca="false">+U132*3.666</f>
        <v>566.338296570025</v>
      </c>
      <c r="V134" s="53" t="n">
        <f aca="false">+V132*3.666</f>
        <v>610.724656804025</v>
      </c>
      <c r="W134" s="53" t="n">
        <f aca="false">+W132*3.666</f>
        <v>656.310115595659</v>
      </c>
      <c r="X134" s="53" t="n">
        <f aca="false">+X132*3.666</f>
        <v>702.840971241497</v>
      </c>
      <c r="Y134" s="53" t="n">
        <f aca="false">+Y132*3.666</f>
        <v>704.461177352431</v>
      </c>
      <c r="Z134" s="53" t="n">
        <f aca="false">+Z132*3.666</f>
        <v>686.849647918364</v>
      </c>
      <c r="AA134" s="53" t="n">
        <f aca="false">+AA132*3.666</f>
        <v>669.678406720432</v>
      </c>
      <c r="AB134" s="53" t="n">
        <f aca="false">+AB132*3.666</f>
        <v>652.936446552577</v>
      </c>
      <c r="AC134" s="53" t="n">
        <f aca="false">+AC132*3.666</f>
        <v>636.613035388598</v>
      </c>
      <c r="AD134" s="53" t="n">
        <f aca="false">+AD132*3.666</f>
        <v>620.697709504002</v>
      </c>
      <c r="AE134" s="53" t="n">
        <f aca="false">+AE132*3.666</f>
        <v>840.254798572457</v>
      </c>
      <c r="AF134" s="53" t="n">
        <f aca="false">+AF132*3.666</f>
        <v>819.248428608402</v>
      </c>
      <c r="AG134" s="53" t="n">
        <f aca="false">+AG132*3.666</f>
        <v>798.767217892917</v>
      </c>
      <c r="AH134" s="53" t="n">
        <f aca="false">+AH132*3.666</f>
        <v>778.798037445823</v>
      </c>
      <c r="AI134" s="53" t="n">
        <f aca="false">+AI132*3.666</f>
        <v>759.328086509421</v>
      </c>
      <c r="AJ134" s="53" t="n">
        <f aca="false">+AJ132*3.666</f>
        <v>740.344884346915</v>
      </c>
      <c r="AK134" s="53" t="n">
        <f aca="false">+AK132*3.666</f>
        <v>721.836262238068</v>
      </c>
      <c r="AL134" s="53" t="n">
        <f aca="false">+AL132*3.666</f>
        <v>703.790355682354</v>
      </c>
      <c r="AM134" s="53" t="n">
        <f aca="false">+AM132*3.666</f>
        <v>686.195596790176</v>
      </c>
      <c r="AN134" s="53" t="n">
        <f aca="false">+AN132*3.666</f>
        <v>669.040706870578</v>
      </c>
      <c r="AO134" s="53" t="n">
        <f aca="false">+AO132*3.666</f>
        <v>652.314689198593</v>
      </c>
      <c r="AP134" s="53" t="n">
        <f aca="false">+AP132*3.666</f>
        <v>636.00682196883</v>
      </c>
      <c r="AQ134" s="53" t="n">
        <f aca="false">+AQ132*3.666</f>
        <v>620.106651419518</v>
      </c>
      <c r="AR134" s="53" t="n">
        <f aca="false">+AR132*3.666</f>
        <v>604.603985133993</v>
      </c>
      <c r="AS134" s="53" t="n">
        <f aca="false">+AS132*3.666</f>
        <v>589.488885505689</v>
      </c>
      <c r="AT134" s="53" t="n">
        <f aca="false">+AT132*3.666</f>
        <v>574.751663368093</v>
      </c>
      <c r="AU134" s="53" t="n">
        <f aca="false">+AU132*3.666</f>
        <v>560.382871783808</v>
      </c>
      <c r="AV134" s="53" t="n">
        <f aca="false">+AV132*3.666</f>
        <v>546.373299989057</v>
      </c>
      <c r="AW134" s="53" t="n">
        <f aca="false">+AW132*3.666</f>
        <v>532.713967489587</v>
      </c>
      <c r="AX134" s="53" t="n">
        <f aca="false">+AX132*3.666</f>
        <v>519.396118302118</v>
      </c>
      <c r="AY134" s="53" t="n">
        <f aca="false">+AY132*3.666</f>
        <v>506.411215344629</v>
      </c>
      <c r="AZ134" s="53" t="n">
        <f aca="false">+AZ132*3.666</f>
        <v>493.750934961188</v>
      </c>
      <c r="BA134" s="53" t="n">
        <f aca="false">+BA132*3.666</f>
        <v>481.407161587186</v>
      </c>
      <c r="BB134" s="53" t="n">
        <f aca="false">+BB132*3.666</f>
        <v>469.371982547286</v>
      </c>
      <c r="BC134" s="53" t="n">
        <f aca="false">+BC132*3.666</f>
        <v>446.228561194822</v>
      </c>
      <c r="BD134" s="53" t="n">
        <f aca="false">+BD132*3.666</f>
        <v>355.341187630221</v>
      </c>
      <c r="BE134" s="53" t="n">
        <f aca="false">+BE132*3.666</f>
        <v>264.440559138179</v>
      </c>
      <c r="BF134" s="53" t="n">
        <f aca="false">+BF132*3.666</f>
        <v>178.148483535953</v>
      </c>
      <c r="BG134" s="53" t="n">
        <f aca="false">+BG132*3.666</f>
        <v>101.093607525308</v>
      </c>
      <c r="BH134" s="53" t="n">
        <f aca="false">+BH132*3.666</f>
        <v>38.9529013053414</v>
      </c>
      <c r="BI134" s="53" t="n">
        <f aca="false">+BI132*3.666</f>
        <v>0</v>
      </c>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53"/>
      <c r="CH134" s="53"/>
      <c r="CI134" s="53"/>
      <c r="CJ134" s="53"/>
      <c r="CK134" s="53"/>
      <c r="CL134" s="53"/>
      <c r="CM134" s="53"/>
      <c r="CN134" s="53"/>
      <c r="CO134" s="53"/>
      <c r="CP134" s="53"/>
      <c r="CQ134" s="53"/>
      <c r="CR134" s="53"/>
      <c r="CS134" s="53"/>
      <c r="CT134" s="53"/>
      <c r="CU134" s="53"/>
      <c r="CV134" s="53"/>
      <c r="CW134" s="53"/>
      <c r="CX134" s="53"/>
      <c r="CY134" s="53"/>
      <c r="CZ134" s="53"/>
      <c r="DA134" s="53"/>
      <c r="DB134" s="53"/>
      <c r="DC134" s="53"/>
      <c r="DD134" s="53"/>
      <c r="DE134" s="53"/>
      <c r="DF134" s="53"/>
      <c r="DG134" s="53"/>
      <c r="DH134" s="53"/>
      <c r="DI134" s="53"/>
      <c r="DJ134" s="53"/>
      <c r="DK134" s="53"/>
      <c r="DL134" s="53"/>
      <c r="DM134" s="53"/>
      <c r="DN134" s="53"/>
      <c r="DO134" s="53"/>
      <c r="DP134" s="53"/>
      <c r="DQ134" s="53"/>
      <c r="DR134" s="53"/>
      <c r="DS134" s="53"/>
      <c r="DT134" s="53"/>
    </row>
    <row r="135" s="103" customFormat="true" ht="26.25" hidden="false" customHeight="true" outlineLevel="0" collapsed="false">
      <c r="A135" s="100" t="str">
        <f aca="false">Base!A135</f>
        <v>Emissions control rate (total)</v>
      </c>
      <c r="B135" s="102" t="n">
        <v>0.039</v>
      </c>
      <c r="C135" s="102" t="n">
        <v>0.1952999369</v>
      </c>
      <c r="D135" s="102" t="n">
        <v>0.2184579609</v>
      </c>
      <c r="E135" s="102" t="n">
        <v>0.2432032294</v>
      </c>
      <c r="F135" s="102" t="n">
        <v>0.2694976095</v>
      </c>
      <c r="G135" s="102" t="n">
        <v>0.2973148503</v>
      </c>
      <c r="H135" s="102" t="n">
        <v>0.3266363445</v>
      </c>
      <c r="I135" s="102" t="n">
        <v>0.3574480742</v>
      </c>
      <c r="J135" s="102" t="n">
        <v>0.389738333</v>
      </c>
      <c r="K135" s="102" t="n">
        <v>0.4234959626</v>
      </c>
      <c r="L135" s="102" t="n">
        <v>0.458708928</v>
      </c>
      <c r="M135" s="102" t="n">
        <v>0.495363113</v>
      </c>
      <c r="N135" s="102" t="n">
        <v>0.5334412573</v>
      </c>
      <c r="O135" s="102" t="n">
        <v>0.5729219824</v>
      </c>
      <c r="P135" s="102" t="n">
        <v>0.6137788811</v>
      </c>
      <c r="Q135" s="102" t="n">
        <v>0.6559796844</v>
      </c>
      <c r="R135" s="102" t="n">
        <v>0.6994855748</v>
      </c>
      <c r="S135" s="102" t="n">
        <v>0.7442508161</v>
      </c>
      <c r="T135" s="102" t="n">
        <v>0.7902230493</v>
      </c>
      <c r="U135" s="102" t="n">
        <v>0.8373550177</v>
      </c>
      <c r="V135" s="102" t="n">
        <v>0.8855711607</v>
      </c>
      <c r="W135" s="102" t="n">
        <v>0.9347612547</v>
      </c>
      <c r="X135" s="102" t="n">
        <v>0.9847724741</v>
      </c>
      <c r="Y135" s="102" t="n">
        <v>1</v>
      </c>
      <c r="Z135" s="102" t="n">
        <v>1</v>
      </c>
      <c r="AA135" s="102" t="n">
        <v>1</v>
      </c>
      <c r="AB135" s="102" t="n">
        <v>1</v>
      </c>
      <c r="AC135" s="102" t="n">
        <v>1</v>
      </c>
      <c r="AD135" s="102" t="n">
        <v>1</v>
      </c>
      <c r="AE135" s="102" t="n">
        <v>1.2</v>
      </c>
      <c r="AF135" s="102" t="n">
        <v>1.2</v>
      </c>
      <c r="AG135" s="102" t="n">
        <v>1.2</v>
      </c>
      <c r="AH135" s="102" t="n">
        <v>1.2</v>
      </c>
      <c r="AI135" s="102" t="n">
        <v>1.2</v>
      </c>
      <c r="AJ135" s="102" t="n">
        <v>1.2</v>
      </c>
      <c r="AK135" s="102" t="n">
        <v>1.2</v>
      </c>
      <c r="AL135" s="102" t="n">
        <v>1.2</v>
      </c>
      <c r="AM135" s="102" t="n">
        <v>1.2</v>
      </c>
      <c r="AN135" s="102" t="n">
        <v>1.2</v>
      </c>
      <c r="AO135" s="102" t="n">
        <v>1.2</v>
      </c>
      <c r="AP135" s="102" t="n">
        <v>1.2</v>
      </c>
      <c r="AQ135" s="102" t="n">
        <v>1.2</v>
      </c>
      <c r="AR135" s="102" t="n">
        <v>1.2</v>
      </c>
      <c r="AS135" s="102" t="n">
        <v>1.2</v>
      </c>
      <c r="AT135" s="102" t="n">
        <v>1.2</v>
      </c>
      <c r="AU135" s="102" t="n">
        <v>1.2</v>
      </c>
      <c r="AV135" s="102" t="n">
        <v>1.2</v>
      </c>
      <c r="AW135" s="102" t="n">
        <v>1.2</v>
      </c>
      <c r="AX135" s="102" t="n">
        <v>1.2</v>
      </c>
      <c r="AY135" s="102" t="n">
        <v>1.2</v>
      </c>
      <c r="AZ135" s="102" t="n">
        <v>1.2</v>
      </c>
      <c r="BA135" s="102" t="n">
        <v>1.2</v>
      </c>
      <c r="BB135" s="102" t="n">
        <v>1.2</v>
      </c>
      <c r="BC135" s="102" t="n">
        <v>1.1832864871</v>
      </c>
      <c r="BD135" s="102" t="n">
        <v>1.0574198132</v>
      </c>
      <c r="BE135" s="102" t="n">
        <v>0.9100568021</v>
      </c>
      <c r="BF135" s="102" t="n">
        <v>0.7410947704</v>
      </c>
      <c r="BG135" s="102" t="n">
        <v>0.5486345641</v>
      </c>
      <c r="BH135" s="102" t="n">
        <v>0.327559013</v>
      </c>
      <c r="BI135" s="102" t="n">
        <v>0</v>
      </c>
      <c r="BJ135" s="47"/>
      <c r="BK135" s="47"/>
      <c r="BL135" s="47"/>
      <c r="BM135" s="47"/>
      <c r="BN135" s="47"/>
      <c r="BO135" s="47"/>
      <c r="BP135" s="47"/>
      <c r="BQ135" s="47"/>
      <c r="BR135" s="47"/>
      <c r="BS135" s="47"/>
      <c r="BT135" s="47"/>
      <c r="BU135" s="47"/>
      <c r="BV135" s="47"/>
      <c r="BW135" s="47"/>
      <c r="BX135" s="47"/>
      <c r="BY135" s="47"/>
      <c r="BZ135" s="47"/>
      <c r="CA135" s="47"/>
      <c r="CB135" s="47"/>
      <c r="CC135" s="47"/>
      <c r="CD135" s="47"/>
      <c r="CE135" s="47"/>
      <c r="CF135" s="47"/>
      <c r="CG135" s="47"/>
      <c r="CH135" s="47"/>
      <c r="CI135" s="47"/>
      <c r="CJ135" s="47"/>
      <c r="CK135" s="47"/>
      <c r="CL135" s="47"/>
      <c r="CM135" s="47"/>
      <c r="CN135" s="47"/>
      <c r="CO135" s="47"/>
      <c r="CP135" s="47"/>
      <c r="CQ135" s="47"/>
      <c r="CR135" s="47"/>
      <c r="CS135" s="47"/>
      <c r="CT135" s="47"/>
      <c r="CU135" s="47"/>
      <c r="CV135" s="47"/>
      <c r="CW135" s="47"/>
      <c r="CX135" s="47"/>
      <c r="CY135" s="47"/>
      <c r="CZ135" s="47"/>
      <c r="DA135" s="47"/>
      <c r="DB135" s="47"/>
      <c r="DC135" s="47"/>
      <c r="DD135" s="47"/>
      <c r="DE135" s="47"/>
      <c r="DF135" s="47"/>
      <c r="DG135" s="47"/>
      <c r="DH135" s="47"/>
      <c r="DI135" s="47"/>
      <c r="DJ135" s="47"/>
      <c r="DK135" s="47"/>
      <c r="DL135" s="47"/>
      <c r="DM135" s="47"/>
      <c r="DN135" s="47"/>
      <c r="DO135" s="47"/>
      <c r="DP135" s="47"/>
      <c r="DQ135" s="47"/>
      <c r="DR135" s="47"/>
      <c r="DS135" s="47"/>
      <c r="DT135" s="47"/>
    </row>
    <row r="136" s="103" customFormat="true" ht="18" hidden="false" customHeight="true" outlineLevel="0" collapsed="false">
      <c r="A136" s="49" t="str">
        <f aca="false">Base!A136</f>
        <v>Emissions control rate (participants)</v>
      </c>
      <c r="B136" s="47" t="n">
        <f aca="false">+MIN(((B133)/(B$34))^(1/($B$39-1)),Parameters!$B$42)</f>
        <v>0.0389999999997746</v>
      </c>
      <c r="C136" s="47" t="n">
        <f aca="false">+MIN(((C133)/(C$34))^(1/($B$39-1)),Parameters!$B$42)</f>
        <v>0.195299936849737</v>
      </c>
      <c r="D136" s="47" t="n">
        <f aca="false">+MIN(((D133)/(D$34))^(1/($B$39-1)),Parameters!$B$42)</f>
        <v>0.218457960915082</v>
      </c>
      <c r="E136" s="47" t="n">
        <f aca="false">+MIN(((E133)/(E$34))^(1/($B$39-1)),Parameters!$B$42)</f>
        <v>0.243203229442758</v>
      </c>
      <c r="F136" s="47" t="n">
        <f aca="false">+MIN(((F133)/(F$34))^(1/($B$39-1)),Parameters!$B$42)</f>
        <v>0.269497609454585</v>
      </c>
      <c r="G136" s="47" t="n">
        <f aca="false">+MIN(((G133)/(G$34))^(1/($B$39-1)),Parameters!$B$42)</f>
        <v>0.297314850254082</v>
      </c>
      <c r="H136" s="47" t="n">
        <f aca="false">+MIN(((H133)/(H$34))^(1/($B$39-1)),Parameters!$B$42)</f>
        <v>0.326636344515768</v>
      </c>
      <c r="I136" s="47" t="n">
        <f aca="false">+MIN(((I133)/(I$34))^(1/($B$39-1)),Parameters!$B$42)</f>
        <v>0.357448074172113</v>
      </c>
      <c r="J136" s="47" t="n">
        <f aca="false">+MIN(((J133)/(J$34))^(1/($B$39-1)),Parameters!$B$42)</f>
        <v>0.389738332955197</v>
      </c>
      <c r="K136" s="47" t="n">
        <f aca="false">+MIN(((K133)/(K$34))^(1/($B$39-1)),Parameters!$B$42)</f>
        <v>0.423495962643906</v>
      </c>
      <c r="L136" s="47" t="n">
        <f aca="false">+MIN(((L133)/(L$34))^(1/($B$39-1)),Parameters!$B$42)</f>
        <v>0.458708928024619</v>
      </c>
      <c r="M136" s="47" t="n">
        <f aca="false">+MIN(((M133)/(M$34))^(1/($B$39-1)),Parameters!$B$42)</f>
        <v>0.495363112984791</v>
      </c>
      <c r="N136" s="47" t="n">
        <f aca="false">+MIN(((N133)/(N$34))^(1/($B$39-1)),Parameters!$B$42)</f>
        <v>0.533441257341533</v>
      </c>
      <c r="O136" s="47" t="n">
        <f aca="false">+MIN(((O133)/(O$34))^(1/($B$39-1)),Parameters!$B$42)</f>
        <v>0.57292198242128</v>
      </c>
      <c r="P136" s="47" t="n">
        <f aca="false">+MIN(((P133)/(P$34))^(1/($B$39-1)),Parameters!$B$42)</f>
        <v>0.613778881079968</v>
      </c>
      <c r="Q136" s="47" t="n">
        <f aca="false">+MIN(((Q133)/(Q$34))^(1/($B$39-1)),Parameters!$B$42)</f>
        <v>0.655979684401195</v>
      </c>
      <c r="R136" s="47" t="n">
        <f aca="false">+MIN(((R133)/(R$34))^(1/($B$39-1)),Parameters!$B$42)</f>
        <v>0.699485574833768</v>
      </c>
      <c r="S136" s="47" t="n">
        <f aca="false">+MIN(((S133)/(S$34))^(1/($B$39-1)),Parameters!$B$42)</f>
        <v>0.744250816108035</v>
      </c>
      <c r="T136" s="47" t="n">
        <f aca="false">+MIN(((T133)/(T$34))^(1/($B$39-1)),Parameters!$B$42)</f>
        <v>0.790223049309812</v>
      </c>
      <c r="U136" s="47" t="n">
        <f aca="false">+MIN(((U133)/(U$34))^(1/($B$39-1)),Parameters!$B$42)</f>
        <v>0.837355017661463</v>
      </c>
      <c r="V136" s="47" t="n">
        <f aca="false">+MIN(((V133)/(V$34))^(1/($B$39-1)),Parameters!$B$42)</f>
        <v>0.885571160721302</v>
      </c>
      <c r="W136" s="47" t="n">
        <f aca="false">+MIN(((W133)/(W$34))^(1/($B$39-1)),Parameters!$B$42)</f>
        <v>0.934761254733815</v>
      </c>
      <c r="X136" s="47" t="n">
        <f aca="false">+MIN(((X133)/(X$34))^(1/($B$39-1)),Parameters!$B$42)</f>
        <v>0.984772474149603</v>
      </c>
      <c r="Y136" s="47" t="n">
        <f aca="false">+MIN(((Y133)/(Y$34))^(1/($B$39-1)),Parameters!$B$42)</f>
        <v>1</v>
      </c>
      <c r="Z136" s="47" t="n">
        <f aca="false">+MIN(((Z133)/(Z$34))^(1/($B$39-1)),Parameters!$B$42)</f>
        <v>0.999999999999857</v>
      </c>
      <c r="AA136" s="47" t="n">
        <f aca="false">+MIN(((AA133)/(AA$34))^(1/($B$39-1)),Parameters!$B$42)</f>
        <v>0.99999999999988</v>
      </c>
      <c r="AB136" s="47" t="n">
        <f aca="false">+MIN(((AB133)/(AB$34))^(1/($B$39-1)),Parameters!$B$42)</f>
        <v>1</v>
      </c>
      <c r="AC136" s="47" t="n">
        <f aca="false">+MIN(((AC133)/(AC$34))^(1/($B$39-1)),Parameters!$B$42)</f>
        <v>0.999999999999868</v>
      </c>
      <c r="AD136" s="47" t="n">
        <f aca="false">+MIN(((AD133)/(AD$34))^(1/($B$39-1)),Parameters!$B$42)</f>
        <v>0.999999999999975</v>
      </c>
      <c r="AE136" s="47" t="n">
        <f aca="false">+MIN(((AE133)/(AE$34))^(1/($B$39-1)),Parameters!$B$42)</f>
        <v>1</v>
      </c>
      <c r="AF136" s="47" t="n">
        <f aca="false">+MIN(((AF133)/(AF$34))^(1/($B$39-1)),Parameters!$B$42)</f>
        <v>1</v>
      </c>
      <c r="AG136" s="47" t="n">
        <f aca="false">+MIN(((AG133)/(AG$34))^(1/($B$39-1)),Parameters!$B$42)</f>
        <v>1</v>
      </c>
      <c r="AH136" s="47" t="n">
        <f aca="false">+MIN(((AH133)/(AH$34))^(1/($B$39-1)),Parameters!$B$42)</f>
        <v>1</v>
      </c>
      <c r="AI136" s="47" t="n">
        <f aca="false">+MIN(((AI133)/(AI$34))^(1/($B$39-1)),Parameters!$B$42)</f>
        <v>1</v>
      </c>
      <c r="AJ136" s="47" t="n">
        <f aca="false">+MIN(((AJ133)/(AJ$34))^(1/($B$39-1)),Parameters!$B$42)</f>
        <v>1</v>
      </c>
      <c r="AK136" s="47" t="n">
        <f aca="false">+MIN(((AK133)/(AK$34))^(1/($B$39-1)),Parameters!$B$42)</f>
        <v>1</v>
      </c>
      <c r="AL136" s="47" t="n">
        <f aca="false">+MIN(((AL133)/(AL$34))^(1/($B$39-1)),Parameters!$B$42)</f>
        <v>1</v>
      </c>
      <c r="AM136" s="47" t="n">
        <f aca="false">+MIN(((AM133)/(AM$34))^(1/($B$39-1)),Parameters!$B$42)</f>
        <v>1</v>
      </c>
      <c r="AN136" s="47" t="n">
        <f aca="false">+MIN(((AN133)/(AN$34))^(1/($B$39-1)),Parameters!$B$42)</f>
        <v>1</v>
      </c>
      <c r="AO136" s="47" t="n">
        <f aca="false">+MIN(((AO133)/(AO$34))^(1/($B$39-1)),Parameters!$B$42)</f>
        <v>1</v>
      </c>
      <c r="AP136" s="47" t="n">
        <f aca="false">+MIN(((AP133)/(AP$34))^(1/($B$39-1)),Parameters!$B$42)</f>
        <v>1</v>
      </c>
      <c r="AQ136" s="47" t="n">
        <f aca="false">+MIN(((AQ133)/(AQ$34))^(1/($B$39-1)),Parameters!$B$42)</f>
        <v>1</v>
      </c>
      <c r="AR136" s="47" t="n">
        <f aca="false">+MIN(((AR133)/(AR$34))^(1/($B$39-1)),Parameters!$B$42)</f>
        <v>1</v>
      </c>
      <c r="AS136" s="47" t="n">
        <f aca="false">+MIN(((AS133)/(AS$34))^(1/($B$39-1)),Parameters!$B$42)</f>
        <v>1</v>
      </c>
      <c r="AT136" s="47" t="n">
        <f aca="false">+MIN(((AT133)/(AT$34))^(1/($B$39-1)),Parameters!$B$42)</f>
        <v>1</v>
      </c>
      <c r="AU136" s="47" t="n">
        <f aca="false">+MIN(((AU133)/(AU$34))^(1/($B$39-1)),Parameters!$B$42)</f>
        <v>1</v>
      </c>
      <c r="AV136" s="47" t="n">
        <f aca="false">+MIN(((AV133)/(AV$34))^(1/($B$39-1)),Parameters!$B$42)</f>
        <v>1</v>
      </c>
      <c r="AW136" s="47" t="n">
        <f aca="false">+MIN(((AW133)/(AW$34))^(1/($B$39-1)),Parameters!$B$42)</f>
        <v>1</v>
      </c>
      <c r="AX136" s="47" t="n">
        <f aca="false">+MIN(((AX133)/(AX$34))^(1/($B$39-1)),Parameters!$B$42)</f>
        <v>1</v>
      </c>
      <c r="AY136" s="47" t="n">
        <f aca="false">+MIN(((AY133)/(AY$34))^(1/($B$39-1)),Parameters!$B$42)</f>
        <v>1</v>
      </c>
      <c r="AZ136" s="47" t="n">
        <f aca="false">+MIN(((AZ133)/(AZ$34))^(1/($B$39-1)),Parameters!$B$42)</f>
        <v>1</v>
      </c>
      <c r="BA136" s="47" t="n">
        <f aca="false">+MIN(((BA133)/(BA$34))^(1/($B$39-1)),Parameters!$B$42)</f>
        <v>1</v>
      </c>
      <c r="BB136" s="47" t="n">
        <f aca="false">+MIN(((BB133)/(BB$34))^(1/($B$39-1)),Parameters!$B$42)</f>
        <v>1</v>
      </c>
      <c r="BC136" s="47" t="n">
        <f aca="false">+MIN(((BC133)/(BC$34))^(1/($B$39-1)),Parameters!$B$42)</f>
        <v>1</v>
      </c>
      <c r="BD136" s="47" t="n">
        <f aca="false">+MIN(((BD133)/(BD$34))^(1/($B$39-1)),Parameters!$B$42)</f>
        <v>1</v>
      </c>
      <c r="BE136" s="47" t="n">
        <f aca="false">+MIN(((BE133)/(BE$34))^(1/($B$39-1)),Parameters!$B$42)</f>
        <v>0.910056802092058</v>
      </c>
      <c r="BF136" s="47" t="n">
        <f aca="false">+MIN(((BF133)/(BF$34))^(1/($B$39-1)),Parameters!$B$42)</f>
        <v>0.741094770364764</v>
      </c>
      <c r="BG136" s="47" t="n">
        <f aca="false">+MIN(((BG133)/(BG$34))^(1/($B$39-1)),Parameters!$B$42)</f>
        <v>0.548634564100924</v>
      </c>
      <c r="BH136" s="47" t="n">
        <f aca="false">+MIN(((BH133)/(BH$34))^(1/($B$39-1)),Parameters!$B$42)</f>
        <v>0.327559012958907</v>
      </c>
      <c r="BI136" s="47" t="n">
        <f aca="false">+MIN(((BI133)/(BI$34))^(1/($B$39-1)),Parameters!$B$42)</f>
        <v>0</v>
      </c>
      <c r="BJ136" s="47"/>
      <c r="BK136" s="47"/>
      <c r="BL136" s="47"/>
      <c r="BM136" s="47"/>
      <c r="BN136" s="47"/>
      <c r="BO136" s="47"/>
      <c r="BP136" s="47"/>
      <c r="BQ136" s="47"/>
      <c r="BR136" s="47"/>
      <c r="BS136" s="47"/>
      <c r="BT136" s="47"/>
      <c r="BU136" s="47"/>
      <c r="BV136" s="47"/>
      <c r="BW136" s="47"/>
      <c r="BX136" s="47"/>
      <c r="BY136" s="47"/>
      <c r="BZ136" s="47"/>
      <c r="CA136" s="47"/>
      <c r="CB136" s="47"/>
      <c r="CC136" s="47"/>
      <c r="CD136" s="47"/>
      <c r="CE136" s="47"/>
      <c r="CF136" s="47"/>
      <c r="CG136" s="47"/>
      <c r="CH136" s="47"/>
      <c r="CI136" s="47"/>
      <c r="CJ136" s="47"/>
      <c r="CK136" s="47"/>
      <c r="CL136" s="47"/>
      <c r="CM136" s="47"/>
      <c r="CN136" s="47"/>
      <c r="CO136" s="47"/>
      <c r="CP136" s="47"/>
      <c r="CQ136" s="47"/>
      <c r="CR136" s="47"/>
      <c r="CS136" s="47"/>
      <c r="CT136" s="47"/>
      <c r="CU136" s="47"/>
      <c r="CV136" s="47"/>
      <c r="CW136" s="47"/>
      <c r="CX136" s="47"/>
      <c r="CY136" s="47"/>
      <c r="CZ136" s="47"/>
      <c r="DA136" s="47"/>
      <c r="DB136" s="47"/>
      <c r="DC136" s="47"/>
      <c r="DD136" s="47"/>
      <c r="DE136" s="47"/>
      <c r="DF136" s="47"/>
      <c r="DG136" s="47"/>
      <c r="DH136" s="47"/>
      <c r="DI136" s="47"/>
      <c r="DJ136" s="47"/>
      <c r="DK136" s="47"/>
      <c r="DL136" s="47"/>
      <c r="DM136" s="47"/>
      <c r="DN136" s="47"/>
      <c r="DO136" s="47"/>
      <c r="DP136" s="47"/>
      <c r="DQ136" s="47"/>
      <c r="DR136" s="47"/>
      <c r="DS136" s="47"/>
      <c r="DT136" s="47"/>
    </row>
    <row r="137" s="103" customFormat="true" ht="30.75" hidden="false" customHeight="true" outlineLevel="0" collapsed="false">
      <c r="A137" s="49" t="str">
        <f aca="false">Base!A137</f>
        <v>Global average carbon price (per t CO2)</v>
      </c>
      <c r="B137" s="47" t="n">
        <v>1</v>
      </c>
      <c r="C137" s="47" t="n">
        <f aca="false">+C133*C47</f>
        <v>17.7348223876</v>
      </c>
      <c r="D137" s="47" t="n">
        <f aca="false">+D133*D47</f>
        <v>21.1558193597</v>
      </c>
      <c r="E137" s="47" t="n">
        <f aca="false">+E133*E47</f>
        <v>25.0217163895</v>
      </c>
      <c r="F137" s="47" t="n">
        <f aca="false">+F133*F47</f>
        <v>29.3478138884</v>
      </c>
      <c r="G137" s="47" t="n">
        <f aca="false">+G133*G47</f>
        <v>34.148482126</v>
      </c>
      <c r="H137" s="47" t="n">
        <f aca="false">+H133*H47</f>
        <v>39.4368527333</v>
      </c>
      <c r="I137" s="47" t="n">
        <f aca="false">+I133*I47</f>
        <v>45.2245322022</v>
      </c>
      <c r="J137" s="47" t="n">
        <f aca="false">+J133*J47</f>
        <v>51.5213210195</v>
      </c>
      <c r="K137" s="47" t="n">
        <f aca="false">+K133*K47</f>
        <v>58.3349295547</v>
      </c>
      <c r="L137" s="47" t="n">
        <f aca="false">+L133*L47</f>
        <v>65.6706851035</v>
      </c>
      <c r="M137" s="47" t="n">
        <f aca="false">+M133*M47</f>
        <v>73.5312265335</v>
      </c>
      <c r="N137" s="47" t="n">
        <f aca="false">+N133*N47</f>
        <v>81.9161842544</v>
      </c>
      <c r="O137" s="47" t="n">
        <f aca="false">+O133*O47</f>
        <v>90.821845276</v>
      </c>
      <c r="P137" s="47" t="n">
        <f aca="false">+P133*P47</f>
        <v>100.2408074755</v>
      </c>
      <c r="Q137" s="47" t="n">
        <f aca="false">+Q133*Q47</f>
        <v>110.1616365751</v>
      </c>
      <c r="R137" s="47" t="n">
        <f aca="false">+R133*R47</f>
        <v>120.5685579355</v>
      </c>
      <c r="S137" s="47" t="n">
        <f aca="false">+S133*S47</f>
        <v>131.4412512289</v>
      </c>
      <c r="T137" s="47" t="n">
        <f aca="false">+T133*T47</f>
        <v>142.7548830854</v>
      </c>
      <c r="U137" s="47" t="n">
        <f aca="false">+U133*U47</f>
        <v>154.4839870622</v>
      </c>
      <c r="V137" s="47" t="n">
        <f aca="false">+V133*V47</f>
        <v>166.5915594119</v>
      </c>
      <c r="W137" s="47" t="n">
        <f aca="false">+W133*W47</f>
        <v>179.0262181112</v>
      </c>
      <c r="X137" s="47" t="n">
        <f aca="false">+X133*X47</f>
        <v>191.7187592039</v>
      </c>
      <c r="Y137" s="47" t="n">
        <f aca="false">+Y133*Y47</f>
        <v>192.160713953178</v>
      </c>
      <c r="Z137" s="47" t="n">
        <f aca="false">+Z133*Z47</f>
        <v>187.3566961043</v>
      </c>
      <c r="AA137" s="47" t="n">
        <f aca="false">+AA133*AA47</f>
        <v>182.6727787017</v>
      </c>
      <c r="AB137" s="47" t="n">
        <f aca="false">+AB133*AB47</f>
        <v>178.105959234196</v>
      </c>
      <c r="AC137" s="47" t="n">
        <f aca="false">+AC133*AC47</f>
        <v>173.6533102533</v>
      </c>
      <c r="AD137" s="47" t="n">
        <f aca="false">+AD133*AD47</f>
        <v>169.311977497</v>
      </c>
      <c r="AE137" s="47" t="n">
        <f aca="false">+AE133*AE47</f>
        <v>165.079178059582</v>
      </c>
      <c r="AF137" s="47" t="n">
        <f aca="false">+AF133*AF47</f>
        <v>160.952198608093</v>
      </c>
      <c r="AG137" s="47" t="n">
        <f aca="false">+AG133*AG47</f>
        <v>156.928393642891</v>
      </c>
      <c r="AH137" s="47" t="n">
        <f aca="false">+AH133*AH47</f>
        <v>153.005183801818</v>
      </c>
      <c r="AI137" s="47" t="n">
        <f aca="false">+AI133*AI47</f>
        <v>149.180054206773</v>
      </c>
      <c r="AJ137" s="47" t="n">
        <f aca="false">+AJ133*AJ47</f>
        <v>145.450552851603</v>
      </c>
      <c r="AK137" s="47" t="n">
        <f aca="false">+AK133*AK47</f>
        <v>141.814289030313</v>
      </c>
      <c r="AL137" s="47" t="n">
        <f aca="false">+AL133*AL47</f>
        <v>138.268931804556</v>
      </c>
      <c r="AM137" s="47" t="n">
        <f aca="false">+AM133*AM47</f>
        <v>134.812208509442</v>
      </c>
      <c r="AN137" s="47" t="n">
        <f aca="false">+AN133*AN47</f>
        <v>131.441903296706</v>
      </c>
      <c r="AO137" s="47" t="n">
        <f aca="false">+AO133*AO47</f>
        <v>128.155855714288</v>
      </c>
      <c r="AP137" s="47" t="n">
        <f aca="false">+AP133*AP47</f>
        <v>124.951959321431</v>
      </c>
      <c r="AQ137" s="47" t="n">
        <f aca="false">+AQ133*AQ47</f>
        <v>121.828160338395</v>
      </c>
      <c r="AR137" s="47" t="n">
        <f aca="false">+AR133*AR47</f>
        <v>118.782456329935</v>
      </c>
      <c r="AS137" s="47" t="n">
        <f aca="false">+AS133*AS47</f>
        <v>115.812894921687</v>
      </c>
      <c r="AT137" s="47" t="n">
        <f aca="false">+AT133*AT47</f>
        <v>112.917572548645</v>
      </c>
      <c r="AU137" s="47" t="n">
        <f aca="false">+AU133*AU47</f>
        <v>110.094633234928</v>
      </c>
      <c r="AV137" s="47" t="n">
        <f aca="false">+AV133*AV47</f>
        <v>107.342267404055</v>
      </c>
      <c r="AW137" s="47" t="n">
        <f aca="false">+AW133*AW47</f>
        <v>104.658710718954</v>
      </c>
      <c r="AX137" s="47" t="n">
        <f aca="false">+AX133*AX47</f>
        <v>102.04224295098</v>
      </c>
      <c r="AY137" s="47" t="n">
        <f aca="false">+AY133*AY47</f>
        <v>99.4911868772055</v>
      </c>
      <c r="AZ137" s="47" t="n">
        <f aca="false">+AZ133*AZ47</f>
        <v>97.0039072052753</v>
      </c>
      <c r="BA137" s="47" t="n">
        <f aca="false">+BA133*BA47</f>
        <v>94.5788095251435</v>
      </c>
      <c r="BB137" s="47" t="n">
        <f aca="false">+BB133*BB47</f>
        <v>92.2143392870149</v>
      </c>
      <c r="BC137" s="47" t="n">
        <f aca="false">+BC133*BC47</f>
        <v>89.9089808048395</v>
      </c>
      <c r="BD137" s="47" t="n">
        <f aca="false">+BD133*BD47</f>
        <v>87.6612562847185</v>
      </c>
      <c r="BE137" s="47" t="n">
        <f aca="false">+BE133*BE47</f>
        <v>72.1332676318</v>
      </c>
      <c r="BF137" s="47" t="n">
        <f aca="false">+BF133*BF47</f>
        <v>48.5947854708</v>
      </c>
      <c r="BG137" s="47" t="n">
        <f aca="false">+BG133*BG47</f>
        <v>27.5759976883</v>
      </c>
      <c r="BH137" s="47" t="n">
        <f aca="false">+BH133*BH47</f>
        <v>10.6254504379</v>
      </c>
      <c r="BI137" s="47" t="n">
        <f aca="false">+BI133*BI47</f>
        <v>0</v>
      </c>
      <c r="BJ137" s="47"/>
      <c r="BK137" s="47"/>
      <c r="BL137" s="47"/>
      <c r="BM137" s="47"/>
      <c r="BN137" s="47"/>
      <c r="BO137" s="47"/>
      <c r="BP137" s="47"/>
      <c r="BQ137" s="47"/>
      <c r="BR137" s="47"/>
      <c r="BS137" s="47"/>
      <c r="BT137" s="47"/>
      <c r="BU137" s="47"/>
      <c r="BV137" s="47"/>
      <c r="BW137" s="47"/>
      <c r="BX137" s="47"/>
      <c r="BY137" s="47"/>
      <c r="BZ137" s="47"/>
      <c r="CA137" s="47"/>
      <c r="CB137" s="47"/>
      <c r="CC137" s="47"/>
      <c r="CD137" s="47"/>
      <c r="CE137" s="47"/>
      <c r="CF137" s="47"/>
      <c r="CG137" s="47"/>
      <c r="CH137" s="47"/>
      <c r="CI137" s="47"/>
      <c r="CJ137" s="47"/>
      <c r="CK137" s="47"/>
      <c r="CL137" s="47"/>
      <c r="CM137" s="47"/>
      <c r="CN137" s="47"/>
      <c r="CO137" s="47"/>
      <c r="CP137" s="47"/>
      <c r="CQ137" s="47"/>
      <c r="CR137" s="47"/>
      <c r="CS137" s="47"/>
      <c r="CT137" s="47"/>
      <c r="CU137" s="47"/>
      <c r="CV137" s="47"/>
      <c r="CW137" s="47"/>
      <c r="CX137" s="47"/>
      <c r="CY137" s="47"/>
      <c r="CZ137" s="47"/>
      <c r="DA137" s="47"/>
      <c r="DB137" s="47"/>
      <c r="DC137" s="47"/>
      <c r="DD137" s="47"/>
      <c r="DE137" s="47"/>
      <c r="DF137" s="47"/>
      <c r="DG137" s="47"/>
      <c r="DH137" s="47"/>
      <c r="DI137" s="47"/>
      <c r="DJ137" s="47"/>
      <c r="DK137" s="47"/>
      <c r="DL137" s="47"/>
      <c r="DM137" s="47"/>
      <c r="DN137" s="47"/>
      <c r="DO137" s="47"/>
      <c r="DP137" s="47"/>
      <c r="DQ137" s="47"/>
      <c r="DR137" s="47"/>
      <c r="DS137" s="47"/>
      <c r="DT137" s="47"/>
    </row>
    <row r="138" s="111" customFormat="true" ht="31.9" hidden="false" customHeight="true" outlineLevel="0" collapsed="false">
      <c r="A138" s="133" t="str">
        <f aca="false">Base!A138</f>
        <v>Consumption discount rate (end of period, % per year)</v>
      </c>
      <c r="B138" s="134" t="n">
        <f aca="false">+C154</f>
        <v>0.0516358617095516</v>
      </c>
      <c r="C138" s="134" t="n">
        <f aca="false">+D154</f>
        <v>0.0506925309221837</v>
      </c>
      <c r="D138" s="134" t="n">
        <f aca="false">+E154</f>
        <v>0.049608206889487</v>
      </c>
      <c r="E138" s="134" t="n">
        <f aca="false">+F154</f>
        <v>0.0484675665784449</v>
      </c>
      <c r="F138" s="134" t="n">
        <f aca="false">+G154</f>
        <v>0.047316859584805</v>
      </c>
      <c r="G138" s="134" t="n">
        <f aca="false">+H154</f>
        <v>0.0461810391785817</v>
      </c>
      <c r="H138" s="134" t="n">
        <f aca="false">+I154</f>
        <v>0.0450733486266732</v>
      </c>
      <c r="I138" s="134" t="n">
        <f aca="false">+J154</f>
        <v>0.0440006478619668</v>
      </c>
      <c r="J138" s="134" t="n">
        <f aca="false">+K154</f>
        <v>0.0429663573990793</v>
      </c>
      <c r="K138" s="134" t="n">
        <f aca="false">+L154</f>
        <v>0.0419720752766504</v>
      </c>
      <c r="L138" s="134" t="n">
        <f aca="false">+M154</f>
        <v>0.0410184578693653</v>
      </c>
      <c r="M138" s="134" t="n">
        <f aca="false">+N154</f>
        <v>0.0401056983184043</v>
      </c>
      <c r="N138" s="134" t="n">
        <f aca="false">+O154</f>
        <v>0.0392337891686148</v>
      </c>
      <c r="O138" s="134" t="n">
        <f aca="false">+P154</f>
        <v>0.0384026829179511</v>
      </c>
      <c r="P138" s="134" t="n">
        <f aca="false">+Q154</f>
        <v>0.0376124185958657</v>
      </c>
      <c r="Q138" s="134" t="n">
        <f aca="false">+R154</f>
        <v>0.036863276349959</v>
      </c>
      <c r="R138" s="134" t="n">
        <f aca="false">+S154</f>
        <v>0.0361560239571694</v>
      </c>
      <c r="S138" s="134" t="n">
        <f aca="false">+T154</f>
        <v>0.0354923557803701</v>
      </c>
      <c r="T138" s="134" t="n">
        <f aca="false">+U154</f>
        <v>0.034880181894571</v>
      </c>
      <c r="U138" s="134" t="n">
        <f aca="false">+V154</f>
        <v>0.0343215550751765</v>
      </c>
      <c r="V138" s="134" t="n">
        <f aca="false">+W154</f>
        <v>0.0338243342533826</v>
      </c>
      <c r="W138" s="134" t="n">
        <f aca="false">+X154</f>
        <v>0.0334053864945132</v>
      </c>
      <c r="X138" s="134" t="n">
        <f aca="false">+Y154</f>
        <v>0.033092700596975</v>
      </c>
      <c r="Y138" s="134" t="n">
        <f aca="false">+Z154</f>
        <v>0.0327492547073549</v>
      </c>
      <c r="Z138" s="134" t="n">
        <f aca="false">+AA154</f>
        <v>0.0323344381349746</v>
      </c>
      <c r="AA138" s="134" t="n">
        <f aca="false">+AB154</f>
        <v>0.0318611659776948</v>
      </c>
      <c r="AB138" s="134" t="n">
        <f aca="false">+AC154</f>
        <v>0.0313251718321341</v>
      </c>
      <c r="AC138" s="134" t="n">
        <f aca="false">+AD154</f>
        <v>0.0307017280193185</v>
      </c>
      <c r="AD138" s="134" t="n">
        <f aca="false">+AE154</f>
        <v>0.0301894513002452</v>
      </c>
      <c r="AE138" s="134" t="n">
        <f aca="false">+AF154</f>
        <v>0.0300609282823763</v>
      </c>
      <c r="AF138" s="134" t="n">
        <f aca="false">+AG154</f>
        <v>0.0298463710386005</v>
      </c>
      <c r="AG138" s="134" t="n">
        <f aca="false">+AH154</f>
        <v>0.0295736503376243</v>
      </c>
      <c r="AH138" s="134" t="n">
        <f aca="false">+AI154</f>
        <v>0.0292613330825535</v>
      </c>
      <c r="AI138" s="134" t="n">
        <f aca="false">+AJ154</f>
        <v>0.0289222370535402</v>
      </c>
      <c r="AJ138" s="134" t="n">
        <f aca="false">+AK154</f>
        <v>0.0285655365087878</v>
      </c>
      <c r="AK138" s="134" t="n">
        <f aca="false">+AL154</f>
        <v>0.0281980135467743</v>
      </c>
      <c r="AL138" s="134" t="n">
        <f aca="false">+AM154</f>
        <v>0.0278248252329545</v>
      </c>
      <c r="AM138" s="134" t="n">
        <f aca="false">+AN154</f>
        <v>0.0274499772066989</v>
      </c>
      <c r="AN138" s="134" t="n">
        <f aca="false">+AO154</f>
        <v>0.027076661074257</v>
      </c>
      <c r="AO138" s="134" t="n">
        <f aca="false">+AP154</f>
        <v>0.026707505084302</v>
      </c>
      <c r="AP138" s="134" t="n">
        <f aca="false">+AQ154</f>
        <v>0.0263448150244254</v>
      </c>
      <c r="AQ138" s="134" t="n">
        <f aca="false">+AR154</f>
        <v>0.0259908497484977</v>
      </c>
      <c r="AR138" s="134" t="n">
        <f aca="false">+AS154</f>
        <v>0.0256482064758159</v>
      </c>
      <c r="AS138" s="134" t="n">
        <f aca="false">+AT154</f>
        <v>0.0253204140219558</v>
      </c>
      <c r="AT138" s="134" t="n">
        <f aca="false">+AU154</f>
        <v>0.0250129260138967</v>
      </c>
      <c r="AU138" s="134" t="n">
        <f aca="false">+AV154</f>
        <v>0.0247348261510791</v>
      </c>
      <c r="AV138" s="134" t="n">
        <f aca="false">+AW154</f>
        <v>0.0245018233870937</v>
      </c>
      <c r="AW138" s="134" t="n">
        <f aca="false">+AX154</f>
        <v>0.0243416034583519</v>
      </c>
      <c r="AX138" s="134" t="n">
        <f aca="false">+AY154</f>
        <v>0.0243035731124765</v>
      </c>
      <c r="AY138" s="134" t="n">
        <f aca="false">+AZ154</f>
        <v>0.0169068100477008</v>
      </c>
      <c r="AZ138" s="134" t="n">
        <f aca="false">+BA154</f>
        <v>0.0250502892947719</v>
      </c>
      <c r="BA138" s="134" t="n">
        <f aca="false">+BB154</f>
        <v>0.0241972219430511</v>
      </c>
      <c r="BB138" s="134" t="n">
        <f aca="false">+BC154</f>
        <v>0.023569401740247</v>
      </c>
      <c r="BC138" s="134" t="n">
        <f aca="false">+BD154</f>
        <v>0.0232141659256453</v>
      </c>
      <c r="BD138" s="134" t="n">
        <f aca="false">+BE154</f>
        <v>0.0227375611726968</v>
      </c>
      <c r="BE138" s="134" t="n">
        <f aca="false">+BF154</f>
        <v>0.0222905172084458</v>
      </c>
      <c r="BF138" s="134" t="n">
        <f aca="false">+BG154</f>
        <v>0.0218648464324986</v>
      </c>
      <c r="BG138" s="134" t="n">
        <f aca="false">+BH154</f>
        <v>0.0214471003888042</v>
      </c>
      <c r="BH138" s="134" t="n">
        <f aca="false">+BI154</f>
        <v>0.021022055739051</v>
      </c>
      <c r="BI138" s="134"/>
    </row>
    <row r="139" customFormat="false" ht="21" hidden="true" customHeight="true" outlineLevel="0" collapsed="false">
      <c r="A139" s="112" t="n">
        <f aca="false">Base!A139</f>
        <v>0</v>
      </c>
    </row>
    <row r="140" customFormat="false" ht="21" hidden="true" customHeight="true" outlineLevel="0" collapsed="false">
      <c r="A140" s="112" t="n">
        <f aca="false">Base!A140</f>
        <v>0</v>
      </c>
    </row>
    <row r="141" customFormat="false" ht="21" hidden="true" customHeight="true" outlineLevel="0" collapsed="false">
      <c r="A141" s="112" t="n">
        <f aca="false">Base!A141</f>
        <v>0</v>
      </c>
    </row>
    <row r="142" customFormat="false" ht="21" hidden="true" customHeight="true" outlineLevel="0" collapsed="false">
      <c r="A142" s="112" t="n">
        <f aca="false">Base!A142</f>
        <v>0</v>
      </c>
    </row>
    <row r="143" customFormat="false" ht="21" hidden="true" customHeight="true" outlineLevel="0" collapsed="false">
      <c r="A143" s="112" t="n">
        <f aca="false">Base!A143</f>
        <v>0</v>
      </c>
    </row>
    <row r="144" customFormat="false" ht="21" hidden="true" customHeight="true" outlineLevel="0" collapsed="false">
      <c r="A144" s="112" t="n">
        <f aca="false">Base!A144</f>
        <v>0</v>
      </c>
    </row>
    <row r="145" s="42" customFormat="true" ht="21" hidden="true" customHeight="true" outlineLevel="0" collapsed="false">
      <c r="A145" s="67" t="n">
        <f aca="false">Base!A145</f>
        <v>0</v>
      </c>
    </row>
    <row r="146" s="42" customFormat="true" ht="21" hidden="false" customHeight="true" outlineLevel="0" collapsed="false">
      <c r="A146" s="113" t="str">
        <f aca="false">Base!A146</f>
        <v>DERIVATION OF DISCOUNT RATES  </v>
      </c>
    </row>
    <row r="147" s="42" customFormat="true" ht="21" hidden="false" customHeight="true" outlineLevel="0" collapsed="false">
      <c r="A147" s="40" t="str">
        <f aca="false">Base!A147</f>
        <v>Components of discount rate</v>
      </c>
    </row>
    <row r="148" s="42" customFormat="true" ht="21" hidden="false" customHeight="true" outlineLevel="0" collapsed="false">
      <c r="A148" s="40" t="str">
        <f aca="false">Base!A148</f>
        <v>   Population growth</v>
      </c>
      <c r="C148" s="42" t="n">
        <f aca="false">+(C53/B53)^0.2</f>
        <v>1.01156029272138</v>
      </c>
      <c r="D148" s="42" t="n">
        <f aca="false">+(D53/C53)^0.2</f>
        <v>1.01000349309153</v>
      </c>
      <c r="E148" s="42" t="n">
        <f aca="false">+(E53/D53)^0.2</f>
        <v>1.0086572406019</v>
      </c>
      <c r="F148" s="42" t="n">
        <f aca="false">+(F53/E53)^0.2</f>
        <v>1.00749283590435</v>
      </c>
      <c r="G148" s="42" t="n">
        <f aca="false">+(G53/F53)^0.2</f>
        <v>1.00648554757732</v>
      </c>
      <c r="H148" s="42" t="n">
        <f aca="false">+(H53/G53)^0.2</f>
        <v>1.00561404962406</v>
      </c>
      <c r="I148" s="42" t="n">
        <f aca="false">+(I53/H53)^0.2</f>
        <v>1.00485994213211</v>
      </c>
      <c r="J148" s="42" t="n">
        <f aca="false">+(J53/I53)^0.2</f>
        <v>1.00420734197365</v>
      </c>
      <c r="K148" s="42" t="n">
        <f aca="false">+(K53/J53)^0.2</f>
        <v>1.00364253268941</v>
      </c>
      <c r="L148" s="42" t="n">
        <f aca="false">+(L53/K53)^0.2</f>
        <v>1.00315366452847</v>
      </c>
      <c r="M148" s="42" t="n">
        <f aca="false">+(M53/L53)^0.2</f>
        <v>1.00273049710481</v>
      </c>
      <c r="N148" s="42" t="n">
        <f aca="false">+(N53/M53)^0.2</f>
        <v>1.00236417834894</v>
      </c>
      <c r="O148" s="42" t="n">
        <f aca="false">+(O53/N53)^0.2</f>
        <v>1.002047054435</v>
      </c>
      <c r="P148" s="42" t="n">
        <f aca="false">+(P53/O53)^0.2</f>
        <v>1.0017725061914</v>
      </c>
      <c r="Q148" s="42" t="n">
        <f aca="false">+(Q53/P53)^0.2</f>
        <v>1.00153480819152</v>
      </c>
      <c r="R148" s="42" t="n">
        <f aca="false">+(R53/Q53)^0.2</f>
        <v>1.00132900729436</v>
      </c>
      <c r="S148" s="42" t="n">
        <f aca="false">+(S53/R53)^0.2</f>
        <v>1.00115081788641</v>
      </c>
      <c r="T148" s="42" t="n">
        <f aca="false">+(T53/S53)^0.2</f>
        <v>1.00099653147975</v>
      </c>
      <c r="U148" s="42" t="n">
        <f aca="false">+(U53/T53)^0.2</f>
        <v>1.00086293866296</v>
      </c>
      <c r="V148" s="42" t="n">
        <f aca="false">+(V53/U53)^0.2</f>
        <v>1.00074726168937</v>
      </c>
      <c r="W148" s="42" t="n">
        <f aca="false">+(W53/V53)^0.2</f>
        <v>1.00064709623265</v>
      </c>
      <c r="X148" s="42" t="n">
        <f aca="false">+(X53/W53)^0.2</f>
        <v>1.00056036104766</v>
      </c>
      <c r="Y148" s="42" t="n">
        <f aca="false">+(Y53/X53)^0.2</f>
        <v>1.00048525445196</v>
      </c>
      <c r="Z148" s="42" t="n">
        <f aca="false">+(Z53/Y53)^0.2</f>
        <v>1.00042021669536</v>
      </c>
      <c r="AA148" s="42" t="n">
        <f aca="false">+(AA53/Z53)^0.2</f>
        <v>1.00036389741416</v>
      </c>
      <c r="AB148" s="42" t="n">
        <f aca="false">+(AB53/AA53)^0.2</f>
        <v>1.00031512747837</v>
      </c>
      <c r="AC148" s="42" t="n">
        <f aca="false">+(AC53/AB53)^0.2</f>
        <v>1.00027289463506</v>
      </c>
      <c r="AD148" s="42" t="n">
        <f aca="false">+(AD53/AC53)^0.2</f>
        <v>1.00023632243342</v>
      </c>
      <c r="AE148" s="42" t="n">
        <f aca="false">+(AE53/AD53)^0.2</f>
        <v>1.00020465198721</v>
      </c>
      <c r="AF148" s="42" t="n">
        <f aca="false">+(AF53/AE53)^0.2</f>
        <v>1.000177226191</v>
      </c>
      <c r="AG148" s="42" t="n">
        <f aca="false">+(AG53/AF53)^0.2</f>
        <v>1.00015347605911</v>
      </c>
      <c r="AH148" s="42" t="n">
        <f aca="false">+(AH53/AG53)^0.2</f>
        <v>1.00013290890057</v>
      </c>
      <c r="AI148" s="42" t="n">
        <f aca="false">+(AI53/AH53)^0.2</f>
        <v>1.000115098083</v>
      </c>
      <c r="AJ148" s="42" t="n">
        <f aca="false">+(AJ53/AI53)^0.2</f>
        <v>1.00009967417126</v>
      </c>
      <c r="AK148" s="42" t="n">
        <f aca="false">+(AK53/AJ53)^0.2</f>
        <v>1.00008631725589</v>
      </c>
      <c r="AL148" s="42" t="n">
        <f aca="false">+(AL53/AK53)^0.2</f>
        <v>1.00007475031131</v>
      </c>
      <c r="AM148" s="42" t="n">
        <f aca="false">+(AM53/AL53)^0.2</f>
        <v>1.0000647334454</v>
      </c>
      <c r="AN148" s="42" t="n">
        <f aca="false">+(AN53/AM53)^0.2</f>
        <v>1.00005605892059</v>
      </c>
      <c r="AO148" s="42" t="n">
        <f aca="false">+(AO53/AN53)^0.2</f>
        <v>1.00004854684289</v>
      </c>
      <c r="AP148" s="42" t="n">
        <f aca="false">+(AP53/AO53)^0.2</f>
        <v>1.0000420414292</v>
      </c>
      <c r="AQ148" s="42" t="n">
        <f aca="false">+(AQ53/AP53)^0.2</f>
        <v>1.00003640777514</v>
      </c>
      <c r="AR148" s="42" t="n">
        <f aca="false">+(AR53/AQ53)^0.2</f>
        <v>1.00003152905636</v>
      </c>
      <c r="AS148" s="42" t="n">
        <f aca="false">+(AS53/AR53)^0.2</f>
        <v>1.00002730410513</v>
      </c>
      <c r="AT148" s="42" t="n">
        <f aca="false">+(AT53/AS53)^0.2</f>
        <v>1.00002364531179</v>
      </c>
      <c r="AU148" s="42" t="n">
        <f aca="false">+(AU53/AT53)^0.2</f>
        <v>1.00002047680757</v>
      </c>
      <c r="AV148" s="42" t="n">
        <f aca="false">+(AV53/AU53)^0.2</f>
        <v>1.00001773289103</v>
      </c>
      <c r="AW148" s="42" t="n">
        <f aca="false">+(AW53/AV53)^0.2</f>
        <v>1.00001535666538</v>
      </c>
      <c r="AX148" s="42" t="n">
        <f aca="false">+(AX53/AW53)^0.2</f>
        <v>1.00001329885854</v>
      </c>
      <c r="AY148" s="42" t="n">
        <f aca="false">+(AY53/AX53)^0.2</f>
        <v>1.00001151680123</v>
      </c>
      <c r="AZ148" s="42" t="n">
        <f aca="false">+(AZ53/AY53)^0.2</f>
        <v>1.00000997354217</v>
      </c>
      <c r="BA148" s="42" t="n">
        <f aca="false">+(BA53/AZ53)^0.2</f>
        <v>1.00000863708175</v>
      </c>
      <c r="BB148" s="42" t="n">
        <f aca="false">+(BB53/BA53)^0.2</f>
        <v>1.00000747970847</v>
      </c>
      <c r="BC148" s="42" t="n">
        <f aca="false">+(BC53/BB53)^0.2</f>
        <v>1.00000647742429</v>
      </c>
      <c r="BD148" s="42" t="n">
        <f aca="false">+(BD53/BC53)^0.2</f>
        <v>1.000005609447</v>
      </c>
      <c r="BE148" s="42" t="n">
        <f aca="false">+(BE53/BD53)^0.2</f>
        <v>1.00000485777927</v>
      </c>
      <c r="BF148" s="42" t="n">
        <f aca="false">+(BF53/BE53)^0.2</f>
        <v>1.00000420683548</v>
      </c>
      <c r="BG148" s="42" t="n">
        <f aca="false">+(BG53/BF53)^0.2</f>
        <v>1.0000036431185</v>
      </c>
      <c r="BH148" s="42" t="n">
        <f aca="false">+(BH53/BG53)^0.2</f>
        <v>1.00000315493985</v>
      </c>
      <c r="BI148" s="42" t="n">
        <f aca="false">+(BI53/BH53)^0.2</f>
        <v>1.00000273217733</v>
      </c>
    </row>
    <row r="149" s="42" customFormat="true" ht="21" hidden="false" customHeight="true" outlineLevel="0" collapsed="false">
      <c r="A149" s="40" t="str">
        <f aca="false">Base!A149</f>
        <v>   Time and risk preference</v>
      </c>
      <c r="C149" s="42" t="n">
        <f aca="false">+(B18/C18)^0.2</f>
        <v>1.015</v>
      </c>
      <c r="D149" s="42" t="n">
        <f aca="false">+(C18/D18)^0.2</f>
        <v>1.015</v>
      </c>
      <c r="E149" s="42" t="n">
        <f aca="false">+(D18/E18)^0.2</f>
        <v>1.015</v>
      </c>
      <c r="F149" s="42" t="n">
        <f aca="false">+(E18/F18)^0.2</f>
        <v>1.015</v>
      </c>
      <c r="G149" s="42" t="n">
        <f aca="false">+(F18/G18)^0.2</f>
        <v>1.015</v>
      </c>
      <c r="H149" s="42" t="n">
        <f aca="false">+(G18/H18)^0.2</f>
        <v>1.015</v>
      </c>
      <c r="I149" s="42" t="n">
        <f aca="false">+(H18/I18)^0.2</f>
        <v>1.015</v>
      </c>
      <c r="J149" s="42" t="n">
        <f aca="false">+(I18/J18)^0.2</f>
        <v>1.015</v>
      </c>
      <c r="K149" s="42" t="n">
        <f aca="false">+(J18/K18)^0.2</f>
        <v>1.015</v>
      </c>
      <c r="L149" s="42" t="n">
        <f aca="false">+(K18/L18)^0.2</f>
        <v>1.015</v>
      </c>
      <c r="M149" s="42" t="n">
        <f aca="false">+(L18/M18)^0.2</f>
        <v>1.015</v>
      </c>
      <c r="N149" s="42" t="n">
        <f aca="false">+(M18/N18)^0.2</f>
        <v>1.015</v>
      </c>
      <c r="O149" s="42" t="n">
        <f aca="false">+(N18/O18)^0.2</f>
        <v>1.015</v>
      </c>
      <c r="P149" s="42" t="n">
        <f aca="false">+(O18/P18)^0.2</f>
        <v>1.015</v>
      </c>
      <c r="Q149" s="42" t="n">
        <f aca="false">+(P18/Q18)^0.2</f>
        <v>1.015</v>
      </c>
      <c r="R149" s="42" t="n">
        <f aca="false">+(Q18/R18)^0.2</f>
        <v>1.015</v>
      </c>
      <c r="S149" s="42" t="n">
        <f aca="false">+(R18/S18)^0.2</f>
        <v>1.015</v>
      </c>
      <c r="T149" s="42" t="n">
        <f aca="false">+(S18/T18)^0.2</f>
        <v>1.015</v>
      </c>
      <c r="U149" s="42" t="n">
        <f aca="false">+(T18/U18)^0.2</f>
        <v>1.015</v>
      </c>
      <c r="V149" s="42" t="n">
        <f aca="false">+(U18/V18)^0.2</f>
        <v>1.015</v>
      </c>
      <c r="W149" s="42" t="n">
        <f aca="false">+(V18/W18)^0.2</f>
        <v>1.015</v>
      </c>
      <c r="X149" s="42" t="n">
        <f aca="false">+(W18/X18)^0.2</f>
        <v>1.015</v>
      </c>
      <c r="Y149" s="42" t="n">
        <f aca="false">+(X18/Y18)^0.2</f>
        <v>1.015</v>
      </c>
      <c r="Z149" s="42" t="n">
        <f aca="false">+(Y18/Z18)^0.2</f>
        <v>1.015</v>
      </c>
      <c r="AA149" s="42" t="n">
        <f aca="false">+(Z18/AA18)^0.2</f>
        <v>1.015</v>
      </c>
      <c r="AB149" s="42" t="n">
        <f aca="false">+(AA18/AB18)^0.2</f>
        <v>1.015</v>
      </c>
      <c r="AC149" s="42" t="n">
        <f aca="false">+(AB18/AC18)^0.2</f>
        <v>1.015</v>
      </c>
      <c r="AD149" s="42" t="n">
        <f aca="false">+(AC18/AD18)^0.2</f>
        <v>1.015</v>
      </c>
      <c r="AE149" s="42" t="n">
        <f aca="false">+(AD18/AE18)^0.2</f>
        <v>1.015</v>
      </c>
      <c r="AF149" s="42" t="n">
        <f aca="false">+(AE18/AF18)^0.2</f>
        <v>1.015</v>
      </c>
      <c r="AG149" s="42" t="n">
        <f aca="false">+(AF18/AG18)^0.2</f>
        <v>1.015</v>
      </c>
      <c r="AH149" s="42" t="n">
        <f aca="false">+(AG18/AH18)^0.2</f>
        <v>1.015</v>
      </c>
      <c r="AI149" s="42" t="n">
        <f aca="false">+(AH18/AI18)^0.2</f>
        <v>1.015</v>
      </c>
      <c r="AJ149" s="42" t="n">
        <f aca="false">+(AI18/AJ18)^0.2</f>
        <v>1.015</v>
      </c>
      <c r="AK149" s="42" t="n">
        <f aca="false">+(AJ18/AK18)^0.2</f>
        <v>1.015</v>
      </c>
      <c r="AL149" s="42" t="n">
        <f aca="false">+(AK18/AL18)^0.2</f>
        <v>1.015</v>
      </c>
      <c r="AM149" s="42" t="n">
        <f aca="false">+(AL18/AM18)^0.2</f>
        <v>1.015</v>
      </c>
      <c r="AN149" s="42" t="n">
        <f aca="false">+(AM18/AN18)^0.2</f>
        <v>1.015</v>
      </c>
      <c r="AO149" s="42" t="n">
        <f aca="false">+(AN18/AO18)^0.2</f>
        <v>1.015</v>
      </c>
      <c r="AP149" s="42" t="n">
        <f aca="false">+(AO18/AP18)^0.2</f>
        <v>1.015</v>
      </c>
      <c r="AQ149" s="42" t="n">
        <f aca="false">+(AP18/AQ18)^0.2</f>
        <v>1.015</v>
      </c>
      <c r="AR149" s="42" t="n">
        <f aca="false">+(AQ18/AR18)^0.2</f>
        <v>1.015</v>
      </c>
      <c r="AS149" s="42" t="n">
        <f aca="false">+(AR18/AS18)^0.2</f>
        <v>1.015</v>
      </c>
      <c r="AT149" s="42" t="n">
        <f aca="false">+(AS18/AT18)^0.2</f>
        <v>1.015</v>
      </c>
      <c r="AU149" s="42" t="n">
        <f aca="false">+(AT18/AU18)^0.2</f>
        <v>1.015</v>
      </c>
      <c r="AV149" s="42" t="n">
        <f aca="false">+(AU18/AV18)^0.2</f>
        <v>1.015</v>
      </c>
      <c r="AW149" s="42" t="n">
        <f aca="false">+(AV18/AW18)^0.2</f>
        <v>1.015</v>
      </c>
      <c r="AX149" s="42" t="n">
        <f aca="false">+(AW18/AX18)^0.2</f>
        <v>1.015</v>
      </c>
      <c r="AY149" s="42" t="n">
        <f aca="false">+(AX18/AY18)^0.2</f>
        <v>1.015</v>
      </c>
      <c r="AZ149" s="42" t="n">
        <f aca="false">+(AY18/AZ18)^0.2</f>
        <v>1.015</v>
      </c>
      <c r="BA149" s="42" t="n">
        <f aca="false">+(AZ18/BA18)^0.2</f>
        <v>1.015</v>
      </c>
      <c r="BB149" s="42" t="n">
        <f aca="false">+(BA18/BB18)^0.2</f>
        <v>1.015</v>
      </c>
      <c r="BC149" s="42" t="n">
        <f aca="false">+(BB18/BC18)^0.2</f>
        <v>1.015</v>
      </c>
      <c r="BD149" s="42" t="n">
        <f aca="false">+(BC18/BD18)^0.2</f>
        <v>1.015</v>
      </c>
      <c r="BE149" s="42" t="n">
        <f aca="false">+(BD18/BE18)^0.2</f>
        <v>1.015</v>
      </c>
      <c r="BF149" s="42" t="n">
        <f aca="false">+(BE18/BF18)^0.2</f>
        <v>1.015</v>
      </c>
      <c r="BG149" s="42" t="n">
        <f aca="false">+(BF18/BG18)^0.2</f>
        <v>1.015</v>
      </c>
      <c r="BH149" s="42" t="n">
        <f aca="false">+(BG18/BH18)^0.2</f>
        <v>1.015</v>
      </c>
      <c r="BI149" s="42" t="n">
        <f aca="false">+(BH18/BI18)^0.2</f>
        <v>1.015</v>
      </c>
    </row>
    <row r="150" s="42" customFormat="true" ht="21" hidden="false" customHeight="true" outlineLevel="0" collapsed="false">
      <c r="A150" s="40" t="str">
        <f aca="false">Base!A150</f>
        <v>   Ratio MU</v>
      </c>
      <c r="C150" s="42" t="n">
        <f aca="false">+((C126/B126)^($B$19))^0.2</f>
        <v>1.03609444503404</v>
      </c>
      <c r="D150" s="42" t="n">
        <f aca="false">+((D126/C126)^($B$19))^0.2</f>
        <v>1.03516505509575</v>
      </c>
      <c r="E150" s="42" t="n">
        <f aca="false">+((E126/D126)^($B$19))^0.2</f>
        <v>1.03409675555614</v>
      </c>
      <c r="F150" s="42" t="n">
        <f aca="false">+((F126/E126)^($B$19))^0.2</f>
        <v>1.03297297199847</v>
      </c>
      <c r="G150" s="42" t="n">
        <f aca="false">+((G126/F126)^($B$19))^0.2</f>
        <v>1.0318392705269</v>
      </c>
      <c r="H150" s="42" t="n">
        <f aca="false">+((H126/G126)^($B$19))^0.2</f>
        <v>1.03072023564392</v>
      </c>
      <c r="I150" s="42" t="n">
        <f aca="false">+((I126/H126)^($B$19))^0.2</f>
        <v>1.02962891490313</v>
      </c>
      <c r="J150" s="42" t="n">
        <f aca="false">+((J126/I126)^($B$19))^0.2</f>
        <v>1.02857206685908</v>
      </c>
      <c r="K150" s="42" t="n">
        <f aca="false">+((K126/J126)^($B$19))^0.2</f>
        <v>1.02755306147693</v>
      </c>
      <c r="L150" s="42" t="n">
        <f aca="false">+((L126/K126)^($B$19))^0.2</f>
        <v>1.02657347317897</v>
      </c>
      <c r="M150" s="42" t="n">
        <f aca="false">+((M126/L126)^($B$19))^0.2</f>
        <v>1.02563394863977</v>
      </c>
      <c r="N150" s="42" t="n">
        <f aca="false">+((N126/M126)^($B$19))^0.2</f>
        <v>1.02473467814621</v>
      </c>
      <c r="O150" s="42" t="n">
        <f aca="false">+((O126/N126)^($B$19))^0.2</f>
        <v>1.02387565435332</v>
      </c>
      <c r="P150" s="42" t="n">
        <f aca="false">+((P126/O126)^($B$19))^0.2</f>
        <v>1.02305683046104</v>
      </c>
      <c r="Q150" s="42" t="n">
        <f aca="false">+((Q126/P126)^($B$19))^0.2</f>
        <v>1.02227824492204</v>
      </c>
      <c r="R150" s="42" t="n">
        <f aca="false">+((R126/Q126)^($B$19))^0.2</f>
        <v>1.0215401737438</v>
      </c>
      <c r="S150" s="42" t="n">
        <f aca="false">+((S126/R126)^($B$19))^0.2</f>
        <v>1.02084337335682</v>
      </c>
      <c r="T150" s="42" t="n">
        <f aca="false">+((T126/S126)^($B$19))^0.2</f>
        <v>1.02018951308411</v>
      </c>
      <c r="U150" s="42" t="n">
        <f aca="false">+((U126/T126)^($B$19))^0.2</f>
        <v>1.01958638610303</v>
      </c>
      <c r="V150" s="42" t="n">
        <f aca="false">+((V126/U126)^($B$19))^0.2</f>
        <v>1.01903601485239</v>
      </c>
      <c r="W150" s="42" t="n">
        <f aca="false">+((W126/V126)^($B$19))^0.2</f>
        <v>1.01854614212156</v>
      </c>
      <c r="X150" s="42" t="n">
        <f aca="false">+((X126/W126)^($B$19))^0.2</f>
        <v>1.01813338570888</v>
      </c>
      <c r="Y150" s="42" t="n">
        <f aca="false">+((Y126/X126)^($B$19))^0.2</f>
        <v>1.0178253207852</v>
      </c>
      <c r="Z150" s="42" t="n">
        <f aca="false">+((Z126/Y126)^($B$19))^0.2</f>
        <v>1.0174869504506</v>
      </c>
      <c r="AA150" s="42" t="n">
        <f aca="false">+((AA126/Z126)^($B$19))^0.2</f>
        <v>1.01707826417239</v>
      </c>
      <c r="AB150" s="42" t="n">
        <f aca="false">+((AB126/AA126)^($B$19))^0.2</f>
        <v>1.01661198618492</v>
      </c>
      <c r="AC150" s="42" t="n">
        <f aca="false">+((AC126/AB126)^($B$19))^0.2</f>
        <v>1.01608391313511</v>
      </c>
      <c r="AD150" s="42" t="n">
        <f aca="false">+((AD126/AC126)^($B$19))^0.2</f>
        <v>1.01546968277765</v>
      </c>
      <c r="AE150" s="42" t="n">
        <f aca="false">+((AE126/AD126)^($B$19))^0.2</f>
        <v>1.01496497665049</v>
      </c>
      <c r="AF150" s="42" t="n">
        <f aca="false">+((AF126/AE126)^($B$19))^0.2</f>
        <v>1.01483835298756</v>
      </c>
      <c r="AG150" s="42" t="n">
        <f aca="false">+((AG126/AF126)^($B$19))^0.2</f>
        <v>1.01462696654049</v>
      </c>
      <c r="AH150" s="42" t="n">
        <f aca="false">+((AH126/AG126)^($B$19))^0.2</f>
        <v>1.0143582761947</v>
      </c>
      <c r="AI150" s="42" t="n">
        <f aca="false">+((AI126/AH126)^($B$19))^0.2</f>
        <v>1.01405057446557</v>
      </c>
      <c r="AJ150" s="42" t="n">
        <f aca="false">+((AJ126/AI126)^($B$19))^0.2</f>
        <v>1.01371648970792</v>
      </c>
      <c r="AK150" s="42" t="n">
        <f aca="false">+((AK126/AJ126)^($B$19))^0.2</f>
        <v>1.01336506059979</v>
      </c>
      <c r="AL150" s="42" t="n">
        <f aca="false">+((AL126/AK126)^($B$19))^0.2</f>
        <v>1.0130029690116</v>
      </c>
      <c r="AM150" s="42" t="n">
        <f aca="false">+((AM126/AL126)^($B$19))^0.2</f>
        <v>1.01263529579601</v>
      </c>
      <c r="AN150" s="42" t="n">
        <f aca="false">+((AN126/AM126)^($B$19))^0.2</f>
        <v>1.01226598739576</v>
      </c>
      <c r="AO150" s="42" t="n">
        <f aca="false">+((AO126/AN126)^($B$19))^0.2</f>
        <v>1.0118981882505</v>
      </c>
      <c r="AP150" s="42" t="n">
        <f aca="false">+((AP126/AO126)^($B$19))^0.2</f>
        <v>1.01153448776779</v>
      </c>
      <c r="AQ150" s="42" t="n">
        <f aca="false">+((AQ126/AP126)^($B$19))^0.2</f>
        <v>1.01117715765953</v>
      </c>
      <c r="AR150" s="42" t="n">
        <f aca="false">+((AR126/AQ126)^($B$19))^0.2</f>
        <v>1.01082842339753</v>
      </c>
      <c r="AS150" s="42" t="n">
        <f aca="false">+((AS126/AR126)^($B$19))^0.2</f>
        <v>1.01049084381854</v>
      </c>
      <c r="AT150" s="42" t="n">
        <f aca="false">+((AT126/AS126)^($B$19))^0.2</f>
        <v>1.01016789558813</v>
      </c>
      <c r="AU150" s="42" t="n">
        <f aca="false">+((AU126/AT126)^($B$19))^0.2</f>
        <v>1.00986495173783</v>
      </c>
      <c r="AV150" s="42" t="n">
        <f aca="false">+((AV126/AU126)^($B$19))^0.2</f>
        <v>1.0095909617252</v>
      </c>
      <c r="AW150" s="42" t="n">
        <f aca="false">+((AW126/AV126)^($B$19))^0.2</f>
        <v>1.00936140235182</v>
      </c>
      <c r="AX150" s="42" t="n">
        <f aca="false">+((AX126/AW126)^($B$19))^0.2</f>
        <v>1.00920355020527</v>
      </c>
      <c r="AY150" s="42" t="n">
        <f aca="false">+((AY126/AX126)^($B$19))^0.2</f>
        <v>1.00916608188421</v>
      </c>
      <c r="AZ150" s="42" t="n">
        <f aca="false">+((AZ126/AY126)^($B$19))^0.2</f>
        <v>1.00187863058887</v>
      </c>
      <c r="BA150" s="42" t="n">
        <f aca="false">+((BA126/AZ126)^($B$19))^0.2</f>
        <v>1.00990176285199</v>
      </c>
      <c r="BB150" s="42" t="n">
        <f aca="false">+((BB126/BA126)^($B$19))^0.2</f>
        <v>1.00906130240695</v>
      </c>
      <c r="BC150" s="42" t="n">
        <f aca="false">+((BC126/BB126)^($B$19))^0.2</f>
        <v>1.00844276033522</v>
      </c>
      <c r="BD150" s="42" t="n">
        <f aca="false">+((BD126/BC126)^($B$19))^0.2</f>
        <v>1.00809277431098</v>
      </c>
      <c r="BE150" s="42" t="n">
        <f aca="false">+((BE126/BD126)^($B$19))^0.2</f>
        <v>1.00762321297803</v>
      </c>
      <c r="BF150" s="42" t="n">
        <f aca="false">+((BF126/BE126)^($B$19))^0.2</f>
        <v>1.00718277557482</v>
      </c>
      <c r="BG150" s="42" t="n">
        <f aca="false">+((BG126/BF126)^($B$19))^0.2</f>
        <v>1.0067633955</v>
      </c>
      <c r="BH150" s="42" t="n">
        <f aca="false">+((BH126/BG126)^($B$19))^0.2</f>
        <v>1.00635182304316</v>
      </c>
      <c r="BI150" s="42" t="n">
        <f aca="false">+((BI126/BH126)^($B$19))^0.2</f>
        <v>1.00593305984143</v>
      </c>
    </row>
    <row r="151" s="42" customFormat="true" ht="21" hidden="false" customHeight="true" outlineLevel="0" collapsed="false">
      <c r="A151" s="40" t="str">
        <f aca="false">Base!A151</f>
        <v>Product</v>
      </c>
      <c r="C151" s="42" t="n">
        <f aca="false">+C150*C149</f>
        <v>1.05163586170955</v>
      </c>
      <c r="D151" s="42" t="n">
        <f aca="false">+D150*D149</f>
        <v>1.05069253092218</v>
      </c>
      <c r="E151" s="42" t="n">
        <f aca="false">+E150*E149</f>
        <v>1.04960820688949</v>
      </c>
      <c r="F151" s="42" t="n">
        <f aca="false">+F150*F149</f>
        <v>1.04846756657844</v>
      </c>
      <c r="G151" s="42" t="n">
        <f aca="false">+G150*G149</f>
        <v>1.04731685958481</v>
      </c>
      <c r="H151" s="42" t="n">
        <f aca="false">+H150*H149</f>
        <v>1.04618103917858</v>
      </c>
      <c r="I151" s="42" t="n">
        <f aca="false">+I150*I149</f>
        <v>1.04507334862667</v>
      </c>
      <c r="J151" s="42" t="n">
        <f aca="false">+J150*J149</f>
        <v>1.04400064786197</v>
      </c>
      <c r="K151" s="42" t="n">
        <f aca="false">+K150*K149</f>
        <v>1.04296635739908</v>
      </c>
      <c r="L151" s="42" t="n">
        <f aca="false">+L150*L149</f>
        <v>1.04197207527665</v>
      </c>
      <c r="M151" s="42" t="n">
        <f aca="false">+M150*M149</f>
        <v>1.04101845786937</v>
      </c>
      <c r="N151" s="42" t="n">
        <f aca="false">+N150*N149</f>
        <v>1.0401056983184</v>
      </c>
      <c r="O151" s="42" t="n">
        <f aca="false">+O150*O149</f>
        <v>1.03923378916861</v>
      </c>
      <c r="P151" s="42" t="n">
        <f aca="false">+P150*P149</f>
        <v>1.03840268291795</v>
      </c>
      <c r="Q151" s="42" t="n">
        <f aca="false">+Q150*Q149</f>
        <v>1.03761241859587</v>
      </c>
      <c r="R151" s="42" t="n">
        <f aca="false">+R150*R149</f>
        <v>1.03686327634996</v>
      </c>
      <c r="S151" s="42" t="n">
        <f aca="false">+S150*S149</f>
        <v>1.03615602395717</v>
      </c>
      <c r="T151" s="42" t="n">
        <f aca="false">+T150*T149</f>
        <v>1.03549235578037</v>
      </c>
      <c r="U151" s="42" t="n">
        <f aca="false">+U150*U149</f>
        <v>1.03488018189457</v>
      </c>
      <c r="V151" s="42" t="n">
        <f aca="false">+V150*V149</f>
        <v>1.03432155507518</v>
      </c>
      <c r="W151" s="42" t="n">
        <f aca="false">+W150*W149</f>
        <v>1.03382433425338</v>
      </c>
      <c r="X151" s="42" t="n">
        <f aca="false">+X150*X149</f>
        <v>1.03340538649451</v>
      </c>
      <c r="Y151" s="42" t="n">
        <f aca="false">+Y150*Y149</f>
        <v>1.03309270059698</v>
      </c>
      <c r="Z151" s="42" t="n">
        <f aca="false">+Z150*Z149</f>
        <v>1.03274925470736</v>
      </c>
      <c r="AA151" s="42" t="n">
        <f aca="false">+AA150*AA149</f>
        <v>1.03233443813497</v>
      </c>
      <c r="AB151" s="42" t="n">
        <f aca="false">+AB150*AB149</f>
        <v>1.03186116597769</v>
      </c>
      <c r="AC151" s="42" t="n">
        <f aca="false">+AC150*AC149</f>
        <v>1.03132517183213</v>
      </c>
      <c r="AD151" s="42" t="n">
        <f aca="false">+AD150*AD149</f>
        <v>1.03070172801932</v>
      </c>
      <c r="AE151" s="42" t="n">
        <f aca="false">+AE150*AE149</f>
        <v>1.03018945130025</v>
      </c>
      <c r="AF151" s="42" t="n">
        <f aca="false">+AF150*AF149</f>
        <v>1.03006092828238</v>
      </c>
      <c r="AG151" s="42" t="n">
        <f aca="false">+AG150*AG149</f>
        <v>1.0298463710386</v>
      </c>
      <c r="AH151" s="42" t="n">
        <f aca="false">+AH150*AH149</f>
        <v>1.02957365033762</v>
      </c>
      <c r="AI151" s="42" t="n">
        <f aca="false">+AI150*AI149</f>
        <v>1.02926133308255</v>
      </c>
      <c r="AJ151" s="42" t="n">
        <f aca="false">+AJ150*AJ149</f>
        <v>1.02892223705354</v>
      </c>
      <c r="AK151" s="42" t="n">
        <f aca="false">+AK150*AK149</f>
        <v>1.02856553650879</v>
      </c>
      <c r="AL151" s="42" t="n">
        <f aca="false">+AL150*AL149</f>
        <v>1.02819801354677</v>
      </c>
      <c r="AM151" s="42" t="n">
        <f aca="false">+AM150*AM149</f>
        <v>1.02782482523295</v>
      </c>
      <c r="AN151" s="42" t="n">
        <f aca="false">+AN150*AN149</f>
        <v>1.0274499772067</v>
      </c>
      <c r="AO151" s="42" t="n">
        <f aca="false">+AO150*AO149</f>
        <v>1.02707666107426</v>
      </c>
      <c r="AP151" s="42" t="n">
        <f aca="false">+AP150*AP149</f>
        <v>1.0267075050843</v>
      </c>
      <c r="AQ151" s="42" t="n">
        <f aca="false">+AQ150*AQ149</f>
        <v>1.02634481502443</v>
      </c>
      <c r="AR151" s="42" t="n">
        <f aca="false">+AR150*AR149</f>
        <v>1.0259908497485</v>
      </c>
      <c r="AS151" s="42" t="n">
        <f aca="false">+AS150*AS149</f>
        <v>1.02564820647582</v>
      </c>
      <c r="AT151" s="42" t="n">
        <f aca="false">+AT150*AT149</f>
        <v>1.02532041402196</v>
      </c>
      <c r="AU151" s="42" t="n">
        <f aca="false">+AU150*AU149</f>
        <v>1.0250129260139</v>
      </c>
      <c r="AV151" s="42" t="n">
        <f aca="false">+AV150*AV149</f>
        <v>1.02473482615108</v>
      </c>
      <c r="AW151" s="42" t="n">
        <f aca="false">+AW150*AW149</f>
        <v>1.02450182338709</v>
      </c>
      <c r="AX151" s="42" t="n">
        <f aca="false">+AX150*AX149</f>
        <v>1.02434160345835</v>
      </c>
      <c r="AY151" s="42" t="n">
        <f aca="false">+AY150*AY149</f>
        <v>1.02430357311248</v>
      </c>
      <c r="AZ151" s="42" t="n">
        <f aca="false">+AZ150*AZ149</f>
        <v>1.0169068100477</v>
      </c>
      <c r="BA151" s="42" t="n">
        <f aca="false">+BA150*BA149</f>
        <v>1.02505028929477</v>
      </c>
      <c r="BB151" s="42" t="n">
        <f aca="false">+BB150*BB149</f>
        <v>1.02419722194305</v>
      </c>
      <c r="BC151" s="42" t="n">
        <f aca="false">+BC150*BC149</f>
        <v>1.02356940174025</v>
      </c>
      <c r="BD151" s="42" t="n">
        <f aca="false">+BD150*BD149</f>
        <v>1.02321416592565</v>
      </c>
      <c r="BE151" s="42" t="n">
        <f aca="false">+BE150*BE149</f>
        <v>1.0227375611727</v>
      </c>
      <c r="BF151" s="42" t="n">
        <f aca="false">+BF150*BF149</f>
        <v>1.02229051720845</v>
      </c>
      <c r="BG151" s="42" t="n">
        <f aca="false">+BG150*BG149</f>
        <v>1.0218648464325</v>
      </c>
      <c r="BH151" s="42" t="n">
        <f aca="false">+BH150*BH149</f>
        <v>1.0214471003888</v>
      </c>
      <c r="BI151" s="42" t="n">
        <f aca="false">+BI150*BI149</f>
        <v>1.02102205573905</v>
      </c>
    </row>
    <row r="152" s="42" customFormat="true" ht="21" hidden="false" customHeight="true" outlineLevel="0" collapsed="false">
      <c r="A152" s="40" t="str">
        <f aca="false">Base!A152</f>
        <v>Consumption discount rate</v>
      </c>
      <c r="C152" s="42" t="n">
        <f aca="false">+C151-1</f>
        <v>0.0516358617095516</v>
      </c>
      <c r="D152" s="42" t="n">
        <f aca="false">+D151-1</f>
        <v>0.0506925309221837</v>
      </c>
      <c r="E152" s="42" t="n">
        <f aca="false">+E151-1</f>
        <v>0.049608206889487</v>
      </c>
      <c r="F152" s="42" t="n">
        <f aca="false">+F151-1</f>
        <v>0.0484675665784449</v>
      </c>
      <c r="G152" s="42" t="n">
        <f aca="false">+G151-1</f>
        <v>0.047316859584805</v>
      </c>
      <c r="H152" s="42" t="n">
        <f aca="false">+H151-1</f>
        <v>0.0461810391785817</v>
      </c>
      <c r="I152" s="42" t="n">
        <f aca="false">+I151-1</f>
        <v>0.0450733486266732</v>
      </c>
      <c r="J152" s="42" t="n">
        <f aca="false">+J151-1</f>
        <v>0.0440006478619668</v>
      </c>
      <c r="K152" s="42" t="n">
        <f aca="false">+K151-1</f>
        <v>0.0429663573990793</v>
      </c>
      <c r="L152" s="42" t="n">
        <f aca="false">+L151-1</f>
        <v>0.0419720752766504</v>
      </c>
      <c r="M152" s="42" t="n">
        <f aca="false">+M151-1</f>
        <v>0.0410184578693653</v>
      </c>
      <c r="N152" s="42" t="n">
        <f aca="false">+N151-1</f>
        <v>0.0401056983184043</v>
      </c>
      <c r="O152" s="42" t="n">
        <f aca="false">+O151-1</f>
        <v>0.0392337891686148</v>
      </c>
      <c r="P152" s="42" t="n">
        <f aca="false">+P151-1</f>
        <v>0.0384026829179511</v>
      </c>
      <c r="Q152" s="42" t="n">
        <f aca="false">+Q151-1</f>
        <v>0.0376124185958657</v>
      </c>
      <c r="R152" s="42" t="n">
        <f aca="false">+R151-1</f>
        <v>0.036863276349959</v>
      </c>
      <c r="S152" s="42" t="n">
        <f aca="false">+S151-1</f>
        <v>0.0361560239571694</v>
      </c>
      <c r="T152" s="42" t="n">
        <f aca="false">+T151-1</f>
        <v>0.0354923557803701</v>
      </c>
      <c r="U152" s="42" t="n">
        <f aca="false">+U151-1</f>
        <v>0.034880181894571</v>
      </c>
      <c r="V152" s="42" t="n">
        <f aca="false">+V151-1</f>
        <v>0.0343215550751765</v>
      </c>
      <c r="W152" s="42" t="n">
        <f aca="false">+W151-1</f>
        <v>0.0338243342533826</v>
      </c>
      <c r="X152" s="42" t="n">
        <f aca="false">+X151-1</f>
        <v>0.0334053864945132</v>
      </c>
      <c r="Y152" s="42" t="n">
        <f aca="false">+Y151-1</f>
        <v>0.033092700596975</v>
      </c>
      <c r="Z152" s="42" t="n">
        <f aca="false">+Z151-1</f>
        <v>0.0327492547073549</v>
      </c>
      <c r="AA152" s="42" t="n">
        <f aca="false">+AA151-1</f>
        <v>0.0323344381349746</v>
      </c>
      <c r="AB152" s="42" t="n">
        <f aca="false">+AB151-1</f>
        <v>0.0318611659776948</v>
      </c>
      <c r="AC152" s="42" t="n">
        <f aca="false">+AC151-1</f>
        <v>0.0313251718321341</v>
      </c>
      <c r="AD152" s="42" t="n">
        <f aca="false">+AD151-1</f>
        <v>0.0307017280193185</v>
      </c>
      <c r="AE152" s="42" t="n">
        <f aca="false">+AE151-1</f>
        <v>0.0301894513002452</v>
      </c>
      <c r="AF152" s="42" t="n">
        <f aca="false">+AF151-1</f>
        <v>0.0300609282823763</v>
      </c>
      <c r="AG152" s="42" t="n">
        <f aca="false">+AG151-1</f>
        <v>0.0298463710386005</v>
      </c>
      <c r="AH152" s="42" t="n">
        <f aca="false">+AH151-1</f>
        <v>0.0295736503376243</v>
      </c>
      <c r="AI152" s="42" t="n">
        <f aca="false">+AI151-1</f>
        <v>0.0292613330825535</v>
      </c>
      <c r="AJ152" s="42" t="n">
        <f aca="false">+AJ151-1</f>
        <v>0.0289222370535402</v>
      </c>
      <c r="AK152" s="42" t="n">
        <f aca="false">+AK151-1</f>
        <v>0.0285655365087878</v>
      </c>
      <c r="AL152" s="42" t="n">
        <f aca="false">+AL151-1</f>
        <v>0.0281980135467743</v>
      </c>
      <c r="AM152" s="42" t="n">
        <f aca="false">+AM151-1</f>
        <v>0.0278248252329545</v>
      </c>
      <c r="AN152" s="42" t="n">
        <f aca="false">+AN151-1</f>
        <v>0.0274499772066989</v>
      </c>
      <c r="AO152" s="42" t="n">
        <f aca="false">+AO151-1</f>
        <v>0.027076661074257</v>
      </c>
      <c r="AP152" s="42" t="n">
        <f aca="false">+AP151-1</f>
        <v>0.026707505084302</v>
      </c>
      <c r="AQ152" s="42" t="n">
        <f aca="false">+AQ151-1</f>
        <v>0.0263448150244254</v>
      </c>
      <c r="AR152" s="42" t="n">
        <f aca="false">+AR151-1</f>
        <v>0.0259908497484977</v>
      </c>
      <c r="AS152" s="42" t="n">
        <f aca="false">+AS151-1</f>
        <v>0.0256482064758159</v>
      </c>
      <c r="AT152" s="42" t="n">
        <f aca="false">+AT151-1</f>
        <v>0.0253204140219558</v>
      </c>
      <c r="AU152" s="42" t="n">
        <f aca="false">+AU151-1</f>
        <v>0.0250129260138967</v>
      </c>
      <c r="AV152" s="42" t="n">
        <f aca="false">+AV151-1</f>
        <v>0.0247348261510791</v>
      </c>
      <c r="AW152" s="42" t="n">
        <f aca="false">+AW151-1</f>
        <v>0.0245018233870937</v>
      </c>
      <c r="AX152" s="42" t="n">
        <f aca="false">+AX151-1</f>
        <v>0.0243416034583519</v>
      </c>
      <c r="AY152" s="42" t="n">
        <f aca="false">+AY151-1</f>
        <v>0.0243035731124765</v>
      </c>
      <c r="AZ152" s="42" t="n">
        <f aca="false">+AZ151-1</f>
        <v>0.0169068100477008</v>
      </c>
      <c r="BA152" s="42" t="n">
        <f aca="false">+BA151-1</f>
        <v>0.0250502892947719</v>
      </c>
      <c r="BB152" s="42" t="n">
        <f aca="false">+BB151-1</f>
        <v>0.0241972219430511</v>
      </c>
      <c r="BC152" s="42" t="n">
        <f aca="false">+BC151-1</f>
        <v>0.023569401740247</v>
      </c>
      <c r="BD152" s="42" t="n">
        <f aca="false">+BD151-1</f>
        <v>0.0232141659256453</v>
      </c>
      <c r="BE152" s="42" t="n">
        <f aca="false">+BE151-1</f>
        <v>0.0227375611726968</v>
      </c>
      <c r="BF152" s="42" t="n">
        <f aca="false">+BF151-1</f>
        <v>0.0222905172084458</v>
      </c>
      <c r="BG152" s="42" t="n">
        <f aca="false">+BG151-1</f>
        <v>0.0218648464324986</v>
      </c>
      <c r="BH152" s="42" t="n">
        <f aca="false">+BH151-1</f>
        <v>0.0214471003888042</v>
      </c>
      <c r="BI152" s="42" t="n">
        <f aca="false">+BI151-1</f>
        <v>0.021022055739051</v>
      </c>
    </row>
    <row r="153" s="42" customFormat="true" ht="21" hidden="false" customHeight="true" outlineLevel="0" collapsed="false">
      <c r="A153" s="40" t="str">
        <f aca="false">Base!A153</f>
        <v>Risk-free rate of return</v>
      </c>
      <c r="C153" s="42" t="n">
        <f aca="false">+C148*C150*(1+B16)-1</f>
        <v>0.0637930801072142</v>
      </c>
      <c r="D153" s="42" t="n">
        <f aca="false">+D148*D150*(1+C16)-1</f>
        <v>0.0455203215729938</v>
      </c>
      <c r="E153" s="42" t="n">
        <f aca="false">+E148*E150*(1+D16)-1</f>
        <v>0.0430491799746406</v>
      </c>
      <c r="F153" s="42" t="n">
        <f aca="false">+F148*F150*(1+E16)-1</f>
        <v>0.0407128689712861</v>
      </c>
      <c r="G153" s="42" t="n">
        <f aca="false">+G148*G150*(1+F16)-1</f>
        <v>0.0385313132080476</v>
      </c>
      <c r="H153" s="42" t="n">
        <f aca="false">+H148*H150*(1+G16)-1</f>
        <v>0.0365067501953469</v>
      </c>
      <c r="I153" s="42" t="n">
        <f aca="false">+I148*I150*(1+H16)-1</f>
        <v>0.0346328518470989</v>
      </c>
      <c r="J153" s="42" t="n">
        <f aca="false">+J148*J150*(1+I16)-1</f>
        <v>0.0328996212888999</v>
      </c>
      <c r="K153" s="42" t="n">
        <f aca="false">+K148*K150*(1+J16)-1</f>
        <v>0.0312959570934577</v>
      </c>
      <c r="L153" s="42" t="n">
        <f aca="false">+L148*L150*(1+K16)-1</f>
        <v>0.0298109415272005</v>
      </c>
      <c r="M153" s="42" t="n">
        <f aca="false">+M148*M150*(1+L16)-1</f>
        <v>0.0284344391671263</v>
      </c>
      <c r="N153" s="42" t="n">
        <f aca="false">+N148*N150*(1+M16)-1</f>
        <v>0.0271573336856963</v>
      </c>
      <c r="O153" s="42" t="n">
        <f aca="false">+O148*O150*(1+N16)-1</f>
        <v>0.0259715835524434</v>
      </c>
      <c r="P153" s="42" t="n">
        <f aca="false">+P148*P150*(1+O16)-1</f>
        <v>0.0248702050271803</v>
      </c>
      <c r="Q153" s="42" t="n">
        <f aca="false">+Q148*Q150*(1+P16)-1</f>
        <v>0.0238472459463539</v>
      </c>
      <c r="R153" s="42" t="n">
        <f aca="false">+R148*R150*(1+Q16)-1</f>
        <v>0.0228978080861937</v>
      </c>
      <c r="S153" s="42" t="n">
        <f aca="false">+S148*S150*(1+R16)-1</f>
        <v>0.0220181781700948</v>
      </c>
      <c r="T153" s="42" t="n">
        <f aca="false">+T148*T150*(1+S16)-1</f>
        <v>0.0212061640492105</v>
      </c>
      <c r="U153" s="42" t="n">
        <f aca="false">+U148*U150*(1+T16)-1</f>
        <v>0.020466226615824</v>
      </c>
      <c r="V153" s="42" t="n">
        <f aca="false">+V148*V150*(1+U16)-1</f>
        <v>0.0197975014263763</v>
      </c>
      <c r="W153" s="42" t="n">
        <f aca="false">+W148*W150*(1+V16)-1</f>
        <v>0.0192052394929096</v>
      </c>
      <c r="X153" s="42" t="n">
        <f aca="false">+X148*X150*(1+W16)-1</f>
        <v>0.0187039079995561</v>
      </c>
      <c r="Y153" s="42" t="n">
        <f aca="false">+Y148*Y150*(1+X16)-1</f>
        <v>0.0183192250534288</v>
      </c>
      <c r="Z153" s="42" t="n">
        <f aca="false">+Z148*Z150*(1+Y16)-1</f>
        <v>0.0179145154544837</v>
      </c>
      <c r="AA153" s="42" t="n">
        <f aca="false">+AA148*AA150*(1+Z16)-1</f>
        <v>0.0174483763227202</v>
      </c>
      <c r="AB153" s="42" t="n">
        <f aca="false">+AB148*AB150*(1+AA16)-1</f>
        <v>0.0169323485566071</v>
      </c>
      <c r="AC153" s="42" t="n">
        <f aca="false">+AC148*AC150*(1+AB16)-1</f>
        <v>0.0163611969837745</v>
      </c>
      <c r="AD153" s="42" t="n">
        <f aca="false">+AD148*AD150*(1+AC16)-1</f>
        <v>0.0157096610441552</v>
      </c>
      <c r="AE153" s="42" t="n">
        <f aca="false">+AE148*AE150*(1+AD16)-1</f>
        <v>0.0151726912499042</v>
      </c>
      <c r="AF153" s="42" t="n">
        <f aca="false">+AF148*AF150*(1+AE16)-1</f>
        <v>0.0150182089233477</v>
      </c>
      <c r="AG153" s="42" t="n">
        <f aca="false">+AG148*AG150*(1+AF16)-1</f>
        <v>0.014782687488788</v>
      </c>
      <c r="AH153" s="42" t="n">
        <f aca="false">+AH148*AH150*(1+AG16)-1</f>
        <v>0.0144930934379734</v>
      </c>
      <c r="AI153" s="42" t="n">
        <f aca="false">+AI148*AI150*(1+AH16)-1</f>
        <v>0.0141672897427538</v>
      </c>
      <c r="AJ153" s="42" t="n">
        <f aca="false">+AJ148*AJ150*(1+AI16)-1</f>
        <v>0.0138175310589248</v>
      </c>
      <c r="AK153" s="42" t="n">
        <f aca="false">+AK148*AK150*(1+AJ16)-1</f>
        <v>0.0134525314910339</v>
      </c>
      <c r="AL153" s="42" t="n">
        <f aca="false">+AL148*AL150*(1+AK16)-1</f>
        <v>0.0130786912988921</v>
      </c>
      <c r="AM153" s="42" t="n">
        <f aca="false">+AM148*AM150*(1+AL16)-1</f>
        <v>0.0127008471676422</v>
      </c>
      <c r="AN153" s="42" t="n">
        <f aca="false">+AN148*AN150*(1+AM16)-1</f>
        <v>0.0123227339343617</v>
      </c>
      <c r="AO153" s="42" t="n">
        <f aca="false">+AO148*AO150*(1+AN16)-1</f>
        <v>0.0119473127128644</v>
      </c>
      <c r="AP153" s="42" t="n">
        <f aca="false">+AP148*AP150*(1+AO16)-1</f>
        <v>0.0115770141233371</v>
      </c>
      <c r="AQ153" s="42" t="n">
        <f aca="false">+AQ148*AQ150*(1+AP16)-1</f>
        <v>0.011213972370111</v>
      </c>
      <c r="AR153" s="42" t="n">
        <f aca="false">+AR148*AR150*(1+AQ16)-1</f>
        <v>0.0108602938638651</v>
      </c>
      <c r="AS153" s="42" t="n">
        <f aca="false">+AS148*AS150*(1+AR16)-1</f>
        <v>0.0105184343667686</v>
      </c>
      <c r="AT153" s="42" t="n">
        <f aca="false">+AT148*AT150*(1+AS16)-1</f>
        <v>0.0101917813229804</v>
      </c>
      <c r="AU153" s="42" t="n">
        <f aca="false">+AU148*AU150*(1+AT16)-1</f>
        <v>0.00988563054811475</v>
      </c>
      <c r="AV153" s="42" t="n">
        <f aca="false">+AV148*AV150*(1+AU16)-1</f>
        <v>0.00960886469170541</v>
      </c>
      <c r="AW153" s="42" t="n">
        <f aca="false">+AW148*AW150*(1+AV16)-1</f>
        <v>0.00937690277712178</v>
      </c>
      <c r="AX153" s="42" t="n">
        <f aca="false">+AX148*AX150*(1+AW16)-1</f>
        <v>0.00921697146052192</v>
      </c>
      <c r="AY153" s="42" t="n">
        <f aca="false">+AY148*AY150*(1+AX16)-1</f>
        <v>0.00917770424938946</v>
      </c>
      <c r="AZ153" s="42" t="n">
        <f aca="false">+AZ148*AZ150*(1+AY16)-1</f>
        <v>0.00188862286763958</v>
      </c>
      <c r="BA153" s="42" t="n">
        <f aca="false">+BA148*BA150*(1+AZ16)-1</f>
        <v>0.00991048545607631</v>
      </c>
      <c r="BB153" s="42" t="n">
        <f aca="false">+BB148*BB150*(1+BA16)-1</f>
        <v>0.00906884989131296</v>
      </c>
      <c r="BC153" s="42" t="n">
        <f aca="false">+BC148*BC150*(1+BB16)-1</f>
        <v>0.00844929244684511</v>
      </c>
      <c r="BD153" s="42" t="n">
        <f aca="false">+BD148*BD150*(1+BC16)-1</f>
        <v>0.00809842915396564</v>
      </c>
      <c r="BE153" s="42" t="n">
        <f aca="false">+BE148*BE150*(1+BD16)-1</f>
        <v>0.00762810778918488</v>
      </c>
      <c r="BF153" s="42" t="n">
        <f aca="false">+BF148*BF150*(1+BE16)-1</f>
        <v>0.00718701262706056</v>
      </c>
      <c r="BG153" s="42" t="n">
        <f aca="false">+BG148*BG150*(1+BF16)-1</f>
        <v>0.00676706325834986</v>
      </c>
      <c r="BH153" s="42" t="n">
        <f aca="false">+BH148*BH150*(1+BG16)-1</f>
        <v>0.00635499802262918</v>
      </c>
      <c r="BI153" s="42" t="n">
        <f aca="false">+BI148*BI150*(1+BH16)-1</f>
        <v>0.00593580822893491</v>
      </c>
    </row>
    <row r="154" s="42" customFormat="true" ht="21" hidden="false" customHeight="true" outlineLevel="0" collapsed="false">
      <c r="A154" s="40" t="str">
        <f aca="false">Base!A154</f>
        <v>Real rate of return on capital (with full risks)</v>
      </c>
      <c r="C154" s="42" t="n">
        <f aca="false">+C151*(1+B9)-1</f>
        <v>0.0516358617095516</v>
      </c>
      <c r="D154" s="42" t="n">
        <f aca="false">+D151*(1+C9)-1</f>
        <v>0.0506925309221837</v>
      </c>
      <c r="E154" s="42" t="n">
        <f aca="false">+E151*(1+D9)-1</f>
        <v>0.049608206889487</v>
      </c>
      <c r="F154" s="42" t="n">
        <f aca="false">+F151*(1+E9)-1</f>
        <v>0.0484675665784449</v>
      </c>
      <c r="G154" s="42" t="n">
        <f aca="false">+G151*(1+F9)-1</f>
        <v>0.047316859584805</v>
      </c>
      <c r="H154" s="42" t="n">
        <f aca="false">+H151*(1+G9)-1</f>
        <v>0.0461810391785817</v>
      </c>
      <c r="I154" s="42" t="n">
        <f aca="false">+I151*(1+H9)-1</f>
        <v>0.0450733486266732</v>
      </c>
      <c r="J154" s="42" t="n">
        <f aca="false">+J151*(1+I9)-1</f>
        <v>0.0440006478619668</v>
      </c>
      <c r="K154" s="42" t="n">
        <f aca="false">+K151*(1+J9)-1</f>
        <v>0.0429663573990793</v>
      </c>
      <c r="L154" s="42" t="n">
        <f aca="false">+L151*(1+K9)-1</f>
        <v>0.0419720752766504</v>
      </c>
      <c r="M154" s="42" t="n">
        <f aca="false">+M151*(1+L9)-1</f>
        <v>0.0410184578693653</v>
      </c>
      <c r="N154" s="42" t="n">
        <f aca="false">+N151*(1+M9)-1</f>
        <v>0.0401056983184043</v>
      </c>
      <c r="O154" s="42" t="n">
        <f aca="false">+O151*(1+N9)-1</f>
        <v>0.0392337891686148</v>
      </c>
      <c r="P154" s="42" t="n">
        <f aca="false">+P151*(1+O9)-1</f>
        <v>0.0384026829179511</v>
      </c>
      <c r="Q154" s="42" t="n">
        <f aca="false">+Q151*(1+P9)-1</f>
        <v>0.0376124185958657</v>
      </c>
      <c r="R154" s="42" t="n">
        <f aca="false">+R151*(1+Q9)-1</f>
        <v>0.036863276349959</v>
      </c>
      <c r="S154" s="42" t="n">
        <f aca="false">+S151*(1+R9)-1</f>
        <v>0.0361560239571694</v>
      </c>
      <c r="T154" s="42" t="n">
        <f aca="false">+T151*(1+S9)-1</f>
        <v>0.0354923557803701</v>
      </c>
      <c r="U154" s="42" t="n">
        <f aca="false">+U151*(1+T9)-1</f>
        <v>0.034880181894571</v>
      </c>
      <c r="V154" s="42" t="n">
        <f aca="false">+V151*(1+U9)-1</f>
        <v>0.0343215550751765</v>
      </c>
      <c r="W154" s="42" t="n">
        <f aca="false">+W151*(1+V9)-1</f>
        <v>0.0338243342533826</v>
      </c>
      <c r="X154" s="42" t="n">
        <f aca="false">+X151*(1+W9)-1</f>
        <v>0.0334053864945132</v>
      </c>
      <c r="Y154" s="42" t="n">
        <f aca="false">+Y151*(1+X9)-1</f>
        <v>0.033092700596975</v>
      </c>
      <c r="Z154" s="42" t="n">
        <f aca="false">+Z151*(1+Y9)-1</f>
        <v>0.0327492547073549</v>
      </c>
      <c r="AA154" s="42" t="n">
        <f aca="false">+AA151*(1+Z9)-1</f>
        <v>0.0323344381349746</v>
      </c>
      <c r="AB154" s="42" t="n">
        <f aca="false">+AB151*(1+AA9)-1</f>
        <v>0.0318611659776948</v>
      </c>
      <c r="AC154" s="42" t="n">
        <f aca="false">+AC151*(1+AB9)-1</f>
        <v>0.0313251718321341</v>
      </c>
      <c r="AD154" s="42" t="n">
        <f aca="false">+AD151*(1+AC9)-1</f>
        <v>0.0307017280193185</v>
      </c>
      <c r="AE154" s="42" t="n">
        <f aca="false">+AE151*(1+AD9)-1</f>
        <v>0.0301894513002452</v>
      </c>
      <c r="AF154" s="42" t="n">
        <f aca="false">+AF151*(1+AE9)-1</f>
        <v>0.0300609282823763</v>
      </c>
      <c r="AG154" s="42" t="n">
        <f aca="false">+AG151*(1+AF9)-1</f>
        <v>0.0298463710386005</v>
      </c>
      <c r="AH154" s="42" t="n">
        <f aca="false">+AH151*(1+AG9)-1</f>
        <v>0.0295736503376243</v>
      </c>
      <c r="AI154" s="42" t="n">
        <f aca="false">+AI151*(1+AH9)-1</f>
        <v>0.0292613330825535</v>
      </c>
      <c r="AJ154" s="42" t="n">
        <f aca="false">+AJ151*(1+AI9)-1</f>
        <v>0.0289222370535402</v>
      </c>
      <c r="AK154" s="42" t="n">
        <f aca="false">+AK151*(1+AJ9)-1</f>
        <v>0.0285655365087878</v>
      </c>
      <c r="AL154" s="42" t="n">
        <f aca="false">+AL151*(1+AK9)-1</f>
        <v>0.0281980135467743</v>
      </c>
      <c r="AM154" s="42" t="n">
        <f aca="false">+AM151*(1+AL9)-1</f>
        <v>0.0278248252329545</v>
      </c>
      <c r="AN154" s="42" t="n">
        <f aca="false">+AN151*(1+AM9)-1</f>
        <v>0.0274499772066989</v>
      </c>
      <c r="AO154" s="42" t="n">
        <f aca="false">+AO151*(1+AN9)-1</f>
        <v>0.027076661074257</v>
      </c>
      <c r="AP154" s="42" t="n">
        <f aca="false">+AP151*(1+AO9)-1</f>
        <v>0.026707505084302</v>
      </c>
      <c r="AQ154" s="42" t="n">
        <f aca="false">+AQ151*(1+AP9)-1</f>
        <v>0.0263448150244254</v>
      </c>
      <c r="AR154" s="42" t="n">
        <f aca="false">+AR151*(1+AQ9)-1</f>
        <v>0.0259908497484977</v>
      </c>
      <c r="AS154" s="42" t="n">
        <f aca="false">+AS151*(1+AR9)-1</f>
        <v>0.0256482064758159</v>
      </c>
      <c r="AT154" s="42" t="n">
        <f aca="false">+AT151*(1+AS9)-1</f>
        <v>0.0253204140219558</v>
      </c>
      <c r="AU154" s="42" t="n">
        <f aca="false">+AU151*(1+AT9)-1</f>
        <v>0.0250129260138967</v>
      </c>
      <c r="AV154" s="42" t="n">
        <f aca="false">+AV151*(1+AU9)-1</f>
        <v>0.0247348261510791</v>
      </c>
      <c r="AW154" s="42" t="n">
        <f aca="false">+AW151*(1+AV9)-1</f>
        <v>0.0245018233870937</v>
      </c>
      <c r="AX154" s="42" t="n">
        <f aca="false">+AX151*(1+AW9)-1</f>
        <v>0.0243416034583519</v>
      </c>
      <c r="AY154" s="42" t="n">
        <f aca="false">+AY151*(1+AX9)-1</f>
        <v>0.0243035731124765</v>
      </c>
      <c r="AZ154" s="42" t="n">
        <f aca="false">+AZ151*(1+AY9)-1</f>
        <v>0.0169068100477008</v>
      </c>
      <c r="BA154" s="42" t="n">
        <f aca="false">+BA151*(1+AZ9)-1</f>
        <v>0.0250502892947719</v>
      </c>
      <c r="BB154" s="42" t="n">
        <f aca="false">+BB151*(1+BA9)-1</f>
        <v>0.0241972219430511</v>
      </c>
      <c r="BC154" s="42" t="n">
        <f aca="false">+BC151*(1+BB9)-1</f>
        <v>0.023569401740247</v>
      </c>
      <c r="BD154" s="42" t="n">
        <f aca="false">+BD151*(1+BC9)-1</f>
        <v>0.0232141659256453</v>
      </c>
      <c r="BE154" s="42" t="n">
        <f aca="false">+BE151*(1+BD9)-1</f>
        <v>0.0227375611726968</v>
      </c>
      <c r="BF154" s="42" t="n">
        <f aca="false">+BF151*(1+BE9)-1</f>
        <v>0.0222905172084458</v>
      </c>
      <c r="BG154" s="42" t="n">
        <f aca="false">+BG151*(1+BF9)-1</f>
        <v>0.0218648464324986</v>
      </c>
      <c r="BH154" s="42" t="n">
        <f aca="false">+BH151*(1+BG9)-1</f>
        <v>0.0214471003888042</v>
      </c>
      <c r="BI154" s="42" t="n">
        <f aca="false">+BI151*(1+BH9)-1</f>
        <v>0.021022055739051</v>
      </c>
    </row>
    <row r="155" customFormat="false" ht="21" hidden="false" customHeight="true" outlineLevel="0" collapsed="false">
      <c r="A155" s="114" t="str">
        <f aca="false">Base!A155</f>
        <v>Consumption discount factor</v>
      </c>
      <c r="B155" s="54" t="n">
        <v>1</v>
      </c>
      <c r="C155" s="54" t="n">
        <f aca="false">+B155/(1+C152)^5</f>
        <v>0.77745106432767</v>
      </c>
      <c r="D155" s="54" t="n">
        <f aca="false">+C155/(1+D152)^5</f>
        <v>0.607148375697612</v>
      </c>
      <c r="E155" s="54" t="n">
        <f aca="false">+D155/(1+E152)^5</f>
        <v>0.476605169391926</v>
      </c>
      <c r="F155" s="54" t="n">
        <f aca="false">+E155/(1+F152)^5</f>
        <v>0.376169643969985</v>
      </c>
      <c r="G155" s="54" t="n">
        <f aca="false">+F155/(1+G152)^5</f>
        <v>0.298533637032334</v>
      </c>
      <c r="H155" s="54" t="n">
        <f aca="false">+G155/(1+H152)^5</f>
        <v>0.238209484136734</v>
      </c>
      <c r="I155" s="54" t="n">
        <f aca="false">+H155/(1+I152)^5</f>
        <v>0.191084379284187</v>
      </c>
      <c r="J155" s="54" t="n">
        <f aca="false">+I155/(1+J152)^5</f>
        <v>0.154071157403922</v>
      </c>
      <c r="K155" s="54" t="n">
        <f aca="false">+J155/(1+K152)^5</f>
        <v>0.124844624148577</v>
      </c>
      <c r="L155" s="54" t="n">
        <f aca="false">+K155/(1+L152)^5</f>
        <v>0.101645801756277</v>
      </c>
      <c r="M155" s="54" t="n">
        <f aca="false">+L155/(1+M152)^5</f>
        <v>0.0831375642444993</v>
      </c>
      <c r="N155" s="54" t="n">
        <f aca="false">+M155/(1+N152)^5</f>
        <v>0.0682983037800538</v>
      </c>
      <c r="O155" s="54" t="n">
        <f aca="false">+N155/(1+O152)^5</f>
        <v>0.0563434744126192</v>
      </c>
      <c r="P155" s="54" t="n">
        <f aca="false">+O155/(1+P152)^5</f>
        <v>0.0466675086310323</v>
      </c>
      <c r="Q155" s="54" t="n">
        <f aca="false">+P155/(1+Q152)^5</f>
        <v>0.0388006330897727</v>
      </c>
      <c r="R155" s="54" t="n">
        <f aca="false">+Q155/(1+R152)^5</f>
        <v>0.0323766080189163</v>
      </c>
      <c r="S155" s="54" t="n">
        <f aca="false">+R155/(1+S152)^5</f>
        <v>0.0271085049233122</v>
      </c>
      <c r="T155" s="54" t="n">
        <f aca="false">+S155/(1+T152)^5</f>
        <v>0.022770422046258</v>
      </c>
      <c r="U155" s="54" t="n">
        <f aca="false">+T155/(1+U152)^5</f>
        <v>0.0191831856211033</v>
      </c>
      <c r="V155" s="54" t="n">
        <f aca="false">+U155/(1+V152)^5</f>
        <v>0.0162047692854292</v>
      </c>
      <c r="W155" s="54" t="n">
        <f aca="false">+V155/(1+W152)^5</f>
        <v>0.0137217372842327</v>
      </c>
      <c r="X155" s="54" t="n">
        <f aca="false">+W155/(1+X152)^5</f>
        <v>0.0116427479452072</v>
      </c>
      <c r="Y155" s="54" t="n">
        <f aca="false">+X155/(1+Y152)^5</f>
        <v>0.0098937066752532</v>
      </c>
      <c r="Z155" s="54" t="n">
        <f aca="false">+Y155/(1+Z152)^5</f>
        <v>0.00842140549276468</v>
      </c>
      <c r="AA155" s="54" t="n">
        <f aca="false">+Z155/(1+AA152)^5</f>
        <v>0.00718261357762195</v>
      </c>
      <c r="AB155" s="54" t="n">
        <f aca="false">+AA155/(1+AB152)^5</f>
        <v>0.00614011014092723</v>
      </c>
      <c r="AC155" s="54" t="n">
        <f aca="false">+AB155/(1+AC152)^5</f>
        <v>0.00526257226362885</v>
      </c>
      <c r="AD155" s="54" t="n">
        <f aca="false">+AC155/(1+AD152)^5</f>
        <v>0.00452410891400519</v>
      </c>
      <c r="AE155" s="54" t="n">
        <f aca="false">+AD155/(1+AE152)^5</f>
        <v>0.00389894903857802</v>
      </c>
      <c r="AF155" s="54" t="n">
        <f aca="false">+AE155/(1+AF152)^5</f>
        <v>0.00336227311887564</v>
      </c>
      <c r="AG155" s="54" t="n">
        <f aca="false">+AF155/(1+AG152)^5</f>
        <v>0.00290249027720401</v>
      </c>
      <c r="AH155" s="54" t="n">
        <f aca="false">+AG155/(1+AH152)^5</f>
        <v>0.00250890188299219</v>
      </c>
      <c r="AI155" s="54" t="n">
        <f aca="false">+AH155/(1+AI152)^5</f>
        <v>0.00217197783580383</v>
      </c>
      <c r="AJ155" s="54" t="n">
        <f aca="false">+AI155/(1+AJ152)^5</f>
        <v>0.00188340024543911</v>
      </c>
      <c r="AK155" s="54" t="n">
        <f aca="false">+AJ155/(1+AK152)^5</f>
        <v>0.00163599804244541</v>
      </c>
      <c r="AL155" s="54" t="n">
        <f aca="false">+AK155/(1+AL152)^5</f>
        <v>0.00142363605120149</v>
      </c>
      <c r="AM155" s="54" t="n">
        <f aca="false">+AL155/(1+AM152)^5</f>
        <v>0.00124109053036189</v>
      </c>
      <c r="AN155" s="54" t="n">
        <f aca="false">+AM155/(1+AN152)^5</f>
        <v>0.00108392698310647</v>
      </c>
      <c r="AO155" s="54" t="n">
        <f aca="false">+AN155/(1+AO152)^5</f>
        <v>0.000948387289409553</v>
      </c>
      <c r="AP155" s="54" t="n">
        <f aca="false">+AO155/(1+AP152)^5</f>
        <v>0.000831289014771108</v>
      </c>
      <c r="AQ155" s="54" t="n">
        <f aca="false">+AP155/(1+AQ152)^5</f>
        <v>0.000729937336017252</v>
      </c>
      <c r="AR155" s="54" t="n">
        <f aca="false">+AQ155/(1+AR152)^5</f>
        <v>0.000642048950527253</v>
      </c>
      <c r="AS155" s="54" t="n">
        <f aca="false">+AR155/(1+AS152)^5</f>
        <v>0.000565686762205162</v>
      </c>
      <c r="AT155" s="54" t="n">
        <f aca="false">+AS155/(1+AT152)^5</f>
        <v>0.000499203928894367</v>
      </c>
      <c r="AU155" s="54" t="n">
        <f aca="false">+AT155/(1+AU152)^5</f>
        <v>0.0004411957132094</v>
      </c>
      <c r="AV155" s="54" t="n">
        <f aca="false">+AU155/(1+AV152)^5</f>
        <v>0.000390457530441987</v>
      </c>
      <c r="AW155" s="54" t="n">
        <f aca="false">+AV155/(1+AW152)^5</f>
        <v>0.000345947442802909</v>
      </c>
      <c r="AX155" s="54" t="n">
        <f aca="false">+AW155/(1+AX152)^5</f>
        <v>0.000306751055205847</v>
      </c>
      <c r="AY155" s="54" t="n">
        <f aca="false">+AX155/(1+AY152)^5</f>
        <v>0.000272046176801383</v>
      </c>
      <c r="AZ155" s="54" t="n">
        <f aca="false">+AY155/(1+AZ152)^5</f>
        <v>0.00025017093299991</v>
      </c>
      <c r="BA155" s="54" t="n">
        <f aca="false">+AZ155/(1+BA152)^5</f>
        <v>0.000221060417311633</v>
      </c>
      <c r="BB155" s="54" t="n">
        <f aca="false">+BA155/(1+BB152)^5</f>
        <v>0.000196152125271276</v>
      </c>
      <c r="BC155" s="54" t="n">
        <f aca="false">+BB155/(1+BC152)^5</f>
        <v>0.00017458484603873</v>
      </c>
      <c r="BD155" s="54" t="n">
        <f aca="false">+BC155/(1+BD152)^5</f>
        <v>0.000155658852180992</v>
      </c>
      <c r="BE155" s="54" t="n">
        <f aca="false">+BD155/(1+BE152)^5</f>
        <v>0.000139108219747455</v>
      </c>
      <c r="BF155" s="54" t="n">
        <f aca="false">+BE155/(1+BF152)^5</f>
        <v>0.000124589410595463</v>
      </c>
      <c r="BG155" s="54" t="n">
        <f aca="false">+BF155/(1+BG152)^5</f>
        <v>0.000111818544755091</v>
      </c>
      <c r="BH155" s="54" t="n">
        <f aca="false">+BG155/(1+BH152)^5</f>
        <v>0.00010056212369112</v>
      </c>
      <c r="BI155" s="54" t="n">
        <f aca="false">+BH155/(1+BI152)^5</f>
        <v>9.06272533560738E-005</v>
      </c>
      <c r="BJ155" s="54"/>
      <c r="BK155" s="54"/>
      <c r="BL155" s="54"/>
      <c r="BM155" s="54"/>
      <c r="BN155" s="54"/>
      <c r="BO155" s="54"/>
      <c r="BP155" s="54"/>
      <c r="BQ155" s="54"/>
      <c r="BR155" s="54"/>
      <c r="BS155" s="54"/>
      <c r="BT155" s="54"/>
      <c r="BU155" s="54"/>
      <c r="BV155" s="54"/>
      <c r="BW155" s="54"/>
      <c r="BX155" s="54"/>
      <c r="BY155" s="54"/>
      <c r="BZ155" s="54"/>
      <c r="CA155" s="54"/>
      <c r="CB155" s="54"/>
      <c r="CC155" s="54"/>
      <c r="CD155" s="54"/>
      <c r="CE155" s="54"/>
      <c r="CF155" s="54"/>
      <c r="CG155" s="54"/>
      <c r="CH155" s="54"/>
      <c r="CI155" s="54"/>
      <c r="CJ155" s="54"/>
      <c r="CK155" s="54"/>
      <c r="CL155" s="54"/>
      <c r="CM155" s="54"/>
      <c r="CN155" s="54"/>
      <c r="CO155" s="54"/>
      <c r="CP155" s="54"/>
      <c r="CQ155" s="54"/>
      <c r="CR155" s="54"/>
      <c r="CS155" s="54"/>
      <c r="CT155" s="54"/>
      <c r="CU155" s="54"/>
      <c r="CV155" s="54"/>
      <c r="CW155" s="54"/>
      <c r="CX155" s="54"/>
      <c r="CY155" s="54"/>
      <c r="CZ155" s="54"/>
      <c r="DA155" s="54"/>
      <c r="DB155" s="54"/>
      <c r="DC155" s="54"/>
      <c r="DD155" s="54"/>
      <c r="DE155" s="54"/>
      <c r="DF155" s="54"/>
      <c r="DG155" s="54"/>
      <c r="DH155" s="54"/>
      <c r="DI155" s="54"/>
      <c r="DJ155" s="54"/>
      <c r="DK155" s="54"/>
      <c r="DL155" s="54"/>
      <c r="DM155" s="54"/>
      <c r="DN155" s="54"/>
      <c r="DO155" s="54"/>
      <c r="DP155" s="54"/>
      <c r="DQ155" s="54"/>
      <c r="DR155" s="54"/>
      <c r="DS155" s="54"/>
      <c r="DT155" s="54"/>
    </row>
    <row r="156" customFormat="false" ht="21" hidden="false" customHeight="true" outlineLevel="0" collapsed="false">
      <c r="A156" s="54" t="n">
        <f aca="false">Base!A156</f>
        <v>0</v>
      </c>
      <c r="C156" s="54"/>
      <c r="D156" s="54"/>
      <c r="E156" s="54"/>
      <c r="F156" s="54"/>
      <c r="G156" s="54"/>
      <c r="H156" s="54"/>
      <c r="I156" s="54"/>
      <c r="J156" s="54"/>
      <c r="K156" s="54"/>
      <c r="L156" s="54"/>
      <c r="M156" s="54"/>
      <c r="N156" s="54"/>
      <c r="O156" s="54"/>
      <c r="P156" s="54"/>
      <c r="Q156" s="54"/>
      <c r="R156" s="54"/>
      <c r="S156" s="54"/>
      <c r="T156" s="54"/>
      <c r="U156" s="54"/>
      <c r="V156" s="54"/>
      <c r="W156" s="54"/>
      <c r="X156" s="54"/>
      <c r="Y156" s="54"/>
      <c r="Z156" s="54"/>
      <c r="AA156" s="54"/>
      <c r="AB156" s="54"/>
      <c r="AC156" s="54"/>
      <c r="AD156" s="54"/>
      <c r="AE156" s="54"/>
      <c r="AF156" s="54"/>
      <c r="AG156" s="54"/>
      <c r="AH156" s="54"/>
      <c r="AI156" s="54"/>
      <c r="AJ156" s="54"/>
      <c r="AK156" s="54"/>
      <c r="AL156" s="54"/>
      <c r="AM156" s="54"/>
      <c r="AN156" s="54"/>
      <c r="AO156" s="54"/>
      <c r="AP156" s="54"/>
      <c r="AQ156" s="54"/>
      <c r="AR156" s="54"/>
      <c r="AS156" s="54"/>
      <c r="AT156" s="54"/>
      <c r="AU156" s="54"/>
      <c r="AV156" s="54"/>
      <c r="AW156" s="54"/>
      <c r="AX156" s="54"/>
      <c r="AY156" s="54"/>
      <c r="AZ156" s="54"/>
      <c r="BA156" s="54"/>
      <c r="BB156" s="54"/>
      <c r="BC156" s="54"/>
      <c r="BD156" s="54"/>
      <c r="BE156" s="54"/>
      <c r="BF156" s="54"/>
      <c r="BG156" s="54"/>
      <c r="BH156" s="54"/>
      <c r="BI156" s="54"/>
      <c r="BJ156" s="54"/>
      <c r="BK156" s="54"/>
      <c r="BL156" s="54"/>
      <c r="BM156" s="54"/>
      <c r="BN156" s="54"/>
      <c r="BO156" s="54"/>
      <c r="BP156" s="54"/>
      <c r="BQ156" s="54"/>
      <c r="BR156" s="54"/>
      <c r="BS156" s="54"/>
      <c r="BT156" s="54"/>
      <c r="BU156" s="54"/>
      <c r="BV156" s="54"/>
      <c r="BW156" s="54"/>
      <c r="BX156" s="54"/>
      <c r="BY156" s="54"/>
      <c r="BZ156" s="54"/>
      <c r="CA156" s="54"/>
      <c r="CB156" s="54"/>
      <c r="CC156" s="54"/>
      <c r="CD156" s="54"/>
      <c r="CE156" s="54"/>
      <c r="CF156" s="54"/>
      <c r="CG156" s="54"/>
      <c r="CH156" s="54"/>
      <c r="CI156" s="54"/>
      <c r="CJ156" s="54"/>
      <c r="CK156" s="54"/>
      <c r="CL156" s="54"/>
      <c r="CM156" s="54"/>
      <c r="CN156" s="54"/>
      <c r="CO156" s="54"/>
      <c r="CP156" s="54"/>
      <c r="CQ156" s="54"/>
      <c r="CR156" s="54"/>
      <c r="CS156" s="54"/>
      <c r="CT156" s="54"/>
      <c r="CU156" s="54"/>
      <c r="CV156" s="54"/>
      <c r="CW156" s="54"/>
      <c r="CX156" s="54"/>
      <c r="CY156" s="54"/>
      <c r="CZ156" s="54"/>
      <c r="DA156" s="54"/>
      <c r="DB156" s="54"/>
      <c r="DC156" s="54"/>
      <c r="DD156" s="54"/>
      <c r="DE156" s="54"/>
      <c r="DF156" s="54"/>
      <c r="DG156" s="54"/>
      <c r="DH156" s="54"/>
      <c r="DI156" s="54"/>
      <c r="DJ156" s="54"/>
      <c r="DK156" s="54"/>
      <c r="DL156" s="54"/>
      <c r="DM156" s="54"/>
      <c r="DN156" s="54"/>
      <c r="DO156" s="54"/>
      <c r="DP156" s="54"/>
      <c r="DQ156" s="54"/>
      <c r="DR156" s="54"/>
      <c r="DS156" s="54"/>
      <c r="DT156" s="54"/>
    </row>
    <row r="157" customFormat="false" ht="21" hidden="false" customHeight="true" outlineLevel="0" collapsed="false">
      <c r="A157" s="54" t="n">
        <f aca="false">Base!A157</f>
        <v>0</v>
      </c>
      <c r="C157" s="54"/>
      <c r="D157" s="54"/>
      <c r="E157" s="54"/>
      <c r="F157" s="54"/>
      <c r="G157" s="54"/>
      <c r="H157" s="54"/>
      <c r="I157" s="54"/>
      <c r="J157" s="54"/>
      <c r="K157" s="54"/>
      <c r="L157" s="54"/>
      <c r="M157" s="54"/>
      <c r="N157" s="54"/>
      <c r="O157" s="54"/>
      <c r="P157" s="54"/>
      <c r="Q157" s="54"/>
      <c r="R157" s="54"/>
      <c r="S157" s="54"/>
      <c r="T157" s="54"/>
      <c r="U157" s="54"/>
      <c r="V157" s="54"/>
      <c r="W157" s="54"/>
      <c r="X157" s="54"/>
      <c r="Y157" s="54"/>
      <c r="Z157" s="54"/>
      <c r="AA157" s="54"/>
      <c r="AB157" s="54"/>
      <c r="AC157" s="54"/>
      <c r="AD157" s="54"/>
      <c r="AE157" s="54"/>
      <c r="AF157" s="54"/>
      <c r="AG157" s="54"/>
      <c r="AH157" s="54"/>
      <c r="AI157" s="54"/>
      <c r="AJ157" s="54"/>
      <c r="AK157" s="54"/>
      <c r="AL157" s="54"/>
      <c r="AM157" s="54"/>
      <c r="AN157" s="54"/>
      <c r="AO157" s="54"/>
      <c r="AP157" s="54"/>
      <c r="AQ157" s="54"/>
      <c r="AR157" s="54"/>
      <c r="AS157" s="54"/>
      <c r="AT157" s="54"/>
      <c r="AU157" s="54"/>
      <c r="AV157" s="54"/>
      <c r="AW157" s="54"/>
      <c r="AX157" s="54"/>
      <c r="AY157" s="54"/>
      <c r="AZ157" s="54"/>
      <c r="BA157" s="54"/>
      <c r="BB157" s="54"/>
      <c r="BC157" s="54"/>
      <c r="BD157" s="54"/>
      <c r="BE157" s="54"/>
      <c r="BF157" s="54"/>
      <c r="BG157" s="54"/>
      <c r="BH157" s="54"/>
      <c r="BI157" s="54"/>
      <c r="BJ157" s="54"/>
      <c r="BK157" s="54"/>
      <c r="BL157" s="54"/>
      <c r="BM157" s="54"/>
      <c r="BN157" s="54"/>
      <c r="BO157" s="54"/>
      <c r="BP157" s="54"/>
      <c r="BQ157" s="54"/>
      <c r="BR157" s="54"/>
      <c r="BS157" s="54"/>
      <c r="BT157" s="54"/>
      <c r="BU157" s="54"/>
      <c r="BV157" s="54"/>
      <c r="BW157" s="54"/>
      <c r="BX157" s="54"/>
      <c r="BY157" s="54"/>
      <c r="BZ157" s="54"/>
      <c r="CA157" s="54"/>
      <c r="CB157" s="54"/>
      <c r="CC157" s="54"/>
      <c r="CD157" s="54"/>
      <c r="CE157" s="54"/>
      <c r="CF157" s="54"/>
      <c r="CG157" s="54"/>
      <c r="CH157" s="54"/>
      <c r="CI157" s="54"/>
      <c r="CJ157" s="54"/>
      <c r="CK157" s="54"/>
      <c r="CL157" s="54"/>
      <c r="CM157" s="54"/>
      <c r="CN157" s="54"/>
      <c r="CO157" s="54"/>
      <c r="CP157" s="54"/>
      <c r="CQ157" s="54"/>
      <c r="CR157" s="54"/>
      <c r="CS157" s="54"/>
      <c r="CT157" s="54"/>
      <c r="CU157" s="54"/>
      <c r="CV157" s="54"/>
      <c r="CW157" s="54"/>
      <c r="CX157" s="54"/>
      <c r="CY157" s="54"/>
      <c r="CZ157" s="54"/>
      <c r="DA157" s="54"/>
      <c r="DB157" s="54"/>
      <c r="DC157" s="54"/>
      <c r="DD157" s="54"/>
      <c r="DE157" s="54"/>
      <c r="DF157" s="54"/>
      <c r="DG157" s="54"/>
      <c r="DH157" s="54"/>
      <c r="DI157" s="54"/>
      <c r="DJ157" s="54"/>
      <c r="DK157" s="54"/>
      <c r="DL157" s="54"/>
      <c r="DM157" s="54"/>
      <c r="DN157" s="54"/>
      <c r="DO157" s="54"/>
      <c r="DP157" s="54"/>
      <c r="DQ157" s="54"/>
      <c r="DR157" s="54"/>
      <c r="DS157" s="54"/>
      <c r="DT157" s="54"/>
    </row>
    <row r="158" s="60" customFormat="true" ht="45.6" hidden="false" customHeight="true" outlineLevel="0" collapsed="false">
      <c r="A158" s="115" t="str">
        <f aca="false">Base!A158</f>
        <v>Present value consumption (trillions)</v>
      </c>
      <c r="B158" s="60" t="s">
        <v>462</v>
      </c>
      <c r="D158" s="60" t="s">
        <v>463</v>
      </c>
      <c r="E158" s="60" t="s">
        <v>464</v>
      </c>
      <c r="F158" s="116" t="s">
        <v>465</v>
      </c>
      <c r="G158" s="116"/>
    </row>
    <row r="159" s="42" customFormat="true" ht="21" hidden="false" customHeight="true" outlineLevel="0" collapsed="false">
      <c r="A159" s="40" t="str">
        <f aca="false">Base!A159</f>
        <v>Present value consumption (trillions)</v>
      </c>
      <c r="F159" s="42" t="s">
        <v>466</v>
      </c>
      <c r="G159" s="42" t="s">
        <v>467</v>
      </c>
    </row>
    <row r="160" customFormat="false" ht="21" hidden="false" customHeight="true" outlineLevel="0" collapsed="false">
      <c r="A160" s="40" t="str">
        <f aca="false">Base!A160</f>
        <v>  through 2100</v>
      </c>
      <c r="B160" s="42" t="n">
        <f aca="false">+SUMPRODUCT(B155:T155*B123:T123)*5</f>
        <v>2260.09420598303</v>
      </c>
      <c r="D160" s="42" t="n">
        <f aca="false">+SUMPRODUCT(Base!B155:T155*B123:T123)*5</f>
        <v>2260.97998682792</v>
      </c>
      <c r="E160" s="47" t="n">
        <v>2263.21945356431</v>
      </c>
      <c r="F160" s="42" t="n">
        <f aca="false">+D160-E160</f>
        <v>-2.23946673639102</v>
      </c>
      <c r="G160" s="117" t="n">
        <f aca="false">+F160*1000</f>
        <v>-2239.46673639102</v>
      </c>
    </row>
    <row r="161" customFormat="false" ht="21" hidden="false" customHeight="true" outlineLevel="0" collapsed="false">
      <c r="A161" s="40" t="str">
        <f aca="false">Base!A161</f>
        <v>  through 2200</v>
      </c>
      <c r="B161" s="42" t="n">
        <f aca="false">+SUMPRODUCT(B155:AN155*B123:AN123)*5</f>
        <v>2616.15593208632</v>
      </c>
      <c r="D161" s="42" t="n">
        <f aca="false">+SUMPRODUCT(Base!B155:AN155*B123:AN123)*5</f>
        <v>2639.83188760236</v>
      </c>
      <c r="E161" s="47" t="n">
        <v>2628.35542394425</v>
      </c>
      <c r="F161" s="42" t="n">
        <f aca="false">+D161-E161</f>
        <v>11.4764636581076</v>
      </c>
      <c r="G161" s="117" t="n">
        <f aca="false">+F161*1000</f>
        <v>11476.4636581076</v>
      </c>
    </row>
    <row r="162" customFormat="false" ht="21" hidden="false" customHeight="true" outlineLevel="0" collapsed="false">
      <c r="A162" s="40" t="str">
        <f aca="false">Base!A162</f>
        <v>  through 2300</v>
      </c>
      <c r="B162" s="42" t="n">
        <f aca="false">+SUMPRODUCT(B155:BH155*B123:BH123)*5</f>
        <v>2670.75135394864</v>
      </c>
      <c r="D162" s="42" t="n">
        <f aca="false">+SUMPRODUCT(Base!B155:BH155*B123:BH123)*5</f>
        <v>2707.48808104904</v>
      </c>
      <c r="E162" s="47" t="n">
        <v>2687.73703861561</v>
      </c>
      <c r="F162" s="42" t="n">
        <f aca="false">+D162-E162</f>
        <v>19.7510424334282</v>
      </c>
      <c r="G162" s="117" t="n">
        <f aca="false">+F162*1000</f>
        <v>19751.0424334282</v>
      </c>
    </row>
    <row r="163" customFormat="false" ht="21" hidden="false" customHeight="true" outlineLevel="0" collapsed="false">
      <c r="A163" s="40" t="str">
        <f aca="false">Base!A163</f>
        <v>  through end</v>
      </c>
      <c r="B163" s="119" t="n">
        <f aca="false">+SUMPRODUCT(B155:DQ155*B123:DQ123)*5</f>
        <v>2671.7227766418</v>
      </c>
      <c r="D163" s="119" t="n">
        <f aca="false">+SUMPRODUCT(Base!B155:DQ155*B123:DQ123)*5</f>
        <v>2708.6675134434</v>
      </c>
      <c r="E163" s="47" t="n">
        <v>2688.79366283102</v>
      </c>
      <c r="F163" s="119" t="n">
        <f aca="false">+D163-E163</f>
        <v>19.8738506123741</v>
      </c>
      <c r="G163" s="117" t="n">
        <f aca="false">+F163*1000</f>
        <v>19873.8506123741</v>
      </c>
    </row>
    <row r="164" customFormat="false" ht="21" hidden="false" customHeight="true" outlineLevel="0" collapsed="false">
      <c r="A164" s="40" t="str">
        <f aca="false">Base!A164</f>
        <v>PDV utility</v>
      </c>
      <c r="B164" s="135" t="n">
        <f aca="false">+B129</f>
        <v>2689.17621116705</v>
      </c>
      <c r="D164" s="119" t="n">
        <f aca="false">+B129</f>
        <v>2689.17621116705</v>
      </c>
      <c r="E164" s="47" t="n">
        <v>2688.78719643521</v>
      </c>
      <c r="F164" s="119" t="n">
        <f aca="false">+D164-E164</f>
        <v>0.389014731834322</v>
      </c>
      <c r="G164" s="117" t="n">
        <f aca="false">+F164*1000</f>
        <v>389.014731834322</v>
      </c>
    </row>
    <row r="165" s="42" customFormat="true" ht="21" hidden="false" customHeight="true" outlineLevel="0" collapsed="false">
      <c r="A165" s="115" t="str">
        <f aca="false">Base!A165</f>
        <v>Other</v>
      </c>
    </row>
    <row r="166" customFormat="false" ht="21" hidden="false" customHeight="true" outlineLevel="0" collapsed="false">
      <c r="A166" s="40" t="str">
        <f aca="false">Base!A166</f>
        <v>Capital output ratio</v>
      </c>
      <c r="B166" s="42" t="n">
        <f aca="false">+B117/B104</f>
        <v>2.12324286726063</v>
      </c>
      <c r="C166" s="42" t="n">
        <f aca="false">+C117/C104</f>
        <v>2.1335073172154</v>
      </c>
      <c r="D166" s="42" t="n">
        <f aca="false">+D117/D104</f>
        <v>2.1477914726262</v>
      </c>
      <c r="E166" s="42" t="n">
        <f aca="false">+E117/E104</f>
        <v>2.16469481579313</v>
      </c>
      <c r="F166" s="42" t="n">
        <f aca="false">+F117/F104</f>
        <v>2.18269911792535</v>
      </c>
      <c r="G166" s="42" t="n">
        <f aca="false">+G117/G104</f>
        <v>2.20096538935565</v>
      </c>
      <c r="H166" s="42" t="n">
        <f aca="false">+H117/H104</f>
        <v>2.2190361569536</v>
      </c>
      <c r="I166" s="42" t="n">
        <f aca="false">+I117/I104</f>
        <v>2.23666982350595</v>
      </c>
      <c r="J166" s="42" t="n">
        <f aca="false">+J117/J104</f>
        <v>2.25374801925799</v>
      </c>
      <c r="K166" s="42" t="n">
        <f aca="false">+K117/K104</f>
        <v>2.27022361816774</v>
      </c>
      <c r="L166" s="42" t="n">
        <f aca="false">+L117/L104</f>
        <v>2.28609147624018</v>
      </c>
      <c r="M166" s="42" t="n">
        <f aca="false">+M117/M104</f>
        <v>2.30137182641075</v>
      </c>
      <c r="N166" s="42" t="n">
        <f aca="false">+N117/N104</f>
        <v>2.31610063098111</v>
      </c>
      <c r="O166" s="42" t="n">
        <f aca="false">+O117/O104</f>
        <v>2.33032360245403</v>
      </c>
      <c r="P166" s="42" t="n">
        <f aca="false">+P117/P104</f>
        <v>2.34409191856718</v>
      </c>
      <c r="Q166" s="42" t="n">
        <f aca="false">+Q117/Q104</f>
        <v>2.35745827544175</v>
      </c>
      <c r="R166" s="42" t="n">
        <f aca="false">+R117/R104</f>
        <v>2.37047209109869</v>
      </c>
      <c r="S166" s="42" t="n">
        <f aca="false">+S117/S104</f>
        <v>2.38317236905837</v>
      </c>
      <c r="T166" s="42" t="n">
        <f aca="false">+T117/T104</f>
        <v>2.39557587629499</v>
      </c>
      <c r="U166" s="42" t="n">
        <f aca="false">+U117/U104</f>
        <v>2.40765651782911</v>
      </c>
      <c r="V166" s="42" t="n">
        <f aca="false">+V117/V104</f>
        <v>2.41940687089575</v>
      </c>
      <c r="W166" s="42" t="n">
        <f aca="false">+W117/W104</f>
        <v>2.43067655835894</v>
      </c>
      <c r="X166" s="42" t="n">
        <f aca="false">+X117/X104</f>
        <v>2.4410899367382</v>
      </c>
      <c r="Y166" s="42" t="n">
        <f aca="false">+Y117/Y104</f>
        <v>2.4498839324615</v>
      </c>
      <c r="Z166" s="42" t="n">
        <f aca="false">+Z117/Z104</f>
        <v>2.45990922355353</v>
      </c>
      <c r="AA166" s="42" t="n">
        <f aca="false">+AA117/AA104</f>
        <v>2.47202505841701</v>
      </c>
      <c r="AB166" s="42" t="n">
        <f aca="false">+AB117/AB104</f>
        <v>2.48585880624481</v>
      </c>
      <c r="AC166" s="42" t="n">
        <f aca="false">+AC117/AC104</f>
        <v>2.50147094942316</v>
      </c>
      <c r="AD166" s="42" t="n">
        <f aca="false">+AD117/AD104</f>
        <v>2.51945398130462</v>
      </c>
      <c r="AE166" s="42" t="n">
        <f aca="false">+AE117/AE104</f>
        <v>2.54119971259886</v>
      </c>
      <c r="AF166" s="42" t="n">
        <f aca="false">+AF117/AF104</f>
        <v>2.54886625884728</v>
      </c>
      <c r="AG166" s="42" t="n">
        <f aca="false">+AG117/AG104</f>
        <v>2.55920828278816</v>
      </c>
      <c r="AH166" s="42" t="n">
        <f aca="false">+AH117/AH104</f>
        <v>2.57136891716852</v>
      </c>
      <c r="AI166" s="42" t="n">
        <f aca="false">+AI117/AI104</f>
        <v>2.58474779388292</v>
      </c>
      <c r="AJ166" s="42" t="n">
        <f aca="false">+AJ117/AJ104</f>
        <v>2.5989100265926</v>
      </c>
      <c r="AK166" s="42" t="n">
        <f aca="false">+AK117/AK104</f>
        <v>2.61353178539597</v>
      </c>
      <c r="AL166" s="42" t="n">
        <f aca="false">+AL117/AL104</f>
        <v>2.62836697262489</v>
      </c>
      <c r="AM166" s="42" t="n">
        <f aca="false">+AM117/AM104</f>
        <v>2.64322608035902</v>
      </c>
      <c r="AN166" s="42" t="n">
        <f aca="false">+AN117/AN104</f>
        <v>2.65796199228781</v>
      </c>
      <c r="AO166" s="42" t="n">
        <f aca="false">+AO117/AO104</f>
        <v>2.67245971009563</v>
      </c>
      <c r="AP166" s="42" t="n">
        <f aca="false">+AP117/AP104</f>
        <v>2.68662797651562</v>
      </c>
      <c r="AQ166" s="42" t="n">
        <f aca="false">+AQ117/AQ104</f>
        <v>2.70039135454932</v>
      </c>
      <c r="AR166" s="42" t="n">
        <f aca="false">+AR117/AR104</f>
        <v>2.71368127096825</v>
      </c>
      <c r="AS166" s="42" t="n">
        <f aca="false">+AS117/AS104</f>
        <v>2.72642406395618</v>
      </c>
      <c r="AT166" s="42" t="n">
        <f aca="false">+AT117/AT104</f>
        <v>2.73852289932835</v>
      </c>
      <c r="AU166" s="42" t="n">
        <f aca="false">+AU117/AU104</f>
        <v>2.74982826704789</v>
      </c>
    </row>
    <row r="167" customFormat="false" ht="21" hidden="false" customHeight="true" outlineLevel="0" collapsed="false">
      <c r="A167" s="40" t="str">
        <f aca="false">Base!A167</f>
        <v>Net savings rate (delta K/delta K + C)</v>
      </c>
      <c r="C167" s="42" t="n">
        <f aca="false">+C124/(C124+C123)</f>
        <v>0.0873450385394695</v>
      </c>
      <c r="D167" s="42" t="n">
        <f aca="false">+D124/(D124+D123)</f>
        <v>0.0841820498765555</v>
      </c>
      <c r="E167" s="42" t="n">
        <f aca="false">+E124/(E124+E123)</f>
        <v>0.0811365390868605</v>
      </c>
      <c r="F167" s="42" t="n">
        <f aca="false">+F124/(F124+F123)</f>
        <v>0.0780599452011259</v>
      </c>
      <c r="G167" s="42" t="n">
        <f aca="false">+G124/(G124+G123)</f>
        <v>0.0750634629258073</v>
      </c>
      <c r="H167" s="42" t="n">
        <f aca="false">+H124/(H124+H123)</f>
        <v>0.0722023773845028</v>
      </c>
      <c r="I167" s="42" t="n">
        <f aca="false">+I124/(I124+I123)</f>
        <v>0.0695006444479814</v>
      </c>
      <c r="J167" s="42" t="n">
        <f aca="false">+J124/(J124+J123)</f>
        <v>0.0669649059709727</v>
      </c>
      <c r="K167" s="42" t="n">
        <f aca="false">+K124/(K124+K123)</f>
        <v>0.0645925341659083</v>
      </c>
      <c r="L167" s="42" t="n">
        <f aca="false">+L124/(L124+L123)</f>
        <v>0.0623762280411617</v>
      </c>
      <c r="M167" s="42" t="n">
        <f aca="false">+M124/(M124+M123)</f>
        <v>0.0603065905369567</v>
      </c>
      <c r="N167" s="42" t="n">
        <f aca="false">+N124/(N124+N123)</f>
        <v>0.0583735084178469</v>
      </c>
      <c r="O167" s="42" t="n">
        <f aca="false">+O124/(O124+O123)</f>
        <v>0.0565668012009028</v>
      </c>
      <c r="P167" s="42" t="n">
        <f aca="false">+P124/(P124+P123)</f>
        <v>0.0548763937877216</v>
      </c>
      <c r="Q167" s="42" t="n">
        <f aca="false">+Q124/(Q124+Q123)</f>
        <v>0.0532921131837083</v>
      </c>
      <c r="R167" s="42" t="n">
        <f aca="false">+R124/(R124+R123)</f>
        <v>0.0518030917414082</v>
      </c>
      <c r="S167" s="42" t="n">
        <f aca="false">+S124/(S124+S123)</f>
        <v>0.0503966054861877</v>
      </c>
      <c r="T167" s="42" t="n">
        <f aca="false">+T124/(T124+T123)</f>
        <v>0.0490559654618606</v>
      </c>
      <c r="U167" s="42" t="n">
        <f aca="false">+U124/(U124+U123)</f>
        <v>0.0477560320085711</v>
      </c>
      <c r="V167" s="42" t="n">
        <f aca="false">+V124/(V124+V123)</f>
        <v>0.0464929553351438</v>
      </c>
      <c r="W167" s="42" t="n">
        <f aca="false">+W124/(W124+W123)</f>
        <v>0.0452052803752564</v>
      </c>
      <c r="X167" s="42" t="n">
        <f aca="false">+X124/(X124+X123)</f>
        <v>0.0437963633541107</v>
      </c>
      <c r="Y167" s="42" t="n">
        <f aca="false">+Y124/(Y124+Y123)</f>
        <v>0.0421027302978724</v>
      </c>
      <c r="Z167" s="42" t="n">
        <f aca="false">+Z124/(Z124+Z123)</f>
        <v>0.0414251084966519</v>
      </c>
      <c r="AA167" s="42" t="n">
        <f aca="false">+AA124/(AA124+AA123)</f>
        <v>0.0411175191243243</v>
      </c>
      <c r="AB167" s="42" t="n">
        <f aca="false">+AB124/(AB124+AB123)</f>
        <v>0.0407555408167057</v>
      </c>
      <c r="AC167" s="42" t="n">
        <f aca="false">+AC124/(AC124+AC123)</f>
        <v>0.0404927558980728</v>
      </c>
      <c r="AD167" s="42" t="n">
        <f aca="false">+AD124/(AD124+AD123)</f>
        <v>0.040532056943516</v>
      </c>
      <c r="AE167" s="42" t="n">
        <f aca="false">+AE124/(AE124+AE123)</f>
        <v>0.0411595611616672</v>
      </c>
      <c r="AF167" s="42" t="n">
        <f aca="false">+AF124/(AF124+AF123)</f>
        <v>0.0353104152711953</v>
      </c>
      <c r="AG167" s="42" t="n">
        <f aca="false">+AG124/(AG124+AG123)</f>
        <v>0.0353394410422028</v>
      </c>
      <c r="AH167" s="42" t="n">
        <f aca="false">+AH124/(AH124+AH123)</f>
        <v>0.0351137804048211</v>
      </c>
      <c r="AI167" s="42" t="n">
        <f aca="false">+AI124/(AI124+AI123)</f>
        <v>0.0347152949434414</v>
      </c>
      <c r="AJ167" s="42" t="n">
        <f aca="false">+AJ124/(AJ124+AJ123)</f>
        <v>0.0341962972441004</v>
      </c>
      <c r="AK167" s="42" t="n">
        <f aca="false">+AK124/(AK124+AK123)</f>
        <v>0.033591557176702</v>
      </c>
      <c r="AL167" s="42" t="n">
        <f aca="false">+AL124/(AL124+AL123)</f>
        <v>0.0329251861200367</v>
      </c>
      <c r="AM167" s="42" t="n">
        <f aca="false">+AM124/(AM124+AM123)</f>
        <v>0.0322145847886887</v>
      </c>
      <c r="AN167" s="42" t="n">
        <f aca="false">+AN124/(AN124+AN123)</f>
        <v>0.0314726679460521</v>
      </c>
      <c r="AO167" s="42" t="n">
        <f aca="false">+AO124/(AO124+AO123)</f>
        <v>0.0307090925281569</v>
      </c>
      <c r="AP167" s="42" t="n">
        <f aca="false">+AP124/(AP124+AP123)</f>
        <v>0.0299308041528527</v>
      </c>
      <c r="AQ167" s="42" t="n">
        <f aca="false">+AQ124/(AQ124+AQ123)</f>
        <v>0.0291420821247799</v>
      </c>
      <c r="AR167" s="42" t="n">
        <f aca="false">+AR124/(AR124+AR123)</f>
        <v>0.0283440393185089</v>
      </c>
      <c r="AS167" s="42" t="n">
        <f aca="false">+AS124/(AS124+AS123)</f>
        <v>0.027533378939394</v>
      </c>
      <c r="AT167" s="42" t="n">
        <f aca="false">+AT124/(AT124+AT123)</f>
        <v>0.0266999447248077</v>
      </c>
      <c r="AU167" s="42" t="n">
        <f aca="false">+AU124/(AU124+AU123)</f>
        <v>0.0258222259537099</v>
      </c>
    </row>
    <row r="168" customFormat="false" ht="21" hidden="false" customHeight="true" outlineLevel="0" collapsed="false"/>
    <row r="169" customFormat="false" ht="21" hidden="false" customHeight="true" outlineLevel="0" collapsed="false">
      <c r="B169" s="42"/>
    </row>
    <row r="170" customFormat="false" ht="21" hidden="false" customHeight="true" outlineLevel="0" collapsed="false">
      <c r="B170" s="42"/>
    </row>
    <row r="171" customFormat="false" ht="21" hidden="false" customHeight="true" outlineLevel="0" collapsed="false">
      <c r="B171" s="42"/>
    </row>
    <row r="172" customFormat="false" ht="21" hidden="false" customHeight="true" outlineLevel="0" collapsed="false">
      <c r="B172" s="42"/>
    </row>
    <row r="173" customFormat="false" ht="21" hidden="false" customHeight="true" outlineLevel="0" collapsed="false">
      <c r="A173" s="42"/>
    </row>
    <row r="174" customFormat="false" ht="21" hidden="false" customHeight="true" outlineLevel="0" collapsed="false">
      <c r="A174" s="42"/>
    </row>
    <row r="175" customFormat="false" ht="21" hidden="false" customHeight="true" outlineLevel="0" collapsed="false">
      <c r="A175" s="42"/>
    </row>
    <row r="176" customFormat="false" ht="21" hidden="false" customHeight="true" outlineLevel="0" collapsed="false">
      <c r="A176" s="42"/>
    </row>
    <row r="177" s="42" customFormat="true" ht="21" hidden="false" customHeight="true" outlineLevel="0" collapsed="false"/>
    <row r="178" s="42" customFormat="true" ht="21" hidden="false" customHeight="true" outlineLevel="0" collapsed="false"/>
    <row r="179" s="42" customFormat="true" ht="21" hidden="false" customHeight="true" outlineLevel="0" collapsed="false"/>
    <row r="180" s="42" customFormat="true" ht="21" hidden="false" customHeight="true" outlineLevel="0" collapsed="false"/>
    <row r="181" s="42" customFormat="true" ht="21" hidden="false" customHeight="true" outlineLevel="0" collapsed="false"/>
    <row r="182" s="42" customFormat="true" ht="21" hidden="false" customHeight="true" outlineLevel="0" collapsed="false"/>
    <row r="183" s="42" customFormat="true" ht="21" hidden="false" customHeight="true" outlineLevel="0" collapsed="false"/>
    <row r="184" s="42" customFormat="true" ht="21" hidden="false" customHeight="true" outlineLevel="0" collapsed="false"/>
    <row r="185" s="42" customFormat="true" ht="21" hidden="false" customHeight="true" outlineLevel="0" collapsed="false"/>
    <row r="186" s="42" customFormat="true" ht="21" hidden="false" customHeight="true" outlineLevel="0" collapsed="false"/>
    <row r="187" s="42" customFormat="true" ht="21" hidden="false" customHeight="true" outlineLevel="0" collapsed="false"/>
    <row r="188" s="42" customFormat="true" ht="21" hidden="false" customHeight="true" outlineLevel="0" collapsed="false"/>
    <row r="189" customFormat="false" ht="21" hidden="false" customHeight="true" outlineLevel="0" collapsed="false">
      <c r="B189" s="42"/>
    </row>
    <row r="190" customFormat="false" ht="21" hidden="false" customHeight="true" outlineLevel="0" collapsed="false">
      <c r="B190" s="42"/>
    </row>
    <row r="191" customFormat="false" ht="21" hidden="false" customHeight="true" outlineLevel="0" collapsed="false">
      <c r="B191" s="42"/>
    </row>
    <row r="192" customFormat="false" ht="21" hidden="false" customHeight="true" outlineLevel="0" collapsed="false">
      <c r="B192" s="42"/>
    </row>
    <row r="193" customFormat="false" ht="21" hidden="false" customHeight="true" outlineLevel="0" collapsed="false"/>
    <row r="194" customFormat="false" ht="21" hidden="false" customHeight="true" outlineLevel="0" collapsed="false"/>
    <row r="195" customFormat="false" ht="21" hidden="false" customHeight="true" outlineLevel="0" collapsed="false"/>
    <row r="196" customFormat="false" ht="21" hidden="false" customHeight="true" outlineLevel="0" collapsed="false"/>
    <row r="197" customFormat="false" ht="21" hidden="false" customHeight="true" outlineLevel="0" collapsed="false"/>
    <row r="198" customFormat="false" ht="21" hidden="false" customHeight="true" outlineLevel="0" collapsed="false"/>
    <row r="199" customFormat="false" ht="21" hidden="false" customHeight="true" outlineLevel="0" collapsed="false"/>
    <row r="200" customFormat="false" ht="21" hidden="false" customHeight="true" outlineLevel="0" collapsed="false"/>
    <row r="201" customFormat="false" ht="21" hidden="false" customHeight="true" outlineLevel="0" collapsed="false"/>
    <row r="202" customFormat="false" ht="21" hidden="false" customHeight="true" outlineLevel="0" collapsed="false"/>
    <row r="203" customFormat="false" ht="21" hidden="false" customHeight="true" outlineLevel="0" collapsed="false"/>
    <row r="204" s="122" customFormat="true" ht="18" hidden="false" customHeight="true" outlineLevel="0" collapsed="false">
      <c r="A204" s="121" t="s">
        <v>468</v>
      </c>
      <c r="B204" s="42"/>
      <c r="C204" s="42"/>
      <c r="D204" s="42"/>
      <c r="E204" s="42"/>
      <c r="F204" s="42"/>
      <c r="G204" s="42"/>
      <c r="H204" s="42"/>
      <c r="I204" s="42"/>
      <c r="J204" s="42"/>
      <c r="K204" s="42"/>
      <c r="L204" s="42"/>
      <c r="M204" s="42"/>
      <c r="N204" s="42"/>
      <c r="O204" s="42"/>
      <c r="P204" s="42"/>
      <c r="Q204" s="42"/>
      <c r="R204" s="42"/>
      <c r="S204" s="42"/>
      <c r="T204" s="42"/>
      <c r="U204" s="42"/>
      <c r="V204" s="42"/>
      <c r="W204" s="42"/>
      <c r="X204" s="42"/>
      <c r="Y204" s="42"/>
      <c r="Z204" s="42"/>
      <c r="AA204" s="42"/>
      <c r="AB204" s="42"/>
      <c r="AC204" s="42"/>
      <c r="AD204" s="42"/>
      <c r="AE204" s="42"/>
      <c r="AF204" s="42"/>
      <c r="AG204" s="42"/>
      <c r="AH204" s="42"/>
      <c r="AI204" s="42"/>
      <c r="AJ204" s="42"/>
      <c r="AK204" s="42"/>
      <c r="AL204" s="42"/>
      <c r="AM204" s="42"/>
      <c r="AN204" s="42"/>
      <c r="AO204" s="42"/>
      <c r="AP204" s="42"/>
      <c r="AQ204" s="42"/>
      <c r="AR204" s="42"/>
      <c r="AS204" s="42"/>
      <c r="AT204" s="42"/>
      <c r="AU204" s="42"/>
      <c r="AV204" s="42"/>
      <c r="AW204" s="42"/>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c r="CD204" s="42"/>
      <c r="CE204" s="42"/>
      <c r="CF204" s="42"/>
      <c r="CG204" s="42"/>
      <c r="CH204" s="42"/>
      <c r="CI204" s="42"/>
      <c r="CJ204" s="42"/>
      <c r="CK204" s="42"/>
      <c r="CL204" s="42"/>
      <c r="CM204" s="42"/>
      <c r="CN204" s="42"/>
      <c r="CO204" s="42"/>
      <c r="CP204" s="42"/>
      <c r="CQ204" s="42"/>
      <c r="CR204" s="42"/>
      <c r="CS204" s="42"/>
      <c r="CT204" s="42"/>
      <c r="CU204" s="42"/>
      <c r="CV204" s="42"/>
      <c r="CW204" s="42"/>
      <c r="CX204" s="42"/>
      <c r="CY204" s="42"/>
      <c r="CZ204" s="42"/>
      <c r="DA204" s="42"/>
      <c r="DB204" s="42"/>
      <c r="DC204" s="42"/>
      <c r="DD204" s="42"/>
      <c r="DE204" s="42"/>
      <c r="DF204" s="42"/>
      <c r="DG204" s="42"/>
      <c r="DH204" s="42"/>
      <c r="DI204" s="42"/>
      <c r="DJ204" s="42"/>
      <c r="DK204" s="42"/>
      <c r="DL204" s="42"/>
      <c r="DM204" s="42"/>
      <c r="DN204" s="42"/>
      <c r="DO204" s="42"/>
      <c r="DP204" s="42"/>
      <c r="DQ204" s="42"/>
      <c r="DR204" s="42"/>
      <c r="DS204" s="42"/>
    </row>
    <row r="205" s="126" customFormat="true" ht="18" hidden="false" customHeight="true" outlineLevel="0" collapsed="false">
      <c r="A205" s="123" t="s">
        <v>469</v>
      </c>
      <c r="B205" s="125" t="n">
        <v>0.001</v>
      </c>
      <c r="C205" s="125" t="n">
        <v>0.001</v>
      </c>
      <c r="D205" s="125" t="n">
        <v>0.001</v>
      </c>
      <c r="E205" s="125" t="n">
        <v>0.001</v>
      </c>
      <c r="F205" s="125" t="n">
        <v>0.001</v>
      </c>
      <c r="G205" s="125" t="n">
        <v>0.001</v>
      </c>
      <c r="H205" s="125" t="n">
        <v>0.001</v>
      </c>
      <c r="I205" s="125" t="n">
        <v>0.001</v>
      </c>
      <c r="J205" s="125" t="n">
        <v>0.001</v>
      </c>
      <c r="K205" s="125" t="n">
        <v>0.001</v>
      </c>
      <c r="L205" s="125" t="n">
        <v>0.001</v>
      </c>
      <c r="M205" s="125" t="n">
        <v>0.001</v>
      </c>
      <c r="N205" s="125" t="n">
        <v>0.001</v>
      </c>
      <c r="O205" s="125" t="n">
        <v>0.001</v>
      </c>
      <c r="P205" s="125" t="n">
        <v>0.001</v>
      </c>
      <c r="Q205" s="125" t="n">
        <v>0.001</v>
      </c>
      <c r="R205" s="125" t="n">
        <v>0.001</v>
      </c>
      <c r="S205" s="125" t="n">
        <v>0.001</v>
      </c>
      <c r="T205" s="125" t="n">
        <v>0.001</v>
      </c>
      <c r="U205" s="125" t="n">
        <v>0.001</v>
      </c>
      <c r="V205" s="125" t="n">
        <v>0.001</v>
      </c>
      <c r="W205" s="125" t="n">
        <v>0.001</v>
      </c>
      <c r="X205" s="125" t="n">
        <v>0.001</v>
      </c>
      <c r="Y205" s="125" t="n">
        <v>0.001</v>
      </c>
      <c r="Z205" s="125" t="n">
        <v>0.001</v>
      </c>
      <c r="AA205" s="125" t="n">
        <v>0.001</v>
      </c>
      <c r="AB205" s="125" t="n">
        <v>0.001</v>
      </c>
      <c r="AC205" s="125" t="n">
        <v>0.001</v>
      </c>
      <c r="AD205" s="125" t="n">
        <v>0.001</v>
      </c>
      <c r="AE205" s="125" t="n">
        <v>0.001</v>
      </c>
      <c r="AF205" s="125" t="n">
        <v>0.001</v>
      </c>
      <c r="AG205" s="125" t="n">
        <v>0.001</v>
      </c>
      <c r="AH205" s="125" t="n">
        <v>0.001</v>
      </c>
      <c r="AI205" s="125" t="n">
        <v>0.001</v>
      </c>
      <c r="AJ205" s="125" t="n">
        <v>0.001</v>
      </c>
      <c r="AK205" s="125" t="n">
        <v>0.001</v>
      </c>
      <c r="AL205" s="125" t="n">
        <v>0.001</v>
      </c>
      <c r="AM205" s="125" t="n">
        <v>0.001</v>
      </c>
      <c r="AN205" s="125" t="n">
        <v>0.001</v>
      </c>
      <c r="AO205" s="125" t="n">
        <v>0.001</v>
      </c>
      <c r="AP205" s="125" t="n">
        <v>0.001</v>
      </c>
      <c r="AQ205" s="125" t="n">
        <v>0.001</v>
      </c>
      <c r="AR205" s="125" t="n">
        <v>0.001</v>
      </c>
      <c r="AS205" s="125" t="n">
        <v>0.001</v>
      </c>
      <c r="AT205" s="125" t="n">
        <v>0.001</v>
      </c>
      <c r="AU205" s="125" t="n">
        <v>0.001</v>
      </c>
      <c r="AV205" s="125" t="n">
        <v>0.001</v>
      </c>
      <c r="AW205" s="125" t="n">
        <v>0.001</v>
      </c>
      <c r="AX205" s="125" t="n">
        <v>0.001</v>
      </c>
      <c r="AY205" s="125" t="n">
        <v>0.001</v>
      </c>
      <c r="AZ205" s="125" t="n">
        <v>0.001</v>
      </c>
      <c r="BA205" s="125" t="n">
        <v>0.001</v>
      </c>
      <c r="BB205" s="125" t="n">
        <v>0.001</v>
      </c>
      <c r="BC205" s="125" t="n">
        <v>0.001</v>
      </c>
      <c r="BD205" s="125" t="n">
        <v>0.001</v>
      </c>
      <c r="BE205" s="125" t="n">
        <v>0.001</v>
      </c>
      <c r="BF205" s="125" t="n">
        <v>0.001</v>
      </c>
      <c r="BG205" s="125" t="n">
        <v>0.001</v>
      </c>
      <c r="BH205" s="125" t="n">
        <v>0.001</v>
      </c>
      <c r="BI205" s="125" t="n">
        <v>0.001</v>
      </c>
      <c r="BJ205" s="125"/>
      <c r="BK205" s="125"/>
      <c r="BL205" s="125"/>
      <c r="BM205" s="125"/>
      <c r="BN205" s="125"/>
      <c r="BO205" s="125"/>
      <c r="BP205" s="125"/>
      <c r="BQ205" s="125"/>
      <c r="BR205" s="125"/>
      <c r="BS205" s="125"/>
      <c r="BT205" s="125"/>
      <c r="BU205" s="125"/>
      <c r="BV205" s="125"/>
      <c r="BW205" s="125"/>
      <c r="BX205" s="125"/>
      <c r="BY205" s="125"/>
      <c r="BZ205" s="125"/>
      <c r="CA205" s="125"/>
      <c r="CB205" s="125"/>
      <c r="CC205" s="125"/>
      <c r="CD205" s="125"/>
      <c r="CE205" s="125"/>
      <c r="CF205" s="125"/>
      <c r="CG205" s="125"/>
      <c r="CH205" s="125"/>
      <c r="CI205" s="125"/>
      <c r="CJ205" s="125"/>
      <c r="CK205" s="125"/>
      <c r="CL205" s="125"/>
      <c r="CM205" s="125"/>
      <c r="CN205" s="125"/>
      <c r="CO205" s="125"/>
      <c r="CP205" s="125"/>
      <c r="CQ205" s="125"/>
      <c r="CR205" s="125"/>
      <c r="CS205" s="125"/>
      <c r="CT205" s="125"/>
      <c r="CU205" s="125"/>
      <c r="CV205" s="125"/>
      <c r="CW205" s="125"/>
      <c r="CX205" s="125"/>
      <c r="CY205" s="125"/>
      <c r="CZ205" s="125"/>
      <c r="DA205" s="125"/>
      <c r="DB205" s="125"/>
      <c r="DC205" s="125"/>
      <c r="DD205" s="125"/>
      <c r="DE205" s="125"/>
      <c r="DF205" s="125"/>
      <c r="DG205" s="125"/>
      <c r="DH205" s="125"/>
      <c r="DI205" s="125"/>
      <c r="DJ205" s="125"/>
      <c r="DK205" s="125"/>
      <c r="DL205" s="125"/>
      <c r="DM205" s="125"/>
      <c r="DN205" s="125"/>
      <c r="DO205" s="125"/>
      <c r="DP205" s="125"/>
      <c r="DQ205" s="125"/>
      <c r="DR205" s="125"/>
      <c r="DS205" s="125"/>
      <c r="DT205" s="125"/>
    </row>
    <row r="206" customFormat="false" ht="18" hidden="false" customHeight="true" outlineLevel="0" collapsed="false">
      <c r="A206" s="121" t="s">
        <v>470</v>
      </c>
    </row>
    <row r="207" s="126" customFormat="true" ht="18" hidden="false" customHeight="true" outlineLevel="0" collapsed="false">
      <c r="A207" s="123" t="s">
        <v>469</v>
      </c>
      <c r="B207" s="125" t="n">
        <v>1</v>
      </c>
      <c r="C207" s="125" t="n">
        <v>45.9658554180318</v>
      </c>
      <c r="D207" s="125" t="n">
        <v>52.8857844242518</v>
      </c>
      <c r="E207" s="125" t="n">
        <v>60.4826213769014</v>
      </c>
      <c r="F207" s="125" t="n">
        <v>68.6652180388936</v>
      </c>
      <c r="G207" s="125" t="n">
        <v>77.436213167367</v>
      </c>
      <c r="H207" s="125" t="n">
        <v>86.8192742904576</v>
      </c>
      <c r="I207" s="125" t="n">
        <v>97.0078452429531</v>
      </c>
      <c r="J207" s="125" t="n">
        <v>108.126824349794</v>
      </c>
      <c r="K207" s="125" t="n">
        <v>120.204025768648</v>
      </c>
      <c r="L207" s="125" t="n">
        <v>133.292858064042</v>
      </c>
      <c r="M207" s="125" t="n">
        <v>147.464159294741</v>
      </c>
      <c r="N207" s="125" t="n">
        <v>162.80409495624</v>
      </c>
      <c r="O207" s="125" t="n">
        <v>179.413727398797</v>
      </c>
      <c r="P207" s="125" t="n">
        <v>197.40295077064</v>
      </c>
      <c r="Q207" s="125" t="n">
        <v>216.880386709473</v>
      </c>
      <c r="R207" s="125" t="n">
        <v>237.927990950425</v>
      </c>
      <c r="S207" s="125" t="n">
        <v>260.579812440988</v>
      </c>
      <c r="T207" s="125" t="n">
        <v>264.01915693949</v>
      </c>
      <c r="U207" s="125" t="n">
        <v>260.568728835078</v>
      </c>
      <c r="V207" s="125" t="n">
        <v>257.204553228473</v>
      </c>
      <c r="W207" s="125" t="n">
        <v>253.924474374442</v>
      </c>
      <c r="X207" s="125" t="n">
        <v>250.726390273812</v>
      </c>
      <c r="Y207" s="125" t="n">
        <v>247.608251287838</v>
      </c>
      <c r="Z207" s="125" t="n">
        <v>244.568058867643</v>
      </c>
      <c r="AA207" s="125" t="n">
        <v>244.568058867643</v>
      </c>
      <c r="AB207" s="125" t="n">
        <v>244.568058867643</v>
      </c>
      <c r="AC207" s="125" t="n">
        <v>244.568058867643</v>
      </c>
      <c r="AD207" s="125" t="n">
        <v>244.568058867643</v>
      </c>
      <c r="AE207" s="125" t="n">
        <v>244.568058867643</v>
      </c>
      <c r="AF207" s="125" t="n">
        <v>244.568058867643</v>
      </c>
      <c r="AG207" s="125" t="n">
        <v>244.568058867643</v>
      </c>
      <c r="AH207" s="125" t="n">
        <v>244.568058867643</v>
      </c>
      <c r="AI207" s="125" t="n">
        <v>244.568058867643</v>
      </c>
      <c r="AJ207" s="125" t="n">
        <v>244.568058867643</v>
      </c>
      <c r="AK207" s="125" t="n">
        <v>244.568058867643</v>
      </c>
      <c r="AL207" s="125" t="n">
        <v>244.568058867643</v>
      </c>
      <c r="AM207" s="125" t="n">
        <v>244.568058867643</v>
      </c>
      <c r="AN207" s="125" t="n">
        <v>244.568058867643</v>
      </c>
      <c r="AO207" s="125" t="n">
        <v>244.568058867643</v>
      </c>
      <c r="AP207" s="125" t="n">
        <v>244.568058867643</v>
      </c>
      <c r="AQ207" s="125" t="n">
        <v>244.568058867643</v>
      </c>
      <c r="AR207" s="125" t="n">
        <v>244.568058867643</v>
      </c>
      <c r="AS207" s="125" t="n">
        <v>244.568058867643</v>
      </c>
      <c r="AT207" s="125" t="n">
        <v>244.568058867643</v>
      </c>
      <c r="AU207" s="125" t="n">
        <v>244.568058867643</v>
      </c>
      <c r="AV207" s="125" t="n">
        <v>244.568058867643</v>
      </c>
      <c r="AW207" s="125" t="n">
        <v>244.568058867643</v>
      </c>
      <c r="AX207" s="125" t="n">
        <v>244.568058867643</v>
      </c>
      <c r="AY207" s="125" t="n">
        <v>244.568058867643</v>
      </c>
      <c r="AZ207" s="125" t="n">
        <v>244.568058867643</v>
      </c>
      <c r="BA207" s="125" t="n">
        <v>244.568058867643</v>
      </c>
      <c r="BB207" s="125" t="n">
        <v>244.568058867643</v>
      </c>
      <c r="BC207" s="125" t="n">
        <v>244.568058867643</v>
      </c>
      <c r="BD207" s="125" t="n">
        <v>244.568058867643</v>
      </c>
      <c r="BE207" s="125" t="n">
        <v>244.568058867643</v>
      </c>
      <c r="BF207" s="125" t="n">
        <v>244.568058867643</v>
      </c>
      <c r="BG207" s="125" t="n">
        <v>244.568058867643</v>
      </c>
      <c r="BH207" s="125" t="n">
        <v>244.568058867643</v>
      </c>
      <c r="BI207" s="125" t="n">
        <v>244.568058867643</v>
      </c>
      <c r="BJ207" s="125"/>
      <c r="BK207" s="125"/>
      <c r="BL207" s="125"/>
      <c r="BM207" s="125"/>
      <c r="BN207" s="125"/>
      <c r="BO207" s="125"/>
      <c r="BP207" s="125"/>
      <c r="BQ207" s="125"/>
      <c r="BR207" s="125"/>
      <c r="BS207" s="125"/>
      <c r="BT207" s="125"/>
      <c r="BU207" s="125"/>
      <c r="BV207" s="125"/>
      <c r="BW207" s="125"/>
      <c r="BX207" s="125"/>
      <c r="BY207" s="125"/>
      <c r="BZ207" s="125"/>
      <c r="CA207" s="125"/>
      <c r="CB207" s="125"/>
      <c r="CC207" s="125"/>
      <c r="CD207" s="125"/>
      <c r="CE207" s="125"/>
      <c r="CF207" s="125"/>
      <c r="CG207" s="125"/>
      <c r="CH207" s="125"/>
      <c r="CI207" s="125"/>
      <c r="CJ207" s="125"/>
      <c r="CK207" s="125"/>
      <c r="CL207" s="125"/>
      <c r="CM207" s="125"/>
      <c r="CN207" s="125"/>
      <c r="CO207" s="125"/>
      <c r="CP207" s="125"/>
      <c r="CQ207" s="125"/>
      <c r="CR207" s="125"/>
      <c r="CS207" s="125"/>
      <c r="CT207" s="125"/>
      <c r="CU207" s="125"/>
      <c r="CV207" s="125"/>
      <c r="CW207" s="125"/>
      <c r="CX207" s="125"/>
      <c r="CY207" s="125"/>
      <c r="CZ207" s="125"/>
      <c r="DA207" s="125"/>
      <c r="DB207" s="125"/>
      <c r="DC207" s="125"/>
      <c r="DD207" s="125"/>
      <c r="DE207" s="125"/>
      <c r="DF207" s="125"/>
      <c r="DG207" s="125"/>
      <c r="DH207" s="125"/>
      <c r="DI207" s="125"/>
      <c r="DJ207" s="125"/>
      <c r="DK207" s="125"/>
      <c r="DL207" s="125"/>
      <c r="DM207" s="125"/>
      <c r="DN207" s="125"/>
      <c r="DO207" s="125"/>
      <c r="DP207" s="125"/>
      <c r="DQ207" s="125"/>
      <c r="DR207" s="125"/>
      <c r="DS207" s="125"/>
      <c r="DT207" s="125"/>
    </row>
    <row r="208" s="122" customFormat="true" ht="18" hidden="false" customHeight="true" outlineLevel="0" collapsed="false">
      <c r="A208" s="121" t="s">
        <v>471</v>
      </c>
      <c r="B208" s="42"/>
      <c r="C208" s="42"/>
      <c r="D208" s="42"/>
      <c r="E208" s="42"/>
      <c r="F208" s="42"/>
      <c r="G208" s="42"/>
      <c r="H208" s="42"/>
      <c r="I208" s="42"/>
      <c r="J208" s="42"/>
      <c r="K208" s="42"/>
      <c r="L208" s="42"/>
      <c r="M208" s="42"/>
      <c r="N208" s="42"/>
      <c r="O208" s="42"/>
      <c r="P208" s="42"/>
      <c r="Q208" s="42"/>
      <c r="R208" s="42"/>
      <c r="S208" s="42"/>
      <c r="T208" s="42"/>
      <c r="U208" s="42"/>
      <c r="V208" s="42"/>
      <c r="W208" s="42"/>
      <c r="X208" s="42"/>
      <c r="Y208" s="42"/>
      <c r="Z208" s="42"/>
      <c r="AA208" s="42"/>
      <c r="AB208" s="42"/>
      <c r="AC208" s="42"/>
      <c r="AD208" s="42"/>
      <c r="AE208" s="42"/>
      <c r="AF208" s="42"/>
      <c r="AG208" s="42"/>
      <c r="AH208" s="42"/>
      <c r="AI208" s="42"/>
      <c r="AJ208" s="42"/>
      <c r="AK208" s="42"/>
      <c r="AL208" s="42"/>
      <c r="AM208" s="42"/>
      <c r="AN208" s="42"/>
      <c r="AO208" s="42"/>
      <c r="AP208" s="42"/>
      <c r="AQ208" s="42"/>
      <c r="AR208" s="42"/>
      <c r="AS208" s="42"/>
      <c r="AT208" s="42"/>
      <c r="AU208" s="42"/>
      <c r="AV208" s="42"/>
      <c r="AW208" s="42"/>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c r="CD208" s="42"/>
      <c r="CE208" s="42"/>
      <c r="CF208" s="42"/>
      <c r="CG208" s="42"/>
      <c r="CH208" s="42"/>
      <c r="CI208" s="42"/>
      <c r="CJ208" s="42"/>
      <c r="CK208" s="42"/>
      <c r="CL208" s="42"/>
      <c r="CM208" s="42"/>
      <c r="CN208" s="42"/>
      <c r="CO208" s="42"/>
      <c r="CP208" s="42"/>
      <c r="CQ208" s="42"/>
      <c r="CR208" s="42"/>
      <c r="CS208" s="42"/>
      <c r="CT208" s="42"/>
      <c r="CU208" s="42"/>
      <c r="CV208" s="42"/>
      <c r="CW208" s="42"/>
      <c r="CX208" s="42"/>
      <c r="CY208" s="42"/>
      <c r="CZ208" s="42"/>
      <c r="DA208" s="42"/>
      <c r="DB208" s="42"/>
      <c r="DC208" s="42"/>
      <c r="DD208" s="42"/>
      <c r="DE208" s="42"/>
      <c r="DF208" s="42"/>
      <c r="DG208" s="42"/>
      <c r="DH208" s="42"/>
      <c r="DI208" s="42"/>
      <c r="DJ208" s="42"/>
      <c r="DK208" s="42"/>
      <c r="DL208" s="42"/>
      <c r="DM208" s="42"/>
      <c r="DN208" s="42"/>
      <c r="DO208" s="42"/>
      <c r="DP208" s="42"/>
      <c r="DQ208" s="42"/>
      <c r="DR208" s="42"/>
      <c r="DS208" s="42"/>
      <c r="DT208" s="42"/>
    </row>
    <row r="209" s="126" customFormat="true" ht="18" hidden="false" customHeight="true" outlineLevel="0" collapsed="false">
      <c r="A209" s="123" t="s">
        <v>469</v>
      </c>
      <c r="B209" s="125" t="n">
        <v>1</v>
      </c>
      <c r="C209" s="125" t="n">
        <v>35.1554817514817</v>
      </c>
      <c r="D209" s="125" t="n">
        <v>44.3322823747492</v>
      </c>
      <c r="E209" s="125" t="n">
        <v>55.5290137464051</v>
      </c>
      <c r="F209" s="125" t="n">
        <v>69.1215670969424</v>
      </c>
      <c r="G209" s="125" t="n">
        <v>85.5673821362437</v>
      </c>
      <c r="H209" s="125" t="n">
        <v>105.659963389317</v>
      </c>
      <c r="I209" s="125" t="n">
        <v>130.450689937258</v>
      </c>
      <c r="J209" s="125" t="n">
        <v>161.447278451623</v>
      </c>
      <c r="K209" s="125" t="n">
        <v>200.168128547475</v>
      </c>
      <c r="L209" s="125" t="n">
        <v>248.465082192873</v>
      </c>
      <c r="M209" s="125" t="n">
        <v>291</v>
      </c>
      <c r="N209" s="125" t="n">
        <v>289</v>
      </c>
      <c r="O209" s="125" t="n">
        <v>297.857669947086</v>
      </c>
      <c r="P209" s="125" t="n">
        <v>290.735420234324</v>
      </c>
      <c r="Q209" s="125" t="n">
        <v>321.964939619736</v>
      </c>
      <c r="R209" s="125" t="n">
        <v>285.955339331011</v>
      </c>
      <c r="S209" s="125" t="n">
        <v>273.613894240455</v>
      </c>
      <c r="T209" s="125" t="n">
        <v>305.711926383358</v>
      </c>
      <c r="U209" s="125" t="n">
        <v>261.304660018266</v>
      </c>
      <c r="V209" s="125" t="n">
        <v>204.041974604337</v>
      </c>
      <c r="W209" s="125" t="n">
        <v>200.13987587412</v>
      </c>
      <c r="X209" s="125" t="n">
        <v>216.987420136062</v>
      </c>
      <c r="Y209" s="125" t="n">
        <v>216.987420136062</v>
      </c>
      <c r="Z209" s="125" t="n">
        <v>300</v>
      </c>
      <c r="AA209" s="125" t="n">
        <v>209.661026035231</v>
      </c>
      <c r="AB209" s="125" t="n">
        <v>212.250674595908</v>
      </c>
      <c r="AC209" s="125" t="n">
        <v>213.565589782684</v>
      </c>
      <c r="AD209" s="125" t="n">
        <v>213.565589782684</v>
      </c>
      <c r="AE209" s="125" t="n">
        <v>213.565589782684</v>
      </c>
      <c r="AF209" s="125" t="n">
        <v>213.565589782684</v>
      </c>
      <c r="AG209" s="125" t="n">
        <v>213.565589782684</v>
      </c>
      <c r="AH209" s="125" t="n">
        <v>213.565589782684</v>
      </c>
      <c r="AI209" s="125" t="n">
        <v>213.565589782684</v>
      </c>
      <c r="AJ209" s="125" t="n">
        <v>213.565589782684</v>
      </c>
      <c r="AK209" s="125" t="n">
        <v>213.565589782684</v>
      </c>
      <c r="AL209" s="125" t="n">
        <v>213.565589782684</v>
      </c>
      <c r="AM209" s="125" t="n">
        <v>213.565589782684</v>
      </c>
      <c r="AN209" s="125" t="n">
        <v>213.565589782684</v>
      </c>
      <c r="AO209" s="125" t="n">
        <v>213.565589782684</v>
      </c>
      <c r="AP209" s="125" t="n">
        <v>213.565589782684</v>
      </c>
      <c r="AQ209" s="125" t="n">
        <v>213.565589782684</v>
      </c>
      <c r="AR209" s="125" t="n">
        <v>213.565589782684</v>
      </c>
      <c r="AS209" s="125" t="n">
        <v>213.565589782684</v>
      </c>
      <c r="AT209" s="125" t="n">
        <v>213.565589782684</v>
      </c>
      <c r="AU209" s="125" t="n">
        <v>213.565589782684</v>
      </c>
      <c r="AV209" s="125" t="n">
        <v>213.565589782684</v>
      </c>
      <c r="AW209" s="125" t="n">
        <v>213.565589782684</v>
      </c>
      <c r="AX209" s="125" t="n">
        <v>301.301106640135</v>
      </c>
      <c r="AY209" s="125" t="n">
        <v>200.413896695195</v>
      </c>
      <c r="AZ209" s="125" t="n">
        <v>100.206948347598</v>
      </c>
      <c r="BA209" s="125" t="n">
        <v>50.1034741737988</v>
      </c>
      <c r="BB209" s="125" t="n">
        <v>25.0517370868994</v>
      </c>
      <c r="BC209" s="125" t="n">
        <v>12.5258685434497</v>
      </c>
      <c r="BD209" s="125" t="n">
        <v>6.26293427172485</v>
      </c>
      <c r="BE209" s="125" t="n">
        <v>3.13146713586242</v>
      </c>
      <c r="BF209" s="125" t="n">
        <v>1.56573356793121</v>
      </c>
      <c r="BG209" s="125" t="n">
        <v>0.782866783965606</v>
      </c>
      <c r="BH209" s="125" t="n">
        <v>0.391433391982803</v>
      </c>
      <c r="BI209" s="125" t="n">
        <v>0.195716695991401</v>
      </c>
      <c r="BJ209" s="125"/>
      <c r="BK209" s="125"/>
      <c r="BL209" s="125"/>
      <c r="BM209" s="125"/>
      <c r="BN209" s="125"/>
      <c r="BO209" s="125"/>
      <c r="BP209" s="125"/>
      <c r="BQ209" s="125"/>
      <c r="BR209" s="125"/>
      <c r="BS209" s="125"/>
      <c r="BT209" s="125"/>
      <c r="BU209" s="125"/>
      <c r="BV209" s="125"/>
      <c r="BW209" s="125"/>
      <c r="BX209" s="125"/>
      <c r="BY209" s="125"/>
      <c r="BZ209" s="125"/>
      <c r="CA209" s="125"/>
      <c r="CB209" s="125"/>
      <c r="CC209" s="125"/>
      <c r="CD209" s="125"/>
      <c r="CE209" s="125"/>
      <c r="CF209" s="125"/>
      <c r="CG209" s="125"/>
      <c r="CH209" s="125"/>
      <c r="CI209" s="125"/>
      <c r="CJ209" s="125"/>
      <c r="CK209" s="125"/>
      <c r="CL209" s="125"/>
      <c r="CM209" s="125"/>
      <c r="CN209" s="125"/>
      <c r="CO209" s="125"/>
      <c r="CP209" s="125"/>
      <c r="CQ209" s="125"/>
      <c r="CR209" s="125"/>
      <c r="CS209" s="125"/>
      <c r="CT209" s="125"/>
      <c r="CU209" s="125"/>
      <c r="CV209" s="125"/>
      <c r="CW209" s="125"/>
      <c r="CX209" s="125"/>
      <c r="CY209" s="125"/>
      <c r="CZ209" s="125"/>
      <c r="DA209" s="125"/>
      <c r="DB209" s="125"/>
      <c r="DC209" s="125"/>
      <c r="DD209" s="125"/>
      <c r="DE209" s="125"/>
      <c r="DF209" s="125"/>
      <c r="DG209" s="125"/>
      <c r="DH209" s="125"/>
      <c r="DI209" s="125"/>
      <c r="DJ209" s="125"/>
      <c r="DK209" s="125"/>
      <c r="DL209" s="125"/>
      <c r="DM209" s="125"/>
      <c r="DN209" s="125"/>
      <c r="DO209" s="125"/>
      <c r="DP209" s="125"/>
      <c r="DQ209" s="125"/>
      <c r="DR209" s="125"/>
      <c r="DS209" s="125"/>
      <c r="DT209" s="125"/>
    </row>
    <row r="212" s="42" customFormat="true" ht="18" hidden="false" customHeight="true" outlineLevel="0" collapsed="false">
      <c r="A212" s="115" t="s">
        <v>91</v>
      </c>
    </row>
    <row r="213" customFormat="false" ht="18" hidden="false" customHeight="true" outlineLevel="0" collapsed="false">
      <c r="A213" s="40" t="s">
        <v>326</v>
      </c>
      <c r="B213" s="42" t="n">
        <f aca="false">+B117/B104</f>
        <v>2.12324286726063</v>
      </c>
      <c r="C213" s="42" t="n">
        <f aca="false">+C117/C104</f>
        <v>2.1335073172154</v>
      </c>
      <c r="D213" s="42" t="n">
        <f aca="false">+D117/D104</f>
        <v>2.1477914726262</v>
      </c>
      <c r="E213" s="42" t="n">
        <f aca="false">+E117/E104</f>
        <v>2.16469481579313</v>
      </c>
      <c r="F213" s="42" t="n">
        <f aca="false">+F117/F104</f>
        <v>2.18269911792535</v>
      </c>
      <c r="G213" s="42" t="n">
        <f aca="false">+G117/G104</f>
        <v>2.20096538935565</v>
      </c>
      <c r="H213" s="42" t="n">
        <f aca="false">+H117/H104</f>
        <v>2.2190361569536</v>
      </c>
      <c r="I213" s="42" t="n">
        <f aca="false">+I117/I104</f>
        <v>2.23666982350595</v>
      </c>
      <c r="J213" s="42" t="n">
        <f aca="false">+J117/J104</f>
        <v>2.25374801925799</v>
      </c>
      <c r="K213" s="42" t="n">
        <f aca="false">+K117/K104</f>
        <v>2.27022361816774</v>
      </c>
      <c r="L213" s="42" t="n">
        <f aca="false">+L117/L104</f>
        <v>2.28609147624018</v>
      </c>
      <c r="M213" s="42" t="n">
        <f aca="false">+M117/M104</f>
        <v>2.30137182641075</v>
      </c>
      <c r="N213" s="42" t="n">
        <f aca="false">+N117/N104</f>
        <v>2.31610063098111</v>
      </c>
      <c r="O213" s="42" t="n">
        <f aca="false">+O117/O104</f>
        <v>2.33032360245403</v>
      </c>
      <c r="P213" s="42" t="n">
        <f aca="false">+P117/P104</f>
        <v>2.34409191856718</v>
      </c>
      <c r="Q213" s="42" t="n">
        <f aca="false">+Q117/Q104</f>
        <v>2.35745827544175</v>
      </c>
      <c r="R213" s="42" t="n">
        <f aca="false">+R117/R104</f>
        <v>2.37047209109869</v>
      </c>
      <c r="S213" s="42" t="n">
        <f aca="false">+S117/S104</f>
        <v>2.38317236905837</v>
      </c>
      <c r="T213" s="42" t="n">
        <f aca="false">+T117/T104</f>
        <v>2.39557587629499</v>
      </c>
      <c r="U213" s="42" t="n">
        <f aca="false">+U117/U104</f>
        <v>2.40765651782911</v>
      </c>
      <c r="V213" s="42" t="n">
        <f aca="false">+V117/V104</f>
        <v>2.41940687089575</v>
      </c>
      <c r="W213" s="42" t="n">
        <f aca="false">+W117/W104</f>
        <v>2.43067655835894</v>
      </c>
      <c r="X213" s="42" t="n">
        <f aca="false">+X117/X104</f>
        <v>2.4410899367382</v>
      </c>
      <c r="Y213" s="42" t="n">
        <f aca="false">+Y117/Y104</f>
        <v>2.4498839324615</v>
      </c>
      <c r="Z213" s="42" t="n">
        <f aca="false">+Z117/Z104</f>
        <v>2.45990922355353</v>
      </c>
      <c r="AA213" s="42" t="n">
        <f aca="false">+AA117/AA104</f>
        <v>2.47202505841701</v>
      </c>
      <c r="AB213" s="42" t="n">
        <f aca="false">+AB117/AB104</f>
        <v>2.48585880624481</v>
      </c>
      <c r="AC213" s="42" t="n">
        <f aca="false">+AC117/AC104</f>
        <v>2.50147094942316</v>
      </c>
      <c r="AD213" s="42" t="n">
        <f aca="false">+AD117/AD104</f>
        <v>2.51945398130462</v>
      </c>
      <c r="AE213" s="42" t="n">
        <f aca="false">+AE117/AE104</f>
        <v>2.54119971259886</v>
      </c>
      <c r="AF213" s="42" t="n">
        <f aca="false">+AF117/AF104</f>
        <v>2.54886625884728</v>
      </c>
      <c r="AG213" s="42" t="n">
        <f aca="false">+AG117/AG104</f>
        <v>2.55920828278816</v>
      </c>
      <c r="AH213" s="42" t="n">
        <f aca="false">+AH117/AH104</f>
        <v>2.57136891716852</v>
      </c>
      <c r="AI213" s="42" t="n">
        <f aca="false">+AI117/AI104</f>
        <v>2.58474779388292</v>
      </c>
      <c r="AJ213" s="42" t="n">
        <f aca="false">+AJ117/AJ104</f>
        <v>2.5989100265926</v>
      </c>
      <c r="AK213" s="42" t="n">
        <f aca="false">+AK117/AK104</f>
        <v>2.61353178539597</v>
      </c>
      <c r="AL213" s="42" t="n">
        <f aca="false">+AL117/AL104</f>
        <v>2.62836697262489</v>
      </c>
      <c r="AM213" s="42" t="n">
        <f aca="false">+AM117/AM104</f>
        <v>2.64322608035902</v>
      </c>
      <c r="AN213" s="42" t="n">
        <f aca="false">+AN117/AN104</f>
        <v>2.65796199228781</v>
      </c>
      <c r="AO213" s="42" t="n">
        <f aca="false">+AO117/AO104</f>
        <v>2.67245971009563</v>
      </c>
      <c r="AP213" s="42" t="n">
        <f aca="false">+AP117/AP104</f>
        <v>2.68662797651562</v>
      </c>
      <c r="AQ213" s="42" t="n">
        <f aca="false">+AQ117/AQ104</f>
        <v>2.70039135454932</v>
      </c>
      <c r="AR213" s="42" t="n">
        <f aca="false">+AR117/AR104</f>
        <v>2.71368127096825</v>
      </c>
      <c r="AS213" s="42" t="n">
        <f aca="false">+AS117/AS104</f>
        <v>2.72642406395618</v>
      </c>
      <c r="AT213" s="42" t="n">
        <f aca="false">+AT117/AT104</f>
        <v>2.73852289932835</v>
      </c>
      <c r="AU213" s="42" t="n">
        <f aca="false">+AU117/AU104</f>
        <v>2.74982826704789</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sheetPr filterMode="false">
    <tabColor rgb="FFFF0000"/>
    <pageSetUpPr fitToPage="false"/>
  </sheetPr>
  <dimension ref="A1:BI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2" topLeftCell="C111" activePane="bottomRight" state="frozen"/>
      <selection pane="topLeft" activeCell="A1" activeCellId="0" sqref="A1"/>
      <selection pane="topRight" activeCell="C1" activeCellId="0" sqref="C1"/>
      <selection pane="bottomLeft" activeCell="A111" activeCellId="0" sqref="A111"/>
      <selection pane="bottomRight" activeCell="BD137" activeCellId="0" sqref="BD137"/>
    </sheetView>
  </sheetViews>
  <sheetFormatPr defaultRowHeight="12.75" zeroHeight="false" outlineLevelRow="0" outlineLevelCol="0"/>
  <cols>
    <col collapsed="false" customWidth="true" hidden="false" outlineLevel="0" max="1" min="1" style="0" width="32.57"/>
    <col collapsed="false" customWidth="true" hidden="false" outlineLevel="0" max="61" min="2" style="0" width="10"/>
    <col collapsed="false" customWidth="true" hidden="false" outlineLevel="0" max="1025" min="62" style="0" width="8.67"/>
  </cols>
  <sheetData>
    <row r="1" customFormat="false" ht="12.75" hidden="false" customHeight="false" outlineLevel="0" collapsed="false">
      <c r="A1" s="0" t="s">
        <v>108</v>
      </c>
      <c r="B1" s="0" t="n">
        <v>2010</v>
      </c>
      <c r="C1" s="0" t="n">
        <v>2015</v>
      </c>
      <c r="D1" s="0" t="n">
        <v>2020</v>
      </c>
      <c r="E1" s="0" t="n">
        <v>2025</v>
      </c>
      <c r="F1" s="0" t="n">
        <v>2030</v>
      </c>
      <c r="G1" s="0" t="n">
        <v>2035</v>
      </c>
      <c r="H1" s="0" t="n">
        <v>2040</v>
      </c>
      <c r="I1" s="0" t="n">
        <v>2045</v>
      </c>
      <c r="J1" s="0" t="n">
        <v>2050</v>
      </c>
      <c r="K1" s="0" t="n">
        <v>2055</v>
      </c>
      <c r="L1" s="0" t="n">
        <v>2060</v>
      </c>
      <c r="M1" s="0" t="n">
        <v>2065</v>
      </c>
      <c r="N1" s="0" t="n">
        <v>2070</v>
      </c>
      <c r="O1" s="0" t="n">
        <v>2075</v>
      </c>
      <c r="P1" s="0" t="n">
        <v>2080</v>
      </c>
      <c r="Q1" s="0" t="n">
        <v>2085</v>
      </c>
      <c r="R1" s="0" t="n">
        <v>2090</v>
      </c>
      <c r="S1" s="0" t="n">
        <v>2095</v>
      </c>
      <c r="T1" s="0" t="n">
        <v>2100</v>
      </c>
      <c r="U1" s="0" t="n">
        <v>2105</v>
      </c>
      <c r="V1" s="0" t="n">
        <v>2110</v>
      </c>
      <c r="W1" s="0" t="n">
        <v>2115</v>
      </c>
      <c r="X1" s="0" t="n">
        <v>2120</v>
      </c>
      <c r="Y1" s="0" t="n">
        <v>2125</v>
      </c>
      <c r="Z1" s="0" t="n">
        <v>2130</v>
      </c>
      <c r="AA1" s="0" t="n">
        <v>2135</v>
      </c>
      <c r="AB1" s="0" t="n">
        <v>2140</v>
      </c>
      <c r="AC1" s="0" t="n">
        <v>2145</v>
      </c>
      <c r="AD1" s="0" t="n">
        <v>2150</v>
      </c>
      <c r="AE1" s="0" t="n">
        <v>2155</v>
      </c>
      <c r="AF1" s="0" t="n">
        <v>2160</v>
      </c>
      <c r="AG1" s="0" t="n">
        <v>2165</v>
      </c>
      <c r="AH1" s="0" t="n">
        <v>2170</v>
      </c>
      <c r="AI1" s="0" t="n">
        <v>2175</v>
      </c>
      <c r="AJ1" s="0" t="n">
        <v>2180</v>
      </c>
      <c r="AK1" s="0" t="n">
        <v>2185</v>
      </c>
      <c r="AL1" s="0" t="n">
        <v>2190</v>
      </c>
      <c r="AM1" s="0" t="n">
        <v>2195</v>
      </c>
      <c r="AN1" s="0" t="n">
        <v>2200</v>
      </c>
      <c r="AO1" s="0" t="n">
        <v>2205</v>
      </c>
      <c r="AP1" s="0" t="n">
        <v>2210</v>
      </c>
      <c r="AQ1" s="0" t="n">
        <v>2215</v>
      </c>
      <c r="AR1" s="0" t="n">
        <v>2220</v>
      </c>
      <c r="AS1" s="0" t="n">
        <v>2225</v>
      </c>
      <c r="AT1" s="0" t="n">
        <v>2230</v>
      </c>
      <c r="AU1" s="0" t="n">
        <v>2235</v>
      </c>
      <c r="AV1" s="0" t="n">
        <v>2240</v>
      </c>
      <c r="AW1" s="0" t="n">
        <v>2245</v>
      </c>
      <c r="AX1" s="0" t="n">
        <v>2250</v>
      </c>
      <c r="AY1" s="0" t="n">
        <v>2255</v>
      </c>
      <c r="AZ1" s="0" t="n">
        <v>2260</v>
      </c>
      <c r="BA1" s="0" t="n">
        <v>2265</v>
      </c>
      <c r="BB1" s="0" t="n">
        <v>2270</v>
      </c>
      <c r="BC1" s="0" t="n">
        <v>2275</v>
      </c>
      <c r="BD1" s="0" t="n">
        <v>2280</v>
      </c>
      <c r="BE1" s="0" t="n">
        <v>2285</v>
      </c>
      <c r="BF1" s="0" t="n">
        <v>2290</v>
      </c>
      <c r="BG1" s="0" t="n">
        <v>2295</v>
      </c>
      <c r="BH1" s="0" t="n">
        <v>2300</v>
      </c>
      <c r="BI1" s="0" t="n">
        <v>2305</v>
      </c>
    </row>
    <row r="2" customFormat="false" ht="12.75" hidden="false" customHeight="false" outlineLevel="0" collapsed="false">
      <c r="A2" s="0" t="s">
        <v>328</v>
      </c>
      <c r="B2" s="0" t="n">
        <v>1</v>
      </c>
      <c r="C2" s="0" t="n">
        <v>2</v>
      </c>
      <c r="D2" s="0" t="n">
        <v>3</v>
      </c>
      <c r="E2" s="0" t="n">
        <v>4</v>
      </c>
      <c r="F2" s="0" t="n">
        <v>5</v>
      </c>
      <c r="G2" s="0" t="n">
        <v>6</v>
      </c>
      <c r="H2" s="0" t="n">
        <v>7</v>
      </c>
      <c r="I2" s="0" t="n">
        <v>8</v>
      </c>
      <c r="J2" s="0" t="n">
        <v>9</v>
      </c>
      <c r="K2" s="0" t="n">
        <v>10</v>
      </c>
      <c r="L2" s="0" t="n">
        <v>11</v>
      </c>
      <c r="M2" s="0" t="n">
        <v>12</v>
      </c>
      <c r="N2" s="0" t="n">
        <v>13</v>
      </c>
      <c r="O2" s="0" t="n">
        <v>14</v>
      </c>
      <c r="P2" s="0" t="n">
        <v>15</v>
      </c>
      <c r="Q2" s="0" t="n">
        <v>16</v>
      </c>
      <c r="R2" s="0" t="n">
        <v>17</v>
      </c>
      <c r="S2" s="0" t="n">
        <v>18</v>
      </c>
      <c r="T2" s="0" t="n">
        <v>19</v>
      </c>
      <c r="U2" s="0" t="n">
        <v>20</v>
      </c>
      <c r="V2" s="0" t="n">
        <v>21</v>
      </c>
      <c r="W2" s="0" t="n">
        <v>22</v>
      </c>
      <c r="X2" s="0" t="n">
        <v>23</v>
      </c>
      <c r="Y2" s="0" t="n">
        <v>24</v>
      </c>
      <c r="Z2" s="0" t="n">
        <v>25</v>
      </c>
      <c r="AA2" s="0" t="n">
        <v>26</v>
      </c>
      <c r="AB2" s="0" t="n">
        <v>27</v>
      </c>
      <c r="AC2" s="0" t="n">
        <v>28</v>
      </c>
      <c r="AD2" s="0" t="n">
        <v>29</v>
      </c>
      <c r="AE2" s="0" t="n">
        <v>30</v>
      </c>
      <c r="AF2" s="0" t="n">
        <v>31</v>
      </c>
      <c r="AG2" s="0" t="n">
        <v>32</v>
      </c>
      <c r="AH2" s="0" t="n">
        <v>33</v>
      </c>
      <c r="AI2" s="0" t="n">
        <v>34</v>
      </c>
      <c r="AJ2" s="0" t="n">
        <v>35</v>
      </c>
      <c r="AK2" s="0" t="n">
        <v>36</v>
      </c>
      <c r="AL2" s="0" t="n">
        <v>37</v>
      </c>
      <c r="AM2" s="0" t="n">
        <v>38</v>
      </c>
      <c r="AN2" s="0" t="n">
        <v>39</v>
      </c>
      <c r="AO2" s="0" t="n">
        <v>40</v>
      </c>
      <c r="AP2" s="0" t="n">
        <v>41</v>
      </c>
      <c r="AQ2" s="0" t="n">
        <v>42</v>
      </c>
      <c r="AR2" s="0" t="n">
        <v>43</v>
      </c>
      <c r="AS2" s="0" t="n">
        <v>44</v>
      </c>
      <c r="AT2" s="0" t="n">
        <v>45</v>
      </c>
      <c r="AU2" s="0" t="n">
        <v>46</v>
      </c>
      <c r="AV2" s="0" t="n">
        <v>47</v>
      </c>
      <c r="AW2" s="0" t="n">
        <v>48</v>
      </c>
      <c r="AX2" s="0" t="n">
        <v>49</v>
      </c>
      <c r="AY2" s="0" t="n">
        <v>50</v>
      </c>
      <c r="AZ2" s="0" t="n">
        <v>51</v>
      </c>
      <c r="BA2" s="0" t="n">
        <v>52</v>
      </c>
      <c r="BB2" s="0" t="n">
        <v>53</v>
      </c>
      <c r="BC2" s="0" t="n">
        <v>54</v>
      </c>
      <c r="BD2" s="0" t="n">
        <v>55</v>
      </c>
      <c r="BE2" s="0" t="n">
        <v>56</v>
      </c>
      <c r="BF2" s="0" t="n">
        <v>57</v>
      </c>
      <c r="BG2" s="0" t="n">
        <v>58</v>
      </c>
      <c r="BH2" s="0" t="n">
        <v>59</v>
      </c>
      <c r="BI2" s="0" t="n">
        <v>60</v>
      </c>
    </row>
    <row r="3" customFormat="false" ht="12.75" hidden="false" customHeight="false" outlineLevel="0" collapsed="false">
      <c r="A3" s="0" t="s">
        <v>329</v>
      </c>
    </row>
    <row r="4" customFormat="false" ht="12.75" hidden="false" customHeight="false" outlineLevel="0" collapsed="false">
      <c r="A4" s="0" t="s">
        <v>330</v>
      </c>
    </row>
    <row r="5" customFormat="false" ht="12.75" hidden="false" customHeight="false" outlineLevel="0" collapsed="false">
      <c r="A5" s="0" t="s">
        <v>331</v>
      </c>
      <c r="B5" s="0" t="n">
        <v>0.3</v>
      </c>
    </row>
    <row r="6" customFormat="false" ht="12.75" hidden="false" customHeight="false" outlineLevel="0" collapsed="false">
      <c r="A6" s="0" t="s">
        <v>194</v>
      </c>
      <c r="B6" s="0" t="n">
        <v>0.1</v>
      </c>
    </row>
    <row r="7" customFormat="false" ht="12.75" hidden="false" customHeight="false" outlineLevel="0" collapsed="false">
      <c r="A7" s="0" t="s">
        <v>332</v>
      </c>
      <c r="B7" s="0" t="s">
        <v>333</v>
      </c>
    </row>
    <row r="8" customFormat="false" ht="12.75" hidden="false" customHeight="false" outlineLevel="0" collapsed="false">
      <c r="A8" s="0" t="s">
        <v>334</v>
      </c>
      <c r="B8" s="0" t="s">
        <v>333</v>
      </c>
    </row>
    <row r="9" customFormat="false" ht="12.75" hidden="false" customHeight="false" outlineLevel="0" collapsed="false">
      <c r="A9" s="0" t="s">
        <v>335</v>
      </c>
      <c r="B9" s="0" t="s">
        <v>333</v>
      </c>
    </row>
    <row r="10" customFormat="false" ht="12.75" hidden="false" customHeight="false" outlineLevel="0" collapsed="false">
      <c r="A10" s="0" t="s">
        <v>336</v>
      </c>
      <c r="B10" s="0" t="s">
        <v>333</v>
      </c>
    </row>
    <row r="11" customFormat="false" ht="12.75" hidden="false" customHeight="false" outlineLevel="0" collapsed="false">
      <c r="A11" s="0" t="s">
        <v>337</v>
      </c>
      <c r="B11" s="0" t="n">
        <v>63.5819868191</v>
      </c>
    </row>
    <row r="12" customFormat="false" ht="12.75" hidden="false" customHeight="false" outlineLevel="0" collapsed="false">
      <c r="A12" s="0" t="s">
        <v>338</v>
      </c>
      <c r="B12" s="0" t="n">
        <v>135</v>
      </c>
    </row>
    <row r="13" customFormat="false" ht="12.75" hidden="false" customHeight="false" outlineLevel="0" collapsed="false">
      <c r="A13" s="0" t="s">
        <v>339</v>
      </c>
      <c r="B13" s="0" t="n">
        <v>3.8</v>
      </c>
    </row>
    <row r="14" customFormat="false" ht="12.75" hidden="false" customHeight="false" outlineLevel="0" collapsed="false">
      <c r="A14" s="0" t="s">
        <v>340</v>
      </c>
    </row>
    <row r="15" customFormat="false" ht="12.75" hidden="false" customHeight="false" outlineLevel="0" collapsed="false">
      <c r="A15" s="0" t="s">
        <v>341</v>
      </c>
      <c r="B15" s="0" t="n">
        <v>0.015</v>
      </c>
      <c r="C15" s="0" t="n">
        <v>0.015</v>
      </c>
      <c r="D15" s="0" t="n">
        <v>0.015</v>
      </c>
      <c r="E15" s="0" t="n">
        <v>0.015</v>
      </c>
      <c r="F15" s="0" t="n">
        <v>0.015</v>
      </c>
      <c r="G15" s="0" t="n">
        <v>0.015</v>
      </c>
      <c r="H15" s="0" t="n">
        <v>0.015</v>
      </c>
      <c r="I15" s="0" t="n">
        <v>0.015</v>
      </c>
      <c r="J15" s="0" t="n">
        <v>0.015</v>
      </c>
      <c r="K15" s="0" t="n">
        <v>0.015</v>
      </c>
      <c r="L15" s="0" t="n">
        <v>0.015</v>
      </c>
      <c r="M15" s="0" t="n">
        <v>0.015</v>
      </c>
      <c r="N15" s="0" t="n">
        <v>0.015</v>
      </c>
      <c r="O15" s="0" t="n">
        <v>0.015</v>
      </c>
      <c r="P15" s="0" t="n">
        <v>0.015</v>
      </c>
      <c r="Q15" s="0" t="n">
        <v>0.015</v>
      </c>
      <c r="R15" s="0" t="n">
        <v>0.015</v>
      </c>
      <c r="S15" s="0" t="n">
        <v>0.015</v>
      </c>
      <c r="T15" s="0" t="n">
        <v>0.015</v>
      </c>
      <c r="U15" s="0" t="n">
        <v>0.015</v>
      </c>
      <c r="V15" s="0" t="n">
        <v>0.015</v>
      </c>
      <c r="W15" s="0" t="n">
        <v>0.015</v>
      </c>
      <c r="X15" s="0" t="n">
        <v>0.015</v>
      </c>
      <c r="Y15" s="0" t="n">
        <v>0.015</v>
      </c>
      <c r="Z15" s="0" t="n">
        <v>0.015</v>
      </c>
      <c r="AA15" s="0" t="n">
        <v>0.015</v>
      </c>
      <c r="AB15" s="0" t="n">
        <v>0.015</v>
      </c>
      <c r="AC15" s="0" t="n">
        <v>0.015</v>
      </c>
      <c r="AD15" s="0" t="n">
        <v>0.015</v>
      </c>
      <c r="AE15" s="0" t="n">
        <v>0.015</v>
      </c>
      <c r="AF15" s="0" t="n">
        <v>0.015</v>
      </c>
      <c r="AG15" s="0" t="n">
        <v>0.015</v>
      </c>
      <c r="AH15" s="0" t="n">
        <v>0.015</v>
      </c>
      <c r="AI15" s="0" t="n">
        <v>0.015</v>
      </c>
      <c r="AJ15" s="0" t="n">
        <v>0.015</v>
      </c>
      <c r="AK15" s="0" t="n">
        <v>0.015</v>
      </c>
      <c r="AL15" s="0" t="n">
        <v>0.015</v>
      </c>
      <c r="AM15" s="0" t="n">
        <v>0.015</v>
      </c>
      <c r="AN15" s="0" t="n">
        <v>0.015</v>
      </c>
      <c r="AO15" s="0" t="n">
        <v>0.015</v>
      </c>
      <c r="AP15" s="0" t="n">
        <v>0.015</v>
      </c>
      <c r="AQ15" s="0" t="n">
        <v>0.015</v>
      </c>
      <c r="AR15" s="0" t="n">
        <v>0.015</v>
      </c>
      <c r="AS15" s="0" t="n">
        <v>0.015</v>
      </c>
      <c r="AT15" s="0" t="n">
        <v>0.015</v>
      </c>
      <c r="AU15" s="0" t="n">
        <v>0.015</v>
      </c>
      <c r="AV15" s="0" t="n">
        <v>0.015</v>
      </c>
      <c r="AW15" s="0" t="n">
        <v>0.015</v>
      </c>
      <c r="AX15" s="0" t="n">
        <v>0.015</v>
      </c>
      <c r="AY15" s="0" t="n">
        <v>0.015</v>
      </c>
      <c r="AZ15" s="0" t="n">
        <v>0.015</v>
      </c>
      <c r="BA15" s="0" t="n">
        <v>0.015</v>
      </c>
      <c r="BB15" s="0" t="n">
        <v>0.015</v>
      </c>
      <c r="BC15" s="0" t="n">
        <v>0.015</v>
      </c>
      <c r="BD15" s="0" t="n">
        <v>0.015</v>
      </c>
      <c r="BE15" s="0" t="n">
        <v>0.015</v>
      </c>
      <c r="BF15" s="0" t="n">
        <v>0.015</v>
      </c>
      <c r="BG15" s="0" t="n">
        <v>0.015</v>
      </c>
      <c r="BH15" s="0" t="n">
        <v>0.015</v>
      </c>
      <c r="BI15" s="0" t="n">
        <v>0.015</v>
      </c>
    </row>
    <row r="16" customFormat="false" ht="12.75" hidden="false" customHeight="false" outlineLevel="0" collapsed="false">
      <c r="A16" s="0" t="s">
        <v>342</v>
      </c>
      <c r="B16" s="0" t="n">
        <v>0.015</v>
      </c>
    </row>
    <row r="17" customFormat="false" ht="12.75" hidden="false" customHeight="false" outlineLevel="0" collapsed="false">
      <c r="A17" s="0" t="s">
        <v>343</v>
      </c>
      <c r="B17" s="0" t="s">
        <v>333</v>
      </c>
    </row>
    <row r="18" customFormat="false" ht="12.75" hidden="false" customHeight="false" outlineLevel="0" collapsed="false">
      <c r="A18" s="0" t="s">
        <v>344</v>
      </c>
      <c r="B18" s="0" t="n">
        <v>1</v>
      </c>
      <c r="C18" s="0" t="n">
        <v>0.9282603254</v>
      </c>
      <c r="D18" s="0" t="n">
        <v>0.8616672317</v>
      </c>
      <c r="E18" s="0" t="n">
        <v>0.7998515049</v>
      </c>
      <c r="F18" s="0" t="n">
        <v>0.7424704182</v>
      </c>
      <c r="G18" s="0" t="n">
        <v>0.689205832</v>
      </c>
      <c r="H18" s="0" t="n">
        <v>0.6397624299</v>
      </c>
      <c r="I18" s="0" t="n">
        <v>0.5938660814</v>
      </c>
      <c r="J18" s="0" t="n">
        <v>0.5512623219</v>
      </c>
      <c r="K18" s="0" t="n">
        <v>0.5117149423</v>
      </c>
      <c r="L18" s="0" t="n">
        <v>0.4750046789</v>
      </c>
      <c r="M18" s="0" t="n">
        <v>0.4409279978</v>
      </c>
      <c r="N18" s="0" t="n">
        <v>0.4092959667</v>
      </c>
      <c r="O18" s="0" t="n">
        <v>0.3799332073</v>
      </c>
      <c r="P18" s="0" t="n">
        <v>0.3526769226</v>
      </c>
      <c r="Q18" s="0" t="n">
        <v>0.3273759949</v>
      </c>
      <c r="R18" s="0" t="n">
        <v>0.3038901476</v>
      </c>
      <c r="S18" s="0" t="n">
        <v>0.2820891673</v>
      </c>
      <c r="T18" s="0" t="n">
        <v>0.2618521822</v>
      </c>
      <c r="U18" s="0" t="n">
        <v>0.2430669919</v>
      </c>
      <c r="V18" s="0" t="n">
        <v>0.225629445</v>
      </c>
      <c r="W18" s="0" t="n">
        <v>0.209442862</v>
      </c>
      <c r="X18" s="0" t="n">
        <v>0.1944174992</v>
      </c>
      <c r="Y18" s="0" t="n">
        <v>0.1804700511</v>
      </c>
      <c r="Z18" s="0" t="n">
        <v>0.1675231884</v>
      </c>
      <c r="AA18" s="0" t="n">
        <v>0.1555051294</v>
      </c>
      <c r="AB18" s="0" t="n">
        <v>0.144349242</v>
      </c>
      <c r="AC18" s="0" t="n">
        <v>0.1339936743</v>
      </c>
      <c r="AD18" s="0" t="n">
        <v>0.1243810117</v>
      </c>
      <c r="AE18" s="0" t="n">
        <v>0.1154579584</v>
      </c>
      <c r="AF18" s="0" t="n">
        <v>0.1071750421</v>
      </c>
      <c r="AG18" s="0" t="n">
        <v>0.0994863394</v>
      </c>
      <c r="AH18" s="0" t="n">
        <v>0.0923492218</v>
      </c>
      <c r="AI18" s="0" t="n">
        <v>0.0857241187</v>
      </c>
      <c r="AJ18" s="0" t="n">
        <v>0.0795742983</v>
      </c>
      <c r="AK18" s="0" t="n">
        <v>0.073865664</v>
      </c>
      <c r="AL18" s="0" t="n">
        <v>0.0685665653</v>
      </c>
      <c r="AM18" s="0" t="n">
        <v>0.0636476222</v>
      </c>
      <c r="AN18" s="0" t="n">
        <v>0.0590815625</v>
      </c>
      <c r="AO18" s="0" t="n">
        <v>0.0548430705</v>
      </c>
      <c r="AP18" s="0" t="n">
        <v>0.0509086464</v>
      </c>
      <c r="AQ18" s="0" t="n">
        <v>0.0472564767</v>
      </c>
      <c r="AR18" s="0" t="n">
        <v>0.0438663124</v>
      </c>
      <c r="AS18" s="0" t="n">
        <v>0.0407193575</v>
      </c>
      <c r="AT18" s="0" t="n">
        <v>0.037798164</v>
      </c>
      <c r="AU18" s="0" t="n">
        <v>0.035086536</v>
      </c>
      <c r="AV18" s="0" t="n">
        <v>0.0325694393</v>
      </c>
      <c r="AW18" s="0" t="n">
        <v>0.0302329184</v>
      </c>
      <c r="AX18" s="0" t="n">
        <v>0.0280640186</v>
      </c>
      <c r="AY18" s="0" t="n">
        <v>0.0260507151</v>
      </c>
      <c r="AZ18" s="0" t="n">
        <v>0.0241818453</v>
      </c>
      <c r="BA18" s="0" t="n">
        <v>0.0224470475</v>
      </c>
      <c r="BB18" s="0" t="n">
        <v>0.0208367037</v>
      </c>
      <c r="BC18" s="0" t="n">
        <v>0.0193418853</v>
      </c>
      <c r="BD18" s="0" t="n">
        <v>0.0179543048</v>
      </c>
      <c r="BE18" s="0" t="n">
        <v>0.0166662688</v>
      </c>
      <c r="BF18" s="0" t="n">
        <v>0.0154706361</v>
      </c>
      <c r="BG18" s="0" t="n">
        <v>0.0143607777</v>
      </c>
      <c r="BH18" s="0" t="n">
        <v>0.0133305402</v>
      </c>
      <c r="BI18" s="0" t="n">
        <v>0.0123742116</v>
      </c>
    </row>
    <row r="19" customFormat="false" ht="12.75" hidden="false" customHeight="false" outlineLevel="0" collapsed="false">
      <c r="A19" s="0" t="s">
        <v>345</v>
      </c>
      <c r="B19" s="0" t="n">
        <v>1.45</v>
      </c>
    </row>
    <row r="20" customFormat="false" ht="12.75" hidden="false" customHeight="false" outlineLevel="0" collapsed="false">
      <c r="A20" s="0" t="s">
        <v>346</v>
      </c>
    </row>
    <row r="21" customFormat="false" ht="12.75" hidden="false" customHeight="false" outlineLevel="0" collapsed="false">
      <c r="A21" s="0" t="s">
        <v>347</v>
      </c>
      <c r="B21" s="0" t="n">
        <v>3.8</v>
      </c>
      <c r="C21" s="0" t="n">
        <v>4.1259500543</v>
      </c>
      <c r="D21" s="0" t="n">
        <v>4.4685308531</v>
      </c>
      <c r="E21" s="0" t="n">
        <v>4.8277095371</v>
      </c>
      <c r="F21" s="0" t="n">
        <v>5.2033977904</v>
      </c>
      <c r="G21" s="0" t="n">
        <v>5.5954527831</v>
      </c>
      <c r="H21" s="0" t="n">
        <v>6.003678486</v>
      </c>
      <c r="I21" s="0" t="n">
        <v>6.4278273286</v>
      </c>
      <c r="J21" s="0" t="n">
        <v>6.8676021685</v>
      </c>
      <c r="K21" s="0" t="n">
        <v>7.3226585392</v>
      </c>
      <c r="L21" s="0" t="n">
        <v>7.7926071428</v>
      </c>
      <c r="M21" s="0" t="n">
        <v>8.277016552</v>
      </c>
      <c r="N21" s="0" t="n">
        <v>8.7754160889</v>
      </c>
      <c r="O21" s="0" t="n">
        <v>9.2872988433</v>
      </c>
      <c r="P21" s="0" t="n">
        <v>9.8121248007</v>
      </c>
      <c r="Q21" s="0" t="n">
        <v>10.3493240464</v>
      </c>
      <c r="R21" s="0" t="n">
        <v>10.8983000151</v>
      </c>
      <c r="S21" s="0" t="n">
        <v>11.4584327581</v>
      </c>
      <c r="T21" s="0" t="n">
        <v>12.0290822018</v>
      </c>
      <c r="U21" s="0" t="n">
        <v>12.6095913712</v>
      </c>
      <c r="V21" s="0" t="n">
        <v>13.1992895587</v>
      </c>
      <c r="W21" s="0" t="n">
        <v>13.7974954153</v>
      </c>
      <c r="X21" s="0" t="n">
        <v>14.4035199491</v>
      </c>
      <c r="Y21" s="0" t="n">
        <v>15.0166694135</v>
      </c>
      <c r="Z21" s="0" t="n">
        <v>15.6362480732</v>
      </c>
      <c r="AA21" s="0" t="n">
        <v>16.2615608355</v>
      </c>
      <c r="AB21" s="0" t="n">
        <v>16.8919157401</v>
      </c>
      <c r="AC21" s="0" t="n">
        <v>17.5266262975</v>
      </c>
      <c r="AD21" s="0" t="n">
        <v>18.165013673</v>
      </c>
      <c r="AE21" s="0" t="n">
        <v>18.8064087124</v>
      </c>
      <c r="AF21" s="0" t="n">
        <v>19.450153806</v>
      </c>
      <c r="AG21" s="0" t="n">
        <v>20.0956045925</v>
      </c>
      <c r="AH21" s="0" t="n">
        <v>20.7421315033</v>
      </c>
      <c r="AI21" s="0" t="n">
        <v>21.3891211469</v>
      </c>
      <c r="AJ21" s="0" t="n">
        <v>22.0359775407</v>
      </c>
      <c r="AK21" s="0" t="n">
        <v>22.6821231902</v>
      </c>
      <c r="AL21" s="0" t="n">
        <v>23.3270000229</v>
      </c>
      <c r="AM21" s="0" t="n">
        <v>23.9700701809</v>
      </c>
      <c r="AN21" s="0" t="n">
        <v>24.6108166798</v>
      </c>
      <c r="AO21" s="0" t="n">
        <v>25.2487439383</v>
      </c>
      <c r="AP21" s="0" t="n">
        <v>25.8833781868</v>
      </c>
      <c r="AQ21" s="0" t="n">
        <v>26.5142677614</v>
      </c>
      <c r="AR21" s="0" t="n">
        <v>27.1409832908</v>
      </c>
      <c r="AS21" s="0" t="n">
        <v>27.7631177825</v>
      </c>
      <c r="AT21" s="0" t="n">
        <v>28.3802866164</v>
      </c>
      <c r="AU21" s="0" t="n">
        <v>28.9921274535</v>
      </c>
      <c r="AV21" s="0" t="n">
        <v>29.5983000643</v>
      </c>
      <c r="AW21" s="0" t="n">
        <v>30.1984860876</v>
      </c>
      <c r="AX21" s="0" t="n">
        <v>30.7923887231</v>
      </c>
      <c r="AY21" s="0" t="n">
        <v>31.379732366</v>
      </c>
      <c r="AZ21" s="0" t="n">
        <v>31.9602621905</v>
      </c>
      <c r="BA21" s="0" t="n">
        <v>32.5337436862</v>
      </c>
      <c r="BB21" s="0" t="n">
        <v>33.0999621553</v>
      </c>
      <c r="BC21" s="0" t="n">
        <v>33.6587221748</v>
      </c>
      <c r="BD21" s="0" t="n">
        <v>34.2098470294</v>
      </c>
      <c r="BE21" s="0" t="n">
        <v>34.7531781198</v>
      </c>
      <c r="BF21" s="0" t="n">
        <v>35.2885743507</v>
      </c>
      <c r="BG21" s="0" t="n">
        <v>35.8159115034</v>
      </c>
      <c r="BH21" s="0" t="n">
        <v>36.3350815967</v>
      </c>
      <c r="BI21" s="0" t="n">
        <v>36.8459922389</v>
      </c>
    </row>
    <row r="22" customFormat="false" ht="12.75" hidden="false" customHeight="false" outlineLevel="0" collapsed="false">
      <c r="A22" s="0" t="s">
        <v>348</v>
      </c>
      <c r="B22" s="0" t="n">
        <v>3.8</v>
      </c>
    </row>
    <row r="23" customFormat="false" ht="12.75" hidden="false" customHeight="false" outlineLevel="0" collapsed="false">
      <c r="A23" s="0" t="s">
        <v>349</v>
      </c>
      <c r="B23" s="0" t="n">
        <v>0.079</v>
      </c>
      <c r="C23" s="0" t="n">
        <v>0.0766651972</v>
      </c>
      <c r="D23" s="0" t="n">
        <v>0.0743993982</v>
      </c>
      <c r="E23" s="0" t="n">
        <v>0.0722005636</v>
      </c>
      <c r="F23" s="0" t="n">
        <v>0.0700667145</v>
      </c>
      <c r="G23" s="0" t="n">
        <v>0.0679959301</v>
      </c>
      <c r="H23" s="0" t="n">
        <v>0.0659863467</v>
      </c>
      <c r="I23" s="0" t="n">
        <v>0.0640361554</v>
      </c>
      <c r="J23" s="0" t="n">
        <v>0.062143601</v>
      </c>
      <c r="K23" s="0" t="n">
        <v>0.0603069801</v>
      </c>
      <c r="L23" s="0" t="n">
        <v>0.0585246394</v>
      </c>
      <c r="M23" s="0" t="n">
        <v>0.0567949749</v>
      </c>
      <c r="N23" s="0" t="n">
        <v>0.0551164298</v>
      </c>
      <c r="O23" s="0" t="n">
        <v>0.0534874931</v>
      </c>
      <c r="P23" s="0" t="n">
        <v>0.0519066988</v>
      </c>
      <c r="Q23" s="0" t="n">
        <v>0.050372624</v>
      </c>
      <c r="R23" s="0" t="n">
        <v>0.048883888</v>
      </c>
      <c r="S23" s="0" t="n">
        <v>0.0474391507</v>
      </c>
      <c r="T23" s="0" t="n">
        <v>0.0460371119</v>
      </c>
      <c r="U23" s="0" t="n">
        <v>0.0446765097</v>
      </c>
      <c r="V23" s="0" t="n">
        <v>0.0433561193</v>
      </c>
      <c r="W23" s="0" t="n">
        <v>0.0420747523</v>
      </c>
      <c r="X23" s="0" t="n">
        <v>0.0408312554</v>
      </c>
      <c r="Y23" s="0" t="n">
        <v>0.0396245095</v>
      </c>
      <c r="Z23" s="0" t="n">
        <v>0.0384534282</v>
      </c>
      <c r="AA23" s="0" t="n">
        <v>0.0373169577</v>
      </c>
      <c r="AB23" s="0" t="n">
        <v>0.0362140749</v>
      </c>
      <c r="AC23" s="0" t="n">
        <v>0.0351437872</v>
      </c>
      <c r="AD23" s="0" t="n">
        <v>0.0341051314</v>
      </c>
      <c r="AE23" s="0" t="n">
        <v>0.0330971724</v>
      </c>
      <c r="AF23" s="0" t="n">
        <v>0.0321190031</v>
      </c>
      <c r="AG23" s="0" t="n">
        <v>0.0311697431</v>
      </c>
      <c r="AH23" s="0" t="n">
        <v>0.030248538</v>
      </c>
      <c r="AI23" s="0" t="n">
        <v>0.0293545586</v>
      </c>
      <c r="AJ23" s="0" t="n">
        <v>0.0284870003</v>
      </c>
      <c r="AK23" s="0" t="n">
        <v>0.0276450822</v>
      </c>
      <c r="AL23" s="0" t="n">
        <v>0.0268280465</v>
      </c>
      <c r="AM23" s="0" t="n">
        <v>0.0260351579</v>
      </c>
      <c r="AN23" s="0" t="n">
        <v>0.0252657027</v>
      </c>
      <c r="AO23" s="0" t="n">
        <v>0.0245189884</v>
      </c>
      <c r="AP23" s="0" t="n">
        <v>0.0237943427</v>
      </c>
      <c r="AQ23" s="0" t="n">
        <v>0.0230911136</v>
      </c>
      <c r="AR23" s="0" t="n">
        <v>0.0224086681</v>
      </c>
      <c r="AS23" s="0" t="n">
        <v>0.0217463919</v>
      </c>
      <c r="AT23" s="0" t="n">
        <v>0.0211036889</v>
      </c>
      <c r="AU23" s="0" t="n">
        <v>0.0204799806</v>
      </c>
      <c r="AV23" s="0" t="n">
        <v>0.0198747057</v>
      </c>
      <c r="AW23" s="0" t="n">
        <v>0.0192873194</v>
      </c>
      <c r="AX23" s="0" t="n">
        <v>0.0187172929</v>
      </c>
      <c r="AY23" s="0" t="n">
        <v>0.0181641133</v>
      </c>
      <c r="AZ23" s="0" t="n">
        <v>0.0176272827</v>
      </c>
      <c r="BA23" s="0" t="n">
        <v>0.0171063177</v>
      </c>
      <c r="BB23" s="0" t="n">
        <v>0.0166007496</v>
      </c>
      <c r="BC23" s="0" t="n">
        <v>0.0161101233</v>
      </c>
      <c r="BD23" s="0" t="n">
        <v>0.0156339972</v>
      </c>
      <c r="BE23" s="0" t="n">
        <v>0.0151719428</v>
      </c>
      <c r="BF23" s="0" t="n">
        <v>0.0147235441</v>
      </c>
      <c r="BG23" s="0" t="n">
        <v>0.0142883976</v>
      </c>
      <c r="BH23" s="0" t="n">
        <v>0.0138661116</v>
      </c>
      <c r="BI23" s="0" t="n">
        <v>0.0134563061</v>
      </c>
    </row>
    <row r="24" customFormat="false" ht="12.75" hidden="false" customHeight="false" outlineLevel="0" collapsed="false">
      <c r="A24" s="0" t="s">
        <v>350</v>
      </c>
    </row>
    <row r="25" customFormat="false" ht="12.75" hidden="false" customHeight="false" outlineLevel="0" collapsed="false">
      <c r="A25" s="0" t="s">
        <v>351</v>
      </c>
      <c r="B25" s="0" t="n">
        <v>0</v>
      </c>
    </row>
    <row r="26" customFormat="false" ht="12.75" hidden="false" customHeight="false" outlineLevel="0" collapsed="false">
      <c r="A26" s="0" t="s">
        <v>352</v>
      </c>
      <c r="B26" s="0" t="n">
        <v>0.00267</v>
      </c>
    </row>
    <row r="27" customFormat="false" ht="12.75" hidden="false" customHeight="false" outlineLevel="0" collapsed="false">
      <c r="A27" s="0" t="s">
        <v>353</v>
      </c>
      <c r="B27" s="0" t="n">
        <v>2</v>
      </c>
    </row>
    <row r="28" customFormat="false" ht="12.75" hidden="false" customHeight="false" outlineLevel="0" collapsed="false">
      <c r="A28" s="0" t="s">
        <v>354</v>
      </c>
      <c r="B28" s="0" t="s">
        <v>355</v>
      </c>
    </row>
    <row r="29" customFormat="false" ht="12.75" hidden="false" customHeight="false" outlineLevel="0" collapsed="false">
      <c r="A29" s="0" t="s">
        <v>356</v>
      </c>
      <c r="B29" s="0" t="s">
        <v>357</v>
      </c>
    </row>
    <row r="30" customFormat="false" ht="12.75" hidden="false" customHeight="false" outlineLevel="0" collapsed="false">
      <c r="A30" s="0" t="s">
        <v>358</v>
      </c>
      <c r="B30" s="0" t="s">
        <v>359</v>
      </c>
    </row>
    <row r="31" customFormat="false" ht="12.75" hidden="false" customHeight="false" outlineLevel="0" collapsed="false">
      <c r="A31" s="0" t="s">
        <v>360</v>
      </c>
    </row>
    <row r="32" customFormat="false" ht="12.75" hidden="false" customHeight="false" outlineLevel="0" collapsed="false">
      <c r="A32" s="0" t="s">
        <v>210</v>
      </c>
      <c r="B32" s="0" t="n">
        <v>0.0674643417</v>
      </c>
      <c r="C32" s="0" t="n">
        <v>0.0625697153</v>
      </c>
      <c r="D32" s="0" t="n">
        <v>0.0580446808</v>
      </c>
      <c r="E32" s="0" t="n">
        <v>0.0538602657</v>
      </c>
      <c r="F32" s="0" t="n">
        <v>0.04998985</v>
      </c>
      <c r="G32" s="0" t="n">
        <v>0.0464089688</v>
      </c>
      <c r="H32" s="0" t="n">
        <v>0.0430951318</v>
      </c>
      <c r="I32" s="0" t="n">
        <v>0.0400276587</v>
      </c>
      <c r="J32" s="0" t="n">
        <v>0.0371875285</v>
      </c>
      <c r="K32" s="0" t="n">
        <v>0.0345572418</v>
      </c>
      <c r="L32" s="0" t="n">
        <v>0.032120695</v>
      </c>
      <c r="M32" s="0" t="n">
        <v>0.0298630651</v>
      </c>
      <c r="N32" s="0" t="n">
        <v>0.0277707046</v>
      </c>
      <c r="O32" s="0" t="n">
        <v>0.0258310447</v>
      </c>
      <c r="P32" s="0" t="n">
        <v>0.0240325075</v>
      </c>
      <c r="Q32" s="0" t="n">
        <v>0.022364425</v>
      </c>
      <c r="R32" s="0" t="n">
        <v>0.0208169652</v>
      </c>
      <c r="S32" s="0" t="n">
        <v>0.019381064</v>
      </c>
      <c r="T32" s="0" t="n">
        <v>0.0180483639</v>
      </c>
      <c r="U32" s="0" t="n">
        <v>0.0168111563</v>
      </c>
      <c r="V32" s="0" t="n">
        <v>0.0156623295</v>
      </c>
      <c r="W32" s="0" t="n">
        <v>0.0145953213</v>
      </c>
      <c r="X32" s="0" t="n">
        <v>0.0136040746</v>
      </c>
      <c r="Y32" s="0" t="n">
        <v>0.0126829973</v>
      </c>
      <c r="Z32" s="0" t="n">
        <v>0.0118269255</v>
      </c>
      <c r="AA32" s="0" t="n">
        <v>0.0110310893</v>
      </c>
      <c r="AB32" s="0" t="n">
        <v>0.010291082</v>
      </c>
      <c r="AC32" s="0" t="n">
        <v>0.0096028312</v>
      </c>
      <c r="AD32" s="0" t="n">
        <v>0.0089625727</v>
      </c>
      <c r="AE32" s="0" t="n">
        <v>0.0083668263</v>
      </c>
      <c r="AF32" s="0" t="n">
        <v>0.0078123737</v>
      </c>
      <c r="AG32" s="0" t="n">
        <v>0.007296238</v>
      </c>
      <c r="AH32" s="0" t="n">
        <v>0.0068156649</v>
      </c>
      <c r="AI32" s="0" t="n">
        <v>0.0063681057</v>
      </c>
      <c r="AJ32" s="0" t="n">
        <v>0.005951201</v>
      </c>
      <c r="AK32" s="0" t="n">
        <v>0.0055627667</v>
      </c>
      <c r="AL32" s="0" t="n">
        <v>0.00520078</v>
      </c>
      <c r="AM32" s="0" t="n">
        <v>0.0048633673</v>
      </c>
      <c r="AN32" s="0" t="n">
        <v>0.0045487928</v>
      </c>
      <c r="AO32" s="0" t="n">
        <v>0.004255448</v>
      </c>
      <c r="AP32" s="0" t="n">
        <v>0.0039818419</v>
      </c>
      <c r="AQ32" s="0" t="n">
        <v>0.0037265924</v>
      </c>
      <c r="AR32" s="0" t="n">
        <v>0.0034884177</v>
      </c>
      <c r="AS32" s="0" t="n">
        <v>0.003266129</v>
      </c>
      <c r="AT32" s="0" t="n">
        <v>0.0030586234</v>
      </c>
      <c r="AU32" s="0" t="n">
        <v>0.0028648776</v>
      </c>
      <c r="AV32" s="0" t="n">
        <v>0.0026839417</v>
      </c>
      <c r="AW32" s="0" t="n">
        <v>0.0025149341</v>
      </c>
      <c r="AX32" s="0" t="n">
        <v>0.002357036</v>
      </c>
      <c r="AY32" s="0" t="n">
        <v>0.0022094871</v>
      </c>
      <c r="AZ32" s="0" t="n">
        <v>0.0020715812</v>
      </c>
      <c r="BA32" s="0" t="n">
        <v>0.001942662</v>
      </c>
      <c r="BB32" s="0" t="n">
        <v>0.0018221197</v>
      </c>
      <c r="BC32" s="0" t="n">
        <v>0.0017093875</v>
      </c>
      <c r="BD32" s="0" t="n">
        <v>0.0016039384</v>
      </c>
      <c r="BE32" s="0" t="n">
        <v>0.0015052823</v>
      </c>
      <c r="BF32" s="0" t="n">
        <v>0.0014129635</v>
      </c>
      <c r="BG32" s="0" t="n">
        <v>0.001326558</v>
      </c>
      <c r="BH32" s="0" t="n">
        <v>0.0012456711</v>
      </c>
      <c r="BI32" s="0" t="n">
        <v>0.0011699358</v>
      </c>
    </row>
    <row r="33" customFormat="false" ht="12.75" hidden="false" customHeight="false" outlineLevel="0" collapsed="false">
      <c r="A33" s="0" t="s">
        <v>361</v>
      </c>
      <c r="B33" s="0" t="n">
        <v>344</v>
      </c>
    </row>
    <row r="34" customFormat="false" ht="12.75" hidden="false" customHeight="false" outlineLevel="0" collapsed="false">
      <c r="A34" s="0" t="s">
        <v>362</v>
      </c>
      <c r="B34" s="0" t="n">
        <v>344</v>
      </c>
      <c r="C34" s="0" t="n">
        <v>335.4</v>
      </c>
      <c r="D34" s="0" t="n">
        <v>327.015</v>
      </c>
      <c r="E34" s="0" t="n">
        <v>318.839625</v>
      </c>
      <c r="F34" s="0" t="n">
        <v>310.868634375</v>
      </c>
      <c r="G34" s="0" t="n">
        <v>303.0969185156</v>
      </c>
      <c r="H34" s="0" t="n">
        <v>295.5194955527</v>
      </c>
      <c r="I34" s="0" t="n">
        <v>288.1315081639</v>
      </c>
      <c r="J34" s="0" t="n">
        <v>280.9282204598</v>
      </c>
      <c r="K34" s="0" t="n">
        <v>273.9050149483</v>
      </c>
      <c r="L34" s="0" t="n">
        <v>267.0573895746</v>
      </c>
      <c r="M34" s="0" t="n">
        <v>260.3809548352</v>
      </c>
      <c r="N34" s="0" t="n">
        <v>253.8714309644</v>
      </c>
      <c r="O34" s="0" t="n">
        <v>247.5246451903</v>
      </c>
      <c r="P34" s="0" t="n">
        <v>241.3365290605</v>
      </c>
      <c r="Q34" s="0" t="n">
        <v>235.303115834</v>
      </c>
      <c r="R34" s="0" t="n">
        <v>229.4205379381</v>
      </c>
      <c r="S34" s="0" t="n">
        <v>223.6850244897</v>
      </c>
      <c r="T34" s="0" t="n">
        <v>218.0928988774</v>
      </c>
      <c r="U34" s="0" t="n">
        <v>212.6405764055</v>
      </c>
      <c r="V34" s="0" t="n">
        <v>207.3245619954</v>
      </c>
      <c r="W34" s="0" t="n">
        <v>202.1414479455</v>
      </c>
      <c r="X34" s="0" t="n">
        <v>197.0879117468</v>
      </c>
      <c r="Y34" s="0" t="n">
        <v>192.1607139532</v>
      </c>
      <c r="Z34" s="0" t="n">
        <v>187.3566961043</v>
      </c>
      <c r="AA34" s="0" t="n">
        <v>182.6727787017</v>
      </c>
      <c r="AB34" s="0" t="n">
        <v>178.1059592342</v>
      </c>
      <c r="AC34" s="0" t="n">
        <v>173.6533102533</v>
      </c>
      <c r="AD34" s="0" t="n">
        <v>169.311977497</v>
      </c>
      <c r="AE34" s="0" t="n">
        <v>165.0791780596</v>
      </c>
      <c r="AF34" s="0" t="n">
        <v>160.9521986081</v>
      </c>
      <c r="AG34" s="0" t="n">
        <v>156.9283936429</v>
      </c>
      <c r="AH34" s="0" t="n">
        <v>153.0051838018</v>
      </c>
      <c r="AI34" s="0" t="n">
        <v>149.1800542068</v>
      </c>
      <c r="AJ34" s="0" t="n">
        <v>145.4505528516</v>
      </c>
      <c r="AK34" s="0" t="n">
        <v>141.8142890303</v>
      </c>
      <c r="AL34" s="0" t="n">
        <v>138.2689318046</v>
      </c>
      <c r="AM34" s="0" t="n">
        <v>134.8122085094</v>
      </c>
      <c r="AN34" s="0" t="n">
        <v>131.4419032967</v>
      </c>
      <c r="AO34" s="0" t="n">
        <v>128.1558557143</v>
      </c>
      <c r="AP34" s="0" t="n">
        <v>124.9519593214</v>
      </c>
      <c r="AQ34" s="0" t="n">
        <v>121.8281603384</v>
      </c>
      <c r="AR34" s="0" t="n">
        <v>118.7824563299</v>
      </c>
      <c r="AS34" s="0" t="n">
        <v>115.8128949217</v>
      </c>
      <c r="AT34" s="0" t="n">
        <v>112.9175725486</v>
      </c>
      <c r="AU34" s="0" t="n">
        <v>110.0946332349</v>
      </c>
      <c r="AV34" s="0" t="n">
        <v>107.3422674041</v>
      </c>
      <c r="AW34" s="0" t="n">
        <v>104.658710719</v>
      </c>
      <c r="AX34" s="0" t="n">
        <v>102.042242951</v>
      </c>
      <c r="AY34" s="0" t="n">
        <v>99.4911868772</v>
      </c>
      <c r="AZ34" s="0" t="n">
        <v>97.0039072053</v>
      </c>
      <c r="BA34" s="0" t="n">
        <v>94.5788095251</v>
      </c>
      <c r="BB34" s="0" t="n">
        <v>92.214339287</v>
      </c>
      <c r="BC34" s="0" t="n">
        <v>89.9089808048</v>
      </c>
      <c r="BD34" s="0" t="n">
        <v>87.6612562847</v>
      </c>
      <c r="BE34" s="0" t="n">
        <v>85.4697248776</v>
      </c>
      <c r="BF34" s="0" t="n">
        <v>83.3329817557</v>
      </c>
      <c r="BG34" s="0" t="n">
        <v>81.2496572118</v>
      </c>
      <c r="BH34" s="0" t="n">
        <v>79.2184157815</v>
      </c>
      <c r="BI34" s="0" t="n">
        <v>77.2379553869</v>
      </c>
    </row>
    <row r="35" customFormat="false" ht="12.75" hidden="false" customHeight="false" outlineLevel="0" collapsed="false">
      <c r="A35" s="0" t="s">
        <v>363</v>
      </c>
      <c r="B35" s="0" t="s">
        <v>333</v>
      </c>
    </row>
    <row r="36" customFormat="false" ht="12.75" hidden="false" customHeight="false" outlineLevel="0" collapsed="false">
      <c r="A36" s="0" t="s">
        <v>364</v>
      </c>
      <c r="B36" s="0" t="s">
        <v>333</v>
      </c>
    </row>
    <row r="37" customFormat="false" ht="12.75" hidden="false" customHeight="false" outlineLevel="0" collapsed="false">
      <c r="A37" s="0" t="s">
        <v>365</v>
      </c>
      <c r="B37" s="0" t="n">
        <v>1.2</v>
      </c>
    </row>
    <row r="38" customFormat="false" ht="12.75" hidden="false" customHeight="false" outlineLevel="0" collapsed="false">
      <c r="A38" s="0" t="s">
        <v>366</v>
      </c>
      <c r="B38" s="0" t="s">
        <v>333</v>
      </c>
    </row>
    <row r="39" customFormat="false" ht="12.75" hidden="false" customHeight="false" outlineLevel="0" collapsed="false">
      <c r="A39" s="0" t="s">
        <v>51</v>
      </c>
      <c r="B39" s="0" t="n">
        <v>2.8</v>
      </c>
    </row>
    <row r="40" customFormat="false" ht="12.75" hidden="false" customHeight="false" outlineLevel="0" collapsed="false">
      <c r="A40" s="0" t="s">
        <v>367</v>
      </c>
    </row>
    <row r="41" customFormat="false" ht="12.75" hidden="false" customHeight="false" outlineLevel="0" collapsed="false">
      <c r="A41" s="0" t="s">
        <v>368</v>
      </c>
      <c r="B41" s="0" t="n">
        <v>0.5491283629</v>
      </c>
      <c r="C41" s="0" t="n">
        <v>0.5223470566</v>
      </c>
      <c r="D41" s="0" t="n">
        <v>0.4969958753</v>
      </c>
      <c r="E41" s="0" t="n">
        <v>0.4729924767</v>
      </c>
      <c r="F41" s="0" t="n">
        <v>0.4502595776</v>
      </c>
      <c r="G41" s="0" t="n">
        <v>0.4287246247</v>
      </c>
      <c r="H41" s="0" t="n">
        <v>0.4083194879</v>
      </c>
      <c r="I41" s="0" t="n">
        <v>0.388980175</v>
      </c>
      <c r="J41" s="0" t="n">
        <v>0.3706465648</v>
      </c>
      <c r="K41" s="0" t="n">
        <v>0.3532621594</v>
      </c>
      <c r="L41" s="0" t="n">
        <v>0.3367738526</v>
      </c>
      <c r="M41" s="0" t="n">
        <v>0.321131714</v>
      </c>
      <c r="N41" s="0" t="n">
        <v>0.3062887878</v>
      </c>
      <c r="O41" s="0" t="n">
        <v>0.2922009045</v>
      </c>
      <c r="P41" s="0" t="n">
        <v>0.2788265058</v>
      </c>
      <c r="Q41" s="0" t="n">
        <v>0.2661264807</v>
      </c>
      <c r="R41" s="0" t="n">
        <v>0.2540640126</v>
      </c>
      <c r="S41" s="0" t="n">
        <v>0.2426044365</v>
      </c>
      <c r="T41" s="0" t="n">
        <v>0.2317151053</v>
      </c>
      <c r="U41" s="0" t="n">
        <v>0.2213652652</v>
      </c>
      <c r="V41" s="0" t="n">
        <v>0.2115259393</v>
      </c>
      <c r="W41" s="0" t="n">
        <v>0.2021698181</v>
      </c>
      <c r="X41" s="0" t="n">
        <v>0.193271158</v>
      </c>
      <c r="Y41" s="0" t="n">
        <v>0.1848056856</v>
      </c>
      <c r="Z41" s="0" t="n">
        <v>0.1767505086</v>
      </c>
      <c r="AA41" s="0" t="n">
        <v>0.1690840321</v>
      </c>
      <c r="AB41" s="0" t="n">
        <v>0.1617858808</v>
      </c>
      <c r="AC41" s="0" t="n">
        <v>0.1548368251</v>
      </c>
      <c r="AD41" s="0" t="n">
        <v>0.1482187134</v>
      </c>
      <c r="AE41" s="0" t="n">
        <v>0.1419144071</v>
      </c>
      <c r="AF41" s="0" t="n">
        <v>0.1359077209</v>
      </c>
      <c r="AG41" s="0" t="n">
        <v>0.1301833659</v>
      </c>
      <c r="AH41" s="0" t="n">
        <v>0.1247268972</v>
      </c>
      <c r="AI41" s="0" t="n">
        <v>0.1195246643</v>
      </c>
      <c r="AJ41" s="0" t="n">
        <v>0.1145637642</v>
      </c>
      <c r="AK41" s="0" t="n">
        <v>0.109831998</v>
      </c>
      <c r="AL41" s="0" t="n">
        <v>0.1053178301</v>
      </c>
      <c r="AM41" s="0" t="n">
        <v>0.1010103495</v>
      </c>
      <c r="AN41" s="0" t="n">
        <v>0.096899234</v>
      </c>
      <c r="AO41" s="0" t="n">
        <v>0.0929747163</v>
      </c>
      <c r="AP41" s="0" t="n">
        <v>0.0892275518</v>
      </c>
      <c r="AQ41" s="0" t="n">
        <v>0.0856489896</v>
      </c>
      <c r="AR41" s="0" t="n">
        <v>0.0822307434</v>
      </c>
      <c r="AS41" s="0" t="n">
        <v>0.0789649659</v>
      </c>
      <c r="AT41" s="0" t="n">
        <v>0.0758442239</v>
      </c>
      <c r="AU41" s="0" t="n">
        <v>0.0728614744</v>
      </c>
      <c r="AV41" s="0" t="n">
        <v>0.0700100435</v>
      </c>
      <c r="AW41" s="0" t="n">
        <v>0.0672836054</v>
      </c>
      <c r="AX41" s="0" t="n">
        <v>0.0646761628</v>
      </c>
      <c r="AY41" s="0" t="n">
        <v>0.0621820291</v>
      </c>
      <c r="AZ41" s="0" t="n">
        <v>0.0597958109</v>
      </c>
      <c r="BA41" s="0" t="n">
        <v>0.057512392</v>
      </c>
      <c r="BB41" s="0" t="n">
        <v>0.0553269182</v>
      </c>
      <c r="BC41" s="0" t="n">
        <v>0.0532347826</v>
      </c>
      <c r="BD41" s="0" t="n">
        <v>0.0512316129</v>
      </c>
      <c r="BE41" s="0" t="n">
        <v>0.0493132576</v>
      </c>
      <c r="BF41" s="0" t="n">
        <v>0.047475775</v>
      </c>
      <c r="BG41" s="0" t="n">
        <v>0.0457154213</v>
      </c>
      <c r="BH41" s="0" t="n">
        <v>0.0440286402</v>
      </c>
      <c r="BI41" s="0" t="n">
        <v>0.0424120528</v>
      </c>
    </row>
    <row r="42" customFormat="false" ht="12.75" hidden="false" customHeight="false" outlineLevel="0" collapsed="false">
      <c r="A42" s="0" t="s">
        <v>369</v>
      </c>
      <c r="B42" s="0" t="n">
        <v>0.5491283629</v>
      </c>
    </row>
    <row r="43" customFormat="false" ht="12.75" hidden="false" customHeight="false" outlineLevel="0" collapsed="false">
      <c r="A43" s="0" t="s">
        <v>370</v>
      </c>
      <c r="B43" s="0" t="n">
        <v>-0.01</v>
      </c>
      <c r="C43" s="0" t="n">
        <v>-0.0099500999</v>
      </c>
      <c r="D43" s="0" t="n">
        <v>-0.0099004488</v>
      </c>
      <c r="E43" s="0" t="n">
        <v>-0.0098510455</v>
      </c>
      <c r="F43" s="0" t="n">
        <v>-0.0098018886</v>
      </c>
      <c r="G43" s="0" t="n">
        <v>-0.0097529771</v>
      </c>
      <c r="H43" s="0" t="n">
        <v>-0.0097043097</v>
      </c>
      <c r="I43" s="0" t="n">
        <v>-0.0096558851</v>
      </c>
      <c r="J43" s="0" t="n">
        <v>-0.0096077021</v>
      </c>
      <c r="K43" s="0" t="n">
        <v>-0.0095597596</v>
      </c>
      <c r="L43" s="0" t="n">
        <v>-0.0095120563</v>
      </c>
      <c r="M43" s="0" t="n">
        <v>-0.009464591</v>
      </c>
      <c r="N43" s="0" t="n">
        <v>-0.0094173626</v>
      </c>
      <c r="O43" s="0" t="n">
        <v>-0.0093703699</v>
      </c>
      <c r="P43" s="0" t="n">
        <v>-0.0093236116</v>
      </c>
      <c r="Q43" s="0" t="n">
        <v>-0.0092770867</v>
      </c>
      <c r="R43" s="0" t="n">
        <v>-0.009230794</v>
      </c>
      <c r="S43" s="0" t="n">
        <v>-0.0091847322</v>
      </c>
      <c r="T43" s="0" t="n">
        <v>-0.0091389003</v>
      </c>
      <c r="U43" s="0" t="n">
        <v>-0.0090932971</v>
      </c>
      <c r="V43" s="0" t="n">
        <v>-0.0090479215</v>
      </c>
      <c r="W43" s="0" t="n">
        <v>-0.0090027723</v>
      </c>
      <c r="X43" s="0" t="n">
        <v>-0.0089578483</v>
      </c>
      <c r="Y43" s="0" t="n">
        <v>-0.0089131486</v>
      </c>
      <c r="Z43" s="0" t="n">
        <v>-0.0088686719</v>
      </c>
      <c r="AA43" s="0" t="n">
        <v>-0.0088244171</v>
      </c>
      <c r="AB43" s="0" t="n">
        <v>-0.0087803832</v>
      </c>
      <c r="AC43" s="0" t="n">
        <v>-0.008736569</v>
      </c>
      <c r="AD43" s="0" t="n">
        <v>-0.0086929734</v>
      </c>
      <c r="AE43" s="0" t="n">
        <v>-0.0086495954</v>
      </c>
      <c r="AF43" s="0" t="n">
        <v>-0.0086064338</v>
      </c>
      <c r="AG43" s="0" t="n">
        <v>-0.0085634876</v>
      </c>
      <c r="AH43" s="0" t="n">
        <v>-0.0085207557</v>
      </c>
      <c r="AI43" s="0" t="n">
        <v>-0.0084782371</v>
      </c>
      <c r="AJ43" s="0" t="n">
        <v>-0.0084359306</v>
      </c>
      <c r="AK43" s="0" t="n">
        <v>-0.0083938352</v>
      </c>
      <c r="AL43" s="0" t="n">
        <v>-0.0083519499</v>
      </c>
      <c r="AM43" s="0" t="n">
        <v>-0.0083102736</v>
      </c>
      <c r="AN43" s="0" t="n">
        <v>-0.0082688052</v>
      </c>
      <c r="AO43" s="0" t="n">
        <v>-0.0082275438</v>
      </c>
      <c r="AP43" s="0" t="n">
        <v>-0.0081864883</v>
      </c>
      <c r="AQ43" s="0" t="n">
        <v>-0.0081456376</v>
      </c>
      <c r="AR43" s="0" t="n">
        <v>-0.0081049908</v>
      </c>
      <c r="AS43" s="0" t="n">
        <v>-0.0080645468</v>
      </c>
      <c r="AT43" s="0" t="n">
        <v>-0.0080243047</v>
      </c>
      <c r="AU43" s="0" t="n">
        <v>-0.0079842633</v>
      </c>
      <c r="AV43" s="0" t="n">
        <v>-0.0079444218</v>
      </c>
      <c r="AW43" s="0" t="n">
        <v>-0.007904779</v>
      </c>
      <c r="AX43" s="0" t="n">
        <v>-0.0078653341</v>
      </c>
      <c r="AY43" s="0" t="n">
        <v>-0.007826086</v>
      </c>
      <c r="AZ43" s="0" t="n">
        <v>-0.0077870337</v>
      </c>
      <c r="BA43" s="0" t="n">
        <v>-0.0077481764</v>
      </c>
      <c r="BB43" s="0" t="n">
        <v>-0.0077095129</v>
      </c>
      <c r="BC43" s="0" t="n">
        <v>-0.0076710423</v>
      </c>
      <c r="BD43" s="0" t="n">
        <v>-0.0076327638</v>
      </c>
      <c r="BE43" s="0" t="n">
        <v>-0.0075946762</v>
      </c>
      <c r="BF43" s="0" t="n">
        <v>-0.0075567787</v>
      </c>
      <c r="BG43" s="0" t="n">
        <v>-0.0075190703</v>
      </c>
      <c r="BH43" s="0" t="n">
        <v>-0.00748155</v>
      </c>
      <c r="BI43" s="0" t="n">
        <v>-0.007444217</v>
      </c>
    </row>
    <row r="44" customFormat="false" ht="12.75" hidden="false" customHeight="false" outlineLevel="0" collapsed="false">
      <c r="A44" s="0" t="s">
        <v>371</v>
      </c>
      <c r="B44" s="0" t="n">
        <v>3.3</v>
      </c>
      <c r="C44" s="0" t="n">
        <v>2.64</v>
      </c>
      <c r="D44" s="0" t="n">
        <v>2.112</v>
      </c>
      <c r="E44" s="0" t="n">
        <v>1.6896</v>
      </c>
      <c r="F44" s="0" t="n">
        <v>1.35168</v>
      </c>
      <c r="G44" s="0" t="n">
        <v>1.081344</v>
      </c>
      <c r="H44" s="0" t="n">
        <v>0.8650752</v>
      </c>
      <c r="I44" s="0" t="n">
        <v>0.69206016</v>
      </c>
      <c r="J44" s="0" t="n">
        <v>0.553648128</v>
      </c>
      <c r="K44" s="0" t="n">
        <v>0.4429185024</v>
      </c>
      <c r="L44" s="0" t="n">
        <v>0.3543348019</v>
      </c>
      <c r="M44" s="0" t="n">
        <v>0.2834678415</v>
      </c>
      <c r="N44" s="0" t="n">
        <v>0.2267742732</v>
      </c>
      <c r="O44" s="0" t="n">
        <v>0.1814194186</v>
      </c>
      <c r="P44" s="0" t="n">
        <v>0.1451355349</v>
      </c>
      <c r="Q44" s="0" t="n">
        <v>0.1161084279</v>
      </c>
      <c r="R44" s="0" t="n">
        <v>0.0928867423</v>
      </c>
      <c r="S44" s="0" t="n">
        <v>0.0743093939</v>
      </c>
      <c r="T44" s="0" t="n">
        <v>0.0594475151</v>
      </c>
      <c r="U44" s="0" t="n">
        <v>0.0475580121</v>
      </c>
      <c r="V44" s="0" t="n">
        <v>0.0380464097</v>
      </c>
      <c r="W44" s="0" t="n">
        <v>0.0304371277</v>
      </c>
      <c r="X44" s="0" t="n">
        <v>0.0243497022</v>
      </c>
      <c r="Y44" s="0" t="n">
        <v>0.0194797617</v>
      </c>
      <c r="Z44" s="0" t="n">
        <v>0.0155838094</v>
      </c>
      <c r="AA44" s="0" t="n">
        <v>0.0124670475</v>
      </c>
      <c r="AB44" s="0" t="n">
        <v>0.009973638</v>
      </c>
      <c r="AC44" s="0" t="n">
        <v>0.0079789104</v>
      </c>
      <c r="AD44" s="0" t="n">
        <v>0.0063831283</v>
      </c>
      <c r="AE44" s="0" t="n">
        <v>0.0051065027</v>
      </c>
      <c r="AF44" s="0" t="n">
        <v>0.0040852021</v>
      </c>
      <c r="AG44" s="0" t="n">
        <v>0.0032681617</v>
      </c>
      <c r="AH44" s="0" t="n">
        <v>0.0026145294</v>
      </c>
      <c r="AI44" s="0" t="n">
        <v>0.0020916235</v>
      </c>
      <c r="AJ44" s="0" t="n">
        <v>0.0016732988</v>
      </c>
      <c r="AK44" s="0" t="n">
        <v>0.001338639</v>
      </c>
      <c r="AL44" s="0" t="n">
        <v>0.0010709112</v>
      </c>
      <c r="AM44" s="0" t="n">
        <v>0.000856729</v>
      </c>
      <c r="AN44" s="0" t="n">
        <v>0.0006853832</v>
      </c>
      <c r="AO44" s="0" t="n">
        <v>0.0005483065</v>
      </c>
      <c r="AP44" s="0" t="n">
        <v>0.0004386452</v>
      </c>
      <c r="AQ44" s="0" t="n">
        <v>0.0003509162</v>
      </c>
      <c r="AR44" s="0" t="n">
        <v>0.000280733</v>
      </c>
      <c r="AS44" s="0" t="n">
        <v>0.0002245864</v>
      </c>
      <c r="AT44" s="0" t="n">
        <v>0.0001796691</v>
      </c>
      <c r="AU44" s="0" t="n">
        <v>0.0001437353</v>
      </c>
      <c r="AV44" s="0" t="n">
        <v>0.0001149882</v>
      </c>
      <c r="AW44" s="0" t="n">
        <v>9.19906E-005</v>
      </c>
      <c r="AX44" s="0" t="n">
        <v>7.35925E-005</v>
      </c>
      <c r="AY44" s="0" t="n">
        <v>5.8874E-005</v>
      </c>
      <c r="AZ44" s="0" t="n">
        <v>4.70992E-005</v>
      </c>
      <c r="BA44" s="0" t="n">
        <v>3.76793E-005</v>
      </c>
      <c r="BB44" s="0" t="n">
        <v>3.01435E-005</v>
      </c>
      <c r="BC44" s="0" t="n">
        <v>2.41148E-005</v>
      </c>
      <c r="BD44" s="0" t="n">
        <v>1.92918E-005</v>
      </c>
      <c r="BE44" s="0" t="n">
        <v>1.54335E-005</v>
      </c>
      <c r="BF44" s="0" t="n">
        <v>1.23468E-005</v>
      </c>
      <c r="BG44" s="0" t="n">
        <v>9.8774E-006</v>
      </c>
      <c r="BH44" s="0" t="n">
        <v>7.9019E-006</v>
      </c>
      <c r="BI44" s="0" t="n">
        <v>6.3215E-006</v>
      </c>
    </row>
    <row r="45" customFormat="false" ht="12.75" hidden="false" customHeight="false" outlineLevel="0" collapsed="false">
      <c r="A45" s="0" t="s">
        <v>372</v>
      </c>
      <c r="B45" s="0" t="n">
        <v>3.3</v>
      </c>
    </row>
    <row r="46" customFormat="false" ht="12.75" hidden="false" customHeight="false" outlineLevel="0" collapsed="false">
      <c r="A46" s="0" t="s">
        <v>373</v>
      </c>
    </row>
    <row r="47" customFormat="false" ht="12.75" hidden="false" customHeight="false" outlineLevel="0" collapsed="false">
      <c r="A47" s="0" t="s">
        <v>374</v>
      </c>
      <c r="B47" s="0" t="n">
        <v>1</v>
      </c>
      <c r="C47" s="0" t="n">
        <v>1</v>
      </c>
      <c r="D47" s="0" t="n">
        <v>1</v>
      </c>
      <c r="E47" s="0" t="n">
        <v>1</v>
      </c>
      <c r="F47" s="0" t="n">
        <v>1</v>
      </c>
      <c r="G47" s="0" t="n">
        <v>1</v>
      </c>
      <c r="H47" s="0" t="n">
        <v>1</v>
      </c>
      <c r="I47" s="0" t="n">
        <v>1</v>
      </c>
      <c r="J47" s="0" t="n">
        <v>1</v>
      </c>
      <c r="K47" s="0" t="n">
        <v>1</v>
      </c>
      <c r="L47" s="0" t="n">
        <v>1</v>
      </c>
      <c r="M47" s="0" t="n">
        <v>1</v>
      </c>
      <c r="N47" s="0" t="n">
        <v>1</v>
      </c>
      <c r="O47" s="0" t="n">
        <v>1</v>
      </c>
      <c r="P47" s="0" t="n">
        <v>1</v>
      </c>
      <c r="Q47" s="0" t="n">
        <v>1</v>
      </c>
      <c r="R47" s="0" t="n">
        <v>1</v>
      </c>
      <c r="S47" s="0" t="n">
        <v>1</v>
      </c>
      <c r="T47" s="0" t="n">
        <v>1</v>
      </c>
      <c r="U47" s="0" t="n">
        <v>1</v>
      </c>
      <c r="V47" s="0" t="n">
        <v>1</v>
      </c>
      <c r="W47" s="0" t="n">
        <v>1</v>
      </c>
      <c r="X47" s="0" t="n">
        <v>1</v>
      </c>
      <c r="Y47" s="0" t="n">
        <v>1</v>
      </c>
      <c r="Z47" s="0" t="n">
        <v>1</v>
      </c>
      <c r="AA47" s="0" t="n">
        <v>1</v>
      </c>
      <c r="AB47" s="0" t="n">
        <v>1</v>
      </c>
      <c r="AC47" s="0" t="n">
        <v>1</v>
      </c>
      <c r="AD47" s="0" t="n">
        <v>1</v>
      </c>
      <c r="AE47" s="0" t="n">
        <v>1</v>
      </c>
      <c r="AF47" s="0" t="n">
        <v>1</v>
      </c>
      <c r="AG47" s="0" t="n">
        <v>1</v>
      </c>
      <c r="AH47" s="0" t="n">
        <v>1</v>
      </c>
      <c r="AI47" s="0" t="n">
        <v>1</v>
      </c>
      <c r="AJ47" s="0" t="n">
        <v>1</v>
      </c>
      <c r="AK47" s="0" t="n">
        <v>1</v>
      </c>
      <c r="AL47" s="0" t="n">
        <v>1</v>
      </c>
      <c r="AM47" s="0" t="n">
        <v>1</v>
      </c>
      <c r="AN47" s="0" t="n">
        <v>1</v>
      </c>
      <c r="AO47" s="0" t="n">
        <v>1</v>
      </c>
      <c r="AP47" s="0" t="n">
        <v>1</v>
      </c>
      <c r="AQ47" s="0" t="n">
        <v>1</v>
      </c>
      <c r="AR47" s="0" t="n">
        <v>1</v>
      </c>
      <c r="AS47" s="0" t="n">
        <v>1</v>
      </c>
      <c r="AT47" s="0" t="n">
        <v>1</v>
      </c>
      <c r="AU47" s="0" t="n">
        <v>1</v>
      </c>
      <c r="AV47" s="0" t="n">
        <v>1</v>
      </c>
      <c r="AW47" s="0" t="n">
        <v>1</v>
      </c>
      <c r="AX47" s="0" t="n">
        <v>1</v>
      </c>
      <c r="AY47" s="0" t="n">
        <v>1</v>
      </c>
      <c r="AZ47" s="0" t="n">
        <v>1</v>
      </c>
      <c r="BA47" s="0" t="n">
        <v>1</v>
      </c>
      <c r="BB47" s="0" t="n">
        <v>1</v>
      </c>
      <c r="BC47" s="0" t="n">
        <v>1</v>
      </c>
      <c r="BD47" s="0" t="n">
        <v>1</v>
      </c>
      <c r="BE47" s="0" t="n">
        <v>1</v>
      </c>
      <c r="BF47" s="0" t="n">
        <v>1</v>
      </c>
      <c r="BG47" s="0" t="n">
        <v>1</v>
      </c>
      <c r="BH47" s="0" t="n">
        <v>1</v>
      </c>
      <c r="BI47" s="0" t="n">
        <v>1</v>
      </c>
    </row>
    <row r="48" customFormat="false" ht="12.75" hidden="false" customHeight="false" outlineLevel="0" collapsed="false">
      <c r="A48" s="0" t="s">
        <v>375</v>
      </c>
    </row>
    <row r="49" customFormat="false" ht="12.75" hidden="false" customHeight="false" outlineLevel="0" collapsed="false">
      <c r="A49" s="0" t="s">
        <v>376</v>
      </c>
      <c r="B49" s="0" t="n">
        <v>0.016408662</v>
      </c>
    </row>
    <row r="50" customFormat="false" ht="12.75" hidden="false" customHeight="false" outlineLevel="0" collapsed="false">
      <c r="A50" s="0" t="s">
        <v>377</v>
      </c>
      <c r="B50" s="0" t="n">
        <v>-3855.106895</v>
      </c>
    </row>
    <row r="51" customFormat="false" ht="12.75" hidden="false" customHeight="false" outlineLevel="0" collapsed="false">
      <c r="A51" s="0" t="s">
        <v>378</v>
      </c>
      <c r="B51" s="0" t="s">
        <v>333</v>
      </c>
    </row>
    <row r="52" customFormat="false" ht="12.75" hidden="false" customHeight="false" outlineLevel="0" collapsed="false">
      <c r="A52" s="0" t="s">
        <v>379</v>
      </c>
    </row>
    <row r="53" customFormat="false" ht="12.75" hidden="false" customHeight="false" outlineLevel="0" collapsed="false">
      <c r="A53" s="0" t="s">
        <v>227</v>
      </c>
      <c r="B53" s="0" t="n">
        <v>6838</v>
      </c>
      <c r="C53" s="0" t="n">
        <v>7242.4909902817</v>
      </c>
      <c r="D53" s="0" t="n">
        <v>7612.0624490151</v>
      </c>
      <c r="E53" s="0" t="n">
        <v>7947.3144083379</v>
      </c>
      <c r="F53" s="0" t="n">
        <v>8249.5494073664</v>
      </c>
      <c r="G53" s="0" t="n">
        <v>8520.5561633235</v>
      </c>
      <c r="H53" s="0" t="n">
        <v>8762.4308785046</v>
      </c>
      <c r="I53" s="0" t="n">
        <v>8977.4350979826</v>
      </c>
      <c r="J53" s="0" t="n">
        <v>9167.8866567272</v>
      </c>
      <c r="K53" s="0" t="n">
        <v>9336.079129048</v>
      </c>
      <c r="L53" s="0" t="n">
        <v>9484.2248989409</v>
      </c>
      <c r="M53" s="0" t="n">
        <v>9614.4171827133</v>
      </c>
      <c r="N53" s="0" t="n">
        <v>9728.6068217838</v>
      </c>
      <c r="O53" s="0" t="n">
        <v>9828.5902665064</v>
      </c>
      <c r="P53" s="0" t="n">
        <v>9916.005792335</v>
      </c>
      <c r="Q53" s="0" t="n">
        <v>9992.3355707251</v>
      </c>
      <c r="R53" s="0" t="n">
        <v>10058.9117304096</v>
      </c>
      <c r="S53" s="0" t="n">
        <v>10116.9249798906</v>
      </c>
      <c r="T53" s="0" t="n">
        <v>10167.4347198162</v>
      </c>
      <c r="U53" s="0" t="n">
        <v>10211.3798609328</v>
      </c>
      <c r="V53" s="0" t="n">
        <v>10249.5897887346</v>
      </c>
      <c r="W53" s="0" t="n">
        <v>10282.7950896782</v>
      </c>
      <c r="X53" s="0" t="n">
        <v>10311.6377853629</v>
      </c>
      <c r="Y53" s="0" t="n">
        <v>10336.6809188678</v>
      </c>
      <c r="Z53" s="0" t="n">
        <v>10358.4174087482</v>
      </c>
      <c r="AA53" s="0" t="n">
        <v>10377.2781370437</v>
      </c>
      <c r="AB53" s="0" t="n">
        <v>10393.63927294</v>
      </c>
      <c r="AC53" s="0" t="n">
        <v>10407.8288573315</v>
      </c>
      <c r="AD53" s="0" t="n">
        <v>10420.1326885111</v>
      </c>
      <c r="AE53" s="0" t="n">
        <v>10430.799557918</v>
      </c>
      <c r="AF53" s="0" t="n">
        <v>10440.0458890952</v>
      </c>
      <c r="AG53" s="0" t="n">
        <v>10448.0598341152</v>
      </c>
      <c r="AH53" s="0" t="n">
        <v>10455.0048807149</v>
      </c>
      <c r="AI53" s="0" t="n">
        <v>10461.0230210058</v>
      </c>
      <c r="AJ53" s="0" t="n">
        <v>10466.2375294065</v>
      </c>
      <c r="AK53" s="0" t="n">
        <v>10470.7553937935</v>
      </c>
      <c r="AL53" s="0" t="n">
        <v>10474.6694400288</v>
      </c>
      <c r="AM53" s="0" t="n">
        <v>10478.060186201</v>
      </c>
      <c r="AN53" s="0" t="n">
        <v>10480.9974592226</v>
      </c>
      <c r="AO53" s="0" t="n">
        <v>10483.5418029352</v>
      </c>
      <c r="AP53" s="0" t="n">
        <v>10485.7457036401</v>
      </c>
      <c r="AQ53" s="0" t="n">
        <v>10487.654655995</v>
      </c>
      <c r="AR53" s="0" t="n">
        <v>10489.3080895277</v>
      </c>
      <c r="AS53" s="0" t="n">
        <v>10490.7401735831</v>
      </c>
      <c r="AT53" s="0" t="n">
        <v>10491.9805163496</v>
      </c>
      <c r="AU53" s="0" t="n">
        <v>10493.0547716735</v>
      </c>
      <c r="AV53" s="0" t="n">
        <v>10493.985165654</v>
      </c>
      <c r="AW53" s="0" t="n">
        <v>10494.7909534956</v>
      </c>
      <c r="AX53" s="0" t="n">
        <v>10495.4888157582</v>
      </c>
      <c r="AY53" s="0" t="n">
        <v>10496.0932019719</v>
      </c>
      <c r="AZ53" s="0" t="n">
        <v>10496.6166285535</v>
      </c>
      <c r="BA53" s="0" t="n">
        <v>10497.0699370635</v>
      </c>
      <c r="BB53" s="0" t="n">
        <v>10497.4625180506</v>
      </c>
      <c r="BC53" s="0" t="n">
        <v>10497.8025050483</v>
      </c>
      <c r="BD53" s="0" t="n">
        <v>10498.0969426852</v>
      </c>
      <c r="BE53" s="0" t="n">
        <v>10498.3519323512</v>
      </c>
      <c r="BF53" s="0" t="n">
        <v>10498.5727584062</v>
      </c>
      <c r="BG53" s="0" t="n">
        <v>10498.7639975228</v>
      </c>
      <c r="BH53" s="0" t="n">
        <v>10498.9296134125</v>
      </c>
      <c r="BI53" s="0" t="n">
        <v>10499.0730388838</v>
      </c>
    </row>
    <row r="54" customFormat="false" ht="12.75" hidden="false" customHeight="false" outlineLevel="0" collapsed="false">
      <c r="A54" s="0" t="s">
        <v>380</v>
      </c>
      <c r="B54" s="0" t="s">
        <v>381</v>
      </c>
      <c r="C54" s="0" t="s">
        <v>381</v>
      </c>
      <c r="D54" s="0" t="s">
        <v>381</v>
      </c>
      <c r="E54" s="0" t="s">
        <v>381</v>
      </c>
      <c r="F54" s="0" t="s">
        <v>381</v>
      </c>
      <c r="G54" s="0" t="s">
        <v>381</v>
      </c>
      <c r="H54" s="0" t="s">
        <v>381</v>
      </c>
      <c r="I54" s="0" t="s">
        <v>381</v>
      </c>
      <c r="J54" s="0" t="s">
        <v>381</v>
      </c>
      <c r="K54" s="0" t="s">
        <v>381</v>
      </c>
      <c r="L54" s="0" t="s">
        <v>381</v>
      </c>
      <c r="M54" s="0" t="s">
        <v>381</v>
      </c>
      <c r="N54" s="0" t="s">
        <v>381</v>
      </c>
      <c r="O54" s="0" t="s">
        <v>381</v>
      </c>
      <c r="P54" s="0" t="s">
        <v>381</v>
      </c>
      <c r="Q54" s="0" t="s">
        <v>381</v>
      </c>
      <c r="R54" s="0" t="s">
        <v>381</v>
      </c>
      <c r="S54" s="0" t="s">
        <v>381</v>
      </c>
      <c r="T54" s="0" t="s">
        <v>381</v>
      </c>
      <c r="U54" s="0" t="s">
        <v>381</v>
      </c>
      <c r="V54" s="0" t="s">
        <v>381</v>
      </c>
      <c r="W54" s="0" t="s">
        <v>381</v>
      </c>
      <c r="X54" s="0" t="s">
        <v>381</v>
      </c>
      <c r="Y54" s="0" t="s">
        <v>381</v>
      </c>
      <c r="Z54" s="0" t="s">
        <v>381</v>
      </c>
      <c r="AA54" s="0" t="s">
        <v>381</v>
      </c>
      <c r="AB54" s="0" t="s">
        <v>381</v>
      </c>
      <c r="AC54" s="0" t="s">
        <v>381</v>
      </c>
      <c r="AD54" s="0" t="s">
        <v>381</v>
      </c>
      <c r="AE54" s="0" t="s">
        <v>381</v>
      </c>
      <c r="AF54" s="0" t="s">
        <v>381</v>
      </c>
      <c r="AG54" s="0" t="s">
        <v>381</v>
      </c>
      <c r="AH54" s="0" t="s">
        <v>381</v>
      </c>
      <c r="AI54" s="0" t="s">
        <v>381</v>
      </c>
      <c r="AJ54" s="0" t="s">
        <v>381</v>
      </c>
      <c r="AK54" s="0" t="s">
        <v>381</v>
      </c>
      <c r="AL54" s="0" t="s">
        <v>381</v>
      </c>
      <c r="AM54" s="0" t="s">
        <v>381</v>
      </c>
      <c r="AN54" s="0" t="s">
        <v>381</v>
      </c>
      <c r="AO54" s="0" t="s">
        <v>381</v>
      </c>
      <c r="AP54" s="0" t="s">
        <v>381</v>
      </c>
      <c r="AQ54" s="0" t="s">
        <v>381</v>
      </c>
      <c r="AR54" s="0" t="s">
        <v>381</v>
      </c>
      <c r="AS54" s="0" t="s">
        <v>381</v>
      </c>
      <c r="AT54" s="0" t="s">
        <v>381</v>
      </c>
      <c r="AU54" s="0" t="s">
        <v>381</v>
      </c>
      <c r="AV54" s="0" t="s">
        <v>381</v>
      </c>
      <c r="AW54" s="0" t="s">
        <v>381</v>
      </c>
      <c r="AX54" s="0" t="s">
        <v>381</v>
      </c>
      <c r="AY54" s="0" t="s">
        <v>381</v>
      </c>
      <c r="AZ54" s="0" t="s">
        <v>381</v>
      </c>
      <c r="BA54" s="0" t="s">
        <v>381</v>
      </c>
      <c r="BB54" s="0" t="s">
        <v>381</v>
      </c>
      <c r="BC54" s="0" t="s">
        <v>381</v>
      </c>
      <c r="BD54" s="0" t="s">
        <v>381</v>
      </c>
      <c r="BE54" s="0" t="s">
        <v>381</v>
      </c>
      <c r="BF54" s="0" t="s">
        <v>381</v>
      </c>
      <c r="BG54" s="0" t="s">
        <v>381</v>
      </c>
      <c r="BH54" s="0" t="s">
        <v>381</v>
      </c>
      <c r="BI54" s="0" t="s">
        <v>381</v>
      </c>
    </row>
    <row r="55" customFormat="false" ht="12.75" hidden="false" customHeight="false" outlineLevel="0" collapsed="false">
      <c r="A55" s="0" t="s">
        <v>382</v>
      </c>
    </row>
    <row r="56" customFormat="false" ht="12.75" hidden="false" customHeight="false" outlineLevel="0" collapsed="false">
      <c r="A56" s="0" t="s">
        <v>383</v>
      </c>
    </row>
    <row r="57" customFormat="false" ht="12.75" hidden="false" customHeight="false" outlineLevel="0" collapsed="false">
      <c r="A57" s="0" t="s">
        <v>384</v>
      </c>
      <c r="B57" s="0" t="n">
        <v>6000</v>
      </c>
    </row>
    <row r="58" customFormat="false" ht="12.75" hidden="false" customHeight="false" outlineLevel="0" collapsed="false">
      <c r="A58" s="0" t="s">
        <v>385</v>
      </c>
    </row>
    <row r="59" customFormat="false" ht="12.75" hidden="false" customHeight="false" outlineLevel="0" collapsed="false">
      <c r="A59" s="0" t="s">
        <v>386</v>
      </c>
    </row>
    <row r="60" customFormat="false" ht="12.75" hidden="false" customHeight="false" outlineLevel="0" collapsed="false">
      <c r="A60" s="0" t="s">
        <v>387</v>
      </c>
      <c r="B60" s="0" t="n">
        <v>830.4</v>
      </c>
    </row>
    <row r="61" customFormat="false" ht="12.75" hidden="false" customHeight="false" outlineLevel="0" collapsed="false">
      <c r="A61" s="0" t="s">
        <v>388</v>
      </c>
      <c r="B61" s="0" t="s">
        <v>333</v>
      </c>
    </row>
    <row r="62" customFormat="false" ht="12.75" hidden="false" customHeight="false" outlineLevel="0" collapsed="false">
      <c r="A62" s="0" t="s">
        <v>389</v>
      </c>
      <c r="B62" s="0" t="n">
        <v>1527</v>
      </c>
    </row>
    <row r="63" customFormat="false" ht="12.75" hidden="false" customHeight="false" outlineLevel="0" collapsed="false">
      <c r="A63" s="0" t="s">
        <v>390</v>
      </c>
      <c r="B63" s="0" t="n">
        <v>10010</v>
      </c>
    </row>
    <row r="64" customFormat="false" ht="12.75" hidden="false" customHeight="false" outlineLevel="0" collapsed="false">
      <c r="A64" s="0" t="s">
        <v>391</v>
      </c>
    </row>
    <row r="65" customFormat="false" ht="12.75" hidden="false" customHeight="false" outlineLevel="0" collapsed="false">
      <c r="A65" s="0" t="s">
        <v>392</v>
      </c>
      <c r="B65" s="0" t="n">
        <v>0.912</v>
      </c>
    </row>
    <row r="66" customFormat="false" ht="12.75" hidden="false" customHeight="false" outlineLevel="0" collapsed="false">
      <c r="A66" s="0" t="s">
        <v>393</v>
      </c>
      <c r="B66" s="0" t="n">
        <v>0.0383288889</v>
      </c>
    </row>
    <row r="67" customFormat="false" ht="12.75" hidden="false" customHeight="false" outlineLevel="0" collapsed="false">
      <c r="A67" s="0" t="s">
        <v>394</v>
      </c>
      <c r="B67" s="0" t="n">
        <v>0.088</v>
      </c>
    </row>
    <row r="68" customFormat="false" ht="12.75" hidden="false" customHeight="false" outlineLevel="0" collapsed="false">
      <c r="A68" s="0" t="s">
        <v>395</v>
      </c>
      <c r="B68" s="0" t="n">
        <v>0.9591711111</v>
      </c>
    </row>
    <row r="69" customFormat="false" ht="12.75" hidden="false" customHeight="false" outlineLevel="0" collapsed="false">
      <c r="A69" s="0" t="s">
        <v>396</v>
      </c>
      <c r="B69" s="0" t="n">
        <v>0.0003375</v>
      </c>
    </row>
    <row r="70" customFormat="false" ht="12.75" hidden="false" customHeight="false" outlineLevel="0" collapsed="false">
      <c r="A70" s="0" t="s">
        <v>397</v>
      </c>
      <c r="B70" s="0" t="n">
        <v>0.0025</v>
      </c>
    </row>
    <row r="71" customFormat="false" ht="12.75" hidden="false" customHeight="false" outlineLevel="0" collapsed="false">
      <c r="A71" s="0" t="s">
        <v>398</v>
      </c>
      <c r="B71" s="0" t="n">
        <v>0.9996625</v>
      </c>
    </row>
    <row r="72" customFormat="false" ht="12.75" hidden="false" customHeight="false" outlineLevel="0" collapsed="false">
      <c r="A72" s="0" t="s">
        <v>399</v>
      </c>
    </row>
    <row r="73" customFormat="false" ht="12.75" hidden="false" customHeight="false" outlineLevel="0" collapsed="false">
      <c r="A73" s="0" t="s">
        <v>400</v>
      </c>
      <c r="B73" s="0" t="n">
        <v>0.25</v>
      </c>
      <c r="C73" s="0" t="n">
        <v>0.275</v>
      </c>
      <c r="D73" s="0" t="n">
        <v>0.3</v>
      </c>
      <c r="E73" s="0" t="n">
        <v>0.325</v>
      </c>
      <c r="F73" s="0" t="n">
        <v>0.35</v>
      </c>
      <c r="G73" s="0" t="n">
        <v>0.375</v>
      </c>
      <c r="H73" s="0" t="n">
        <v>0.4</v>
      </c>
      <c r="I73" s="0" t="n">
        <v>0.425</v>
      </c>
      <c r="J73" s="0" t="n">
        <v>0.45</v>
      </c>
      <c r="K73" s="0" t="n">
        <v>0.475</v>
      </c>
      <c r="L73" s="0" t="n">
        <v>0.5</v>
      </c>
      <c r="M73" s="0" t="n">
        <v>0.525</v>
      </c>
      <c r="N73" s="0" t="n">
        <v>0.55</v>
      </c>
      <c r="O73" s="0" t="n">
        <v>0.575</v>
      </c>
      <c r="P73" s="0" t="n">
        <v>0.6</v>
      </c>
      <c r="Q73" s="0" t="n">
        <v>0.625</v>
      </c>
      <c r="R73" s="0" t="n">
        <v>0.65</v>
      </c>
      <c r="S73" s="0" t="n">
        <v>0.675</v>
      </c>
      <c r="T73" s="0" t="n">
        <v>0.7</v>
      </c>
      <c r="U73" s="0" t="n">
        <v>0.7</v>
      </c>
      <c r="V73" s="0" t="n">
        <v>0.7</v>
      </c>
      <c r="W73" s="0" t="n">
        <v>0.7</v>
      </c>
      <c r="X73" s="0" t="n">
        <v>0.7</v>
      </c>
      <c r="Y73" s="0" t="n">
        <v>0.7</v>
      </c>
      <c r="Z73" s="0" t="n">
        <v>0.7</v>
      </c>
      <c r="AA73" s="0" t="n">
        <v>0.7</v>
      </c>
      <c r="AB73" s="0" t="n">
        <v>0.7</v>
      </c>
      <c r="AC73" s="0" t="n">
        <v>0.7</v>
      </c>
      <c r="AD73" s="0" t="n">
        <v>0.7</v>
      </c>
      <c r="AE73" s="0" t="n">
        <v>0.7</v>
      </c>
      <c r="AF73" s="0" t="n">
        <v>0.7</v>
      </c>
      <c r="AG73" s="0" t="n">
        <v>0.7</v>
      </c>
      <c r="AH73" s="0" t="n">
        <v>0.7</v>
      </c>
      <c r="AI73" s="0" t="n">
        <v>0.7</v>
      </c>
      <c r="AJ73" s="0" t="n">
        <v>0.7</v>
      </c>
      <c r="AK73" s="0" t="n">
        <v>0.7</v>
      </c>
      <c r="AL73" s="0" t="n">
        <v>0.7</v>
      </c>
      <c r="AM73" s="0" t="n">
        <v>0.7</v>
      </c>
      <c r="AN73" s="0" t="n">
        <v>0.7</v>
      </c>
      <c r="AO73" s="0" t="n">
        <v>0.7</v>
      </c>
      <c r="AP73" s="0" t="n">
        <v>0.7</v>
      </c>
      <c r="AQ73" s="0" t="n">
        <v>0.7</v>
      </c>
      <c r="AR73" s="0" t="n">
        <v>0.7</v>
      </c>
      <c r="AS73" s="0" t="n">
        <v>0.7</v>
      </c>
      <c r="AT73" s="0" t="n">
        <v>0.7</v>
      </c>
      <c r="AU73" s="0" t="n">
        <v>0.7</v>
      </c>
      <c r="AV73" s="0" t="n">
        <v>0.7</v>
      </c>
      <c r="AW73" s="0" t="n">
        <v>0.7</v>
      </c>
      <c r="AX73" s="0" t="n">
        <v>0.7</v>
      </c>
      <c r="AY73" s="0" t="n">
        <v>0.7</v>
      </c>
      <c r="AZ73" s="0" t="n">
        <v>0.7</v>
      </c>
      <c r="BA73" s="0" t="n">
        <v>0.7</v>
      </c>
      <c r="BB73" s="0" t="n">
        <v>0.7</v>
      </c>
      <c r="BC73" s="0" t="n">
        <v>0.7</v>
      </c>
      <c r="BD73" s="0" t="n">
        <v>0.7</v>
      </c>
      <c r="BE73" s="0" t="n">
        <v>0.7</v>
      </c>
      <c r="BF73" s="0" t="n">
        <v>0.7</v>
      </c>
      <c r="BG73" s="0" t="n">
        <v>0.7</v>
      </c>
      <c r="BH73" s="0" t="n">
        <v>0.7</v>
      </c>
      <c r="BI73" s="0" t="n">
        <v>0.7</v>
      </c>
    </row>
    <row r="74" customFormat="false" ht="12.75" hidden="false" customHeight="false" outlineLevel="0" collapsed="false">
      <c r="A74" s="0" t="s">
        <v>401</v>
      </c>
      <c r="B74" s="0" t="n">
        <v>0.25</v>
      </c>
    </row>
    <row r="75" customFormat="false" ht="12.75" hidden="false" customHeight="false" outlineLevel="0" collapsed="false">
      <c r="A75" s="0" t="s">
        <v>402</v>
      </c>
      <c r="B75" s="0" t="n">
        <v>0.7</v>
      </c>
    </row>
    <row r="76" customFormat="false" ht="12.75" hidden="false" customHeight="false" outlineLevel="0" collapsed="false">
      <c r="A76" s="0" t="s">
        <v>403</v>
      </c>
      <c r="B76" s="0" t="n">
        <v>0.8</v>
      </c>
    </row>
    <row r="77" customFormat="false" ht="12.75" hidden="false" customHeight="false" outlineLevel="0" collapsed="false">
      <c r="A77" s="0" t="s">
        <v>404</v>
      </c>
      <c r="B77" s="0" t="n">
        <v>0.0068</v>
      </c>
    </row>
    <row r="78" customFormat="false" ht="12.75" hidden="false" customHeight="false" outlineLevel="0" collapsed="false">
      <c r="A78" s="0" t="s">
        <v>405</v>
      </c>
    </row>
    <row r="79" customFormat="false" ht="12.75" hidden="false" customHeight="false" outlineLevel="0" collapsed="false">
      <c r="A79" s="0" t="s">
        <v>406</v>
      </c>
      <c r="B79" s="0" t="n">
        <v>2.9</v>
      </c>
    </row>
    <row r="80" customFormat="false" ht="12.75" hidden="false" customHeight="false" outlineLevel="0" collapsed="false">
      <c r="A80" s="0" t="s">
        <v>407</v>
      </c>
      <c r="B80" s="0" t="n">
        <v>3.8</v>
      </c>
    </row>
    <row r="81" customFormat="false" ht="12.75" hidden="false" customHeight="false" outlineLevel="0" collapsed="false">
      <c r="A81" s="0" t="s">
        <v>408</v>
      </c>
    </row>
    <row r="82" customFormat="false" ht="12.75" hidden="false" customHeight="false" outlineLevel="0" collapsed="false">
      <c r="A82" s="0" t="s">
        <v>409</v>
      </c>
      <c r="B82" s="0" t="n">
        <v>0.098</v>
      </c>
    </row>
    <row r="83" customFormat="false" ht="12.75" hidden="false" customHeight="false" outlineLevel="0" collapsed="false">
      <c r="A83" s="0" t="s">
        <v>410</v>
      </c>
      <c r="B83" s="0" t="n">
        <v>0.088</v>
      </c>
    </row>
    <row r="84" customFormat="false" ht="12.75" hidden="false" customHeight="false" outlineLevel="0" collapsed="false">
      <c r="A84" s="0" t="s">
        <v>411</v>
      </c>
      <c r="B84" s="0" t="n">
        <v>0.025</v>
      </c>
    </row>
    <row r="85" customFormat="false" ht="12.75" hidden="false" customHeight="false" outlineLevel="0" collapsed="false">
      <c r="A85" s="0" t="s">
        <v>412</v>
      </c>
    </row>
    <row r="86" customFormat="false" ht="12.75" hidden="false" customHeight="false" outlineLevel="0" collapsed="false">
      <c r="A86" s="0" t="s">
        <v>413</v>
      </c>
    </row>
    <row r="87" customFormat="false" ht="12.75" hidden="false" customHeight="false" outlineLevel="0" collapsed="false">
      <c r="A87" s="0" t="s">
        <v>257</v>
      </c>
      <c r="B87" s="0" t="n">
        <v>830.4</v>
      </c>
      <c r="C87" s="0" t="n">
        <v>866.1162431612</v>
      </c>
      <c r="D87" s="0" t="n">
        <v>896.0806168316</v>
      </c>
      <c r="E87" s="0" t="n">
        <v>927.312005388</v>
      </c>
      <c r="F87" s="0" t="n">
        <v>959.6441256635</v>
      </c>
      <c r="G87" s="0" t="n">
        <v>992.8075014678</v>
      </c>
      <c r="H87" s="0" t="n">
        <v>1026.4534698039</v>
      </c>
      <c r="I87" s="0" t="n">
        <v>1060.1743045002</v>
      </c>
      <c r="J87" s="0" t="n">
        <v>1093.5201330271</v>
      </c>
      <c r="K87" s="0" t="n">
        <v>1126.0132062479</v>
      </c>
      <c r="L87" s="0" t="n">
        <v>1157.1599785613</v>
      </c>
      <c r="M87" s="0" t="n">
        <v>1186.461370633</v>
      </c>
      <c r="N87" s="0" t="n">
        <v>1213.4215175092</v>
      </c>
      <c r="O87" s="0" t="n">
        <v>1237.5552490898</v>
      </c>
      <c r="P87" s="0" t="n">
        <v>1258.3945047478</v>
      </c>
      <c r="Q87" s="0" t="n">
        <v>1275.4938461312</v>
      </c>
      <c r="R87" s="0" t="n">
        <v>1288.4351979169</v>
      </c>
      <c r="S87" s="0" t="n">
        <v>1296.8319104793</v>
      </c>
      <c r="T87" s="0" t="n">
        <v>1300.3321936604</v>
      </c>
      <c r="U87" s="0" t="n">
        <v>1298.6219059791</v>
      </c>
      <c r="V87" s="0" t="n">
        <v>1291.4248875411</v>
      </c>
      <c r="W87" s="0" t="n">
        <v>1278.5089992732</v>
      </c>
      <c r="X87" s="0" t="n">
        <v>1259.6925114873</v>
      </c>
      <c r="Y87" s="0" t="n">
        <v>1234.8526464008</v>
      </c>
      <c r="Z87" s="0" t="n">
        <v>1210.4308418323</v>
      </c>
      <c r="AA87" s="0" t="n">
        <v>1189.0092094205</v>
      </c>
      <c r="AB87" s="0" t="n">
        <v>1170.2074861336</v>
      </c>
      <c r="AC87" s="0" t="n">
        <v>1153.6935693236</v>
      </c>
      <c r="AD87" s="0" t="n">
        <v>1139.1774296677</v>
      </c>
      <c r="AE87" s="0" t="n">
        <v>1126.4057909495</v>
      </c>
      <c r="AF87" s="0" t="n">
        <v>1075.3305680632</v>
      </c>
      <c r="AG87" s="0" t="n">
        <v>1028.8101059419</v>
      </c>
      <c r="AH87" s="0" t="n">
        <v>986.2921520368</v>
      </c>
      <c r="AI87" s="0" t="n">
        <v>947.3002385653</v>
      </c>
      <c r="AJ87" s="0" t="n">
        <v>911.4225269124</v>
      </c>
      <c r="AK87" s="0" t="n">
        <v>878.3025527197</v>
      </c>
      <c r="AL87" s="0" t="n">
        <v>847.6314387131</v>
      </c>
      <c r="AM87" s="0" t="n">
        <v>819.1412776396</v>
      </c>
      <c r="AN87" s="0" t="n">
        <v>792.5994729876</v>
      </c>
      <c r="AO87" s="0" t="n">
        <v>767.8038804371</v>
      </c>
      <c r="AP87" s="0" t="n">
        <v>744.57862922</v>
      </c>
      <c r="AQ87" s="0" t="n">
        <v>722.7705289289</v>
      </c>
      <c r="AR87" s="0" t="n">
        <v>702.2459870645</v>
      </c>
      <c r="AS87" s="0" t="n">
        <v>682.8883803526</v>
      </c>
      <c r="AT87" s="0" t="n">
        <v>664.5958410806</v>
      </c>
      <c r="AU87" s="0" t="n">
        <v>647.279442398</v>
      </c>
      <c r="AV87" s="0" t="n">
        <v>630.8617983801</v>
      </c>
      <c r="AW87" s="0" t="n">
        <v>615.276144889</v>
      </c>
      <c r="AX87" s="0" t="n">
        <v>600.4660508446</v>
      </c>
      <c r="AY87" s="0" t="n">
        <v>586.3860556122</v>
      </c>
      <c r="AZ87" s="0" t="n">
        <v>573.0037950379</v>
      </c>
      <c r="BA87" s="0" t="n">
        <v>560.3046937934</v>
      </c>
      <c r="BB87" s="0" t="n">
        <v>547.9327154763</v>
      </c>
      <c r="BC87" s="0" t="n">
        <v>535.9522148624</v>
      </c>
      <c r="BD87" s="0" t="n">
        <v>527.447805549</v>
      </c>
      <c r="BE87" s="0" t="n">
        <v>541.782021028</v>
      </c>
      <c r="BF87" s="0" t="n">
        <v>580.2338730901</v>
      </c>
      <c r="BG87" s="0" t="n">
        <v>643.8466688148</v>
      </c>
      <c r="BH87" s="0" t="n">
        <v>733.7601840547</v>
      </c>
      <c r="BI87" s="0" t="n">
        <v>851.7301419526</v>
      </c>
    </row>
    <row r="88" customFormat="false" ht="12.75" hidden="false" customHeight="false" outlineLevel="0" collapsed="false">
      <c r="A88" s="0" t="s">
        <v>258</v>
      </c>
      <c r="B88" s="0" t="n">
        <v>389.8591549296</v>
      </c>
      <c r="C88" s="0" t="n">
        <v>406.6273442071</v>
      </c>
      <c r="D88" s="0" t="n">
        <v>420.6951252731</v>
      </c>
      <c r="E88" s="0" t="n">
        <v>435.3577490084</v>
      </c>
      <c r="F88" s="0" t="n">
        <v>450.5371481988</v>
      </c>
      <c r="G88" s="0" t="n">
        <v>466.1068082008</v>
      </c>
      <c r="H88" s="0" t="n">
        <v>481.9030374666</v>
      </c>
      <c r="I88" s="0" t="n">
        <v>497.7344152583</v>
      </c>
      <c r="J88" s="0" t="n">
        <v>513.3897338156</v>
      </c>
      <c r="K88" s="0" t="n">
        <v>528.644697769</v>
      </c>
      <c r="L88" s="0" t="n">
        <v>543.2675955687</v>
      </c>
      <c r="M88" s="0" t="n">
        <v>557.0241176681</v>
      </c>
      <c r="N88" s="0" t="n">
        <v>569.6814636193</v>
      </c>
      <c r="O88" s="0" t="n">
        <v>581.0118540327</v>
      </c>
      <c r="P88" s="0" t="n">
        <v>590.7955421351</v>
      </c>
      <c r="Q88" s="0" t="n">
        <v>598.8234019395</v>
      </c>
      <c r="R88" s="0" t="n">
        <v>604.8991539516</v>
      </c>
      <c r="S88" s="0" t="n">
        <v>608.8412725255</v>
      </c>
      <c r="T88" s="0" t="n">
        <v>610.4845979626</v>
      </c>
      <c r="U88" s="0" t="n">
        <v>609.6816459996</v>
      </c>
      <c r="V88" s="0" t="n">
        <v>606.3027641038</v>
      </c>
      <c r="W88" s="0" t="n">
        <v>600.2389667949</v>
      </c>
      <c r="X88" s="0" t="n">
        <v>591.4049349706</v>
      </c>
      <c r="Y88" s="0" t="n">
        <v>579.7430264793</v>
      </c>
      <c r="Z88" s="0" t="n">
        <v>568.2773905316</v>
      </c>
      <c r="AA88" s="0" t="n">
        <v>558.2202861129</v>
      </c>
      <c r="AB88" s="0" t="n">
        <v>549.3931859782</v>
      </c>
      <c r="AC88" s="0" t="n">
        <v>541.6401733913</v>
      </c>
      <c r="AD88" s="0" t="n">
        <v>534.825084351</v>
      </c>
      <c r="AE88" s="0" t="n">
        <v>528.8290098354</v>
      </c>
      <c r="AF88" s="0" t="n">
        <v>504.8500319546</v>
      </c>
      <c r="AG88" s="0" t="n">
        <v>483.0094394093</v>
      </c>
      <c r="AH88" s="0" t="n">
        <v>463.0479587027</v>
      </c>
      <c r="AI88" s="0" t="n">
        <v>444.7418960401</v>
      </c>
      <c r="AJ88" s="0" t="n">
        <v>427.8978999589</v>
      </c>
      <c r="AK88" s="0" t="n">
        <v>412.3486163003</v>
      </c>
      <c r="AL88" s="0" t="n">
        <v>397.9490322597</v>
      </c>
      <c r="AM88" s="0" t="n">
        <v>384.5733697839</v>
      </c>
      <c r="AN88" s="0" t="n">
        <v>372.1124286327</v>
      </c>
      <c r="AO88" s="0" t="n">
        <v>360.4713053695</v>
      </c>
      <c r="AP88" s="0" t="n">
        <v>349.5674315587</v>
      </c>
      <c r="AQ88" s="0" t="n">
        <v>339.3288868211</v>
      </c>
      <c r="AR88" s="0" t="n">
        <v>329.6929516735</v>
      </c>
      <c r="AS88" s="0" t="n">
        <v>320.604873405</v>
      </c>
      <c r="AT88" s="0" t="n">
        <v>312.0168267984</v>
      </c>
      <c r="AU88" s="0" t="n">
        <v>303.8870621587</v>
      </c>
      <c r="AV88" s="0" t="n">
        <v>296.1792480658</v>
      </c>
      <c r="AW88" s="0" t="n">
        <v>288.862039854</v>
      </c>
      <c r="AX88" s="0" t="n">
        <v>281.9089440585</v>
      </c>
      <c r="AY88" s="0" t="n">
        <v>275.2986176583</v>
      </c>
      <c r="AZ88" s="0" t="n">
        <v>269.015866215</v>
      </c>
      <c r="BA88" s="0" t="n">
        <v>263.0538468514</v>
      </c>
      <c r="BB88" s="0" t="n">
        <v>257.2454063269</v>
      </c>
      <c r="BC88" s="0" t="n">
        <v>251.6207581513</v>
      </c>
      <c r="BD88" s="0" t="n">
        <v>247.6280777225</v>
      </c>
      <c r="BE88" s="0" t="n">
        <v>254.3577563512</v>
      </c>
      <c r="BF88" s="0" t="n">
        <v>272.4102690564</v>
      </c>
      <c r="BG88" s="0" t="n">
        <v>302.2754313684</v>
      </c>
      <c r="BH88" s="0" t="n">
        <v>344.4883493215</v>
      </c>
      <c r="BI88" s="0" t="n">
        <v>399.873306081</v>
      </c>
    </row>
    <row r="89" customFormat="false" ht="12.75" hidden="false" customHeight="false" outlineLevel="0" collapsed="false">
      <c r="A89" s="0" t="s">
        <v>259</v>
      </c>
      <c r="B89" s="0" t="n">
        <v>1527</v>
      </c>
      <c r="C89" s="0" t="n">
        <v>1541.1078616667</v>
      </c>
      <c r="D89" s="0" t="n">
        <v>1557.7828926198</v>
      </c>
      <c r="E89" s="0" t="n">
        <v>1576.414125528</v>
      </c>
      <c r="F89" s="0" t="n">
        <v>1597.0332021647</v>
      </c>
      <c r="G89" s="0" t="n">
        <v>1619.6558411317</v>
      </c>
      <c r="H89" s="0" t="n">
        <v>1644.273407025</v>
      </c>
      <c r="I89" s="0" t="n">
        <v>1670.8469363558</v>
      </c>
      <c r="J89" s="0" t="n">
        <v>1699.3031782445</v>
      </c>
      <c r="K89" s="0" t="n">
        <v>1729.5322854245</v>
      </c>
      <c r="L89" s="0" t="n">
        <v>1761.386855228</v>
      </c>
      <c r="M89" s="0" t="n">
        <v>1794.6820727493</v>
      </c>
      <c r="N89" s="0" t="n">
        <v>1829.1967512513</v>
      </c>
      <c r="O89" s="0" t="n">
        <v>1864.6750998962</v>
      </c>
      <c r="P89" s="0" t="n">
        <v>1900.8290775527</v>
      </c>
      <c r="Q89" s="0" t="n">
        <v>1937.3412149568</v>
      </c>
      <c r="R89" s="0" t="n">
        <v>1973.8678067469</v>
      </c>
      <c r="S89" s="0" t="n">
        <v>2010.042390333</v>
      </c>
      <c r="T89" s="0" t="n">
        <v>2045.4794402202</v>
      </c>
      <c r="U89" s="0" t="n">
        <v>2079.7782136501</v>
      </c>
      <c r="V89" s="0" t="n">
        <v>2112.5266846626</v>
      </c>
      <c r="W89" s="0" t="n">
        <v>2143.305346819</v>
      </c>
      <c r="X89" s="0" t="n">
        <v>2171.691392106</v>
      </c>
      <c r="Y89" s="0" t="n">
        <v>2197.2632814079</v>
      </c>
      <c r="Z89" s="0" t="n">
        <v>2219.6058801103</v>
      </c>
      <c r="AA89" s="0" t="n">
        <v>2238.8878472294</v>
      </c>
      <c r="AB89" s="0" t="n">
        <v>2255.4981787137</v>
      </c>
      <c r="AC89" s="0" t="n">
        <v>2269.7765225036</v>
      </c>
      <c r="AD89" s="0" t="n">
        <v>2282.019431799</v>
      </c>
      <c r="AE89" s="0" t="n">
        <v>2292.4858273094</v>
      </c>
      <c r="AF89" s="0" t="n">
        <v>2301.401768271</v>
      </c>
      <c r="AG89" s="0" t="n">
        <v>2305.4598511811</v>
      </c>
      <c r="AH89" s="0" t="n">
        <v>2305.2592431898</v>
      </c>
      <c r="AI89" s="0" t="n">
        <v>2301.326045793</v>
      </c>
      <c r="AJ89" s="0" t="n">
        <v>2294.1229475877</v>
      </c>
      <c r="AK89" s="0" t="n">
        <v>2284.0575011622</v>
      </c>
      <c r="AL89" s="0" t="n">
        <v>2271.4892475642</v>
      </c>
      <c r="AM89" s="0" t="n">
        <v>2256.7358645669</v>
      </c>
      <c r="AN89" s="0" t="n">
        <v>2240.0784815658</v>
      </c>
      <c r="AO89" s="0" t="n">
        <v>2221.7662794227</v>
      </c>
      <c r="AP89" s="0" t="n">
        <v>2202.020474919</v>
      </c>
      <c r="AQ89" s="0" t="n">
        <v>2181.037774782</v>
      </c>
      <c r="AR89" s="0" t="n">
        <v>2158.9933724617</v>
      </c>
      <c r="AS89" s="0" t="n">
        <v>2136.043551276</v>
      </c>
      <c r="AT89" s="0" t="n">
        <v>2112.3279499311</v>
      </c>
      <c r="AU89" s="0" t="n">
        <v>2087.9715407235</v>
      </c>
      <c r="AV89" s="0" t="n">
        <v>2063.0863672673</v>
      </c>
      <c r="AW89" s="0" t="n">
        <v>2037.7730880652</v>
      </c>
      <c r="AX89" s="0" t="n">
        <v>2012.1223761617</v>
      </c>
      <c r="AY89" s="0" t="n">
        <v>1986.2162362327</v>
      </c>
      <c r="AZ89" s="0" t="n">
        <v>1960.1293239808</v>
      </c>
      <c r="BA89" s="0" t="n">
        <v>1933.9303987456</v>
      </c>
      <c r="BB89" s="0" t="n">
        <v>1907.6841297254</v>
      </c>
      <c r="BC89" s="0" t="n">
        <v>1881.4212144564</v>
      </c>
      <c r="BD89" s="0" t="n">
        <v>1855.1767603165</v>
      </c>
      <c r="BE89" s="0" t="n">
        <v>1829.2558872783</v>
      </c>
      <c r="BF89" s="0" t="n">
        <v>1805.6551605752</v>
      </c>
      <c r="BG89" s="0" t="n">
        <v>1786.4021812191</v>
      </c>
      <c r="BH89" s="0" t="n">
        <v>1773.533578513</v>
      </c>
      <c r="BI89" s="0" t="n">
        <v>1769.1031323989</v>
      </c>
    </row>
    <row r="90" customFormat="false" ht="12.75" hidden="false" customHeight="false" outlineLevel="0" collapsed="false">
      <c r="A90" s="0" t="s">
        <v>260</v>
      </c>
      <c r="B90" s="0" t="n">
        <v>10010</v>
      </c>
      <c r="C90" s="0" t="n">
        <v>10010.439125</v>
      </c>
      <c r="D90" s="0" t="n">
        <v>10010.9133714495</v>
      </c>
      <c r="E90" s="0" t="n">
        <v>10011.4291454182</v>
      </c>
      <c r="F90" s="0" t="n">
        <v>10011.9913233954</v>
      </c>
      <c r="G90" s="0" t="n">
        <v>10012.6048593292</v>
      </c>
      <c r="H90" s="0" t="n">
        <v>10013.274744792</v>
      </c>
      <c r="I90" s="0" t="n">
        <v>10014.0059480832</v>
      </c>
      <c r="J90" s="0" t="n">
        <v>10014.8033384166</v>
      </c>
      <c r="K90" s="0" t="n">
        <v>10015.6716002355</v>
      </c>
      <c r="L90" s="0" t="n">
        <v>10016.615141784</v>
      </c>
      <c r="M90" s="0" t="n">
        <v>10017.6380013117</v>
      </c>
      <c r="N90" s="0" t="n">
        <v>10018.7437536681</v>
      </c>
      <c r="O90" s="0" t="n">
        <v>10019.9354195294</v>
      </c>
      <c r="P90" s="0" t="n">
        <v>10021.215379075</v>
      </c>
      <c r="Q90" s="0" t="n">
        <v>10022.5852915785</v>
      </c>
      <c r="R90" s="0" t="n">
        <v>10024.04602208</v>
      </c>
      <c r="S90" s="0" t="n">
        <v>10025.5975760644</v>
      </c>
      <c r="T90" s="0" t="n">
        <v>10027.2390428583</v>
      </c>
      <c r="U90" s="0" t="n">
        <v>10028.9685482819</v>
      </c>
      <c r="V90" s="0" t="n">
        <v>10030.7832169309</v>
      </c>
      <c r="W90" s="0" t="n">
        <v>10032.6791443069</v>
      </c>
      <c r="X90" s="0" t="n">
        <v>10034.6513784627</v>
      </c>
      <c r="Y90" s="0" t="n">
        <v>10036.6939121028</v>
      </c>
      <c r="Z90" s="0" t="n">
        <v>10038.799686111</v>
      </c>
      <c r="AA90" s="0" t="n">
        <v>10040.9606059172</v>
      </c>
      <c r="AB90" s="0" t="n">
        <v>10043.1690013307</v>
      </c>
      <c r="AC90" s="0" t="n">
        <v>10045.4181772396</v>
      </c>
      <c r="AD90" s="0" t="n">
        <v>10047.702289911</v>
      </c>
      <c r="AE90" s="0" t="n">
        <v>10050.0162389677</v>
      </c>
      <c r="AF90" s="0" t="n">
        <v>10052.3555730553</v>
      </c>
      <c r="AG90" s="0" t="n">
        <v>10054.7164074701</v>
      </c>
      <c r="AH90" s="0" t="n">
        <v>10057.0865903105</v>
      </c>
      <c r="AI90" s="0" t="n">
        <v>10059.4554716942</v>
      </c>
      <c r="AJ90" s="0" t="n">
        <v>10061.813720587</v>
      </c>
      <c r="AK90" s="0" t="n">
        <v>10064.1531658253</v>
      </c>
      <c r="AL90" s="0" t="n">
        <v>10066.4666578847</v>
      </c>
      <c r="AM90" s="0" t="n">
        <v>10068.7479485066</v>
      </c>
      <c r="AN90" s="0" t="n">
        <v>10070.9915857354</v>
      </c>
      <c r="AO90" s="0" t="n">
        <v>10073.1928222791</v>
      </c>
      <c r="AP90" s="0" t="n">
        <v>10075.3475354002</v>
      </c>
      <c r="AQ90" s="0" t="n">
        <v>10077.4521567943</v>
      </c>
      <c r="AR90" s="0" t="n">
        <v>10079.5036111283</v>
      </c>
      <c r="AS90" s="0" t="n">
        <v>10081.4992620907</v>
      </c>
      <c r="AT90" s="0" t="n">
        <v>10083.4368649679</v>
      </c>
      <c r="AU90" s="0" t="n">
        <v>10085.3145249008</v>
      </c>
      <c r="AV90" s="0" t="n">
        <v>10087.1306601005</v>
      </c>
      <c r="AW90" s="0" t="n">
        <v>10088.8839694209</v>
      </c>
      <c r="AX90" s="0" t="n">
        <v>10090.5734038014</v>
      </c>
      <c r="AY90" s="0" t="n">
        <v>10092.198141218</v>
      </c>
      <c r="AZ90" s="0" t="n">
        <v>10093.7575649359</v>
      </c>
      <c r="BA90" s="0" t="n">
        <v>10095.2512450677</v>
      </c>
      <c r="BB90" s="0" t="n">
        <v>10096.6789237693</v>
      </c>
      <c r="BC90" s="0" t="n">
        <v>10098.0405049569</v>
      </c>
      <c r="BD90" s="0" t="n">
        <v>10099.3359693226</v>
      </c>
      <c r="BE90" s="0" t="n">
        <v>10100.5653853337</v>
      </c>
      <c r="BF90" s="0" t="n">
        <v>10101.7295842344</v>
      </c>
      <c r="BG90" s="0" t="n">
        <v>10102.8343884012</v>
      </c>
      <c r="BH90" s="0" t="n">
        <v>10103.8906872481</v>
      </c>
      <c r="BI90" s="0" t="n">
        <v>10104.9144580875</v>
      </c>
    </row>
    <row r="91" customFormat="false" ht="12.75" hidden="false" customHeight="false" outlineLevel="0" collapsed="false">
      <c r="A91" s="0" t="s">
        <v>414</v>
      </c>
    </row>
    <row r="92" customFormat="false" ht="12.75" hidden="false" customHeight="false" outlineLevel="0" collapsed="false">
      <c r="A92" s="0" t="s">
        <v>415</v>
      </c>
      <c r="B92" s="0" t="n">
        <v>90</v>
      </c>
      <c r="C92" s="0" t="n">
        <v>135.7624114972</v>
      </c>
      <c r="D92" s="0" t="n">
        <v>179.2754079057</v>
      </c>
      <c r="E92" s="0" t="n">
        <v>226.7732796075</v>
      </c>
      <c r="F92" s="0" t="n">
        <v>277.9822355116</v>
      </c>
      <c r="G92" s="0" t="n">
        <v>332.5382510284</v>
      </c>
      <c r="H92" s="0" t="n">
        <v>389.9968425702</v>
      </c>
      <c r="I92" s="0" t="n">
        <v>449.842547368</v>
      </c>
      <c r="J92" s="0" t="n">
        <v>511.4981181006</v>
      </c>
      <c r="K92" s="0" t="n">
        <v>574.3334483072</v>
      </c>
      <c r="L92" s="0" t="n">
        <v>637.6742423622</v>
      </c>
      <c r="M92" s="0" t="n">
        <v>700.8104397946</v>
      </c>
      <c r="N92" s="0" t="n">
        <v>763.0044001784</v>
      </c>
      <c r="O92" s="0" t="n">
        <v>823.4988523846</v>
      </c>
      <c r="P92" s="0" t="n">
        <v>881.5246101403</v>
      </c>
      <c r="Q92" s="0" t="n">
        <v>936.3080533476</v>
      </c>
      <c r="R92" s="0" t="n">
        <v>987.0783689581</v>
      </c>
      <c r="S92" s="0" t="n">
        <v>1033.0745323175</v>
      </c>
      <c r="T92" s="0" t="n">
        <v>1073.551982761</v>
      </c>
      <c r="U92" s="0" t="n">
        <v>1107.7888943981</v>
      </c>
      <c r="V92" s="0" t="n">
        <v>1135.0901519937</v>
      </c>
      <c r="W92" s="0" t="n">
        <v>1154.7969623558</v>
      </c>
      <c r="X92" s="0" t="n">
        <v>1166.2972412908</v>
      </c>
      <c r="Y92" s="0" t="n">
        <v>1169.0385889686</v>
      </c>
      <c r="Z92" s="0" t="n">
        <v>1169.0385889686</v>
      </c>
      <c r="AA92" s="0" t="n">
        <v>1169.0385889686</v>
      </c>
      <c r="AB92" s="0" t="n">
        <v>1169.0385889686</v>
      </c>
      <c r="AC92" s="0" t="n">
        <v>1169.0385889686</v>
      </c>
      <c r="AD92" s="0" t="n">
        <v>1169.0385889686</v>
      </c>
      <c r="AE92" s="0" t="n">
        <v>1169.0385889686</v>
      </c>
      <c r="AF92" s="0" t="n">
        <v>1129.2116764526</v>
      </c>
      <c r="AG92" s="0" t="n">
        <v>1089.1045599129</v>
      </c>
      <c r="AH92" s="0" t="n">
        <v>1048.7517234624</v>
      </c>
      <c r="AI92" s="0" t="n">
        <v>1008.1919280622</v>
      </c>
      <c r="AJ92" s="0" t="n">
        <v>967.4665143642</v>
      </c>
      <c r="AK92" s="0" t="n">
        <v>926.6182567982</v>
      </c>
      <c r="AL92" s="0" t="n">
        <v>885.6905555043</v>
      </c>
      <c r="AM92" s="0" t="n">
        <v>844.7268414563</v>
      </c>
      <c r="AN92" s="0" t="n">
        <v>803.7701225527</v>
      </c>
      <c r="AO92" s="0" t="n">
        <v>762.8626296195</v>
      </c>
      <c r="AP92" s="0" t="n">
        <v>722.045539193</v>
      </c>
      <c r="AQ92" s="0" t="n">
        <v>681.3587618977</v>
      </c>
      <c r="AR92" s="0" t="n">
        <v>640.8407934378</v>
      </c>
      <c r="AS92" s="0" t="n">
        <v>600.5286336154</v>
      </c>
      <c r="AT92" s="0" t="n">
        <v>560.4577895659</v>
      </c>
      <c r="AU92" s="0" t="n">
        <v>520.6623965607</v>
      </c>
      <c r="AV92" s="0" t="n">
        <v>481.175518248</v>
      </c>
      <c r="AW92" s="0" t="n">
        <v>442.0297380445</v>
      </c>
      <c r="AX92" s="0" t="n">
        <v>403.2582410127</v>
      </c>
      <c r="AY92" s="0" t="n">
        <v>364.8967428962</v>
      </c>
      <c r="AZ92" s="0" t="n">
        <v>326.9869134906</v>
      </c>
      <c r="BA92" s="0" t="n">
        <v>289.582502905</v>
      </c>
      <c r="BB92" s="0" t="n">
        <v>252.391882879</v>
      </c>
      <c r="BC92" s="0" t="n">
        <v>215.5100070715</v>
      </c>
      <c r="BD92" s="0" t="n">
        <v>182.0565750941</v>
      </c>
      <c r="BE92" s="0" t="n">
        <v>171.6993072343</v>
      </c>
      <c r="BF92" s="0" t="n">
        <v>187.7146104445</v>
      </c>
      <c r="BG92" s="0" t="n">
        <v>233.1792141402</v>
      </c>
      <c r="BH92" s="0" t="n">
        <v>311.2804120494</v>
      </c>
      <c r="BI92" s="0" t="n">
        <v>425.8436838952</v>
      </c>
    </row>
    <row r="93" customFormat="false" ht="12.75" hidden="false" customHeight="false" outlineLevel="0" collapsed="false">
      <c r="A93" s="0" t="s">
        <v>416</v>
      </c>
      <c r="B93" s="0" t="n">
        <v>0.015</v>
      </c>
      <c r="C93" s="0" t="n">
        <v>0.0226270686</v>
      </c>
      <c r="D93" s="0" t="n">
        <v>0.0298792347</v>
      </c>
      <c r="E93" s="0" t="n">
        <v>0.0377955466</v>
      </c>
      <c r="F93" s="0" t="n">
        <v>0.0463303726</v>
      </c>
      <c r="G93" s="0" t="n">
        <v>0.0554230418</v>
      </c>
      <c r="H93" s="0" t="n">
        <v>0.0649994738</v>
      </c>
      <c r="I93" s="0" t="n">
        <v>0.0749737579</v>
      </c>
      <c r="J93" s="0" t="n">
        <v>0.0852496864</v>
      </c>
      <c r="K93" s="0" t="n">
        <v>0.0957222414</v>
      </c>
      <c r="L93" s="0" t="n">
        <v>0.1062790404</v>
      </c>
      <c r="M93" s="0" t="n">
        <v>0.11680174</v>
      </c>
      <c r="N93" s="0" t="n">
        <v>0.1271674</v>
      </c>
      <c r="O93" s="0" t="n">
        <v>0.1372498087</v>
      </c>
      <c r="P93" s="0" t="n">
        <v>0.1469207684</v>
      </c>
      <c r="Q93" s="0" t="n">
        <v>0.1560513422</v>
      </c>
      <c r="R93" s="0" t="n">
        <v>0.1645130615</v>
      </c>
      <c r="S93" s="0" t="n">
        <v>0.1721790887</v>
      </c>
      <c r="T93" s="0" t="n">
        <v>0.1789253305</v>
      </c>
      <c r="U93" s="0" t="n">
        <v>0.1846314824</v>
      </c>
      <c r="V93" s="0" t="n">
        <v>0.189181692</v>
      </c>
      <c r="W93" s="0" t="n">
        <v>0.1924661604</v>
      </c>
      <c r="X93" s="0" t="n">
        <v>0.1943828735</v>
      </c>
      <c r="Y93" s="0" t="n">
        <v>0.1948397648</v>
      </c>
      <c r="Z93" s="0" t="n">
        <v>0.1948397648</v>
      </c>
      <c r="AA93" s="0" t="n">
        <v>0.1948397648</v>
      </c>
      <c r="AB93" s="0" t="n">
        <v>0.1948397648</v>
      </c>
      <c r="AC93" s="0" t="n">
        <v>0.1948397648</v>
      </c>
      <c r="AD93" s="0" t="n">
        <v>0.1948397648</v>
      </c>
      <c r="AE93" s="0" t="n">
        <v>0.1948397648</v>
      </c>
      <c r="AF93" s="0" t="n">
        <v>0.1882019461</v>
      </c>
      <c r="AG93" s="0" t="n">
        <v>0.1815174267</v>
      </c>
      <c r="AH93" s="0" t="n">
        <v>0.1747919539</v>
      </c>
      <c r="AI93" s="0" t="n">
        <v>0.168031988</v>
      </c>
      <c r="AJ93" s="0" t="n">
        <v>0.1612444191</v>
      </c>
      <c r="AK93" s="0" t="n">
        <v>0.1544363761</v>
      </c>
      <c r="AL93" s="0" t="n">
        <v>0.1476150926</v>
      </c>
      <c r="AM93" s="0" t="n">
        <v>0.1407878069</v>
      </c>
      <c r="AN93" s="0" t="n">
        <v>0.1339616871</v>
      </c>
      <c r="AO93" s="0" t="n">
        <v>0.1271437716</v>
      </c>
      <c r="AP93" s="0" t="n">
        <v>0.1203409232</v>
      </c>
      <c r="AQ93" s="0" t="n">
        <v>0.1135597936</v>
      </c>
      <c r="AR93" s="0" t="n">
        <v>0.1068067989</v>
      </c>
      <c r="AS93" s="0" t="n">
        <v>0.1000881056</v>
      </c>
      <c r="AT93" s="0" t="n">
        <v>0.0934096316</v>
      </c>
      <c r="AU93" s="0" t="n">
        <v>0.0867770661</v>
      </c>
      <c r="AV93" s="0" t="n">
        <v>0.0801959197</v>
      </c>
      <c r="AW93" s="0" t="n">
        <v>0.073671623</v>
      </c>
      <c r="AX93" s="0" t="n">
        <v>0.0672097068</v>
      </c>
      <c r="AY93" s="0" t="n">
        <v>0.0608161238</v>
      </c>
      <c r="AZ93" s="0" t="n">
        <v>0.0544978189</v>
      </c>
      <c r="BA93" s="0" t="n">
        <v>0.0482637505</v>
      </c>
      <c r="BB93" s="0" t="n">
        <v>0.0420653138</v>
      </c>
      <c r="BC93" s="0" t="n">
        <v>0.0359183345</v>
      </c>
      <c r="BD93" s="0" t="n">
        <v>0.0303427625</v>
      </c>
      <c r="BE93" s="0" t="n">
        <v>0.0286165512</v>
      </c>
      <c r="BF93" s="0" t="n">
        <v>0.0312857684</v>
      </c>
      <c r="BG93" s="0" t="n">
        <v>0.0388632024</v>
      </c>
      <c r="BH93" s="0" t="n">
        <v>0.0518800687</v>
      </c>
      <c r="BI93" s="0" t="n">
        <v>0.0709739473</v>
      </c>
    </row>
    <row r="94" customFormat="false" ht="12.75" hidden="false" customHeight="false" outlineLevel="0" collapsed="false">
      <c r="A94" s="0" t="s">
        <v>417</v>
      </c>
      <c r="B94" s="0" t="s">
        <v>333</v>
      </c>
    </row>
    <row r="95" customFormat="false" ht="12.75" hidden="false" customHeight="false" outlineLevel="0" collapsed="false">
      <c r="A95" s="0" t="s">
        <v>265</v>
      </c>
      <c r="B95" s="0" t="s">
        <v>333</v>
      </c>
    </row>
    <row r="96" customFormat="false" ht="12.75" hidden="false" customHeight="false" outlineLevel="0" collapsed="false">
      <c r="A96" s="0" t="s">
        <v>266</v>
      </c>
      <c r="B96" s="0" t="s">
        <v>333</v>
      </c>
    </row>
    <row r="97" customFormat="false" ht="12.75" hidden="false" customHeight="false" outlineLevel="0" collapsed="false">
      <c r="A97" s="0" t="s">
        <v>418</v>
      </c>
      <c r="B97" s="0" t="s">
        <v>333</v>
      </c>
    </row>
    <row r="98" customFormat="false" ht="12.75" hidden="false" customHeight="false" outlineLevel="0" collapsed="false">
      <c r="A98" s="0" t="s">
        <v>419</v>
      </c>
    </row>
    <row r="99" customFormat="false" ht="12.75" hidden="false" customHeight="false" outlineLevel="0" collapsed="false">
      <c r="A99" s="0" t="s">
        <v>420</v>
      </c>
      <c r="B99" s="0" t="n">
        <v>0.8</v>
      </c>
      <c r="C99" s="0" t="n">
        <v>0.9254548642</v>
      </c>
      <c r="D99" s="0" t="n">
        <v>1.0546115581</v>
      </c>
      <c r="E99" s="0" t="n">
        <v>1.187119045</v>
      </c>
      <c r="F99" s="0" t="n">
        <v>1.322547979</v>
      </c>
      <c r="G99" s="0" t="n">
        <v>1.4603609752</v>
      </c>
      <c r="H99" s="0" t="n">
        <v>1.5999073714</v>
      </c>
      <c r="I99" s="0" t="n">
        <v>1.7404331307</v>
      </c>
      <c r="J99" s="0" t="n">
        <v>1.8810989506</v>
      </c>
      <c r="K99" s="0" t="n">
        <v>2.0210016578</v>
      </c>
      <c r="L99" s="0" t="n">
        <v>2.1591955792</v>
      </c>
      <c r="M99" s="0" t="n">
        <v>2.2947118291</v>
      </c>
      <c r="N99" s="0" t="n">
        <v>2.4265743628</v>
      </c>
      <c r="O99" s="0" t="n">
        <v>2.5538122894</v>
      </c>
      <c r="P99" s="0" t="n">
        <v>2.6754683498</v>
      </c>
      <c r="Q99" s="0" t="n">
        <v>2.7906037115</v>
      </c>
      <c r="R99" s="0" t="n">
        <v>2.8982993488</v>
      </c>
      <c r="S99" s="0" t="n">
        <v>2.9976542998</v>
      </c>
      <c r="T99" s="0" t="n">
        <v>3.0877810422</v>
      </c>
      <c r="U99" s="0" t="n">
        <v>3.1653481128</v>
      </c>
      <c r="V99" s="0" t="n">
        <v>3.2298049467</v>
      </c>
      <c r="W99" s="0" t="n">
        <v>3.2805377044</v>
      </c>
      <c r="X99" s="0" t="n">
        <v>3.3168627008</v>
      </c>
      <c r="Y99" s="0" t="n">
        <v>3.3380183514</v>
      </c>
      <c r="Z99" s="0" t="n">
        <v>3.3460466974</v>
      </c>
      <c r="AA99" s="0" t="n">
        <v>3.343877249</v>
      </c>
      <c r="AB99" s="0" t="n">
        <v>3.3339265983</v>
      </c>
      <c r="AC99" s="0" t="n">
        <v>3.3181762184</v>
      </c>
      <c r="AD99" s="0" t="n">
        <v>3.2982398649</v>
      </c>
      <c r="AE99" s="0" t="n">
        <v>3.275421788</v>
      </c>
      <c r="AF99" s="0" t="n">
        <v>3.2312280421</v>
      </c>
      <c r="AG99" s="0" t="n">
        <v>3.1697426994</v>
      </c>
      <c r="AH99" s="0" t="n">
        <v>3.0944005984</v>
      </c>
      <c r="AI99" s="0" t="n">
        <v>3.0080817226</v>
      </c>
      <c r="AJ99" s="0" t="n">
        <v>2.913192686</v>
      </c>
      <c r="AK99" s="0" t="n">
        <v>2.8117371121</v>
      </c>
      <c r="AL99" s="0" t="n">
        <v>2.705376392</v>
      </c>
      <c r="AM99" s="0" t="n">
        <v>2.595482077</v>
      </c>
      <c r="AN99" s="0" t="n">
        <v>2.4831809852</v>
      </c>
      <c r="AO99" s="0" t="n">
        <v>2.3693939572</v>
      </c>
      <c r="AP99" s="0" t="n">
        <v>2.2548690814</v>
      </c>
      <c r="AQ99" s="0" t="n">
        <v>2.1402101103</v>
      </c>
      <c r="AR99" s="0" t="n">
        <v>2.0259007127</v>
      </c>
      <c r="AS99" s="0" t="n">
        <v>1.9123251387</v>
      </c>
      <c r="AT99" s="0" t="n">
        <v>1.7997858245</v>
      </c>
      <c r="AU99" s="0" t="n">
        <v>1.6885184368</v>
      </c>
      <c r="AV99" s="0" t="n">
        <v>1.5787048566</v>
      </c>
      <c r="AW99" s="0" t="n">
        <v>1.4704846469</v>
      </c>
      <c r="AX99" s="0" t="n">
        <v>1.3639656821</v>
      </c>
      <c r="AY99" s="0" t="n">
        <v>1.2592348799</v>
      </c>
      <c r="AZ99" s="0" t="n">
        <v>1.1563705156</v>
      </c>
      <c r="BA99" s="0" t="n">
        <v>1.0554586381</v>
      </c>
      <c r="BB99" s="0" t="n">
        <v>0.9562568728</v>
      </c>
      <c r="BC99" s="0" t="n">
        <v>0.8586307735</v>
      </c>
      <c r="BD99" s="0" t="n">
        <v>0.7656305036</v>
      </c>
      <c r="BE99" s="0" t="n">
        <v>0.6996045861</v>
      </c>
      <c r="BF99" s="0" t="n">
        <v>0.6792734332</v>
      </c>
      <c r="BG99" s="0" t="n">
        <v>0.717417915</v>
      </c>
      <c r="BH99" s="0" t="n">
        <v>0.8203659984</v>
      </c>
      <c r="BI99" s="0" t="n">
        <v>0.9891176085</v>
      </c>
    </row>
    <row r="100" customFormat="false" ht="12.75" hidden="false" customHeight="false" outlineLevel="0" collapsed="false">
      <c r="A100" s="0" t="s">
        <v>421</v>
      </c>
      <c r="B100" s="0" t="n">
        <v>2.1423630968</v>
      </c>
      <c r="C100" s="0" t="n">
        <v>2.3982291373</v>
      </c>
      <c r="D100" s="0" t="n">
        <v>2.6096870312</v>
      </c>
      <c r="E100" s="0" t="n">
        <v>2.8225069754</v>
      </c>
      <c r="F100" s="0" t="n">
        <v>3.035396696</v>
      </c>
      <c r="G100" s="0" t="n">
        <v>3.2466518725</v>
      </c>
      <c r="H100" s="0" t="n">
        <v>3.4543646456</v>
      </c>
      <c r="I100" s="0" t="n">
        <v>3.6565709933</v>
      </c>
      <c r="J100" s="0" t="n">
        <v>3.8513485444</v>
      </c>
      <c r="K100" s="0" t="n">
        <v>4.0368756134</v>
      </c>
      <c r="L100" s="0" t="n">
        <v>4.2114610341</v>
      </c>
      <c r="M100" s="0" t="n">
        <v>4.3735528629</v>
      </c>
      <c r="N100" s="0" t="n">
        <v>4.521732411</v>
      </c>
      <c r="O100" s="0" t="n">
        <v>4.6546985203</v>
      </c>
      <c r="P100" s="0" t="n">
        <v>4.7712456194</v>
      </c>
      <c r="Q100" s="0" t="n">
        <v>4.8702379372</v>
      </c>
      <c r="R100" s="0" t="n">
        <v>4.9505812893</v>
      </c>
      <c r="S100" s="0" t="n">
        <v>5.0111930564</v>
      </c>
      <c r="T100" s="0" t="n">
        <v>5.0509702575</v>
      </c>
      <c r="U100" s="0" t="n">
        <v>5.0437548851</v>
      </c>
      <c r="V100" s="0" t="n">
        <v>5.0132875651</v>
      </c>
      <c r="W100" s="0" t="n">
        <v>4.9581821705</v>
      </c>
      <c r="X100" s="0" t="n">
        <v>4.8768975183</v>
      </c>
      <c r="Y100" s="0" t="n">
        <v>4.7677131795</v>
      </c>
      <c r="Z100" s="0" t="n">
        <v>4.658203853</v>
      </c>
      <c r="AA100" s="0" t="n">
        <v>4.5603129513</v>
      </c>
      <c r="AB100" s="0" t="n">
        <v>4.4729299113</v>
      </c>
      <c r="AC100" s="0" t="n">
        <v>4.3950136866</v>
      </c>
      <c r="AD100" s="0" t="n">
        <v>4.3255967491</v>
      </c>
      <c r="AE100" s="0" t="n">
        <v>4.2637866646</v>
      </c>
      <c r="AF100" s="0" t="n">
        <v>4.009390237</v>
      </c>
      <c r="AG100" s="0" t="n">
        <v>3.7669369049</v>
      </c>
      <c r="AH100" s="0" t="n">
        <v>3.5355558166</v>
      </c>
      <c r="AI100" s="0" t="n">
        <v>3.3144212524</v>
      </c>
      <c r="AJ100" s="0" t="n">
        <v>3.1027547208</v>
      </c>
      <c r="AK100" s="0" t="n">
        <v>2.8998269988</v>
      </c>
      <c r="AL100" s="0" t="n">
        <v>2.7049595846</v>
      </c>
      <c r="AM100" s="0" t="n">
        <v>2.5175253338</v>
      </c>
      <c r="AN100" s="0" t="n">
        <v>2.3369482413</v>
      </c>
      <c r="AO100" s="0" t="n">
        <v>2.1627024465</v>
      </c>
      <c r="AP100" s="0" t="n">
        <v>1.9943106041</v>
      </c>
      <c r="AQ100" s="0" t="n">
        <v>1.8313417997</v>
      </c>
      <c r="AR100" s="0" t="n">
        <v>1.6734092165</v>
      </c>
      <c r="AS100" s="0" t="n">
        <v>1.5201677977</v>
      </c>
      <c r="AT100" s="0" t="n">
        <v>1.3713122175</v>
      </c>
      <c r="AU100" s="0" t="n">
        <v>1.2265756122</v>
      </c>
      <c r="AV100" s="0" t="n">
        <v>1.0857297786</v>
      </c>
      <c r="AW100" s="0" t="n">
        <v>0.9485880324</v>
      </c>
      <c r="AX100" s="0" t="n">
        <v>0.8150127991</v>
      </c>
      <c r="AY100" s="0" t="n">
        <v>0.6849316366</v>
      </c>
      <c r="AZ100" s="0" t="n">
        <v>0.5583684482</v>
      </c>
      <c r="BA100" s="0" t="n">
        <v>0.4355026086</v>
      </c>
      <c r="BB100" s="0" t="n">
        <v>0.3130938431</v>
      </c>
      <c r="BC100" s="0" t="n">
        <v>0.1918952422</v>
      </c>
      <c r="BD100" s="0" t="n">
        <v>0.1042062901</v>
      </c>
      <c r="BE100" s="0" t="n">
        <v>0.2512061817</v>
      </c>
      <c r="BF100" s="0" t="n">
        <v>0.6271097873</v>
      </c>
      <c r="BG100" s="0" t="n">
        <v>1.1974237938</v>
      </c>
      <c r="BH100" s="0" t="n">
        <v>1.914071374</v>
      </c>
      <c r="BI100" s="0" t="n">
        <v>2.7314049549</v>
      </c>
    </row>
    <row r="101" customFormat="false" ht="12.75" hidden="false" customHeight="false" outlineLevel="0" collapsed="false">
      <c r="A101" s="0" t="s">
        <v>422</v>
      </c>
      <c r="B101" s="0" t="n">
        <v>0.0068</v>
      </c>
      <c r="C101" s="0" t="n">
        <v>0.02663</v>
      </c>
      <c r="D101" s="0" t="n">
        <v>0.0491006216</v>
      </c>
      <c r="E101" s="0" t="n">
        <v>0.074238395</v>
      </c>
      <c r="F101" s="0" t="n">
        <v>0.1020604113</v>
      </c>
      <c r="G101" s="0" t="n">
        <v>0.1325726005</v>
      </c>
      <c r="H101" s="0" t="n">
        <v>0.1657673098</v>
      </c>
      <c r="I101" s="0" t="n">
        <v>0.2016208114</v>
      </c>
      <c r="J101" s="0" t="n">
        <v>0.2400911194</v>
      </c>
      <c r="K101" s="0" t="n">
        <v>0.2811163151</v>
      </c>
      <c r="L101" s="0" t="n">
        <v>0.3246134487</v>
      </c>
      <c r="M101" s="0" t="n">
        <v>0.370478002</v>
      </c>
      <c r="N101" s="0" t="n">
        <v>0.4185838476</v>
      </c>
      <c r="O101" s="0" t="n">
        <v>0.4687836105</v>
      </c>
      <c r="P101" s="0" t="n">
        <v>0.5209093275</v>
      </c>
      <c r="Q101" s="0" t="n">
        <v>0.574773303</v>
      </c>
      <c r="R101" s="0" t="n">
        <v>0.6301690633</v>
      </c>
      <c r="S101" s="0" t="n">
        <v>0.6868723204</v>
      </c>
      <c r="T101" s="0" t="n">
        <v>0.7446418699</v>
      </c>
      <c r="U101" s="0" t="n">
        <v>0.8032203492</v>
      </c>
      <c r="V101" s="0" t="n">
        <v>0.8622735433</v>
      </c>
      <c r="W101" s="0" t="n">
        <v>0.9214618284</v>
      </c>
      <c r="X101" s="0" t="n">
        <v>0.9804387253</v>
      </c>
      <c r="Y101" s="0" t="n">
        <v>1.0388493247</v>
      </c>
      <c r="Z101" s="0" t="n">
        <v>1.0963285503</v>
      </c>
      <c r="AA101" s="0" t="n">
        <v>1.152571504</v>
      </c>
      <c r="AB101" s="0" t="n">
        <v>1.2073541476</v>
      </c>
      <c r="AC101" s="0" t="n">
        <v>1.2605184589</v>
      </c>
      <c r="AD101" s="0" t="n">
        <v>1.3119599029</v>
      </c>
      <c r="AE101" s="0" t="n">
        <v>1.3616169019</v>
      </c>
      <c r="AF101" s="0" t="n">
        <v>1.4094620241</v>
      </c>
      <c r="AG101" s="0" t="n">
        <v>1.4550061745</v>
      </c>
      <c r="AH101" s="0" t="n">
        <v>1.4978745877</v>
      </c>
      <c r="AI101" s="0" t="n">
        <v>1.5377877379</v>
      </c>
      <c r="AJ101" s="0" t="n">
        <v>1.5745450875</v>
      </c>
      <c r="AK101" s="0" t="n">
        <v>1.6080112775</v>
      </c>
      <c r="AL101" s="0" t="n">
        <v>1.6381044234</v>
      </c>
      <c r="AM101" s="0" t="n">
        <v>1.6647862226</v>
      </c>
      <c r="AN101" s="0" t="n">
        <v>1.6880536189</v>
      </c>
      <c r="AO101" s="0" t="n">
        <v>1.7079318031</v>
      </c>
      <c r="AP101" s="0" t="n">
        <v>1.7244683569</v>
      </c>
      <c r="AQ101" s="0" t="n">
        <v>1.7377283751</v>
      </c>
      <c r="AR101" s="0" t="n">
        <v>1.7477904184</v>
      </c>
      <c r="AS101" s="0" t="n">
        <v>1.7547431758</v>
      </c>
      <c r="AT101" s="0" t="n">
        <v>1.7586827249</v>
      </c>
      <c r="AU101" s="0" t="n">
        <v>1.7597103024</v>
      </c>
      <c r="AV101" s="0" t="n">
        <v>1.7579305057</v>
      </c>
      <c r="AW101" s="0" t="n">
        <v>1.7534498645</v>
      </c>
      <c r="AX101" s="0" t="n">
        <v>1.7463757341</v>
      </c>
      <c r="AY101" s="0" t="n">
        <v>1.7368154828</v>
      </c>
      <c r="AZ101" s="0" t="n">
        <v>1.7248759677</v>
      </c>
      <c r="BA101" s="0" t="n">
        <v>1.7106633314</v>
      </c>
      <c r="BB101" s="0" t="n">
        <v>1.694283214</v>
      </c>
      <c r="BC101" s="0" t="n">
        <v>1.6758325555</v>
      </c>
      <c r="BD101" s="0" t="n">
        <v>1.655402511</v>
      </c>
      <c r="BE101" s="0" t="n">
        <v>1.6331582108</v>
      </c>
      <c r="BF101" s="0" t="n">
        <v>1.6098193702</v>
      </c>
      <c r="BG101" s="0" t="n">
        <v>1.5865557217</v>
      </c>
      <c r="BH101" s="0" t="n">
        <v>1.5648272766</v>
      </c>
      <c r="BI101" s="0" t="n">
        <v>1.5462157446</v>
      </c>
    </row>
    <row r="102" customFormat="false" ht="12.75" hidden="false" customHeight="false" outlineLevel="0" collapsed="false">
      <c r="A102" s="0" t="s">
        <v>423</v>
      </c>
    </row>
    <row r="103" customFormat="false" ht="12.75" hidden="false" customHeight="false" outlineLevel="0" collapsed="false">
      <c r="A103" s="0" t="s">
        <v>424</v>
      </c>
    </row>
    <row r="104" customFormat="false" ht="12.75" hidden="false" customHeight="false" outlineLevel="0" collapsed="false">
      <c r="A104" s="0" t="s">
        <v>425</v>
      </c>
      <c r="B104" s="0" t="n">
        <v>63.5819868191</v>
      </c>
      <c r="C104" s="0" t="n">
        <v>75.9011331996</v>
      </c>
      <c r="D104" s="0" t="n">
        <v>89.6585019644</v>
      </c>
      <c r="E104" s="0" t="n">
        <v>104.8901905217</v>
      </c>
      <c r="F104" s="0" t="n">
        <v>121.6131393124</v>
      </c>
      <c r="G104" s="0" t="n">
        <v>139.8421937148</v>
      </c>
      <c r="H104" s="0" t="n">
        <v>159.5899954658</v>
      </c>
      <c r="I104" s="0" t="n">
        <v>180.8668944409</v>
      </c>
      <c r="J104" s="0" t="n">
        <v>203.6808916803</v>
      </c>
      <c r="K104" s="0" t="n">
        <v>228.0376135527</v>
      </c>
      <c r="L104" s="0" t="n">
        <v>253.9403120253</v>
      </c>
      <c r="M104" s="0" t="n">
        <v>281.3898830726</v>
      </c>
      <c r="N104" s="0" t="n">
        <v>310.3848919505</v>
      </c>
      <c r="O104" s="0" t="n">
        <v>340.9215880572</v>
      </c>
      <c r="P104" s="0" t="n">
        <v>372.9938808168</v>
      </c>
      <c r="Q104" s="0" t="n">
        <v>406.593225856</v>
      </c>
      <c r="R104" s="0" t="n">
        <v>441.7083278575</v>
      </c>
      <c r="S104" s="0" t="n">
        <v>478.3244832484</v>
      </c>
      <c r="T104" s="0" t="n">
        <v>516.4222245285</v>
      </c>
      <c r="U104" s="0" t="n">
        <v>555.9746156796</v>
      </c>
      <c r="V104" s="0" t="n">
        <v>596.9523536157</v>
      </c>
      <c r="W104" s="0" t="n">
        <v>639.3061913471</v>
      </c>
      <c r="X104" s="0" t="n">
        <v>682.9520004717</v>
      </c>
      <c r="Y104" s="0" t="n">
        <v>727.741622007</v>
      </c>
      <c r="Z104" s="0" t="n">
        <v>773.9872424504</v>
      </c>
      <c r="AA104" s="0" t="n">
        <v>821.8005756429</v>
      </c>
      <c r="AB104" s="0" t="n">
        <v>871.1331877809</v>
      </c>
      <c r="AC104" s="0" t="n">
        <v>921.9921772865</v>
      </c>
      <c r="AD104" s="0" t="n">
        <v>974.4732092642</v>
      </c>
      <c r="AE104" s="0" t="n">
        <v>1028.8276167392</v>
      </c>
      <c r="AF104" s="0" t="n">
        <v>1081.8567798082</v>
      </c>
      <c r="AG104" s="0" t="n">
        <v>1136.3471627911</v>
      </c>
      <c r="AH104" s="0" t="n">
        <v>1192.1422983431</v>
      </c>
      <c r="AI104" s="0" t="n">
        <v>1249.1092732768</v>
      </c>
      <c r="AJ104" s="0" t="n">
        <v>1307.1298175881</v>
      </c>
      <c r="AK104" s="0" t="n">
        <v>1366.0950871826</v>
      </c>
      <c r="AL104" s="0" t="n">
        <v>1425.9026750899</v>
      </c>
      <c r="AM104" s="0" t="n">
        <v>1486.4549247174</v>
      </c>
      <c r="AN104" s="0" t="n">
        <v>1547.6579415986</v>
      </c>
      <c r="AO104" s="0" t="n">
        <v>1609.4209213738</v>
      </c>
      <c r="AP104" s="0" t="n">
        <v>1671.6554753428</v>
      </c>
      <c r="AQ104" s="0" t="n">
        <v>1734.2746614182</v>
      </c>
      <c r="AR104" s="0" t="n">
        <v>1797.1913159137</v>
      </c>
      <c r="AS104" s="0" t="n">
        <v>1860.3150462788</v>
      </c>
      <c r="AT104" s="0" t="n">
        <v>1923.5467555313</v>
      </c>
      <c r="AU104" s="0" t="n">
        <v>1986.7686876563</v>
      </c>
      <c r="AV104" s="0" t="n">
        <v>2049.8263241842</v>
      </c>
      <c r="AW104" s="0" t="n">
        <v>2112.4954179631</v>
      </c>
      <c r="AX104" s="0" t="n">
        <v>2174.4217031599</v>
      </c>
      <c r="AY104" s="0" t="n">
        <v>2235.0096420094</v>
      </c>
      <c r="AZ104" s="0" t="n">
        <v>2293.213640165</v>
      </c>
      <c r="BA104" s="0" t="n">
        <v>2370.6336704639</v>
      </c>
      <c r="BB104" s="0" t="n">
        <v>2443.8186903715</v>
      </c>
      <c r="BC104" s="0" t="n">
        <v>2513.8375092113</v>
      </c>
      <c r="BD104" s="0" t="n">
        <v>2581.4746249527</v>
      </c>
      <c r="BE104" s="0" t="n">
        <v>2647.4368185814</v>
      </c>
      <c r="BF104" s="0" t="n">
        <v>2711.9581323432</v>
      </c>
      <c r="BG104" s="0" t="n">
        <v>2775.1670215171</v>
      </c>
      <c r="BH104" s="0" t="n">
        <v>2837.1246363968</v>
      </c>
      <c r="BI104" s="0" t="n">
        <v>2897.839294768</v>
      </c>
    </row>
    <row r="105" customFormat="false" ht="12.75" hidden="false" customHeight="false" outlineLevel="0" collapsed="false">
      <c r="A105" s="0" t="s">
        <v>426</v>
      </c>
      <c r="B105" s="0" t="n">
        <v>0.0017088</v>
      </c>
      <c r="C105" s="0" t="n">
        <v>0.0022867661</v>
      </c>
      <c r="D105" s="0" t="n">
        <v>0.0029695888</v>
      </c>
      <c r="E105" s="0" t="n">
        <v>0.0037627018</v>
      </c>
      <c r="F105" s="0" t="n">
        <v>0.0046701855</v>
      </c>
      <c r="G105" s="0" t="n">
        <v>0.0056941867</v>
      </c>
      <c r="H105" s="0" t="n">
        <v>0.0068344086</v>
      </c>
      <c r="I105" s="0" t="n">
        <v>0.008087717</v>
      </c>
      <c r="J105" s="0" t="n">
        <v>0.0094478838</v>
      </c>
      <c r="K105" s="0" t="n">
        <v>0.0109054754</v>
      </c>
      <c r="L105" s="0" t="n">
        <v>0.0124478752</v>
      </c>
      <c r="M105" s="0" t="n">
        <v>0.0140594254</v>
      </c>
      <c r="N105" s="0" t="n">
        <v>0.0157216626</v>
      </c>
      <c r="O105" s="0" t="n">
        <v>0.0174136257</v>
      </c>
      <c r="P105" s="0" t="n">
        <v>0.0191122095</v>
      </c>
      <c r="Q105" s="0" t="n">
        <v>0.0207925424</v>
      </c>
      <c r="R105" s="0" t="n">
        <v>0.0224283714</v>
      </c>
      <c r="S105" s="0" t="n">
        <v>0.0239924366</v>
      </c>
      <c r="T105" s="0" t="n">
        <v>0.025456826</v>
      </c>
      <c r="U105" s="0" t="n">
        <v>0.0267518746</v>
      </c>
      <c r="V105" s="0" t="n">
        <v>0.0278524788</v>
      </c>
      <c r="W105" s="0" t="n">
        <v>0.0287343468</v>
      </c>
      <c r="X105" s="0" t="n">
        <v>0.0293742137</v>
      </c>
      <c r="Y105" s="0" t="n">
        <v>0.0297501186</v>
      </c>
      <c r="Z105" s="0" t="n">
        <v>0.0298933961</v>
      </c>
      <c r="AA105" s="0" t="n">
        <v>0.0298546452</v>
      </c>
      <c r="AB105" s="0" t="n">
        <v>0.0296772277</v>
      </c>
      <c r="AC105" s="0" t="n">
        <v>0.0293974834</v>
      </c>
      <c r="AD105" s="0" t="n">
        <v>0.0290452912</v>
      </c>
      <c r="AE105" s="0" t="n">
        <v>0.0286447957</v>
      </c>
      <c r="AF105" s="0" t="n">
        <v>0.0278770285</v>
      </c>
      <c r="AG105" s="0" t="n">
        <v>0.0268262076</v>
      </c>
      <c r="AH105" s="0" t="n">
        <v>0.0255660912</v>
      </c>
      <c r="AI105" s="0" t="n">
        <v>0.0241596436</v>
      </c>
      <c r="AJ105" s="0" t="n">
        <v>0.0226594666</v>
      </c>
      <c r="AK105" s="0" t="n">
        <v>0.0211086611</v>
      </c>
      <c r="AL105" s="0" t="n">
        <v>0.019541894</v>
      </c>
      <c r="AM105" s="0" t="n">
        <v>0.0179865277</v>
      </c>
      <c r="AN105" s="0" t="n">
        <v>0.0164637214</v>
      </c>
      <c r="AO105" s="0" t="n">
        <v>0.014989454</v>
      </c>
      <c r="AP105" s="0" t="n">
        <v>0.0135754403</v>
      </c>
      <c r="AQ105" s="0" t="n">
        <v>0.0122299332</v>
      </c>
      <c r="AR105" s="0" t="n">
        <v>0.0109584108</v>
      </c>
      <c r="AS105" s="0" t="n">
        <v>0.0097641565</v>
      </c>
      <c r="AT105" s="0" t="n">
        <v>0.0086487415</v>
      </c>
      <c r="AU105" s="0" t="n">
        <v>0.0076124223</v>
      </c>
      <c r="AV105" s="0" t="n">
        <v>0.0066544651</v>
      </c>
      <c r="AW105" s="0" t="n">
        <v>0.005773408</v>
      </c>
      <c r="AX105" s="0" t="n">
        <v>0.0049672744</v>
      </c>
      <c r="AY105" s="0" t="n">
        <v>0.0042337455</v>
      </c>
      <c r="AZ105" s="0" t="n">
        <v>0.0035703047</v>
      </c>
      <c r="BA105" s="0" t="n">
        <v>0.0029743611</v>
      </c>
      <c r="BB105" s="0" t="n">
        <v>0.0024415206</v>
      </c>
      <c r="BC105" s="0" t="n">
        <v>0.001968449</v>
      </c>
      <c r="BD105" s="0" t="n">
        <v>0.0015651275</v>
      </c>
      <c r="BE105" s="0" t="n">
        <v>0.0013068224</v>
      </c>
      <c r="BF105" s="0" t="n">
        <v>0.0012319711</v>
      </c>
      <c r="BG105" s="0" t="n">
        <v>0.0013742182</v>
      </c>
      <c r="BH105" s="0" t="n">
        <v>0.001796911</v>
      </c>
      <c r="BI105" s="0" t="n">
        <v>0.0026122042</v>
      </c>
    </row>
    <row r="106" customFormat="false" ht="12.75" hidden="false" customHeight="false" outlineLevel="0" collapsed="false">
      <c r="A106" s="0" t="s">
        <v>427</v>
      </c>
      <c r="B106" s="0" t="n">
        <v>0.1086488991</v>
      </c>
      <c r="C106" s="0" t="n">
        <v>0.1735681387</v>
      </c>
      <c r="D106" s="0" t="n">
        <v>0.2662488822</v>
      </c>
      <c r="E106" s="0" t="n">
        <v>0.3946705133</v>
      </c>
      <c r="F106" s="0" t="n">
        <v>0.5679559233</v>
      </c>
      <c r="G106" s="0" t="n">
        <v>0.7962875533</v>
      </c>
      <c r="H106" s="0" t="n">
        <v>1.0907032382</v>
      </c>
      <c r="I106" s="0" t="n">
        <v>1.4628002529</v>
      </c>
      <c r="J106" s="0" t="n">
        <v>1.9243533989</v>
      </c>
      <c r="K106" s="0" t="n">
        <v>2.4868585759</v>
      </c>
      <c r="L106" s="0" t="n">
        <v>3.1610173164</v>
      </c>
      <c r="M106" s="0" t="n">
        <v>3.9561800554</v>
      </c>
      <c r="N106" s="0" t="n">
        <v>4.8797665407</v>
      </c>
      <c r="O106" s="0" t="n">
        <v>5.9366809442</v>
      </c>
      <c r="P106" s="0" t="n">
        <v>7.1287371844</v>
      </c>
      <c r="Q106" s="0" t="n">
        <v>8.4541069002</v>
      </c>
      <c r="R106" s="0" t="n">
        <v>9.9067984442</v>
      </c>
      <c r="S106" s="0" t="n">
        <v>11.4761698261</v>
      </c>
      <c r="T106" s="0" t="n">
        <v>13.1464707182</v>
      </c>
      <c r="U106" s="0" t="n">
        <v>14.8733631788</v>
      </c>
      <c r="V106" s="0" t="n">
        <v>16.6266027636</v>
      </c>
      <c r="W106" s="0" t="n">
        <v>18.3700457956</v>
      </c>
      <c r="X106" s="0" t="n">
        <v>20.0611780289</v>
      </c>
      <c r="Y106" s="0" t="n">
        <v>21.6503995599</v>
      </c>
      <c r="Z106" s="0" t="n">
        <v>23.1371072129</v>
      </c>
      <c r="AA106" s="0" t="n">
        <v>24.534564611</v>
      </c>
      <c r="AB106" s="0" t="n">
        <v>25.852817991</v>
      </c>
      <c r="AC106" s="0" t="n">
        <v>27.1042497463</v>
      </c>
      <c r="AD106" s="0" t="n">
        <v>28.3038581012</v>
      </c>
      <c r="AE106" s="0" t="n">
        <v>29.4705568555</v>
      </c>
      <c r="AF106" s="0" t="n">
        <v>30.1589523292</v>
      </c>
      <c r="AG106" s="0" t="n">
        <v>30.4838849435</v>
      </c>
      <c r="AH106" s="0" t="n">
        <v>30.4784187459</v>
      </c>
      <c r="AI106" s="0" t="n">
        <v>30.1780348414</v>
      </c>
      <c r="AJ106" s="0" t="n">
        <v>29.618864496</v>
      </c>
      <c r="AK106" s="0" t="n">
        <v>28.8364382515</v>
      </c>
      <c r="AL106" s="0" t="n">
        <v>27.8648389282</v>
      </c>
      <c r="AM106" s="0" t="n">
        <v>26.7361626131</v>
      </c>
      <c r="AN106" s="0" t="n">
        <v>25.4802092342</v>
      </c>
      <c r="AO106" s="0" t="n">
        <v>24.1243409074</v>
      </c>
      <c r="AP106" s="0" t="n">
        <v>22.6934591303</v>
      </c>
      <c r="AQ106" s="0" t="n">
        <v>21.2100632141</v>
      </c>
      <c r="AR106" s="0" t="n">
        <v>19.6943606771</v>
      </c>
      <c r="AS106" s="0" t="n">
        <v>18.1644071666</v>
      </c>
      <c r="AT106" s="0" t="n">
        <v>16.6362585889</v>
      </c>
      <c r="AU106" s="0" t="n">
        <v>15.124122354</v>
      </c>
      <c r="AV106" s="0" t="n">
        <v>13.6404977245</v>
      </c>
      <c r="AW106" s="0" t="n">
        <v>12.1962979645</v>
      </c>
      <c r="AX106" s="0" t="n">
        <v>10.8009491731</v>
      </c>
      <c r="AY106" s="0" t="n">
        <v>9.4624620783</v>
      </c>
      <c r="AZ106" s="0" t="n">
        <v>8.1874714238</v>
      </c>
      <c r="BA106" s="0" t="n">
        <v>7.0511206692</v>
      </c>
      <c r="BB106" s="0" t="n">
        <v>5.9666337783</v>
      </c>
      <c r="BC106" s="0" t="n">
        <v>4.9483608555</v>
      </c>
      <c r="BD106" s="0" t="n">
        <v>4.0403368787</v>
      </c>
      <c r="BE106" s="0" t="n">
        <v>3.4597296322</v>
      </c>
      <c r="BF106" s="0" t="n">
        <v>3.3410540433</v>
      </c>
      <c r="BG106" s="0" t="n">
        <v>3.8136850316</v>
      </c>
      <c r="BH106" s="0" t="n">
        <v>5.0980604432</v>
      </c>
      <c r="BI106" s="0" t="n">
        <v>7.5697480571</v>
      </c>
    </row>
    <row r="107" customFormat="false" ht="12.75" hidden="false" customHeight="false" outlineLevel="0" collapsed="false">
      <c r="A107" s="0" t="s">
        <v>428</v>
      </c>
      <c r="B107" s="0" t="n">
        <v>63.4733379201</v>
      </c>
      <c r="C107" s="0" t="n">
        <v>75.7275650609</v>
      </c>
      <c r="D107" s="0" t="n">
        <v>89.3922530822</v>
      </c>
      <c r="E107" s="0" t="n">
        <v>104.4955200084</v>
      </c>
      <c r="F107" s="0" t="n">
        <v>121.045183389</v>
      </c>
      <c r="G107" s="0" t="n">
        <v>139.0459061615</v>
      </c>
      <c r="H107" s="0" t="n">
        <v>158.4992922276</v>
      </c>
      <c r="I107" s="0" t="n">
        <v>179.404094188</v>
      </c>
      <c r="J107" s="0" t="n">
        <v>201.7565382814</v>
      </c>
      <c r="K107" s="0" t="n">
        <v>225.5507549767</v>
      </c>
      <c r="L107" s="0" t="n">
        <v>250.7792947089</v>
      </c>
      <c r="M107" s="0" t="n">
        <v>277.4337030172</v>
      </c>
      <c r="N107" s="0" t="n">
        <v>305.5051254097</v>
      </c>
      <c r="O107" s="0" t="n">
        <v>334.984907113</v>
      </c>
      <c r="P107" s="0" t="n">
        <v>365.8651436325</v>
      </c>
      <c r="Q107" s="0" t="n">
        <v>398.1391189559</v>
      </c>
      <c r="R107" s="0" t="n">
        <v>431.8015294133</v>
      </c>
      <c r="S107" s="0" t="n">
        <v>466.8483134223</v>
      </c>
      <c r="T107" s="0" t="n">
        <v>503.2757538103</v>
      </c>
      <c r="U107" s="0" t="n">
        <v>541.1012525008</v>
      </c>
      <c r="V107" s="0" t="n">
        <v>580.3257508521</v>
      </c>
      <c r="W107" s="0" t="n">
        <v>620.9361455515</v>
      </c>
      <c r="X107" s="0" t="n">
        <v>662.8908224428</v>
      </c>
      <c r="Y107" s="0" t="n">
        <v>706.0912224472</v>
      </c>
      <c r="Z107" s="0" t="n">
        <v>750.8501352375</v>
      </c>
      <c r="AA107" s="0" t="n">
        <v>797.2660110319</v>
      </c>
      <c r="AB107" s="0" t="n">
        <v>845.2803697899</v>
      </c>
      <c r="AC107" s="0" t="n">
        <v>894.8879275402</v>
      </c>
      <c r="AD107" s="0" t="n">
        <v>946.169351163</v>
      </c>
      <c r="AE107" s="0" t="n">
        <v>999.3570598837</v>
      </c>
      <c r="AF107" s="0" t="n">
        <v>1051.697827479</v>
      </c>
      <c r="AG107" s="0" t="n">
        <v>1105.8632778476</v>
      </c>
      <c r="AH107" s="0" t="n">
        <v>1161.6638795971</v>
      </c>
      <c r="AI107" s="0" t="n">
        <v>1218.9312384355</v>
      </c>
      <c r="AJ107" s="0" t="n">
        <v>1277.5109530921</v>
      </c>
      <c r="AK107" s="0" t="n">
        <v>1337.2586489312</v>
      </c>
      <c r="AL107" s="0" t="n">
        <v>1398.0378361617</v>
      </c>
      <c r="AM107" s="0" t="n">
        <v>1459.7187621043</v>
      </c>
      <c r="AN107" s="0" t="n">
        <v>1522.1777323644</v>
      </c>
      <c r="AO107" s="0" t="n">
        <v>1585.2965804664</v>
      </c>
      <c r="AP107" s="0" t="n">
        <v>1648.9620162125</v>
      </c>
      <c r="AQ107" s="0" t="n">
        <v>1713.0645982041</v>
      </c>
      <c r="AR107" s="0" t="n">
        <v>1777.4969552366</v>
      </c>
      <c r="AS107" s="0" t="n">
        <v>1842.1506391122</v>
      </c>
      <c r="AT107" s="0" t="n">
        <v>1906.9104969424</v>
      </c>
      <c r="AU107" s="0" t="n">
        <v>1971.6445653022</v>
      </c>
      <c r="AV107" s="0" t="n">
        <v>2036.1858264596</v>
      </c>
      <c r="AW107" s="0" t="n">
        <v>2100.2991199986</v>
      </c>
      <c r="AX107" s="0" t="n">
        <v>2163.6207539868</v>
      </c>
      <c r="AY107" s="0" t="n">
        <v>2225.5471799311</v>
      </c>
      <c r="AZ107" s="0" t="n">
        <v>2285.0261687412</v>
      </c>
      <c r="BA107" s="0" t="n">
        <v>2363.5825497947</v>
      </c>
      <c r="BB107" s="0" t="n">
        <v>2437.8520565932</v>
      </c>
      <c r="BC107" s="0" t="n">
        <v>2508.8891483558</v>
      </c>
      <c r="BD107" s="0" t="n">
        <v>2577.434288074</v>
      </c>
      <c r="BE107" s="0" t="n">
        <v>2643.9770889493</v>
      </c>
      <c r="BF107" s="0" t="n">
        <v>2708.6170782999</v>
      </c>
      <c r="BG107" s="0" t="n">
        <v>2771.3533364855</v>
      </c>
      <c r="BH107" s="0" t="n">
        <v>2832.0265759536</v>
      </c>
      <c r="BI107" s="0" t="n">
        <v>2890.2695467109</v>
      </c>
    </row>
    <row r="108" customFormat="false" ht="12.75" hidden="false" customHeight="false" outlineLevel="0" collapsed="false">
      <c r="A108" s="0" t="s">
        <v>429</v>
      </c>
      <c r="B108" s="0" t="n">
        <v>0</v>
      </c>
      <c r="C108" s="0" t="n">
        <v>0</v>
      </c>
      <c r="D108" s="0" t="n">
        <v>0</v>
      </c>
      <c r="E108" s="0" t="n">
        <v>0</v>
      </c>
      <c r="F108" s="0" t="n">
        <v>0</v>
      </c>
      <c r="G108" s="0" t="n">
        <v>0</v>
      </c>
      <c r="H108" s="0" t="n">
        <v>0</v>
      </c>
      <c r="I108" s="0" t="n">
        <v>0</v>
      </c>
      <c r="J108" s="0" t="n">
        <v>0</v>
      </c>
      <c r="K108" s="0" t="n">
        <v>0</v>
      </c>
      <c r="L108" s="0" t="n">
        <v>0</v>
      </c>
      <c r="M108" s="0" t="n">
        <v>0</v>
      </c>
      <c r="N108" s="0" t="n">
        <v>0</v>
      </c>
      <c r="O108" s="0" t="n">
        <v>0</v>
      </c>
      <c r="P108" s="0" t="n">
        <v>0</v>
      </c>
      <c r="Q108" s="0" t="n">
        <v>0</v>
      </c>
      <c r="R108" s="0" t="n">
        <v>0</v>
      </c>
      <c r="S108" s="0" t="n">
        <v>0</v>
      </c>
      <c r="T108" s="0" t="n">
        <v>0</v>
      </c>
      <c r="U108" s="0" t="n">
        <v>0</v>
      </c>
      <c r="V108" s="0" t="n">
        <v>0</v>
      </c>
      <c r="W108" s="0" t="n">
        <v>0</v>
      </c>
      <c r="X108" s="0" t="n">
        <v>0</v>
      </c>
      <c r="Y108" s="0" t="n">
        <v>0</v>
      </c>
      <c r="Z108" s="0" t="n">
        <v>0</v>
      </c>
      <c r="AA108" s="0" t="n">
        <v>0</v>
      </c>
      <c r="AB108" s="0" t="n">
        <v>0</v>
      </c>
      <c r="AC108" s="0" t="n">
        <v>0</v>
      </c>
      <c r="AD108" s="0" t="n">
        <v>0</v>
      </c>
      <c r="AE108" s="0" t="n">
        <v>0</v>
      </c>
      <c r="AF108" s="0" t="n">
        <v>0</v>
      </c>
      <c r="AG108" s="0" t="n">
        <v>0</v>
      </c>
      <c r="AH108" s="0" t="n">
        <v>0</v>
      </c>
      <c r="AI108" s="0" t="n">
        <v>0</v>
      </c>
      <c r="AJ108" s="0" t="n">
        <v>0</v>
      </c>
      <c r="AK108" s="0" t="n">
        <v>0</v>
      </c>
      <c r="AL108" s="0" t="n">
        <v>0</v>
      </c>
      <c r="AM108" s="0" t="n">
        <v>0</v>
      </c>
      <c r="AN108" s="0" t="n">
        <v>0</v>
      </c>
      <c r="AO108" s="0" t="n">
        <v>0</v>
      </c>
      <c r="AP108" s="0" t="n">
        <v>0</v>
      </c>
      <c r="AQ108" s="0" t="n">
        <v>0</v>
      </c>
      <c r="AR108" s="0" t="n">
        <v>0</v>
      </c>
      <c r="AS108" s="0" t="n">
        <v>0</v>
      </c>
      <c r="AT108" s="0" t="n">
        <v>0</v>
      </c>
      <c r="AU108" s="0" t="n">
        <v>0</v>
      </c>
      <c r="AV108" s="0" t="n">
        <v>0</v>
      </c>
      <c r="AW108" s="0" t="n">
        <v>0</v>
      </c>
      <c r="AX108" s="0" t="n">
        <v>0</v>
      </c>
      <c r="AY108" s="0" t="n">
        <v>0</v>
      </c>
      <c r="AZ108" s="0" t="n">
        <v>0</v>
      </c>
      <c r="BA108" s="0" t="n">
        <v>0</v>
      </c>
      <c r="BB108" s="0" t="n">
        <v>0</v>
      </c>
      <c r="BC108" s="0" t="n">
        <v>0</v>
      </c>
      <c r="BD108" s="0" t="n">
        <v>0</v>
      </c>
      <c r="BE108" s="0" t="n">
        <v>0</v>
      </c>
      <c r="BF108" s="0" t="n">
        <v>0</v>
      </c>
      <c r="BG108" s="0" t="n">
        <v>0</v>
      </c>
      <c r="BH108" s="0" t="n">
        <v>0</v>
      </c>
      <c r="BI108" s="0" t="n">
        <v>0</v>
      </c>
    </row>
    <row r="109" customFormat="false" ht="12.75" hidden="false" customHeight="false" outlineLevel="0" collapsed="false">
      <c r="A109" s="0" t="s">
        <v>430</v>
      </c>
      <c r="B109" s="0" t="n">
        <v>0.0004868434</v>
      </c>
      <c r="C109" s="0" t="n">
        <v>0.0490431466</v>
      </c>
      <c r="D109" s="0" t="n">
        <v>0.0735502168</v>
      </c>
      <c r="E109" s="0" t="n">
        <v>0.1078245143</v>
      </c>
      <c r="F109" s="0" t="n">
        <v>0.154673567</v>
      </c>
      <c r="G109" s="0" t="n">
        <v>0.2173935386</v>
      </c>
      <c r="H109" s="0" t="n">
        <v>0.2997881723</v>
      </c>
      <c r="I109" s="0" t="n">
        <v>0.4061772197</v>
      </c>
      <c r="J109" s="0" t="n">
        <v>0.5413926416</v>
      </c>
      <c r="K109" s="0" t="n">
        <v>0.7107608982</v>
      </c>
      <c r="L109" s="0" t="n">
        <v>0.9200696876</v>
      </c>
      <c r="M109" s="0" t="n">
        <v>1.1755175549</v>
      </c>
      <c r="N109" s="0" t="n">
        <v>1.4836448638</v>
      </c>
      <c r="O109" s="0" t="n">
        <v>1.8512447285</v>
      </c>
      <c r="P109" s="0" t="n">
        <v>2.2852526935</v>
      </c>
      <c r="Q109" s="0" t="n">
        <v>2.7926143605</v>
      </c>
      <c r="R109" s="0" t="n">
        <v>3.380131048</v>
      </c>
      <c r="S109" s="0" t="n">
        <v>4.0542854457</v>
      </c>
      <c r="T109" s="0" t="n">
        <v>4.8210529837</v>
      </c>
      <c r="U109" s="0" t="n">
        <v>5.6859037614</v>
      </c>
      <c r="V109" s="0" t="n">
        <v>6.6530644133</v>
      </c>
      <c r="W109" s="0" t="n">
        <v>7.7247518964</v>
      </c>
      <c r="X109" s="0" t="n">
        <v>8.9001988422</v>
      </c>
      <c r="Y109" s="0" t="n">
        <v>9.2299450402</v>
      </c>
      <c r="Z109" s="0" t="n">
        <v>9.153889433</v>
      </c>
      <c r="AA109" s="0" t="n">
        <v>9.0653555193</v>
      </c>
      <c r="AB109" s="0" t="n">
        <v>8.9649030315</v>
      </c>
      <c r="AC109" s="0" t="n">
        <v>8.8537352043</v>
      </c>
      <c r="AD109" s="0" t="n">
        <v>8.7337869521</v>
      </c>
      <c r="AE109" s="0" t="n">
        <v>14.3420375802</v>
      </c>
      <c r="AF109" s="0" t="n">
        <v>14.0818680862</v>
      </c>
      <c r="AG109" s="0" t="n">
        <v>13.8139383881</v>
      </c>
      <c r="AH109" s="0" t="n">
        <v>13.5376667387</v>
      </c>
      <c r="AI109" s="0" t="n">
        <v>13.2531216238</v>
      </c>
      <c r="AJ109" s="0" t="n">
        <v>12.9607707958</v>
      </c>
      <c r="AK109" s="0" t="n">
        <v>12.6613281103</v>
      </c>
      <c r="AL109" s="0" t="n">
        <v>12.3556572342</v>
      </c>
      <c r="AM109" s="0" t="n">
        <v>12.0447086445</v>
      </c>
      <c r="AN109" s="0" t="n">
        <v>11.7294762807</v>
      </c>
      <c r="AO109" s="0" t="n">
        <v>11.4109661381</v>
      </c>
      <c r="AP109" s="0" t="n">
        <v>11.0901719673</v>
      </c>
      <c r="AQ109" s="0" t="n">
        <v>10.7680550331</v>
      </c>
      <c r="AR109" s="0" t="n">
        <v>10.4455253477</v>
      </c>
      <c r="AS109" s="0" t="n">
        <v>10.1234216571</v>
      </c>
      <c r="AT109" s="0" t="n">
        <v>9.8024864246</v>
      </c>
      <c r="AU109" s="0" t="n">
        <v>9.4833301143</v>
      </c>
      <c r="AV109" s="0" t="n">
        <v>9.166375333</v>
      </c>
      <c r="AW109" s="0" t="n">
        <v>8.8517648611</v>
      </c>
      <c r="AX109" s="0" t="n">
        <v>8.5392056631</v>
      </c>
      <c r="AY109" s="0" t="n">
        <v>8.2276983355</v>
      </c>
      <c r="AZ109" s="0" t="n">
        <v>7.9150554421</v>
      </c>
      <c r="BA109" s="0" t="n">
        <v>7.6730703533</v>
      </c>
      <c r="BB109" s="0" t="n">
        <v>7.4191367862</v>
      </c>
      <c r="BC109" s="0" t="n">
        <v>6.8838193464</v>
      </c>
      <c r="BD109" s="0" t="n">
        <v>4.8411483379</v>
      </c>
      <c r="BE109" s="0" t="n">
        <v>3.0608029539</v>
      </c>
      <c r="BF109" s="0" t="n">
        <v>1.6560003709</v>
      </c>
      <c r="BG109" s="0" t="n">
        <v>0.6855012005</v>
      </c>
      <c r="BH109" s="0" t="n">
        <v>0.1552717901</v>
      </c>
      <c r="BI109" s="0" t="n">
        <v>0</v>
      </c>
    </row>
    <row r="110" customFormat="false" ht="12.75" hidden="false" customHeight="false" outlineLevel="0" collapsed="false">
      <c r="A110" s="0" t="s">
        <v>431</v>
      </c>
      <c r="B110" s="0" t="n">
        <v>63.4728510767</v>
      </c>
      <c r="C110" s="0" t="n">
        <v>75.6785219143</v>
      </c>
      <c r="D110" s="0" t="n">
        <v>89.3187028654</v>
      </c>
      <c r="E110" s="0" t="n">
        <v>104.3876954941</v>
      </c>
      <c r="F110" s="0" t="n">
        <v>120.890509822</v>
      </c>
      <c r="G110" s="0" t="n">
        <v>138.8285126229</v>
      </c>
      <c r="H110" s="0" t="n">
        <v>158.1995040553</v>
      </c>
      <c r="I110" s="0" t="n">
        <v>178.9979169683</v>
      </c>
      <c r="J110" s="0" t="n">
        <v>201.2151456398</v>
      </c>
      <c r="K110" s="0" t="n">
        <v>224.8399940786</v>
      </c>
      <c r="L110" s="0" t="n">
        <v>249.8592250213</v>
      </c>
      <c r="M110" s="0" t="n">
        <v>276.2581854622</v>
      </c>
      <c r="N110" s="0" t="n">
        <v>304.0214805459</v>
      </c>
      <c r="O110" s="0" t="n">
        <v>333.1336623845</v>
      </c>
      <c r="P110" s="0" t="n">
        <v>363.579890939</v>
      </c>
      <c r="Q110" s="0" t="n">
        <v>395.3465045954</v>
      </c>
      <c r="R110" s="0" t="n">
        <v>428.4213983653</v>
      </c>
      <c r="S110" s="0" t="n">
        <v>462.7940279766</v>
      </c>
      <c r="T110" s="0" t="n">
        <v>498.4547008267</v>
      </c>
      <c r="U110" s="0" t="n">
        <v>535.4153487394</v>
      </c>
      <c r="V110" s="0" t="n">
        <v>573.6726864388</v>
      </c>
      <c r="W110" s="0" t="n">
        <v>613.2113936551</v>
      </c>
      <c r="X110" s="0" t="n">
        <v>653.9906236006</v>
      </c>
      <c r="Y110" s="0" t="n">
        <v>696.861277407</v>
      </c>
      <c r="Z110" s="0" t="n">
        <v>741.6962458045</v>
      </c>
      <c r="AA110" s="0" t="n">
        <v>788.2006555126</v>
      </c>
      <c r="AB110" s="0" t="n">
        <v>836.3154667584</v>
      </c>
      <c r="AC110" s="0" t="n">
        <v>886.0341923359</v>
      </c>
      <c r="AD110" s="0" t="n">
        <v>937.4355642109</v>
      </c>
      <c r="AE110" s="0" t="n">
        <v>985.0150223035</v>
      </c>
      <c r="AF110" s="0" t="n">
        <v>1037.6159593928</v>
      </c>
      <c r="AG110" s="0" t="n">
        <v>1092.0493394595</v>
      </c>
      <c r="AH110" s="0" t="n">
        <v>1148.1262128584</v>
      </c>
      <c r="AI110" s="0" t="n">
        <v>1205.6781168116</v>
      </c>
      <c r="AJ110" s="0" t="n">
        <v>1264.5501822964</v>
      </c>
      <c r="AK110" s="0" t="n">
        <v>1324.5973208209</v>
      </c>
      <c r="AL110" s="0" t="n">
        <v>1385.6821789275</v>
      </c>
      <c r="AM110" s="0" t="n">
        <v>1447.6740534598</v>
      </c>
      <c r="AN110" s="0" t="n">
        <v>1510.4482560836</v>
      </c>
      <c r="AO110" s="0" t="n">
        <v>1573.8856143283</v>
      </c>
      <c r="AP110" s="0" t="n">
        <v>1637.8718442452</v>
      </c>
      <c r="AQ110" s="0" t="n">
        <v>1702.2965431709</v>
      </c>
      <c r="AR110" s="0" t="n">
        <v>1767.0514298889</v>
      </c>
      <c r="AS110" s="0" t="n">
        <v>1832.027217455</v>
      </c>
      <c r="AT110" s="0" t="n">
        <v>1897.1080105178</v>
      </c>
      <c r="AU110" s="0" t="n">
        <v>1962.161235188</v>
      </c>
      <c r="AV110" s="0" t="n">
        <v>2027.0194511266</v>
      </c>
      <c r="AW110" s="0" t="n">
        <v>2091.4473551375</v>
      </c>
      <c r="AX110" s="0" t="n">
        <v>2155.0815483237</v>
      </c>
      <c r="AY110" s="0" t="n">
        <v>2217.3194815956</v>
      </c>
      <c r="AZ110" s="0" t="n">
        <v>2277.1111132991</v>
      </c>
      <c r="BA110" s="0" t="n">
        <v>2355.9094794414</v>
      </c>
      <c r="BB110" s="0" t="n">
        <v>2430.432919807</v>
      </c>
      <c r="BC110" s="0" t="n">
        <v>2502.0053290094</v>
      </c>
      <c r="BD110" s="0" t="n">
        <v>2572.5931397361</v>
      </c>
      <c r="BE110" s="0" t="n">
        <v>2640.9162859954</v>
      </c>
      <c r="BF110" s="0" t="n">
        <v>2706.961077929</v>
      </c>
      <c r="BG110" s="0" t="n">
        <v>2770.6678352851</v>
      </c>
      <c r="BH110" s="0" t="n">
        <v>2831.8713041635</v>
      </c>
      <c r="BI110" s="0" t="n">
        <v>2890.2695467109</v>
      </c>
    </row>
    <row r="111" customFormat="false" ht="12.75" hidden="false" customHeight="false" outlineLevel="0" collapsed="false">
      <c r="A111" s="0" t="s">
        <v>367</v>
      </c>
    </row>
    <row r="112" customFormat="false" ht="12.75" hidden="false" customHeight="false" outlineLevel="0" collapsed="false">
      <c r="A112" s="0" t="s">
        <v>432</v>
      </c>
      <c r="B112" s="0" t="n">
        <v>36.8530001098</v>
      </c>
      <c r="C112" s="0" t="n">
        <v>34.5437289667</v>
      </c>
      <c r="D112" s="0" t="n">
        <v>36.9374395317</v>
      </c>
      <c r="E112" s="0" t="n">
        <v>39.2360064689</v>
      </c>
      <c r="F112" s="0" t="n">
        <v>41.3521505769</v>
      </c>
      <c r="G112" s="0" t="n">
        <v>43.2099833184</v>
      </c>
      <c r="H112" s="0" t="n">
        <v>44.7439459577</v>
      </c>
      <c r="I112" s="0" t="n">
        <v>45.8979246212</v>
      </c>
      <c r="J112" s="0" t="n">
        <v>46.6245122355</v>
      </c>
      <c r="K112" s="0" t="n">
        <v>46.8843887035</v>
      </c>
      <c r="L112" s="0" t="n">
        <v>46.6457947593</v>
      </c>
      <c r="M112" s="0" t="n">
        <v>45.884079595</v>
      </c>
      <c r="N112" s="0" t="n">
        <v>44.5813066308</v>
      </c>
      <c r="O112" s="0" t="n">
        <v>42.725905005</v>
      </c>
      <c r="P112" s="0" t="n">
        <v>40.3123560945</v>
      </c>
      <c r="Q112" s="0" t="n">
        <v>37.3409038335</v>
      </c>
      <c r="R112" s="0" t="n">
        <v>33.8172737175</v>
      </c>
      <c r="S112" s="0" t="n">
        <v>29.752376059</v>
      </c>
      <c r="T112" s="0" t="n">
        <v>25.1619511273</v>
      </c>
      <c r="U112" s="0" t="n">
        <v>20.0648400812</v>
      </c>
      <c r="V112" s="0" t="n">
        <v>14.4870797671</v>
      </c>
      <c r="W112" s="0" t="n">
        <v>8.4624416429</v>
      </c>
      <c r="X112" s="0" t="n">
        <v>2.0343058196</v>
      </c>
      <c r="Y112" s="0" t="n">
        <v>0.0194797617</v>
      </c>
      <c r="Z112" s="0" t="n">
        <v>0.0155838094</v>
      </c>
      <c r="AA112" s="0" t="n">
        <v>0.0124670475</v>
      </c>
      <c r="AB112" s="0" t="n">
        <v>0.009973638</v>
      </c>
      <c r="AC112" s="0" t="n">
        <v>0.0079789104</v>
      </c>
      <c r="AD112" s="0" t="n">
        <v>0.0063831283</v>
      </c>
      <c r="AE112" s="0" t="n">
        <v>-29.1959857541</v>
      </c>
      <c r="AF112" s="0" t="n">
        <v>-29.4024526448</v>
      </c>
      <c r="AG112" s="0" t="n">
        <v>-29.5834315238</v>
      </c>
      <c r="AH112" s="0" t="n">
        <v>-29.7358274581</v>
      </c>
      <c r="AI112" s="0" t="n">
        <v>-29.8577816999</v>
      </c>
      <c r="AJ112" s="0" t="n">
        <v>-29.9482691486</v>
      </c>
      <c r="AK112" s="0" t="n">
        <v>-30.0068519497</v>
      </c>
      <c r="AL112" s="0" t="n">
        <v>-30.0335242288</v>
      </c>
      <c r="AM112" s="0" t="n">
        <v>-30.0286095711</v>
      </c>
      <c r="AN112" s="0" t="n">
        <v>-29.9926884355</v>
      </c>
      <c r="AO112" s="0" t="n">
        <v>-29.9265423941</v>
      </c>
      <c r="AP112" s="0" t="n">
        <v>-29.8311064677</v>
      </c>
      <c r="AQ112" s="0" t="n">
        <v>-29.7074235586</v>
      </c>
      <c r="AR112" s="0" t="n">
        <v>-29.5565948489</v>
      </c>
      <c r="AS112" s="0" t="n">
        <v>-29.3797182707</v>
      </c>
      <c r="AT112" s="0" t="n">
        <v>-29.1778024823</v>
      </c>
      <c r="AU112" s="0" t="n">
        <v>-28.9516354436</v>
      </c>
      <c r="AV112" s="0" t="n">
        <v>-28.701571057</v>
      </c>
      <c r="AW112" s="0" t="n">
        <v>-28.4271696332</v>
      </c>
      <c r="AX112" s="0" t="n">
        <v>-28.1265768265</v>
      </c>
      <c r="AY112" s="0" t="n">
        <v>-27.7954280462</v>
      </c>
      <c r="AZ112" s="0" t="n">
        <v>-27.4248667422</v>
      </c>
      <c r="BA112" s="0" t="n">
        <v>-27.2681249237</v>
      </c>
      <c r="BB112" s="0" t="n">
        <v>-27.0417611986</v>
      </c>
      <c r="BC112" s="0" t="n">
        <v>-24.528032211</v>
      </c>
      <c r="BD112" s="0" t="n">
        <v>-7.593929503</v>
      </c>
      <c r="BE112" s="0" t="n">
        <v>11.7424357472</v>
      </c>
      <c r="BF112" s="0" t="n">
        <v>33.3346597764</v>
      </c>
      <c r="BG112" s="0" t="n">
        <v>57.2638081844</v>
      </c>
      <c r="BH112" s="0" t="n">
        <v>83.9977988193</v>
      </c>
      <c r="BI112" s="0" t="n">
        <v>122.9033194113</v>
      </c>
    </row>
    <row r="113" customFormat="false" ht="12.75" hidden="false" customHeight="false" outlineLevel="0" collapsed="false">
      <c r="A113" s="0" t="s">
        <v>433</v>
      </c>
      <c r="B113" s="0" t="n">
        <v>33.5530001098</v>
      </c>
      <c r="C113" s="0" t="n">
        <v>31.9037289667</v>
      </c>
      <c r="D113" s="0" t="n">
        <v>34.8254395317</v>
      </c>
      <c r="E113" s="0" t="n">
        <v>37.5464064689</v>
      </c>
      <c r="F113" s="0" t="n">
        <v>40.0004705769</v>
      </c>
      <c r="G113" s="0" t="n">
        <v>42.1286393184</v>
      </c>
      <c r="H113" s="0" t="n">
        <v>43.8788707577</v>
      </c>
      <c r="I113" s="0" t="n">
        <v>45.2058644612</v>
      </c>
      <c r="J113" s="0" t="n">
        <v>46.0708641075</v>
      </c>
      <c r="K113" s="0" t="n">
        <v>46.4414702011</v>
      </c>
      <c r="L113" s="0" t="n">
        <v>46.2914599574</v>
      </c>
      <c r="M113" s="0" t="n">
        <v>45.6006117534</v>
      </c>
      <c r="N113" s="0" t="n">
        <v>44.3545323576</v>
      </c>
      <c r="O113" s="0" t="n">
        <v>42.5444855865</v>
      </c>
      <c r="P113" s="0" t="n">
        <v>40.1672205597</v>
      </c>
      <c r="Q113" s="0" t="n">
        <v>37.2247954056</v>
      </c>
      <c r="R113" s="0" t="n">
        <v>33.7243869752</v>
      </c>
      <c r="S113" s="0" t="n">
        <v>29.6780666652</v>
      </c>
      <c r="T113" s="0" t="n">
        <v>25.1025036123</v>
      </c>
      <c r="U113" s="0" t="n">
        <v>20.0172820691</v>
      </c>
      <c r="V113" s="0" t="n">
        <v>14.4490333575</v>
      </c>
      <c r="W113" s="0" t="n">
        <v>8.4320045152</v>
      </c>
      <c r="X113" s="0" t="n">
        <v>2.0099561174</v>
      </c>
      <c r="Y113" s="0" t="n">
        <v>0</v>
      </c>
      <c r="Z113" s="0" t="n">
        <v>0</v>
      </c>
      <c r="AA113" s="0" t="n">
        <v>0</v>
      </c>
      <c r="AB113" s="0" t="n">
        <v>0</v>
      </c>
      <c r="AC113" s="0" t="n">
        <v>0</v>
      </c>
      <c r="AD113" s="0" t="n">
        <v>0</v>
      </c>
      <c r="AE113" s="0" t="n">
        <v>-29.2010922567</v>
      </c>
      <c r="AF113" s="0" t="n">
        <v>-29.4065378469</v>
      </c>
      <c r="AG113" s="0" t="n">
        <v>-29.5866996855</v>
      </c>
      <c r="AH113" s="0" t="n">
        <v>-29.7384419874</v>
      </c>
      <c r="AI113" s="0" t="n">
        <v>-29.8598733234</v>
      </c>
      <c r="AJ113" s="0" t="n">
        <v>-29.9499424473</v>
      </c>
      <c r="AK113" s="0" t="n">
        <v>-30.0081905887</v>
      </c>
      <c r="AL113" s="0" t="n">
        <v>-30.03459514</v>
      </c>
      <c r="AM113" s="0" t="n">
        <v>-30.0294663001</v>
      </c>
      <c r="AN113" s="0" t="n">
        <v>-29.9933738187</v>
      </c>
      <c r="AO113" s="0" t="n">
        <v>-29.9270907007</v>
      </c>
      <c r="AP113" s="0" t="n">
        <v>-29.8315451129</v>
      </c>
      <c r="AQ113" s="0" t="n">
        <v>-29.7077744748</v>
      </c>
      <c r="AR113" s="0" t="n">
        <v>-29.5568755818</v>
      </c>
      <c r="AS113" s="0" t="n">
        <v>-29.3799428571</v>
      </c>
      <c r="AT113" s="0" t="n">
        <v>-29.1779821514</v>
      </c>
      <c r="AU113" s="0" t="n">
        <v>-28.9517791789</v>
      </c>
      <c r="AV113" s="0" t="n">
        <v>-28.7016860452</v>
      </c>
      <c r="AW113" s="0" t="n">
        <v>-28.4272616238</v>
      </c>
      <c r="AX113" s="0" t="n">
        <v>-28.126650419</v>
      </c>
      <c r="AY113" s="0" t="n">
        <v>-27.7954869202</v>
      </c>
      <c r="AZ113" s="0" t="n">
        <v>-27.4249138414</v>
      </c>
      <c r="BA113" s="0" t="n">
        <v>-27.2681626031</v>
      </c>
      <c r="BB113" s="0" t="n">
        <v>-27.0417913421</v>
      </c>
      <c r="BC113" s="0" t="n">
        <v>-24.5280563258</v>
      </c>
      <c r="BD113" s="0" t="n">
        <v>-7.5939487949</v>
      </c>
      <c r="BE113" s="0" t="n">
        <v>11.7424203138</v>
      </c>
      <c r="BF113" s="0" t="n">
        <v>33.3346474297</v>
      </c>
      <c r="BG113" s="0" t="n">
        <v>57.263798307</v>
      </c>
      <c r="BH113" s="0" t="n">
        <v>83.9977909174</v>
      </c>
      <c r="BI113" s="0" t="n">
        <v>122.9033130898</v>
      </c>
    </row>
    <row r="114" customFormat="false" ht="12.75" hidden="false" customHeight="false" outlineLevel="0" collapsed="false">
      <c r="A114" s="0" t="s">
        <v>434</v>
      </c>
      <c r="B114" s="0" t="n">
        <v>0.5277123567</v>
      </c>
      <c r="C114" s="0" t="n">
        <v>0.4203327094</v>
      </c>
      <c r="D114" s="0" t="n">
        <v>0.3884231698</v>
      </c>
      <c r="E114" s="0" t="n">
        <v>0.3579591789</v>
      </c>
      <c r="F114" s="0" t="n">
        <v>0.3289156978</v>
      </c>
      <c r="G114" s="0" t="n">
        <v>0.3012584271</v>
      </c>
      <c r="H114" s="0" t="n">
        <v>0.274947503</v>
      </c>
      <c r="I114" s="0" t="n">
        <v>0.2499399605</v>
      </c>
      <c r="J114" s="0" t="n">
        <v>0.2261913905</v>
      </c>
      <c r="K114" s="0" t="n">
        <v>0.2036570611</v>
      </c>
      <c r="L114" s="0" t="n">
        <v>0.1822926797</v>
      </c>
      <c r="M114" s="0" t="n">
        <v>0.1620549085</v>
      </c>
      <c r="N114" s="0" t="n">
        <v>0.1429017117</v>
      </c>
      <c r="O114" s="0" t="n">
        <v>0.124792583</v>
      </c>
      <c r="P114" s="0" t="n">
        <v>0.1076886851</v>
      </c>
      <c r="Q114" s="0" t="n">
        <v>0.0915529159</v>
      </c>
      <c r="R114" s="0" t="n">
        <v>0.0763499007</v>
      </c>
      <c r="S114" s="0" t="n">
        <v>0.0620458866</v>
      </c>
      <c r="T114" s="0" t="n">
        <v>0.0486084882</v>
      </c>
      <c r="U114" s="0" t="n">
        <v>0.0360039496</v>
      </c>
      <c r="V114" s="0" t="n">
        <v>0.0242046677</v>
      </c>
      <c r="W114" s="0" t="n">
        <v>0.0131893053</v>
      </c>
      <c r="X114" s="0" t="n">
        <v>0.0029430416</v>
      </c>
      <c r="Y114" s="0" t="n">
        <v>0</v>
      </c>
      <c r="Z114" s="0" t="n">
        <v>0</v>
      </c>
      <c r="AA114" s="0" t="n">
        <v>0</v>
      </c>
      <c r="AB114" s="0" t="n">
        <v>0</v>
      </c>
      <c r="AC114" s="0" t="n">
        <v>0</v>
      </c>
      <c r="AD114" s="0" t="n">
        <v>0</v>
      </c>
      <c r="AE114" s="0" t="n">
        <v>-0.0283828814</v>
      </c>
      <c r="AF114" s="0" t="n">
        <v>-0.0271815442</v>
      </c>
      <c r="AG114" s="0" t="n">
        <v>-0.0260366732</v>
      </c>
      <c r="AH114" s="0" t="n">
        <v>-0.0249453794</v>
      </c>
      <c r="AI114" s="0" t="n">
        <v>-0.0239049329</v>
      </c>
      <c r="AJ114" s="0" t="n">
        <v>-0.0229127528</v>
      </c>
      <c r="AK114" s="0" t="n">
        <v>-0.0219663996</v>
      </c>
      <c r="AL114" s="0" t="n">
        <v>-0.021063566</v>
      </c>
      <c r="AM114" s="0" t="n">
        <v>-0.0202020699</v>
      </c>
      <c r="AN114" s="0" t="n">
        <v>-0.0193798468</v>
      </c>
      <c r="AO114" s="0" t="n">
        <v>-0.0185949433</v>
      </c>
      <c r="AP114" s="0" t="n">
        <v>-0.0178455104</v>
      </c>
      <c r="AQ114" s="0" t="n">
        <v>-0.0171297979</v>
      </c>
      <c r="AR114" s="0" t="n">
        <v>-0.0164461487</v>
      </c>
      <c r="AS114" s="0" t="n">
        <v>-0.0157929932</v>
      </c>
      <c r="AT114" s="0" t="n">
        <v>-0.0151688448</v>
      </c>
      <c r="AU114" s="0" t="n">
        <v>-0.0145722949</v>
      </c>
      <c r="AV114" s="0" t="n">
        <v>-0.0140020087</v>
      </c>
      <c r="AW114" s="0" t="n">
        <v>-0.0134567211</v>
      </c>
      <c r="AX114" s="0" t="n">
        <v>-0.0129352326</v>
      </c>
      <c r="AY114" s="0" t="n">
        <v>-0.0124364058</v>
      </c>
      <c r="AZ114" s="0" t="n">
        <v>-0.0119591622</v>
      </c>
      <c r="BA114" s="0" t="n">
        <v>-0.0115024784</v>
      </c>
      <c r="BB114" s="0" t="n">
        <v>-0.0110653836</v>
      </c>
      <c r="BC114" s="0" t="n">
        <v>-0.0097572163</v>
      </c>
      <c r="BD114" s="0" t="n">
        <v>-0.0029417096</v>
      </c>
      <c r="BE114" s="0" t="n">
        <v>0.0044353921</v>
      </c>
      <c r="BF114" s="0" t="n">
        <v>0.0122917264</v>
      </c>
      <c r="BG114" s="0" t="n">
        <v>0.0206343611</v>
      </c>
      <c r="BH114" s="0" t="n">
        <v>0.0296066623</v>
      </c>
      <c r="BI114" s="0" t="n">
        <v>0.0424120528</v>
      </c>
    </row>
    <row r="115" customFormat="false" ht="12.75" hidden="false" customHeight="false" outlineLevel="0" collapsed="false">
      <c r="A115" s="0" t="s">
        <v>435</v>
      </c>
    </row>
    <row r="116" customFormat="false" ht="12.75" hidden="false" customHeight="false" outlineLevel="0" collapsed="false">
      <c r="A116" s="0" t="s">
        <v>436</v>
      </c>
      <c r="B116" s="0" t="n">
        <v>16.443894614</v>
      </c>
      <c r="C116" s="0" t="n">
        <v>19.3892799806</v>
      </c>
      <c r="D116" s="0" t="n">
        <v>22.6691823052</v>
      </c>
      <c r="E116" s="0" t="n">
        <v>26.2742072728</v>
      </c>
      <c r="F116" s="0" t="n">
        <v>30.2090548226</v>
      </c>
      <c r="G116" s="0" t="n">
        <v>34.4780670965</v>
      </c>
      <c r="H116" s="0" t="n">
        <v>39.0851551613</v>
      </c>
      <c r="I116" s="0" t="n">
        <v>44.0337724247</v>
      </c>
      <c r="J116" s="0" t="n">
        <v>49.3269308432</v>
      </c>
      <c r="K116" s="0" t="n">
        <v>54.9672499331</v>
      </c>
      <c r="L116" s="0" t="n">
        <v>60.9570254448</v>
      </c>
      <c r="M116" s="0" t="n">
        <v>67.2983013025</v>
      </c>
      <c r="N116" s="0" t="n">
        <v>73.9929221541</v>
      </c>
      <c r="O116" s="0" t="n">
        <v>81.04253195</v>
      </c>
      <c r="P116" s="0" t="n">
        <v>88.448459359</v>
      </c>
      <c r="Q116" s="0" t="n">
        <v>96.211382445</v>
      </c>
      <c r="R116" s="0" t="n">
        <v>104.3305696653</v>
      </c>
      <c r="S116" s="0" t="n">
        <v>112.8023078492</v>
      </c>
      <c r="T116" s="0" t="n">
        <v>121.6167652969</v>
      </c>
      <c r="U116" s="0" t="n">
        <v>130.7686257259</v>
      </c>
      <c r="V116" s="0" t="n">
        <v>140.2238422106</v>
      </c>
      <c r="W116" s="0" t="n">
        <v>149.9114687485</v>
      </c>
      <c r="X116" s="0" t="n">
        <v>159.6897447659</v>
      </c>
      <c r="Y116" s="0" t="n">
        <v>170.2328130528</v>
      </c>
      <c r="Z116" s="0" t="n">
        <v>181.4510111675</v>
      </c>
      <c r="AA116" s="0" t="n">
        <v>193.185362437</v>
      </c>
      <c r="AB116" s="0" t="n">
        <v>205.5244444963</v>
      </c>
      <c r="AC116" s="0" t="n">
        <v>218.6543359876</v>
      </c>
      <c r="AD116" s="0" t="n">
        <v>232.9441170071</v>
      </c>
      <c r="AE116" s="0" t="n">
        <v>242.7395714841</v>
      </c>
      <c r="AF116" s="0" t="n">
        <v>255.9736057413</v>
      </c>
      <c r="AG116" s="0" t="n">
        <v>269.6409411856</v>
      </c>
      <c r="AH116" s="0" t="n">
        <v>283.7044319699</v>
      </c>
      <c r="AI116" s="0" t="n">
        <v>298.1275240633</v>
      </c>
      <c r="AJ116" s="0" t="n">
        <v>312.8743602615</v>
      </c>
      <c r="AK116" s="0" t="n">
        <v>327.9099208717</v>
      </c>
      <c r="AL116" s="0" t="n">
        <v>343.2001322532</v>
      </c>
      <c r="AM116" s="0" t="n">
        <v>358.7118535731</v>
      </c>
      <c r="AN116" s="0" t="n">
        <v>374.4126931349</v>
      </c>
      <c r="AO116" s="0" t="n">
        <v>390.2704812278</v>
      </c>
      <c r="AP116" s="0" t="n">
        <v>406.2521997338</v>
      </c>
      <c r="AQ116" s="0" t="n">
        <v>422.3219316945</v>
      </c>
      <c r="AR116" s="0" t="n">
        <v>438.4370744415</v>
      </c>
      <c r="AS116" s="0" t="n">
        <v>454.5414012107</v>
      </c>
      <c r="AT116" s="0" t="n">
        <v>470.552440331</v>
      </c>
      <c r="AU116" s="0" t="n">
        <v>486.3385136931</v>
      </c>
      <c r="AV116" s="0" t="n">
        <v>501.6769644863</v>
      </c>
      <c r="AW116" s="0" t="n">
        <v>516.1779839845</v>
      </c>
      <c r="AX116" s="0" t="n">
        <v>529.1449677684</v>
      </c>
      <c r="AY116" s="0" t="n">
        <v>539.3158173378</v>
      </c>
      <c r="AZ116" s="0" t="n">
        <v>588.1280358852</v>
      </c>
      <c r="BA116" s="0" t="n">
        <v>608.4799317763</v>
      </c>
      <c r="BB116" s="0" t="n">
        <v>627.7277077647</v>
      </c>
      <c r="BC116" s="0" t="n">
        <v>646.2132968965</v>
      </c>
      <c r="BD116" s="0" t="n">
        <v>664.4445857597</v>
      </c>
      <c r="BE116" s="0" t="n">
        <v>682.0909612836</v>
      </c>
      <c r="BF116" s="0" t="n">
        <v>699.148887677</v>
      </c>
      <c r="BG116" s="0" t="n">
        <v>715.6029508352</v>
      </c>
      <c r="BH116" s="0" t="n">
        <v>731.4104692873</v>
      </c>
      <c r="BI116" s="0" t="n">
        <v>746.4934590843</v>
      </c>
    </row>
    <row r="117" customFormat="false" ht="12.75" hidden="false" customHeight="false" outlineLevel="0" collapsed="false">
      <c r="A117" s="0" t="s">
        <v>437</v>
      </c>
      <c r="B117" s="0" t="n">
        <v>135</v>
      </c>
      <c r="C117" s="0" t="n">
        <v>161.93562307</v>
      </c>
      <c r="D117" s="0" t="n">
        <v>192.5677659698</v>
      </c>
      <c r="E117" s="0" t="n">
        <v>227.0552516537</v>
      </c>
      <c r="F117" s="0" t="n">
        <v>265.4448919132</v>
      </c>
      <c r="G117" s="0" t="n">
        <v>307.7878283387</v>
      </c>
      <c r="H117" s="0" t="n">
        <v>354.135970238</v>
      </c>
      <c r="I117" s="0" t="n">
        <v>404.5395248724</v>
      </c>
      <c r="J117" s="0" t="n">
        <v>459.0454061652</v>
      </c>
      <c r="K117" s="0" t="n">
        <v>517.6963761025</v>
      </c>
      <c r="L117" s="0" t="n">
        <v>580.5307827902</v>
      </c>
      <c r="M117" s="0" t="n">
        <v>647.5827491539</v>
      </c>
      <c r="N117" s="0" t="n">
        <v>718.8826440603</v>
      </c>
      <c r="O117" s="0" t="n">
        <v>794.4576232619</v>
      </c>
      <c r="P117" s="0" t="n">
        <v>874.3319417097</v>
      </c>
      <c r="Q117" s="0" t="n">
        <v>958.5265650554</v>
      </c>
      <c r="R117" s="0" t="n">
        <v>1047.0572636247</v>
      </c>
      <c r="S117" s="0" t="n">
        <v>1139.9296919243</v>
      </c>
      <c r="T117" s="0" t="n">
        <v>1237.1286230304</v>
      </c>
      <c r="U117" s="0" t="n">
        <v>1338.5959070976</v>
      </c>
      <c r="V117" s="0" t="n">
        <v>1444.2706258116</v>
      </c>
      <c r="W117" s="0" t="n">
        <v>1553.9465728887</v>
      </c>
      <c r="X117" s="0" t="n">
        <v>1667.1472555673</v>
      </c>
      <c r="Y117" s="0" t="n">
        <v>1782.8825067695</v>
      </c>
      <c r="Z117" s="0" t="n">
        <v>1903.9383566862</v>
      </c>
      <c r="AA117" s="0" t="n">
        <v>2031.5116160772</v>
      </c>
      <c r="AB117" s="0" t="n">
        <v>2165.5141063627</v>
      </c>
      <c r="AC117" s="0" t="n">
        <v>2306.3366471478</v>
      </c>
      <c r="AD117" s="0" t="n">
        <v>2455.1404067125</v>
      </c>
      <c r="AE117" s="0" t="n">
        <v>2614.4564437951</v>
      </c>
      <c r="AF117" s="0" t="n">
        <v>2757.5082429169</v>
      </c>
      <c r="AG117" s="0" t="n">
        <v>2908.1490710667</v>
      </c>
      <c r="AH117" s="0" t="n">
        <v>3065.4376509022</v>
      </c>
      <c r="AI117" s="0" t="n">
        <v>3228.6324383305</v>
      </c>
      <c r="AJ117" s="0" t="n">
        <v>3397.1127888264</v>
      </c>
      <c r="AK117" s="0" t="n">
        <v>3570.3329319816</v>
      </c>
      <c r="AL117" s="0" t="n">
        <v>3747.7954973644</v>
      </c>
      <c r="AM117" s="0" t="n">
        <v>3929.0364245049</v>
      </c>
      <c r="AN117" s="0" t="n">
        <v>4113.6159861712</v>
      </c>
      <c r="AO117" s="0" t="n">
        <v>4301.1125693489</v>
      </c>
      <c r="AP117" s="0" t="n">
        <v>4491.1163672138</v>
      </c>
      <c r="AQ117" s="0" t="n">
        <v>4683.2203023453</v>
      </c>
      <c r="AR117" s="0" t="n">
        <v>4877.0044148042</v>
      </c>
      <c r="AS117" s="0" t="n">
        <v>5072.0077091051</v>
      </c>
      <c r="AT117" s="0" t="n">
        <v>5267.6768382029</v>
      </c>
      <c r="AU117" s="0" t="n">
        <v>5463.2726978454</v>
      </c>
      <c r="AV117" s="0" t="n">
        <v>5657.7004638161</v>
      </c>
      <c r="AW117" s="0" t="n">
        <v>5849.2003693104</v>
      </c>
      <c r="AX117" s="0" t="n">
        <v>6034.7842459967</v>
      </c>
      <c r="AY117" s="0" t="n">
        <v>6209.2045882604</v>
      </c>
      <c r="AZ117" s="0" t="n">
        <v>6363.0523040108</v>
      </c>
      <c r="BA117" s="0" t="n">
        <v>6697.9589344213</v>
      </c>
      <c r="BB117" s="0" t="n">
        <v>6997.4774300677</v>
      </c>
      <c r="BC117" s="0" t="n">
        <v>7270.5789865043</v>
      </c>
      <c r="BD117" s="0" t="n">
        <v>7524.2706702232</v>
      </c>
      <c r="BE117" s="0" t="n">
        <v>7765.2295168583</v>
      </c>
      <c r="BF117" s="0" t="n">
        <v>7995.7451838276</v>
      </c>
      <c r="BG117" s="0" t="n">
        <v>8217.1520119835</v>
      </c>
      <c r="BH117" s="0" t="n">
        <v>8430.1608457322</v>
      </c>
      <c r="BI117" s="0" t="n">
        <v>8634.9780242327</v>
      </c>
    </row>
    <row r="118" customFormat="false" ht="12.75" hidden="false" customHeight="false" outlineLevel="0" collapsed="false">
      <c r="A118" s="0" t="s">
        <v>438</v>
      </c>
    </row>
    <row r="119" customFormat="false" ht="12.75" hidden="false" customHeight="false" outlineLevel="0" collapsed="false">
      <c r="A119" s="0" t="s">
        <v>439</v>
      </c>
      <c r="B119" s="0" t="n">
        <v>0.015</v>
      </c>
      <c r="C119" s="0" t="n">
        <v>0.015</v>
      </c>
      <c r="D119" s="0" t="n">
        <v>0.015</v>
      </c>
      <c r="E119" s="0" t="n">
        <v>0.015</v>
      </c>
      <c r="F119" s="0" t="n">
        <v>0.015</v>
      </c>
      <c r="G119" s="0" t="n">
        <v>0.015</v>
      </c>
      <c r="H119" s="0" t="n">
        <v>0.015</v>
      </c>
      <c r="I119" s="0" t="n">
        <v>0.015</v>
      </c>
      <c r="J119" s="0" t="n">
        <v>0.015</v>
      </c>
      <c r="K119" s="0" t="n">
        <v>0.015</v>
      </c>
      <c r="L119" s="0" t="n">
        <v>0.015</v>
      </c>
      <c r="M119" s="0" t="n">
        <v>0.015</v>
      </c>
      <c r="N119" s="0" t="n">
        <v>0.015</v>
      </c>
      <c r="O119" s="0" t="n">
        <v>0.015</v>
      </c>
      <c r="P119" s="0" t="n">
        <v>0.015</v>
      </c>
      <c r="Q119" s="0" t="n">
        <v>0.015</v>
      </c>
      <c r="R119" s="0" t="n">
        <v>0.015</v>
      </c>
      <c r="S119" s="0" t="n">
        <v>0.015</v>
      </c>
      <c r="T119" s="0" t="n">
        <v>0.015</v>
      </c>
      <c r="U119" s="0" t="n">
        <v>0.015</v>
      </c>
      <c r="V119" s="0" t="n">
        <v>0.015</v>
      </c>
      <c r="W119" s="0" t="n">
        <v>0.015</v>
      </c>
      <c r="X119" s="0" t="n">
        <v>0.015</v>
      </c>
      <c r="Y119" s="0" t="n">
        <v>0.015</v>
      </c>
      <c r="Z119" s="0" t="n">
        <v>0.015</v>
      </c>
      <c r="AA119" s="0" t="n">
        <v>0.015</v>
      </c>
      <c r="AB119" s="0" t="n">
        <v>0.015</v>
      </c>
      <c r="AC119" s="0" t="n">
        <v>0.015</v>
      </c>
      <c r="AD119" s="0" t="n">
        <v>0.015</v>
      </c>
      <c r="AE119" s="0" t="n">
        <v>0.015</v>
      </c>
      <c r="AF119" s="0" t="n">
        <v>0.015</v>
      </c>
      <c r="AG119" s="0" t="n">
        <v>0.015</v>
      </c>
      <c r="AH119" s="0" t="n">
        <v>0.015</v>
      </c>
      <c r="AI119" s="0" t="n">
        <v>0.015</v>
      </c>
      <c r="AJ119" s="0" t="n">
        <v>0.015</v>
      </c>
      <c r="AK119" s="0" t="n">
        <v>0.015</v>
      </c>
      <c r="AL119" s="0" t="n">
        <v>0.015</v>
      </c>
      <c r="AM119" s="0" t="n">
        <v>0.015</v>
      </c>
      <c r="AN119" s="0" t="n">
        <v>0.015</v>
      </c>
      <c r="AO119" s="0" t="n">
        <v>0.015</v>
      </c>
      <c r="AP119" s="0" t="n">
        <v>0.015</v>
      </c>
      <c r="AQ119" s="0" t="n">
        <v>0.015</v>
      </c>
      <c r="AR119" s="0" t="n">
        <v>0.015</v>
      </c>
      <c r="AS119" s="0" t="n">
        <v>0.015</v>
      </c>
      <c r="AT119" s="0" t="n">
        <v>0.015</v>
      </c>
      <c r="AU119" s="0" t="n">
        <v>0.015</v>
      </c>
      <c r="AV119" s="0" t="n">
        <v>0.015</v>
      </c>
      <c r="AW119" s="0" t="n">
        <v>0.015</v>
      </c>
      <c r="AX119" s="0" t="n">
        <v>0.015</v>
      </c>
      <c r="AY119" s="0" t="n">
        <v>0.015</v>
      </c>
      <c r="AZ119" s="0" t="n">
        <v>0.015</v>
      </c>
      <c r="BA119" s="0" t="n">
        <v>0.015</v>
      </c>
      <c r="BB119" s="0" t="n">
        <v>0.015</v>
      </c>
      <c r="BC119" s="0" t="n">
        <v>0.015</v>
      </c>
      <c r="BD119" s="0" t="n">
        <v>0.015</v>
      </c>
      <c r="BE119" s="0" t="n">
        <v>0.015</v>
      </c>
      <c r="BF119" s="0" t="n">
        <v>0.015</v>
      </c>
      <c r="BG119" s="0" t="n">
        <v>0.015</v>
      </c>
      <c r="BH119" s="0" t="n">
        <v>0.015</v>
      </c>
      <c r="BI119" s="0" t="n">
        <v>0.015</v>
      </c>
    </row>
    <row r="120" customFormat="false" ht="12.75" hidden="false" customHeight="false" outlineLevel="0" collapsed="false">
      <c r="A120" s="0" t="s">
        <v>440</v>
      </c>
      <c r="B120" s="0" t="n">
        <v>0.141293304</v>
      </c>
      <c r="C120" s="0" t="n">
        <v>0.1406135323</v>
      </c>
      <c r="D120" s="0" t="n">
        <v>0.1396783644</v>
      </c>
      <c r="E120" s="0" t="n">
        <v>0.138587665</v>
      </c>
      <c r="F120" s="0" t="n">
        <v>0.1374445051</v>
      </c>
      <c r="G120" s="0" t="n">
        <v>0.1363038244</v>
      </c>
      <c r="H120" s="0" t="n">
        <v>0.1351938314</v>
      </c>
      <c r="I120" s="0" t="n">
        <v>0.1341279776</v>
      </c>
      <c r="J120" s="0" t="n">
        <v>0.1331115979</v>
      </c>
      <c r="K120" s="0" t="n">
        <v>0.1321455726</v>
      </c>
      <c r="L120" s="0" t="n">
        <v>0.1312283446</v>
      </c>
      <c r="M120" s="0" t="n">
        <v>0.1303570316</v>
      </c>
      <c r="N120" s="0" t="n">
        <v>0.1295280507</v>
      </c>
      <c r="O120" s="0" t="n">
        <v>0.1287374851</v>
      </c>
      <c r="P120" s="0" t="n">
        <v>0.1279813294</v>
      </c>
      <c r="Q120" s="0" t="n">
        <v>0.1272556987</v>
      </c>
      <c r="R120" s="0" t="n">
        <v>0.126557069</v>
      </c>
      <c r="S120" s="0" t="n">
        <v>0.1258826277</v>
      </c>
      <c r="T120" s="0" t="n">
        <v>0.1252308487</v>
      </c>
      <c r="U120" s="0" t="n">
        <v>0.1246024912</v>
      </c>
      <c r="V120" s="0" t="n">
        <v>0.1239973332</v>
      </c>
      <c r="W120" s="0" t="n">
        <v>0.123422427</v>
      </c>
      <c r="X120" s="0" t="n">
        <v>0.1228959226</v>
      </c>
      <c r="Y120" s="0" t="n">
        <v>0.1224547808</v>
      </c>
      <c r="Z120" s="0" t="n">
        <v>0.1219557198</v>
      </c>
      <c r="AA120" s="0" t="n">
        <v>0.1213579931</v>
      </c>
      <c r="AB120" s="0" t="n">
        <v>0.1206826386</v>
      </c>
      <c r="AC120" s="0" t="n">
        <v>0.1199294359</v>
      </c>
      <c r="AD120" s="0" t="n">
        <v>0.1190734192</v>
      </c>
      <c r="AE120" s="0" t="n">
        <v>0.1180544758</v>
      </c>
      <c r="AF120" s="0" t="n">
        <v>0.1176993885</v>
      </c>
      <c r="AG120" s="0" t="n">
        <v>0.1172237532</v>
      </c>
      <c r="AH120" s="0" t="n">
        <v>0.1166693733</v>
      </c>
      <c r="AI120" s="0" t="n">
        <v>0.1160654826</v>
      </c>
      <c r="AJ120" s="0" t="n">
        <v>0.1154330073</v>
      </c>
      <c r="AK120" s="0" t="n">
        <v>0.1147872016</v>
      </c>
      <c r="AL120" s="0" t="n">
        <v>0.1141393128</v>
      </c>
      <c r="AM120" s="0" t="n">
        <v>0.1134976695</v>
      </c>
      <c r="AN120" s="0" t="n">
        <v>0.1128684311</v>
      </c>
      <c r="AO120" s="0" t="n">
        <v>0.1122561357</v>
      </c>
      <c r="AP120" s="0" t="n">
        <v>0.1116641391</v>
      </c>
      <c r="AQ120" s="0" t="n">
        <v>0.1110950083</v>
      </c>
      <c r="AR120" s="0" t="n">
        <v>0.1105509343</v>
      </c>
      <c r="AS120" s="0" t="n">
        <v>0.1100342401</v>
      </c>
      <c r="AT120" s="0" t="n">
        <v>0.1095481071</v>
      </c>
      <c r="AU120" s="0" t="n">
        <v>0.1090977221</v>
      </c>
      <c r="AV120" s="0" t="n">
        <v>0.1086921977</v>
      </c>
      <c r="AW120" s="0" t="n">
        <v>0.1083479083</v>
      </c>
      <c r="AX120" s="0" t="n">
        <v>0.1080944213</v>
      </c>
      <c r="AY120" s="0" t="n">
        <v>0.1079853117</v>
      </c>
      <c r="AZ120" s="0" t="n">
        <v>0.1081185662</v>
      </c>
      <c r="BA120" s="0" t="n">
        <v>0.1061801226</v>
      </c>
      <c r="BB120" s="0" t="n">
        <v>0.1047728434</v>
      </c>
      <c r="BC120" s="0" t="n">
        <v>0.1037264369</v>
      </c>
      <c r="BD120" s="0" t="n">
        <v>0.1029259076</v>
      </c>
      <c r="BE120" s="0" t="n">
        <v>0.1022804341</v>
      </c>
      <c r="BF120" s="0" t="n">
        <v>0.1017525473</v>
      </c>
      <c r="BG120" s="0" t="n">
        <v>0.1013185718</v>
      </c>
      <c r="BH120" s="0" t="n">
        <v>0.1009633632</v>
      </c>
      <c r="BI120" s="0" t="n">
        <v>0.1006779387</v>
      </c>
    </row>
    <row r="121" customFormat="false" ht="12.75" hidden="false" customHeight="false" outlineLevel="0" collapsed="false">
      <c r="A121" s="0" t="s">
        <v>441</v>
      </c>
      <c r="B121" s="0" t="s">
        <v>333</v>
      </c>
    </row>
    <row r="122" customFormat="false" ht="12.75" hidden="false" customHeight="false" outlineLevel="0" collapsed="false">
      <c r="A122" s="0" t="s">
        <v>340</v>
      </c>
    </row>
    <row r="123" customFormat="false" ht="12.75" hidden="false" customHeight="false" outlineLevel="0" collapsed="false">
      <c r="A123" s="0" t="s">
        <v>442</v>
      </c>
      <c r="B123" s="0" t="n">
        <v>47.0289564627</v>
      </c>
      <c r="C123" s="0" t="n">
        <v>56.2892419337</v>
      </c>
      <c r="D123" s="0" t="n">
        <v>66.6495205602</v>
      </c>
      <c r="E123" s="0" t="n">
        <v>78.1134882212</v>
      </c>
      <c r="F123" s="0" t="n">
        <v>90.6814549994</v>
      </c>
      <c r="G123" s="0" t="n">
        <v>104.3504455264</v>
      </c>
      <c r="H123" s="0" t="n">
        <v>119.114348894</v>
      </c>
      <c r="I123" s="0" t="n">
        <v>134.9641445437</v>
      </c>
      <c r="J123" s="0" t="n">
        <v>151.8882147966</v>
      </c>
      <c r="K123" s="0" t="n">
        <v>169.8727441455</v>
      </c>
      <c r="L123" s="0" t="n">
        <v>188.9021995765</v>
      </c>
      <c r="M123" s="0" t="n">
        <v>208.9598841598</v>
      </c>
      <c r="N123" s="0" t="n">
        <v>230.0285583918</v>
      </c>
      <c r="O123" s="0" t="n">
        <v>252.0911304345</v>
      </c>
      <c r="P123" s="0" t="n">
        <v>275.1314315799</v>
      </c>
      <c r="Q123" s="0" t="n">
        <v>299.1351221503</v>
      </c>
      <c r="R123" s="0" t="n">
        <v>324.0908287</v>
      </c>
      <c r="S123" s="0" t="n">
        <v>349.9917201274</v>
      </c>
      <c r="T123" s="0" t="n">
        <v>376.8379355298</v>
      </c>
      <c r="U123" s="0" t="n">
        <v>404.6467230134</v>
      </c>
      <c r="V123" s="0" t="n">
        <v>433.4488442282</v>
      </c>
      <c r="W123" s="0" t="n">
        <v>463.2999249067</v>
      </c>
      <c r="X123" s="0" t="n">
        <v>494.3008788347</v>
      </c>
      <c r="Y123" s="0" t="n">
        <v>526.6284643542</v>
      </c>
      <c r="Z123" s="0" t="n">
        <v>560.245234637</v>
      </c>
      <c r="AA123" s="0" t="n">
        <v>595.0152930756</v>
      </c>
      <c r="AB123" s="0" t="n">
        <v>630.7910222621</v>
      </c>
      <c r="AC123" s="0" t="n">
        <v>667.3798563482</v>
      </c>
      <c r="AD123" s="0" t="n">
        <v>704.4914472038</v>
      </c>
      <c r="AE123" s="0" t="n">
        <v>742.2754508194</v>
      </c>
      <c r="AF123" s="0" t="n">
        <v>781.6423536515</v>
      </c>
      <c r="AG123" s="0" t="n">
        <v>822.4083982738</v>
      </c>
      <c r="AH123" s="0" t="n">
        <v>864.4217808886</v>
      </c>
      <c r="AI123" s="0" t="n">
        <v>907.5505927483</v>
      </c>
      <c r="AJ123" s="0" t="n">
        <v>951.6758220349</v>
      </c>
      <c r="AK123" s="0" t="n">
        <v>996.6873999491</v>
      </c>
      <c r="AL123" s="0" t="n">
        <v>1042.4820466742</v>
      </c>
      <c r="AM123" s="0" t="n">
        <v>1088.9621998867</v>
      </c>
      <c r="AN123" s="0" t="n">
        <v>1136.0355629487</v>
      </c>
      <c r="AO123" s="0" t="n">
        <v>1183.6151331005</v>
      </c>
      <c r="AP123" s="0" t="n">
        <v>1231.6196445114</v>
      </c>
      <c r="AQ123" s="0" t="n">
        <v>1279.9746114765</v>
      </c>
      <c r="AR123" s="0" t="n">
        <v>1328.6143554474</v>
      </c>
      <c r="AS123" s="0" t="n">
        <v>1377.4858162443</v>
      </c>
      <c r="AT123" s="0" t="n">
        <v>1426.5555701868</v>
      </c>
      <c r="AU123" s="0" t="n">
        <v>1475.8227214949</v>
      </c>
      <c r="AV123" s="0" t="n">
        <v>1525.3424866403</v>
      </c>
      <c r="AW123" s="0" t="n">
        <v>1575.2693711529</v>
      </c>
      <c r="AX123" s="0" t="n">
        <v>1625.9365805553</v>
      </c>
      <c r="AY123" s="0" t="n">
        <v>1678.0036642578</v>
      </c>
      <c r="AZ123" s="0" t="n">
        <v>1688.9830774139</v>
      </c>
      <c r="BA123" s="0" t="n">
        <v>1747.4295476652</v>
      </c>
      <c r="BB123" s="0" t="n">
        <v>1802.7052120422</v>
      </c>
      <c r="BC123" s="0" t="n">
        <v>1855.7920321129</v>
      </c>
      <c r="BD123" s="0" t="n">
        <v>1908.1485539764</v>
      </c>
      <c r="BE123" s="0" t="n">
        <v>1958.8253247118</v>
      </c>
      <c r="BF123" s="0" t="n">
        <v>2007.812190252</v>
      </c>
      <c r="BG123" s="0" t="n">
        <v>2055.0648844499</v>
      </c>
      <c r="BH123" s="0" t="n">
        <v>2100.4608348762</v>
      </c>
      <c r="BI123" s="0" t="n">
        <v>2143.7760876266</v>
      </c>
    </row>
    <row r="124" customFormat="false" ht="12.75" hidden="false" customHeight="false" outlineLevel="0" collapsed="false">
      <c r="A124" s="0" t="s">
        <v>443</v>
      </c>
      <c r="B124" s="0" t="s">
        <v>333</v>
      </c>
    </row>
    <row r="125" customFormat="false" ht="12.75" hidden="false" customHeight="false" outlineLevel="0" collapsed="false">
      <c r="A125" s="0" t="s">
        <v>444</v>
      </c>
      <c r="B125" s="0" t="s">
        <v>333</v>
      </c>
    </row>
    <row r="126" customFormat="false" ht="12.75" hidden="false" customHeight="false" outlineLevel="0" collapsed="false">
      <c r="A126" s="0" t="s">
        <v>445</v>
      </c>
      <c r="B126" s="0" t="n">
        <v>6.8775894213</v>
      </c>
      <c r="C126" s="0" t="n">
        <v>7.7720831147</v>
      </c>
      <c r="D126" s="0" t="n">
        <v>8.755776901</v>
      </c>
      <c r="E126" s="0" t="n">
        <v>9.8289163116</v>
      </c>
      <c r="F126" s="0" t="n">
        <v>10.9922918843</v>
      </c>
      <c r="G126" s="0" t="n">
        <v>12.246905428</v>
      </c>
      <c r="H126" s="0" t="n">
        <v>13.5937561786</v>
      </c>
      <c r="I126" s="0" t="n">
        <v>15.0337087454</v>
      </c>
      <c r="J126" s="0" t="n">
        <v>16.5674184775</v>
      </c>
      <c r="K126" s="0" t="n">
        <v>18.19529824</v>
      </c>
      <c r="L126" s="0" t="n">
        <v>19.9175158317</v>
      </c>
      <c r="M126" s="0" t="n">
        <v>21.734014677</v>
      </c>
      <c r="N126" s="0" t="n">
        <v>23.6445528744</v>
      </c>
      <c r="O126" s="0" t="n">
        <v>25.6487577159</v>
      </c>
      <c r="P126" s="0" t="n">
        <v>27.7461951255</v>
      </c>
      <c r="Q126" s="0" t="n">
        <v>29.9364568006</v>
      </c>
      <c r="R126" s="0" t="n">
        <v>32.2192735542</v>
      </c>
      <c r="S126" s="0" t="n">
        <v>34.5946738582</v>
      </c>
      <c r="T126" s="0" t="n">
        <v>37.0632264592</v>
      </c>
      <c r="U126" s="0" t="n">
        <v>39.6270365538</v>
      </c>
      <c r="V126" s="0" t="n">
        <v>42.2893845668</v>
      </c>
      <c r="W126" s="0" t="n">
        <v>45.0558355842</v>
      </c>
      <c r="X126" s="0" t="n">
        <v>47.9362143166</v>
      </c>
      <c r="Y126" s="0" t="n">
        <v>50.947539978</v>
      </c>
      <c r="Z126" s="0" t="n">
        <v>54.0859875143</v>
      </c>
      <c r="AA126" s="0" t="n">
        <v>57.3382813121</v>
      </c>
      <c r="AB126" s="0" t="n">
        <v>60.6901014839</v>
      </c>
      <c r="AC126" s="0" t="n">
        <v>64.1228699565</v>
      </c>
      <c r="AD126" s="0" t="n">
        <v>67.6086829471</v>
      </c>
      <c r="AE126" s="0" t="n">
        <v>71.1618938412</v>
      </c>
      <c r="AF126" s="0" t="n">
        <v>74.8696281563</v>
      </c>
      <c r="AG126" s="0" t="n">
        <v>78.7139824361</v>
      </c>
      <c r="AH126" s="0" t="n">
        <v>82.6801891296</v>
      </c>
      <c r="AI126" s="0" t="n">
        <v>86.7554340456</v>
      </c>
      <c r="AJ126" s="0" t="n">
        <v>90.9281696848</v>
      </c>
      <c r="AK126" s="0" t="n">
        <v>95.1877264309</v>
      </c>
      <c r="AL126" s="0" t="n">
        <v>99.5240997955</v>
      </c>
      <c r="AM126" s="0" t="n">
        <v>103.9278435641</v>
      </c>
      <c r="AN126" s="0" t="n">
        <v>108.3900236946</v>
      </c>
      <c r="AO126" s="0" t="n">
        <v>112.9022190544</v>
      </c>
      <c r="AP126" s="0" t="n">
        <v>117.4565623963</v>
      </c>
      <c r="AQ126" s="0" t="n">
        <v>122.0458389851</v>
      </c>
      <c r="AR126" s="0" t="n">
        <v>126.6636792539</v>
      </c>
      <c r="AS126" s="0" t="n">
        <v>131.3049216215</v>
      </c>
      <c r="AT126" s="0" t="n">
        <v>135.9662809099</v>
      </c>
      <c r="AU126" s="0" t="n">
        <v>140.6475762882</v>
      </c>
      <c r="AV126" s="0" t="n">
        <v>145.3539777846</v>
      </c>
      <c r="AW126" s="0" t="n">
        <v>150.1001190146</v>
      </c>
      <c r="AX126" s="0" t="n">
        <v>154.9176612064</v>
      </c>
      <c r="AY126" s="0" t="n">
        <v>159.8693563375</v>
      </c>
      <c r="AZ126" s="0" t="n">
        <v>160.9073796998</v>
      </c>
      <c r="BA126" s="0" t="n">
        <v>166.4683152672</v>
      </c>
      <c r="BB126" s="0" t="n">
        <v>171.727711239</v>
      </c>
      <c r="BC126" s="0" t="n">
        <v>176.7790955508</v>
      </c>
      <c r="BD126" s="0" t="n">
        <v>181.7613767899</v>
      </c>
      <c r="BE126" s="0" t="n">
        <v>186.5840788472</v>
      </c>
      <c r="BF126" s="0" t="n">
        <v>191.2462042657</v>
      </c>
      <c r="BG126" s="0" t="n">
        <v>195.743507039</v>
      </c>
      <c r="BH126" s="0" t="n">
        <v>200.064283905</v>
      </c>
      <c r="BI126" s="0" t="n">
        <v>204.1871772572</v>
      </c>
    </row>
    <row r="127" customFormat="false" ht="12.75" hidden="false" customHeight="false" outlineLevel="0" collapsed="false">
      <c r="A127" s="0" t="s">
        <v>446</v>
      </c>
      <c r="B127" s="0" t="s">
        <v>333</v>
      </c>
    </row>
    <row r="128" customFormat="false" ht="12.75" hidden="false" customHeight="false" outlineLevel="0" collapsed="false">
      <c r="A128" s="0" t="s">
        <v>447</v>
      </c>
      <c r="B128" s="0" t="n">
        <v>0.2890943204</v>
      </c>
      <c r="C128" s="0" t="n">
        <v>0.3390495143</v>
      </c>
      <c r="D128" s="0" t="n">
        <v>0.3851655221</v>
      </c>
      <c r="E128" s="0" t="n">
        <v>0.4276013847</v>
      </c>
      <c r="F128" s="0" t="n">
        <v>0.46661209</v>
      </c>
      <c r="G128" s="0" t="n">
        <v>0.5024822507</v>
      </c>
      <c r="H128" s="0" t="n">
        <v>0.5354942748</v>
      </c>
      <c r="I128" s="0" t="n">
        <v>0.5659141789</v>
      </c>
      <c r="J128" s="0" t="n">
        <v>0.5939862397</v>
      </c>
      <c r="K128" s="0" t="n">
        <v>0.6199319402</v>
      </c>
      <c r="L128" s="0" t="n">
        <v>0.6439508946</v>
      </c>
      <c r="M128" s="0" t="n">
        <v>0.6662225878</v>
      </c>
      <c r="N128" s="0" t="n">
        <v>0.6869083615</v>
      </c>
      <c r="O128" s="0" t="n">
        <v>0.7061533845</v>
      </c>
      <c r="P128" s="0" t="n">
        <v>0.7240885037</v>
      </c>
      <c r="Q128" s="0" t="n">
        <v>0.7408319527</v>
      </c>
      <c r="R128" s="0" t="n">
        <v>0.7564909488</v>
      </c>
      <c r="S128" s="0" t="n">
        <v>0.771163248</v>
      </c>
      <c r="T128" s="0" t="n">
        <v>0.7849387773</v>
      </c>
      <c r="U128" s="0" t="n">
        <v>0.797904405</v>
      </c>
      <c r="V128" s="0" t="n">
        <v>0.810140481</v>
      </c>
      <c r="W128" s="0" t="n">
        <v>0.8217249942</v>
      </c>
      <c r="X128" s="0" t="n">
        <v>0.8327389534</v>
      </c>
      <c r="Y128" s="0" t="n">
        <v>0.843272112</v>
      </c>
      <c r="Z128" s="0" t="n">
        <v>0.8533301325</v>
      </c>
      <c r="AA128" s="0" t="n">
        <v>0.8628972636</v>
      </c>
      <c r="AB128" s="0" t="n">
        <v>0.8719671385</v>
      </c>
      <c r="AC128" s="0" t="n">
        <v>0.8805327029</v>
      </c>
      <c r="AD128" s="0" t="n">
        <v>0.8885758768</v>
      </c>
      <c r="AE128" s="0" t="n">
        <v>0.8961782974</v>
      </c>
      <c r="AF128" s="0" t="n">
        <v>0.9035458006</v>
      </c>
      <c r="AG128" s="0" t="n">
        <v>0.9106461217</v>
      </c>
      <c r="AH128" s="0" t="n">
        <v>0.9174630196</v>
      </c>
      <c r="AI128" s="0" t="n">
        <v>0.9239904034</v>
      </c>
      <c r="AJ128" s="0" t="n">
        <v>0.930228722</v>
      </c>
      <c r="AK128" s="0" t="n">
        <v>0.9361826914</v>
      </c>
      <c r="AL128" s="0" t="n">
        <v>0.9418598215</v>
      </c>
      <c r="AM128" s="0" t="n">
        <v>0.9472694366</v>
      </c>
      <c r="AN128" s="0" t="n">
        <v>0.9524220043</v>
      </c>
      <c r="AO128" s="0" t="n">
        <v>0.9573286798</v>
      </c>
      <c r="AP128" s="0" t="n">
        <v>0.9620010029</v>
      </c>
      <c r="AQ128" s="0" t="n">
        <v>0.9664507246</v>
      </c>
      <c r="AR128" s="0" t="n">
        <v>0.9706897602</v>
      </c>
      <c r="AS128" s="0" t="n">
        <v>0.974730297</v>
      </c>
      <c r="AT128" s="0" t="n">
        <v>0.978585113</v>
      </c>
      <c r="AU128" s="0" t="n">
        <v>0.982268234</v>
      </c>
      <c r="AV128" s="0" t="n">
        <v>0.9857961476</v>
      </c>
      <c r="AW128" s="0" t="n">
        <v>0.9891899769</v>
      </c>
      <c r="AX128" s="0" t="n">
        <v>0.9924793391</v>
      </c>
      <c r="AY128" s="0" t="n">
        <v>0.995709221</v>
      </c>
      <c r="AZ128" s="0" t="n">
        <v>0.9963679536</v>
      </c>
      <c r="BA128" s="0" t="n">
        <v>0.9997948284</v>
      </c>
      <c r="BB128" s="0" t="n">
        <v>1.0028865276</v>
      </c>
      <c r="BC128" s="0" t="n">
        <v>1.0057293622</v>
      </c>
      <c r="BD128" s="0" t="n">
        <v>1.0084202217</v>
      </c>
      <c r="BE128" s="0" t="n">
        <v>1.0109249337</v>
      </c>
      <c r="BF128" s="0" t="n">
        <v>1.0132585868</v>
      </c>
      <c r="BG128" s="0" t="n">
        <v>1.0154328704</v>
      </c>
      <c r="BH128" s="0" t="n">
        <v>1.0174546494</v>
      </c>
      <c r="BI128" s="0" t="n">
        <v>1.0193256655</v>
      </c>
    </row>
    <row r="129" customFormat="false" ht="12.75" hidden="false" customHeight="false" outlineLevel="0" collapsed="false">
      <c r="A129" s="0" t="s">
        <v>448</v>
      </c>
      <c r="B129" s="0" t="n">
        <v>2689.1762111686</v>
      </c>
    </row>
    <row r="130" customFormat="false" ht="12.75" hidden="false" customHeight="false" outlineLevel="0" collapsed="false">
      <c r="A130" s="0" t="s">
        <v>449</v>
      </c>
    </row>
    <row r="131" customFormat="false" ht="12.75" hidden="false" customHeight="false" outlineLevel="0" collapsed="false">
      <c r="A131" s="0" t="s">
        <v>450</v>
      </c>
      <c r="B131" s="0" t="n">
        <v>0.2590697335</v>
      </c>
      <c r="C131" s="0" t="n">
        <v>0.2562058493</v>
      </c>
      <c r="D131" s="0" t="n">
        <v>0.2538010694</v>
      </c>
      <c r="E131" s="0" t="n">
        <v>0.251698317</v>
      </c>
      <c r="F131" s="0" t="n">
        <v>0.2498877279</v>
      </c>
      <c r="G131" s="0" t="n">
        <v>0.2483500431</v>
      </c>
      <c r="H131" s="0" t="n">
        <v>0.247062438</v>
      </c>
      <c r="I131" s="0" t="n">
        <v>0.2460015914</v>
      </c>
      <c r="J131" s="0" t="n">
        <v>0.2451452185</v>
      </c>
      <c r="K131" s="0" t="n">
        <v>0.2444727423</v>
      </c>
      <c r="L131" s="0" t="n">
        <v>0.2439654787</v>
      </c>
      <c r="M131" s="0" t="n">
        <v>0.2436065422</v>
      </c>
      <c r="N131" s="0" t="n">
        <v>0.243380573</v>
      </c>
      <c r="O131" s="0" t="n">
        <v>0.2432733197</v>
      </c>
      <c r="P131" s="0" t="n">
        <v>0.2432710432</v>
      </c>
      <c r="Q131" s="0" t="n">
        <v>0.2433596385</v>
      </c>
      <c r="R131" s="0" t="n">
        <v>0.2435232462</v>
      </c>
      <c r="S131" s="0" t="n">
        <v>0.2437419263</v>
      </c>
      <c r="T131" s="0" t="n">
        <v>0.2439875983</v>
      </c>
      <c r="U131" s="0" t="n">
        <v>0.2442377232</v>
      </c>
      <c r="V131" s="0" t="n">
        <v>0.244431791</v>
      </c>
      <c r="W131" s="0" t="n">
        <v>0.2444694771</v>
      </c>
      <c r="X131" s="0" t="n">
        <v>0.2441774224</v>
      </c>
      <c r="Y131" s="0" t="n">
        <v>0.2442850802</v>
      </c>
      <c r="Z131" s="0" t="n">
        <v>0.2446432919</v>
      </c>
      <c r="AA131" s="0" t="n">
        <v>0.2450966782</v>
      </c>
      <c r="AB131" s="0" t="n">
        <v>0.2457499026</v>
      </c>
      <c r="AC131" s="0" t="n">
        <v>0.246778666</v>
      </c>
      <c r="AD131" s="0" t="n">
        <v>0.248490804</v>
      </c>
      <c r="AE131" s="0" t="n">
        <v>0.2464323548</v>
      </c>
      <c r="AF131" s="0" t="n">
        <v>0.2466939752</v>
      </c>
      <c r="AG131" s="0" t="n">
        <v>0.2469127826</v>
      </c>
      <c r="AH131" s="0" t="n">
        <v>0.2471021294</v>
      </c>
      <c r="AI131" s="0" t="n">
        <v>0.2472695821</v>
      </c>
      <c r="AJ131" s="0" t="n">
        <v>0.2474194893</v>
      </c>
      <c r="AK131" s="0" t="n">
        <v>0.2475544195</v>
      </c>
      <c r="AL131" s="0" t="n">
        <v>0.2476759371</v>
      </c>
      <c r="AM131" s="0" t="n">
        <v>0.2477849573</v>
      </c>
      <c r="AN131" s="0" t="n">
        <v>0.2478818401</v>
      </c>
      <c r="AO131" s="0" t="n">
        <v>0.2479662294</v>
      </c>
      <c r="AP131" s="0" t="n">
        <v>0.2480366221</v>
      </c>
      <c r="AQ131" s="0" t="n">
        <v>0.2480895196</v>
      </c>
      <c r="AR131" s="0" t="n">
        <v>0.2481178912</v>
      </c>
      <c r="AS131" s="0" t="n">
        <v>0.2481084325</v>
      </c>
      <c r="AT131" s="0" t="n">
        <v>0.2480367157</v>
      </c>
      <c r="AU131" s="0" t="n">
        <v>0.2478585883</v>
      </c>
      <c r="AV131" s="0" t="n">
        <v>0.2474948941</v>
      </c>
      <c r="AW131" s="0" t="n">
        <v>0.2468041965</v>
      </c>
      <c r="AX131" s="0" t="n">
        <v>0.2455336171</v>
      </c>
      <c r="AY131" s="0" t="n">
        <v>0.2432287371</v>
      </c>
      <c r="AZ131" s="0" t="n">
        <v>0.2582781457</v>
      </c>
      <c r="BA131" s="0" t="n">
        <v>0.2582781457</v>
      </c>
      <c r="BB131" s="0" t="n">
        <v>0.2582781457</v>
      </c>
      <c r="BC131" s="0" t="n">
        <v>0.2582781457</v>
      </c>
      <c r="BD131" s="0" t="n">
        <v>0.2582781457</v>
      </c>
      <c r="BE131" s="0" t="n">
        <v>0.2582781457</v>
      </c>
      <c r="BF131" s="0" t="n">
        <v>0.2582781457</v>
      </c>
      <c r="BG131" s="0" t="n">
        <v>0.2582781457</v>
      </c>
      <c r="BH131" s="0" t="n">
        <v>0.2582781457</v>
      </c>
      <c r="BI131" s="0" t="n">
        <v>0.2582781457</v>
      </c>
    </row>
    <row r="132" customFormat="false" ht="12.75" hidden="false" customHeight="false" outlineLevel="0" collapsed="false">
      <c r="A132" s="0" t="s">
        <v>451</v>
      </c>
      <c r="B132" s="0" t="n">
        <v>1.0010937159</v>
      </c>
      <c r="C132" s="0" t="n">
        <v>17.7348223876</v>
      </c>
      <c r="D132" s="0" t="n">
        <v>21.1558193597</v>
      </c>
      <c r="E132" s="0" t="n">
        <v>25.0217163895</v>
      </c>
      <c r="F132" s="0" t="n">
        <v>29.3478138884</v>
      </c>
      <c r="G132" s="0" t="n">
        <v>34.148482126</v>
      </c>
      <c r="H132" s="0" t="n">
        <v>39.4368527333</v>
      </c>
      <c r="I132" s="0" t="n">
        <v>45.2245322022</v>
      </c>
      <c r="J132" s="0" t="n">
        <v>51.5213210195</v>
      </c>
      <c r="K132" s="0" t="n">
        <v>58.3349295547</v>
      </c>
      <c r="L132" s="0" t="n">
        <v>65.6706851035</v>
      </c>
      <c r="M132" s="0" t="n">
        <v>73.5312265335</v>
      </c>
      <c r="N132" s="0" t="n">
        <v>81.9161842544</v>
      </c>
      <c r="O132" s="0" t="n">
        <v>90.821845276</v>
      </c>
      <c r="P132" s="0" t="n">
        <v>100.2408074755</v>
      </c>
      <c r="Q132" s="0" t="n">
        <v>110.1616365751</v>
      </c>
      <c r="R132" s="0" t="n">
        <v>120.5685579355</v>
      </c>
      <c r="S132" s="0" t="n">
        <v>131.4412512289</v>
      </c>
      <c r="T132" s="0" t="n">
        <v>142.7548830854</v>
      </c>
      <c r="U132" s="0" t="n">
        <v>154.4839870622</v>
      </c>
      <c r="V132" s="0" t="n">
        <v>166.5915594119</v>
      </c>
      <c r="W132" s="0" t="n">
        <v>179.0262181112</v>
      </c>
      <c r="X132" s="0" t="n">
        <v>191.7187592039</v>
      </c>
      <c r="Y132" s="0" t="n">
        <v>192.1607139532</v>
      </c>
      <c r="Z132" s="0" t="n">
        <v>187.3566961043</v>
      </c>
      <c r="AA132" s="0" t="n">
        <v>182.6727787017</v>
      </c>
      <c r="AB132" s="0" t="n">
        <v>178.1059592342</v>
      </c>
      <c r="AC132" s="0" t="n">
        <v>173.6533102533</v>
      </c>
      <c r="AD132" s="0" t="n">
        <v>169.311977497</v>
      </c>
      <c r="AE132" s="0" t="n">
        <v>229.2020727148</v>
      </c>
      <c r="AF132" s="0" t="n">
        <v>223.472020897</v>
      </c>
      <c r="AG132" s="0" t="n">
        <v>217.8852203745</v>
      </c>
      <c r="AH132" s="0" t="n">
        <v>212.4380898652</v>
      </c>
      <c r="AI132" s="0" t="n">
        <v>207.1271376185</v>
      </c>
      <c r="AJ132" s="0" t="n">
        <v>201.9489591781</v>
      </c>
      <c r="AK132" s="0" t="n">
        <v>196.9002351986</v>
      </c>
      <c r="AL132" s="0" t="n">
        <v>191.9777293187</v>
      </c>
      <c r="AM132" s="0" t="n">
        <v>187.1782860857</v>
      </c>
      <c r="AN132" s="0" t="n">
        <v>182.4988289336</v>
      </c>
      <c r="AO132" s="0" t="n">
        <v>177.9363582102</v>
      </c>
      <c r="AP132" s="0" t="n">
        <v>173.487949255</v>
      </c>
      <c r="AQ132" s="0" t="n">
        <v>169.1507505236</v>
      </c>
      <c r="AR132" s="0" t="n">
        <v>164.9219817605</v>
      </c>
      <c r="AS132" s="0" t="n">
        <v>160.7989322165</v>
      </c>
      <c r="AT132" s="0" t="n">
        <v>156.7789589111</v>
      </c>
      <c r="AU132" s="0" t="n">
        <v>152.8594849383</v>
      </c>
      <c r="AV132" s="0" t="n">
        <v>149.0379978148</v>
      </c>
      <c r="AW132" s="0" t="n">
        <v>145.3120478695</v>
      </c>
      <c r="AX132" s="0" t="n">
        <v>141.6792466727</v>
      </c>
      <c r="AY132" s="0" t="n">
        <v>138.1372655059</v>
      </c>
      <c r="AZ132" s="0" t="n">
        <v>134.6838338683</v>
      </c>
      <c r="BA132" s="0" t="n">
        <v>131.3167380216</v>
      </c>
      <c r="BB132" s="0" t="n">
        <v>128.033819571</v>
      </c>
      <c r="BC132" s="0" t="n">
        <v>121.7208295676</v>
      </c>
      <c r="BD132" s="0" t="n">
        <v>96.9288564185</v>
      </c>
      <c r="BE132" s="0" t="n">
        <v>72.1332676318</v>
      </c>
      <c r="BF132" s="0" t="n">
        <v>48.5947854708</v>
      </c>
      <c r="BG132" s="0" t="n">
        <v>27.5759976883</v>
      </c>
      <c r="BH132" s="0" t="n">
        <v>10.6254504379</v>
      </c>
      <c r="BI132" s="0" t="n">
        <v>0</v>
      </c>
    </row>
    <row r="133" customFormat="false" ht="12.75" hidden="false" customHeight="false" outlineLevel="0" collapsed="false">
      <c r="A133" s="0" t="s">
        <v>452</v>
      </c>
      <c r="B133" s="0" t="n">
        <v>1.0010937159</v>
      </c>
      <c r="C133" s="0" t="n">
        <v>17.7348223876</v>
      </c>
      <c r="D133" s="0" t="n">
        <v>21.1558193597</v>
      </c>
      <c r="E133" s="0" t="n">
        <v>25.0217163895</v>
      </c>
      <c r="F133" s="0" t="n">
        <v>29.3478138884</v>
      </c>
      <c r="G133" s="0" t="n">
        <v>34.148482126</v>
      </c>
      <c r="H133" s="0" t="n">
        <v>39.4368527333</v>
      </c>
      <c r="I133" s="0" t="n">
        <v>45.2245322022</v>
      </c>
      <c r="J133" s="0" t="n">
        <v>51.5213210195</v>
      </c>
      <c r="K133" s="0" t="n">
        <v>58.3349295547</v>
      </c>
      <c r="L133" s="0" t="n">
        <v>65.6706851035</v>
      </c>
      <c r="M133" s="0" t="n">
        <v>73.5312265335</v>
      </c>
      <c r="N133" s="0" t="n">
        <v>81.9161842544</v>
      </c>
      <c r="O133" s="0" t="n">
        <v>90.821845276</v>
      </c>
      <c r="P133" s="0" t="n">
        <v>100.2408074755</v>
      </c>
      <c r="Q133" s="0" t="n">
        <v>110.1616365751</v>
      </c>
      <c r="R133" s="0" t="n">
        <v>120.5685579355</v>
      </c>
      <c r="S133" s="0" t="n">
        <v>131.4412512289</v>
      </c>
      <c r="T133" s="0" t="n">
        <v>142.7548830854</v>
      </c>
      <c r="U133" s="0" t="n">
        <v>154.4839870622</v>
      </c>
      <c r="V133" s="0" t="n">
        <v>166.5915594119</v>
      </c>
      <c r="W133" s="0" t="n">
        <v>179.0262181112</v>
      </c>
      <c r="X133" s="0" t="n">
        <v>191.7187592039</v>
      </c>
      <c r="Y133" s="0" t="n">
        <v>192.1607139532</v>
      </c>
      <c r="Z133" s="0" t="n">
        <v>187.3566961043</v>
      </c>
      <c r="AA133" s="0" t="n">
        <v>182.6727787017</v>
      </c>
      <c r="AB133" s="0" t="n">
        <v>178.1059592342</v>
      </c>
      <c r="AC133" s="0" t="n">
        <v>173.6533102533</v>
      </c>
      <c r="AD133" s="0" t="n">
        <v>169.311977497</v>
      </c>
      <c r="AE133" s="0" t="n">
        <v>229.2020727148</v>
      </c>
      <c r="AF133" s="0" t="n">
        <v>223.472020897</v>
      </c>
      <c r="AG133" s="0" t="n">
        <v>217.8852203745</v>
      </c>
      <c r="AH133" s="0" t="n">
        <v>212.4380898652</v>
      </c>
      <c r="AI133" s="0" t="n">
        <v>207.1271376185</v>
      </c>
      <c r="AJ133" s="0" t="n">
        <v>201.9489591781</v>
      </c>
      <c r="AK133" s="0" t="n">
        <v>196.9002351986</v>
      </c>
      <c r="AL133" s="0" t="n">
        <v>191.9777293187</v>
      </c>
      <c r="AM133" s="0" t="n">
        <v>187.1782860857</v>
      </c>
      <c r="AN133" s="0" t="n">
        <v>182.4988289336</v>
      </c>
      <c r="AO133" s="0" t="n">
        <v>177.9363582102</v>
      </c>
      <c r="AP133" s="0" t="n">
        <v>173.487949255</v>
      </c>
      <c r="AQ133" s="0" t="n">
        <v>169.1507505236</v>
      </c>
      <c r="AR133" s="0" t="n">
        <v>164.9219817605</v>
      </c>
      <c r="AS133" s="0" t="n">
        <v>160.7989322165</v>
      </c>
      <c r="AT133" s="0" t="n">
        <v>156.7789589111</v>
      </c>
      <c r="AU133" s="0" t="n">
        <v>152.8594849383</v>
      </c>
      <c r="AV133" s="0" t="n">
        <v>149.0379978148</v>
      </c>
      <c r="AW133" s="0" t="n">
        <v>145.3120478695</v>
      </c>
      <c r="AX133" s="0" t="n">
        <v>141.6792466727</v>
      </c>
      <c r="AY133" s="0" t="n">
        <v>138.1372655059</v>
      </c>
      <c r="AZ133" s="0" t="n">
        <v>134.6838338683</v>
      </c>
      <c r="BA133" s="0" t="n">
        <v>131.3167380216</v>
      </c>
      <c r="BB133" s="0" t="n">
        <v>128.033819571</v>
      </c>
      <c r="BC133" s="0" t="n">
        <v>121.7208295676</v>
      </c>
      <c r="BD133" s="0" t="n">
        <v>96.9288564185</v>
      </c>
      <c r="BE133" s="0" t="n">
        <v>72.1332676318</v>
      </c>
      <c r="BF133" s="0" t="n">
        <v>48.5947854708</v>
      </c>
      <c r="BG133" s="0" t="n">
        <v>27.5759976883</v>
      </c>
      <c r="BH133" s="0" t="n">
        <v>10.6254504379</v>
      </c>
      <c r="BI133" s="0" t="n">
        <v>0</v>
      </c>
    </row>
    <row r="134" customFormat="false" ht="12.75" hidden="false" customHeight="false" outlineLevel="0" collapsed="false">
      <c r="A134" s="0" t="s">
        <v>453</v>
      </c>
      <c r="B134" s="0" t="n">
        <v>3.6700095625</v>
      </c>
      <c r="C134" s="0" t="n">
        <v>65.0158588731</v>
      </c>
      <c r="D134" s="0" t="n">
        <v>77.5572337727</v>
      </c>
      <c r="E134" s="0" t="n">
        <v>91.729612284</v>
      </c>
      <c r="F134" s="0" t="n">
        <v>107.5890857149</v>
      </c>
      <c r="G134" s="0" t="n">
        <v>125.1883354738</v>
      </c>
      <c r="H134" s="0" t="n">
        <v>144.5755021204</v>
      </c>
      <c r="I134" s="0" t="n">
        <v>165.7931350531</v>
      </c>
      <c r="J134" s="0" t="n">
        <v>188.8771628575</v>
      </c>
      <c r="K134" s="0" t="n">
        <v>213.8558517474</v>
      </c>
      <c r="L134" s="0" t="n">
        <v>240.7487315894</v>
      </c>
      <c r="M134" s="0" t="n">
        <v>269.5654764717</v>
      </c>
      <c r="N134" s="0" t="n">
        <v>300.3047314765</v>
      </c>
      <c r="O134" s="0" t="n">
        <v>332.9528847819</v>
      </c>
      <c r="P134" s="0" t="n">
        <v>367.4828002051</v>
      </c>
      <c r="Q134" s="0" t="n">
        <v>403.8525596842</v>
      </c>
      <c r="R134" s="0" t="n">
        <v>442.0043333915</v>
      </c>
      <c r="S134" s="0" t="n">
        <v>481.8636270051</v>
      </c>
      <c r="T134" s="0" t="n">
        <v>523.3394013912</v>
      </c>
      <c r="U134" s="0" t="n">
        <v>566.33829657</v>
      </c>
      <c r="V134" s="0" t="n">
        <v>610.724656804</v>
      </c>
      <c r="W134" s="0" t="n">
        <v>656.3101155958</v>
      </c>
      <c r="X134" s="0" t="n">
        <v>702.8409712413</v>
      </c>
      <c r="Y134" s="0" t="n">
        <v>704.4611773524</v>
      </c>
      <c r="Z134" s="0" t="n">
        <v>686.8496479185</v>
      </c>
      <c r="AA134" s="0" t="n">
        <v>669.6784067206</v>
      </c>
      <c r="AB134" s="0" t="n">
        <v>652.9364465526</v>
      </c>
      <c r="AC134" s="0" t="n">
        <v>636.6130353887</v>
      </c>
      <c r="AD134" s="0" t="n">
        <v>620.697709504</v>
      </c>
      <c r="AE134" s="0" t="n">
        <v>840.2547985726</v>
      </c>
      <c r="AF134" s="0" t="n">
        <v>819.2484286082</v>
      </c>
      <c r="AG134" s="0" t="n">
        <v>798.767217893</v>
      </c>
      <c r="AH134" s="0" t="n">
        <v>778.7980374457</v>
      </c>
      <c r="AI134" s="0" t="n">
        <v>759.3280865096</v>
      </c>
      <c r="AJ134" s="0" t="n">
        <v>740.3448843468</v>
      </c>
      <c r="AK134" s="0" t="n">
        <v>721.8362622382</v>
      </c>
      <c r="AL134" s="0" t="n">
        <v>703.7903556822</v>
      </c>
      <c r="AM134" s="0" t="n">
        <v>686.1955967902</v>
      </c>
      <c r="AN134" s="0" t="n">
        <v>669.0407068704</v>
      </c>
      <c r="AO134" s="0" t="n">
        <v>652.3146891986</v>
      </c>
      <c r="AP134" s="0" t="n">
        <v>636.0068219687</v>
      </c>
      <c r="AQ134" s="0" t="n">
        <v>620.1066514195</v>
      </c>
      <c r="AR134" s="0" t="n">
        <v>604.603985134</v>
      </c>
      <c r="AS134" s="0" t="n">
        <v>589.4888855056</v>
      </c>
      <c r="AT134" s="0" t="n">
        <v>574.751663368</v>
      </c>
      <c r="AU134" s="0" t="n">
        <v>560.3828717838</v>
      </c>
      <c r="AV134" s="0" t="n">
        <v>546.3732999892</v>
      </c>
      <c r="AW134" s="0" t="n">
        <v>532.7139674895</v>
      </c>
      <c r="AX134" s="0" t="n">
        <v>519.3961183022</v>
      </c>
      <c r="AY134" s="0" t="n">
        <v>506.4112153447</v>
      </c>
      <c r="AZ134" s="0" t="n">
        <v>493.750934961</v>
      </c>
      <c r="BA134" s="0" t="n">
        <v>481.407161587</v>
      </c>
      <c r="BB134" s="0" t="n">
        <v>469.3719825473</v>
      </c>
      <c r="BC134" s="0" t="n">
        <v>446.2285611949</v>
      </c>
      <c r="BD134" s="0" t="n">
        <v>355.3411876302</v>
      </c>
      <c r="BE134" s="0" t="n">
        <v>264.4405591382</v>
      </c>
      <c r="BF134" s="0" t="n">
        <v>178.1484835358</v>
      </c>
      <c r="BG134" s="0" t="n">
        <v>101.0936075254</v>
      </c>
      <c r="BH134" s="0" t="n">
        <v>38.9529013052</v>
      </c>
      <c r="BI134" s="0" t="n">
        <v>0</v>
      </c>
    </row>
    <row r="135" customFormat="false" ht="12.75" hidden="false" customHeight="false" outlineLevel="0" collapsed="false">
      <c r="A135" s="0" t="s">
        <v>454</v>
      </c>
      <c r="B135" s="0" t="n">
        <v>0.039</v>
      </c>
      <c r="C135" s="0" t="n">
        <v>0.1952999369</v>
      </c>
      <c r="D135" s="0" t="n">
        <v>0.2184579609</v>
      </c>
      <c r="E135" s="0" t="n">
        <v>0.2432032294</v>
      </c>
      <c r="F135" s="0" t="n">
        <v>0.2694976095</v>
      </c>
      <c r="G135" s="0" t="n">
        <v>0.2973148503</v>
      </c>
      <c r="H135" s="0" t="n">
        <v>0.3266363445</v>
      </c>
      <c r="I135" s="0" t="n">
        <v>0.3574480742</v>
      </c>
      <c r="J135" s="0" t="n">
        <v>0.389738333</v>
      </c>
      <c r="K135" s="0" t="n">
        <v>0.4234959626</v>
      </c>
      <c r="L135" s="0" t="n">
        <v>0.458708928</v>
      </c>
      <c r="M135" s="0" t="n">
        <v>0.495363113</v>
      </c>
      <c r="N135" s="0" t="n">
        <v>0.5334412573</v>
      </c>
      <c r="O135" s="0" t="n">
        <v>0.5729219824</v>
      </c>
      <c r="P135" s="0" t="n">
        <v>0.6137788811</v>
      </c>
      <c r="Q135" s="0" t="n">
        <v>0.6559796844</v>
      </c>
      <c r="R135" s="0" t="n">
        <v>0.6994855748</v>
      </c>
      <c r="S135" s="0" t="n">
        <v>0.7442508161</v>
      </c>
      <c r="T135" s="0" t="n">
        <v>0.7902230493</v>
      </c>
      <c r="U135" s="0" t="n">
        <v>0.8373550177</v>
      </c>
      <c r="V135" s="0" t="n">
        <v>0.8855711607</v>
      </c>
      <c r="W135" s="0" t="n">
        <v>0.9347612547</v>
      </c>
      <c r="X135" s="0" t="n">
        <v>0.9847724741</v>
      </c>
      <c r="Y135" s="0" t="n">
        <v>1</v>
      </c>
      <c r="Z135" s="0" t="n">
        <v>1</v>
      </c>
      <c r="AA135" s="0" t="n">
        <v>1</v>
      </c>
      <c r="AB135" s="0" t="n">
        <v>1</v>
      </c>
      <c r="AC135" s="0" t="n">
        <v>1</v>
      </c>
      <c r="AD135" s="0" t="n">
        <v>1</v>
      </c>
      <c r="AE135" s="0" t="n">
        <v>1.2</v>
      </c>
      <c r="AF135" s="0" t="n">
        <v>1.2</v>
      </c>
      <c r="AG135" s="0" t="n">
        <v>1.2</v>
      </c>
      <c r="AH135" s="0" t="n">
        <v>1.2</v>
      </c>
      <c r="AI135" s="0" t="n">
        <v>1.2</v>
      </c>
      <c r="AJ135" s="0" t="n">
        <v>1.2</v>
      </c>
      <c r="AK135" s="0" t="n">
        <v>1.2</v>
      </c>
      <c r="AL135" s="0" t="n">
        <v>1.2</v>
      </c>
      <c r="AM135" s="0" t="n">
        <v>1.2</v>
      </c>
      <c r="AN135" s="0" t="n">
        <v>1.2</v>
      </c>
      <c r="AO135" s="0" t="n">
        <v>1.2</v>
      </c>
      <c r="AP135" s="0" t="n">
        <v>1.2</v>
      </c>
      <c r="AQ135" s="0" t="n">
        <v>1.2</v>
      </c>
      <c r="AR135" s="0" t="n">
        <v>1.2</v>
      </c>
      <c r="AS135" s="0" t="n">
        <v>1.2</v>
      </c>
      <c r="AT135" s="0" t="n">
        <v>1.2</v>
      </c>
      <c r="AU135" s="0" t="n">
        <v>1.2</v>
      </c>
      <c r="AV135" s="0" t="n">
        <v>1.2</v>
      </c>
      <c r="AW135" s="0" t="n">
        <v>1.2</v>
      </c>
      <c r="AX135" s="0" t="n">
        <v>1.2</v>
      </c>
      <c r="AY135" s="0" t="n">
        <v>1.2</v>
      </c>
      <c r="AZ135" s="0" t="n">
        <v>1.2</v>
      </c>
      <c r="BA135" s="0" t="n">
        <v>1.2</v>
      </c>
      <c r="BB135" s="0" t="n">
        <v>1.2</v>
      </c>
      <c r="BC135" s="0" t="n">
        <v>1.1832864871</v>
      </c>
      <c r="BD135" s="0" t="n">
        <v>1.0574198132</v>
      </c>
      <c r="BE135" s="0" t="n">
        <v>0.9100568021</v>
      </c>
      <c r="BF135" s="0" t="n">
        <v>0.7410947704</v>
      </c>
      <c r="BG135" s="0" t="n">
        <v>0.5486345641</v>
      </c>
      <c r="BH135" s="0" t="n">
        <v>0.327559013</v>
      </c>
      <c r="BI135" s="0" t="n">
        <v>0</v>
      </c>
    </row>
    <row r="136" customFormat="false" ht="12.75" hidden="false" customHeight="false" outlineLevel="0" collapsed="false">
      <c r="A136" s="0" t="s">
        <v>455</v>
      </c>
      <c r="B136" s="0" t="n">
        <v>0.039</v>
      </c>
      <c r="C136" s="0" t="n">
        <v>0.1952999369</v>
      </c>
      <c r="D136" s="0" t="n">
        <v>0.2184579609</v>
      </c>
      <c r="E136" s="0" t="n">
        <v>0.2432032294</v>
      </c>
      <c r="F136" s="0" t="n">
        <v>0.2694976095</v>
      </c>
      <c r="G136" s="0" t="n">
        <v>0.2973148503</v>
      </c>
      <c r="H136" s="0" t="n">
        <v>0.3266363445</v>
      </c>
      <c r="I136" s="0" t="n">
        <v>0.3574480742</v>
      </c>
      <c r="J136" s="0" t="n">
        <v>0.389738333</v>
      </c>
      <c r="K136" s="0" t="n">
        <v>0.4234959626</v>
      </c>
      <c r="L136" s="0" t="n">
        <v>0.458708928</v>
      </c>
      <c r="M136" s="0" t="n">
        <v>0.495363113</v>
      </c>
      <c r="N136" s="0" t="n">
        <v>0.5334412573</v>
      </c>
      <c r="O136" s="0" t="n">
        <v>0.5729219824</v>
      </c>
      <c r="P136" s="0" t="n">
        <v>0.6137788811</v>
      </c>
      <c r="Q136" s="0" t="n">
        <v>0.6559796844</v>
      </c>
      <c r="R136" s="0" t="n">
        <v>0.6994855748</v>
      </c>
      <c r="S136" s="0" t="n">
        <v>0.7442508161</v>
      </c>
      <c r="T136" s="0" t="n">
        <v>0.7902230493</v>
      </c>
      <c r="U136" s="0" t="n">
        <v>0.8373550177</v>
      </c>
      <c r="V136" s="0" t="n">
        <v>0.8855711607</v>
      </c>
      <c r="W136" s="0" t="n">
        <v>0.9347612547</v>
      </c>
      <c r="X136" s="0" t="n">
        <v>0.9847724741</v>
      </c>
      <c r="Y136" s="0" t="n">
        <v>1</v>
      </c>
      <c r="Z136" s="0" t="n">
        <v>1</v>
      </c>
      <c r="AA136" s="0" t="n">
        <v>1</v>
      </c>
      <c r="AB136" s="0" t="n">
        <v>1</v>
      </c>
      <c r="AC136" s="0" t="n">
        <v>1</v>
      </c>
      <c r="AD136" s="0" t="n">
        <v>1</v>
      </c>
      <c r="AE136" s="0" t="n">
        <v>1.2</v>
      </c>
      <c r="AF136" s="0" t="n">
        <v>1.2</v>
      </c>
      <c r="AG136" s="0" t="n">
        <v>1.2</v>
      </c>
      <c r="AH136" s="0" t="n">
        <v>1.2</v>
      </c>
      <c r="AI136" s="0" t="n">
        <v>1.2</v>
      </c>
      <c r="AJ136" s="0" t="n">
        <v>1.2</v>
      </c>
      <c r="AK136" s="0" t="n">
        <v>1.2</v>
      </c>
      <c r="AL136" s="0" t="n">
        <v>1.2</v>
      </c>
      <c r="AM136" s="0" t="n">
        <v>1.2</v>
      </c>
      <c r="AN136" s="0" t="n">
        <v>1.2</v>
      </c>
      <c r="AO136" s="0" t="n">
        <v>1.2</v>
      </c>
      <c r="AP136" s="0" t="n">
        <v>1.2</v>
      </c>
      <c r="AQ136" s="0" t="n">
        <v>1.2</v>
      </c>
      <c r="AR136" s="0" t="n">
        <v>1.2</v>
      </c>
      <c r="AS136" s="0" t="n">
        <v>1.2</v>
      </c>
      <c r="AT136" s="0" t="n">
        <v>1.2</v>
      </c>
      <c r="AU136" s="0" t="n">
        <v>1.2</v>
      </c>
      <c r="AV136" s="0" t="n">
        <v>1.2</v>
      </c>
      <c r="AW136" s="0" t="n">
        <v>1.2</v>
      </c>
      <c r="AX136" s="0" t="n">
        <v>1.2</v>
      </c>
      <c r="AY136" s="0" t="n">
        <v>1.2</v>
      </c>
      <c r="AZ136" s="0" t="n">
        <v>1.2</v>
      </c>
      <c r="BA136" s="0" t="n">
        <v>1.2</v>
      </c>
      <c r="BB136" s="0" t="n">
        <v>1.2</v>
      </c>
      <c r="BC136" s="0" t="n">
        <v>1.1832864871</v>
      </c>
      <c r="BD136" s="0" t="n">
        <v>1.0574198132</v>
      </c>
      <c r="BE136" s="0" t="n">
        <v>0.9100568021</v>
      </c>
      <c r="BF136" s="0" t="n">
        <v>0.7410947704</v>
      </c>
      <c r="BG136" s="0" t="n">
        <v>0.5486345641</v>
      </c>
      <c r="BH136" s="0" t="n">
        <v>0.327559013</v>
      </c>
      <c r="BI136" s="0" t="n">
        <v>0</v>
      </c>
    </row>
    <row r="137" customFormat="false" ht="12.75" hidden="false" customHeight="false" outlineLevel="0" collapsed="false">
      <c r="A137" s="0" t="s">
        <v>456</v>
      </c>
      <c r="B137" s="0" t="n">
        <v>1.0010937159</v>
      </c>
      <c r="C137" s="0" t="n">
        <v>17.7348223876</v>
      </c>
      <c r="D137" s="0" t="n">
        <v>21.1558193597</v>
      </c>
      <c r="E137" s="0" t="n">
        <v>25.0217163895</v>
      </c>
      <c r="F137" s="0" t="n">
        <v>29.3478138884</v>
      </c>
      <c r="G137" s="0" t="n">
        <v>34.148482126</v>
      </c>
      <c r="H137" s="0" t="n">
        <v>39.4368527333</v>
      </c>
      <c r="I137" s="0" t="n">
        <v>45.2245322022</v>
      </c>
      <c r="J137" s="0" t="n">
        <v>51.5213210195</v>
      </c>
      <c r="K137" s="0" t="n">
        <v>58.3349295547</v>
      </c>
      <c r="L137" s="0" t="n">
        <v>65.6706851035</v>
      </c>
      <c r="M137" s="0" t="n">
        <v>73.5312265335</v>
      </c>
      <c r="N137" s="0" t="n">
        <v>81.9161842544</v>
      </c>
      <c r="O137" s="0" t="n">
        <v>90.821845276</v>
      </c>
      <c r="P137" s="0" t="n">
        <v>100.2408074755</v>
      </c>
      <c r="Q137" s="0" t="n">
        <v>110.1616365751</v>
      </c>
      <c r="R137" s="0" t="n">
        <v>120.5685579355</v>
      </c>
      <c r="S137" s="0" t="n">
        <v>131.4412512289</v>
      </c>
      <c r="T137" s="0" t="n">
        <v>142.7548830854</v>
      </c>
      <c r="U137" s="0" t="n">
        <v>154.4839870622</v>
      </c>
      <c r="V137" s="0" t="n">
        <v>166.5915594119</v>
      </c>
      <c r="W137" s="0" t="n">
        <v>179.0262181112</v>
      </c>
      <c r="X137" s="0" t="n">
        <v>191.7187592039</v>
      </c>
      <c r="Y137" s="0" t="n">
        <v>192.1607139532</v>
      </c>
      <c r="Z137" s="0" t="n">
        <v>187.3566961043</v>
      </c>
      <c r="AA137" s="0" t="n">
        <v>182.6727787017</v>
      </c>
      <c r="AB137" s="0" t="n">
        <v>178.1059592342</v>
      </c>
      <c r="AC137" s="0" t="n">
        <v>173.6533102533</v>
      </c>
      <c r="AD137" s="0" t="n">
        <v>169.311977497</v>
      </c>
      <c r="AE137" s="0" t="n">
        <v>229.2020727148</v>
      </c>
      <c r="AF137" s="0" t="n">
        <v>223.472020897</v>
      </c>
      <c r="AG137" s="0" t="n">
        <v>217.8852203745</v>
      </c>
      <c r="AH137" s="0" t="n">
        <v>212.4380898652</v>
      </c>
      <c r="AI137" s="0" t="n">
        <v>207.1271376185</v>
      </c>
      <c r="AJ137" s="0" t="n">
        <v>201.9489591781</v>
      </c>
      <c r="AK137" s="0" t="n">
        <v>196.9002351986</v>
      </c>
      <c r="AL137" s="0" t="n">
        <v>191.9777293187</v>
      </c>
      <c r="AM137" s="0" t="n">
        <v>187.1782860857</v>
      </c>
      <c r="AN137" s="0" t="n">
        <v>182.4988289336</v>
      </c>
      <c r="AO137" s="0" t="n">
        <v>177.9363582102</v>
      </c>
      <c r="AP137" s="0" t="n">
        <v>173.487949255</v>
      </c>
      <c r="AQ137" s="0" t="n">
        <v>169.1507505236</v>
      </c>
      <c r="AR137" s="0" t="n">
        <v>164.9219817605</v>
      </c>
      <c r="AS137" s="0" t="n">
        <v>160.7989322165</v>
      </c>
      <c r="AT137" s="0" t="n">
        <v>156.7789589111</v>
      </c>
      <c r="AU137" s="0" t="n">
        <v>152.8594849383</v>
      </c>
      <c r="AV137" s="0" t="n">
        <v>149.0379978148</v>
      </c>
      <c r="AW137" s="0" t="n">
        <v>145.3120478695</v>
      </c>
      <c r="AX137" s="0" t="n">
        <v>141.6792466727</v>
      </c>
      <c r="AY137" s="0" t="n">
        <v>138.1372655059</v>
      </c>
      <c r="AZ137" s="0" t="n">
        <v>134.6838338683</v>
      </c>
      <c r="BA137" s="0" t="n">
        <v>131.3167380216</v>
      </c>
      <c r="BB137" s="0" t="n">
        <v>128.033819571</v>
      </c>
      <c r="BC137" s="0" t="n">
        <v>121.7208295676</v>
      </c>
      <c r="BD137" s="0" t="n">
        <v>96.9288564185</v>
      </c>
      <c r="BE137" s="0" t="n">
        <v>72.1332676318</v>
      </c>
      <c r="BF137" s="0" t="n">
        <v>48.5947854708</v>
      </c>
      <c r="BG137" s="0" t="n">
        <v>27.5759976883</v>
      </c>
      <c r="BH137" s="0" t="n">
        <v>10.6254504379</v>
      </c>
      <c r="BI137" s="0" t="n">
        <v>0</v>
      </c>
    </row>
    <row r="138" customFormat="false" ht="12.75" hidden="false" customHeight="false" outlineLevel="0" collapsed="false">
      <c r="A138" s="0" t="s">
        <v>457</v>
      </c>
      <c r="B138" s="0" t="n">
        <v>0.0516358617</v>
      </c>
      <c r="C138" s="0" t="n">
        <v>0.0506925309</v>
      </c>
      <c r="D138" s="0" t="n">
        <v>0.0496082069</v>
      </c>
      <c r="E138" s="0" t="n">
        <v>0.0484675666</v>
      </c>
      <c r="F138" s="0" t="n">
        <v>0.0473168596</v>
      </c>
      <c r="G138" s="0" t="n">
        <v>0.0461810392</v>
      </c>
      <c r="H138" s="0" t="n">
        <v>0.0450733486</v>
      </c>
      <c r="I138" s="0" t="n">
        <v>0.0440006478</v>
      </c>
      <c r="J138" s="0" t="n">
        <v>0.0429663574</v>
      </c>
      <c r="K138" s="0" t="n">
        <v>0.0419720753</v>
      </c>
      <c r="L138" s="0" t="n">
        <v>0.0410184579</v>
      </c>
      <c r="M138" s="0" t="n">
        <v>0.0401056983</v>
      </c>
      <c r="N138" s="0" t="n">
        <v>0.0392337892</v>
      </c>
      <c r="O138" s="0" t="n">
        <v>0.0384026829</v>
      </c>
      <c r="P138" s="0" t="n">
        <v>0.0376124186</v>
      </c>
      <c r="Q138" s="0" t="n">
        <v>0.0368632764</v>
      </c>
      <c r="R138" s="0" t="n">
        <v>0.036156024</v>
      </c>
      <c r="S138" s="0" t="n">
        <v>0.0354923558</v>
      </c>
      <c r="T138" s="0" t="n">
        <v>0.0348801819</v>
      </c>
      <c r="U138" s="0" t="n">
        <v>0.034321555</v>
      </c>
      <c r="V138" s="0" t="n">
        <v>0.0338243343</v>
      </c>
      <c r="W138" s="0" t="n">
        <v>0.0334053865</v>
      </c>
      <c r="X138" s="0" t="n">
        <v>0.0330927006</v>
      </c>
      <c r="Y138" s="0" t="n">
        <v>0.0327492547</v>
      </c>
      <c r="Z138" s="0" t="n">
        <v>0.0323344381</v>
      </c>
      <c r="AA138" s="0" t="n">
        <v>0.031861166</v>
      </c>
      <c r="AB138" s="0" t="n">
        <v>0.0313251718</v>
      </c>
      <c r="AC138" s="0" t="n">
        <v>0.030701728</v>
      </c>
      <c r="AD138" s="0" t="n">
        <v>0.0301894513</v>
      </c>
      <c r="AE138" s="0" t="n">
        <v>0.0300609283</v>
      </c>
      <c r="AF138" s="0" t="n">
        <v>0.029846371</v>
      </c>
      <c r="AG138" s="0" t="n">
        <v>0.0295736504</v>
      </c>
      <c r="AH138" s="0" t="n">
        <v>0.0292613331</v>
      </c>
      <c r="AI138" s="0" t="n">
        <v>0.0289222371</v>
      </c>
      <c r="AJ138" s="0" t="n">
        <v>0.0285655365</v>
      </c>
      <c r="AK138" s="0" t="n">
        <v>0.0281980135</v>
      </c>
      <c r="AL138" s="0" t="n">
        <v>0.0278248252</v>
      </c>
      <c r="AM138" s="0" t="n">
        <v>0.0274499772</v>
      </c>
      <c r="AN138" s="0" t="n">
        <v>0.0270766611</v>
      </c>
      <c r="AO138" s="0" t="n">
        <v>0.026707505</v>
      </c>
      <c r="AP138" s="0" t="n">
        <v>0.026344815</v>
      </c>
      <c r="AQ138" s="0" t="n">
        <v>0.0259908498</v>
      </c>
      <c r="AR138" s="0" t="n">
        <v>0.0256482065</v>
      </c>
      <c r="AS138" s="0" t="n">
        <v>0.025320414</v>
      </c>
      <c r="AT138" s="0" t="n">
        <v>0.025012926</v>
      </c>
      <c r="AU138" s="0" t="n">
        <v>0.0247348261</v>
      </c>
      <c r="AV138" s="0" t="n">
        <v>0.0245018234</v>
      </c>
      <c r="AW138" s="0" t="n">
        <v>0.0243416034</v>
      </c>
      <c r="AX138" s="0" t="n">
        <v>0.0243035731</v>
      </c>
      <c r="AY138" s="0" t="n">
        <v>0.0169068101</v>
      </c>
      <c r="AZ138" s="0" t="n">
        <v>0.0250502893</v>
      </c>
      <c r="BA138" s="0" t="n">
        <v>0.0241972219</v>
      </c>
      <c r="BB138" s="0" t="n">
        <v>0.0235694017</v>
      </c>
      <c r="BC138" s="0" t="n">
        <v>0.0232141659</v>
      </c>
      <c r="BD138" s="0" t="n">
        <v>0.0227375612</v>
      </c>
      <c r="BE138" s="0" t="n">
        <v>0.0222905172</v>
      </c>
      <c r="BF138" s="0" t="n">
        <v>0.0218648464</v>
      </c>
      <c r="BG138" s="0" t="n">
        <v>0.0214471004</v>
      </c>
      <c r="BH138" s="0" t="n">
        <v>0.0210220557</v>
      </c>
      <c r="BI138" s="0" t="n">
        <v>0</v>
      </c>
    </row>
    <row r="139" customFormat="false" ht="12.75" hidden="false" customHeight="false" outlineLevel="0" collapsed="false">
      <c r="A139" s="0" t="s">
        <v>458</v>
      </c>
      <c r="B139" s="0" t="n">
        <v>14.7428554188</v>
      </c>
      <c r="C139" s="0" t="n">
        <v>17.7348223608</v>
      </c>
      <c r="D139" s="0" t="n">
        <v>21.1558193277</v>
      </c>
      <c r="E139" s="0" t="n">
        <v>25.0217163532</v>
      </c>
      <c r="F139" s="0" t="n">
        <v>29.3478138475</v>
      </c>
      <c r="G139" s="0" t="n">
        <v>34.1484820774</v>
      </c>
      <c r="H139" s="0" t="n">
        <v>39.4368526838</v>
      </c>
      <c r="I139" s="0" t="n">
        <v>45.2245321427</v>
      </c>
      <c r="J139" s="0" t="n">
        <v>51.5213209545</v>
      </c>
      <c r="K139" s="0" t="n">
        <v>58.3349294854</v>
      </c>
      <c r="L139" s="0" t="n">
        <v>65.6706850299</v>
      </c>
      <c r="M139" s="0" t="n">
        <v>73.5312264512</v>
      </c>
      <c r="N139" s="0" t="n">
        <v>81.9161841578</v>
      </c>
      <c r="O139" s="0" t="n">
        <v>90.8218451729</v>
      </c>
      <c r="P139" s="0" t="n">
        <v>100.2408073644</v>
      </c>
      <c r="Q139" s="0" t="n">
        <v>110.1616364515</v>
      </c>
      <c r="R139" s="0" t="n">
        <v>120.5685578104</v>
      </c>
      <c r="S139" s="0" t="n">
        <v>131.4412510929</v>
      </c>
      <c r="T139" s="0" t="n">
        <v>142.7548829425</v>
      </c>
      <c r="U139" s="0" t="n">
        <v>154.4839869075</v>
      </c>
      <c r="V139" s="0" t="n">
        <v>166.5915592447</v>
      </c>
      <c r="W139" s="0" t="n">
        <v>179.0262179302</v>
      </c>
      <c r="X139" s="0" t="n">
        <v>191.7187590216</v>
      </c>
      <c r="Y139" s="0" t="n">
        <v>204.5742751483</v>
      </c>
      <c r="Z139" s="0" t="n">
        <v>217.4876589088</v>
      </c>
      <c r="AA139" s="0" t="n">
        <v>230.3792102963</v>
      </c>
      <c r="AB139" s="0" t="n">
        <v>243.194168182</v>
      </c>
      <c r="AC139" s="0" t="n">
        <v>255.9059132353</v>
      </c>
      <c r="AD139" s="0" t="n">
        <v>268.521062758</v>
      </c>
      <c r="AE139" s="0" t="n">
        <v>281.429433162</v>
      </c>
      <c r="AF139" s="0" t="n">
        <v>293.5499376283</v>
      </c>
      <c r="AG139" s="0" t="n">
        <v>304.6721760868</v>
      </c>
      <c r="AH139" s="0" t="n">
        <v>314.6090678916</v>
      </c>
      <c r="AI139" s="0" t="n">
        <v>323.1925694309</v>
      </c>
      <c r="AJ139" s="0" t="n">
        <v>330.2716714134</v>
      </c>
      <c r="AK139" s="0" t="n">
        <v>335.7118207881</v>
      </c>
      <c r="AL139" s="0" t="n">
        <v>339.3952234734</v>
      </c>
      <c r="AM139" s="0" t="n">
        <v>341.2217119432</v>
      </c>
      <c r="AN139" s="0" t="n">
        <v>341.1099676363</v>
      </c>
      <c r="AO139" s="0" t="n">
        <v>338.9990238157</v>
      </c>
      <c r="AP139" s="0" t="n">
        <v>334.8499721538</v>
      </c>
      <c r="AQ139" s="0" t="n">
        <v>328.6478455437</v>
      </c>
      <c r="AR139" s="0" t="n">
        <v>320.4036151337</v>
      </c>
      <c r="AS139" s="0" t="n">
        <v>310.1561990618</v>
      </c>
      <c r="AT139" s="0" t="n">
        <v>297.9742504931</v>
      </c>
      <c r="AU139" s="0" t="n">
        <v>283.9572987015</v>
      </c>
      <c r="AV139" s="0" t="n">
        <v>268.2354196759</v>
      </c>
      <c r="AW139" s="0" t="n">
        <v>250.9659307151</v>
      </c>
      <c r="AX139" s="0" t="n">
        <v>232.3243753258</v>
      </c>
      <c r="AY139" s="0" t="n">
        <v>212.4848503089</v>
      </c>
      <c r="AZ139" s="0" t="n">
        <v>187.3292711566</v>
      </c>
      <c r="BA139" s="0" t="n">
        <v>167.0893623574</v>
      </c>
      <c r="BB139" s="0" t="n">
        <v>145.1559373824</v>
      </c>
      <c r="BC139" s="0" t="n">
        <v>121.7208291939</v>
      </c>
      <c r="BD139" s="0" t="n">
        <v>96.9288554872</v>
      </c>
      <c r="BE139" s="0" t="n">
        <v>72.1332674071</v>
      </c>
      <c r="BF139" s="0" t="n">
        <v>48.5947853345</v>
      </c>
      <c r="BG139" s="0" t="n">
        <v>27.5759975948</v>
      </c>
      <c r="BH139" s="0" t="n">
        <v>10.6254504433</v>
      </c>
      <c r="BI139" s="0" t="n">
        <v>0</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sheetPr filterMode="false">
    <tabColor rgb="FF92D050"/>
    <pageSetUpPr fitToPage="false"/>
  </sheetPr>
  <dimension ref="A1:BJ14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2" topLeftCell="C88" activePane="bottomRight" state="frozen"/>
      <selection pane="topLeft" activeCell="A1" activeCellId="0" sqref="A1"/>
      <selection pane="topRight" activeCell="C1" activeCellId="0" sqref="C1"/>
      <selection pane="bottomLeft" activeCell="A88" activeCellId="0" sqref="A88"/>
      <selection pane="bottomRight" activeCell="D145" activeCellId="0" sqref="D145"/>
    </sheetView>
  </sheetViews>
  <sheetFormatPr defaultRowHeight="12.75" zeroHeight="false" outlineLevelRow="0" outlineLevelCol="0"/>
  <cols>
    <col collapsed="false" customWidth="true" hidden="false" outlineLevel="0" max="1" min="1" style="0" width="20.57"/>
    <col collapsed="false" customWidth="true" hidden="false" outlineLevel="0" max="2" min="2" style="0" width="28.71"/>
    <col collapsed="false" customWidth="true" hidden="false" outlineLevel="0" max="3" min="3" style="0" width="12.57"/>
    <col collapsed="false" customWidth="true" hidden="false" outlineLevel="0" max="4" min="4" style="0" width="13.29"/>
    <col collapsed="false" customWidth="true" hidden="false" outlineLevel="0" max="5" min="5" style="0" width="10.14"/>
    <col collapsed="false" customWidth="true" hidden="false" outlineLevel="0" max="6" min="6" style="0" width="12.14"/>
    <col collapsed="false" customWidth="true" hidden="false" outlineLevel="0" max="36" min="7" style="0" width="9.71"/>
    <col collapsed="false" customWidth="true" hidden="false" outlineLevel="0" max="37" min="37" style="0" width="13.01"/>
    <col collapsed="false" customWidth="true" hidden="false" outlineLevel="0" max="40" min="38" style="0" width="9.71"/>
    <col collapsed="false" customWidth="true" hidden="false" outlineLevel="0" max="41" min="41" style="0" width="13.01"/>
    <col collapsed="false" customWidth="true" hidden="false" outlineLevel="0" max="46" min="42" style="0" width="9.71"/>
    <col collapsed="false" customWidth="true" hidden="false" outlineLevel="0" max="47" min="47" style="0" width="11.42"/>
    <col collapsed="false" customWidth="true" hidden="false" outlineLevel="0" max="48" min="48" style="0" width="12.86"/>
    <col collapsed="false" customWidth="true" hidden="false" outlineLevel="0" max="49" min="49" style="0" width="13.57"/>
    <col collapsed="false" customWidth="true" hidden="false" outlineLevel="0" max="50" min="50" style="0" width="11.86"/>
    <col collapsed="false" customWidth="true" hidden="false" outlineLevel="0" max="51" min="51" style="0" width="12.29"/>
    <col collapsed="false" customWidth="true" hidden="false" outlineLevel="0" max="52" min="52" style="0" width="10.99"/>
    <col collapsed="false" customWidth="true" hidden="false" outlineLevel="0" max="62" min="53" style="0" width="9.71"/>
    <col collapsed="false" customWidth="true" hidden="false" outlineLevel="0" max="1025" min="63" style="0" width="8.67"/>
  </cols>
  <sheetData>
    <row r="1" customFormat="false" ht="12.75" hidden="false" customHeight="false" outlineLevel="0" collapsed="false">
      <c r="A1" s="0" t="str">
        <f aca="false">Opttax!A1</f>
        <v> Period</v>
      </c>
      <c r="B1" s="0" t="str">
        <f aca="false">GAMSopt!A1</f>
        <v>Year</v>
      </c>
      <c r="C1" s="0" t="n">
        <f aca="false">Base!B1</f>
        <v>1</v>
      </c>
      <c r="D1" s="0" t="n">
        <f aca="false">Base!C1</f>
        <v>2</v>
      </c>
      <c r="E1" s="0" t="n">
        <f aca="false">Base!D1</f>
        <v>3</v>
      </c>
      <c r="F1" s="0" t="n">
        <f aca="false">Base!E1</f>
        <v>4</v>
      </c>
      <c r="G1" s="0" t="n">
        <f aca="false">Base!F1</f>
        <v>5</v>
      </c>
      <c r="H1" s="0" t="n">
        <f aca="false">Base!G1</f>
        <v>6</v>
      </c>
      <c r="I1" s="0" t="n">
        <f aca="false">Base!H1</f>
        <v>7</v>
      </c>
      <c r="J1" s="0" t="n">
        <f aca="false">Base!I1</f>
        <v>8</v>
      </c>
      <c r="K1" s="0" t="n">
        <f aca="false">Base!J1</f>
        <v>9</v>
      </c>
      <c r="L1" s="0" t="n">
        <f aca="false">Base!K1</f>
        <v>10</v>
      </c>
      <c r="M1" s="0" t="n">
        <f aca="false">Base!L1</f>
        <v>11</v>
      </c>
      <c r="N1" s="0" t="n">
        <f aca="false">Base!M1</f>
        <v>12</v>
      </c>
      <c r="O1" s="0" t="n">
        <f aca="false">Base!N1</f>
        <v>13</v>
      </c>
      <c r="P1" s="0" t="n">
        <f aca="false">Base!O1</f>
        <v>14</v>
      </c>
      <c r="Q1" s="0" t="n">
        <f aca="false">Base!P1</f>
        <v>15</v>
      </c>
      <c r="R1" s="0" t="n">
        <f aca="false">Base!Q1</f>
        <v>16</v>
      </c>
      <c r="S1" s="0" t="n">
        <f aca="false">Base!R1</f>
        <v>17</v>
      </c>
      <c r="T1" s="0" t="n">
        <f aca="false">Base!S1</f>
        <v>18</v>
      </c>
      <c r="U1" s="0" t="n">
        <f aca="false">Base!T1</f>
        <v>19</v>
      </c>
      <c r="V1" s="0" t="n">
        <f aca="false">Base!U1</f>
        <v>20</v>
      </c>
      <c r="W1" s="0" t="n">
        <f aca="false">Base!V1</f>
        <v>21</v>
      </c>
      <c r="X1" s="0" t="n">
        <f aca="false">Base!W1</f>
        <v>22</v>
      </c>
      <c r="Y1" s="0" t="n">
        <f aca="false">Base!X1</f>
        <v>23</v>
      </c>
      <c r="Z1" s="0" t="n">
        <f aca="false">Base!Y1</f>
        <v>24</v>
      </c>
      <c r="AA1" s="0" t="n">
        <f aca="false">Base!Z1</f>
        <v>25</v>
      </c>
      <c r="AB1" s="0" t="n">
        <f aca="false">Base!AA1</f>
        <v>26</v>
      </c>
      <c r="AC1" s="0" t="n">
        <f aca="false">Base!AB1</f>
        <v>27</v>
      </c>
      <c r="AD1" s="0" t="n">
        <f aca="false">Base!AC1</f>
        <v>28</v>
      </c>
      <c r="AE1" s="0" t="n">
        <f aca="false">Base!AD1</f>
        <v>29</v>
      </c>
      <c r="AF1" s="0" t="n">
        <f aca="false">Base!AE1</f>
        <v>30</v>
      </c>
      <c r="AG1" s="0" t="n">
        <f aca="false">Base!AF1</f>
        <v>31</v>
      </c>
      <c r="AH1" s="0" t="n">
        <f aca="false">Base!AG1</f>
        <v>32</v>
      </c>
      <c r="AI1" s="0" t="n">
        <f aca="false">Base!AH1</f>
        <v>33</v>
      </c>
      <c r="AJ1" s="0" t="n">
        <f aca="false">Base!AI1</f>
        <v>34</v>
      </c>
      <c r="AK1" s="0" t="n">
        <f aca="false">Base!AJ1</f>
        <v>35</v>
      </c>
      <c r="AL1" s="0" t="n">
        <f aca="false">Base!AK1</f>
        <v>36</v>
      </c>
      <c r="AM1" s="0" t="n">
        <f aca="false">Base!AL1</f>
        <v>37</v>
      </c>
      <c r="AN1" s="0" t="n">
        <f aca="false">Base!AM1</f>
        <v>38</v>
      </c>
      <c r="AO1" s="0" t="n">
        <f aca="false">Base!AN1</f>
        <v>39</v>
      </c>
      <c r="AP1" s="0" t="n">
        <f aca="false">Base!AO1</f>
        <v>40</v>
      </c>
      <c r="AQ1" s="0" t="n">
        <f aca="false">Base!AP1</f>
        <v>41</v>
      </c>
      <c r="AR1" s="0" t="n">
        <f aca="false">Base!AQ1</f>
        <v>42</v>
      </c>
      <c r="AS1" s="0" t="n">
        <f aca="false">Base!AR1</f>
        <v>43</v>
      </c>
      <c r="AT1" s="0" t="n">
        <f aca="false">Base!AS1</f>
        <v>44</v>
      </c>
      <c r="AU1" s="0" t="n">
        <f aca="false">Base!AT1</f>
        <v>45</v>
      </c>
      <c r="AV1" s="0" t="n">
        <f aca="false">Base!AU1</f>
        <v>46</v>
      </c>
      <c r="AW1" s="0" t="n">
        <f aca="false">Base!AV1</f>
        <v>47</v>
      </c>
      <c r="AX1" s="0" t="n">
        <f aca="false">Base!AW1</f>
        <v>48</v>
      </c>
      <c r="AY1" s="0" t="n">
        <f aca="false">Base!AX1</f>
        <v>49</v>
      </c>
      <c r="AZ1" s="0" t="n">
        <f aca="false">Base!AY1</f>
        <v>50</v>
      </c>
      <c r="BA1" s="0" t="n">
        <f aca="false">Base!AZ1</f>
        <v>51</v>
      </c>
      <c r="BB1" s="0" t="n">
        <f aca="false">Base!BA1</f>
        <v>52</v>
      </c>
      <c r="BC1" s="0" t="n">
        <f aca="false">Base!BB1</f>
        <v>53</v>
      </c>
      <c r="BD1" s="0" t="n">
        <f aca="false">Base!BC1</f>
        <v>54</v>
      </c>
      <c r="BE1" s="0" t="n">
        <f aca="false">Base!BD1</f>
        <v>55</v>
      </c>
      <c r="BF1" s="0" t="n">
        <f aca="false">Base!BE1</f>
        <v>56</v>
      </c>
      <c r="BG1" s="0" t="n">
        <f aca="false">Base!BF1</f>
        <v>57</v>
      </c>
      <c r="BH1" s="0" t="n">
        <f aca="false">Base!BG1</f>
        <v>58</v>
      </c>
      <c r="BI1" s="0" t="n">
        <f aca="false">Base!BH1</f>
        <v>59</v>
      </c>
      <c r="BJ1" s="0" t="n">
        <f aca="false">Base!BI1</f>
        <v>60</v>
      </c>
    </row>
    <row r="2" customFormat="false" ht="12.75" hidden="false" customHeight="false" outlineLevel="0" collapsed="false">
      <c r="A2" s="0" t="str">
        <f aca="false">Opttax!A2</f>
        <v> Year</v>
      </c>
      <c r="B2" s="0" t="str">
        <f aca="false">GAMSopt!A2</f>
        <v>Period</v>
      </c>
      <c r="C2" s="0" t="n">
        <f aca="false">Base!B2</f>
        <v>2010</v>
      </c>
      <c r="D2" s="0" t="n">
        <f aca="false">Base!C2</f>
        <v>2015</v>
      </c>
      <c r="E2" s="0" t="n">
        <f aca="false">Base!D2</f>
        <v>2020</v>
      </c>
      <c r="F2" s="0" t="n">
        <f aca="false">Base!E2</f>
        <v>2025</v>
      </c>
      <c r="G2" s="0" t="n">
        <f aca="false">Base!F2</f>
        <v>2030</v>
      </c>
      <c r="H2" s="0" t="n">
        <f aca="false">Base!G2</f>
        <v>2035</v>
      </c>
      <c r="I2" s="0" t="n">
        <f aca="false">Base!H2</f>
        <v>2040</v>
      </c>
      <c r="J2" s="0" t="n">
        <f aca="false">Base!I2</f>
        <v>2045</v>
      </c>
      <c r="K2" s="0" t="n">
        <f aca="false">Base!J2</f>
        <v>2050</v>
      </c>
      <c r="L2" s="0" t="n">
        <f aca="false">Base!K2</f>
        <v>2055</v>
      </c>
      <c r="M2" s="0" t="n">
        <f aca="false">Base!L2</f>
        <v>2060</v>
      </c>
      <c r="N2" s="0" t="n">
        <f aca="false">Base!M2</f>
        <v>2065</v>
      </c>
      <c r="O2" s="0" t="n">
        <f aca="false">Base!N2</f>
        <v>2070</v>
      </c>
      <c r="P2" s="0" t="n">
        <f aca="false">Base!O2</f>
        <v>2075</v>
      </c>
      <c r="Q2" s="0" t="n">
        <f aca="false">Base!P2</f>
        <v>2080</v>
      </c>
      <c r="R2" s="0" t="n">
        <f aca="false">Base!Q2</f>
        <v>2085</v>
      </c>
      <c r="S2" s="0" t="n">
        <f aca="false">Base!R2</f>
        <v>2090</v>
      </c>
      <c r="T2" s="0" t="n">
        <f aca="false">Base!S2</f>
        <v>2095</v>
      </c>
      <c r="U2" s="0" t="n">
        <f aca="false">Base!T2</f>
        <v>2100</v>
      </c>
      <c r="V2" s="0" t="n">
        <f aca="false">Base!U2</f>
        <v>2105</v>
      </c>
      <c r="W2" s="0" t="n">
        <f aca="false">Base!V2</f>
        <v>2110</v>
      </c>
      <c r="X2" s="0" t="n">
        <f aca="false">Base!W2</f>
        <v>2115</v>
      </c>
      <c r="Y2" s="0" t="n">
        <f aca="false">Base!X2</f>
        <v>2120</v>
      </c>
      <c r="Z2" s="0" t="n">
        <f aca="false">Base!Y2</f>
        <v>2125</v>
      </c>
      <c r="AA2" s="0" t="n">
        <f aca="false">Base!Z2</f>
        <v>2130</v>
      </c>
      <c r="AB2" s="0" t="n">
        <f aca="false">Base!AA2</f>
        <v>2135</v>
      </c>
      <c r="AC2" s="0" t="n">
        <f aca="false">Base!AB2</f>
        <v>2140</v>
      </c>
      <c r="AD2" s="0" t="n">
        <f aca="false">Base!AC2</f>
        <v>2145</v>
      </c>
      <c r="AE2" s="0" t="n">
        <f aca="false">Base!AD2</f>
        <v>2150</v>
      </c>
      <c r="AF2" s="0" t="n">
        <f aca="false">Base!AE2</f>
        <v>2155</v>
      </c>
      <c r="AG2" s="0" t="n">
        <f aca="false">Base!AF2</f>
        <v>2160</v>
      </c>
      <c r="AH2" s="0" t="n">
        <f aca="false">Base!AG2</f>
        <v>2165</v>
      </c>
      <c r="AI2" s="0" t="n">
        <f aca="false">Base!AH2</f>
        <v>2170</v>
      </c>
      <c r="AJ2" s="0" t="n">
        <f aca="false">Base!AI2</f>
        <v>2175</v>
      </c>
      <c r="AK2" s="0" t="n">
        <f aca="false">Base!AJ2</f>
        <v>2180</v>
      </c>
      <c r="AL2" s="0" t="n">
        <f aca="false">Base!AK2</f>
        <v>2185</v>
      </c>
      <c r="AM2" s="0" t="n">
        <f aca="false">Base!AL2</f>
        <v>2190</v>
      </c>
      <c r="AN2" s="0" t="n">
        <f aca="false">Base!AM2</f>
        <v>2195</v>
      </c>
      <c r="AO2" s="0" t="n">
        <f aca="false">Base!AN2</f>
        <v>2200</v>
      </c>
      <c r="AP2" s="0" t="n">
        <f aca="false">Base!AO2</f>
        <v>2205</v>
      </c>
      <c r="AQ2" s="0" t="n">
        <f aca="false">Base!AP2</f>
        <v>2210</v>
      </c>
      <c r="AR2" s="0" t="n">
        <f aca="false">Base!AQ2</f>
        <v>2215</v>
      </c>
      <c r="AS2" s="0" t="n">
        <f aca="false">Base!AR2</f>
        <v>2220</v>
      </c>
      <c r="AT2" s="0" t="n">
        <f aca="false">Base!AS2</f>
        <v>2225</v>
      </c>
      <c r="AU2" s="0" t="n">
        <f aca="false">Base!AT2</f>
        <v>2230</v>
      </c>
      <c r="AV2" s="0" t="n">
        <f aca="false">Base!AU2</f>
        <v>2235</v>
      </c>
      <c r="AW2" s="0" t="n">
        <f aca="false">Base!AV2</f>
        <v>2240</v>
      </c>
      <c r="AX2" s="0" t="n">
        <f aca="false">Base!AW2</f>
        <v>2245</v>
      </c>
      <c r="AY2" s="0" t="n">
        <f aca="false">Base!AX2</f>
        <v>2250</v>
      </c>
      <c r="AZ2" s="0" t="n">
        <f aca="false">Base!AY2</f>
        <v>2255</v>
      </c>
      <c r="BA2" s="0" t="n">
        <f aca="false">Base!AZ2</f>
        <v>2260</v>
      </c>
      <c r="BB2" s="0" t="n">
        <f aca="false">Base!BA2</f>
        <v>2265</v>
      </c>
      <c r="BC2" s="0" t="n">
        <f aca="false">Base!BB2</f>
        <v>2270</v>
      </c>
      <c r="BD2" s="0" t="n">
        <f aca="false">Base!BC2</f>
        <v>2275</v>
      </c>
      <c r="BE2" s="0" t="n">
        <f aca="false">Base!BD2</f>
        <v>2280</v>
      </c>
      <c r="BF2" s="0" t="n">
        <f aca="false">Base!BE2</f>
        <v>2285</v>
      </c>
      <c r="BG2" s="0" t="n">
        <f aca="false">Base!BF2</f>
        <v>2290</v>
      </c>
      <c r="BH2" s="0" t="n">
        <f aca="false">Base!BG2</f>
        <v>2295</v>
      </c>
      <c r="BI2" s="0" t="n">
        <f aca="false">Base!BH2</f>
        <v>2300</v>
      </c>
      <c r="BJ2" s="0" t="n">
        <f aca="false">Base!BI2</f>
        <v>2305</v>
      </c>
    </row>
    <row r="3" customFormat="false" ht="12.75" hidden="false" customHeight="false" outlineLevel="0" collapsed="false">
      <c r="A3" s="0" t="str">
        <f aca="false">Opttax!A3</f>
        <v>World economic parameters</v>
      </c>
      <c r="B3" s="0" t="str">
        <f aca="false">GAMSopt!A3</f>
        <v>** World Economic Parameters</v>
      </c>
      <c r="C3" s="128" t="str">
        <f aca="false">IFERROR(Opttax!B3/GAMSopt!B3,"")</f>
        <v/>
      </c>
      <c r="D3" s="128" t="str">
        <f aca="false">IFERROR(Opttax!C3/GAMSopt!C3,"")</f>
        <v/>
      </c>
      <c r="E3" s="128" t="str">
        <f aca="false">IFERROR(Opttax!D3/GAMSopt!D3,"")</f>
        <v/>
      </c>
      <c r="F3" s="128" t="str">
        <f aca="false">IFERROR(Opttax!E3/GAMSopt!E3,"")</f>
        <v/>
      </c>
      <c r="G3" s="128" t="str">
        <f aca="false">IFERROR(Opttax!F3/GAMSopt!F3,"")</f>
        <v/>
      </c>
      <c r="H3" s="128" t="str">
        <f aca="false">IFERROR(Opttax!G3/GAMSopt!G3,"")</f>
        <v/>
      </c>
      <c r="I3" s="128" t="str">
        <f aca="false">IFERROR(Opttax!H3/GAMSopt!H3,"")</f>
        <v/>
      </c>
      <c r="J3" s="128" t="str">
        <f aca="false">IFERROR(Opttax!I3/GAMSopt!I3,"")</f>
        <v/>
      </c>
      <c r="K3" s="128" t="str">
        <f aca="false">IFERROR(Opttax!J3/GAMSopt!J3,"")</f>
        <v/>
      </c>
      <c r="L3" s="128" t="str">
        <f aca="false">IFERROR(Opttax!K3/GAMSopt!K3,"")</f>
        <v/>
      </c>
      <c r="M3" s="128" t="str">
        <f aca="false">IFERROR(Opttax!L3/GAMSopt!L3,"")</f>
        <v/>
      </c>
      <c r="N3" s="128" t="str">
        <f aca="false">IFERROR(Opttax!M3/GAMSopt!M3,"")</f>
        <v/>
      </c>
      <c r="O3" s="128" t="str">
        <f aca="false">IFERROR(Opttax!N3/GAMSopt!N3,"")</f>
        <v/>
      </c>
      <c r="P3" s="128" t="str">
        <f aca="false">IFERROR(Opttax!O3/GAMSopt!O3,"")</f>
        <v/>
      </c>
      <c r="Q3" s="128" t="str">
        <f aca="false">IFERROR(Opttax!P3/GAMSopt!P3,"")</f>
        <v/>
      </c>
      <c r="R3" s="128" t="str">
        <f aca="false">IFERROR(Opttax!Q3/GAMSopt!Q3,"")</f>
        <v/>
      </c>
      <c r="S3" s="128" t="str">
        <f aca="false">IFERROR(Opttax!R3/GAMSopt!R3,"")</f>
        <v/>
      </c>
      <c r="T3" s="128" t="str">
        <f aca="false">IFERROR(Opttax!S3/GAMSopt!S3,"")</f>
        <v/>
      </c>
      <c r="U3" s="128" t="str">
        <f aca="false">IFERROR(Opttax!T3/GAMSopt!T3,"")</f>
        <v/>
      </c>
      <c r="V3" s="128" t="str">
        <f aca="false">IFERROR(Opttax!U3/GAMSopt!U3,"")</f>
        <v/>
      </c>
      <c r="W3" s="128" t="str">
        <f aca="false">IFERROR(Opttax!V3/GAMSopt!V3,"")</f>
        <v/>
      </c>
      <c r="X3" s="128" t="str">
        <f aca="false">IFERROR(Opttax!W3/GAMSopt!W3,"")</f>
        <v/>
      </c>
      <c r="Y3" s="128" t="str">
        <f aca="false">IFERROR(Opttax!X3/GAMSopt!X3,"")</f>
        <v/>
      </c>
      <c r="Z3" s="128" t="str">
        <f aca="false">IFERROR(Opttax!Y3/GAMSopt!Y3,"")</f>
        <v/>
      </c>
      <c r="AA3" s="128" t="str">
        <f aca="false">IFERROR(Opttax!Z3/GAMSopt!Z3,"")</f>
        <v/>
      </c>
      <c r="AB3" s="128" t="str">
        <f aca="false">IFERROR(Opttax!AA3/GAMSopt!AA3,"")</f>
        <v/>
      </c>
      <c r="AC3" s="128" t="str">
        <f aca="false">IFERROR(Opttax!AB3/GAMSopt!AB3,"")</f>
        <v/>
      </c>
      <c r="AD3" s="128" t="str">
        <f aca="false">IFERROR(Opttax!AC3/GAMSopt!AC3,"")</f>
        <v/>
      </c>
      <c r="AE3" s="128" t="str">
        <f aca="false">IFERROR(Opttax!AD3/GAMSopt!AD3,"")</f>
        <v/>
      </c>
      <c r="AF3" s="128" t="str">
        <f aca="false">IFERROR(Opttax!AE3/GAMSopt!AE3,"")</f>
        <v/>
      </c>
      <c r="AG3" s="128" t="str">
        <f aca="false">IFERROR(Opttax!AF3/GAMSopt!AF3,"")</f>
        <v/>
      </c>
      <c r="AH3" s="128" t="str">
        <f aca="false">IFERROR(Opttax!AG3/GAMSopt!AG3,"")</f>
        <v/>
      </c>
      <c r="AI3" s="128" t="str">
        <f aca="false">IFERROR(Opttax!AH3/GAMSopt!AH3,"")</f>
        <v/>
      </c>
      <c r="AJ3" s="128" t="str">
        <f aca="false">IFERROR(Opttax!AI3/GAMSopt!AI3,"")</f>
        <v/>
      </c>
      <c r="AK3" s="128" t="str">
        <f aca="false">IFERROR(Opttax!AJ3/GAMSopt!AJ3,"")</f>
        <v/>
      </c>
      <c r="AL3" s="128" t="str">
        <f aca="false">IFERROR(Opttax!AK3/GAMSopt!AK3,"")</f>
        <v/>
      </c>
      <c r="AM3" s="128" t="str">
        <f aca="false">IFERROR(Opttax!AL3/GAMSopt!AL3,"")</f>
        <v/>
      </c>
      <c r="AN3" s="128" t="str">
        <f aca="false">IFERROR(Opttax!AM3/GAMSopt!AM3,"")</f>
        <v/>
      </c>
      <c r="AO3" s="128" t="str">
        <f aca="false">IFERROR(Opttax!AN3/GAMSopt!AN3,"")</f>
        <v/>
      </c>
      <c r="AP3" s="128" t="str">
        <f aca="false">IFERROR(Opttax!AO3/GAMSopt!AO3,"")</f>
        <v/>
      </c>
      <c r="AQ3" s="128" t="str">
        <f aca="false">IFERROR(Opttax!AP3/GAMSopt!AP3,"")</f>
        <v/>
      </c>
      <c r="AR3" s="128" t="str">
        <f aca="false">IFERROR(Opttax!AQ3/GAMSopt!AQ3,"")</f>
        <v/>
      </c>
      <c r="AS3" s="128" t="str">
        <f aca="false">IFERROR(Opttax!AR3/GAMSopt!AR3,"")</f>
        <v/>
      </c>
      <c r="AT3" s="128" t="str">
        <f aca="false">IFERROR(Opttax!AS3/GAMSopt!AS3,"")</f>
        <v/>
      </c>
      <c r="AU3" s="128" t="str">
        <f aca="false">IFERROR(Opttax!AT3/GAMSopt!AT3,"")</f>
        <v/>
      </c>
      <c r="AV3" s="128" t="str">
        <f aca="false">IFERROR(Opttax!AU3/GAMSopt!AU3,"")</f>
        <v/>
      </c>
      <c r="AW3" s="128" t="str">
        <f aca="false">IFERROR(Opttax!AV3/GAMSopt!AV3,"")</f>
        <v/>
      </c>
      <c r="AX3" s="128" t="str">
        <f aca="false">IFERROR(Opttax!AW3/GAMSopt!AW3,"")</f>
        <v/>
      </c>
      <c r="AY3" s="128" t="str">
        <f aca="false">IFERROR(Opttax!AX3/GAMSopt!AX3,"")</f>
        <v/>
      </c>
      <c r="AZ3" s="128" t="str">
        <f aca="false">IFERROR(Opttax!AY3/GAMSopt!AY3,"")</f>
        <v/>
      </c>
      <c r="BA3" s="128" t="str">
        <f aca="false">IFERROR(Opttax!AZ3/GAMSopt!AZ3,"")</f>
        <v/>
      </c>
      <c r="BB3" s="128" t="str">
        <f aca="false">IFERROR(Opttax!BA3/GAMSopt!BA3,"")</f>
        <v/>
      </c>
      <c r="BC3" s="128" t="str">
        <f aca="false">IFERROR(Opttax!BB3/GAMSopt!BB3,"")</f>
        <v/>
      </c>
      <c r="BD3" s="128" t="str">
        <f aca="false">IFERROR(Opttax!BC3/GAMSopt!BC3,"")</f>
        <v/>
      </c>
      <c r="BE3" s="128" t="str">
        <f aca="false">IFERROR(Opttax!BD3/GAMSopt!BD3,"")</f>
        <v/>
      </c>
      <c r="BF3" s="128" t="str">
        <f aca="false">IFERROR(Opttax!BE3/GAMSopt!BE3,"")</f>
        <v/>
      </c>
      <c r="BG3" s="128" t="str">
        <f aca="false">IFERROR(Opttax!BF3/GAMSopt!BF3,"")</f>
        <v/>
      </c>
      <c r="BH3" s="128" t="str">
        <f aca="false">IFERROR(Opttax!BG3/GAMSopt!BG3,"")</f>
        <v/>
      </c>
      <c r="BI3" s="128" t="str">
        <f aca="false">IFERROR(Opttax!BH3/GAMSopt!BH3,"")</f>
        <v/>
      </c>
      <c r="BJ3" s="128" t="str">
        <f aca="false">IFERROR(Opttax!BI3/GAMSopt!BI3,"")</f>
        <v/>
      </c>
    </row>
    <row r="4" customFormat="false" ht="12.75" hidden="false" customHeight="false" outlineLevel="0" collapsed="false">
      <c r="A4" s="0" t="str">
        <f aca="false">Opttax!A4</f>
        <v>OUTPUT AND CAPITAL ACCUMULATION</v>
      </c>
      <c r="B4" s="0" t="str">
        <f aca="false">GAMSopt!A4</f>
        <v>* OUTPUT AND CAPTIAL ACCUMULATION</v>
      </c>
      <c r="C4" s="128" t="str">
        <f aca="false">IFERROR(Opttax!B4/GAMSopt!B4,"")</f>
        <v/>
      </c>
      <c r="D4" s="128" t="str">
        <f aca="false">IFERROR(Opttax!C4/GAMSopt!C4,"")</f>
        <v/>
      </c>
      <c r="E4" s="128" t="str">
        <f aca="false">IFERROR(Opttax!D4/GAMSopt!D4,"")</f>
        <v/>
      </c>
      <c r="F4" s="128" t="str">
        <f aca="false">IFERROR(Opttax!E4/GAMSopt!E4,"")</f>
        <v/>
      </c>
      <c r="G4" s="128" t="str">
        <f aca="false">IFERROR(Opttax!F4/GAMSopt!F4,"")</f>
        <v/>
      </c>
      <c r="H4" s="128" t="str">
        <f aca="false">IFERROR(Opttax!G4/GAMSopt!G4,"")</f>
        <v/>
      </c>
      <c r="I4" s="128" t="str">
        <f aca="false">IFERROR(Opttax!H4/GAMSopt!H4,"")</f>
        <v/>
      </c>
      <c r="J4" s="128" t="str">
        <f aca="false">IFERROR(Opttax!I4/GAMSopt!I4,"")</f>
        <v/>
      </c>
      <c r="K4" s="128" t="str">
        <f aca="false">IFERROR(Opttax!J4/GAMSopt!J4,"")</f>
        <v/>
      </c>
      <c r="L4" s="128" t="str">
        <f aca="false">IFERROR(Opttax!K4/GAMSopt!K4,"")</f>
        <v/>
      </c>
      <c r="M4" s="128" t="str">
        <f aca="false">IFERROR(Opttax!L4/GAMSopt!L4,"")</f>
        <v/>
      </c>
      <c r="N4" s="128" t="str">
        <f aca="false">IFERROR(Opttax!M4/GAMSopt!M4,"")</f>
        <v/>
      </c>
      <c r="O4" s="128" t="str">
        <f aca="false">IFERROR(Opttax!N4/GAMSopt!N4,"")</f>
        <v/>
      </c>
      <c r="P4" s="128" t="str">
        <f aca="false">IFERROR(Opttax!O4/GAMSopt!O4,"")</f>
        <v/>
      </c>
      <c r="Q4" s="128" t="str">
        <f aca="false">IFERROR(Opttax!P4/GAMSopt!P4,"")</f>
        <v/>
      </c>
      <c r="R4" s="128" t="str">
        <f aca="false">IFERROR(Opttax!Q4/GAMSopt!Q4,"")</f>
        <v/>
      </c>
      <c r="S4" s="128" t="str">
        <f aca="false">IFERROR(Opttax!R4/GAMSopt!R4,"")</f>
        <v/>
      </c>
      <c r="T4" s="128" t="str">
        <f aca="false">IFERROR(Opttax!S4/GAMSopt!S4,"")</f>
        <v/>
      </c>
      <c r="U4" s="128" t="str">
        <f aca="false">IFERROR(Opttax!T4/GAMSopt!T4,"")</f>
        <v/>
      </c>
      <c r="V4" s="128" t="str">
        <f aca="false">IFERROR(Opttax!U4/GAMSopt!U4,"")</f>
        <v/>
      </c>
      <c r="W4" s="128" t="str">
        <f aca="false">IFERROR(Opttax!V4/GAMSopt!V4,"")</f>
        <v/>
      </c>
      <c r="X4" s="128" t="str">
        <f aca="false">IFERROR(Opttax!W4/GAMSopt!W4,"")</f>
        <v/>
      </c>
      <c r="Y4" s="128" t="str">
        <f aca="false">IFERROR(Opttax!X4/GAMSopt!X4,"")</f>
        <v/>
      </c>
      <c r="Z4" s="128" t="str">
        <f aca="false">IFERROR(Opttax!Y4/GAMSopt!Y4,"")</f>
        <v/>
      </c>
      <c r="AA4" s="128" t="str">
        <f aca="false">IFERROR(Opttax!Z4/GAMSopt!Z4,"")</f>
        <v/>
      </c>
      <c r="AB4" s="128" t="str">
        <f aca="false">IFERROR(Opttax!AA4/GAMSopt!AA4,"")</f>
        <v/>
      </c>
      <c r="AC4" s="128" t="str">
        <f aca="false">IFERROR(Opttax!AB4/GAMSopt!AB4,"")</f>
        <v/>
      </c>
      <c r="AD4" s="128" t="str">
        <f aca="false">IFERROR(Opttax!AC4/GAMSopt!AC4,"")</f>
        <v/>
      </c>
      <c r="AE4" s="128" t="str">
        <f aca="false">IFERROR(Opttax!AD4/GAMSopt!AD4,"")</f>
        <v/>
      </c>
      <c r="AF4" s="128" t="str">
        <f aca="false">IFERROR(Opttax!AE4/GAMSopt!AE4,"")</f>
        <v/>
      </c>
      <c r="AG4" s="128" t="str">
        <f aca="false">IFERROR(Opttax!AF4/GAMSopt!AF4,"")</f>
        <v/>
      </c>
      <c r="AH4" s="128" t="str">
        <f aca="false">IFERROR(Opttax!AG4/GAMSopt!AG4,"")</f>
        <v/>
      </c>
      <c r="AI4" s="128" t="str">
        <f aca="false">IFERROR(Opttax!AH4/GAMSopt!AH4,"")</f>
        <v/>
      </c>
      <c r="AJ4" s="128" t="str">
        <f aca="false">IFERROR(Opttax!AI4/GAMSopt!AI4,"")</f>
        <v/>
      </c>
      <c r="AK4" s="128" t="str">
        <f aca="false">IFERROR(Opttax!AJ4/GAMSopt!AJ4,"")</f>
        <v/>
      </c>
      <c r="AL4" s="128" t="str">
        <f aca="false">IFERROR(Opttax!AK4/GAMSopt!AK4,"")</f>
        <v/>
      </c>
      <c r="AM4" s="128" t="str">
        <f aca="false">IFERROR(Opttax!AL4/GAMSopt!AL4,"")</f>
        <v/>
      </c>
      <c r="AN4" s="128" t="str">
        <f aca="false">IFERROR(Opttax!AM4/GAMSopt!AM4,"")</f>
        <v/>
      </c>
      <c r="AO4" s="128" t="str">
        <f aca="false">IFERROR(Opttax!AN4/GAMSopt!AN4,"")</f>
        <v/>
      </c>
      <c r="AP4" s="128" t="str">
        <f aca="false">IFERROR(Opttax!AO4/GAMSopt!AO4,"")</f>
        <v/>
      </c>
      <c r="AQ4" s="128" t="str">
        <f aca="false">IFERROR(Opttax!AP4/GAMSopt!AP4,"")</f>
        <v/>
      </c>
      <c r="AR4" s="128" t="str">
        <f aca="false">IFERROR(Opttax!AQ4/GAMSopt!AQ4,"")</f>
        <v/>
      </c>
      <c r="AS4" s="128" t="str">
        <f aca="false">IFERROR(Opttax!AR4/GAMSopt!AR4,"")</f>
        <v/>
      </c>
      <c r="AT4" s="128" t="str">
        <f aca="false">IFERROR(Opttax!AS4/GAMSopt!AS4,"")</f>
        <v/>
      </c>
      <c r="AU4" s="128" t="str">
        <f aca="false">IFERROR(Opttax!AT4/GAMSopt!AT4,"")</f>
        <v/>
      </c>
      <c r="AV4" s="128" t="str">
        <f aca="false">IFERROR(Opttax!AU4/GAMSopt!AU4,"")</f>
        <v/>
      </c>
      <c r="AW4" s="128" t="str">
        <f aca="false">IFERROR(Opttax!AV4/GAMSopt!AV4,"")</f>
        <v/>
      </c>
      <c r="AX4" s="128" t="str">
        <f aca="false">IFERROR(Opttax!AW4/GAMSopt!AW4,"")</f>
        <v/>
      </c>
      <c r="AY4" s="128" t="str">
        <f aca="false">IFERROR(Opttax!AX4/GAMSopt!AX4,"")</f>
        <v/>
      </c>
      <c r="AZ4" s="128" t="str">
        <f aca="false">IFERROR(Opttax!AY4/GAMSopt!AY4,"")</f>
        <v/>
      </c>
      <c r="BA4" s="128" t="str">
        <f aca="false">IFERROR(Opttax!AZ4/GAMSopt!AZ4,"")</f>
        <v/>
      </c>
      <c r="BB4" s="128" t="str">
        <f aca="false">IFERROR(Opttax!BA4/GAMSopt!BA4,"")</f>
        <v/>
      </c>
      <c r="BC4" s="128" t="str">
        <f aca="false">IFERROR(Opttax!BB4/GAMSopt!BB4,"")</f>
        <v/>
      </c>
      <c r="BD4" s="128" t="str">
        <f aca="false">IFERROR(Opttax!BC4/GAMSopt!BC4,"")</f>
        <v/>
      </c>
      <c r="BE4" s="128" t="str">
        <f aca="false">IFERROR(Opttax!BD4/GAMSopt!BD4,"")</f>
        <v/>
      </c>
      <c r="BF4" s="128" t="str">
        <f aca="false">IFERROR(Opttax!BE4/GAMSopt!BE4,"")</f>
        <v/>
      </c>
      <c r="BG4" s="128" t="str">
        <f aca="false">IFERROR(Opttax!BF4/GAMSopt!BF4,"")</f>
        <v/>
      </c>
      <c r="BH4" s="128" t="str">
        <f aca="false">IFERROR(Opttax!BG4/GAMSopt!BG4,"")</f>
        <v/>
      </c>
      <c r="BI4" s="128" t="str">
        <f aca="false">IFERROR(Opttax!BH4/GAMSopt!BH4,"")</f>
        <v/>
      </c>
      <c r="BJ4" s="128" t="str">
        <f aca="false">IFERROR(Opttax!BI4/GAMSopt!BI4,"")</f>
        <v/>
      </c>
    </row>
    <row r="5" customFormat="false" ht="12.75" hidden="false" customHeight="false" outlineLevel="0" collapsed="false">
      <c r="A5" s="0" t="str">
        <f aca="false">Opttax!A5</f>
        <v>Capital share</v>
      </c>
      <c r="B5" s="0" t="str">
        <f aca="false">GAMSopt!A5</f>
        <v>Capital Share</v>
      </c>
      <c r="C5" s="128" t="n">
        <f aca="false">IFERROR(Opttax!B5/GAMSopt!B5,"")</f>
        <v>1</v>
      </c>
      <c r="D5" s="128" t="str">
        <f aca="false">IFERROR(Opttax!C5/GAMSopt!C5,"")</f>
        <v/>
      </c>
      <c r="E5" s="128" t="str">
        <f aca="false">IFERROR(Opttax!D5/GAMSopt!D5,"")</f>
        <v/>
      </c>
      <c r="F5" s="128" t="str">
        <f aca="false">IFERROR(Opttax!E5/GAMSopt!E5,"")</f>
        <v/>
      </c>
      <c r="G5" s="128" t="str">
        <f aca="false">IFERROR(Opttax!F5/GAMSopt!F5,"")</f>
        <v/>
      </c>
      <c r="H5" s="128" t="str">
        <f aca="false">IFERROR(Opttax!G5/GAMSopt!G5,"")</f>
        <v/>
      </c>
      <c r="I5" s="128" t="str">
        <f aca="false">IFERROR(Opttax!H5/GAMSopt!H5,"")</f>
        <v/>
      </c>
      <c r="J5" s="128" t="str">
        <f aca="false">IFERROR(Opttax!I5/GAMSopt!I5,"")</f>
        <v/>
      </c>
      <c r="K5" s="128" t="str">
        <f aca="false">IFERROR(Opttax!J5/GAMSopt!J5,"")</f>
        <v/>
      </c>
      <c r="L5" s="128" t="str">
        <f aca="false">IFERROR(Opttax!K5/GAMSopt!K5,"")</f>
        <v/>
      </c>
      <c r="M5" s="128" t="str">
        <f aca="false">IFERROR(Opttax!L5/GAMSopt!L5,"")</f>
        <v/>
      </c>
      <c r="N5" s="128" t="str">
        <f aca="false">IFERROR(Opttax!M5/GAMSopt!M5,"")</f>
        <v/>
      </c>
      <c r="O5" s="128" t="str">
        <f aca="false">IFERROR(Opttax!N5/GAMSopt!N5,"")</f>
        <v/>
      </c>
      <c r="P5" s="128" t="str">
        <f aca="false">IFERROR(Opttax!O5/GAMSopt!O5,"")</f>
        <v/>
      </c>
      <c r="Q5" s="128" t="str">
        <f aca="false">IFERROR(Opttax!P5/GAMSopt!P5,"")</f>
        <v/>
      </c>
      <c r="R5" s="128" t="str">
        <f aca="false">IFERROR(Opttax!Q5/GAMSopt!Q5,"")</f>
        <v/>
      </c>
      <c r="S5" s="128" t="str">
        <f aca="false">IFERROR(Opttax!R5/GAMSopt!R5,"")</f>
        <v/>
      </c>
      <c r="T5" s="128" t="str">
        <f aca="false">IFERROR(Opttax!S5/GAMSopt!S5,"")</f>
        <v/>
      </c>
      <c r="U5" s="128" t="str">
        <f aca="false">IFERROR(Opttax!T5/GAMSopt!T5,"")</f>
        <v/>
      </c>
      <c r="V5" s="128" t="str">
        <f aca="false">IFERROR(Opttax!U5/GAMSopt!U5,"")</f>
        <v/>
      </c>
      <c r="W5" s="128" t="str">
        <f aca="false">IFERROR(Opttax!V5/GAMSopt!V5,"")</f>
        <v/>
      </c>
      <c r="X5" s="128" t="str">
        <f aca="false">IFERROR(Opttax!W5/GAMSopt!W5,"")</f>
        <v/>
      </c>
      <c r="Y5" s="128" t="str">
        <f aca="false">IFERROR(Opttax!X5/GAMSopt!X5,"")</f>
        <v/>
      </c>
      <c r="Z5" s="128" t="str">
        <f aca="false">IFERROR(Opttax!Y5/GAMSopt!Y5,"")</f>
        <v/>
      </c>
      <c r="AA5" s="128" t="str">
        <f aca="false">IFERROR(Opttax!Z5/GAMSopt!Z5,"")</f>
        <v/>
      </c>
      <c r="AB5" s="128" t="str">
        <f aca="false">IFERROR(Opttax!AA5/GAMSopt!AA5,"")</f>
        <v/>
      </c>
      <c r="AC5" s="128" t="str">
        <f aca="false">IFERROR(Opttax!AB5/GAMSopt!AB5,"")</f>
        <v/>
      </c>
      <c r="AD5" s="128" t="str">
        <f aca="false">IFERROR(Opttax!AC5/GAMSopt!AC5,"")</f>
        <v/>
      </c>
      <c r="AE5" s="128" t="str">
        <f aca="false">IFERROR(Opttax!AD5/GAMSopt!AD5,"")</f>
        <v/>
      </c>
      <c r="AF5" s="128" t="str">
        <f aca="false">IFERROR(Opttax!AE5/GAMSopt!AE5,"")</f>
        <v/>
      </c>
      <c r="AG5" s="128" t="str">
        <f aca="false">IFERROR(Opttax!AF5/GAMSopt!AF5,"")</f>
        <v/>
      </c>
      <c r="AH5" s="128" t="str">
        <f aca="false">IFERROR(Opttax!AG5/GAMSopt!AG5,"")</f>
        <v/>
      </c>
      <c r="AI5" s="128" t="str">
        <f aca="false">IFERROR(Opttax!AH5/GAMSopt!AH5,"")</f>
        <v/>
      </c>
      <c r="AJ5" s="128" t="str">
        <f aca="false">IFERROR(Opttax!AI5/GAMSopt!AI5,"")</f>
        <v/>
      </c>
      <c r="AK5" s="128" t="str">
        <f aca="false">IFERROR(Opttax!AJ5/GAMSopt!AJ5,"")</f>
        <v/>
      </c>
      <c r="AL5" s="128" t="str">
        <f aca="false">IFERROR(Opttax!AK5/GAMSopt!AK5,"")</f>
        <v/>
      </c>
      <c r="AM5" s="128" t="str">
        <f aca="false">IFERROR(Opttax!AL5/GAMSopt!AL5,"")</f>
        <v/>
      </c>
      <c r="AN5" s="128" t="str">
        <f aca="false">IFERROR(Opttax!AM5/GAMSopt!AM5,"")</f>
        <v/>
      </c>
      <c r="AO5" s="128" t="str">
        <f aca="false">IFERROR(Opttax!AN5/GAMSopt!AN5,"")</f>
        <v/>
      </c>
      <c r="AP5" s="128" t="str">
        <f aca="false">IFERROR(Opttax!AO5/GAMSopt!AO5,"")</f>
        <v/>
      </c>
      <c r="AQ5" s="128" t="str">
        <f aca="false">IFERROR(Opttax!AP5/GAMSopt!AP5,"")</f>
        <v/>
      </c>
      <c r="AR5" s="128" t="str">
        <f aca="false">IFERROR(Opttax!AQ5/GAMSopt!AQ5,"")</f>
        <v/>
      </c>
      <c r="AS5" s="128" t="str">
        <f aca="false">IFERROR(Opttax!AR5/GAMSopt!AR5,"")</f>
        <v/>
      </c>
      <c r="AT5" s="128" t="str">
        <f aca="false">IFERROR(Opttax!AS5/GAMSopt!AS5,"")</f>
        <v/>
      </c>
      <c r="AU5" s="128" t="str">
        <f aca="false">IFERROR(Opttax!AT5/GAMSopt!AT5,"")</f>
        <v/>
      </c>
      <c r="AV5" s="128" t="str">
        <f aca="false">IFERROR(Opttax!AU5/GAMSopt!AU5,"")</f>
        <v/>
      </c>
      <c r="AW5" s="128" t="str">
        <f aca="false">IFERROR(Opttax!AV5/GAMSopt!AV5,"")</f>
        <v/>
      </c>
      <c r="AX5" s="128" t="str">
        <f aca="false">IFERROR(Opttax!AW5/GAMSopt!AW5,"")</f>
        <v/>
      </c>
      <c r="AY5" s="128" t="str">
        <f aca="false">IFERROR(Opttax!AX5/GAMSopt!AX5,"")</f>
        <v/>
      </c>
      <c r="AZ5" s="128" t="str">
        <f aca="false">IFERROR(Opttax!AY5/GAMSopt!AY5,"")</f>
        <v/>
      </c>
      <c r="BA5" s="128" t="str">
        <f aca="false">IFERROR(Opttax!AZ5/GAMSopt!AZ5,"")</f>
        <v/>
      </c>
      <c r="BB5" s="128" t="str">
        <f aca="false">IFERROR(Opttax!BA5/GAMSopt!BA5,"")</f>
        <v/>
      </c>
      <c r="BC5" s="128" t="str">
        <f aca="false">IFERROR(Opttax!BB5/GAMSopt!BB5,"")</f>
        <v/>
      </c>
      <c r="BD5" s="128" t="str">
        <f aca="false">IFERROR(Opttax!BC5/GAMSopt!BC5,"")</f>
        <v/>
      </c>
      <c r="BE5" s="128" t="str">
        <f aca="false">IFERROR(Opttax!BD5/GAMSopt!BD5,"")</f>
        <v/>
      </c>
      <c r="BF5" s="128" t="str">
        <f aca="false">IFERROR(Opttax!BE5/GAMSopt!BE5,"")</f>
        <v/>
      </c>
      <c r="BG5" s="128" t="str">
        <f aca="false">IFERROR(Opttax!BF5/GAMSopt!BF5,"")</f>
        <v/>
      </c>
      <c r="BH5" s="128" t="str">
        <f aca="false">IFERROR(Opttax!BG5/GAMSopt!BG5,"")</f>
        <v/>
      </c>
      <c r="BI5" s="128" t="str">
        <f aca="false">IFERROR(Opttax!BH5/GAMSopt!BH5,"")</f>
        <v/>
      </c>
      <c r="BJ5" s="128" t="str">
        <f aca="false">IFERROR(Opttax!BI5/GAMSopt!BI5,"")</f>
        <v/>
      </c>
    </row>
    <row r="6" customFormat="false" ht="12.75" hidden="false" customHeight="false" outlineLevel="0" collapsed="false">
      <c r="A6" s="0" t="str">
        <f aca="false">Opttax!A6</f>
        <v>Depreciation</v>
      </c>
      <c r="B6" s="0" t="str">
        <f aca="false">GAMSopt!A6</f>
        <v>Depreciation</v>
      </c>
      <c r="C6" s="128" t="n">
        <f aca="false">IFERROR(Opttax!B6/GAMSopt!B6,"")</f>
        <v>1</v>
      </c>
      <c r="D6" s="128" t="str">
        <f aca="false">IFERROR(Opttax!C6/GAMSopt!C6,"")</f>
        <v/>
      </c>
      <c r="E6" s="128" t="str">
        <f aca="false">IFERROR(Opttax!D6/GAMSopt!D6,"")</f>
        <v/>
      </c>
      <c r="F6" s="128" t="str">
        <f aca="false">IFERROR(Opttax!E6/GAMSopt!E6,"")</f>
        <v/>
      </c>
      <c r="G6" s="128" t="str">
        <f aca="false">IFERROR(Opttax!F6/GAMSopt!F6,"")</f>
        <v/>
      </c>
      <c r="H6" s="128" t="str">
        <f aca="false">IFERROR(Opttax!G6/GAMSopt!G6,"")</f>
        <v/>
      </c>
      <c r="I6" s="128" t="str">
        <f aca="false">IFERROR(Opttax!H6/GAMSopt!H6,"")</f>
        <v/>
      </c>
      <c r="J6" s="128" t="str">
        <f aca="false">IFERROR(Opttax!I6/GAMSopt!I6,"")</f>
        <v/>
      </c>
      <c r="K6" s="128" t="str">
        <f aca="false">IFERROR(Opttax!J6/GAMSopt!J6,"")</f>
        <v/>
      </c>
      <c r="L6" s="128" t="str">
        <f aca="false">IFERROR(Opttax!K6/GAMSopt!K6,"")</f>
        <v/>
      </c>
      <c r="M6" s="128" t="str">
        <f aca="false">IFERROR(Opttax!L6/GAMSopt!L6,"")</f>
        <v/>
      </c>
      <c r="N6" s="128" t="str">
        <f aca="false">IFERROR(Opttax!M6/GAMSopt!M6,"")</f>
        <v/>
      </c>
      <c r="O6" s="128" t="str">
        <f aca="false">IFERROR(Opttax!N6/GAMSopt!N6,"")</f>
        <v/>
      </c>
      <c r="P6" s="128" t="str">
        <f aca="false">IFERROR(Opttax!O6/GAMSopt!O6,"")</f>
        <v/>
      </c>
      <c r="Q6" s="128" t="str">
        <f aca="false">IFERROR(Opttax!P6/GAMSopt!P6,"")</f>
        <v/>
      </c>
      <c r="R6" s="128" t="str">
        <f aca="false">IFERROR(Opttax!Q6/GAMSopt!Q6,"")</f>
        <v/>
      </c>
      <c r="S6" s="128" t="str">
        <f aca="false">IFERROR(Opttax!R6/GAMSopt!R6,"")</f>
        <v/>
      </c>
      <c r="T6" s="128" t="str">
        <f aca="false">IFERROR(Opttax!S6/GAMSopt!S6,"")</f>
        <v/>
      </c>
      <c r="U6" s="128" t="str">
        <f aca="false">IFERROR(Opttax!T6/GAMSopt!T6,"")</f>
        <v/>
      </c>
      <c r="V6" s="128" t="str">
        <f aca="false">IFERROR(Opttax!U6/GAMSopt!U6,"")</f>
        <v/>
      </c>
      <c r="W6" s="128" t="str">
        <f aca="false">IFERROR(Opttax!V6/GAMSopt!V6,"")</f>
        <v/>
      </c>
      <c r="X6" s="128" t="str">
        <f aca="false">IFERROR(Opttax!W6/GAMSopt!W6,"")</f>
        <v/>
      </c>
      <c r="Y6" s="128" t="str">
        <f aca="false">IFERROR(Opttax!X6/GAMSopt!X6,"")</f>
        <v/>
      </c>
      <c r="Z6" s="128" t="str">
        <f aca="false">IFERROR(Opttax!Y6/GAMSopt!Y6,"")</f>
        <v/>
      </c>
      <c r="AA6" s="128" t="str">
        <f aca="false">IFERROR(Opttax!Z6/GAMSopt!Z6,"")</f>
        <v/>
      </c>
      <c r="AB6" s="128" t="str">
        <f aca="false">IFERROR(Opttax!AA6/GAMSopt!AA6,"")</f>
        <v/>
      </c>
      <c r="AC6" s="128" t="str">
        <f aca="false">IFERROR(Opttax!AB6/GAMSopt!AB6,"")</f>
        <v/>
      </c>
      <c r="AD6" s="128" t="str">
        <f aca="false">IFERROR(Opttax!AC6/GAMSopt!AC6,"")</f>
        <v/>
      </c>
      <c r="AE6" s="128" t="str">
        <f aca="false">IFERROR(Opttax!AD6/GAMSopt!AD6,"")</f>
        <v/>
      </c>
      <c r="AF6" s="128" t="str">
        <f aca="false">IFERROR(Opttax!AE6/GAMSopt!AE6,"")</f>
        <v/>
      </c>
      <c r="AG6" s="128" t="str">
        <f aca="false">IFERROR(Opttax!AF6/GAMSopt!AF6,"")</f>
        <v/>
      </c>
      <c r="AH6" s="128" t="str">
        <f aca="false">IFERROR(Opttax!AG6/GAMSopt!AG6,"")</f>
        <v/>
      </c>
      <c r="AI6" s="128" t="str">
        <f aca="false">IFERROR(Opttax!AH6/GAMSopt!AH6,"")</f>
        <v/>
      </c>
      <c r="AJ6" s="128" t="str">
        <f aca="false">IFERROR(Opttax!AI6/GAMSopt!AI6,"")</f>
        <v/>
      </c>
      <c r="AK6" s="128" t="str">
        <f aca="false">IFERROR(Opttax!AJ6/GAMSopt!AJ6,"")</f>
        <v/>
      </c>
      <c r="AL6" s="128" t="str">
        <f aca="false">IFERROR(Opttax!AK6/GAMSopt!AK6,"")</f>
        <v/>
      </c>
      <c r="AM6" s="128" t="str">
        <f aca="false">IFERROR(Opttax!AL6/GAMSopt!AL6,"")</f>
        <v/>
      </c>
      <c r="AN6" s="128" t="str">
        <f aca="false">IFERROR(Opttax!AM6/GAMSopt!AM6,"")</f>
        <v/>
      </c>
      <c r="AO6" s="128" t="str">
        <f aca="false">IFERROR(Opttax!AN6/GAMSopt!AN6,"")</f>
        <v/>
      </c>
      <c r="AP6" s="128" t="str">
        <f aca="false">IFERROR(Opttax!AO6/GAMSopt!AO6,"")</f>
        <v/>
      </c>
      <c r="AQ6" s="128" t="str">
        <f aca="false">IFERROR(Opttax!AP6/GAMSopt!AP6,"")</f>
        <v/>
      </c>
      <c r="AR6" s="128" t="str">
        <f aca="false">IFERROR(Opttax!AQ6/GAMSopt!AQ6,"")</f>
        <v/>
      </c>
      <c r="AS6" s="128" t="str">
        <f aca="false">IFERROR(Opttax!AR6/GAMSopt!AR6,"")</f>
        <v/>
      </c>
      <c r="AT6" s="128" t="str">
        <f aca="false">IFERROR(Opttax!AS6/GAMSopt!AS6,"")</f>
        <v/>
      </c>
      <c r="AU6" s="128" t="str">
        <f aca="false">IFERROR(Opttax!AT6/GAMSopt!AT6,"")</f>
        <v/>
      </c>
      <c r="AV6" s="128" t="str">
        <f aca="false">IFERROR(Opttax!AU6/GAMSopt!AU6,"")</f>
        <v/>
      </c>
      <c r="AW6" s="128" t="str">
        <f aca="false">IFERROR(Opttax!AV6/GAMSopt!AV6,"")</f>
        <v/>
      </c>
      <c r="AX6" s="128" t="str">
        <f aca="false">IFERROR(Opttax!AW6/GAMSopt!AW6,"")</f>
        <v/>
      </c>
      <c r="AY6" s="128" t="str">
        <f aca="false">IFERROR(Opttax!AX6/GAMSopt!AX6,"")</f>
        <v/>
      </c>
      <c r="AZ6" s="128" t="str">
        <f aca="false">IFERROR(Opttax!AY6/GAMSopt!AY6,"")</f>
        <v/>
      </c>
      <c r="BA6" s="128" t="str">
        <f aca="false">IFERROR(Opttax!AZ6/GAMSopt!AZ6,"")</f>
        <v/>
      </c>
      <c r="BB6" s="128" t="str">
        <f aca="false">IFERROR(Opttax!BA6/GAMSopt!BA6,"")</f>
        <v/>
      </c>
      <c r="BC6" s="128" t="str">
        <f aca="false">IFERROR(Opttax!BB6/GAMSopt!BB6,"")</f>
        <v/>
      </c>
      <c r="BD6" s="128" t="str">
        <f aca="false">IFERROR(Opttax!BC6/GAMSopt!BC6,"")</f>
        <v/>
      </c>
      <c r="BE6" s="128" t="str">
        <f aca="false">IFERROR(Opttax!BD6/GAMSopt!BD6,"")</f>
        <v/>
      </c>
      <c r="BF6" s="128" t="str">
        <f aca="false">IFERROR(Opttax!BE6/GAMSopt!BE6,"")</f>
        <v/>
      </c>
      <c r="BG6" s="128" t="str">
        <f aca="false">IFERROR(Opttax!BF6/GAMSopt!BF6,"")</f>
        <v/>
      </c>
      <c r="BH6" s="128" t="str">
        <f aca="false">IFERROR(Opttax!BG6/GAMSopt!BG6,"")</f>
        <v/>
      </c>
      <c r="BI6" s="128" t="str">
        <f aca="false">IFERROR(Opttax!BH6/GAMSopt!BH6,"")</f>
        <v/>
      </c>
      <c r="BJ6" s="128" t="str">
        <f aca="false">IFERROR(Opttax!BI6/GAMSopt!BI6,"")</f>
        <v/>
      </c>
    </row>
    <row r="7" customFormat="false" ht="12.75" hidden="false" customHeight="false" outlineLevel="0" collapsed="false">
      <c r="A7" s="0" t="str">
        <f aca="false">Opttax!A7</f>
        <v>World capital risk premium (percent per year)</v>
      </c>
      <c r="B7" s="0" t="str">
        <f aca="false">GAMSopt!A7</f>
        <v>World Capital Risk Premium</v>
      </c>
      <c r="C7" s="128" t="str">
        <f aca="false">IFERROR(Opttax!B7/GAMSopt!B7,"")</f>
        <v/>
      </c>
      <c r="D7" s="128" t="str">
        <f aca="false">IFERROR(Opttax!C7/GAMSopt!C7,"")</f>
        <v/>
      </c>
      <c r="E7" s="128" t="str">
        <f aca="false">IFERROR(Opttax!D7/GAMSopt!D7,"")</f>
        <v/>
      </c>
      <c r="F7" s="128" t="str">
        <f aca="false">IFERROR(Opttax!E7/GAMSopt!E7,"")</f>
        <v/>
      </c>
      <c r="G7" s="128" t="str">
        <f aca="false">IFERROR(Opttax!F7/GAMSopt!F7,"")</f>
        <v/>
      </c>
      <c r="H7" s="128" t="str">
        <f aca="false">IFERROR(Opttax!G7/GAMSopt!G7,"")</f>
        <v/>
      </c>
      <c r="I7" s="128" t="str">
        <f aca="false">IFERROR(Opttax!H7/GAMSopt!H7,"")</f>
        <v/>
      </c>
      <c r="J7" s="128" t="str">
        <f aca="false">IFERROR(Opttax!I7/GAMSopt!I7,"")</f>
        <v/>
      </c>
      <c r="K7" s="128" t="str">
        <f aca="false">IFERROR(Opttax!J7/GAMSopt!J7,"")</f>
        <v/>
      </c>
      <c r="L7" s="128" t="str">
        <f aca="false">IFERROR(Opttax!K7/GAMSopt!K7,"")</f>
        <v/>
      </c>
      <c r="M7" s="128" t="str">
        <f aca="false">IFERROR(Opttax!L7/GAMSopt!L7,"")</f>
        <v/>
      </c>
      <c r="N7" s="128" t="str">
        <f aca="false">IFERROR(Opttax!M7/GAMSopt!M7,"")</f>
        <v/>
      </c>
      <c r="O7" s="128" t="str">
        <f aca="false">IFERROR(Opttax!N7/GAMSopt!N7,"")</f>
        <v/>
      </c>
      <c r="P7" s="128" t="str">
        <f aca="false">IFERROR(Opttax!O7/GAMSopt!O7,"")</f>
        <v/>
      </c>
      <c r="Q7" s="128" t="str">
        <f aca="false">IFERROR(Opttax!P7/GAMSopt!P7,"")</f>
        <v/>
      </c>
      <c r="R7" s="128" t="str">
        <f aca="false">IFERROR(Opttax!Q7/GAMSopt!Q7,"")</f>
        <v/>
      </c>
      <c r="S7" s="128" t="str">
        <f aca="false">IFERROR(Opttax!R7/GAMSopt!R7,"")</f>
        <v/>
      </c>
      <c r="T7" s="128" t="str">
        <f aca="false">IFERROR(Opttax!S7/GAMSopt!S7,"")</f>
        <v/>
      </c>
      <c r="U7" s="128" t="str">
        <f aca="false">IFERROR(Opttax!T7/GAMSopt!T7,"")</f>
        <v/>
      </c>
      <c r="V7" s="128" t="str">
        <f aca="false">IFERROR(Opttax!U7/GAMSopt!U7,"")</f>
        <v/>
      </c>
      <c r="W7" s="128" t="str">
        <f aca="false">IFERROR(Opttax!V7/GAMSopt!V7,"")</f>
        <v/>
      </c>
      <c r="X7" s="128" t="str">
        <f aca="false">IFERROR(Opttax!W7/GAMSopt!W7,"")</f>
        <v/>
      </c>
      <c r="Y7" s="128" t="str">
        <f aca="false">IFERROR(Opttax!X7/GAMSopt!X7,"")</f>
        <v/>
      </c>
      <c r="Z7" s="128" t="str">
        <f aca="false">IFERROR(Opttax!Y7/GAMSopt!Y7,"")</f>
        <v/>
      </c>
      <c r="AA7" s="128" t="str">
        <f aca="false">IFERROR(Opttax!Z7/GAMSopt!Z7,"")</f>
        <v/>
      </c>
      <c r="AB7" s="128" t="str">
        <f aca="false">IFERROR(Opttax!AA7/GAMSopt!AA7,"")</f>
        <v/>
      </c>
      <c r="AC7" s="128" t="str">
        <f aca="false">IFERROR(Opttax!AB7/GAMSopt!AB7,"")</f>
        <v/>
      </c>
      <c r="AD7" s="128" t="str">
        <f aca="false">IFERROR(Opttax!AC7/GAMSopt!AC7,"")</f>
        <v/>
      </c>
      <c r="AE7" s="128" t="str">
        <f aca="false">IFERROR(Opttax!AD7/GAMSopt!AD7,"")</f>
        <v/>
      </c>
      <c r="AF7" s="128" t="str">
        <f aca="false">IFERROR(Opttax!AE7/GAMSopt!AE7,"")</f>
        <v/>
      </c>
      <c r="AG7" s="128" t="str">
        <f aca="false">IFERROR(Opttax!AF7/GAMSopt!AF7,"")</f>
        <v/>
      </c>
      <c r="AH7" s="128" t="str">
        <f aca="false">IFERROR(Opttax!AG7/GAMSopt!AG7,"")</f>
        <v/>
      </c>
      <c r="AI7" s="128" t="str">
        <f aca="false">IFERROR(Opttax!AH7/GAMSopt!AH7,"")</f>
        <v/>
      </c>
      <c r="AJ7" s="128" t="str">
        <f aca="false">IFERROR(Opttax!AI7/GAMSopt!AI7,"")</f>
        <v/>
      </c>
      <c r="AK7" s="128" t="str">
        <f aca="false">IFERROR(Opttax!AJ7/GAMSopt!AJ7,"")</f>
        <v/>
      </c>
      <c r="AL7" s="128" t="str">
        <f aca="false">IFERROR(Opttax!AK7/GAMSopt!AK7,"")</f>
        <v/>
      </c>
      <c r="AM7" s="128" t="str">
        <f aca="false">IFERROR(Opttax!AL7/GAMSopt!AL7,"")</f>
        <v/>
      </c>
      <c r="AN7" s="128" t="str">
        <f aca="false">IFERROR(Opttax!AM7/GAMSopt!AM7,"")</f>
        <v/>
      </c>
      <c r="AO7" s="128" t="str">
        <f aca="false">IFERROR(Opttax!AN7/GAMSopt!AN7,"")</f>
        <v/>
      </c>
      <c r="AP7" s="128" t="str">
        <f aca="false">IFERROR(Opttax!AO7/GAMSopt!AO7,"")</f>
        <v/>
      </c>
      <c r="AQ7" s="128" t="str">
        <f aca="false">IFERROR(Opttax!AP7/GAMSopt!AP7,"")</f>
        <v/>
      </c>
      <c r="AR7" s="128" t="str">
        <f aca="false">IFERROR(Opttax!AQ7/GAMSopt!AQ7,"")</f>
        <v/>
      </c>
      <c r="AS7" s="128" t="str">
        <f aca="false">IFERROR(Opttax!AR7/GAMSopt!AR7,"")</f>
        <v/>
      </c>
      <c r="AT7" s="128" t="str">
        <f aca="false">IFERROR(Opttax!AS7/GAMSopt!AS7,"")</f>
        <v/>
      </c>
      <c r="AU7" s="128" t="str">
        <f aca="false">IFERROR(Opttax!AT7/GAMSopt!AT7,"")</f>
        <v/>
      </c>
      <c r="AV7" s="128" t="str">
        <f aca="false">IFERROR(Opttax!AU7/GAMSopt!AU7,"")</f>
        <v/>
      </c>
      <c r="AW7" s="128" t="str">
        <f aca="false">IFERROR(Opttax!AV7/GAMSopt!AV7,"")</f>
        <v/>
      </c>
      <c r="AX7" s="128" t="str">
        <f aca="false">IFERROR(Opttax!AW7/GAMSopt!AW7,"")</f>
        <v/>
      </c>
      <c r="AY7" s="128" t="str">
        <f aca="false">IFERROR(Opttax!AX7/GAMSopt!AX7,"")</f>
        <v/>
      </c>
      <c r="AZ7" s="128" t="str">
        <f aca="false">IFERROR(Opttax!AY7/GAMSopt!AY7,"")</f>
        <v/>
      </c>
      <c r="BA7" s="128" t="str">
        <f aca="false">IFERROR(Opttax!AZ7/GAMSopt!AZ7,"")</f>
        <v/>
      </c>
      <c r="BB7" s="128" t="str">
        <f aca="false">IFERROR(Opttax!BA7/GAMSopt!BA7,"")</f>
        <v/>
      </c>
      <c r="BC7" s="128" t="str">
        <f aca="false">IFERROR(Opttax!BB7/GAMSopt!BB7,"")</f>
        <v/>
      </c>
      <c r="BD7" s="128" t="str">
        <f aca="false">IFERROR(Opttax!BC7/GAMSopt!BC7,"")</f>
        <v/>
      </c>
      <c r="BE7" s="128" t="str">
        <f aca="false">IFERROR(Opttax!BD7/GAMSopt!BD7,"")</f>
        <v/>
      </c>
      <c r="BF7" s="128" t="str">
        <f aca="false">IFERROR(Opttax!BE7/GAMSopt!BE7,"")</f>
        <v/>
      </c>
      <c r="BG7" s="128" t="str">
        <f aca="false">IFERROR(Opttax!BF7/GAMSopt!BF7,"")</f>
        <v/>
      </c>
      <c r="BH7" s="128" t="str">
        <f aca="false">IFERROR(Opttax!BG7/GAMSopt!BG7,"")</f>
        <v/>
      </c>
      <c r="BI7" s="128" t="str">
        <f aca="false">IFERROR(Opttax!BH7/GAMSopt!BH7,"")</f>
        <v/>
      </c>
      <c r="BJ7" s="128" t="str">
        <f aca="false">IFERROR(Opttax!BI7/GAMSopt!BI7,"")</f>
        <v/>
      </c>
    </row>
    <row r="8" customFormat="false" ht="12.75" hidden="false" customHeight="false" outlineLevel="0" collapsed="false">
      <c r="A8" s="0" t="str">
        <f aca="false">Opttax!A8</f>
        <v>Fraction diversifiable risk</v>
      </c>
      <c r="B8" s="0" t="str">
        <f aca="false">GAMSopt!A8</f>
        <v>Fraction Diversifiable Risk</v>
      </c>
      <c r="C8" s="128" t="str">
        <f aca="false">IFERROR(Opttax!B8/GAMSopt!B8,"")</f>
        <v/>
      </c>
      <c r="D8" s="128" t="str">
        <f aca="false">IFERROR(Opttax!C8/GAMSopt!C8,"")</f>
        <v/>
      </c>
      <c r="E8" s="128" t="str">
        <f aca="false">IFERROR(Opttax!D8/GAMSopt!D8,"")</f>
        <v/>
      </c>
      <c r="F8" s="128" t="str">
        <f aca="false">IFERROR(Opttax!E8/GAMSopt!E8,"")</f>
        <v/>
      </c>
      <c r="G8" s="128" t="str">
        <f aca="false">IFERROR(Opttax!F8/GAMSopt!F8,"")</f>
        <v/>
      </c>
      <c r="H8" s="128" t="str">
        <f aca="false">IFERROR(Opttax!G8/GAMSopt!G8,"")</f>
        <v/>
      </c>
      <c r="I8" s="128" t="str">
        <f aca="false">IFERROR(Opttax!H8/GAMSopt!H8,"")</f>
        <v/>
      </c>
      <c r="J8" s="128" t="str">
        <f aca="false">IFERROR(Opttax!I8/GAMSopt!I8,"")</f>
        <v/>
      </c>
      <c r="K8" s="128" t="str">
        <f aca="false">IFERROR(Opttax!J8/GAMSopt!J8,"")</f>
        <v/>
      </c>
      <c r="L8" s="128" t="str">
        <f aca="false">IFERROR(Opttax!K8/GAMSopt!K8,"")</f>
        <v/>
      </c>
      <c r="M8" s="128" t="str">
        <f aca="false">IFERROR(Opttax!L8/GAMSopt!L8,"")</f>
        <v/>
      </c>
      <c r="N8" s="128" t="str">
        <f aca="false">IFERROR(Opttax!M8/GAMSopt!M8,"")</f>
        <v/>
      </c>
      <c r="O8" s="128" t="str">
        <f aca="false">IFERROR(Opttax!N8/GAMSopt!N8,"")</f>
        <v/>
      </c>
      <c r="P8" s="128" t="str">
        <f aca="false">IFERROR(Opttax!O8/GAMSopt!O8,"")</f>
        <v/>
      </c>
      <c r="Q8" s="128" t="str">
        <f aca="false">IFERROR(Opttax!P8/GAMSopt!P8,"")</f>
        <v/>
      </c>
      <c r="R8" s="128" t="str">
        <f aca="false">IFERROR(Opttax!Q8/GAMSopt!Q8,"")</f>
        <v/>
      </c>
      <c r="S8" s="128" t="str">
        <f aca="false">IFERROR(Opttax!R8/GAMSopt!R8,"")</f>
        <v/>
      </c>
      <c r="T8" s="128" t="str">
        <f aca="false">IFERROR(Opttax!S8/GAMSopt!S8,"")</f>
        <v/>
      </c>
      <c r="U8" s="128" t="str">
        <f aca="false">IFERROR(Opttax!T8/GAMSopt!T8,"")</f>
        <v/>
      </c>
      <c r="V8" s="128" t="str">
        <f aca="false">IFERROR(Opttax!U8/GAMSopt!U8,"")</f>
        <v/>
      </c>
      <c r="W8" s="128" t="str">
        <f aca="false">IFERROR(Opttax!V8/GAMSopt!V8,"")</f>
        <v/>
      </c>
      <c r="X8" s="128" t="str">
        <f aca="false">IFERROR(Opttax!W8/GAMSopt!W8,"")</f>
        <v/>
      </c>
      <c r="Y8" s="128" t="str">
        <f aca="false">IFERROR(Opttax!X8/GAMSopt!X8,"")</f>
        <v/>
      </c>
      <c r="Z8" s="128" t="str">
        <f aca="false">IFERROR(Opttax!Y8/GAMSopt!Y8,"")</f>
        <v/>
      </c>
      <c r="AA8" s="128" t="str">
        <f aca="false">IFERROR(Opttax!Z8/GAMSopt!Z8,"")</f>
        <v/>
      </c>
      <c r="AB8" s="128" t="str">
        <f aca="false">IFERROR(Opttax!AA8/GAMSopt!AA8,"")</f>
        <v/>
      </c>
      <c r="AC8" s="128" t="str">
        <f aca="false">IFERROR(Opttax!AB8/GAMSopt!AB8,"")</f>
        <v/>
      </c>
      <c r="AD8" s="128" t="str">
        <f aca="false">IFERROR(Opttax!AC8/GAMSopt!AC8,"")</f>
        <v/>
      </c>
      <c r="AE8" s="128" t="str">
        <f aca="false">IFERROR(Opttax!AD8/GAMSopt!AD8,"")</f>
        <v/>
      </c>
      <c r="AF8" s="128" t="str">
        <f aca="false">IFERROR(Opttax!AE8/GAMSopt!AE8,"")</f>
        <v/>
      </c>
      <c r="AG8" s="128" t="str">
        <f aca="false">IFERROR(Opttax!AF8/GAMSopt!AF8,"")</f>
        <v/>
      </c>
      <c r="AH8" s="128" t="str">
        <f aca="false">IFERROR(Opttax!AG8/GAMSopt!AG8,"")</f>
        <v/>
      </c>
      <c r="AI8" s="128" t="str">
        <f aca="false">IFERROR(Opttax!AH8/GAMSopt!AH8,"")</f>
        <v/>
      </c>
      <c r="AJ8" s="128" t="str">
        <f aca="false">IFERROR(Opttax!AI8/GAMSopt!AI8,"")</f>
        <v/>
      </c>
      <c r="AK8" s="128" t="str">
        <f aca="false">IFERROR(Opttax!AJ8/GAMSopt!AJ8,"")</f>
        <v/>
      </c>
      <c r="AL8" s="128" t="str">
        <f aca="false">IFERROR(Opttax!AK8/GAMSopt!AK8,"")</f>
        <v/>
      </c>
      <c r="AM8" s="128" t="str">
        <f aca="false">IFERROR(Opttax!AL8/GAMSopt!AL8,"")</f>
        <v/>
      </c>
      <c r="AN8" s="128" t="str">
        <f aca="false">IFERROR(Opttax!AM8/GAMSopt!AM8,"")</f>
        <v/>
      </c>
      <c r="AO8" s="128" t="str">
        <f aca="false">IFERROR(Opttax!AN8/GAMSopt!AN8,"")</f>
        <v/>
      </c>
      <c r="AP8" s="128" t="str">
        <f aca="false">IFERROR(Opttax!AO8/GAMSopt!AO8,"")</f>
        <v/>
      </c>
      <c r="AQ8" s="128" t="str">
        <f aca="false">IFERROR(Opttax!AP8/GAMSopt!AP8,"")</f>
        <v/>
      </c>
      <c r="AR8" s="128" t="str">
        <f aca="false">IFERROR(Opttax!AQ8/GAMSopt!AQ8,"")</f>
        <v/>
      </c>
      <c r="AS8" s="128" t="str">
        <f aca="false">IFERROR(Opttax!AR8/GAMSopt!AR8,"")</f>
        <v/>
      </c>
      <c r="AT8" s="128" t="str">
        <f aca="false">IFERROR(Opttax!AS8/GAMSopt!AS8,"")</f>
        <v/>
      </c>
      <c r="AU8" s="128" t="str">
        <f aca="false">IFERROR(Opttax!AT8/GAMSopt!AT8,"")</f>
        <v/>
      </c>
      <c r="AV8" s="128" t="str">
        <f aca="false">IFERROR(Opttax!AU8/GAMSopt!AU8,"")</f>
        <v/>
      </c>
      <c r="AW8" s="128" t="str">
        <f aca="false">IFERROR(Opttax!AV8/GAMSopt!AV8,"")</f>
        <v/>
      </c>
      <c r="AX8" s="128" t="str">
        <f aca="false">IFERROR(Opttax!AW8/GAMSopt!AW8,"")</f>
        <v/>
      </c>
      <c r="AY8" s="128" t="str">
        <f aca="false">IFERROR(Opttax!AX8/GAMSopt!AX8,"")</f>
        <v/>
      </c>
      <c r="AZ8" s="128" t="str">
        <f aca="false">IFERROR(Opttax!AY8/GAMSopt!AY8,"")</f>
        <v/>
      </c>
      <c r="BA8" s="128" t="str">
        <f aca="false">IFERROR(Opttax!AZ8/GAMSopt!AZ8,"")</f>
        <v/>
      </c>
      <c r="BB8" s="128" t="str">
        <f aca="false">IFERROR(Opttax!BA8/GAMSopt!BA8,"")</f>
        <v/>
      </c>
      <c r="BC8" s="128" t="str">
        <f aca="false">IFERROR(Opttax!BB8/GAMSopt!BB8,"")</f>
        <v/>
      </c>
      <c r="BD8" s="128" t="str">
        <f aca="false">IFERROR(Opttax!BC8/GAMSopt!BC8,"")</f>
        <v/>
      </c>
      <c r="BE8" s="128" t="str">
        <f aca="false">IFERROR(Opttax!BD8/GAMSopt!BD8,"")</f>
        <v/>
      </c>
      <c r="BF8" s="128" t="str">
        <f aca="false">IFERROR(Opttax!BE8/GAMSopt!BE8,"")</f>
        <v/>
      </c>
      <c r="BG8" s="128" t="str">
        <f aca="false">IFERROR(Opttax!BF8/GAMSopt!BF8,"")</f>
        <v/>
      </c>
      <c r="BH8" s="128" t="str">
        <f aca="false">IFERROR(Opttax!BG8/GAMSopt!BG8,"")</f>
        <v/>
      </c>
      <c r="BI8" s="128" t="str">
        <f aca="false">IFERROR(Opttax!BH8/GAMSopt!BH8,"")</f>
        <v/>
      </c>
      <c r="BJ8" s="128" t="str">
        <f aca="false">IFERROR(Opttax!BI8/GAMSopt!BI8,"")</f>
        <v/>
      </c>
    </row>
    <row r="9" customFormat="false" ht="12.75" hidden="false" customHeight="false" outlineLevel="0" collapsed="false">
      <c r="A9" s="0" t="str">
        <f aca="false">Opttax!A9</f>
        <v>Diversifiable risk ( per year)</v>
      </c>
      <c r="B9" s="0" t="str">
        <f aca="false">GAMSopt!A9</f>
        <v>Diversifiable Risk ( per year)</v>
      </c>
      <c r="C9" s="128" t="str">
        <f aca="false">IFERROR(Opttax!B9/GAMSopt!B9,"")</f>
        <v/>
      </c>
      <c r="D9" s="128" t="str">
        <f aca="false">IFERROR(Opttax!C9/GAMSopt!C9,"")</f>
        <v/>
      </c>
      <c r="E9" s="128" t="str">
        <f aca="false">IFERROR(Opttax!D9/GAMSopt!D9,"")</f>
        <v/>
      </c>
      <c r="F9" s="128" t="str">
        <f aca="false">IFERROR(Opttax!E9/GAMSopt!E9,"")</f>
        <v/>
      </c>
      <c r="G9" s="128" t="str">
        <f aca="false">IFERROR(Opttax!F9/GAMSopt!F9,"")</f>
        <v/>
      </c>
      <c r="H9" s="128" t="str">
        <f aca="false">IFERROR(Opttax!G9/GAMSopt!G9,"")</f>
        <v/>
      </c>
      <c r="I9" s="128" t="str">
        <f aca="false">IFERROR(Opttax!H9/GAMSopt!H9,"")</f>
        <v/>
      </c>
      <c r="J9" s="128" t="str">
        <f aca="false">IFERROR(Opttax!I9/GAMSopt!I9,"")</f>
        <v/>
      </c>
      <c r="K9" s="128" t="str">
        <f aca="false">IFERROR(Opttax!J9/GAMSopt!J9,"")</f>
        <v/>
      </c>
      <c r="L9" s="128" t="str">
        <f aca="false">IFERROR(Opttax!K9/GAMSopt!K9,"")</f>
        <v/>
      </c>
      <c r="M9" s="128" t="str">
        <f aca="false">IFERROR(Opttax!L9/GAMSopt!L9,"")</f>
        <v/>
      </c>
      <c r="N9" s="128" t="str">
        <f aca="false">IFERROR(Opttax!M9/GAMSopt!M9,"")</f>
        <v/>
      </c>
      <c r="O9" s="128" t="str">
        <f aca="false">IFERROR(Opttax!N9/GAMSopt!N9,"")</f>
        <v/>
      </c>
      <c r="P9" s="128" t="str">
        <f aca="false">IFERROR(Opttax!O9/GAMSopt!O9,"")</f>
        <v/>
      </c>
      <c r="Q9" s="128" t="str">
        <f aca="false">IFERROR(Opttax!P9/GAMSopt!P9,"")</f>
        <v/>
      </c>
      <c r="R9" s="128" t="str">
        <f aca="false">IFERROR(Opttax!Q9/GAMSopt!Q9,"")</f>
        <v/>
      </c>
      <c r="S9" s="128" t="str">
        <f aca="false">IFERROR(Opttax!R9/GAMSopt!R9,"")</f>
        <v/>
      </c>
      <c r="T9" s="128" t="str">
        <f aca="false">IFERROR(Opttax!S9/GAMSopt!S9,"")</f>
        <v/>
      </c>
      <c r="U9" s="128" t="str">
        <f aca="false">IFERROR(Opttax!T9/GAMSopt!T9,"")</f>
        <v/>
      </c>
      <c r="V9" s="128" t="str">
        <f aca="false">IFERROR(Opttax!U9/GAMSopt!U9,"")</f>
        <v/>
      </c>
      <c r="W9" s="128" t="str">
        <f aca="false">IFERROR(Opttax!V9/GAMSopt!V9,"")</f>
        <v/>
      </c>
      <c r="X9" s="128" t="str">
        <f aca="false">IFERROR(Opttax!W9/GAMSopt!W9,"")</f>
        <v/>
      </c>
      <c r="Y9" s="128" t="str">
        <f aca="false">IFERROR(Opttax!X9/GAMSopt!X9,"")</f>
        <v/>
      </c>
      <c r="Z9" s="128" t="str">
        <f aca="false">IFERROR(Opttax!Y9/GAMSopt!Y9,"")</f>
        <v/>
      </c>
      <c r="AA9" s="128" t="str">
        <f aca="false">IFERROR(Opttax!Z9/GAMSopt!Z9,"")</f>
        <v/>
      </c>
      <c r="AB9" s="128" t="str">
        <f aca="false">IFERROR(Opttax!AA9/GAMSopt!AA9,"")</f>
        <v/>
      </c>
      <c r="AC9" s="128" t="str">
        <f aca="false">IFERROR(Opttax!AB9/GAMSopt!AB9,"")</f>
        <v/>
      </c>
      <c r="AD9" s="128" t="str">
        <f aca="false">IFERROR(Opttax!AC9/GAMSopt!AC9,"")</f>
        <v/>
      </c>
      <c r="AE9" s="128" t="str">
        <f aca="false">IFERROR(Opttax!AD9/GAMSopt!AD9,"")</f>
        <v/>
      </c>
      <c r="AF9" s="128" t="str">
        <f aca="false">IFERROR(Opttax!AE9/GAMSopt!AE9,"")</f>
        <v/>
      </c>
      <c r="AG9" s="128" t="str">
        <f aca="false">IFERROR(Opttax!AF9/GAMSopt!AF9,"")</f>
        <v/>
      </c>
      <c r="AH9" s="128" t="str">
        <f aca="false">IFERROR(Opttax!AG9/GAMSopt!AG9,"")</f>
        <v/>
      </c>
      <c r="AI9" s="128" t="str">
        <f aca="false">IFERROR(Opttax!AH9/GAMSopt!AH9,"")</f>
        <v/>
      </c>
      <c r="AJ9" s="128" t="str">
        <f aca="false">IFERROR(Opttax!AI9/GAMSopt!AI9,"")</f>
        <v/>
      </c>
      <c r="AK9" s="128" t="str">
        <f aca="false">IFERROR(Opttax!AJ9/GAMSopt!AJ9,"")</f>
        <v/>
      </c>
      <c r="AL9" s="128" t="str">
        <f aca="false">IFERROR(Opttax!AK9/GAMSopt!AK9,"")</f>
        <v/>
      </c>
      <c r="AM9" s="128" t="str">
        <f aca="false">IFERROR(Opttax!AL9/GAMSopt!AL9,"")</f>
        <v/>
      </c>
      <c r="AN9" s="128" t="str">
        <f aca="false">IFERROR(Opttax!AM9/GAMSopt!AM9,"")</f>
        <v/>
      </c>
      <c r="AO9" s="128" t="str">
        <f aca="false">IFERROR(Opttax!AN9/GAMSopt!AN9,"")</f>
        <v/>
      </c>
      <c r="AP9" s="128" t="str">
        <f aca="false">IFERROR(Opttax!AO9/GAMSopt!AO9,"")</f>
        <v/>
      </c>
      <c r="AQ9" s="128" t="str">
        <f aca="false">IFERROR(Opttax!AP9/GAMSopt!AP9,"")</f>
        <v/>
      </c>
      <c r="AR9" s="128" t="str">
        <f aca="false">IFERROR(Opttax!AQ9/GAMSopt!AQ9,"")</f>
        <v/>
      </c>
      <c r="AS9" s="128" t="str">
        <f aca="false">IFERROR(Opttax!AR9/GAMSopt!AR9,"")</f>
        <v/>
      </c>
      <c r="AT9" s="128" t="str">
        <f aca="false">IFERROR(Opttax!AS9/GAMSopt!AS9,"")</f>
        <v/>
      </c>
      <c r="AU9" s="128" t="str">
        <f aca="false">IFERROR(Opttax!AT9/GAMSopt!AT9,"")</f>
        <v/>
      </c>
      <c r="AV9" s="128" t="str">
        <f aca="false">IFERROR(Opttax!AU9/GAMSopt!AU9,"")</f>
        <v/>
      </c>
      <c r="AW9" s="128" t="str">
        <f aca="false">IFERROR(Opttax!AV9/GAMSopt!AV9,"")</f>
        <v/>
      </c>
      <c r="AX9" s="128" t="str">
        <f aca="false">IFERROR(Opttax!AW9/GAMSopt!AW9,"")</f>
        <v/>
      </c>
      <c r="AY9" s="128" t="str">
        <f aca="false">IFERROR(Opttax!AX9/GAMSopt!AX9,"")</f>
        <v/>
      </c>
      <c r="AZ9" s="128" t="str">
        <f aca="false">IFERROR(Opttax!AY9/GAMSopt!AY9,"")</f>
        <v/>
      </c>
      <c r="BA9" s="128" t="str">
        <f aca="false">IFERROR(Opttax!AZ9/GAMSopt!AZ9,"")</f>
        <v/>
      </c>
      <c r="BB9" s="128" t="str">
        <f aca="false">IFERROR(Opttax!BA9/GAMSopt!BA9,"")</f>
        <v/>
      </c>
      <c r="BC9" s="128" t="str">
        <f aca="false">IFERROR(Opttax!BB9/GAMSopt!BB9,"")</f>
        <v/>
      </c>
      <c r="BD9" s="128" t="str">
        <f aca="false">IFERROR(Opttax!BC9/GAMSopt!BC9,"")</f>
        <v/>
      </c>
      <c r="BE9" s="128" t="str">
        <f aca="false">IFERROR(Opttax!BD9/GAMSopt!BD9,"")</f>
        <v/>
      </c>
      <c r="BF9" s="128" t="str">
        <f aca="false">IFERROR(Opttax!BE9/GAMSopt!BE9,"")</f>
        <v/>
      </c>
      <c r="BG9" s="128" t="str">
        <f aca="false">IFERROR(Opttax!BF9/GAMSopt!BF9,"")</f>
        <v/>
      </c>
      <c r="BH9" s="128" t="str">
        <f aca="false">IFERROR(Opttax!BG9/GAMSopt!BG9,"")</f>
        <v/>
      </c>
      <c r="BI9" s="128" t="str">
        <f aca="false">IFERROR(Opttax!BH9/GAMSopt!BH9,"")</f>
        <v/>
      </c>
      <c r="BJ9" s="128" t="str">
        <f aca="false">IFERROR(Opttax!BI9/GAMSopt!BI9,"")</f>
        <v/>
      </c>
    </row>
    <row r="10" customFormat="false" ht="12.75" hidden="false" customHeight="false" outlineLevel="0" collapsed="false">
      <c r="A10" s="0" t="str">
        <f aca="false">Opttax!A10</f>
        <v>Depreciation (with no risk)</v>
      </c>
      <c r="B10" s="0" t="str">
        <f aca="false">GAMSopt!A10</f>
        <v>Depreciation with no Risk (per year)</v>
      </c>
      <c r="C10" s="128" t="str">
        <f aca="false">IFERROR(Opttax!B10/GAMSopt!B10,"")</f>
        <v/>
      </c>
      <c r="D10" s="128" t="str">
        <f aca="false">IFERROR(Opttax!C10/GAMSopt!C10,"")</f>
        <v/>
      </c>
      <c r="E10" s="128" t="str">
        <f aca="false">IFERROR(Opttax!D10/GAMSopt!D10,"")</f>
        <v/>
      </c>
      <c r="F10" s="128" t="str">
        <f aca="false">IFERROR(Opttax!E10/GAMSopt!E10,"")</f>
        <v/>
      </c>
      <c r="G10" s="128" t="str">
        <f aca="false">IFERROR(Opttax!F10/GAMSopt!F10,"")</f>
        <v/>
      </c>
      <c r="H10" s="128" t="str">
        <f aca="false">IFERROR(Opttax!G10/GAMSopt!G10,"")</f>
        <v/>
      </c>
      <c r="I10" s="128" t="str">
        <f aca="false">IFERROR(Opttax!H10/GAMSopt!H10,"")</f>
        <v/>
      </c>
      <c r="J10" s="128" t="str">
        <f aca="false">IFERROR(Opttax!I10/GAMSopt!I10,"")</f>
        <v/>
      </c>
      <c r="K10" s="128" t="str">
        <f aca="false">IFERROR(Opttax!J10/GAMSopt!J10,"")</f>
        <v/>
      </c>
      <c r="L10" s="128" t="str">
        <f aca="false">IFERROR(Opttax!K10/GAMSopt!K10,"")</f>
        <v/>
      </c>
      <c r="M10" s="128" t="str">
        <f aca="false">IFERROR(Opttax!L10/GAMSopt!L10,"")</f>
        <v/>
      </c>
      <c r="N10" s="128" t="str">
        <f aca="false">IFERROR(Opttax!M10/GAMSopt!M10,"")</f>
        <v/>
      </c>
      <c r="O10" s="128" t="str">
        <f aca="false">IFERROR(Opttax!N10/GAMSopt!N10,"")</f>
        <v/>
      </c>
      <c r="P10" s="128" t="str">
        <f aca="false">IFERROR(Opttax!O10/GAMSopt!O10,"")</f>
        <v/>
      </c>
      <c r="Q10" s="128" t="str">
        <f aca="false">IFERROR(Opttax!P10/GAMSopt!P10,"")</f>
        <v/>
      </c>
      <c r="R10" s="128" t="str">
        <f aca="false">IFERROR(Opttax!Q10/GAMSopt!Q10,"")</f>
        <v/>
      </c>
      <c r="S10" s="128" t="str">
        <f aca="false">IFERROR(Opttax!R10/GAMSopt!R10,"")</f>
        <v/>
      </c>
      <c r="T10" s="128" t="str">
        <f aca="false">IFERROR(Opttax!S10/GAMSopt!S10,"")</f>
        <v/>
      </c>
      <c r="U10" s="128" t="str">
        <f aca="false">IFERROR(Opttax!T10/GAMSopt!T10,"")</f>
        <v/>
      </c>
      <c r="V10" s="128" t="str">
        <f aca="false">IFERROR(Opttax!U10/GAMSopt!U10,"")</f>
        <v/>
      </c>
      <c r="W10" s="128" t="str">
        <f aca="false">IFERROR(Opttax!V10/GAMSopt!V10,"")</f>
        <v/>
      </c>
      <c r="X10" s="128" t="str">
        <f aca="false">IFERROR(Opttax!W10/GAMSopt!W10,"")</f>
        <v/>
      </c>
      <c r="Y10" s="128" t="str">
        <f aca="false">IFERROR(Opttax!X10/GAMSopt!X10,"")</f>
        <v/>
      </c>
      <c r="Z10" s="128" t="str">
        <f aca="false">IFERROR(Opttax!Y10/GAMSopt!Y10,"")</f>
        <v/>
      </c>
      <c r="AA10" s="128" t="str">
        <f aca="false">IFERROR(Opttax!Z10/GAMSopt!Z10,"")</f>
        <v/>
      </c>
      <c r="AB10" s="128" t="str">
        <f aca="false">IFERROR(Opttax!AA10/GAMSopt!AA10,"")</f>
        <v/>
      </c>
      <c r="AC10" s="128" t="str">
        <f aca="false">IFERROR(Opttax!AB10/GAMSopt!AB10,"")</f>
        <v/>
      </c>
      <c r="AD10" s="128" t="str">
        <f aca="false">IFERROR(Opttax!AC10/GAMSopt!AC10,"")</f>
        <v/>
      </c>
      <c r="AE10" s="128" t="str">
        <f aca="false">IFERROR(Opttax!AD10/GAMSopt!AD10,"")</f>
        <v/>
      </c>
      <c r="AF10" s="128" t="str">
        <f aca="false">IFERROR(Opttax!AE10/GAMSopt!AE10,"")</f>
        <v/>
      </c>
      <c r="AG10" s="128" t="str">
        <f aca="false">IFERROR(Opttax!AF10/GAMSopt!AF10,"")</f>
        <v/>
      </c>
      <c r="AH10" s="128" t="str">
        <f aca="false">IFERROR(Opttax!AG10/GAMSopt!AG10,"")</f>
        <v/>
      </c>
      <c r="AI10" s="128" t="str">
        <f aca="false">IFERROR(Opttax!AH10/GAMSopt!AH10,"")</f>
        <v/>
      </c>
      <c r="AJ10" s="128" t="str">
        <f aca="false">IFERROR(Opttax!AI10/GAMSopt!AI10,"")</f>
        <v/>
      </c>
      <c r="AK10" s="128" t="str">
        <f aca="false">IFERROR(Opttax!AJ10/GAMSopt!AJ10,"")</f>
        <v/>
      </c>
      <c r="AL10" s="128" t="str">
        <f aca="false">IFERROR(Opttax!AK10/GAMSopt!AK10,"")</f>
        <v/>
      </c>
      <c r="AM10" s="128" t="str">
        <f aca="false">IFERROR(Opttax!AL10/GAMSopt!AL10,"")</f>
        <v/>
      </c>
      <c r="AN10" s="128" t="str">
        <f aca="false">IFERROR(Opttax!AM10/GAMSopt!AM10,"")</f>
        <v/>
      </c>
      <c r="AO10" s="128" t="str">
        <f aca="false">IFERROR(Opttax!AN10/GAMSopt!AN10,"")</f>
        <v/>
      </c>
      <c r="AP10" s="128" t="str">
        <f aca="false">IFERROR(Opttax!AO10/GAMSopt!AO10,"")</f>
        <v/>
      </c>
      <c r="AQ10" s="128" t="str">
        <f aca="false">IFERROR(Opttax!AP10/GAMSopt!AP10,"")</f>
        <v/>
      </c>
      <c r="AR10" s="128" t="str">
        <f aca="false">IFERROR(Opttax!AQ10/GAMSopt!AQ10,"")</f>
        <v/>
      </c>
      <c r="AS10" s="128" t="str">
        <f aca="false">IFERROR(Opttax!AR10/GAMSopt!AR10,"")</f>
        <v/>
      </c>
      <c r="AT10" s="128" t="str">
        <f aca="false">IFERROR(Opttax!AS10/GAMSopt!AS10,"")</f>
        <v/>
      </c>
      <c r="AU10" s="128" t="str">
        <f aca="false">IFERROR(Opttax!AT10/GAMSopt!AT10,"")</f>
        <v/>
      </c>
      <c r="AV10" s="128" t="str">
        <f aca="false">IFERROR(Opttax!AU10/GAMSopt!AU10,"")</f>
        <v/>
      </c>
      <c r="AW10" s="128" t="str">
        <f aca="false">IFERROR(Opttax!AV10/GAMSopt!AV10,"")</f>
        <v/>
      </c>
      <c r="AX10" s="128" t="str">
        <f aca="false">IFERROR(Opttax!AW10/GAMSopt!AW10,"")</f>
        <v/>
      </c>
      <c r="AY10" s="128" t="str">
        <f aca="false">IFERROR(Opttax!AX10/GAMSopt!AX10,"")</f>
        <v/>
      </c>
      <c r="AZ10" s="128" t="str">
        <f aca="false">IFERROR(Opttax!AY10/GAMSopt!AY10,"")</f>
        <v/>
      </c>
      <c r="BA10" s="128" t="str">
        <f aca="false">IFERROR(Opttax!AZ10/GAMSopt!AZ10,"")</f>
        <v/>
      </c>
      <c r="BB10" s="128" t="str">
        <f aca="false">IFERROR(Opttax!BA10/GAMSopt!BA10,"")</f>
        <v/>
      </c>
      <c r="BC10" s="128" t="str">
        <f aca="false">IFERROR(Opttax!BB10/GAMSopt!BB10,"")</f>
        <v/>
      </c>
      <c r="BD10" s="128" t="str">
        <f aca="false">IFERROR(Opttax!BC10/GAMSopt!BC10,"")</f>
        <v/>
      </c>
      <c r="BE10" s="128" t="str">
        <f aca="false">IFERROR(Opttax!BD10/GAMSopt!BD10,"")</f>
        <v/>
      </c>
      <c r="BF10" s="128" t="str">
        <f aca="false">IFERROR(Opttax!BE10/GAMSopt!BE10,"")</f>
        <v/>
      </c>
      <c r="BG10" s="128" t="str">
        <f aca="false">IFERROR(Opttax!BF10/GAMSopt!BF10,"")</f>
        <v/>
      </c>
      <c r="BH10" s="128" t="str">
        <f aca="false">IFERROR(Opttax!BG10/GAMSopt!BG10,"")</f>
        <v/>
      </c>
      <c r="BI10" s="128" t="str">
        <f aca="false">IFERROR(Opttax!BH10/GAMSopt!BH10,"")</f>
        <v/>
      </c>
      <c r="BJ10" s="128" t="str">
        <f aca="false">IFERROR(Opttax!BI10/GAMSopt!BI10,"")</f>
        <v/>
      </c>
    </row>
    <row r="11" customFormat="false" ht="12.75" hidden="false" customHeight="false" outlineLevel="0" collapsed="false">
      <c r="A11" s="0" t="str">
        <f aca="false">Opttax!A11</f>
        <v>Initial output (2005 US International $, trillions)</v>
      </c>
      <c r="B11" s="0" t="str">
        <f aca="false">GAMSopt!A11</f>
        <v>Initial Output (2005 US International $, trillions)</v>
      </c>
      <c r="C11" s="128" t="n">
        <f aca="false">IFERROR(Opttax!B11/GAMSopt!B11,"")</f>
        <v>1</v>
      </c>
      <c r="D11" s="128" t="str">
        <f aca="false">IFERROR(Opttax!C11/GAMSopt!C11,"")</f>
        <v/>
      </c>
      <c r="E11" s="128" t="str">
        <f aca="false">IFERROR(Opttax!D11/GAMSopt!D11,"")</f>
        <v/>
      </c>
      <c r="F11" s="128" t="str">
        <f aca="false">IFERROR(Opttax!E11/GAMSopt!E11,"")</f>
        <v/>
      </c>
      <c r="G11" s="128" t="str">
        <f aca="false">IFERROR(Opttax!F11/GAMSopt!F11,"")</f>
        <v/>
      </c>
      <c r="H11" s="128" t="str">
        <f aca="false">IFERROR(Opttax!G11/GAMSopt!G11,"")</f>
        <v/>
      </c>
      <c r="I11" s="128" t="str">
        <f aca="false">IFERROR(Opttax!H11/GAMSopt!H11,"")</f>
        <v/>
      </c>
      <c r="J11" s="128" t="str">
        <f aca="false">IFERROR(Opttax!I11/GAMSopt!I11,"")</f>
        <v/>
      </c>
      <c r="K11" s="128" t="str">
        <f aca="false">IFERROR(Opttax!J11/GAMSopt!J11,"")</f>
        <v/>
      </c>
      <c r="L11" s="128" t="str">
        <f aca="false">IFERROR(Opttax!K11/GAMSopt!K11,"")</f>
        <v/>
      </c>
      <c r="M11" s="128" t="str">
        <f aca="false">IFERROR(Opttax!L11/GAMSopt!L11,"")</f>
        <v/>
      </c>
      <c r="N11" s="128" t="str">
        <f aca="false">IFERROR(Opttax!M11/GAMSopt!M11,"")</f>
        <v/>
      </c>
      <c r="O11" s="128" t="str">
        <f aca="false">IFERROR(Opttax!N11/GAMSopt!N11,"")</f>
        <v/>
      </c>
      <c r="P11" s="128" t="str">
        <f aca="false">IFERROR(Opttax!O11/GAMSopt!O11,"")</f>
        <v/>
      </c>
      <c r="Q11" s="128" t="str">
        <f aca="false">IFERROR(Opttax!P11/GAMSopt!P11,"")</f>
        <v/>
      </c>
      <c r="R11" s="128" t="str">
        <f aca="false">IFERROR(Opttax!Q11/GAMSopt!Q11,"")</f>
        <v/>
      </c>
      <c r="S11" s="128" t="str">
        <f aca="false">IFERROR(Opttax!R11/GAMSopt!R11,"")</f>
        <v/>
      </c>
      <c r="T11" s="128" t="str">
        <f aca="false">IFERROR(Opttax!S11/GAMSopt!S11,"")</f>
        <v/>
      </c>
      <c r="U11" s="128" t="str">
        <f aca="false">IFERROR(Opttax!T11/GAMSopt!T11,"")</f>
        <v/>
      </c>
      <c r="V11" s="128" t="str">
        <f aca="false">IFERROR(Opttax!U11/GAMSopt!U11,"")</f>
        <v/>
      </c>
      <c r="W11" s="128" t="str">
        <f aca="false">IFERROR(Opttax!V11/GAMSopt!V11,"")</f>
        <v/>
      </c>
      <c r="X11" s="128" t="str">
        <f aca="false">IFERROR(Opttax!W11/GAMSopt!W11,"")</f>
        <v/>
      </c>
      <c r="Y11" s="128" t="str">
        <f aca="false">IFERROR(Opttax!X11/GAMSopt!X11,"")</f>
        <v/>
      </c>
      <c r="Z11" s="128" t="str">
        <f aca="false">IFERROR(Opttax!Y11/GAMSopt!Y11,"")</f>
        <v/>
      </c>
      <c r="AA11" s="128" t="str">
        <f aca="false">IFERROR(Opttax!Z11/GAMSopt!Z11,"")</f>
        <v/>
      </c>
      <c r="AB11" s="128" t="str">
        <f aca="false">IFERROR(Opttax!AA11/GAMSopt!AA11,"")</f>
        <v/>
      </c>
      <c r="AC11" s="128" t="str">
        <f aca="false">IFERROR(Opttax!AB11/GAMSopt!AB11,"")</f>
        <v/>
      </c>
      <c r="AD11" s="128" t="str">
        <f aca="false">IFERROR(Opttax!AC11/GAMSopt!AC11,"")</f>
        <v/>
      </c>
      <c r="AE11" s="128" t="str">
        <f aca="false">IFERROR(Opttax!AD11/GAMSopt!AD11,"")</f>
        <v/>
      </c>
      <c r="AF11" s="128" t="str">
        <f aca="false">IFERROR(Opttax!AE11/GAMSopt!AE11,"")</f>
        <v/>
      </c>
      <c r="AG11" s="128" t="str">
        <f aca="false">IFERROR(Opttax!AF11/GAMSopt!AF11,"")</f>
        <v/>
      </c>
      <c r="AH11" s="128" t="str">
        <f aca="false">IFERROR(Opttax!AG11/GAMSopt!AG11,"")</f>
        <v/>
      </c>
      <c r="AI11" s="128" t="str">
        <f aca="false">IFERROR(Opttax!AH11/GAMSopt!AH11,"")</f>
        <v/>
      </c>
      <c r="AJ11" s="128" t="str">
        <f aca="false">IFERROR(Opttax!AI11/GAMSopt!AI11,"")</f>
        <v/>
      </c>
      <c r="AK11" s="128" t="str">
        <f aca="false">IFERROR(Opttax!AJ11/GAMSopt!AJ11,"")</f>
        <v/>
      </c>
      <c r="AL11" s="128" t="str">
        <f aca="false">IFERROR(Opttax!AK11/GAMSopt!AK11,"")</f>
        <v/>
      </c>
      <c r="AM11" s="128" t="str">
        <f aca="false">IFERROR(Opttax!AL11/GAMSopt!AL11,"")</f>
        <v/>
      </c>
      <c r="AN11" s="128" t="str">
        <f aca="false">IFERROR(Opttax!AM11/GAMSopt!AM11,"")</f>
        <v/>
      </c>
      <c r="AO11" s="128" t="str">
        <f aca="false">IFERROR(Opttax!AN11/GAMSopt!AN11,"")</f>
        <v/>
      </c>
      <c r="AP11" s="128" t="str">
        <f aca="false">IFERROR(Opttax!AO11/GAMSopt!AO11,"")</f>
        <v/>
      </c>
      <c r="AQ11" s="128" t="str">
        <f aca="false">IFERROR(Opttax!AP11/GAMSopt!AP11,"")</f>
        <v/>
      </c>
      <c r="AR11" s="128" t="str">
        <f aca="false">IFERROR(Opttax!AQ11/GAMSopt!AQ11,"")</f>
        <v/>
      </c>
      <c r="AS11" s="128" t="str">
        <f aca="false">IFERROR(Opttax!AR11/GAMSopt!AR11,"")</f>
        <v/>
      </c>
      <c r="AT11" s="128" t="str">
        <f aca="false">IFERROR(Opttax!AS11/GAMSopt!AS11,"")</f>
        <v/>
      </c>
      <c r="AU11" s="128" t="str">
        <f aca="false">IFERROR(Opttax!AT11/GAMSopt!AT11,"")</f>
        <v/>
      </c>
      <c r="AV11" s="128" t="str">
        <f aca="false">IFERROR(Opttax!AU11/GAMSopt!AU11,"")</f>
        <v/>
      </c>
      <c r="AW11" s="128" t="str">
        <f aca="false">IFERROR(Opttax!AV11/GAMSopt!AV11,"")</f>
        <v/>
      </c>
      <c r="AX11" s="128" t="str">
        <f aca="false">IFERROR(Opttax!AW11/GAMSopt!AW11,"")</f>
        <v/>
      </c>
      <c r="AY11" s="128" t="str">
        <f aca="false">IFERROR(Opttax!AX11/GAMSopt!AX11,"")</f>
        <v/>
      </c>
      <c r="AZ11" s="128" t="str">
        <f aca="false">IFERROR(Opttax!AY11/GAMSopt!AY11,"")</f>
        <v/>
      </c>
      <c r="BA11" s="128" t="str">
        <f aca="false">IFERROR(Opttax!AZ11/GAMSopt!AZ11,"")</f>
        <v/>
      </c>
      <c r="BB11" s="128" t="str">
        <f aca="false">IFERROR(Opttax!BA11/GAMSopt!BA11,"")</f>
        <v/>
      </c>
      <c r="BC11" s="128" t="str">
        <f aca="false">IFERROR(Opttax!BB11/GAMSopt!BB11,"")</f>
        <v/>
      </c>
      <c r="BD11" s="128" t="str">
        <f aca="false">IFERROR(Opttax!BC11/GAMSopt!BC11,"")</f>
        <v/>
      </c>
      <c r="BE11" s="128" t="str">
        <f aca="false">IFERROR(Opttax!BD11/GAMSopt!BD11,"")</f>
        <v/>
      </c>
      <c r="BF11" s="128" t="str">
        <f aca="false">IFERROR(Opttax!BE11/GAMSopt!BE11,"")</f>
        <v/>
      </c>
      <c r="BG11" s="128" t="str">
        <f aca="false">IFERROR(Opttax!BF11/GAMSopt!BF11,"")</f>
        <v/>
      </c>
      <c r="BH11" s="128" t="str">
        <f aca="false">IFERROR(Opttax!BG11/GAMSopt!BG11,"")</f>
        <v/>
      </c>
      <c r="BI11" s="128" t="str">
        <f aca="false">IFERROR(Opttax!BH11/GAMSopt!BH11,"")</f>
        <v/>
      </c>
      <c r="BJ11" s="128" t="str">
        <f aca="false">IFERROR(Opttax!BI11/GAMSopt!BI11,"")</f>
        <v/>
      </c>
    </row>
    <row r="12" customFormat="false" ht="12.75" hidden="false" customHeight="false" outlineLevel="0" collapsed="false">
      <c r="A12" s="0" t="str">
        <f aca="false">Opttax!A12</f>
        <v>Initial K</v>
      </c>
      <c r="B12" s="0" t="str">
        <f aca="false">GAMSopt!A12</f>
        <v>Initial K (Capital Stock)</v>
      </c>
      <c r="C12" s="128" t="n">
        <f aca="false">IFERROR(Opttax!B12/GAMSopt!B12,"")</f>
        <v>1</v>
      </c>
      <c r="D12" s="128" t="str">
        <f aca="false">IFERROR(Opttax!C12/GAMSopt!C12,"")</f>
        <v/>
      </c>
      <c r="E12" s="128" t="str">
        <f aca="false">IFERROR(Opttax!D12/GAMSopt!D12,"")</f>
        <v/>
      </c>
      <c r="F12" s="128" t="str">
        <f aca="false">IFERROR(Opttax!E12/GAMSopt!E12,"")</f>
        <v/>
      </c>
      <c r="G12" s="128" t="str">
        <f aca="false">IFERROR(Opttax!F12/GAMSopt!F12,"")</f>
        <v/>
      </c>
      <c r="H12" s="128" t="str">
        <f aca="false">IFERROR(Opttax!G12/GAMSopt!G12,"")</f>
        <v/>
      </c>
      <c r="I12" s="128" t="str">
        <f aca="false">IFERROR(Opttax!H12/GAMSopt!H12,"")</f>
        <v/>
      </c>
      <c r="J12" s="128" t="str">
        <f aca="false">IFERROR(Opttax!I12/GAMSopt!I12,"")</f>
        <v/>
      </c>
      <c r="K12" s="128" t="str">
        <f aca="false">IFERROR(Opttax!J12/GAMSopt!J12,"")</f>
        <v/>
      </c>
      <c r="L12" s="128" t="str">
        <f aca="false">IFERROR(Opttax!K12/GAMSopt!K12,"")</f>
        <v/>
      </c>
      <c r="M12" s="128" t="str">
        <f aca="false">IFERROR(Opttax!L12/GAMSopt!L12,"")</f>
        <v/>
      </c>
      <c r="N12" s="128" t="str">
        <f aca="false">IFERROR(Opttax!M12/GAMSopt!M12,"")</f>
        <v/>
      </c>
      <c r="O12" s="128" t="str">
        <f aca="false">IFERROR(Opttax!N12/GAMSopt!N12,"")</f>
        <v/>
      </c>
      <c r="P12" s="128" t="str">
        <f aca="false">IFERROR(Opttax!O12/GAMSopt!O12,"")</f>
        <v/>
      </c>
      <c r="Q12" s="128" t="str">
        <f aca="false">IFERROR(Opttax!P12/GAMSopt!P12,"")</f>
        <v/>
      </c>
      <c r="R12" s="128" t="str">
        <f aca="false">IFERROR(Opttax!Q12/GAMSopt!Q12,"")</f>
        <v/>
      </c>
      <c r="S12" s="128" t="str">
        <f aca="false">IFERROR(Opttax!R12/GAMSopt!R12,"")</f>
        <v/>
      </c>
      <c r="T12" s="128" t="str">
        <f aca="false">IFERROR(Opttax!S12/GAMSopt!S12,"")</f>
        <v/>
      </c>
      <c r="U12" s="128" t="str">
        <f aca="false">IFERROR(Opttax!T12/GAMSopt!T12,"")</f>
        <v/>
      </c>
      <c r="V12" s="128" t="str">
        <f aca="false">IFERROR(Opttax!U12/GAMSopt!U12,"")</f>
        <v/>
      </c>
      <c r="W12" s="128" t="str">
        <f aca="false">IFERROR(Opttax!V12/GAMSopt!V12,"")</f>
        <v/>
      </c>
      <c r="X12" s="128" t="str">
        <f aca="false">IFERROR(Opttax!W12/GAMSopt!W12,"")</f>
        <v/>
      </c>
      <c r="Y12" s="128" t="str">
        <f aca="false">IFERROR(Opttax!X12/GAMSopt!X12,"")</f>
        <v/>
      </c>
      <c r="Z12" s="128" t="str">
        <f aca="false">IFERROR(Opttax!Y12/GAMSopt!Y12,"")</f>
        <v/>
      </c>
      <c r="AA12" s="128" t="str">
        <f aca="false">IFERROR(Opttax!Z12/GAMSopt!Z12,"")</f>
        <v/>
      </c>
      <c r="AB12" s="128" t="str">
        <f aca="false">IFERROR(Opttax!AA12/GAMSopt!AA12,"")</f>
        <v/>
      </c>
      <c r="AC12" s="128" t="str">
        <f aca="false">IFERROR(Opttax!AB12/GAMSopt!AB12,"")</f>
        <v/>
      </c>
      <c r="AD12" s="128" t="str">
        <f aca="false">IFERROR(Opttax!AC12/GAMSopt!AC12,"")</f>
        <v/>
      </c>
      <c r="AE12" s="128" t="str">
        <f aca="false">IFERROR(Opttax!AD12/GAMSopt!AD12,"")</f>
        <v/>
      </c>
      <c r="AF12" s="128" t="str">
        <f aca="false">IFERROR(Opttax!AE12/GAMSopt!AE12,"")</f>
        <v/>
      </c>
      <c r="AG12" s="128" t="str">
        <f aca="false">IFERROR(Opttax!AF12/GAMSopt!AF12,"")</f>
        <v/>
      </c>
      <c r="AH12" s="128" t="str">
        <f aca="false">IFERROR(Opttax!AG12/GAMSopt!AG12,"")</f>
        <v/>
      </c>
      <c r="AI12" s="128" t="str">
        <f aca="false">IFERROR(Opttax!AH12/GAMSopt!AH12,"")</f>
        <v/>
      </c>
      <c r="AJ12" s="128" t="str">
        <f aca="false">IFERROR(Opttax!AI12/GAMSopt!AI12,"")</f>
        <v/>
      </c>
      <c r="AK12" s="128" t="str">
        <f aca="false">IFERROR(Opttax!AJ12/GAMSopt!AJ12,"")</f>
        <v/>
      </c>
      <c r="AL12" s="128" t="str">
        <f aca="false">IFERROR(Opttax!AK12/GAMSopt!AK12,"")</f>
        <v/>
      </c>
      <c r="AM12" s="128" t="str">
        <f aca="false">IFERROR(Opttax!AL12/GAMSopt!AL12,"")</f>
        <v/>
      </c>
      <c r="AN12" s="128" t="str">
        <f aca="false">IFERROR(Opttax!AM12/GAMSopt!AM12,"")</f>
        <v/>
      </c>
      <c r="AO12" s="128" t="str">
        <f aca="false">IFERROR(Opttax!AN12/GAMSopt!AN12,"")</f>
        <v/>
      </c>
      <c r="AP12" s="128" t="str">
        <f aca="false">IFERROR(Opttax!AO12/GAMSopt!AO12,"")</f>
        <v/>
      </c>
      <c r="AQ12" s="128" t="str">
        <f aca="false">IFERROR(Opttax!AP12/GAMSopt!AP12,"")</f>
        <v/>
      </c>
      <c r="AR12" s="128" t="str">
        <f aca="false">IFERROR(Opttax!AQ12/GAMSopt!AQ12,"")</f>
        <v/>
      </c>
      <c r="AS12" s="128" t="str">
        <f aca="false">IFERROR(Opttax!AR12/GAMSopt!AR12,"")</f>
        <v/>
      </c>
      <c r="AT12" s="128" t="str">
        <f aca="false">IFERROR(Opttax!AS12/GAMSopt!AS12,"")</f>
        <v/>
      </c>
      <c r="AU12" s="128" t="str">
        <f aca="false">IFERROR(Opttax!AT12/GAMSopt!AT12,"")</f>
        <v/>
      </c>
      <c r="AV12" s="128" t="str">
        <f aca="false">IFERROR(Opttax!AU12/GAMSopt!AU12,"")</f>
        <v/>
      </c>
      <c r="AW12" s="128" t="str">
        <f aca="false">IFERROR(Opttax!AV12/GAMSopt!AV12,"")</f>
        <v/>
      </c>
      <c r="AX12" s="128" t="str">
        <f aca="false">IFERROR(Opttax!AW12/GAMSopt!AW12,"")</f>
        <v/>
      </c>
      <c r="AY12" s="128" t="str">
        <f aca="false">IFERROR(Opttax!AX12/GAMSopt!AX12,"")</f>
        <v/>
      </c>
      <c r="AZ12" s="128" t="str">
        <f aca="false">IFERROR(Opttax!AY12/GAMSopt!AY12,"")</f>
        <v/>
      </c>
      <c r="BA12" s="128" t="str">
        <f aca="false">IFERROR(Opttax!AZ12/GAMSopt!AZ12,"")</f>
        <v/>
      </c>
      <c r="BB12" s="128" t="str">
        <f aca="false">IFERROR(Opttax!BA12/GAMSopt!BA12,"")</f>
        <v/>
      </c>
      <c r="BC12" s="128" t="str">
        <f aca="false">IFERROR(Opttax!BB12/GAMSopt!BB12,"")</f>
        <v/>
      </c>
      <c r="BD12" s="128" t="str">
        <f aca="false">IFERROR(Opttax!BC12/GAMSopt!BC12,"")</f>
        <v/>
      </c>
      <c r="BE12" s="128" t="str">
        <f aca="false">IFERROR(Opttax!BD12/GAMSopt!BD12,"")</f>
        <v/>
      </c>
      <c r="BF12" s="128" t="str">
        <f aca="false">IFERROR(Opttax!BE12/GAMSopt!BE12,"")</f>
        <v/>
      </c>
      <c r="BG12" s="128" t="str">
        <f aca="false">IFERROR(Opttax!BF12/GAMSopt!BF12,"")</f>
        <v/>
      </c>
      <c r="BH12" s="128" t="str">
        <f aca="false">IFERROR(Opttax!BG12/GAMSopt!BG12,"")</f>
        <v/>
      </c>
      <c r="BI12" s="128" t="str">
        <f aca="false">IFERROR(Opttax!BH12/GAMSopt!BH12,"")</f>
        <v/>
      </c>
      <c r="BJ12" s="128" t="str">
        <f aca="false">IFERROR(Opttax!BI12/GAMSopt!BI12,"")</f>
        <v/>
      </c>
    </row>
    <row r="13" customFormat="false" ht="12.75" hidden="false" customHeight="false" outlineLevel="0" collapsed="false">
      <c r="A13" s="0" t="str">
        <f aca="false">Opttax!A13</f>
        <v>Initial A</v>
      </c>
      <c r="B13" s="0" t="str">
        <f aca="false">GAMSopt!A13</f>
        <v>Initial A (Total Factor Productivity)</v>
      </c>
      <c r="C13" s="128" t="n">
        <f aca="false">IFERROR(Opttax!B13/GAMSopt!B13,"")</f>
        <v>1</v>
      </c>
      <c r="D13" s="128" t="str">
        <f aca="false">IFERROR(Opttax!C13/GAMSopt!C13,"")</f>
        <v/>
      </c>
      <c r="E13" s="128" t="str">
        <f aca="false">IFERROR(Opttax!D13/GAMSopt!D13,"")</f>
        <v/>
      </c>
      <c r="F13" s="128" t="str">
        <f aca="false">IFERROR(Opttax!E13/GAMSopt!E13,"")</f>
        <v/>
      </c>
      <c r="G13" s="128" t="str">
        <f aca="false">IFERROR(Opttax!F13/GAMSopt!F13,"")</f>
        <v/>
      </c>
      <c r="H13" s="128" t="str">
        <f aca="false">IFERROR(Opttax!G13/GAMSopt!G13,"")</f>
        <v/>
      </c>
      <c r="I13" s="128" t="str">
        <f aca="false">IFERROR(Opttax!H13/GAMSopt!H13,"")</f>
        <v/>
      </c>
      <c r="J13" s="128" t="str">
        <f aca="false">IFERROR(Opttax!I13/GAMSopt!I13,"")</f>
        <v/>
      </c>
      <c r="K13" s="128" t="str">
        <f aca="false">IFERROR(Opttax!J13/GAMSopt!J13,"")</f>
        <v/>
      </c>
      <c r="L13" s="128" t="str">
        <f aca="false">IFERROR(Opttax!K13/GAMSopt!K13,"")</f>
        <v/>
      </c>
      <c r="M13" s="128" t="str">
        <f aca="false">IFERROR(Opttax!L13/GAMSopt!L13,"")</f>
        <v/>
      </c>
      <c r="N13" s="128" t="str">
        <f aca="false">IFERROR(Opttax!M13/GAMSopt!M13,"")</f>
        <v/>
      </c>
      <c r="O13" s="128" t="str">
        <f aca="false">IFERROR(Opttax!N13/GAMSopt!N13,"")</f>
        <v/>
      </c>
      <c r="P13" s="128" t="str">
        <f aca="false">IFERROR(Opttax!O13/GAMSopt!O13,"")</f>
        <v/>
      </c>
      <c r="Q13" s="128" t="str">
        <f aca="false">IFERROR(Opttax!P13/GAMSopt!P13,"")</f>
        <v/>
      </c>
      <c r="R13" s="128" t="str">
        <f aca="false">IFERROR(Opttax!Q13/GAMSopt!Q13,"")</f>
        <v/>
      </c>
      <c r="S13" s="128" t="str">
        <f aca="false">IFERROR(Opttax!R13/GAMSopt!R13,"")</f>
        <v/>
      </c>
      <c r="T13" s="128" t="str">
        <f aca="false">IFERROR(Opttax!S13/GAMSopt!S13,"")</f>
        <v/>
      </c>
      <c r="U13" s="128" t="str">
        <f aca="false">IFERROR(Opttax!T13/GAMSopt!T13,"")</f>
        <v/>
      </c>
      <c r="V13" s="128" t="str">
        <f aca="false">IFERROR(Opttax!U13/GAMSopt!U13,"")</f>
        <v/>
      </c>
      <c r="W13" s="128" t="str">
        <f aca="false">IFERROR(Opttax!V13/GAMSopt!V13,"")</f>
        <v/>
      </c>
      <c r="X13" s="128" t="str">
        <f aca="false">IFERROR(Opttax!W13/GAMSopt!W13,"")</f>
        <v/>
      </c>
      <c r="Y13" s="128" t="str">
        <f aca="false">IFERROR(Opttax!X13/GAMSopt!X13,"")</f>
        <v/>
      </c>
      <c r="Z13" s="128" t="str">
        <f aca="false">IFERROR(Opttax!Y13/GAMSopt!Y13,"")</f>
        <v/>
      </c>
      <c r="AA13" s="128" t="str">
        <f aca="false">IFERROR(Opttax!Z13/GAMSopt!Z13,"")</f>
        <v/>
      </c>
      <c r="AB13" s="128" t="str">
        <f aca="false">IFERROR(Opttax!AA13/GAMSopt!AA13,"")</f>
        <v/>
      </c>
      <c r="AC13" s="128" t="str">
        <f aca="false">IFERROR(Opttax!AB13/GAMSopt!AB13,"")</f>
        <v/>
      </c>
      <c r="AD13" s="128" t="str">
        <f aca="false">IFERROR(Opttax!AC13/GAMSopt!AC13,"")</f>
        <v/>
      </c>
      <c r="AE13" s="128" t="str">
        <f aca="false">IFERROR(Opttax!AD13/GAMSopt!AD13,"")</f>
        <v/>
      </c>
      <c r="AF13" s="128" t="str">
        <f aca="false">IFERROR(Opttax!AE13/GAMSopt!AE13,"")</f>
        <v/>
      </c>
      <c r="AG13" s="128" t="str">
        <f aca="false">IFERROR(Opttax!AF13/GAMSopt!AF13,"")</f>
        <v/>
      </c>
      <c r="AH13" s="128" t="str">
        <f aca="false">IFERROR(Opttax!AG13/GAMSopt!AG13,"")</f>
        <v/>
      </c>
      <c r="AI13" s="128" t="str">
        <f aca="false">IFERROR(Opttax!AH13/GAMSopt!AH13,"")</f>
        <v/>
      </c>
      <c r="AJ13" s="128" t="str">
        <f aca="false">IFERROR(Opttax!AI13/GAMSopt!AI13,"")</f>
        <v/>
      </c>
      <c r="AK13" s="128" t="str">
        <f aca="false">IFERROR(Opttax!AJ13/GAMSopt!AJ13,"")</f>
        <v/>
      </c>
      <c r="AL13" s="128" t="str">
        <f aca="false">IFERROR(Opttax!AK13/GAMSopt!AK13,"")</f>
        <v/>
      </c>
      <c r="AM13" s="128" t="str">
        <f aca="false">IFERROR(Opttax!AL13/GAMSopt!AL13,"")</f>
        <v/>
      </c>
      <c r="AN13" s="128" t="str">
        <f aca="false">IFERROR(Opttax!AM13/GAMSopt!AM13,"")</f>
        <v/>
      </c>
      <c r="AO13" s="128" t="str">
        <f aca="false">IFERROR(Opttax!AN13/GAMSopt!AN13,"")</f>
        <v/>
      </c>
      <c r="AP13" s="128" t="str">
        <f aca="false">IFERROR(Opttax!AO13/GAMSopt!AO13,"")</f>
        <v/>
      </c>
      <c r="AQ13" s="128" t="str">
        <f aca="false">IFERROR(Opttax!AP13/GAMSopt!AP13,"")</f>
        <v/>
      </c>
      <c r="AR13" s="128" t="str">
        <f aca="false">IFERROR(Opttax!AQ13/GAMSopt!AQ13,"")</f>
        <v/>
      </c>
      <c r="AS13" s="128" t="str">
        <f aca="false">IFERROR(Opttax!AR13/GAMSopt!AR13,"")</f>
        <v/>
      </c>
      <c r="AT13" s="128" t="str">
        <f aca="false">IFERROR(Opttax!AS13/GAMSopt!AS13,"")</f>
        <v/>
      </c>
      <c r="AU13" s="128" t="str">
        <f aca="false">IFERROR(Opttax!AT13/GAMSopt!AT13,"")</f>
        <v/>
      </c>
      <c r="AV13" s="128" t="str">
        <f aca="false">IFERROR(Opttax!AU13/GAMSopt!AU13,"")</f>
        <v/>
      </c>
      <c r="AW13" s="128" t="str">
        <f aca="false">IFERROR(Opttax!AV13/GAMSopt!AV13,"")</f>
        <v/>
      </c>
      <c r="AX13" s="128" t="str">
        <f aca="false">IFERROR(Opttax!AW13/GAMSopt!AW13,"")</f>
        <v/>
      </c>
      <c r="AY13" s="128" t="str">
        <f aca="false">IFERROR(Opttax!AX13/GAMSopt!AX13,"")</f>
        <v/>
      </c>
      <c r="AZ13" s="128" t="str">
        <f aca="false">IFERROR(Opttax!AY13/GAMSopt!AY13,"")</f>
        <v/>
      </c>
      <c r="BA13" s="128" t="str">
        <f aca="false">IFERROR(Opttax!AZ13/GAMSopt!AZ13,"")</f>
        <v/>
      </c>
      <c r="BB13" s="128" t="str">
        <f aca="false">IFERROR(Opttax!BA13/GAMSopt!BA13,"")</f>
        <v/>
      </c>
      <c r="BC13" s="128" t="str">
        <f aca="false">IFERROR(Opttax!BB13/GAMSopt!BB13,"")</f>
        <v/>
      </c>
      <c r="BD13" s="128" t="str">
        <f aca="false">IFERROR(Opttax!BC13/GAMSopt!BC13,"")</f>
        <v/>
      </c>
      <c r="BE13" s="128" t="str">
        <f aca="false">IFERROR(Opttax!BD13/GAMSopt!BD13,"")</f>
        <v/>
      </c>
      <c r="BF13" s="128" t="str">
        <f aca="false">IFERROR(Opttax!BE13/GAMSopt!BE13,"")</f>
        <v/>
      </c>
      <c r="BG13" s="128" t="str">
        <f aca="false">IFERROR(Opttax!BF13/GAMSopt!BF13,"")</f>
        <v/>
      </c>
      <c r="BH13" s="128" t="str">
        <f aca="false">IFERROR(Opttax!BG13/GAMSopt!BG13,"")</f>
        <v/>
      </c>
      <c r="BI13" s="128" t="str">
        <f aca="false">IFERROR(Opttax!BH13/GAMSopt!BH13,"")</f>
        <v/>
      </c>
      <c r="BJ13" s="128" t="str">
        <f aca="false">IFERROR(Opttax!BI13/GAMSopt!BI13,"")</f>
        <v/>
      </c>
    </row>
    <row r="14" customFormat="false" ht="12.75" hidden="false" customHeight="false" outlineLevel="0" collapsed="false">
      <c r="A14" s="0" t="str">
        <f aca="false">Opttax!A14</f>
        <v>WELFARE</v>
      </c>
      <c r="B14" s="0" t="str">
        <f aca="false">GAMSopt!A14</f>
        <v>* WELFARE</v>
      </c>
      <c r="C14" s="128" t="str">
        <f aca="false">IFERROR(Opttax!B14/GAMSopt!B14,"")</f>
        <v/>
      </c>
      <c r="D14" s="128" t="str">
        <f aca="false">IFERROR(Opttax!C14/GAMSopt!C14,"")</f>
        <v/>
      </c>
      <c r="E14" s="128" t="str">
        <f aca="false">IFERROR(Opttax!D14/GAMSopt!D14,"")</f>
        <v/>
      </c>
      <c r="F14" s="128" t="str">
        <f aca="false">IFERROR(Opttax!E14/GAMSopt!E14,"")</f>
        <v/>
      </c>
      <c r="G14" s="128" t="str">
        <f aca="false">IFERROR(Opttax!F14/GAMSopt!F14,"")</f>
        <v/>
      </c>
      <c r="H14" s="128" t="str">
        <f aca="false">IFERROR(Opttax!G14/GAMSopt!G14,"")</f>
        <v/>
      </c>
      <c r="I14" s="128" t="str">
        <f aca="false">IFERROR(Opttax!H14/GAMSopt!H14,"")</f>
        <v/>
      </c>
      <c r="J14" s="128" t="str">
        <f aca="false">IFERROR(Opttax!I14/GAMSopt!I14,"")</f>
        <v/>
      </c>
      <c r="K14" s="128" t="str">
        <f aca="false">IFERROR(Opttax!J14/GAMSopt!J14,"")</f>
        <v/>
      </c>
      <c r="L14" s="128" t="str">
        <f aca="false">IFERROR(Opttax!K14/GAMSopt!K14,"")</f>
        <v/>
      </c>
      <c r="M14" s="128" t="str">
        <f aca="false">IFERROR(Opttax!L14/GAMSopt!L14,"")</f>
        <v/>
      </c>
      <c r="N14" s="128" t="str">
        <f aca="false">IFERROR(Opttax!M14/GAMSopt!M14,"")</f>
        <v/>
      </c>
      <c r="O14" s="128" t="str">
        <f aca="false">IFERROR(Opttax!N14/GAMSopt!N14,"")</f>
        <v/>
      </c>
      <c r="P14" s="128" t="str">
        <f aca="false">IFERROR(Opttax!O14/GAMSopt!O14,"")</f>
        <v/>
      </c>
      <c r="Q14" s="128" t="str">
        <f aca="false">IFERROR(Opttax!P14/GAMSopt!P14,"")</f>
        <v/>
      </c>
      <c r="R14" s="128" t="str">
        <f aca="false">IFERROR(Opttax!Q14/GAMSopt!Q14,"")</f>
        <v/>
      </c>
      <c r="S14" s="128" t="str">
        <f aca="false">IFERROR(Opttax!R14/GAMSopt!R14,"")</f>
        <v/>
      </c>
      <c r="T14" s="128" t="str">
        <f aca="false">IFERROR(Opttax!S14/GAMSopt!S14,"")</f>
        <v/>
      </c>
      <c r="U14" s="128" t="str">
        <f aca="false">IFERROR(Opttax!T14/GAMSopt!T14,"")</f>
        <v/>
      </c>
      <c r="V14" s="128" t="str">
        <f aca="false">IFERROR(Opttax!U14/GAMSopt!U14,"")</f>
        <v/>
      </c>
      <c r="W14" s="128" t="str">
        <f aca="false">IFERROR(Opttax!V14/GAMSopt!V14,"")</f>
        <v/>
      </c>
      <c r="X14" s="128" t="str">
        <f aca="false">IFERROR(Opttax!W14/GAMSopt!W14,"")</f>
        <v/>
      </c>
      <c r="Y14" s="128" t="str">
        <f aca="false">IFERROR(Opttax!X14/GAMSopt!X14,"")</f>
        <v/>
      </c>
      <c r="Z14" s="128" t="str">
        <f aca="false">IFERROR(Opttax!Y14/GAMSopt!Y14,"")</f>
        <v/>
      </c>
      <c r="AA14" s="128" t="str">
        <f aca="false">IFERROR(Opttax!Z14/GAMSopt!Z14,"")</f>
        <v/>
      </c>
      <c r="AB14" s="128" t="str">
        <f aca="false">IFERROR(Opttax!AA14/GAMSopt!AA14,"")</f>
        <v/>
      </c>
      <c r="AC14" s="128" t="str">
        <f aca="false">IFERROR(Opttax!AB14/GAMSopt!AB14,"")</f>
        <v/>
      </c>
      <c r="AD14" s="128" t="str">
        <f aca="false">IFERROR(Opttax!AC14/GAMSopt!AC14,"")</f>
        <v/>
      </c>
      <c r="AE14" s="128" t="str">
        <f aca="false">IFERROR(Opttax!AD14/GAMSopt!AD14,"")</f>
        <v/>
      </c>
      <c r="AF14" s="128" t="str">
        <f aca="false">IFERROR(Opttax!AE14/GAMSopt!AE14,"")</f>
        <v/>
      </c>
      <c r="AG14" s="128" t="str">
        <f aca="false">IFERROR(Opttax!AF14/GAMSopt!AF14,"")</f>
        <v/>
      </c>
      <c r="AH14" s="128" t="str">
        <f aca="false">IFERROR(Opttax!AG14/GAMSopt!AG14,"")</f>
        <v/>
      </c>
      <c r="AI14" s="128" t="str">
        <f aca="false">IFERROR(Opttax!AH14/GAMSopt!AH14,"")</f>
        <v/>
      </c>
      <c r="AJ14" s="128" t="str">
        <f aca="false">IFERROR(Opttax!AI14/GAMSopt!AI14,"")</f>
        <v/>
      </c>
      <c r="AK14" s="128" t="str">
        <f aca="false">IFERROR(Opttax!AJ14/GAMSopt!AJ14,"")</f>
        <v/>
      </c>
      <c r="AL14" s="128" t="str">
        <f aca="false">IFERROR(Opttax!AK14/GAMSopt!AK14,"")</f>
        <v/>
      </c>
      <c r="AM14" s="128" t="str">
        <f aca="false">IFERROR(Opttax!AL14/GAMSopt!AL14,"")</f>
        <v/>
      </c>
      <c r="AN14" s="128" t="str">
        <f aca="false">IFERROR(Opttax!AM14/GAMSopt!AM14,"")</f>
        <v/>
      </c>
      <c r="AO14" s="128" t="str">
        <f aca="false">IFERROR(Opttax!AN14/GAMSopt!AN14,"")</f>
        <v/>
      </c>
      <c r="AP14" s="128" t="str">
        <f aca="false">IFERROR(Opttax!AO14/GAMSopt!AO14,"")</f>
        <v/>
      </c>
      <c r="AQ14" s="128" t="str">
        <f aca="false">IFERROR(Opttax!AP14/GAMSopt!AP14,"")</f>
        <v/>
      </c>
      <c r="AR14" s="128" t="str">
        <f aca="false">IFERROR(Opttax!AQ14/GAMSopt!AQ14,"")</f>
        <v/>
      </c>
      <c r="AS14" s="128" t="str">
        <f aca="false">IFERROR(Opttax!AR14/GAMSopt!AR14,"")</f>
        <v/>
      </c>
      <c r="AT14" s="128" t="str">
        <f aca="false">IFERROR(Opttax!AS14/GAMSopt!AS14,"")</f>
        <v/>
      </c>
      <c r="AU14" s="128" t="str">
        <f aca="false">IFERROR(Opttax!AT14/GAMSopt!AT14,"")</f>
        <v/>
      </c>
      <c r="AV14" s="128" t="str">
        <f aca="false">IFERROR(Opttax!AU14/GAMSopt!AU14,"")</f>
        <v/>
      </c>
      <c r="AW14" s="128" t="str">
        <f aca="false">IFERROR(Opttax!AV14/GAMSopt!AV14,"")</f>
        <v/>
      </c>
      <c r="AX14" s="128" t="str">
        <f aca="false">IFERROR(Opttax!AW14/GAMSopt!AW14,"")</f>
        <v/>
      </c>
      <c r="AY14" s="128" t="str">
        <f aca="false">IFERROR(Opttax!AX14/GAMSopt!AX14,"")</f>
        <v/>
      </c>
      <c r="AZ14" s="128" t="str">
        <f aca="false">IFERROR(Opttax!AY14/GAMSopt!AY14,"")</f>
        <v/>
      </c>
      <c r="BA14" s="128" t="str">
        <f aca="false">IFERROR(Opttax!AZ14/GAMSopt!AZ14,"")</f>
        <v/>
      </c>
      <c r="BB14" s="128" t="str">
        <f aca="false">IFERROR(Opttax!BA14/GAMSopt!BA14,"")</f>
        <v/>
      </c>
      <c r="BC14" s="128" t="str">
        <f aca="false">IFERROR(Opttax!BB14/GAMSopt!BB14,"")</f>
        <v/>
      </c>
      <c r="BD14" s="128" t="str">
        <f aca="false">IFERROR(Opttax!BC14/GAMSopt!BC14,"")</f>
        <v/>
      </c>
      <c r="BE14" s="128" t="str">
        <f aca="false">IFERROR(Opttax!BD14/GAMSopt!BD14,"")</f>
        <v/>
      </c>
      <c r="BF14" s="128" t="str">
        <f aca="false">IFERROR(Opttax!BE14/GAMSopt!BE14,"")</f>
        <v/>
      </c>
      <c r="BG14" s="128" t="str">
        <f aca="false">IFERROR(Opttax!BF14/GAMSopt!BF14,"")</f>
        <v/>
      </c>
      <c r="BH14" s="128" t="str">
        <f aca="false">IFERROR(Opttax!BG14/GAMSopt!BG14,"")</f>
        <v/>
      </c>
      <c r="BI14" s="128" t="str">
        <f aca="false">IFERROR(Opttax!BH14/GAMSopt!BH14,"")</f>
        <v/>
      </c>
      <c r="BJ14" s="128" t="str">
        <f aca="false">IFERROR(Opttax!BI14/GAMSopt!BI14,"")</f>
        <v/>
      </c>
    </row>
    <row r="15" customFormat="false" ht="12.75" hidden="false" customHeight="false" outlineLevel="0" collapsed="false">
      <c r="A15" s="0" t="str">
        <f aca="false">Opttax!A15</f>
        <v>Time preference plus risk (per year)</v>
      </c>
      <c r="B15" s="0" t="str">
        <f aca="false">GAMSopt!A15</f>
        <v>Time Preference plus Risk (per year)</v>
      </c>
      <c r="C15" s="128" t="n">
        <f aca="false">IFERROR(Opttax!B15/GAMSopt!B15,"")</f>
        <v>1</v>
      </c>
      <c r="D15" s="128" t="n">
        <f aca="false">IFERROR(Opttax!C15/GAMSopt!C15,"")</f>
        <v>1</v>
      </c>
      <c r="E15" s="128" t="n">
        <f aca="false">IFERROR(Opttax!D15/GAMSopt!D15,"")</f>
        <v>1</v>
      </c>
      <c r="F15" s="128" t="n">
        <f aca="false">IFERROR(Opttax!E15/GAMSopt!E15,"")</f>
        <v>1</v>
      </c>
      <c r="G15" s="128" t="n">
        <f aca="false">IFERROR(Opttax!F15/GAMSopt!F15,"")</f>
        <v>1</v>
      </c>
      <c r="H15" s="128" t="n">
        <f aca="false">IFERROR(Opttax!G15/GAMSopt!G15,"")</f>
        <v>1</v>
      </c>
      <c r="I15" s="128" t="n">
        <f aca="false">IFERROR(Opttax!H15/GAMSopt!H15,"")</f>
        <v>1</v>
      </c>
      <c r="J15" s="128" t="n">
        <f aca="false">IFERROR(Opttax!I15/GAMSopt!I15,"")</f>
        <v>1</v>
      </c>
      <c r="K15" s="128" t="n">
        <f aca="false">IFERROR(Opttax!J15/GAMSopt!J15,"")</f>
        <v>1</v>
      </c>
      <c r="L15" s="128" t="n">
        <f aca="false">IFERROR(Opttax!K15/GAMSopt!K15,"")</f>
        <v>1</v>
      </c>
      <c r="M15" s="128" t="n">
        <f aca="false">IFERROR(Opttax!L15/GAMSopt!L15,"")</f>
        <v>1</v>
      </c>
      <c r="N15" s="128" t="n">
        <f aca="false">IFERROR(Opttax!M15/GAMSopt!M15,"")</f>
        <v>1</v>
      </c>
      <c r="O15" s="128" t="n">
        <f aca="false">IFERROR(Opttax!N15/GAMSopt!N15,"")</f>
        <v>1</v>
      </c>
      <c r="P15" s="128" t="n">
        <f aca="false">IFERROR(Opttax!O15/GAMSopt!O15,"")</f>
        <v>1</v>
      </c>
      <c r="Q15" s="128" t="n">
        <f aca="false">IFERROR(Opttax!P15/GAMSopt!P15,"")</f>
        <v>1</v>
      </c>
      <c r="R15" s="128" t="n">
        <f aca="false">IFERROR(Opttax!Q15/GAMSopt!Q15,"")</f>
        <v>1</v>
      </c>
      <c r="S15" s="128" t="n">
        <f aca="false">IFERROR(Opttax!R15/GAMSopt!R15,"")</f>
        <v>1</v>
      </c>
      <c r="T15" s="128" t="n">
        <f aca="false">IFERROR(Opttax!S15/GAMSopt!S15,"")</f>
        <v>1</v>
      </c>
      <c r="U15" s="128" t="n">
        <f aca="false">IFERROR(Opttax!T15/GAMSopt!T15,"")</f>
        <v>1</v>
      </c>
      <c r="V15" s="128" t="n">
        <f aca="false">IFERROR(Opttax!U15/GAMSopt!U15,"")</f>
        <v>1</v>
      </c>
      <c r="W15" s="128" t="n">
        <f aca="false">IFERROR(Opttax!V15/GAMSopt!V15,"")</f>
        <v>1</v>
      </c>
      <c r="X15" s="128" t="n">
        <f aca="false">IFERROR(Opttax!W15/GAMSopt!W15,"")</f>
        <v>1</v>
      </c>
      <c r="Y15" s="128" t="n">
        <f aca="false">IFERROR(Opttax!X15/GAMSopt!X15,"")</f>
        <v>1</v>
      </c>
      <c r="Z15" s="128" t="n">
        <f aca="false">IFERROR(Opttax!Y15/GAMSopt!Y15,"")</f>
        <v>1</v>
      </c>
      <c r="AA15" s="128" t="n">
        <f aca="false">IFERROR(Opttax!Z15/GAMSopt!Z15,"")</f>
        <v>1</v>
      </c>
      <c r="AB15" s="128" t="n">
        <f aca="false">IFERROR(Opttax!AA15/GAMSopt!AA15,"")</f>
        <v>1</v>
      </c>
      <c r="AC15" s="128" t="n">
        <f aca="false">IFERROR(Opttax!AB15/GAMSopt!AB15,"")</f>
        <v>1</v>
      </c>
      <c r="AD15" s="128" t="n">
        <f aca="false">IFERROR(Opttax!AC15/GAMSopt!AC15,"")</f>
        <v>1</v>
      </c>
      <c r="AE15" s="128" t="n">
        <f aca="false">IFERROR(Opttax!AD15/GAMSopt!AD15,"")</f>
        <v>1</v>
      </c>
      <c r="AF15" s="128" t="n">
        <f aca="false">IFERROR(Opttax!AE15/GAMSopt!AE15,"")</f>
        <v>1</v>
      </c>
      <c r="AG15" s="128" t="n">
        <f aca="false">IFERROR(Opttax!AF15/GAMSopt!AF15,"")</f>
        <v>1</v>
      </c>
      <c r="AH15" s="128" t="n">
        <f aca="false">IFERROR(Opttax!AG15/GAMSopt!AG15,"")</f>
        <v>1</v>
      </c>
      <c r="AI15" s="128" t="n">
        <f aca="false">IFERROR(Opttax!AH15/GAMSopt!AH15,"")</f>
        <v>1</v>
      </c>
      <c r="AJ15" s="128" t="n">
        <f aca="false">IFERROR(Opttax!AI15/GAMSopt!AI15,"")</f>
        <v>1</v>
      </c>
      <c r="AK15" s="128" t="n">
        <f aca="false">IFERROR(Opttax!AJ15/GAMSopt!AJ15,"")</f>
        <v>1</v>
      </c>
      <c r="AL15" s="128" t="n">
        <f aca="false">IFERROR(Opttax!AK15/GAMSopt!AK15,"")</f>
        <v>1</v>
      </c>
      <c r="AM15" s="128" t="n">
        <f aca="false">IFERROR(Opttax!AL15/GAMSopt!AL15,"")</f>
        <v>1</v>
      </c>
      <c r="AN15" s="128" t="n">
        <f aca="false">IFERROR(Opttax!AM15/GAMSopt!AM15,"")</f>
        <v>1</v>
      </c>
      <c r="AO15" s="128" t="n">
        <f aca="false">IFERROR(Opttax!AN15/GAMSopt!AN15,"")</f>
        <v>1</v>
      </c>
      <c r="AP15" s="128" t="n">
        <f aca="false">IFERROR(Opttax!AO15/GAMSopt!AO15,"")</f>
        <v>1</v>
      </c>
      <c r="AQ15" s="128" t="n">
        <f aca="false">IFERROR(Opttax!AP15/GAMSopt!AP15,"")</f>
        <v>1</v>
      </c>
      <c r="AR15" s="128" t="n">
        <f aca="false">IFERROR(Opttax!AQ15/GAMSopt!AQ15,"")</f>
        <v>1</v>
      </c>
      <c r="AS15" s="128" t="n">
        <f aca="false">IFERROR(Opttax!AR15/GAMSopt!AR15,"")</f>
        <v>1</v>
      </c>
      <c r="AT15" s="128" t="n">
        <f aca="false">IFERROR(Opttax!AS15/GAMSopt!AS15,"")</f>
        <v>1</v>
      </c>
      <c r="AU15" s="128" t="n">
        <f aca="false">IFERROR(Opttax!AT15/GAMSopt!AT15,"")</f>
        <v>1</v>
      </c>
      <c r="AV15" s="128" t="n">
        <f aca="false">IFERROR(Opttax!AU15/GAMSopt!AU15,"")</f>
        <v>1</v>
      </c>
      <c r="AW15" s="128" t="n">
        <f aca="false">IFERROR(Opttax!AV15/GAMSopt!AV15,"")</f>
        <v>1</v>
      </c>
      <c r="AX15" s="128" t="n">
        <f aca="false">IFERROR(Opttax!AW15/GAMSopt!AW15,"")</f>
        <v>1</v>
      </c>
      <c r="AY15" s="128" t="n">
        <f aca="false">IFERROR(Opttax!AX15/GAMSopt!AX15,"")</f>
        <v>1</v>
      </c>
      <c r="AZ15" s="128" t="n">
        <f aca="false">IFERROR(Opttax!AY15/GAMSopt!AY15,"")</f>
        <v>1</v>
      </c>
      <c r="BA15" s="128" t="n">
        <f aca="false">IFERROR(Opttax!AZ15/GAMSopt!AZ15,"")</f>
        <v>1</v>
      </c>
      <c r="BB15" s="128" t="n">
        <f aca="false">IFERROR(Opttax!BA15/GAMSopt!BA15,"")</f>
        <v>1</v>
      </c>
      <c r="BC15" s="128" t="n">
        <f aca="false">IFERROR(Opttax!BB15/GAMSopt!BB15,"")</f>
        <v>1</v>
      </c>
      <c r="BD15" s="128" t="n">
        <f aca="false">IFERROR(Opttax!BC15/GAMSopt!BC15,"")</f>
        <v>1</v>
      </c>
      <c r="BE15" s="128" t="n">
        <f aca="false">IFERROR(Opttax!BD15/GAMSopt!BD15,"")</f>
        <v>1</v>
      </c>
      <c r="BF15" s="128" t="n">
        <f aca="false">IFERROR(Opttax!BE15/GAMSopt!BE15,"")</f>
        <v>1</v>
      </c>
      <c r="BG15" s="128" t="n">
        <f aca="false">IFERROR(Opttax!BF15/GAMSopt!BF15,"")</f>
        <v>1</v>
      </c>
      <c r="BH15" s="128" t="n">
        <f aca="false">IFERROR(Opttax!BG15/GAMSopt!BG15,"")</f>
        <v>1</v>
      </c>
      <c r="BI15" s="128" t="n">
        <f aca="false">IFERROR(Opttax!BH15/GAMSopt!BH15,"")</f>
        <v>1</v>
      </c>
      <c r="BJ15" s="128" t="n">
        <f aca="false">IFERROR(Opttax!BI15/GAMSopt!BI15,"")</f>
        <v>1</v>
      </c>
    </row>
    <row r="16" customFormat="false" ht="12.75" hidden="false" customHeight="false" outlineLevel="0" collapsed="false">
      <c r="A16" s="0" t="str">
        <f aca="false">Opttax!A16</f>
        <v>   Time premium</v>
      </c>
      <c r="B16" s="0" t="str">
        <f aca="false">GAMSopt!A16</f>
        <v>Time Premium</v>
      </c>
      <c r="C16" s="128" t="n">
        <f aca="false">IFERROR(Opttax!B16/GAMSopt!B16,"")</f>
        <v>1</v>
      </c>
      <c r="D16" s="128" t="str">
        <f aca="false">IFERROR(Opttax!C16/GAMSopt!C16,"")</f>
        <v/>
      </c>
      <c r="E16" s="128" t="str">
        <f aca="false">IFERROR(Opttax!D16/GAMSopt!D16,"")</f>
        <v/>
      </c>
      <c r="F16" s="128" t="str">
        <f aca="false">IFERROR(Opttax!E16/GAMSopt!E16,"")</f>
        <v/>
      </c>
      <c r="G16" s="128" t="str">
        <f aca="false">IFERROR(Opttax!F16/GAMSopt!F16,"")</f>
        <v/>
      </c>
      <c r="H16" s="128" t="str">
        <f aca="false">IFERROR(Opttax!G16/GAMSopt!G16,"")</f>
        <v/>
      </c>
      <c r="I16" s="128" t="str">
        <f aca="false">IFERROR(Opttax!H16/GAMSopt!H16,"")</f>
        <v/>
      </c>
      <c r="J16" s="128" t="str">
        <f aca="false">IFERROR(Opttax!I16/GAMSopt!I16,"")</f>
        <v/>
      </c>
      <c r="K16" s="128" t="str">
        <f aca="false">IFERROR(Opttax!J16/GAMSopt!J16,"")</f>
        <v/>
      </c>
      <c r="L16" s="128" t="str">
        <f aca="false">IFERROR(Opttax!K16/GAMSopt!K16,"")</f>
        <v/>
      </c>
      <c r="M16" s="128" t="str">
        <f aca="false">IFERROR(Opttax!L16/GAMSopt!L16,"")</f>
        <v/>
      </c>
      <c r="N16" s="128" t="str">
        <f aca="false">IFERROR(Opttax!M16/GAMSopt!M16,"")</f>
        <v/>
      </c>
      <c r="O16" s="128" t="str">
        <f aca="false">IFERROR(Opttax!N16/GAMSopt!N16,"")</f>
        <v/>
      </c>
      <c r="P16" s="128" t="str">
        <f aca="false">IFERROR(Opttax!O16/GAMSopt!O16,"")</f>
        <v/>
      </c>
      <c r="Q16" s="128" t="str">
        <f aca="false">IFERROR(Opttax!P16/GAMSopt!P16,"")</f>
        <v/>
      </c>
      <c r="R16" s="128" t="str">
        <f aca="false">IFERROR(Opttax!Q16/GAMSopt!Q16,"")</f>
        <v/>
      </c>
      <c r="S16" s="128" t="str">
        <f aca="false">IFERROR(Opttax!R16/GAMSopt!R16,"")</f>
        <v/>
      </c>
      <c r="T16" s="128" t="str">
        <f aca="false">IFERROR(Opttax!S16/GAMSopt!S16,"")</f>
        <v/>
      </c>
      <c r="U16" s="128" t="str">
        <f aca="false">IFERROR(Opttax!T16/GAMSopt!T16,"")</f>
        <v/>
      </c>
      <c r="V16" s="128" t="str">
        <f aca="false">IFERROR(Opttax!U16/GAMSopt!U16,"")</f>
        <v/>
      </c>
      <c r="W16" s="128" t="str">
        <f aca="false">IFERROR(Opttax!V16/GAMSopt!V16,"")</f>
        <v/>
      </c>
      <c r="X16" s="128" t="str">
        <f aca="false">IFERROR(Opttax!W16/GAMSopt!W16,"")</f>
        <v/>
      </c>
      <c r="Y16" s="128" t="str">
        <f aca="false">IFERROR(Opttax!X16/GAMSopt!X16,"")</f>
        <v/>
      </c>
      <c r="Z16" s="128" t="str">
        <f aca="false">IFERROR(Opttax!Y16/GAMSopt!Y16,"")</f>
        <v/>
      </c>
      <c r="AA16" s="128" t="str">
        <f aca="false">IFERROR(Opttax!Z16/GAMSopt!Z16,"")</f>
        <v/>
      </c>
      <c r="AB16" s="128" t="str">
        <f aca="false">IFERROR(Opttax!AA16/GAMSopt!AA16,"")</f>
        <v/>
      </c>
      <c r="AC16" s="128" t="str">
        <f aca="false">IFERROR(Opttax!AB16/GAMSopt!AB16,"")</f>
        <v/>
      </c>
      <c r="AD16" s="128" t="str">
        <f aca="false">IFERROR(Opttax!AC16/GAMSopt!AC16,"")</f>
        <v/>
      </c>
      <c r="AE16" s="128" t="str">
        <f aca="false">IFERROR(Opttax!AD16/GAMSopt!AD16,"")</f>
        <v/>
      </c>
      <c r="AF16" s="128" t="str">
        <f aca="false">IFERROR(Opttax!AE16/GAMSopt!AE16,"")</f>
        <v/>
      </c>
      <c r="AG16" s="128" t="str">
        <f aca="false">IFERROR(Opttax!AF16/GAMSopt!AF16,"")</f>
        <v/>
      </c>
      <c r="AH16" s="128" t="str">
        <f aca="false">IFERROR(Opttax!AG16/GAMSopt!AG16,"")</f>
        <v/>
      </c>
      <c r="AI16" s="128" t="str">
        <f aca="false">IFERROR(Opttax!AH16/GAMSopt!AH16,"")</f>
        <v/>
      </c>
      <c r="AJ16" s="128" t="str">
        <f aca="false">IFERROR(Opttax!AI16/GAMSopt!AI16,"")</f>
        <v/>
      </c>
      <c r="AK16" s="128" t="str">
        <f aca="false">IFERROR(Opttax!AJ16/GAMSopt!AJ16,"")</f>
        <v/>
      </c>
      <c r="AL16" s="128" t="str">
        <f aca="false">IFERROR(Opttax!AK16/GAMSopt!AK16,"")</f>
        <v/>
      </c>
      <c r="AM16" s="128" t="str">
        <f aca="false">IFERROR(Opttax!AL16/GAMSopt!AL16,"")</f>
        <v/>
      </c>
      <c r="AN16" s="128" t="str">
        <f aca="false">IFERROR(Opttax!AM16/GAMSopt!AM16,"")</f>
        <v/>
      </c>
      <c r="AO16" s="128" t="str">
        <f aca="false">IFERROR(Opttax!AN16/GAMSopt!AN16,"")</f>
        <v/>
      </c>
      <c r="AP16" s="128" t="str">
        <f aca="false">IFERROR(Opttax!AO16/GAMSopt!AO16,"")</f>
        <v/>
      </c>
      <c r="AQ16" s="128" t="str">
        <f aca="false">IFERROR(Opttax!AP16/GAMSopt!AP16,"")</f>
        <v/>
      </c>
      <c r="AR16" s="128" t="str">
        <f aca="false">IFERROR(Opttax!AQ16/GAMSopt!AQ16,"")</f>
        <v/>
      </c>
      <c r="AS16" s="128" t="str">
        <f aca="false">IFERROR(Opttax!AR16/GAMSopt!AR16,"")</f>
        <v/>
      </c>
      <c r="AT16" s="128" t="str">
        <f aca="false">IFERROR(Opttax!AS16/GAMSopt!AS16,"")</f>
        <v/>
      </c>
      <c r="AU16" s="128" t="str">
        <f aca="false">IFERROR(Opttax!AT16/GAMSopt!AT16,"")</f>
        <v/>
      </c>
      <c r="AV16" s="128" t="str">
        <f aca="false">IFERROR(Opttax!AU16/GAMSopt!AU16,"")</f>
        <v/>
      </c>
      <c r="AW16" s="128" t="str">
        <f aca="false">IFERROR(Opttax!AV16/GAMSopt!AV16,"")</f>
        <v/>
      </c>
      <c r="AX16" s="128" t="str">
        <f aca="false">IFERROR(Opttax!AW16/GAMSopt!AW16,"")</f>
        <v/>
      </c>
      <c r="AY16" s="128" t="str">
        <f aca="false">IFERROR(Opttax!AX16/GAMSopt!AX16,"")</f>
        <v/>
      </c>
      <c r="AZ16" s="128" t="str">
        <f aca="false">IFERROR(Opttax!AY16/GAMSopt!AY16,"")</f>
        <v/>
      </c>
      <c r="BA16" s="128" t="str">
        <f aca="false">IFERROR(Opttax!AZ16/GAMSopt!AZ16,"")</f>
        <v/>
      </c>
      <c r="BB16" s="128" t="str">
        <f aca="false">IFERROR(Opttax!BA16/GAMSopt!BA16,"")</f>
        <v/>
      </c>
      <c r="BC16" s="128" t="str">
        <f aca="false">IFERROR(Opttax!BB16/GAMSopt!BB16,"")</f>
        <v/>
      </c>
      <c r="BD16" s="128" t="str">
        <f aca="false">IFERROR(Opttax!BC16/GAMSopt!BC16,"")</f>
        <v/>
      </c>
      <c r="BE16" s="128" t="str">
        <f aca="false">IFERROR(Opttax!BD16/GAMSopt!BD16,"")</f>
        <v/>
      </c>
      <c r="BF16" s="128" t="str">
        <f aca="false">IFERROR(Opttax!BE16/GAMSopt!BE16,"")</f>
        <v/>
      </c>
      <c r="BG16" s="128" t="str">
        <f aca="false">IFERROR(Opttax!BF16/GAMSopt!BF16,"")</f>
        <v/>
      </c>
      <c r="BH16" s="128" t="str">
        <f aca="false">IFERROR(Opttax!BG16/GAMSopt!BG16,"")</f>
        <v/>
      </c>
      <c r="BI16" s="128" t="str">
        <f aca="false">IFERROR(Opttax!BH16/GAMSopt!BH16,"")</f>
        <v/>
      </c>
      <c r="BJ16" s="128" t="str">
        <f aca="false">IFERROR(Opttax!BI16/GAMSopt!BI16,"")</f>
        <v/>
      </c>
    </row>
    <row r="17" customFormat="false" ht="12.75" hidden="false" customHeight="false" outlineLevel="0" collapsed="false">
      <c r="A17" s="0" t="str">
        <f aca="false">Opttax!A17</f>
        <v>  Non-diversifiable global risk (percent per year)</v>
      </c>
      <c r="B17" s="0" t="str">
        <f aca="false">GAMSopt!A17</f>
        <v>Non-Diversifiable Global Risk (per year)</v>
      </c>
      <c r="C17" s="128" t="str">
        <f aca="false">IFERROR(Opttax!B17/GAMSopt!B17,"")</f>
        <v/>
      </c>
      <c r="D17" s="128" t="str">
        <f aca="false">IFERROR(Opttax!C17/GAMSopt!C17,"")</f>
        <v/>
      </c>
      <c r="E17" s="128" t="str">
        <f aca="false">IFERROR(Opttax!D17/GAMSopt!D17,"")</f>
        <v/>
      </c>
      <c r="F17" s="128" t="str">
        <f aca="false">IFERROR(Opttax!E17/GAMSopt!E17,"")</f>
        <v/>
      </c>
      <c r="G17" s="128" t="str">
        <f aca="false">IFERROR(Opttax!F17/GAMSopt!F17,"")</f>
        <v/>
      </c>
      <c r="H17" s="128" t="str">
        <f aca="false">IFERROR(Opttax!G17/GAMSopt!G17,"")</f>
        <v/>
      </c>
      <c r="I17" s="128" t="str">
        <f aca="false">IFERROR(Opttax!H17/GAMSopt!H17,"")</f>
        <v/>
      </c>
      <c r="J17" s="128" t="str">
        <f aca="false">IFERROR(Opttax!I17/GAMSopt!I17,"")</f>
        <v/>
      </c>
      <c r="K17" s="128" t="str">
        <f aca="false">IFERROR(Opttax!J17/GAMSopt!J17,"")</f>
        <v/>
      </c>
      <c r="L17" s="128" t="str">
        <f aca="false">IFERROR(Opttax!K17/GAMSopt!K17,"")</f>
        <v/>
      </c>
      <c r="M17" s="128" t="str">
        <f aca="false">IFERROR(Opttax!L17/GAMSopt!L17,"")</f>
        <v/>
      </c>
      <c r="N17" s="128" t="str">
        <f aca="false">IFERROR(Opttax!M17/GAMSopt!M17,"")</f>
        <v/>
      </c>
      <c r="O17" s="128" t="str">
        <f aca="false">IFERROR(Opttax!N17/GAMSopt!N17,"")</f>
        <v/>
      </c>
      <c r="P17" s="128" t="str">
        <f aca="false">IFERROR(Opttax!O17/GAMSopt!O17,"")</f>
        <v/>
      </c>
      <c r="Q17" s="128" t="str">
        <f aca="false">IFERROR(Opttax!P17/GAMSopt!P17,"")</f>
        <v/>
      </c>
      <c r="R17" s="128" t="str">
        <f aca="false">IFERROR(Opttax!Q17/GAMSopt!Q17,"")</f>
        <v/>
      </c>
      <c r="S17" s="128" t="str">
        <f aca="false">IFERROR(Opttax!R17/GAMSopt!R17,"")</f>
        <v/>
      </c>
      <c r="T17" s="128" t="str">
        <f aca="false">IFERROR(Opttax!S17/GAMSopt!S17,"")</f>
        <v/>
      </c>
      <c r="U17" s="128" t="str">
        <f aca="false">IFERROR(Opttax!T17/GAMSopt!T17,"")</f>
        <v/>
      </c>
      <c r="V17" s="128" t="str">
        <f aca="false">IFERROR(Opttax!U17/GAMSopt!U17,"")</f>
        <v/>
      </c>
      <c r="W17" s="128" t="str">
        <f aca="false">IFERROR(Opttax!V17/GAMSopt!V17,"")</f>
        <v/>
      </c>
      <c r="X17" s="128" t="str">
        <f aca="false">IFERROR(Opttax!W17/GAMSopt!W17,"")</f>
        <v/>
      </c>
      <c r="Y17" s="128" t="str">
        <f aca="false">IFERROR(Opttax!X17/GAMSopt!X17,"")</f>
        <v/>
      </c>
      <c r="Z17" s="128" t="str">
        <f aca="false">IFERROR(Opttax!Y17/GAMSopt!Y17,"")</f>
        <v/>
      </c>
      <c r="AA17" s="128" t="str">
        <f aca="false">IFERROR(Opttax!Z17/GAMSopt!Z17,"")</f>
        <v/>
      </c>
      <c r="AB17" s="128" t="str">
        <f aca="false">IFERROR(Opttax!AA17/GAMSopt!AA17,"")</f>
        <v/>
      </c>
      <c r="AC17" s="128" t="str">
        <f aca="false">IFERROR(Opttax!AB17/GAMSopt!AB17,"")</f>
        <v/>
      </c>
      <c r="AD17" s="128" t="str">
        <f aca="false">IFERROR(Opttax!AC17/GAMSopt!AC17,"")</f>
        <v/>
      </c>
      <c r="AE17" s="128" t="str">
        <f aca="false">IFERROR(Opttax!AD17/GAMSopt!AD17,"")</f>
        <v/>
      </c>
      <c r="AF17" s="128" t="str">
        <f aca="false">IFERROR(Opttax!AE17/GAMSopt!AE17,"")</f>
        <v/>
      </c>
      <c r="AG17" s="128" t="str">
        <f aca="false">IFERROR(Opttax!AF17/GAMSopt!AF17,"")</f>
        <v/>
      </c>
      <c r="AH17" s="128" t="str">
        <f aca="false">IFERROR(Opttax!AG17/GAMSopt!AG17,"")</f>
        <v/>
      </c>
      <c r="AI17" s="128" t="str">
        <f aca="false">IFERROR(Opttax!AH17/GAMSopt!AH17,"")</f>
        <v/>
      </c>
      <c r="AJ17" s="128" t="str">
        <f aca="false">IFERROR(Opttax!AI17/GAMSopt!AI17,"")</f>
        <v/>
      </c>
      <c r="AK17" s="128" t="str">
        <f aca="false">IFERROR(Opttax!AJ17/GAMSopt!AJ17,"")</f>
        <v/>
      </c>
      <c r="AL17" s="128" t="str">
        <f aca="false">IFERROR(Opttax!AK17/GAMSopt!AK17,"")</f>
        <v/>
      </c>
      <c r="AM17" s="128" t="str">
        <f aca="false">IFERROR(Opttax!AL17/GAMSopt!AL17,"")</f>
        <v/>
      </c>
      <c r="AN17" s="128" t="str">
        <f aca="false">IFERROR(Opttax!AM17/GAMSopt!AM17,"")</f>
        <v/>
      </c>
      <c r="AO17" s="128" t="str">
        <f aca="false">IFERROR(Opttax!AN17/GAMSopt!AN17,"")</f>
        <v/>
      </c>
      <c r="AP17" s="128" t="str">
        <f aca="false">IFERROR(Opttax!AO17/GAMSopt!AO17,"")</f>
        <v/>
      </c>
      <c r="AQ17" s="128" t="str">
        <f aca="false">IFERROR(Opttax!AP17/GAMSopt!AP17,"")</f>
        <v/>
      </c>
      <c r="AR17" s="128" t="str">
        <f aca="false">IFERROR(Opttax!AQ17/GAMSopt!AQ17,"")</f>
        <v/>
      </c>
      <c r="AS17" s="128" t="str">
        <f aca="false">IFERROR(Opttax!AR17/GAMSopt!AR17,"")</f>
        <v/>
      </c>
      <c r="AT17" s="128" t="str">
        <f aca="false">IFERROR(Opttax!AS17/GAMSopt!AS17,"")</f>
        <v/>
      </c>
      <c r="AU17" s="128" t="str">
        <f aca="false">IFERROR(Opttax!AT17/GAMSopt!AT17,"")</f>
        <v/>
      </c>
      <c r="AV17" s="128" t="str">
        <f aca="false">IFERROR(Opttax!AU17/GAMSopt!AU17,"")</f>
        <v/>
      </c>
      <c r="AW17" s="128" t="str">
        <f aca="false">IFERROR(Opttax!AV17/GAMSopt!AV17,"")</f>
        <v/>
      </c>
      <c r="AX17" s="128" t="str">
        <f aca="false">IFERROR(Opttax!AW17/GAMSopt!AW17,"")</f>
        <v/>
      </c>
      <c r="AY17" s="128" t="str">
        <f aca="false">IFERROR(Opttax!AX17/GAMSopt!AX17,"")</f>
        <v/>
      </c>
      <c r="AZ17" s="128" t="str">
        <f aca="false">IFERROR(Opttax!AY17/GAMSopt!AY17,"")</f>
        <v/>
      </c>
      <c r="BA17" s="128" t="str">
        <f aca="false">IFERROR(Opttax!AZ17/GAMSopt!AZ17,"")</f>
        <v/>
      </c>
      <c r="BB17" s="128" t="str">
        <f aca="false">IFERROR(Opttax!BA17/GAMSopt!BA17,"")</f>
        <v/>
      </c>
      <c r="BC17" s="128" t="str">
        <f aca="false">IFERROR(Opttax!BB17/GAMSopt!BB17,"")</f>
        <v/>
      </c>
      <c r="BD17" s="128" t="str">
        <f aca="false">IFERROR(Opttax!BC17/GAMSopt!BC17,"")</f>
        <v/>
      </c>
      <c r="BE17" s="128" t="str">
        <f aca="false">IFERROR(Opttax!BD17/GAMSopt!BD17,"")</f>
        <v/>
      </c>
      <c r="BF17" s="128" t="str">
        <f aca="false">IFERROR(Opttax!BE17/GAMSopt!BE17,"")</f>
        <v/>
      </c>
      <c r="BG17" s="128" t="str">
        <f aca="false">IFERROR(Opttax!BF17/GAMSopt!BF17,"")</f>
        <v/>
      </c>
      <c r="BH17" s="128" t="str">
        <f aca="false">IFERROR(Opttax!BG17/GAMSopt!BG17,"")</f>
        <v/>
      </c>
      <c r="BI17" s="128" t="str">
        <f aca="false">IFERROR(Opttax!BH17/GAMSopt!BH17,"")</f>
        <v/>
      </c>
      <c r="BJ17" s="128" t="str">
        <f aca="false">IFERROR(Opttax!BI17/GAMSopt!BI17,"")</f>
        <v/>
      </c>
    </row>
    <row r="18" customFormat="false" ht="12.75" hidden="false" customHeight="false" outlineLevel="0" collapsed="false">
      <c r="A18" s="0" t="str">
        <f aca="false">Opttax!A18</f>
        <v>Social time preference factor</v>
      </c>
      <c r="B18" s="0" t="str">
        <f aca="false">GAMSopt!A18</f>
        <v>Social Time Preference Factor</v>
      </c>
      <c r="C18" s="128" t="n">
        <f aca="false">IFERROR(Opttax!B18/GAMSopt!B18,"")</f>
        <v>1</v>
      </c>
      <c r="D18" s="128" t="n">
        <f aca="false">IFERROR(Opttax!C18/GAMSopt!C18,"")</f>
        <v>1.00000000000608</v>
      </c>
      <c r="E18" s="128" t="n">
        <f aca="false">IFERROR(Opttax!D18/GAMSopt!D18,"")</f>
        <v>1.00000000002575</v>
      </c>
      <c r="F18" s="128" t="n">
        <f aca="false">IFERROR(Opttax!E18/GAMSopt!E18,"")</f>
        <v>1.00000000001227</v>
      </c>
      <c r="G18" s="128" t="n">
        <f aca="false">IFERROR(Opttax!F18/GAMSopt!F18,"")</f>
        <v>1.00000000003202</v>
      </c>
      <c r="H18" s="128" t="n">
        <f aca="false">IFERROR(Opttax!G18/GAMSopt!G18,"")</f>
        <v>1.00000000003549</v>
      </c>
      <c r="I18" s="128" t="n">
        <f aca="false">IFERROR(Opttax!H18/GAMSopt!H18,"")</f>
        <v>1.00000000001015</v>
      </c>
      <c r="J18" s="128" t="n">
        <f aca="false">IFERROR(Opttax!I18/GAMSopt!I18,"")</f>
        <v>0.999999999944941</v>
      </c>
      <c r="K18" s="128" t="n">
        <f aca="false">IFERROR(Opttax!J18/GAMSopt!J18,"")</f>
        <v>1.00000000006782</v>
      </c>
      <c r="L18" s="128" t="n">
        <f aca="false">IFERROR(Opttax!K18/GAMSopt!K18,"")</f>
        <v>1.00000000008885</v>
      </c>
      <c r="M18" s="128" t="n">
        <f aca="false">IFERROR(Opttax!L18/GAMSopt!L18,"")</f>
        <v>0.999999999992694</v>
      </c>
      <c r="N18" s="128" t="n">
        <f aca="false">IFERROR(Opttax!M18/GAMSopt!M18,"")</f>
        <v>1.00000000000384</v>
      </c>
      <c r="O18" s="128" t="n">
        <f aca="false">IFERROR(Opttax!N18/GAMSopt!N18,"")</f>
        <v>1.00000000004852</v>
      </c>
      <c r="P18" s="128" t="n">
        <f aca="false">IFERROR(Opttax!O18/GAMSopt!O18,"")</f>
        <v>0.999999999880483</v>
      </c>
      <c r="Q18" s="128" t="n">
        <f aca="false">IFERROR(Opttax!P18/GAMSopt!P18,"")</f>
        <v>0.999999999995904</v>
      </c>
      <c r="R18" s="128" t="n">
        <f aca="false">IFERROR(Opttax!Q18/GAMSopt!Q18,"")</f>
        <v>1.00000000010506</v>
      </c>
      <c r="S18" s="128" t="n">
        <f aca="false">IFERROR(Opttax!R18/GAMSopt!R18,"")</f>
        <v>0.999999999959842</v>
      </c>
      <c r="T18" s="128" t="n">
        <f aca="false">IFERROR(Opttax!S18/GAMSopt!S18,"")</f>
        <v>0.99999999995539</v>
      </c>
      <c r="U18" s="128" t="n">
        <f aca="false">IFERROR(Opttax!T18/GAMSopt!T18,"")</f>
        <v>1.00000000007494</v>
      </c>
      <c r="V18" s="128" t="n">
        <f aca="false">IFERROR(Opttax!U18/GAMSopt!U18,"")</f>
        <v>0.999999999898645</v>
      </c>
      <c r="W18" s="128" t="n">
        <f aca="false">IFERROR(Opttax!V18/GAMSopt!V18,"")</f>
        <v>0.999999999882973</v>
      </c>
      <c r="X18" s="128" t="n">
        <f aca="false">IFERROR(Opttax!W18/GAMSopt!W18,"")</f>
        <v>1.00000000005865</v>
      </c>
      <c r="Y18" s="128" t="n">
        <f aca="false">IFERROR(Opttax!X18/GAMSopt!X18,"")</f>
        <v>1.00000000023357</v>
      </c>
      <c r="Z18" s="128" t="n">
        <f aca="false">IFERROR(Opttax!Y18/GAMSopt!Y18,"")</f>
        <v>1.00000000007811</v>
      </c>
      <c r="AA18" s="128" t="n">
        <f aca="false">IFERROR(Opttax!Z18/GAMSopt!Z18,"")</f>
        <v>0.999999999839683</v>
      </c>
      <c r="AB18" s="128" t="n">
        <f aca="false">IFERROR(Opttax!AA18/GAMSopt!AA18,"")</f>
        <v>0.999999999692899</v>
      </c>
      <c r="AC18" s="128" t="n">
        <f aca="false">IFERROR(Opttax!AB18/GAMSopt!AB18,"")</f>
        <v>0.999999999825148</v>
      </c>
      <c r="AD18" s="128" t="n">
        <f aca="false">IFERROR(Opttax!AC18/GAMSopt!AC18,"")</f>
        <v>1.0000000002056</v>
      </c>
      <c r="AE18" s="128" t="n">
        <f aca="false">IFERROR(Opttax!AD18/GAMSopt!AD18,"")</f>
        <v>1.00000000027004</v>
      </c>
      <c r="AF18" s="128" t="n">
        <f aca="false">IFERROR(Opttax!AE18/GAMSopt!AE18,"")</f>
        <v>1.00000000022608</v>
      </c>
      <c r="AG18" s="128" t="n">
        <f aca="false">IFERROR(Opttax!AF18/GAMSopt!AF18,"")</f>
        <v>0.999999999620106</v>
      </c>
      <c r="AH18" s="128" t="n">
        <f aca="false">IFERROR(Opttax!AG18/GAMSopt!AG18,"")</f>
        <v>1.00000000017404</v>
      </c>
      <c r="AI18" s="128" t="n">
        <f aca="false">IFERROR(Opttax!AH18/GAMSopt!AH18,"")</f>
        <v>1.0000000000101</v>
      </c>
      <c r="AJ18" s="128" t="n">
        <f aca="false">IFERROR(Opttax!AI18/GAMSopt!AI18,"")</f>
        <v>0.999999999765427</v>
      </c>
      <c r="AK18" s="128" t="n">
        <f aca="false">IFERROR(Opttax!AJ18/GAMSopt!AJ18,"")</f>
        <v>1.00000000001141</v>
      </c>
      <c r="AL18" s="128" t="n">
        <f aca="false">IFERROR(Opttax!AK18/GAMSopt!AK18,"")</f>
        <v>1.00000000047012</v>
      </c>
      <c r="AM18" s="128" t="n">
        <f aca="false">IFERROR(Opttax!AL18/GAMSopt!AL18,"")</f>
        <v>1.00000000048389</v>
      </c>
      <c r="AN18" s="128" t="n">
        <f aca="false">IFERROR(Opttax!AM18/GAMSopt!AM18,"")</f>
        <v>1.00000000075609</v>
      </c>
      <c r="AO18" s="128" t="n">
        <f aca="false">IFERROR(Opttax!AN18/GAMSopt!AN18,"")</f>
        <v>1.00000000066583</v>
      </c>
      <c r="AP18" s="128" t="n">
        <f aca="false">IFERROR(Opttax!AO18/GAMSopt!AO18,"")</f>
        <v>0.999999999420889</v>
      </c>
      <c r="AQ18" s="128" t="n">
        <f aca="false">IFERROR(Opttax!AP18/GAMSopt!AP18,"")</f>
        <v>1.0000000007679</v>
      </c>
      <c r="AR18" s="128" t="n">
        <f aca="false">IFERROR(Opttax!AQ18/GAMSopt!AQ18,"")</f>
        <v>1.0000000002013</v>
      </c>
      <c r="AS18" s="128" t="n">
        <f aca="false">IFERROR(Opttax!AR18/GAMSopt!AR18,"")</f>
        <v>1.00000000109187</v>
      </c>
      <c r="AT18" s="128" t="n">
        <f aca="false">IFERROR(Opttax!AS18/GAMSopt!AS18,"")</f>
        <v>0.999999999195219</v>
      </c>
      <c r="AU18" s="128" t="n">
        <f aca="false">IFERROR(Opttax!AT18/GAMSopt!AT18,"")</f>
        <v>1.00000000033968</v>
      </c>
      <c r="AV18" s="128" t="n">
        <f aca="false">IFERROR(Opttax!AU18/GAMSopt!AU18,"")</f>
        <v>1.0000000007494</v>
      </c>
      <c r="AW18" s="128" t="n">
        <f aca="false">IFERROR(Opttax!AV18/GAMSopt!AV18,"")</f>
        <v>1.0000000015083</v>
      </c>
      <c r="AX18" s="128" t="n">
        <f aca="false">IFERROR(Opttax!AW18/GAMSopt!AW18,"")</f>
        <v>0.999999998958005</v>
      </c>
      <c r="AY18" s="128" t="n">
        <f aca="false">IFERROR(Opttax!AX18/GAMSopt!AX18,"")</f>
        <v>1.00000000152165</v>
      </c>
      <c r="AZ18" s="128" t="n">
        <f aca="false">IFERROR(Opttax!AY18/GAMSopt!AY18,"")</f>
        <v>0.999999999134995</v>
      </c>
      <c r="BA18" s="128" t="n">
        <f aca="false">IFERROR(Opttax!AZ18/GAMSopt!AZ18,"")</f>
        <v>0.999999998133236</v>
      </c>
      <c r="BB18" s="128" t="n">
        <f aca="false">IFERROR(Opttax!BA18/GAMSopt!BA18,"")</f>
        <v>1.00000000201289</v>
      </c>
      <c r="BC18" s="128" t="n">
        <f aca="false">IFERROR(Opttax!BB18/GAMSopt!BB18,"")</f>
        <v>0.99999999801734</v>
      </c>
      <c r="BD18" s="128" t="n">
        <f aca="false">IFERROR(Opttax!BC18/GAMSopt!BC18,"")</f>
        <v>1.00000000096136</v>
      </c>
      <c r="BE18" s="128" t="n">
        <f aca="false">IFERROR(Opttax!BD18/GAMSopt!BD18,"")</f>
        <v>0.999999997760822</v>
      </c>
      <c r="BF18" s="128" t="n">
        <f aca="false">IFERROR(Opttax!BE18/GAMSopt!BE18,"")</f>
        <v>0.999999998725648</v>
      </c>
      <c r="BG18" s="128" t="n">
        <f aca="false">IFERROR(Opttax!BF18/GAMSopt!BF18,"")</f>
        <v>0.999999998698879</v>
      </c>
      <c r="BH18" s="128" t="n">
        <f aca="false">IFERROR(Opttax!BG18/GAMSopt!BG18,"")</f>
        <v>0.999999998728003</v>
      </c>
      <c r="BI18" s="128" t="n">
        <f aca="false">IFERROR(Opttax!BH18/GAMSopt!BH18,"")</f>
        <v>0.999999997293707</v>
      </c>
      <c r="BJ18" s="128" t="n">
        <f aca="false">IFERROR(Opttax!BI18/GAMSopt!BI18,"")</f>
        <v>0.999999995991398</v>
      </c>
    </row>
    <row r="19" customFormat="false" ht="12.75" hidden="false" customHeight="false" outlineLevel="0" collapsed="false">
      <c r="A19" s="0" t="str">
        <f aca="false">Opttax!A19</f>
        <v>Elasticity of MU of consumption</v>
      </c>
      <c r="B19" s="0" t="str">
        <f aca="false">GAMSopt!A19</f>
        <v>Elasticity of MU of Consumption</v>
      </c>
      <c r="C19" s="128" t="n">
        <f aca="false">IFERROR(Opttax!B19/GAMSopt!B19,"")</f>
        <v>1</v>
      </c>
      <c r="D19" s="128" t="str">
        <f aca="false">IFERROR(Opttax!C19/GAMSopt!C19,"")</f>
        <v/>
      </c>
      <c r="E19" s="128" t="str">
        <f aca="false">IFERROR(Opttax!D19/GAMSopt!D19,"")</f>
        <v/>
      </c>
      <c r="F19" s="128" t="str">
        <f aca="false">IFERROR(Opttax!E19/GAMSopt!E19,"")</f>
        <v/>
      </c>
      <c r="G19" s="128" t="str">
        <f aca="false">IFERROR(Opttax!F19/GAMSopt!F19,"")</f>
        <v/>
      </c>
      <c r="H19" s="128" t="str">
        <f aca="false">IFERROR(Opttax!G19/GAMSopt!G19,"")</f>
        <v/>
      </c>
      <c r="I19" s="128" t="str">
        <f aca="false">IFERROR(Opttax!H19/GAMSopt!H19,"")</f>
        <v/>
      </c>
      <c r="J19" s="128" t="str">
        <f aca="false">IFERROR(Opttax!I19/GAMSopt!I19,"")</f>
        <v/>
      </c>
      <c r="K19" s="128" t="str">
        <f aca="false">IFERROR(Opttax!J19/GAMSopt!J19,"")</f>
        <v/>
      </c>
      <c r="L19" s="128" t="str">
        <f aca="false">IFERROR(Opttax!K19/GAMSopt!K19,"")</f>
        <v/>
      </c>
      <c r="M19" s="128" t="str">
        <f aca="false">IFERROR(Opttax!L19/GAMSopt!L19,"")</f>
        <v/>
      </c>
      <c r="N19" s="128" t="str">
        <f aca="false">IFERROR(Opttax!M19/GAMSopt!M19,"")</f>
        <v/>
      </c>
      <c r="O19" s="128" t="str">
        <f aca="false">IFERROR(Opttax!N19/GAMSopt!N19,"")</f>
        <v/>
      </c>
      <c r="P19" s="128" t="str">
        <f aca="false">IFERROR(Opttax!O19/GAMSopt!O19,"")</f>
        <v/>
      </c>
      <c r="Q19" s="128" t="str">
        <f aca="false">IFERROR(Opttax!P19/GAMSopt!P19,"")</f>
        <v/>
      </c>
      <c r="R19" s="128" t="str">
        <f aca="false">IFERROR(Opttax!Q19/GAMSopt!Q19,"")</f>
        <v/>
      </c>
      <c r="S19" s="128" t="str">
        <f aca="false">IFERROR(Opttax!R19/GAMSopt!R19,"")</f>
        <v/>
      </c>
      <c r="T19" s="128" t="str">
        <f aca="false">IFERROR(Opttax!S19/GAMSopt!S19,"")</f>
        <v/>
      </c>
      <c r="U19" s="128" t="str">
        <f aca="false">IFERROR(Opttax!T19/GAMSopt!T19,"")</f>
        <v/>
      </c>
      <c r="V19" s="128" t="str">
        <f aca="false">IFERROR(Opttax!U19/GAMSopt!U19,"")</f>
        <v/>
      </c>
      <c r="W19" s="128" t="str">
        <f aca="false">IFERROR(Opttax!V19/GAMSopt!V19,"")</f>
        <v/>
      </c>
      <c r="X19" s="128" t="str">
        <f aca="false">IFERROR(Opttax!W19/GAMSopt!W19,"")</f>
        <v/>
      </c>
      <c r="Y19" s="128" t="str">
        <f aca="false">IFERROR(Opttax!X19/GAMSopt!X19,"")</f>
        <v/>
      </c>
      <c r="Z19" s="128" t="str">
        <f aca="false">IFERROR(Opttax!Y19/GAMSopt!Y19,"")</f>
        <v/>
      </c>
      <c r="AA19" s="128" t="str">
        <f aca="false">IFERROR(Opttax!Z19/GAMSopt!Z19,"")</f>
        <v/>
      </c>
      <c r="AB19" s="128" t="str">
        <f aca="false">IFERROR(Opttax!AA19/GAMSopt!AA19,"")</f>
        <v/>
      </c>
      <c r="AC19" s="128" t="str">
        <f aca="false">IFERROR(Opttax!AB19/GAMSopt!AB19,"")</f>
        <v/>
      </c>
      <c r="AD19" s="128" t="str">
        <f aca="false">IFERROR(Opttax!AC19/GAMSopt!AC19,"")</f>
        <v/>
      </c>
      <c r="AE19" s="128" t="str">
        <f aca="false">IFERROR(Opttax!AD19/GAMSopt!AD19,"")</f>
        <v/>
      </c>
      <c r="AF19" s="128" t="str">
        <f aca="false">IFERROR(Opttax!AE19/GAMSopt!AE19,"")</f>
        <v/>
      </c>
      <c r="AG19" s="128" t="str">
        <f aca="false">IFERROR(Opttax!AF19/GAMSopt!AF19,"")</f>
        <v/>
      </c>
      <c r="AH19" s="128" t="str">
        <f aca="false">IFERROR(Opttax!AG19/GAMSopt!AG19,"")</f>
        <v/>
      </c>
      <c r="AI19" s="128" t="str">
        <f aca="false">IFERROR(Opttax!AH19/GAMSopt!AH19,"")</f>
        <v/>
      </c>
      <c r="AJ19" s="128" t="str">
        <f aca="false">IFERROR(Opttax!AI19/GAMSopt!AI19,"")</f>
        <v/>
      </c>
      <c r="AK19" s="128" t="str">
        <f aca="false">IFERROR(Opttax!AJ19/GAMSopt!AJ19,"")</f>
        <v/>
      </c>
      <c r="AL19" s="128" t="str">
        <f aca="false">IFERROR(Opttax!AK19/GAMSopt!AK19,"")</f>
        <v/>
      </c>
      <c r="AM19" s="128" t="str">
        <f aca="false">IFERROR(Opttax!AL19/GAMSopt!AL19,"")</f>
        <v/>
      </c>
      <c r="AN19" s="128" t="str">
        <f aca="false">IFERROR(Opttax!AM19/GAMSopt!AM19,"")</f>
        <v/>
      </c>
      <c r="AO19" s="128" t="str">
        <f aca="false">IFERROR(Opttax!AN19/GAMSopt!AN19,"")</f>
        <v/>
      </c>
      <c r="AP19" s="128" t="str">
        <f aca="false">IFERROR(Opttax!AO19/GAMSopt!AO19,"")</f>
        <v/>
      </c>
      <c r="AQ19" s="128" t="str">
        <f aca="false">IFERROR(Opttax!AP19/GAMSopt!AP19,"")</f>
        <v/>
      </c>
      <c r="AR19" s="128" t="str">
        <f aca="false">IFERROR(Opttax!AQ19/GAMSopt!AQ19,"")</f>
        <v/>
      </c>
      <c r="AS19" s="128" t="str">
        <f aca="false">IFERROR(Opttax!AR19/GAMSopt!AR19,"")</f>
        <v/>
      </c>
      <c r="AT19" s="128" t="str">
        <f aca="false">IFERROR(Opttax!AS19/GAMSopt!AS19,"")</f>
        <v/>
      </c>
      <c r="AU19" s="128" t="str">
        <f aca="false">IFERROR(Opttax!AT19/GAMSopt!AT19,"")</f>
        <v/>
      </c>
      <c r="AV19" s="128" t="str">
        <f aca="false">IFERROR(Opttax!AU19/GAMSopt!AU19,"")</f>
        <v/>
      </c>
      <c r="AW19" s="128" t="str">
        <f aca="false">IFERROR(Opttax!AV19/GAMSopt!AV19,"")</f>
        <v/>
      </c>
      <c r="AX19" s="128" t="str">
        <f aca="false">IFERROR(Opttax!AW19/GAMSopt!AW19,"")</f>
        <v/>
      </c>
      <c r="AY19" s="128" t="str">
        <f aca="false">IFERROR(Opttax!AX19/GAMSopt!AX19,"")</f>
        <v/>
      </c>
      <c r="AZ19" s="128" t="str">
        <f aca="false">IFERROR(Opttax!AY19/GAMSopt!AY19,"")</f>
        <v/>
      </c>
      <c r="BA19" s="128" t="str">
        <f aca="false">IFERROR(Opttax!AZ19/GAMSopt!AZ19,"")</f>
        <v/>
      </c>
      <c r="BB19" s="128" t="str">
        <f aca="false">IFERROR(Opttax!BA19/GAMSopt!BA19,"")</f>
        <v/>
      </c>
      <c r="BC19" s="128" t="str">
        <f aca="false">IFERROR(Opttax!BB19/GAMSopt!BB19,"")</f>
        <v/>
      </c>
      <c r="BD19" s="128" t="str">
        <f aca="false">IFERROR(Opttax!BC19/GAMSopt!BC19,"")</f>
        <v/>
      </c>
      <c r="BE19" s="128" t="str">
        <f aca="false">IFERROR(Opttax!BD19/GAMSopt!BD19,"")</f>
        <v/>
      </c>
      <c r="BF19" s="128" t="str">
        <f aca="false">IFERROR(Opttax!BE19/GAMSopt!BE19,"")</f>
        <v/>
      </c>
      <c r="BG19" s="128" t="str">
        <f aca="false">IFERROR(Opttax!BF19/GAMSopt!BF19,"")</f>
        <v/>
      </c>
      <c r="BH19" s="128" t="str">
        <f aca="false">IFERROR(Opttax!BG19/GAMSopt!BG19,"")</f>
        <v/>
      </c>
      <c r="BI19" s="128" t="str">
        <f aca="false">IFERROR(Opttax!BH19/GAMSopt!BH19,"")</f>
        <v/>
      </c>
      <c r="BJ19" s="128" t="str">
        <f aca="false">IFERROR(Opttax!BI19/GAMSopt!BI19,"")</f>
        <v/>
      </c>
    </row>
    <row r="20" customFormat="false" ht="12.75" hidden="false" customHeight="false" outlineLevel="0" collapsed="false">
      <c r="A20" s="0" t="str">
        <f aca="false">Opttax!A20</f>
        <v>PRODUCTIVITY</v>
      </c>
      <c r="B20" s="0" t="str">
        <f aca="false">GAMSopt!A20</f>
        <v>* PRODUCTIVITY</v>
      </c>
      <c r="C20" s="128" t="str">
        <f aca="false">IFERROR(Opttax!B20/GAMSopt!B20,"")</f>
        <v/>
      </c>
      <c r="D20" s="128" t="str">
        <f aca="false">IFERROR(Opttax!C20/GAMSopt!C20,"")</f>
        <v/>
      </c>
      <c r="E20" s="128" t="str">
        <f aca="false">IFERROR(Opttax!D20/GAMSopt!D20,"")</f>
        <v/>
      </c>
      <c r="F20" s="128" t="str">
        <f aca="false">IFERROR(Opttax!E20/GAMSopt!E20,"")</f>
        <v/>
      </c>
      <c r="G20" s="128" t="str">
        <f aca="false">IFERROR(Opttax!F20/GAMSopt!F20,"")</f>
        <v/>
      </c>
      <c r="H20" s="128" t="str">
        <f aca="false">IFERROR(Opttax!G20/GAMSopt!G20,"")</f>
        <v/>
      </c>
      <c r="I20" s="128" t="str">
        <f aca="false">IFERROR(Opttax!H20/GAMSopt!H20,"")</f>
        <v/>
      </c>
      <c r="J20" s="128" t="str">
        <f aca="false">IFERROR(Opttax!I20/GAMSopt!I20,"")</f>
        <v/>
      </c>
      <c r="K20" s="128" t="str">
        <f aca="false">IFERROR(Opttax!J20/GAMSopt!J20,"")</f>
        <v/>
      </c>
      <c r="L20" s="128" t="str">
        <f aca="false">IFERROR(Opttax!K20/GAMSopt!K20,"")</f>
        <v/>
      </c>
      <c r="M20" s="128" t="str">
        <f aca="false">IFERROR(Opttax!L20/GAMSopt!L20,"")</f>
        <v/>
      </c>
      <c r="N20" s="128" t="str">
        <f aca="false">IFERROR(Opttax!M20/GAMSopt!M20,"")</f>
        <v/>
      </c>
      <c r="O20" s="128" t="str">
        <f aca="false">IFERROR(Opttax!N20/GAMSopt!N20,"")</f>
        <v/>
      </c>
      <c r="P20" s="128" t="str">
        <f aca="false">IFERROR(Opttax!O20/GAMSopt!O20,"")</f>
        <v/>
      </c>
      <c r="Q20" s="128" t="str">
        <f aca="false">IFERROR(Opttax!P20/GAMSopt!P20,"")</f>
        <v/>
      </c>
      <c r="R20" s="128" t="str">
        <f aca="false">IFERROR(Opttax!Q20/GAMSopt!Q20,"")</f>
        <v/>
      </c>
      <c r="S20" s="128" t="str">
        <f aca="false">IFERROR(Opttax!R20/GAMSopt!R20,"")</f>
        <v/>
      </c>
      <c r="T20" s="128" t="str">
        <f aca="false">IFERROR(Opttax!S20/GAMSopt!S20,"")</f>
        <v/>
      </c>
      <c r="U20" s="128" t="str">
        <f aca="false">IFERROR(Opttax!T20/GAMSopt!T20,"")</f>
        <v/>
      </c>
      <c r="V20" s="128" t="str">
        <f aca="false">IFERROR(Opttax!U20/GAMSopt!U20,"")</f>
        <v/>
      </c>
      <c r="W20" s="128" t="str">
        <f aca="false">IFERROR(Opttax!V20/GAMSopt!V20,"")</f>
        <v/>
      </c>
      <c r="X20" s="128" t="str">
        <f aca="false">IFERROR(Opttax!W20/GAMSopt!W20,"")</f>
        <v/>
      </c>
      <c r="Y20" s="128" t="str">
        <f aca="false">IFERROR(Opttax!X20/GAMSopt!X20,"")</f>
        <v/>
      </c>
      <c r="Z20" s="128" t="str">
        <f aca="false">IFERROR(Opttax!Y20/GAMSopt!Y20,"")</f>
        <v/>
      </c>
      <c r="AA20" s="128" t="str">
        <f aca="false">IFERROR(Opttax!Z20/GAMSopt!Z20,"")</f>
        <v/>
      </c>
      <c r="AB20" s="128" t="str">
        <f aca="false">IFERROR(Opttax!AA20/GAMSopt!AA20,"")</f>
        <v/>
      </c>
      <c r="AC20" s="128" t="str">
        <f aca="false">IFERROR(Opttax!AB20/GAMSopt!AB20,"")</f>
        <v/>
      </c>
      <c r="AD20" s="128" t="str">
        <f aca="false">IFERROR(Opttax!AC20/GAMSopt!AC20,"")</f>
        <v/>
      </c>
      <c r="AE20" s="128" t="str">
        <f aca="false">IFERROR(Opttax!AD20/GAMSopt!AD20,"")</f>
        <v/>
      </c>
      <c r="AF20" s="128" t="str">
        <f aca="false">IFERROR(Opttax!AE20/GAMSopt!AE20,"")</f>
        <v/>
      </c>
      <c r="AG20" s="128" t="str">
        <f aca="false">IFERROR(Opttax!AF20/GAMSopt!AF20,"")</f>
        <v/>
      </c>
      <c r="AH20" s="128" t="str">
        <f aca="false">IFERROR(Opttax!AG20/GAMSopt!AG20,"")</f>
        <v/>
      </c>
      <c r="AI20" s="128" t="str">
        <f aca="false">IFERROR(Opttax!AH20/GAMSopt!AH20,"")</f>
        <v/>
      </c>
      <c r="AJ20" s="128" t="str">
        <f aca="false">IFERROR(Opttax!AI20/GAMSopt!AI20,"")</f>
        <v/>
      </c>
      <c r="AK20" s="128" t="str">
        <f aca="false">IFERROR(Opttax!AJ20/GAMSopt!AJ20,"")</f>
        <v/>
      </c>
      <c r="AL20" s="128" t="str">
        <f aca="false">IFERROR(Opttax!AK20/GAMSopt!AK20,"")</f>
        <v/>
      </c>
      <c r="AM20" s="128" t="str">
        <f aca="false">IFERROR(Opttax!AL20/GAMSopt!AL20,"")</f>
        <v/>
      </c>
      <c r="AN20" s="128" t="str">
        <f aca="false">IFERROR(Opttax!AM20/GAMSopt!AM20,"")</f>
        <v/>
      </c>
      <c r="AO20" s="128" t="str">
        <f aca="false">IFERROR(Opttax!AN20/GAMSopt!AN20,"")</f>
        <v/>
      </c>
      <c r="AP20" s="128" t="str">
        <f aca="false">IFERROR(Opttax!AO20/GAMSopt!AO20,"")</f>
        <v/>
      </c>
      <c r="AQ20" s="128" t="str">
        <f aca="false">IFERROR(Opttax!AP20/GAMSopt!AP20,"")</f>
        <v/>
      </c>
      <c r="AR20" s="128" t="str">
        <f aca="false">IFERROR(Opttax!AQ20/GAMSopt!AQ20,"")</f>
        <v/>
      </c>
      <c r="AS20" s="128" t="str">
        <f aca="false">IFERROR(Opttax!AR20/GAMSopt!AR20,"")</f>
        <v/>
      </c>
      <c r="AT20" s="128" t="str">
        <f aca="false">IFERROR(Opttax!AS20/GAMSopt!AS20,"")</f>
        <v/>
      </c>
      <c r="AU20" s="128" t="str">
        <f aca="false">IFERROR(Opttax!AT20/GAMSopt!AT20,"")</f>
        <v/>
      </c>
      <c r="AV20" s="128" t="str">
        <f aca="false">IFERROR(Opttax!AU20/GAMSopt!AU20,"")</f>
        <v/>
      </c>
      <c r="AW20" s="128" t="str">
        <f aca="false">IFERROR(Opttax!AV20/GAMSopt!AV20,"")</f>
        <v/>
      </c>
      <c r="AX20" s="128" t="str">
        <f aca="false">IFERROR(Opttax!AW20/GAMSopt!AW20,"")</f>
        <v/>
      </c>
      <c r="AY20" s="128" t="str">
        <f aca="false">IFERROR(Opttax!AX20/GAMSopt!AX20,"")</f>
        <v/>
      </c>
      <c r="AZ20" s="128" t="str">
        <f aca="false">IFERROR(Opttax!AY20/GAMSopt!AY20,"")</f>
        <v/>
      </c>
      <c r="BA20" s="128" t="str">
        <f aca="false">IFERROR(Opttax!AZ20/GAMSopt!AZ20,"")</f>
        <v/>
      </c>
      <c r="BB20" s="128" t="str">
        <f aca="false">IFERROR(Opttax!BA20/GAMSopt!BA20,"")</f>
        <v/>
      </c>
      <c r="BC20" s="128" t="str">
        <f aca="false">IFERROR(Opttax!BB20/GAMSopt!BB20,"")</f>
        <v/>
      </c>
      <c r="BD20" s="128" t="str">
        <f aca="false">IFERROR(Opttax!BC20/GAMSopt!BC20,"")</f>
        <v/>
      </c>
      <c r="BE20" s="128" t="str">
        <f aca="false">IFERROR(Opttax!BD20/GAMSopt!BD20,"")</f>
        <v/>
      </c>
      <c r="BF20" s="128" t="str">
        <f aca="false">IFERROR(Opttax!BE20/GAMSopt!BE20,"")</f>
        <v/>
      </c>
      <c r="BG20" s="128" t="str">
        <f aca="false">IFERROR(Opttax!BF20/GAMSopt!BF20,"")</f>
        <v/>
      </c>
      <c r="BH20" s="128" t="str">
        <f aca="false">IFERROR(Opttax!BG20/GAMSopt!BG20,"")</f>
        <v/>
      </c>
      <c r="BI20" s="128" t="str">
        <f aca="false">IFERROR(Opttax!BH20/GAMSopt!BH20,"")</f>
        <v/>
      </c>
      <c r="BJ20" s="128" t="str">
        <f aca="false">IFERROR(Opttax!BI20/GAMSopt!BI20,"")</f>
        <v/>
      </c>
    </row>
    <row r="21" customFormat="false" ht="12.75" hidden="false" customHeight="false" outlineLevel="0" collapsed="false">
      <c r="A21" s="0" t="str">
        <f aca="false">Opttax!A21</f>
        <v>Total factor productivity</v>
      </c>
      <c r="B21" s="0" t="str">
        <f aca="false">GAMSopt!A21</f>
        <v>Total Factor Productivity</v>
      </c>
      <c r="C21" s="128" t="n">
        <f aca="false">IFERROR(Opttax!B21/GAMSopt!B21,"")</f>
        <v>1</v>
      </c>
      <c r="D21" s="128" t="n">
        <f aca="false">IFERROR(Opttax!C21/GAMSopt!C21,"")</f>
        <v>0.99999999999729</v>
      </c>
      <c r="E21" s="128" t="n">
        <f aca="false">IFERROR(Opttax!D21/GAMSopt!D21,"")</f>
        <v>1.00000000000341</v>
      </c>
      <c r="F21" s="128" t="n">
        <f aca="false">IFERROR(Opttax!E21/GAMSopt!E21,"")</f>
        <v>1.00000000000755</v>
      </c>
      <c r="G21" s="128" t="n">
        <f aca="false">IFERROR(Opttax!F21/GAMSopt!F21,"")</f>
        <v>1.00000000000577</v>
      </c>
      <c r="H21" s="128" t="n">
        <f aca="false">IFERROR(Opttax!G21/GAMSopt!G21,"")</f>
        <v>0.999999999997193</v>
      </c>
      <c r="I21" s="128" t="n">
        <f aca="false">IFERROR(Opttax!H21/GAMSopt!H21,"")</f>
        <v>0.999999999997647</v>
      </c>
      <c r="J21" s="128" t="n">
        <f aca="false">IFERROR(Opttax!I21/GAMSopt!I21,"")</f>
        <v>1.0000000000047</v>
      </c>
      <c r="K21" s="128" t="n">
        <f aca="false">IFERROR(Opttax!J21/GAMSopt!J21,"")</f>
        <v>1.00000000000544</v>
      </c>
      <c r="L21" s="128" t="n">
        <f aca="false">IFERROR(Opttax!K21/GAMSopt!K21,"")</f>
        <v>1.00000000000499</v>
      </c>
      <c r="M21" s="128" t="n">
        <f aca="false">IFERROR(Opttax!L21/GAMSopt!L21,"")</f>
        <v>0.999999999993883</v>
      </c>
      <c r="N21" s="128" t="n">
        <f aca="false">IFERROR(Opttax!M21/GAMSopt!M21,"")</f>
        <v>1.00000000000593</v>
      </c>
      <c r="O21" s="128" t="n">
        <f aca="false">IFERROR(Opttax!N21/GAMSopt!N21,"")</f>
        <v>1.00000000000194</v>
      </c>
      <c r="P21" s="128" t="n">
        <f aca="false">IFERROR(Opttax!O21/GAMSopt!O21,"")</f>
        <v>0.999999999996614</v>
      </c>
      <c r="Q21" s="128" t="n">
        <f aca="false">IFERROR(Opttax!P21/GAMSopt!P21,"")</f>
        <v>0.999999999999853</v>
      </c>
      <c r="R21" s="128" t="n">
        <f aca="false">IFERROR(Opttax!Q21/GAMSopt!Q21,"")</f>
        <v>1.00000000000005</v>
      </c>
      <c r="S21" s="128" t="n">
        <f aca="false">IFERROR(Opttax!R21/GAMSopt!R21,"")</f>
        <v>0.999999999996313</v>
      </c>
      <c r="T21" s="128" t="n">
        <f aca="false">IFERROR(Opttax!S21/GAMSopt!S21,"")</f>
        <v>1.00000000000185</v>
      </c>
      <c r="U21" s="128" t="n">
        <f aca="false">IFERROR(Opttax!T21/GAMSopt!T21,"")</f>
        <v>0.999999999999115</v>
      </c>
      <c r="V21" s="128" t="n">
        <f aca="false">IFERROR(Opttax!U21/GAMSopt!U21,"")</f>
        <v>1.00000000000266</v>
      </c>
      <c r="W21" s="128" t="n">
        <f aca="false">IFERROR(Opttax!V21/GAMSopt!V21,"")</f>
        <v>0.999999999997764</v>
      </c>
      <c r="X21" s="128" t="n">
        <f aca="false">IFERROR(Opttax!W21/GAMSopt!W21,"")</f>
        <v>0.99999999999752</v>
      </c>
      <c r="Y21" s="128" t="n">
        <f aca="false">IFERROR(Opttax!X21/GAMSopt!X21,"")</f>
        <v>0.99999999999838</v>
      </c>
      <c r="Z21" s="128" t="n">
        <f aca="false">IFERROR(Opttax!Y21/GAMSopt!Y21,"")</f>
        <v>1.00000000000206</v>
      </c>
      <c r="AA21" s="128" t="n">
        <f aca="false">IFERROR(Opttax!Z21/GAMSopt!Z21,"")</f>
        <v>0.999999999997822</v>
      </c>
      <c r="AB21" s="128" t="n">
        <f aca="false">IFERROR(Opttax!AA21/GAMSopt!AA21,"")</f>
        <v>1.00000000000081</v>
      </c>
      <c r="AC21" s="128" t="n">
        <f aca="false">IFERROR(Opttax!AB21/GAMSopt!AB21,"")</f>
        <v>0.999999999999582</v>
      </c>
      <c r="AD21" s="128" t="n">
        <f aca="false">IFERROR(Opttax!AC21/GAMSopt!AC21,"")</f>
        <v>0.999999999997289</v>
      </c>
      <c r="AE21" s="128" t="n">
        <f aca="false">IFERROR(Opttax!AD21/GAMSopt!AD21,"")</f>
        <v>1.00000000000204</v>
      </c>
      <c r="AF21" s="128" t="n">
        <f aca="false">IFERROR(Opttax!AE21/GAMSopt!AE21,"")</f>
        <v>1.00000000000067</v>
      </c>
      <c r="AG21" s="128" t="n">
        <f aca="false">IFERROR(Opttax!AF21/GAMSopt!AF21,"")</f>
        <v>0.999999999997483</v>
      </c>
      <c r="AH21" s="128" t="n">
        <f aca="false">IFERROR(Opttax!AG21/GAMSopt!AG21,"")</f>
        <v>1.00000000000236</v>
      </c>
      <c r="AI21" s="128" t="n">
        <f aca="false">IFERROR(Opttax!AH21/GAMSopt!AH21,"")</f>
        <v>0.999999999997674</v>
      </c>
      <c r="AJ21" s="128" t="n">
        <f aca="false">IFERROR(Opttax!AI21/GAMSopt!AI21,"")</f>
        <v>0.999999999999034</v>
      </c>
      <c r="AK21" s="128" t="n">
        <f aca="false">IFERROR(Opttax!AJ21/GAMSopt!AJ21,"")</f>
        <v>1.0000000000001</v>
      </c>
      <c r="AL21" s="128" t="n">
        <f aca="false">IFERROR(Opttax!AK21/GAMSopt!AK21,"")</f>
        <v>1.00000000000131</v>
      </c>
      <c r="AM21" s="128" t="n">
        <f aca="false">IFERROR(Opttax!AL21/GAMSopt!AL21,"")</f>
        <v>0.999999999998701</v>
      </c>
      <c r="AN21" s="128" t="n">
        <f aca="false">IFERROR(Opttax!AM21/GAMSopt!AM21,"")</f>
        <v>1.00000000000056</v>
      </c>
      <c r="AO21" s="128" t="n">
        <f aca="false">IFERROR(Opttax!AN21/GAMSopt!AN21,"")</f>
        <v>1.00000000000141</v>
      </c>
      <c r="AP21" s="128" t="n">
        <f aca="false">IFERROR(Opttax!AO21/GAMSopt!AO21,"")</f>
        <v>1.00000000000087</v>
      </c>
      <c r="AQ21" s="128" t="n">
        <f aca="false">IFERROR(Opttax!AP21/GAMSopt!AP21,"")</f>
        <v>1.00000000000003</v>
      </c>
      <c r="AR21" s="128" t="n">
        <f aca="false">IFERROR(Opttax!AQ21/GAMSopt!AQ21,"")</f>
        <v>1.0000000000017</v>
      </c>
      <c r="AS21" s="128" t="n">
        <f aca="false">IFERROR(Opttax!AR21/GAMSopt!AR21,"")</f>
        <v>1.00000000000102</v>
      </c>
      <c r="AT21" s="128" t="n">
        <f aca="false">IFERROR(Opttax!AS21/GAMSopt!AS21,"")</f>
        <v>0.999999999998378</v>
      </c>
      <c r="AU21" s="128" t="n">
        <f aca="false">IFERROR(Opttax!AT21/GAMSopt!AT21,"")</f>
        <v>1.00000000000109</v>
      </c>
      <c r="AV21" s="128" t="n">
        <f aca="false">IFERROR(Opttax!AU21/GAMSopt!AU21,"")</f>
        <v>0.999999999998696</v>
      </c>
      <c r="AW21" s="128" t="n">
        <f aca="false">IFERROR(Opttax!AV21/GAMSopt!AV21,"")</f>
        <v>1.00000000000022</v>
      </c>
      <c r="AX21" s="128" t="n">
        <f aca="false">IFERROR(Opttax!AW21/GAMSopt!AW21,"")</f>
        <v>1.00000000000112</v>
      </c>
      <c r="AY21" s="128" t="n">
        <f aca="false">IFERROR(Opttax!AX21/GAMSopt!AX21,"")</f>
        <v>0.999999999999151</v>
      </c>
      <c r="AZ21" s="128" t="n">
        <f aca="false">IFERROR(Opttax!AY21/GAMSopt!AY21,"")</f>
        <v>1.00000000000059</v>
      </c>
      <c r="BA21" s="128" t="n">
        <f aca="false">IFERROR(Opttax!AZ21/GAMSopt!AZ21,"")</f>
        <v>0.999999999999846</v>
      </c>
      <c r="BB21" s="128" t="n">
        <f aca="false">IFERROR(Opttax!BA21/GAMSopt!BA21,"")</f>
        <v>0.999999999999078</v>
      </c>
      <c r="BC21" s="128" t="n">
        <f aca="false">IFERROR(Opttax!BB21/GAMSopt!BB21,"")</f>
        <v>0.999999999998499</v>
      </c>
      <c r="BD21" s="128" t="n">
        <f aca="false">IFERROR(Opttax!BC21/GAMSopt!BC21,"")</f>
        <v>0.999999999999</v>
      </c>
      <c r="BE21" s="128" t="n">
        <f aca="false">IFERROR(Opttax!BD21/GAMSopt!BD21,"")</f>
        <v>1.00000000000023</v>
      </c>
      <c r="BF21" s="128" t="n">
        <f aca="false">IFERROR(Opttax!BE21/GAMSopt!BE21,"")</f>
        <v>0.999999999999516</v>
      </c>
      <c r="BG21" s="128" t="n">
        <f aca="false">IFERROR(Opttax!BF21/GAMSopt!BF21,"")</f>
        <v>0.999999999998748</v>
      </c>
      <c r="BH21" s="128" t="n">
        <f aca="false">IFERROR(Opttax!BG21/GAMSopt!BG21,"")</f>
        <v>1.00000000000036</v>
      </c>
      <c r="BI21" s="128" t="n">
        <f aca="false">IFERROR(Opttax!BH21/GAMSopt!BH21,"")</f>
        <v>1.0000000000001</v>
      </c>
      <c r="BJ21" s="128" t="n">
        <f aca="false">IFERROR(Opttax!BI21/GAMSopt!BI21,"")</f>
        <v>0.999999999999915</v>
      </c>
    </row>
    <row r="22" customFormat="false" ht="12.75" hidden="false" customHeight="false" outlineLevel="0" collapsed="false">
      <c r="A22" s="0" t="str">
        <f aca="false">Opttax!A22</f>
        <v>     Initial level of total factor productivity</v>
      </c>
      <c r="B22" s="0" t="str">
        <f aca="false">GAMSopt!A22</f>
        <v>Initial Total Factor Productivity</v>
      </c>
      <c r="C22" s="128" t="n">
        <f aca="false">IFERROR(Opttax!B22/GAMSopt!B22,"")</f>
        <v>1</v>
      </c>
      <c r="D22" s="128" t="str">
        <f aca="false">IFERROR(Opttax!C22/GAMSopt!C22,"")</f>
        <v/>
      </c>
      <c r="E22" s="128" t="str">
        <f aca="false">IFERROR(Opttax!D22/GAMSopt!D22,"")</f>
        <v/>
      </c>
      <c r="F22" s="128" t="str">
        <f aca="false">IFERROR(Opttax!E22/GAMSopt!E22,"")</f>
        <v/>
      </c>
      <c r="G22" s="128" t="str">
        <f aca="false">IFERROR(Opttax!F22/GAMSopt!F22,"")</f>
        <v/>
      </c>
      <c r="H22" s="128" t="str">
        <f aca="false">IFERROR(Opttax!G22/GAMSopt!G22,"")</f>
        <v/>
      </c>
      <c r="I22" s="128" t="str">
        <f aca="false">IFERROR(Opttax!H22/GAMSopt!H22,"")</f>
        <v/>
      </c>
      <c r="J22" s="128" t="str">
        <f aca="false">IFERROR(Opttax!I22/GAMSopt!I22,"")</f>
        <v/>
      </c>
      <c r="K22" s="128" t="str">
        <f aca="false">IFERROR(Opttax!J22/GAMSopt!J22,"")</f>
        <v/>
      </c>
      <c r="L22" s="128" t="str">
        <f aca="false">IFERROR(Opttax!K22/GAMSopt!K22,"")</f>
        <v/>
      </c>
      <c r="M22" s="128" t="str">
        <f aca="false">IFERROR(Opttax!L22/GAMSopt!L22,"")</f>
        <v/>
      </c>
      <c r="N22" s="128" t="str">
        <f aca="false">IFERROR(Opttax!M22/GAMSopt!M22,"")</f>
        <v/>
      </c>
      <c r="O22" s="128" t="str">
        <f aca="false">IFERROR(Opttax!N22/GAMSopt!N22,"")</f>
        <v/>
      </c>
      <c r="P22" s="128" t="str">
        <f aca="false">IFERROR(Opttax!O22/GAMSopt!O22,"")</f>
        <v/>
      </c>
      <c r="Q22" s="128" t="str">
        <f aca="false">IFERROR(Opttax!P22/GAMSopt!P22,"")</f>
        <v/>
      </c>
      <c r="R22" s="128" t="str">
        <f aca="false">IFERROR(Opttax!Q22/GAMSopt!Q22,"")</f>
        <v/>
      </c>
      <c r="S22" s="128" t="str">
        <f aca="false">IFERROR(Opttax!R22/GAMSopt!R22,"")</f>
        <v/>
      </c>
      <c r="T22" s="128" t="str">
        <f aca="false">IFERROR(Opttax!S22/GAMSopt!S22,"")</f>
        <v/>
      </c>
      <c r="U22" s="128" t="str">
        <f aca="false">IFERROR(Opttax!T22/GAMSopt!T22,"")</f>
        <v/>
      </c>
      <c r="V22" s="128" t="str">
        <f aca="false">IFERROR(Opttax!U22/GAMSopt!U22,"")</f>
        <v/>
      </c>
      <c r="W22" s="128" t="str">
        <f aca="false">IFERROR(Opttax!V22/GAMSopt!V22,"")</f>
        <v/>
      </c>
      <c r="X22" s="128" t="str">
        <f aca="false">IFERROR(Opttax!W22/GAMSopt!W22,"")</f>
        <v/>
      </c>
      <c r="Y22" s="128" t="str">
        <f aca="false">IFERROR(Opttax!X22/GAMSopt!X22,"")</f>
        <v/>
      </c>
      <c r="Z22" s="128" t="str">
        <f aca="false">IFERROR(Opttax!Y22/GAMSopt!Y22,"")</f>
        <v/>
      </c>
      <c r="AA22" s="128" t="str">
        <f aca="false">IFERROR(Opttax!Z22/GAMSopt!Z22,"")</f>
        <v/>
      </c>
      <c r="AB22" s="128" t="str">
        <f aca="false">IFERROR(Opttax!AA22/GAMSopt!AA22,"")</f>
        <v/>
      </c>
      <c r="AC22" s="128" t="str">
        <f aca="false">IFERROR(Opttax!AB22/GAMSopt!AB22,"")</f>
        <v/>
      </c>
      <c r="AD22" s="128" t="str">
        <f aca="false">IFERROR(Opttax!AC22/GAMSopt!AC22,"")</f>
        <v/>
      </c>
      <c r="AE22" s="128" t="str">
        <f aca="false">IFERROR(Opttax!AD22/GAMSopt!AD22,"")</f>
        <v/>
      </c>
      <c r="AF22" s="128" t="str">
        <f aca="false">IFERROR(Opttax!AE22/GAMSopt!AE22,"")</f>
        <v/>
      </c>
      <c r="AG22" s="128" t="str">
        <f aca="false">IFERROR(Opttax!AF22/GAMSopt!AF22,"")</f>
        <v/>
      </c>
      <c r="AH22" s="128" t="str">
        <f aca="false">IFERROR(Opttax!AG22/GAMSopt!AG22,"")</f>
        <v/>
      </c>
      <c r="AI22" s="128" t="str">
        <f aca="false">IFERROR(Opttax!AH22/GAMSopt!AH22,"")</f>
        <v/>
      </c>
      <c r="AJ22" s="128" t="str">
        <f aca="false">IFERROR(Opttax!AI22/GAMSopt!AI22,"")</f>
        <v/>
      </c>
      <c r="AK22" s="128" t="str">
        <f aca="false">IFERROR(Opttax!AJ22/GAMSopt!AJ22,"")</f>
        <v/>
      </c>
      <c r="AL22" s="128" t="str">
        <f aca="false">IFERROR(Opttax!AK22/GAMSopt!AK22,"")</f>
        <v/>
      </c>
      <c r="AM22" s="128" t="str">
        <f aca="false">IFERROR(Opttax!AL22/GAMSopt!AL22,"")</f>
        <v/>
      </c>
      <c r="AN22" s="128" t="str">
        <f aca="false">IFERROR(Opttax!AM22/GAMSopt!AM22,"")</f>
        <v/>
      </c>
      <c r="AO22" s="128" t="str">
        <f aca="false">IFERROR(Opttax!AN22/GAMSopt!AN22,"")</f>
        <v/>
      </c>
      <c r="AP22" s="128" t="str">
        <f aca="false">IFERROR(Opttax!AO22/GAMSopt!AO22,"")</f>
        <v/>
      </c>
      <c r="AQ22" s="128" t="str">
        <f aca="false">IFERROR(Opttax!AP22/GAMSopt!AP22,"")</f>
        <v/>
      </c>
      <c r="AR22" s="128" t="str">
        <f aca="false">IFERROR(Opttax!AQ22/GAMSopt!AQ22,"")</f>
        <v/>
      </c>
      <c r="AS22" s="128" t="str">
        <f aca="false">IFERROR(Opttax!AR22/GAMSopt!AR22,"")</f>
        <v/>
      </c>
      <c r="AT22" s="128" t="str">
        <f aca="false">IFERROR(Opttax!AS22/GAMSopt!AS22,"")</f>
        <v/>
      </c>
      <c r="AU22" s="128" t="str">
        <f aca="false">IFERROR(Opttax!AT22/GAMSopt!AT22,"")</f>
        <v/>
      </c>
      <c r="AV22" s="128" t="str">
        <f aca="false">IFERROR(Opttax!AU22/GAMSopt!AU22,"")</f>
        <v/>
      </c>
      <c r="AW22" s="128" t="str">
        <f aca="false">IFERROR(Opttax!AV22/GAMSopt!AV22,"")</f>
        <v/>
      </c>
      <c r="AX22" s="128" t="str">
        <f aca="false">IFERROR(Opttax!AW22/GAMSopt!AW22,"")</f>
        <v/>
      </c>
      <c r="AY22" s="128" t="str">
        <f aca="false">IFERROR(Opttax!AX22/GAMSopt!AX22,"")</f>
        <v/>
      </c>
      <c r="AZ22" s="128" t="str">
        <f aca="false">IFERROR(Opttax!AY22/GAMSopt!AY22,"")</f>
        <v/>
      </c>
      <c r="BA22" s="128" t="str">
        <f aca="false">IFERROR(Opttax!AZ22/GAMSopt!AZ22,"")</f>
        <v/>
      </c>
      <c r="BB22" s="128" t="str">
        <f aca="false">IFERROR(Opttax!BA22/GAMSopt!BA22,"")</f>
        <v/>
      </c>
      <c r="BC22" s="128" t="str">
        <f aca="false">IFERROR(Opttax!BB22/GAMSopt!BB22,"")</f>
        <v/>
      </c>
      <c r="BD22" s="128" t="str">
        <f aca="false">IFERROR(Opttax!BC22/GAMSopt!BC22,"")</f>
        <v/>
      </c>
      <c r="BE22" s="128" t="str">
        <f aca="false">IFERROR(Opttax!BD22/GAMSopt!BD22,"")</f>
        <v/>
      </c>
      <c r="BF22" s="128" t="str">
        <f aca="false">IFERROR(Opttax!BE22/GAMSopt!BE22,"")</f>
        <v/>
      </c>
      <c r="BG22" s="128" t="str">
        <f aca="false">IFERROR(Opttax!BF22/GAMSopt!BF22,"")</f>
        <v/>
      </c>
      <c r="BH22" s="128" t="str">
        <f aca="false">IFERROR(Opttax!BG22/GAMSopt!BG22,"")</f>
        <v/>
      </c>
      <c r="BI22" s="128" t="str">
        <f aca="false">IFERROR(Opttax!BH22/GAMSopt!BH22,"")</f>
        <v/>
      </c>
      <c r="BJ22" s="128" t="str">
        <f aca="false">IFERROR(Opttax!BI22/GAMSopt!BI22,"")</f>
        <v/>
      </c>
    </row>
    <row r="23" customFormat="false" ht="12.75" hidden="false" customHeight="false" outlineLevel="0" collapsed="false">
      <c r="A23" s="0" t="str">
        <f aca="false">Opttax!A23</f>
        <v>     Rate of growth of productivity (per 5 year, log)</v>
      </c>
      <c r="B23" s="0" t="str">
        <f aca="false">GAMSopt!A23</f>
        <v>Rate of Growth of Productivity</v>
      </c>
      <c r="C23" s="128" t="n">
        <f aca="false">IFERROR(Opttax!B23/GAMSopt!B23,"")</f>
        <v>1</v>
      </c>
      <c r="D23" s="128" t="n">
        <f aca="false">IFERROR(Opttax!C23/GAMSopt!C23,"")</f>
        <v>0.999999999352146</v>
      </c>
      <c r="E23" s="128" t="n">
        <f aca="false">IFERROR(Opttax!D23/GAMSopt!D23,"")</f>
        <v>0.999999999370366</v>
      </c>
      <c r="F23" s="128" t="n">
        <f aca="false">IFERROR(Opttax!E23/GAMSopt!E23,"")</f>
        <v>1.00000000050453</v>
      </c>
      <c r="G23" s="128" t="n">
        <f aca="false">IFERROR(Opttax!F23/GAMSopt!F23,"")</f>
        <v>1.00000000000935</v>
      </c>
      <c r="H23" s="128" t="n">
        <f aca="false">IFERROR(Opttax!G23/GAMSopt!G23,"")</f>
        <v>1.00000000055267</v>
      </c>
      <c r="I23" s="128" t="n">
        <f aca="false">IFERROR(Opttax!H23/GAMSopt!H23,"")</f>
        <v>1.00000000002259</v>
      </c>
      <c r="J23" s="128" t="n">
        <f aca="false">IFERROR(Opttax!I23/GAMSopt!I23,"")</f>
        <v>1.00000000049417</v>
      </c>
      <c r="K23" s="128" t="n">
        <f aca="false">IFERROR(Opttax!J23/GAMSopt!J23,"")</f>
        <v>1.00000000039035</v>
      </c>
      <c r="L23" s="128" t="n">
        <f aca="false">IFERROR(Opttax!K23/GAMSopt!K23,"")</f>
        <v>0.99999999921421</v>
      </c>
      <c r="M23" s="128" t="n">
        <f aca="false">IFERROR(Opttax!L23/GAMSopt!L23,"")</f>
        <v>1.00000000057849</v>
      </c>
      <c r="N23" s="128" t="n">
        <f aca="false">IFERROR(Opttax!M23/GAMSopt!M23,"")</f>
        <v>1.00000000072405</v>
      </c>
      <c r="O23" s="128" t="n">
        <f aca="false">IFERROR(Opttax!N23/GAMSopt!N23,"")</f>
        <v>0.999999999267214</v>
      </c>
      <c r="P23" s="128" t="n">
        <f aca="false">IFERROR(Opttax!O23/GAMSopt!O23,"")</f>
        <v>0.999999999726198</v>
      </c>
      <c r="Q23" s="128" t="n">
        <f aca="false">IFERROR(Opttax!P23/GAMSopt!P23,"")</f>
        <v>0.999999999333217</v>
      </c>
      <c r="R23" s="128" t="n">
        <f aca="false">IFERROR(Opttax!Q23/GAMSopt!Q23,"")</f>
        <v>0.999999999565639</v>
      </c>
      <c r="S23" s="128" t="n">
        <f aca="false">IFERROR(Opttax!R23/GAMSopt!R23,"")</f>
        <v>0.999999999032097</v>
      </c>
      <c r="T23" s="128" t="n">
        <f aca="false">IFERROR(Opttax!S23/GAMSopt!S23,"")</f>
        <v>1.00000000055163</v>
      </c>
      <c r="U23" s="128" t="n">
        <f aca="false">IFERROR(Opttax!T23/GAMSopt!T23,"")</f>
        <v>1.00000000081554</v>
      </c>
      <c r="V23" s="128" t="n">
        <f aca="false">IFERROR(Opttax!U23/GAMSopt!U23,"")</f>
        <v>0.999999999043422</v>
      </c>
      <c r="W23" s="128" t="n">
        <f aca="false">IFERROR(Opttax!V23/GAMSopt!V23,"")</f>
        <v>0.999999998879699</v>
      </c>
      <c r="X23" s="128" t="n">
        <f aca="false">IFERROR(Opttax!W23/GAMSopt!W23,"")</f>
        <v>0.999999999513839</v>
      </c>
      <c r="Y23" s="128" t="n">
        <f aca="false">IFERROR(Opttax!X23/GAMSopt!X23,"")</f>
        <v>1.00000000060846</v>
      </c>
      <c r="Z23" s="128" t="n">
        <f aca="false">IFERROR(Opttax!Y23/GAMSopt!Y23,"")</f>
        <v>0.999999998895088</v>
      </c>
      <c r="AA23" s="128" t="n">
        <f aca="false">IFERROR(Opttax!Z23/GAMSopt!Z23,"")</f>
        <v>1.0000000005419</v>
      </c>
      <c r="AB23" s="128" t="n">
        <f aca="false">IFERROR(Opttax!AA23/GAMSopt!AA23,"")</f>
        <v>0.999999999103361</v>
      </c>
      <c r="AC23" s="128" t="n">
        <f aca="false">IFERROR(Opttax!AB23/GAMSopt!AB23,"")</f>
        <v>0.999999999809816</v>
      </c>
      <c r="AD23" s="128" t="n">
        <f aca="false">IFERROR(Opttax!AC23/GAMSopt!AC23,"")</f>
        <v>1.00000000089951</v>
      </c>
      <c r="AE23" s="128" t="n">
        <f aca="false">IFERROR(Opttax!AD23/GAMSopt!AD23,"")</f>
        <v>0.999999998560255</v>
      </c>
      <c r="AF23" s="128" t="n">
        <f aca="false">IFERROR(Opttax!AE23/GAMSopt!AE23,"")</f>
        <v>0.999999999714884</v>
      </c>
      <c r="AG23" s="128" t="n">
        <f aca="false">IFERROR(Opttax!AF23/GAMSopt!AF23,"")</f>
        <v>1.00000000060735</v>
      </c>
      <c r="AH23" s="128" t="n">
        <f aca="false">IFERROR(Opttax!AG23/GAMSopt!AG23,"")</f>
        <v>1.000000000621</v>
      </c>
      <c r="AI23" s="128" t="n">
        <f aca="false">IFERROR(Opttax!AH23/GAMSopt!AH23,"")</f>
        <v>0.999999999736644</v>
      </c>
      <c r="AJ23" s="128" t="n">
        <f aca="false">IFERROR(Opttax!AI23/GAMSopt!AI23,"")</f>
        <v>0.999999999684601</v>
      </c>
      <c r="AK23" s="128" t="n">
        <f aca="false">IFERROR(Opttax!AJ23/GAMSopt!AJ23,"")</f>
        <v>0.999999999075831</v>
      </c>
      <c r="AL23" s="128" t="n">
        <f aca="false">IFERROR(Opttax!AK23/GAMSopt!AK23,"")</f>
        <v>0.999999999268632</v>
      </c>
      <c r="AM23" s="128" t="n">
        <f aca="false">IFERROR(Opttax!AL23/GAMSopt!AL23,"")</f>
        <v>1.00000000096728</v>
      </c>
      <c r="AN23" s="128" t="n">
        <f aca="false">IFERROR(Opttax!AM23/GAMSopt!AM23,"")</f>
        <v>1.00000000095793</v>
      </c>
      <c r="AO23" s="128" t="n">
        <f aca="false">IFERROR(Opttax!AN23/GAMSopt!AN23,"")</f>
        <v>1.00000000092964</v>
      </c>
      <c r="AP23" s="128" t="n">
        <f aca="false">IFERROR(Opttax!AO23/GAMSopt!AO23,"")</f>
        <v>0.999999998367523</v>
      </c>
      <c r="AQ23" s="128" t="n">
        <f aca="false">IFERROR(Opttax!AP23/GAMSopt!AP23,"")</f>
        <v>1.00000000172579</v>
      </c>
      <c r="AR23" s="128" t="n">
        <f aca="false">IFERROR(Opttax!AQ23/GAMSopt!AQ23,"")</f>
        <v>1.00000000159316</v>
      </c>
      <c r="AS23" s="128" t="n">
        <f aca="false">IFERROR(Opttax!AR23/GAMSopt!AR23,"")</f>
        <v>0.999999999709124</v>
      </c>
      <c r="AT23" s="128" t="n">
        <f aca="false">IFERROR(Opttax!AS23/GAMSopt!AS23,"")</f>
        <v>0.999999998348712</v>
      </c>
      <c r="AU23" s="128" t="n">
        <f aca="false">IFERROR(Opttax!AT23/GAMSopt!AT23,"")</f>
        <v>0.99999999788199</v>
      </c>
      <c r="AV23" s="128" t="n">
        <f aca="false">IFERROR(Opttax!AU23/GAMSopt!AU23,"")</f>
        <v>0.999999999561788</v>
      </c>
      <c r="AW23" s="128" t="n">
        <f aca="false">IFERROR(Opttax!AV23/GAMSopt!AV23,"")</f>
        <v>0.999999999583429</v>
      </c>
      <c r="AX23" s="128" t="n">
        <f aca="false">IFERROR(Opttax!AW23/GAMSopt!AW23,"")</f>
        <v>0.999999998399028</v>
      </c>
      <c r="AY23" s="128" t="n">
        <f aca="false">IFERROR(Opttax!AX23/GAMSopt!AX23,"")</f>
        <v>1.00000000191735</v>
      </c>
      <c r="AZ23" s="128" t="n">
        <f aca="false">IFERROR(Opttax!AY23/GAMSopt!AY23,"")</f>
        <v>1.00000000163791</v>
      </c>
      <c r="BA23" s="128" t="n">
        <f aca="false">IFERROR(Opttax!AZ23/GAMSopt!AZ23,"")</f>
        <v>0.999999997261402</v>
      </c>
      <c r="BB23" s="128" t="n">
        <f aca="false">IFERROR(Opttax!BA23/GAMSopt!BA23,"")</f>
        <v>1.00000000105017</v>
      </c>
      <c r="BC23" s="128" t="n">
        <f aca="false">IFERROR(Opttax!BB23/GAMSopt!BB23,"")</f>
        <v>1.00000000149755</v>
      </c>
      <c r="BD23" s="128" t="n">
        <f aca="false">IFERROR(Opttax!BC23/GAMSopt!BC23,"")</f>
        <v>1.00000000167614</v>
      </c>
      <c r="BE23" s="128" t="n">
        <f aca="false">IFERROR(Opttax!BD23/GAMSopt!BD23,"")</f>
        <v>1.00000000176574</v>
      </c>
      <c r="BF23" s="128" t="n">
        <f aca="false">IFERROR(Opttax!BE23/GAMSopt!BE23,"")</f>
        <v>0.999999998750297</v>
      </c>
      <c r="BG23" s="128" t="n">
        <f aca="false">IFERROR(Opttax!BF23/GAMSopt!BF23,"")</f>
        <v>1.00000000048313</v>
      </c>
      <c r="BH23" s="128" t="n">
        <f aca="false">IFERROR(Opttax!BG23/GAMSopt!BG23,"")</f>
        <v>1.00000000117247</v>
      </c>
      <c r="BI23" s="128" t="n">
        <f aca="false">IFERROR(Opttax!BH23/GAMSopt!BH23,"")</f>
        <v>1.00000000351524</v>
      </c>
      <c r="BJ23" s="128" t="n">
        <f aca="false">IFERROR(Opttax!BI23/GAMSopt!BI23,"")</f>
        <v>1.00000000127876</v>
      </c>
    </row>
    <row r="24" customFormat="false" ht="12.75" hidden="false" customHeight="false" outlineLevel="0" collapsed="false">
      <c r="A24" s="0" t="str">
        <f aca="false">Opttax!A24</f>
        <v>DAMAGE FUNCTION</v>
      </c>
      <c r="B24" s="0" t="str">
        <f aca="false">GAMSopt!A24</f>
        <v>* DAMAGE FUNCTION</v>
      </c>
      <c r="C24" s="128" t="str">
        <f aca="false">IFERROR(Opttax!B24/GAMSopt!B24,"")</f>
        <v/>
      </c>
      <c r="D24" s="128" t="str">
        <f aca="false">IFERROR(Opttax!C24/GAMSopt!C24,"")</f>
        <v/>
      </c>
      <c r="E24" s="128" t="str">
        <f aca="false">IFERROR(Opttax!D24/GAMSopt!D24,"")</f>
        <v/>
      </c>
      <c r="F24" s="128" t="str">
        <f aca="false">IFERROR(Opttax!E24/GAMSopt!E24,"")</f>
        <v/>
      </c>
      <c r="G24" s="128" t="str">
        <f aca="false">IFERROR(Opttax!F24/GAMSopt!F24,"")</f>
        <v/>
      </c>
      <c r="H24" s="128" t="str">
        <f aca="false">IFERROR(Opttax!G24/GAMSopt!G24,"")</f>
        <v/>
      </c>
      <c r="I24" s="128" t="str">
        <f aca="false">IFERROR(Opttax!H24/GAMSopt!H24,"")</f>
        <v/>
      </c>
      <c r="J24" s="128" t="str">
        <f aca="false">IFERROR(Opttax!I24/GAMSopt!I24,"")</f>
        <v/>
      </c>
      <c r="K24" s="128" t="str">
        <f aca="false">IFERROR(Opttax!J24/GAMSopt!J24,"")</f>
        <v/>
      </c>
      <c r="L24" s="128" t="str">
        <f aca="false">IFERROR(Opttax!K24/GAMSopt!K24,"")</f>
        <v/>
      </c>
      <c r="M24" s="128" t="str">
        <f aca="false">IFERROR(Opttax!L24/GAMSopt!L24,"")</f>
        <v/>
      </c>
      <c r="N24" s="128" t="str">
        <f aca="false">IFERROR(Opttax!M24/GAMSopt!M24,"")</f>
        <v/>
      </c>
      <c r="O24" s="128" t="str">
        <f aca="false">IFERROR(Opttax!N24/GAMSopt!N24,"")</f>
        <v/>
      </c>
      <c r="P24" s="128" t="str">
        <f aca="false">IFERROR(Opttax!O24/GAMSopt!O24,"")</f>
        <v/>
      </c>
      <c r="Q24" s="128" t="str">
        <f aca="false">IFERROR(Opttax!P24/GAMSopt!P24,"")</f>
        <v/>
      </c>
      <c r="R24" s="128" t="str">
        <f aca="false">IFERROR(Opttax!Q24/GAMSopt!Q24,"")</f>
        <v/>
      </c>
      <c r="S24" s="128" t="str">
        <f aca="false">IFERROR(Opttax!R24/GAMSopt!R24,"")</f>
        <v/>
      </c>
      <c r="T24" s="128" t="str">
        <f aca="false">IFERROR(Opttax!S24/GAMSopt!S24,"")</f>
        <v/>
      </c>
      <c r="U24" s="128" t="str">
        <f aca="false">IFERROR(Opttax!T24/GAMSopt!T24,"")</f>
        <v/>
      </c>
      <c r="V24" s="128" t="str">
        <f aca="false">IFERROR(Opttax!U24/GAMSopt!U24,"")</f>
        <v/>
      </c>
      <c r="W24" s="128" t="str">
        <f aca="false">IFERROR(Opttax!V24/GAMSopt!V24,"")</f>
        <v/>
      </c>
      <c r="X24" s="128" t="str">
        <f aca="false">IFERROR(Opttax!W24/GAMSopt!W24,"")</f>
        <v/>
      </c>
      <c r="Y24" s="128" t="str">
        <f aca="false">IFERROR(Opttax!X24/GAMSopt!X24,"")</f>
        <v/>
      </c>
      <c r="Z24" s="128" t="str">
        <f aca="false">IFERROR(Opttax!Y24/GAMSopt!Y24,"")</f>
        <v/>
      </c>
      <c r="AA24" s="128" t="str">
        <f aca="false">IFERROR(Opttax!Z24/GAMSopt!Z24,"")</f>
        <v/>
      </c>
      <c r="AB24" s="128" t="str">
        <f aca="false">IFERROR(Opttax!AA24/GAMSopt!AA24,"")</f>
        <v/>
      </c>
      <c r="AC24" s="128" t="str">
        <f aca="false">IFERROR(Opttax!AB24/GAMSopt!AB24,"")</f>
        <v/>
      </c>
      <c r="AD24" s="128" t="str">
        <f aca="false">IFERROR(Opttax!AC24/GAMSopt!AC24,"")</f>
        <v/>
      </c>
      <c r="AE24" s="128" t="str">
        <f aca="false">IFERROR(Opttax!AD24/GAMSopt!AD24,"")</f>
        <v/>
      </c>
      <c r="AF24" s="128" t="str">
        <f aca="false">IFERROR(Opttax!AE24/GAMSopt!AE24,"")</f>
        <v/>
      </c>
      <c r="AG24" s="128" t="str">
        <f aca="false">IFERROR(Opttax!AF24/GAMSopt!AF24,"")</f>
        <v/>
      </c>
      <c r="AH24" s="128" t="str">
        <f aca="false">IFERROR(Opttax!AG24/GAMSopt!AG24,"")</f>
        <v/>
      </c>
      <c r="AI24" s="128" t="str">
        <f aca="false">IFERROR(Opttax!AH24/GAMSopt!AH24,"")</f>
        <v/>
      </c>
      <c r="AJ24" s="128" t="str">
        <f aca="false">IFERROR(Opttax!AI24/GAMSopt!AI24,"")</f>
        <v/>
      </c>
      <c r="AK24" s="128" t="str">
        <f aca="false">IFERROR(Opttax!AJ24/GAMSopt!AJ24,"")</f>
        <v/>
      </c>
      <c r="AL24" s="128" t="str">
        <f aca="false">IFERROR(Opttax!AK24/GAMSopt!AK24,"")</f>
        <v/>
      </c>
      <c r="AM24" s="128" t="str">
        <f aca="false">IFERROR(Opttax!AL24/GAMSopt!AL24,"")</f>
        <v/>
      </c>
      <c r="AN24" s="128" t="str">
        <f aca="false">IFERROR(Opttax!AM24/GAMSopt!AM24,"")</f>
        <v/>
      </c>
      <c r="AO24" s="128" t="str">
        <f aca="false">IFERROR(Opttax!AN24/GAMSopt!AN24,"")</f>
        <v/>
      </c>
      <c r="AP24" s="128" t="str">
        <f aca="false">IFERROR(Opttax!AO24/GAMSopt!AO24,"")</f>
        <v/>
      </c>
      <c r="AQ24" s="128" t="str">
        <f aca="false">IFERROR(Opttax!AP24/GAMSopt!AP24,"")</f>
        <v/>
      </c>
      <c r="AR24" s="128" t="str">
        <f aca="false">IFERROR(Opttax!AQ24/GAMSopt!AQ24,"")</f>
        <v/>
      </c>
      <c r="AS24" s="128" t="str">
        <f aca="false">IFERROR(Opttax!AR24/GAMSopt!AR24,"")</f>
        <v/>
      </c>
      <c r="AT24" s="128" t="str">
        <f aca="false">IFERROR(Opttax!AS24/GAMSopt!AS24,"")</f>
        <v/>
      </c>
      <c r="AU24" s="128" t="str">
        <f aca="false">IFERROR(Opttax!AT24/GAMSopt!AT24,"")</f>
        <v/>
      </c>
      <c r="AV24" s="128" t="str">
        <f aca="false">IFERROR(Opttax!AU24/GAMSopt!AU24,"")</f>
        <v/>
      </c>
      <c r="AW24" s="128" t="str">
        <f aca="false">IFERROR(Opttax!AV24/GAMSopt!AV24,"")</f>
        <v/>
      </c>
      <c r="AX24" s="128" t="str">
        <f aca="false">IFERROR(Opttax!AW24/GAMSopt!AW24,"")</f>
        <v/>
      </c>
      <c r="AY24" s="128" t="str">
        <f aca="false">IFERROR(Opttax!AX24/GAMSopt!AX24,"")</f>
        <v/>
      </c>
      <c r="AZ24" s="128" t="str">
        <f aca="false">IFERROR(Opttax!AY24/GAMSopt!AY24,"")</f>
        <v/>
      </c>
      <c r="BA24" s="128" t="str">
        <f aca="false">IFERROR(Opttax!AZ24/GAMSopt!AZ24,"")</f>
        <v/>
      </c>
      <c r="BB24" s="128" t="str">
        <f aca="false">IFERROR(Opttax!BA24/GAMSopt!BA24,"")</f>
        <v/>
      </c>
      <c r="BC24" s="128" t="str">
        <f aca="false">IFERROR(Opttax!BB24/GAMSopt!BB24,"")</f>
        <v/>
      </c>
      <c r="BD24" s="128" t="str">
        <f aca="false">IFERROR(Opttax!BC24/GAMSopt!BC24,"")</f>
        <v/>
      </c>
      <c r="BE24" s="128" t="str">
        <f aca="false">IFERROR(Opttax!BD24/GAMSopt!BD24,"")</f>
        <v/>
      </c>
      <c r="BF24" s="128" t="str">
        <f aca="false">IFERROR(Opttax!BE24/GAMSopt!BE24,"")</f>
        <v/>
      </c>
      <c r="BG24" s="128" t="str">
        <f aca="false">IFERROR(Opttax!BF24/GAMSopt!BF24,"")</f>
        <v/>
      </c>
      <c r="BH24" s="128" t="str">
        <f aca="false">IFERROR(Opttax!BG24/GAMSopt!BG24,"")</f>
        <v/>
      </c>
      <c r="BI24" s="128" t="str">
        <f aca="false">IFERROR(Opttax!BH24/GAMSopt!BH24,"")</f>
        <v/>
      </c>
      <c r="BJ24" s="128" t="str">
        <f aca="false">IFERROR(Opttax!BI24/GAMSopt!BI24,"")</f>
        <v/>
      </c>
    </row>
    <row r="25" customFormat="false" ht="12.75" hidden="false" customHeight="false" outlineLevel="0" collapsed="false">
      <c r="A25" s="0" t="str">
        <f aca="false">Opttax!A25</f>
        <v>Damage coefficient on temperature</v>
      </c>
      <c r="B25" s="0" t="str">
        <f aca="false">GAMSopt!A25</f>
        <v>Damage Coefficient on Temperature</v>
      </c>
      <c r="C25" s="128" t="str">
        <f aca="false">IFERROR(Opttax!B25/GAMSopt!B25,"")</f>
        <v/>
      </c>
      <c r="D25" s="128" t="str">
        <f aca="false">IFERROR(Opttax!C25/GAMSopt!C25,"")</f>
        <v/>
      </c>
      <c r="E25" s="128" t="str">
        <f aca="false">IFERROR(Opttax!D25/GAMSopt!D25,"")</f>
        <v/>
      </c>
      <c r="F25" s="128" t="str">
        <f aca="false">IFERROR(Opttax!E25/GAMSopt!E25,"")</f>
        <v/>
      </c>
      <c r="G25" s="128" t="str">
        <f aca="false">IFERROR(Opttax!F25/GAMSopt!F25,"")</f>
        <v/>
      </c>
      <c r="H25" s="128" t="str">
        <f aca="false">IFERROR(Opttax!G25/GAMSopt!G25,"")</f>
        <v/>
      </c>
      <c r="I25" s="128" t="str">
        <f aca="false">IFERROR(Opttax!H25/GAMSopt!H25,"")</f>
        <v/>
      </c>
      <c r="J25" s="128" t="str">
        <f aca="false">IFERROR(Opttax!I25/GAMSopt!I25,"")</f>
        <v/>
      </c>
      <c r="K25" s="128" t="str">
        <f aca="false">IFERROR(Opttax!J25/GAMSopt!J25,"")</f>
        <v/>
      </c>
      <c r="L25" s="128" t="str">
        <f aca="false">IFERROR(Opttax!K25/GAMSopt!K25,"")</f>
        <v/>
      </c>
      <c r="M25" s="128" t="str">
        <f aca="false">IFERROR(Opttax!L25/GAMSopt!L25,"")</f>
        <v/>
      </c>
      <c r="N25" s="128" t="str">
        <f aca="false">IFERROR(Opttax!M25/GAMSopt!M25,"")</f>
        <v/>
      </c>
      <c r="O25" s="128" t="str">
        <f aca="false">IFERROR(Opttax!N25/GAMSopt!N25,"")</f>
        <v/>
      </c>
      <c r="P25" s="128" t="str">
        <f aca="false">IFERROR(Opttax!O25/GAMSopt!O25,"")</f>
        <v/>
      </c>
      <c r="Q25" s="128" t="str">
        <f aca="false">IFERROR(Opttax!P25/GAMSopt!P25,"")</f>
        <v/>
      </c>
      <c r="R25" s="128" t="str">
        <f aca="false">IFERROR(Opttax!Q25/GAMSopt!Q25,"")</f>
        <v/>
      </c>
      <c r="S25" s="128" t="str">
        <f aca="false">IFERROR(Opttax!R25/GAMSopt!R25,"")</f>
        <v/>
      </c>
      <c r="T25" s="128" t="str">
        <f aca="false">IFERROR(Opttax!S25/GAMSopt!S25,"")</f>
        <v/>
      </c>
      <c r="U25" s="128" t="str">
        <f aca="false">IFERROR(Opttax!T25/GAMSopt!T25,"")</f>
        <v/>
      </c>
      <c r="V25" s="128" t="str">
        <f aca="false">IFERROR(Opttax!U25/GAMSopt!U25,"")</f>
        <v/>
      </c>
      <c r="W25" s="128" t="str">
        <f aca="false">IFERROR(Opttax!V25/GAMSopt!V25,"")</f>
        <v/>
      </c>
      <c r="X25" s="128" t="str">
        <f aca="false">IFERROR(Opttax!W25/GAMSopt!W25,"")</f>
        <v/>
      </c>
      <c r="Y25" s="128" t="str">
        <f aca="false">IFERROR(Opttax!X25/GAMSopt!X25,"")</f>
        <v/>
      </c>
      <c r="Z25" s="128" t="str">
        <f aca="false">IFERROR(Opttax!Y25/GAMSopt!Y25,"")</f>
        <v/>
      </c>
      <c r="AA25" s="128" t="str">
        <f aca="false">IFERROR(Opttax!Z25/GAMSopt!Z25,"")</f>
        <v/>
      </c>
      <c r="AB25" s="128" t="str">
        <f aca="false">IFERROR(Opttax!AA25/GAMSopt!AA25,"")</f>
        <v/>
      </c>
      <c r="AC25" s="128" t="str">
        <f aca="false">IFERROR(Opttax!AB25/GAMSopt!AB25,"")</f>
        <v/>
      </c>
      <c r="AD25" s="128" t="str">
        <f aca="false">IFERROR(Opttax!AC25/GAMSopt!AC25,"")</f>
        <v/>
      </c>
      <c r="AE25" s="128" t="str">
        <f aca="false">IFERROR(Opttax!AD25/GAMSopt!AD25,"")</f>
        <v/>
      </c>
      <c r="AF25" s="128" t="str">
        <f aca="false">IFERROR(Opttax!AE25/GAMSopt!AE25,"")</f>
        <v/>
      </c>
      <c r="AG25" s="128" t="str">
        <f aca="false">IFERROR(Opttax!AF25/GAMSopt!AF25,"")</f>
        <v/>
      </c>
      <c r="AH25" s="128" t="str">
        <f aca="false">IFERROR(Opttax!AG25/GAMSopt!AG25,"")</f>
        <v/>
      </c>
      <c r="AI25" s="128" t="str">
        <f aca="false">IFERROR(Opttax!AH25/GAMSopt!AH25,"")</f>
        <v/>
      </c>
      <c r="AJ25" s="128" t="str">
        <f aca="false">IFERROR(Opttax!AI25/GAMSopt!AI25,"")</f>
        <v/>
      </c>
      <c r="AK25" s="128" t="str">
        <f aca="false">IFERROR(Opttax!AJ25/GAMSopt!AJ25,"")</f>
        <v/>
      </c>
      <c r="AL25" s="128" t="str">
        <f aca="false">IFERROR(Opttax!AK25/GAMSopt!AK25,"")</f>
        <v/>
      </c>
      <c r="AM25" s="128" t="str">
        <f aca="false">IFERROR(Opttax!AL25/GAMSopt!AL25,"")</f>
        <v/>
      </c>
      <c r="AN25" s="128" t="str">
        <f aca="false">IFERROR(Opttax!AM25/GAMSopt!AM25,"")</f>
        <v/>
      </c>
      <c r="AO25" s="128" t="str">
        <f aca="false">IFERROR(Opttax!AN25/GAMSopt!AN25,"")</f>
        <v/>
      </c>
      <c r="AP25" s="128" t="str">
        <f aca="false">IFERROR(Opttax!AO25/GAMSopt!AO25,"")</f>
        <v/>
      </c>
      <c r="AQ25" s="128" t="str">
        <f aca="false">IFERROR(Opttax!AP25/GAMSopt!AP25,"")</f>
        <v/>
      </c>
      <c r="AR25" s="128" t="str">
        <f aca="false">IFERROR(Opttax!AQ25/GAMSopt!AQ25,"")</f>
        <v/>
      </c>
      <c r="AS25" s="128" t="str">
        <f aca="false">IFERROR(Opttax!AR25/GAMSopt!AR25,"")</f>
        <v/>
      </c>
      <c r="AT25" s="128" t="str">
        <f aca="false">IFERROR(Opttax!AS25/GAMSopt!AS25,"")</f>
        <v/>
      </c>
      <c r="AU25" s="128" t="str">
        <f aca="false">IFERROR(Opttax!AT25/GAMSopt!AT25,"")</f>
        <v/>
      </c>
      <c r="AV25" s="128" t="str">
        <f aca="false">IFERROR(Opttax!AU25/GAMSopt!AU25,"")</f>
        <v/>
      </c>
      <c r="AW25" s="128" t="str">
        <f aca="false">IFERROR(Opttax!AV25/GAMSopt!AV25,"")</f>
        <v/>
      </c>
      <c r="AX25" s="128" t="str">
        <f aca="false">IFERROR(Opttax!AW25/GAMSopt!AW25,"")</f>
        <v/>
      </c>
      <c r="AY25" s="128" t="str">
        <f aca="false">IFERROR(Opttax!AX25/GAMSopt!AX25,"")</f>
        <v/>
      </c>
      <c r="AZ25" s="128" t="str">
        <f aca="false">IFERROR(Opttax!AY25/GAMSopt!AY25,"")</f>
        <v/>
      </c>
      <c r="BA25" s="128" t="str">
        <f aca="false">IFERROR(Opttax!AZ25/GAMSopt!AZ25,"")</f>
        <v/>
      </c>
      <c r="BB25" s="128" t="str">
        <f aca="false">IFERROR(Opttax!BA25/GAMSopt!BA25,"")</f>
        <v/>
      </c>
      <c r="BC25" s="128" t="str">
        <f aca="false">IFERROR(Opttax!BB25/GAMSopt!BB25,"")</f>
        <v/>
      </c>
      <c r="BD25" s="128" t="str">
        <f aca="false">IFERROR(Opttax!BC25/GAMSopt!BC25,"")</f>
        <v/>
      </c>
      <c r="BE25" s="128" t="str">
        <f aca="false">IFERROR(Opttax!BD25/GAMSopt!BD25,"")</f>
        <v/>
      </c>
      <c r="BF25" s="128" t="str">
        <f aca="false">IFERROR(Opttax!BE25/GAMSopt!BE25,"")</f>
        <v/>
      </c>
      <c r="BG25" s="128" t="str">
        <f aca="false">IFERROR(Opttax!BF25/GAMSopt!BF25,"")</f>
        <v/>
      </c>
      <c r="BH25" s="128" t="str">
        <f aca="false">IFERROR(Opttax!BG25/GAMSopt!BG25,"")</f>
        <v/>
      </c>
      <c r="BI25" s="128" t="str">
        <f aca="false">IFERROR(Opttax!BH25/GAMSopt!BH25,"")</f>
        <v/>
      </c>
      <c r="BJ25" s="128" t="str">
        <f aca="false">IFERROR(Opttax!BI25/GAMSopt!BI25,"")</f>
        <v/>
      </c>
    </row>
    <row r="26" customFormat="false" ht="12.75" hidden="false" customHeight="false" outlineLevel="0" collapsed="false">
      <c r="A26" s="0" t="str">
        <f aca="false">Opttax!A26</f>
        <v>Damage coefficient on temperature squared</v>
      </c>
      <c r="B26" s="0" t="str">
        <f aca="false">GAMSopt!A26</f>
        <v>Damage Coefficient on Temperature ^2</v>
      </c>
      <c r="C26" s="128" t="n">
        <f aca="false">IFERROR(Opttax!B26/GAMSopt!B26,"")</f>
        <v>1</v>
      </c>
      <c r="D26" s="128" t="str">
        <f aca="false">IFERROR(Opttax!C26/GAMSopt!C26,"")</f>
        <v/>
      </c>
      <c r="E26" s="128" t="str">
        <f aca="false">IFERROR(Opttax!D26/GAMSopt!D26,"")</f>
        <v/>
      </c>
      <c r="F26" s="128" t="str">
        <f aca="false">IFERROR(Opttax!E26/GAMSopt!E26,"")</f>
        <v/>
      </c>
      <c r="G26" s="128" t="str">
        <f aca="false">IFERROR(Opttax!F26/GAMSopt!F26,"")</f>
        <v/>
      </c>
      <c r="H26" s="128" t="str">
        <f aca="false">IFERROR(Opttax!G26/GAMSopt!G26,"")</f>
        <v/>
      </c>
      <c r="I26" s="128" t="str">
        <f aca="false">IFERROR(Opttax!H26/GAMSopt!H26,"")</f>
        <v/>
      </c>
      <c r="J26" s="128" t="str">
        <f aca="false">IFERROR(Opttax!I26/GAMSopt!I26,"")</f>
        <v/>
      </c>
      <c r="K26" s="128" t="str">
        <f aca="false">IFERROR(Opttax!J26/GAMSopt!J26,"")</f>
        <v/>
      </c>
      <c r="L26" s="128" t="str">
        <f aca="false">IFERROR(Opttax!K26/GAMSopt!K26,"")</f>
        <v/>
      </c>
      <c r="M26" s="128" t="str">
        <f aca="false">IFERROR(Opttax!L26/GAMSopt!L26,"")</f>
        <v/>
      </c>
      <c r="N26" s="128" t="str">
        <f aca="false">IFERROR(Opttax!M26/GAMSopt!M26,"")</f>
        <v/>
      </c>
      <c r="O26" s="128" t="str">
        <f aca="false">IFERROR(Opttax!N26/GAMSopt!N26,"")</f>
        <v/>
      </c>
      <c r="P26" s="128" t="str">
        <f aca="false">IFERROR(Opttax!O26/GAMSopt!O26,"")</f>
        <v/>
      </c>
      <c r="Q26" s="128" t="str">
        <f aca="false">IFERROR(Opttax!P26/GAMSopt!P26,"")</f>
        <v/>
      </c>
      <c r="R26" s="128" t="str">
        <f aca="false">IFERROR(Opttax!Q26/GAMSopt!Q26,"")</f>
        <v/>
      </c>
      <c r="S26" s="128" t="str">
        <f aca="false">IFERROR(Opttax!R26/GAMSopt!R26,"")</f>
        <v/>
      </c>
      <c r="T26" s="128" t="str">
        <f aca="false">IFERROR(Opttax!S26/GAMSopt!S26,"")</f>
        <v/>
      </c>
      <c r="U26" s="128" t="str">
        <f aca="false">IFERROR(Opttax!T26/GAMSopt!T26,"")</f>
        <v/>
      </c>
      <c r="V26" s="128" t="str">
        <f aca="false">IFERROR(Opttax!U26/GAMSopt!U26,"")</f>
        <v/>
      </c>
      <c r="W26" s="128" t="str">
        <f aca="false">IFERROR(Opttax!V26/GAMSopt!V26,"")</f>
        <v/>
      </c>
      <c r="X26" s="128" t="str">
        <f aca="false">IFERROR(Opttax!W26/GAMSopt!W26,"")</f>
        <v/>
      </c>
      <c r="Y26" s="128" t="str">
        <f aca="false">IFERROR(Opttax!X26/GAMSopt!X26,"")</f>
        <v/>
      </c>
      <c r="Z26" s="128" t="str">
        <f aca="false">IFERROR(Opttax!Y26/GAMSopt!Y26,"")</f>
        <v/>
      </c>
      <c r="AA26" s="128" t="str">
        <f aca="false">IFERROR(Opttax!Z26/GAMSopt!Z26,"")</f>
        <v/>
      </c>
      <c r="AB26" s="128" t="str">
        <f aca="false">IFERROR(Opttax!AA26/GAMSopt!AA26,"")</f>
        <v/>
      </c>
      <c r="AC26" s="128" t="str">
        <f aca="false">IFERROR(Opttax!AB26/GAMSopt!AB26,"")</f>
        <v/>
      </c>
      <c r="AD26" s="128" t="str">
        <f aca="false">IFERROR(Opttax!AC26/GAMSopt!AC26,"")</f>
        <v/>
      </c>
      <c r="AE26" s="128" t="str">
        <f aca="false">IFERROR(Opttax!AD26/GAMSopt!AD26,"")</f>
        <v/>
      </c>
      <c r="AF26" s="128" t="str">
        <f aca="false">IFERROR(Opttax!AE26/GAMSopt!AE26,"")</f>
        <v/>
      </c>
      <c r="AG26" s="128" t="str">
        <f aca="false">IFERROR(Opttax!AF26/GAMSopt!AF26,"")</f>
        <v/>
      </c>
      <c r="AH26" s="128" t="str">
        <f aca="false">IFERROR(Opttax!AG26/GAMSopt!AG26,"")</f>
        <v/>
      </c>
      <c r="AI26" s="128" t="str">
        <f aca="false">IFERROR(Opttax!AH26/GAMSopt!AH26,"")</f>
        <v/>
      </c>
      <c r="AJ26" s="128" t="str">
        <f aca="false">IFERROR(Opttax!AI26/GAMSopt!AI26,"")</f>
        <v/>
      </c>
      <c r="AK26" s="128" t="str">
        <f aca="false">IFERROR(Opttax!AJ26/GAMSopt!AJ26,"")</f>
        <v/>
      </c>
      <c r="AL26" s="128" t="str">
        <f aca="false">IFERROR(Opttax!AK26/GAMSopt!AK26,"")</f>
        <v/>
      </c>
      <c r="AM26" s="128" t="str">
        <f aca="false">IFERROR(Opttax!AL26/GAMSopt!AL26,"")</f>
        <v/>
      </c>
      <c r="AN26" s="128" t="str">
        <f aca="false">IFERROR(Opttax!AM26/GAMSopt!AM26,"")</f>
        <v/>
      </c>
      <c r="AO26" s="128" t="str">
        <f aca="false">IFERROR(Opttax!AN26/GAMSopt!AN26,"")</f>
        <v/>
      </c>
      <c r="AP26" s="128" t="str">
        <f aca="false">IFERROR(Opttax!AO26/GAMSopt!AO26,"")</f>
        <v/>
      </c>
      <c r="AQ26" s="128" t="str">
        <f aca="false">IFERROR(Opttax!AP26/GAMSopt!AP26,"")</f>
        <v/>
      </c>
      <c r="AR26" s="128" t="str">
        <f aca="false">IFERROR(Opttax!AQ26/GAMSopt!AQ26,"")</f>
        <v/>
      </c>
      <c r="AS26" s="128" t="str">
        <f aca="false">IFERROR(Opttax!AR26/GAMSopt!AR26,"")</f>
        <v/>
      </c>
      <c r="AT26" s="128" t="str">
        <f aca="false">IFERROR(Opttax!AS26/GAMSopt!AS26,"")</f>
        <v/>
      </c>
      <c r="AU26" s="128" t="str">
        <f aca="false">IFERROR(Opttax!AT26/GAMSopt!AT26,"")</f>
        <v/>
      </c>
      <c r="AV26" s="128" t="str">
        <f aca="false">IFERROR(Opttax!AU26/GAMSopt!AU26,"")</f>
        <v/>
      </c>
      <c r="AW26" s="128" t="str">
        <f aca="false">IFERROR(Opttax!AV26/GAMSopt!AV26,"")</f>
        <v/>
      </c>
      <c r="AX26" s="128" t="str">
        <f aca="false">IFERROR(Opttax!AW26/GAMSopt!AW26,"")</f>
        <v/>
      </c>
      <c r="AY26" s="128" t="str">
        <f aca="false">IFERROR(Opttax!AX26/GAMSopt!AX26,"")</f>
        <v/>
      </c>
      <c r="AZ26" s="128" t="str">
        <f aca="false">IFERROR(Opttax!AY26/GAMSopt!AY26,"")</f>
        <v/>
      </c>
      <c r="BA26" s="128" t="str">
        <f aca="false">IFERROR(Opttax!AZ26/GAMSopt!AZ26,"")</f>
        <v/>
      </c>
      <c r="BB26" s="128" t="str">
        <f aca="false">IFERROR(Opttax!BA26/GAMSopt!BA26,"")</f>
        <v/>
      </c>
      <c r="BC26" s="128" t="str">
        <f aca="false">IFERROR(Opttax!BB26/GAMSopt!BB26,"")</f>
        <v/>
      </c>
      <c r="BD26" s="128" t="str">
        <f aca="false">IFERROR(Opttax!BC26/GAMSopt!BC26,"")</f>
        <v/>
      </c>
      <c r="BE26" s="128" t="str">
        <f aca="false">IFERROR(Opttax!BD26/GAMSopt!BD26,"")</f>
        <v/>
      </c>
      <c r="BF26" s="128" t="str">
        <f aca="false">IFERROR(Opttax!BE26/GAMSopt!BE26,"")</f>
        <v/>
      </c>
      <c r="BG26" s="128" t="str">
        <f aca="false">IFERROR(Opttax!BF26/GAMSopt!BF26,"")</f>
        <v/>
      </c>
      <c r="BH26" s="128" t="str">
        <f aca="false">IFERROR(Opttax!BG26/GAMSopt!BG26,"")</f>
        <v/>
      </c>
      <c r="BI26" s="128" t="str">
        <f aca="false">IFERROR(Opttax!BH26/GAMSopt!BH26,"")</f>
        <v/>
      </c>
      <c r="BJ26" s="128" t="str">
        <f aca="false">IFERROR(Opttax!BI26/GAMSopt!BI26,"")</f>
        <v/>
      </c>
    </row>
    <row r="27" customFormat="false" ht="12.75" hidden="false" customHeight="false" outlineLevel="0" collapsed="false">
      <c r="A27" s="0" t="str">
        <f aca="false">Opttax!A27</f>
        <v>Exponent on damages</v>
      </c>
      <c r="B27" s="0" t="str">
        <f aca="false">GAMSopt!A27</f>
        <v>Exponent on Damages</v>
      </c>
      <c r="C27" s="128" t="n">
        <f aca="false">IFERROR(Opttax!B27/GAMSopt!B27,"")</f>
        <v>1</v>
      </c>
      <c r="D27" s="128" t="str">
        <f aca="false">IFERROR(Opttax!C27/GAMSopt!C27,"")</f>
        <v/>
      </c>
      <c r="E27" s="128" t="str">
        <f aca="false">IFERROR(Opttax!D27/GAMSopt!D27,"")</f>
        <v/>
      </c>
      <c r="F27" s="128" t="str">
        <f aca="false">IFERROR(Opttax!E27/GAMSopt!E27,"")</f>
        <v/>
      </c>
      <c r="G27" s="128" t="str">
        <f aca="false">IFERROR(Opttax!F27/GAMSopt!F27,"")</f>
        <v/>
      </c>
      <c r="H27" s="128" t="str">
        <f aca="false">IFERROR(Opttax!G27/GAMSopt!G27,"")</f>
        <v/>
      </c>
      <c r="I27" s="128" t="str">
        <f aca="false">IFERROR(Opttax!H27/GAMSopt!H27,"")</f>
        <v/>
      </c>
      <c r="J27" s="128" t="str">
        <f aca="false">IFERROR(Opttax!I27/GAMSopt!I27,"")</f>
        <v/>
      </c>
      <c r="K27" s="128" t="str">
        <f aca="false">IFERROR(Opttax!J27/GAMSopt!J27,"")</f>
        <v/>
      </c>
      <c r="L27" s="128" t="str">
        <f aca="false">IFERROR(Opttax!K27/GAMSopt!K27,"")</f>
        <v/>
      </c>
      <c r="M27" s="128" t="str">
        <f aca="false">IFERROR(Opttax!L27/GAMSopt!L27,"")</f>
        <v/>
      </c>
      <c r="N27" s="128" t="str">
        <f aca="false">IFERROR(Opttax!M27/GAMSopt!M27,"")</f>
        <v/>
      </c>
      <c r="O27" s="128" t="str">
        <f aca="false">IFERROR(Opttax!N27/GAMSopt!N27,"")</f>
        <v/>
      </c>
      <c r="P27" s="128" t="str">
        <f aca="false">IFERROR(Opttax!O27/GAMSopt!O27,"")</f>
        <v/>
      </c>
      <c r="Q27" s="128" t="str">
        <f aca="false">IFERROR(Opttax!P27/GAMSopt!P27,"")</f>
        <v/>
      </c>
      <c r="R27" s="128" t="str">
        <f aca="false">IFERROR(Opttax!Q27/GAMSopt!Q27,"")</f>
        <v/>
      </c>
      <c r="S27" s="128" t="str">
        <f aca="false">IFERROR(Opttax!R27/GAMSopt!R27,"")</f>
        <v/>
      </c>
      <c r="T27" s="128" t="str">
        <f aca="false">IFERROR(Opttax!S27/GAMSopt!S27,"")</f>
        <v/>
      </c>
      <c r="U27" s="128" t="str">
        <f aca="false">IFERROR(Opttax!T27/GAMSopt!T27,"")</f>
        <v/>
      </c>
      <c r="V27" s="128" t="str">
        <f aca="false">IFERROR(Opttax!U27/GAMSopt!U27,"")</f>
        <v/>
      </c>
      <c r="W27" s="128" t="str">
        <f aca="false">IFERROR(Opttax!V27/GAMSopt!V27,"")</f>
        <v/>
      </c>
      <c r="X27" s="128" t="str">
        <f aca="false">IFERROR(Opttax!W27/GAMSopt!W27,"")</f>
        <v/>
      </c>
      <c r="Y27" s="128" t="str">
        <f aca="false">IFERROR(Opttax!X27/GAMSopt!X27,"")</f>
        <v/>
      </c>
      <c r="Z27" s="128" t="str">
        <f aca="false">IFERROR(Opttax!Y27/GAMSopt!Y27,"")</f>
        <v/>
      </c>
      <c r="AA27" s="128" t="str">
        <f aca="false">IFERROR(Opttax!Z27/GAMSopt!Z27,"")</f>
        <v/>
      </c>
      <c r="AB27" s="128" t="str">
        <f aca="false">IFERROR(Opttax!AA27/GAMSopt!AA27,"")</f>
        <v/>
      </c>
      <c r="AC27" s="128" t="str">
        <f aca="false">IFERROR(Opttax!AB27/GAMSopt!AB27,"")</f>
        <v/>
      </c>
      <c r="AD27" s="128" t="str">
        <f aca="false">IFERROR(Opttax!AC27/GAMSopt!AC27,"")</f>
        <v/>
      </c>
      <c r="AE27" s="128" t="str">
        <f aca="false">IFERROR(Opttax!AD27/GAMSopt!AD27,"")</f>
        <v/>
      </c>
      <c r="AF27" s="128" t="str">
        <f aca="false">IFERROR(Opttax!AE27/GAMSopt!AE27,"")</f>
        <v/>
      </c>
      <c r="AG27" s="128" t="str">
        <f aca="false">IFERROR(Opttax!AF27/GAMSopt!AF27,"")</f>
        <v/>
      </c>
      <c r="AH27" s="128" t="str">
        <f aca="false">IFERROR(Opttax!AG27/GAMSopt!AG27,"")</f>
        <v/>
      </c>
      <c r="AI27" s="128" t="str">
        <f aca="false">IFERROR(Opttax!AH27/GAMSopt!AH27,"")</f>
        <v/>
      </c>
      <c r="AJ27" s="128" t="str">
        <f aca="false">IFERROR(Opttax!AI27/GAMSopt!AI27,"")</f>
        <v/>
      </c>
      <c r="AK27" s="128" t="str">
        <f aca="false">IFERROR(Opttax!AJ27/GAMSopt!AJ27,"")</f>
        <v/>
      </c>
      <c r="AL27" s="128" t="str">
        <f aca="false">IFERROR(Opttax!AK27/GAMSopt!AK27,"")</f>
        <v/>
      </c>
      <c r="AM27" s="128" t="str">
        <f aca="false">IFERROR(Opttax!AL27/GAMSopt!AL27,"")</f>
        <v/>
      </c>
      <c r="AN27" s="128" t="str">
        <f aca="false">IFERROR(Opttax!AM27/GAMSopt!AM27,"")</f>
        <v/>
      </c>
      <c r="AO27" s="128" t="str">
        <f aca="false">IFERROR(Opttax!AN27/GAMSopt!AN27,"")</f>
        <v/>
      </c>
      <c r="AP27" s="128" t="str">
        <f aca="false">IFERROR(Opttax!AO27/GAMSopt!AO27,"")</f>
        <v/>
      </c>
      <c r="AQ27" s="128" t="str">
        <f aca="false">IFERROR(Opttax!AP27/GAMSopt!AP27,"")</f>
        <v/>
      </c>
      <c r="AR27" s="128" t="str">
        <f aca="false">IFERROR(Opttax!AQ27/GAMSopt!AQ27,"")</f>
        <v/>
      </c>
      <c r="AS27" s="128" t="str">
        <f aca="false">IFERROR(Opttax!AR27/GAMSopt!AR27,"")</f>
        <v/>
      </c>
      <c r="AT27" s="128" t="str">
        <f aca="false">IFERROR(Opttax!AS27/GAMSopt!AS27,"")</f>
        <v/>
      </c>
      <c r="AU27" s="128" t="str">
        <f aca="false">IFERROR(Opttax!AT27/GAMSopt!AT27,"")</f>
        <v/>
      </c>
      <c r="AV27" s="128" t="str">
        <f aca="false">IFERROR(Opttax!AU27/GAMSopt!AU27,"")</f>
        <v/>
      </c>
      <c r="AW27" s="128" t="str">
        <f aca="false">IFERROR(Opttax!AV27/GAMSopt!AV27,"")</f>
        <v/>
      </c>
      <c r="AX27" s="128" t="str">
        <f aca="false">IFERROR(Opttax!AW27/GAMSopt!AW27,"")</f>
        <v/>
      </c>
      <c r="AY27" s="128" t="str">
        <f aca="false">IFERROR(Opttax!AX27/GAMSopt!AX27,"")</f>
        <v/>
      </c>
      <c r="AZ27" s="128" t="str">
        <f aca="false">IFERROR(Opttax!AY27/GAMSopt!AY27,"")</f>
        <v/>
      </c>
      <c r="BA27" s="128" t="str">
        <f aca="false">IFERROR(Opttax!AZ27/GAMSopt!AZ27,"")</f>
        <v/>
      </c>
      <c r="BB27" s="128" t="str">
        <f aca="false">IFERROR(Opttax!BA27/GAMSopt!BA27,"")</f>
        <v/>
      </c>
      <c r="BC27" s="128" t="str">
        <f aca="false">IFERROR(Opttax!BB27/GAMSopt!BB27,"")</f>
        <v/>
      </c>
      <c r="BD27" s="128" t="str">
        <f aca="false">IFERROR(Opttax!BC27/GAMSopt!BC27,"")</f>
        <v/>
      </c>
      <c r="BE27" s="128" t="str">
        <f aca="false">IFERROR(Opttax!BD27/GAMSopt!BD27,"")</f>
        <v/>
      </c>
      <c r="BF27" s="128" t="str">
        <f aca="false">IFERROR(Opttax!BE27/GAMSopt!BE27,"")</f>
        <v/>
      </c>
      <c r="BG27" s="128" t="str">
        <f aca="false">IFERROR(Opttax!BF27/GAMSopt!BF27,"")</f>
        <v/>
      </c>
      <c r="BH27" s="128" t="str">
        <f aca="false">IFERROR(Opttax!BG27/GAMSopt!BG27,"")</f>
        <v/>
      </c>
      <c r="BI27" s="128" t="str">
        <f aca="false">IFERROR(Opttax!BH27/GAMSopt!BH27,"")</f>
        <v/>
      </c>
      <c r="BJ27" s="128" t="str">
        <f aca="false">IFERROR(Opttax!BI27/GAMSopt!BI27,"")</f>
        <v/>
      </c>
    </row>
    <row r="28" customFormat="false" ht="12.75" hidden="false" customHeight="false" outlineLevel="0" collapsed="false">
      <c r="A28" s="0" t="str">
        <f aca="false">Opttax!A28</f>
        <v>Threshold for catastrophic damages</v>
      </c>
      <c r="B28" s="0" t="str">
        <f aca="false">GAMSopt!A28</f>
        <v>Threshold for Catastrophic Damages</v>
      </c>
      <c r="C28" s="128" t="str">
        <f aca="false">IFERROR(Opttax!B28/GAMSopt!B28,"")</f>
        <v/>
      </c>
      <c r="D28" s="128" t="str">
        <f aca="false">IFERROR(Opttax!C28/GAMSopt!C28,"")</f>
        <v/>
      </c>
      <c r="E28" s="128" t="str">
        <f aca="false">IFERROR(Opttax!D28/GAMSopt!D28,"")</f>
        <v/>
      </c>
      <c r="F28" s="128" t="str">
        <f aca="false">IFERROR(Opttax!E28/GAMSopt!E28,"")</f>
        <v/>
      </c>
      <c r="G28" s="128" t="str">
        <f aca="false">IFERROR(Opttax!F28/GAMSopt!F28,"")</f>
        <v/>
      </c>
      <c r="H28" s="128" t="str">
        <f aca="false">IFERROR(Opttax!G28/GAMSopt!G28,"")</f>
        <v/>
      </c>
      <c r="I28" s="128" t="str">
        <f aca="false">IFERROR(Opttax!H28/GAMSopt!H28,"")</f>
        <v/>
      </c>
      <c r="J28" s="128" t="str">
        <f aca="false">IFERROR(Opttax!I28/GAMSopt!I28,"")</f>
        <v/>
      </c>
      <c r="K28" s="128" t="str">
        <f aca="false">IFERROR(Opttax!J28/GAMSopt!J28,"")</f>
        <v/>
      </c>
      <c r="L28" s="128" t="str">
        <f aca="false">IFERROR(Opttax!K28/GAMSopt!K28,"")</f>
        <v/>
      </c>
      <c r="M28" s="128" t="str">
        <f aca="false">IFERROR(Opttax!L28/GAMSopt!L28,"")</f>
        <v/>
      </c>
      <c r="N28" s="128" t="str">
        <f aca="false">IFERROR(Opttax!M28/GAMSopt!M28,"")</f>
        <v/>
      </c>
      <c r="O28" s="128" t="str">
        <f aca="false">IFERROR(Opttax!N28/GAMSopt!N28,"")</f>
        <v/>
      </c>
      <c r="P28" s="128" t="str">
        <f aca="false">IFERROR(Opttax!O28/GAMSopt!O28,"")</f>
        <v/>
      </c>
      <c r="Q28" s="128" t="str">
        <f aca="false">IFERROR(Opttax!P28/GAMSopt!P28,"")</f>
        <v/>
      </c>
      <c r="R28" s="128" t="str">
        <f aca="false">IFERROR(Opttax!Q28/GAMSopt!Q28,"")</f>
        <v/>
      </c>
      <c r="S28" s="128" t="str">
        <f aca="false">IFERROR(Opttax!R28/GAMSopt!R28,"")</f>
        <v/>
      </c>
      <c r="T28" s="128" t="str">
        <f aca="false">IFERROR(Opttax!S28/GAMSopt!S28,"")</f>
        <v/>
      </c>
      <c r="U28" s="128" t="str">
        <f aca="false">IFERROR(Opttax!T28/GAMSopt!T28,"")</f>
        <v/>
      </c>
      <c r="V28" s="128" t="str">
        <f aca="false">IFERROR(Opttax!U28/GAMSopt!U28,"")</f>
        <v/>
      </c>
      <c r="W28" s="128" t="str">
        <f aca="false">IFERROR(Opttax!V28/GAMSopt!V28,"")</f>
        <v/>
      </c>
      <c r="X28" s="128" t="str">
        <f aca="false">IFERROR(Opttax!W28/GAMSopt!W28,"")</f>
        <v/>
      </c>
      <c r="Y28" s="128" t="str">
        <f aca="false">IFERROR(Opttax!X28/GAMSopt!X28,"")</f>
        <v/>
      </c>
      <c r="Z28" s="128" t="str">
        <f aca="false">IFERROR(Opttax!Y28/GAMSopt!Y28,"")</f>
        <v/>
      </c>
      <c r="AA28" s="128" t="str">
        <f aca="false">IFERROR(Opttax!Z28/GAMSopt!Z28,"")</f>
        <v/>
      </c>
      <c r="AB28" s="128" t="str">
        <f aca="false">IFERROR(Opttax!AA28/GAMSopt!AA28,"")</f>
        <v/>
      </c>
      <c r="AC28" s="128" t="str">
        <f aca="false">IFERROR(Opttax!AB28/GAMSopt!AB28,"")</f>
        <v/>
      </c>
      <c r="AD28" s="128" t="str">
        <f aca="false">IFERROR(Opttax!AC28/GAMSopt!AC28,"")</f>
        <v/>
      </c>
      <c r="AE28" s="128" t="str">
        <f aca="false">IFERROR(Opttax!AD28/GAMSopt!AD28,"")</f>
        <v/>
      </c>
      <c r="AF28" s="128" t="str">
        <f aca="false">IFERROR(Opttax!AE28/GAMSopt!AE28,"")</f>
        <v/>
      </c>
      <c r="AG28" s="128" t="str">
        <f aca="false">IFERROR(Opttax!AF28/GAMSopt!AF28,"")</f>
        <v/>
      </c>
      <c r="AH28" s="128" t="str">
        <f aca="false">IFERROR(Opttax!AG28/GAMSopt!AG28,"")</f>
        <v/>
      </c>
      <c r="AI28" s="128" t="str">
        <f aca="false">IFERROR(Opttax!AH28/GAMSopt!AH28,"")</f>
        <v/>
      </c>
      <c r="AJ28" s="128" t="str">
        <f aca="false">IFERROR(Opttax!AI28/GAMSopt!AI28,"")</f>
        <v/>
      </c>
      <c r="AK28" s="128" t="str">
        <f aca="false">IFERROR(Opttax!AJ28/GAMSopt!AJ28,"")</f>
        <v/>
      </c>
      <c r="AL28" s="128" t="str">
        <f aca="false">IFERROR(Opttax!AK28/GAMSopt!AK28,"")</f>
        <v/>
      </c>
      <c r="AM28" s="128" t="str">
        <f aca="false">IFERROR(Opttax!AL28/GAMSopt!AL28,"")</f>
        <v/>
      </c>
      <c r="AN28" s="128" t="str">
        <f aca="false">IFERROR(Opttax!AM28/GAMSopt!AM28,"")</f>
        <v/>
      </c>
      <c r="AO28" s="128" t="str">
        <f aca="false">IFERROR(Opttax!AN28/GAMSopt!AN28,"")</f>
        <v/>
      </c>
      <c r="AP28" s="128" t="str">
        <f aca="false">IFERROR(Opttax!AO28/GAMSopt!AO28,"")</f>
        <v/>
      </c>
      <c r="AQ28" s="128" t="str">
        <f aca="false">IFERROR(Opttax!AP28/GAMSopt!AP28,"")</f>
        <v/>
      </c>
      <c r="AR28" s="128" t="str">
        <f aca="false">IFERROR(Opttax!AQ28/GAMSopt!AQ28,"")</f>
        <v/>
      </c>
      <c r="AS28" s="128" t="str">
        <f aca="false">IFERROR(Opttax!AR28/GAMSopt!AR28,"")</f>
        <v/>
      </c>
      <c r="AT28" s="128" t="str">
        <f aca="false">IFERROR(Opttax!AS28/GAMSopt!AS28,"")</f>
        <v/>
      </c>
      <c r="AU28" s="128" t="str">
        <f aca="false">IFERROR(Opttax!AT28/GAMSopt!AT28,"")</f>
        <v/>
      </c>
      <c r="AV28" s="128" t="str">
        <f aca="false">IFERROR(Opttax!AU28/GAMSopt!AU28,"")</f>
        <v/>
      </c>
      <c r="AW28" s="128" t="str">
        <f aca="false">IFERROR(Opttax!AV28/GAMSopt!AV28,"")</f>
        <v/>
      </c>
      <c r="AX28" s="128" t="str">
        <f aca="false">IFERROR(Opttax!AW28/GAMSopt!AW28,"")</f>
        <v/>
      </c>
      <c r="AY28" s="128" t="str">
        <f aca="false">IFERROR(Opttax!AX28/GAMSopt!AX28,"")</f>
        <v/>
      </c>
      <c r="AZ28" s="128" t="str">
        <f aca="false">IFERROR(Opttax!AY28/GAMSopt!AY28,"")</f>
        <v/>
      </c>
      <c r="BA28" s="128" t="str">
        <f aca="false">IFERROR(Opttax!AZ28/GAMSopt!AZ28,"")</f>
        <v/>
      </c>
      <c r="BB28" s="128" t="str">
        <f aca="false">IFERROR(Opttax!BA28/GAMSopt!BA28,"")</f>
        <v/>
      </c>
      <c r="BC28" s="128" t="str">
        <f aca="false">IFERROR(Opttax!BB28/GAMSopt!BB28,"")</f>
        <v/>
      </c>
      <c r="BD28" s="128" t="str">
        <f aca="false">IFERROR(Opttax!BC28/GAMSopt!BC28,"")</f>
        <v/>
      </c>
      <c r="BE28" s="128" t="str">
        <f aca="false">IFERROR(Opttax!BD28/GAMSopt!BD28,"")</f>
        <v/>
      </c>
      <c r="BF28" s="128" t="str">
        <f aca="false">IFERROR(Opttax!BE28/GAMSopt!BE28,"")</f>
        <v/>
      </c>
      <c r="BG28" s="128" t="str">
        <f aca="false">IFERROR(Opttax!BF28/GAMSopt!BF28,"")</f>
        <v/>
      </c>
      <c r="BH28" s="128" t="str">
        <f aca="false">IFERROR(Opttax!BG28/GAMSopt!BG28,"")</f>
        <v/>
      </c>
      <c r="BI28" s="128" t="str">
        <f aca="false">IFERROR(Opttax!BH28/GAMSopt!BH28,"")</f>
        <v/>
      </c>
      <c r="BJ28" s="128" t="str">
        <f aca="false">IFERROR(Opttax!BI28/GAMSopt!BI28,"")</f>
        <v/>
      </c>
    </row>
    <row r="29" customFormat="false" ht="12.75" hidden="false" customHeight="false" outlineLevel="0" collapsed="false">
      <c r="A29" s="0" t="str">
        <f aca="false">Opttax!A29</f>
        <v>Exponent for catastrophic damages</v>
      </c>
      <c r="B29" s="0" t="str">
        <f aca="false">GAMSopt!A29</f>
        <v>Exponent for Catastrophic Damages</v>
      </c>
      <c r="C29" s="128" t="str">
        <f aca="false">IFERROR(Opttax!B29/GAMSopt!B29,"")</f>
        <v/>
      </c>
      <c r="D29" s="128" t="str">
        <f aca="false">IFERROR(Opttax!C29/GAMSopt!C29,"")</f>
        <v/>
      </c>
      <c r="E29" s="128" t="str">
        <f aca="false">IFERROR(Opttax!D29/GAMSopt!D29,"")</f>
        <v/>
      </c>
      <c r="F29" s="128" t="str">
        <f aca="false">IFERROR(Opttax!E29/GAMSopt!E29,"")</f>
        <v/>
      </c>
      <c r="G29" s="128" t="str">
        <f aca="false">IFERROR(Opttax!F29/GAMSopt!F29,"")</f>
        <v/>
      </c>
      <c r="H29" s="128" t="str">
        <f aca="false">IFERROR(Opttax!G29/GAMSopt!G29,"")</f>
        <v/>
      </c>
      <c r="I29" s="128" t="str">
        <f aca="false">IFERROR(Opttax!H29/GAMSopt!H29,"")</f>
        <v/>
      </c>
      <c r="J29" s="128" t="str">
        <f aca="false">IFERROR(Opttax!I29/GAMSopt!I29,"")</f>
        <v/>
      </c>
      <c r="K29" s="128" t="str">
        <f aca="false">IFERROR(Opttax!J29/GAMSopt!J29,"")</f>
        <v/>
      </c>
      <c r="L29" s="128" t="str">
        <f aca="false">IFERROR(Opttax!K29/GAMSopt!K29,"")</f>
        <v/>
      </c>
      <c r="M29" s="128" t="str">
        <f aca="false">IFERROR(Opttax!L29/GAMSopt!L29,"")</f>
        <v/>
      </c>
      <c r="N29" s="128" t="str">
        <f aca="false">IFERROR(Opttax!M29/GAMSopt!M29,"")</f>
        <v/>
      </c>
      <c r="O29" s="128" t="str">
        <f aca="false">IFERROR(Opttax!N29/GAMSopt!N29,"")</f>
        <v/>
      </c>
      <c r="P29" s="128" t="str">
        <f aca="false">IFERROR(Opttax!O29/GAMSopt!O29,"")</f>
        <v/>
      </c>
      <c r="Q29" s="128" t="str">
        <f aca="false">IFERROR(Opttax!P29/GAMSopt!P29,"")</f>
        <v/>
      </c>
      <c r="R29" s="128" t="str">
        <f aca="false">IFERROR(Opttax!Q29/GAMSopt!Q29,"")</f>
        <v/>
      </c>
      <c r="S29" s="128" t="str">
        <f aca="false">IFERROR(Opttax!R29/GAMSopt!R29,"")</f>
        <v/>
      </c>
      <c r="T29" s="128" t="str">
        <f aca="false">IFERROR(Opttax!S29/GAMSopt!S29,"")</f>
        <v/>
      </c>
      <c r="U29" s="128" t="str">
        <f aca="false">IFERROR(Opttax!T29/GAMSopt!T29,"")</f>
        <v/>
      </c>
      <c r="V29" s="128" t="str">
        <f aca="false">IFERROR(Opttax!U29/GAMSopt!U29,"")</f>
        <v/>
      </c>
      <c r="W29" s="128" t="str">
        <f aca="false">IFERROR(Opttax!V29/GAMSopt!V29,"")</f>
        <v/>
      </c>
      <c r="X29" s="128" t="str">
        <f aca="false">IFERROR(Opttax!W29/GAMSopt!W29,"")</f>
        <v/>
      </c>
      <c r="Y29" s="128" t="str">
        <f aca="false">IFERROR(Opttax!X29/GAMSopt!X29,"")</f>
        <v/>
      </c>
      <c r="Z29" s="128" t="str">
        <f aca="false">IFERROR(Opttax!Y29/GAMSopt!Y29,"")</f>
        <v/>
      </c>
      <c r="AA29" s="128" t="str">
        <f aca="false">IFERROR(Opttax!Z29/GAMSopt!Z29,"")</f>
        <v/>
      </c>
      <c r="AB29" s="128" t="str">
        <f aca="false">IFERROR(Opttax!AA29/GAMSopt!AA29,"")</f>
        <v/>
      </c>
      <c r="AC29" s="128" t="str">
        <f aca="false">IFERROR(Opttax!AB29/GAMSopt!AB29,"")</f>
        <v/>
      </c>
      <c r="AD29" s="128" t="str">
        <f aca="false">IFERROR(Opttax!AC29/GAMSopt!AC29,"")</f>
        <v/>
      </c>
      <c r="AE29" s="128" t="str">
        <f aca="false">IFERROR(Opttax!AD29/GAMSopt!AD29,"")</f>
        <v/>
      </c>
      <c r="AF29" s="128" t="str">
        <f aca="false">IFERROR(Opttax!AE29/GAMSopt!AE29,"")</f>
        <v/>
      </c>
      <c r="AG29" s="128" t="str">
        <f aca="false">IFERROR(Opttax!AF29/GAMSopt!AF29,"")</f>
        <v/>
      </c>
      <c r="AH29" s="128" t="str">
        <f aca="false">IFERROR(Opttax!AG29/GAMSopt!AG29,"")</f>
        <v/>
      </c>
      <c r="AI29" s="128" t="str">
        <f aca="false">IFERROR(Opttax!AH29/GAMSopt!AH29,"")</f>
        <v/>
      </c>
      <c r="AJ29" s="128" t="str">
        <f aca="false">IFERROR(Opttax!AI29/GAMSopt!AI29,"")</f>
        <v/>
      </c>
      <c r="AK29" s="128" t="str">
        <f aca="false">IFERROR(Opttax!AJ29/GAMSopt!AJ29,"")</f>
        <v/>
      </c>
      <c r="AL29" s="128" t="str">
        <f aca="false">IFERROR(Opttax!AK29/GAMSopt!AK29,"")</f>
        <v/>
      </c>
      <c r="AM29" s="128" t="str">
        <f aca="false">IFERROR(Opttax!AL29/GAMSopt!AL29,"")</f>
        <v/>
      </c>
      <c r="AN29" s="128" t="str">
        <f aca="false">IFERROR(Opttax!AM29/GAMSopt!AM29,"")</f>
        <v/>
      </c>
      <c r="AO29" s="128" t="str">
        <f aca="false">IFERROR(Opttax!AN29/GAMSopt!AN29,"")</f>
        <v/>
      </c>
      <c r="AP29" s="128" t="str">
        <f aca="false">IFERROR(Opttax!AO29/GAMSopt!AO29,"")</f>
        <v/>
      </c>
      <c r="AQ29" s="128" t="str">
        <f aca="false">IFERROR(Opttax!AP29/GAMSopt!AP29,"")</f>
        <v/>
      </c>
      <c r="AR29" s="128" t="str">
        <f aca="false">IFERROR(Opttax!AQ29/GAMSopt!AQ29,"")</f>
        <v/>
      </c>
      <c r="AS29" s="128" t="str">
        <f aca="false">IFERROR(Opttax!AR29/GAMSopt!AR29,"")</f>
        <v/>
      </c>
      <c r="AT29" s="128" t="str">
        <f aca="false">IFERROR(Opttax!AS29/GAMSopt!AS29,"")</f>
        <v/>
      </c>
      <c r="AU29" s="128" t="str">
        <f aca="false">IFERROR(Opttax!AT29/GAMSopt!AT29,"")</f>
        <v/>
      </c>
      <c r="AV29" s="128" t="str">
        <f aca="false">IFERROR(Opttax!AU29/GAMSopt!AU29,"")</f>
        <v/>
      </c>
      <c r="AW29" s="128" t="str">
        <f aca="false">IFERROR(Opttax!AV29/GAMSopt!AV29,"")</f>
        <v/>
      </c>
      <c r="AX29" s="128" t="str">
        <f aca="false">IFERROR(Opttax!AW29/GAMSopt!AW29,"")</f>
        <v/>
      </c>
      <c r="AY29" s="128" t="str">
        <f aca="false">IFERROR(Opttax!AX29/GAMSopt!AX29,"")</f>
        <v/>
      </c>
      <c r="AZ29" s="128" t="str">
        <f aca="false">IFERROR(Opttax!AY29/GAMSopt!AY29,"")</f>
        <v/>
      </c>
      <c r="BA29" s="128" t="str">
        <f aca="false">IFERROR(Opttax!AZ29/GAMSopt!AZ29,"")</f>
        <v/>
      </c>
      <c r="BB29" s="128" t="str">
        <f aca="false">IFERROR(Opttax!BA29/GAMSopt!BA29,"")</f>
        <v/>
      </c>
      <c r="BC29" s="128" t="str">
        <f aca="false">IFERROR(Opttax!BB29/GAMSopt!BB29,"")</f>
        <v/>
      </c>
      <c r="BD29" s="128" t="str">
        <f aca="false">IFERROR(Opttax!BC29/GAMSopt!BC29,"")</f>
        <v/>
      </c>
      <c r="BE29" s="128" t="str">
        <f aca="false">IFERROR(Opttax!BD29/GAMSopt!BD29,"")</f>
        <v/>
      </c>
      <c r="BF29" s="128" t="str">
        <f aca="false">IFERROR(Opttax!BE29/GAMSopt!BE29,"")</f>
        <v/>
      </c>
      <c r="BG29" s="128" t="str">
        <f aca="false">IFERROR(Opttax!BF29/GAMSopt!BF29,"")</f>
        <v/>
      </c>
      <c r="BH29" s="128" t="str">
        <f aca="false">IFERROR(Opttax!BG29/GAMSopt!BG29,"")</f>
        <v/>
      </c>
      <c r="BI29" s="128" t="str">
        <f aca="false">IFERROR(Opttax!BH29/GAMSopt!BH29,"")</f>
        <v/>
      </c>
      <c r="BJ29" s="128" t="str">
        <f aca="false">IFERROR(Opttax!BI29/GAMSopt!BI29,"")</f>
        <v/>
      </c>
    </row>
    <row r="30" customFormat="false" ht="12.75" hidden="false" customHeight="false" outlineLevel="0" collapsed="false">
      <c r="A30" s="0" t="str">
        <f aca="false">Opttax!A30</f>
        <v>Damage rate at threshold for catastrophic damages</v>
      </c>
      <c r="B30" s="0" t="str">
        <f aca="false">GAMSopt!A30</f>
        <v>Damage Rate at Threshold for Catastrophic Damages</v>
      </c>
      <c r="C30" s="128" t="str">
        <f aca="false">IFERROR(Opttax!B30/GAMSopt!B30,"")</f>
        <v/>
      </c>
      <c r="D30" s="128" t="str">
        <f aca="false">IFERROR(Opttax!C30/GAMSopt!C30,"")</f>
        <v/>
      </c>
      <c r="E30" s="128" t="str">
        <f aca="false">IFERROR(Opttax!D30/GAMSopt!D30,"")</f>
        <v/>
      </c>
      <c r="F30" s="128" t="str">
        <f aca="false">IFERROR(Opttax!E30/GAMSopt!E30,"")</f>
        <v/>
      </c>
      <c r="G30" s="128" t="str">
        <f aca="false">IFERROR(Opttax!F30/GAMSopt!F30,"")</f>
        <v/>
      </c>
      <c r="H30" s="128" t="str">
        <f aca="false">IFERROR(Opttax!G30/GAMSopt!G30,"")</f>
        <v/>
      </c>
      <c r="I30" s="128" t="str">
        <f aca="false">IFERROR(Opttax!H30/GAMSopt!H30,"")</f>
        <v/>
      </c>
      <c r="J30" s="128" t="str">
        <f aca="false">IFERROR(Opttax!I30/GAMSopt!I30,"")</f>
        <v/>
      </c>
      <c r="K30" s="128" t="str">
        <f aca="false">IFERROR(Opttax!J30/GAMSopt!J30,"")</f>
        <v/>
      </c>
      <c r="L30" s="128" t="str">
        <f aca="false">IFERROR(Opttax!K30/GAMSopt!K30,"")</f>
        <v/>
      </c>
      <c r="M30" s="128" t="str">
        <f aca="false">IFERROR(Opttax!L30/GAMSopt!L30,"")</f>
        <v/>
      </c>
      <c r="N30" s="128" t="str">
        <f aca="false">IFERROR(Opttax!M30/GAMSopt!M30,"")</f>
        <v/>
      </c>
      <c r="O30" s="128" t="str">
        <f aca="false">IFERROR(Opttax!N30/GAMSopt!N30,"")</f>
        <v/>
      </c>
      <c r="P30" s="128" t="str">
        <f aca="false">IFERROR(Opttax!O30/GAMSopt!O30,"")</f>
        <v/>
      </c>
      <c r="Q30" s="128" t="str">
        <f aca="false">IFERROR(Opttax!P30/GAMSopt!P30,"")</f>
        <v/>
      </c>
      <c r="R30" s="128" t="str">
        <f aca="false">IFERROR(Opttax!Q30/GAMSopt!Q30,"")</f>
        <v/>
      </c>
      <c r="S30" s="128" t="str">
        <f aca="false">IFERROR(Opttax!R30/GAMSopt!R30,"")</f>
        <v/>
      </c>
      <c r="T30" s="128" t="str">
        <f aca="false">IFERROR(Opttax!S30/GAMSopt!S30,"")</f>
        <v/>
      </c>
      <c r="U30" s="128" t="str">
        <f aca="false">IFERROR(Opttax!T30/GAMSopt!T30,"")</f>
        <v/>
      </c>
      <c r="V30" s="128" t="str">
        <f aca="false">IFERROR(Opttax!U30/GAMSopt!U30,"")</f>
        <v/>
      </c>
      <c r="W30" s="128" t="str">
        <f aca="false">IFERROR(Opttax!V30/GAMSopt!V30,"")</f>
        <v/>
      </c>
      <c r="X30" s="128" t="str">
        <f aca="false">IFERROR(Opttax!W30/GAMSopt!W30,"")</f>
        <v/>
      </c>
      <c r="Y30" s="128" t="str">
        <f aca="false">IFERROR(Opttax!X30/GAMSopt!X30,"")</f>
        <v/>
      </c>
      <c r="Z30" s="128" t="str">
        <f aca="false">IFERROR(Opttax!Y30/GAMSopt!Y30,"")</f>
        <v/>
      </c>
      <c r="AA30" s="128" t="str">
        <f aca="false">IFERROR(Opttax!Z30/GAMSopt!Z30,"")</f>
        <v/>
      </c>
      <c r="AB30" s="128" t="str">
        <f aca="false">IFERROR(Opttax!AA30/GAMSopt!AA30,"")</f>
        <v/>
      </c>
      <c r="AC30" s="128" t="str">
        <f aca="false">IFERROR(Opttax!AB30/GAMSopt!AB30,"")</f>
        <v/>
      </c>
      <c r="AD30" s="128" t="str">
        <f aca="false">IFERROR(Opttax!AC30/GAMSopt!AC30,"")</f>
        <v/>
      </c>
      <c r="AE30" s="128" t="str">
        <f aca="false">IFERROR(Opttax!AD30/GAMSopt!AD30,"")</f>
        <v/>
      </c>
      <c r="AF30" s="128" t="str">
        <f aca="false">IFERROR(Opttax!AE30/GAMSopt!AE30,"")</f>
        <v/>
      </c>
      <c r="AG30" s="128" t="str">
        <f aca="false">IFERROR(Opttax!AF30/GAMSopt!AF30,"")</f>
        <v/>
      </c>
      <c r="AH30" s="128" t="str">
        <f aca="false">IFERROR(Opttax!AG30/GAMSopt!AG30,"")</f>
        <v/>
      </c>
      <c r="AI30" s="128" t="str">
        <f aca="false">IFERROR(Opttax!AH30/GAMSopt!AH30,"")</f>
        <v/>
      </c>
      <c r="AJ30" s="128" t="str">
        <f aca="false">IFERROR(Opttax!AI30/GAMSopt!AI30,"")</f>
        <v/>
      </c>
      <c r="AK30" s="128" t="str">
        <f aca="false">IFERROR(Opttax!AJ30/GAMSopt!AJ30,"")</f>
        <v/>
      </c>
      <c r="AL30" s="128" t="str">
        <f aca="false">IFERROR(Opttax!AK30/GAMSopt!AK30,"")</f>
        <v/>
      </c>
      <c r="AM30" s="128" t="str">
        <f aca="false">IFERROR(Opttax!AL30/GAMSopt!AL30,"")</f>
        <v/>
      </c>
      <c r="AN30" s="128" t="str">
        <f aca="false">IFERROR(Opttax!AM30/GAMSopt!AM30,"")</f>
        <v/>
      </c>
      <c r="AO30" s="128" t="str">
        <f aca="false">IFERROR(Opttax!AN30/GAMSopt!AN30,"")</f>
        <v/>
      </c>
      <c r="AP30" s="128" t="str">
        <f aca="false">IFERROR(Opttax!AO30/GAMSopt!AO30,"")</f>
        <v/>
      </c>
      <c r="AQ30" s="128" t="str">
        <f aca="false">IFERROR(Opttax!AP30/GAMSopt!AP30,"")</f>
        <v/>
      </c>
      <c r="AR30" s="128" t="str">
        <f aca="false">IFERROR(Opttax!AQ30/GAMSopt!AQ30,"")</f>
        <v/>
      </c>
      <c r="AS30" s="128" t="str">
        <f aca="false">IFERROR(Opttax!AR30/GAMSopt!AR30,"")</f>
        <v/>
      </c>
      <c r="AT30" s="128" t="str">
        <f aca="false">IFERROR(Opttax!AS30/GAMSopt!AS30,"")</f>
        <v/>
      </c>
      <c r="AU30" s="128" t="str">
        <f aca="false">IFERROR(Opttax!AT30/GAMSopt!AT30,"")</f>
        <v/>
      </c>
      <c r="AV30" s="128" t="str">
        <f aca="false">IFERROR(Opttax!AU30/GAMSopt!AU30,"")</f>
        <v/>
      </c>
      <c r="AW30" s="128" t="str">
        <f aca="false">IFERROR(Opttax!AV30/GAMSopt!AV30,"")</f>
        <v/>
      </c>
      <c r="AX30" s="128" t="str">
        <f aca="false">IFERROR(Opttax!AW30/GAMSopt!AW30,"")</f>
        <v/>
      </c>
      <c r="AY30" s="128" t="str">
        <f aca="false">IFERROR(Opttax!AX30/GAMSopt!AX30,"")</f>
        <v/>
      </c>
      <c r="AZ30" s="128" t="str">
        <f aca="false">IFERROR(Opttax!AY30/GAMSopt!AY30,"")</f>
        <v/>
      </c>
      <c r="BA30" s="128" t="str">
        <f aca="false">IFERROR(Opttax!AZ30/GAMSopt!AZ30,"")</f>
        <v/>
      </c>
      <c r="BB30" s="128" t="str">
        <f aca="false">IFERROR(Opttax!BA30/GAMSopt!BA30,"")</f>
        <v/>
      </c>
      <c r="BC30" s="128" t="str">
        <f aca="false">IFERROR(Opttax!BB30/GAMSopt!BB30,"")</f>
        <v/>
      </c>
      <c r="BD30" s="128" t="str">
        <f aca="false">IFERROR(Opttax!BC30/GAMSopt!BC30,"")</f>
        <v/>
      </c>
      <c r="BE30" s="128" t="str">
        <f aca="false">IFERROR(Opttax!BD30/GAMSopt!BD30,"")</f>
        <v/>
      </c>
      <c r="BF30" s="128" t="str">
        <f aca="false">IFERROR(Opttax!BE30/GAMSopt!BE30,"")</f>
        <v/>
      </c>
      <c r="BG30" s="128" t="str">
        <f aca="false">IFERROR(Opttax!BF30/GAMSopt!BF30,"")</f>
        <v/>
      </c>
      <c r="BH30" s="128" t="str">
        <f aca="false">IFERROR(Opttax!BG30/GAMSopt!BG30,"")</f>
        <v/>
      </c>
      <c r="BI30" s="128" t="str">
        <f aca="false">IFERROR(Opttax!BH30/GAMSopt!BH30,"")</f>
        <v/>
      </c>
      <c r="BJ30" s="128" t="str">
        <f aca="false">IFERROR(Opttax!BI30/GAMSopt!BI30,"")</f>
        <v/>
      </c>
    </row>
    <row r="31" customFormat="false" ht="12.75" hidden="false" customHeight="false" outlineLevel="0" collapsed="false">
      <c r="A31" s="0" t="str">
        <f aca="false">Opttax!A31</f>
        <v>ABATEMENT COST</v>
      </c>
      <c r="B31" s="0" t="str">
        <f aca="false">GAMSopt!A31</f>
        <v>* ABATEMENT COST</v>
      </c>
      <c r="C31" s="128" t="str">
        <f aca="false">IFERROR(Opttax!B31/GAMSopt!B31,"")</f>
        <v/>
      </c>
      <c r="D31" s="128" t="str">
        <f aca="false">IFERROR(Opttax!C31/GAMSopt!C31,"")</f>
        <v/>
      </c>
      <c r="E31" s="128" t="str">
        <f aca="false">IFERROR(Opttax!D31/GAMSopt!D31,"")</f>
        <v/>
      </c>
      <c r="F31" s="128" t="str">
        <f aca="false">IFERROR(Opttax!E31/GAMSopt!E31,"")</f>
        <v/>
      </c>
      <c r="G31" s="128" t="str">
        <f aca="false">IFERROR(Opttax!F31/GAMSopt!F31,"")</f>
        <v/>
      </c>
      <c r="H31" s="128" t="str">
        <f aca="false">IFERROR(Opttax!G31/GAMSopt!G31,"")</f>
        <v/>
      </c>
      <c r="I31" s="128" t="str">
        <f aca="false">IFERROR(Opttax!H31/GAMSopt!H31,"")</f>
        <v/>
      </c>
      <c r="J31" s="128" t="str">
        <f aca="false">IFERROR(Opttax!I31/GAMSopt!I31,"")</f>
        <v/>
      </c>
      <c r="K31" s="128" t="str">
        <f aca="false">IFERROR(Opttax!J31/GAMSopt!J31,"")</f>
        <v/>
      </c>
      <c r="L31" s="128" t="str">
        <f aca="false">IFERROR(Opttax!K31/GAMSopt!K31,"")</f>
        <v/>
      </c>
      <c r="M31" s="128" t="str">
        <f aca="false">IFERROR(Opttax!L31/GAMSopt!L31,"")</f>
        <v/>
      </c>
      <c r="N31" s="128" t="str">
        <f aca="false">IFERROR(Opttax!M31/GAMSopt!M31,"")</f>
        <v/>
      </c>
      <c r="O31" s="128" t="str">
        <f aca="false">IFERROR(Opttax!N31/GAMSopt!N31,"")</f>
        <v/>
      </c>
      <c r="P31" s="128" t="str">
        <f aca="false">IFERROR(Opttax!O31/GAMSopt!O31,"")</f>
        <v/>
      </c>
      <c r="Q31" s="128" t="str">
        <f aca="false">IFERROR(Opttax!P31/GAMSopt!P31,"")</f>
        <v/>
      </c>
      <c r="R31" s="128" t="str">
        <f aca="false">IFERROR(Opttax!Q31/GAMSopt!Q31,"")</f>
        <v/>
      </c>
      <c r="S31" s="128" t="str">
        <f aca="false">IFERROR(Opttax!R31/GAMSopt!R31,"")</f>
        <v/>
      </c>
      <c r="T31" s="128" t="str">
        <f aca="false">IFERROR(Opttax!S31/GAMSopt!S31,"")</f>
        <v/>
      </c>
      <c r="U31" s="128" t="str">
        <f aca="false">IFERROR(Opttax!T31/GAMSopt!T31,"")</f>
        <v/>
      </c>
      <c r="V31" s="128" t="str">
        <f aca="false">IFERROR(Opttax!U31/GAMSopt!U31,"")</f>
        <v/>
      </c>
      <c r="W31" s="128" t="str">
        <f aca="false">IFERROR(Opttax!V31/GAMSopt!V31,"")</f>
        <v/>
      </c>
      <c r="X31" s="128" t="str">
        <f aca="false">IFERROR(Opttax!W31/GAMSopt!W31,"")</f>
        <v/>
      </c>
      <c r="Y31" s="128" t="str">
        <f aca="false">IFERROR(Opttax!X31/GAMSopt!X31,"")</f>
        <v/>
      </c>
      <c r="Z31" s="128" t="str">
        <f aca="false">IFERROR(Opttax!Y31/GAMSopt!Y31,"")</f>
        <v/>
      </c>
      <c r="AA31" s="128" t="str">
        <f aca="false">IFERROR(Opttax!Z31/GAMSopt!Z31,"")</f>
        <v/>
      </c>
      <c r="AB31" s="128" t="str">
        <f aca="false">IFERROR(Opttax!AA31/GAMSopt!AA31,"")</f>
        <v/>
      </c>
      <c r="AC31" s="128" t="str">
        <f aca="false">IFERROR(Opttax!AB31/GAMSopt!AB31,"")</f>
        <v/>
      </c>
      <c r="AD31" s="128" t="str">
        <f aca="false">IFERROR(Opttax!AC31/GAMSopt!AC31,"")</f>
        <v/>
      </c>
      <c r="AE31" s="128" t="str">
        <f aca="false">IFERROR(Opttax!AD31/GAMSopt!AD31,"")</f>
        <v/>
      </c>
      <c r="AF31" s="128" t="str">
        <f aca="false">IFERROR(Opttax!AE31/GAMSopt!AE31,"")</f>
        <v/>
      </c>
      <c r="AG31" s="128" t="str">
        <f aca="false">IFERROR(Opttax!AF31/GAMSopt!AF31,"")</f>
        <v/>
      </c>
      <c r="AH31" s="128" t="str">
        <f aca="false">IFERROR(Opttax!AG31/GAMSopt!AG31,"")</f>
        <v/>
      </c>
      <c r="AI31" s="128" t="str">
        <f aca="false">IFERROR(Opttax!AH31/GAMSopt!AH31,"")</f>
        <v/>
      </c>
      <c r="AJ31" s="128" t="str">
        <f aca="false">IFERROR(Opttax!AI31/GAMSopt!AI31,"")</f>
        <v/>
      </c>
      <c r="AK31" s="128" t="str">
        <f aca="false">IFERROR(Opttax!AJ31/GAMSopt!AJ31,"")</f>
        <v/>
      </c>
      <c r="AL31" s="128" t="str">
        <f aca="false">IFERROR(Opttax!AK31/GAMSopt!AK31,"")</f>
        <v/>
      </c>
      <c r="AM31" s="128" t="str">
        <f aca="false">IFERROR(Opttax!AL31/GAMSopt!AL31,"")</f>
        <v/>
      </c>
      <c r="AN31" s="128" t="str">
        <f aca="false">IFERROR(Opttax!AM31/GAMSopt!AM31,"")</f>
        <v/>
      </c>
      <c r="AO31" s="128" t="str">
        <f aca="false">IFERROR(Opttax!AN31/GAMSopt!AN31,"")</f>
        <v/>
      </c>
      <c r="AP31" s="128" t="str">
        <f aca="false">IFERROR(Opttax!AO31/GAMSopt!AO31,"")</f>
        <v/>
      </c>
      <c r="AQ31" s="128" t="str">
        <f aca="false">IFERROR(Opttax!AP31/GAMSopt!AP31,"")</f>
        <v/>
      </c>
      <c r="AR31" s="128" t="str">
        <f aca="false">IFERROR(Opttax!AQ31/GAMSopt!AQ31,"")</f>
        <v/>
      </c>
      <c r="AS31" s="128" t="str">
        <f aca="false">IFERROR(Opttax!AR31/GAMSopt!AR31,"")</f>
        <v/>
      </c>
      <c r="AT31" s="128" t="str">
        <f aca="false">IFERROR(Opttax!AS31/GAMSopt!AS31,"")</f>
        <v/>
      </c>
      <c r="AU31" s="128" t="str">
        <f aca="false">IFERROR(Opttax!AT31/GAMSopt!AT31,"")</f>
        <v/>
      </c>
      <c r="AV31" s="128" t="str">
        <f aca="false">IFERROR(Opttax!AU31/GAMSopt!AU31,"")</f>
        <v/>
      </c>
      <c r="AW31" s="128" t="str">
        <f aca="false">IFERROR(Opttax!AV31/GAMSopt!AV31,"")</f>
        <v/>
      </c>
      <c r="AX31" s="128" t="str">
        <f aca="false">IFERROR(Opttax!AW31/GAMSopt!AW31,"")</f>
        <v/>
      </c>
      <c r="AY31" s="128" t="str">
        <f aca="false">IFERROR(Opttax!AX31/GAMSopt!AX31,"")</f>
        <v/>
      </c>
      <c r="AZ31" s="128" t="str">
        <f aca="false">IFERROR(Opttax!AY31/GAMSopt!AY31,"")</f>
        <v/>
      </c>
      <c r="BA31" s="128" t="str">
        <f aca="false">IFERROR(Opttax!AZ31/GAMSopt!AZ31,"")</f>
        <v/>
      </c>
      <c r="BB31" s="128" t="str">
        <f aca="false">IFERROR(Opttax!BA31/GAMSopt!BA31,"")</f>
        <v/>
      </c>
      <c r="BC31" s="128" t="str">
        <f aca="false">IFERROR(Opttax!BB31/GAMSopt!BB31,"")</f>
        <v/>
      </c>
      <c r="BD31" s="128" t="str">
        <f aca="false">IFERROR(Opttax!BC31/GAMSopt!BC31,"")</f>
        <v/>
      </c>
      <c r="BE31" s="128" t="str">
        <f aca="false">IFERROR(Opttax!BD31/GAMSopt!BD31,"")</f>
        <v/>
      </c>
      <c r="BF31" s="128" t="str">
        <f aca="false">IFERROR(Opttax!BE31/GAMSopt!BE31,"")</f>
        <v/>
      </c>
      <c r="BG31" s="128" t="str">
        <f aca="false">IFERROR(Opttax!BF31/GAMSopt!BF31,"")</f>
        <v/>
      </c>
      <c r="BH31" s="128" t="str">
        <f aca="false">IFERROR(Opttax!BG31/GAMSopt!BG31,"")</f>
        <v/>
      </c>
      <c r="BI31" s="128" t="str">
        <f aca="false">IFERROR(Opttax!BH31/GAMSopt!BH31,"")</f>
        <v/>
      </c>
      <c r="BJ31" s="128" t="str">
        <f aca="false">IFERROR(Opttax!BI31/GAMSopt!BI31,"")</f>
        <v/>
      </c>
    </row>
    <row r="32" customFormat="false" ht="12.75" hidden="false" customHeight="false" outlineLevel="0" collapsed="false">
      <c r="A32" s="0" t="str">
        <f aca="false">Opttax!A32</f>
        <v>Abatement cost function coefficient</v>
      </c>
      <c r="B32" s="0" t="str">
        <f aca="false">GAMSopt!A32</f>
        <v>Abatement cost function coefficient</v>
      </c>
      <c r="C32" s="128" t="n">
        <f aca="false">IFERROR(Opttax!B32/GAMSopt!B32,"")</f>
        <v>1.0000000004108</v>
      </c>
      <c r="D32" s="128" t="n">
        <f aca="false">IFERROR(Opttax!C32/GAMSopt!C32,"")</f>
        <v>0.999999999713501</v>
      </c>
      <c r="E32" s="128" t="n">
        <f aca="false">IFERROR(Opttax!D32/GAMSopt!D32,"")</f>
        <v>0.999999999531788</v>
      </c>
      <c r="F32" s="128" t="n">
        <f aca="false">IFERROR(Opttax!E32/GAMSopt!E32,"")</f>
        <v>0.999999999598891</v>
      </c>
      <c r="G32" s="128" t="n">
        <f aca="false">IFERROR(Opttax!F32/GAMSopt!F32,"")</f>
        <v>1.00000000000697</v>
      </c>
      <c r="H32" s="128" t="n">
        <f aca="false">IFERROR(Opttax!G32/GAMSopt!G32,"")</f>
        <v>0.999999999945111</v>
      </c>
      <c r="I32" s="128" t="n">
        <f aca="false">IFERROR(Opttax!H32/GAMSopt!H32,"")</f>
        <v>1.0000000005338</v>
      </c>
      <c r="J32" s="128" t="n">
        <f aca="false">IFERROR(Opttax!I32/GAMSopt!I32,"")</f>
        <v>1.00000000098005</v>
      </c>
      <c r="K32" s="128" t="n">
        <f aca="false">IFERROR(Opttax!J32/GAMSopt!J32,"")</f>
        <v>1.00000000061223</v>
      </c>
      <c r="L32" s="128" t="n">
        <f aca="false">IFERROR(Opttax!K32/GAMSopt!K32,"")</f>
        <v>1.00000000006009</v>
      </c>
      <c r="M32" s="128" t="n">
        <f aca="false">IFERROR(Opttax!L32/GAMSopt!L32,"")</f>
        <v>0.999999999456463</v>
      </c>
      <c r="N32" s="128" t="n">
        <f aca="false">IFERROR(Opttax!M32/GAMSopt!M32,"")</f>
        <v>1.00000000064396</v>
      </c>
      <c r="O32" s="128" t="n">
        <f aca="false">IFERROR(Opttax!N32/GAMSopt!N32,"")</f>
        <v>0.999999999700034</v>
      </c>
      <c r="P32" s="128" t="n">
        <f aca="false">IFERROR(Opttax!O32/GAMSopt!O32,"")</f>
        <v>1.00000000079717</v>
      </c>
      <c r="Q32" s="128" t="n">
        <f aca="false">IFERROR(Opttax!P32/GAMSopt!P32,"")</f>
        <v>1.0000000018432</v>
      </c>
      <c r="R32" s="128" t="n">
        <f aca="false">IFERROR(Opttax!Q32/GAMSopt!Q32,"")</f>
        <v>1.00000000190813</v>
      </c>
      <c r="S32" s="128" t="n">
        <f aca="false">IFERROR(Opttax!R32/GAMSopt!R32,"")</f>
        <v>0.9999999981207</v>
      </c>
      <c r="T32" s="128" t="n">
        <f aca="false">IFERROR(Opttax!S32/GAMSopt!S32,"")</f>
        <v>1.0000000022017</v>
      </c>
      <c r="U32" s="128" t="n">
        <f aca="false">IFERROR(Opttax!T32/GAMSopt!T32,"")</f>
        <v>1.00000000200164</v>
      </c>
      <c r="V32" s="128" t="n">
        <f aca="false">IFERROR(Opttax!U32/GAMSopt!U32,"")</f>
        <v>0.999999998944381</v>
      </c>
      <c r="W32" s="128" t="n">
        <f aca="false">IFERROR(Opttax!V32/GAMSopt!V32,"")</f>
        <v>1.00000000258942</v>
      </c>
      <c r="X32" s="128" t="n">
        <f aca="false">IFERROR(Opttax!W32/GAMSopt!W32,"")</f>
        <v>1.00000000308622</v>
      </c>
      <c r="Y32" s="128" t="n">
        <f aca="false">IFERROR(Opttax!X32/GAMSopt!X32,"")</f>
        <v>1.00000000148019</v>
      </c>
      <c r="Z32" s="128" t="n">
        <f aca="false">IFERROR(Opttax!Y32/GAMSopt!Y32,"")</f>
        <v>1.00000000146</v>
      </c>
      <c r="AA32" s="128" t="n">
        <f aca="false">IFERROR(Opttax!Z32/GAMSopt!Z32,"")</f>
        <v>0.999999997692761</v>
      </c>
      <c r="AB32" s="128" t="n">
        <f aca="false">IFERROR(Opttax!AA32/GAMSopt!AA32,"")</f>
        <v>0.999999998110208</v>
      </c>
      <c r="AC32" s="128" t="n">
        <f aca="false">IFERROR(Opttax!AB32/GAMSopt!AB32,"")</f>
        <v>0.999999995925508</v>
      </c>
      <c r="AD32" s="128" t="n">
        <f aca="false">IFERROR(Opttax!AC32/GAMSopt!AC32,"")</f>
        <v>0.999999995305052</v>
      </c>
      <c r="AE32" s="128" t="n">
        <f aca="false">IFERROR(Opttax!AD32/GAMSopt!AD32,"")</f>
        <v>0.999999996587481</v>
      </c>
      <c r="AF32" s="128" t="n">
        <f aca="false">IFERROR(Opttax!AE32/GAMSopt!AE32,"")</f>
        <v>1.00000000201043</v>
      </c>
      <c r="AG32" s="128" t="n">
        <f aca="false">IFERROR(Opttax!AF32/GAMSopt!AF32,"")</f>
        <v>1.00000000549168</v>
      </c>
      <c r="AH32" s="128" t="n">
        <f aca="false">IFERROR(Opttax!AG32/GAMSopt!AG32,"")</f>
        <v>1.00000000405106</v>
      </c>
      <c r="AI32" s="128" t="n">
        <f aca="false">IFERROR(Opttax!AH32/GAMSopt!AH32,"")</f>
        <v>1.00000000615468</v>
      </c>
      <c r="AJ32" s="128" t="n">
        <f aca="false">IFERROR(Opttax!AI32/GAMSopt!AI32,"")</f>
        <v>0.99999999699843</v>
      </c>
      <c r="AK32" s="128" t="n">
        <f aca="false">IFERROR(Opttax!AJ32/GAMSopt!AJ32,"")</f>
        <v>1.00000000265437</v>
      </c>
      <c r="AL32" s="128" t="n">
        <f aca="false">IFERROR(Opttax!AK32/GAMSopt!AK32,"")</f>
        <v>0.99999999717324</v>
      </c>
      <c r="AM32" s="128" t="n">
        <f aca="false">IFERROR(Opttax!AL32/GAMSopt!AL32,"")</f>
        <v>0.999999991136215</v>
      </c>
      <c r="AN32" s="128" t="n">
        <f aca="false">IFERROR(Opttax!AM32/GAMSopt!AM32,"")</f>
        <v>0.999999989896175</v>
      </c>
      <c r="AO32" s="128" t="n">
        <f aca="false">IFERROR(Opttax!AN32/GAMSopt!AN32,"")</f>
        <v>0.999999992962737</v>
      </c>
      <c r="AP32" s="128" t="n">
        <f aca="false">IFERROR(Opttax!AO32/GAMSopt!AO32,"")</f>
        <v>0.999999993469773</v>
      </c>
      <c r="AQ32" s="128" t="n">
        <f aca="false">IFERROR(Opttax!AP32/GAMSopt!AP32,"")</f>
        <v>1.00000000957431</v>
      </c>
      <c r="AR32" s="128" t="n">
        <f aca="false">IFERROR(Opttax!AQ32/GAMSopt!AQ32,"")</f>
        <v>1.00000001088676</v>
      </c>
      <c r="AS32" s="128" t="n">
        <f aca="false">IFERROR(Opttax!AR32/GAMSopt!AR32,"")</f>
        <v>1.00000001282</v>
      </c>
      <c r="AT32" s="128" t="n">
        <f aca="false">IFERROR(Opttax!AS32/GAMSopt!AS32,"")</f>
        <v>1.00000001141223</v>
      </c>
      <c r="AU32" s="128" t="n">
        <f aca="false">IFERROR(Opttax!AT32/GAMSopt!AT32,"")</f>
        <v>1.00000001540154</v>
      </c>
      <c r="AV32" s="128" t="n">
        <f aca="false">IFERROR(Opttax!AU32/GAMSopt!AU32,"")</f>
        <v>1.00000000279493</v>
      </c>
      <c r="AW32" s="128" t="n">
        <f aca="false">IFERROR(Opttax!AV32/GAMSopt!AV32,"")</f>
        <v>1.00000000744903</v>
      </c>
      <c r="AX32" s="128" t="n">
        <f aca="false">IFERROR(Opttax!AW32/GAMSopt!AW32,"")</f>
        <v>0.999999987829702</v>
      </c>
      <c r="AY32" s="128" t="n">
        <f aca="false">IFERROR(Opttax!AX32/GAMSopt!AX32,"")</f>
        <v>0.999999987728021</v>
      </c>
      <c r="AZ32" s="128" t="n">
        <f aca="false">IFERROR(Opttax!AY32/GAMSopt!AY32,"")</f>
        <v>0.999999999666561</v>
      </c>
      <c r="BA32" s="128" t="n">
        <f aca="false">IFERROR(Opttax!AZ32/GAMSopt!AZ32,"")</f>
        <v>0.999999988471136</v>
      </c>
      <c r="BB32" s="128" t="n">
        <f aca="false">IFERROR(Opttax!BA32/GAMSopt!BA32,"")</f>
        <v>0.999999994730722</v>
      </c>
      <c r="BC32" s="128" t="n">
        <f aca="false">IFERROR(Opttax!BB32/GAMSopt!BB32,"")</f>
        <v>1.00000000867122</v>
      </c>
      <c r="BD32" s="128" t="n">
        <f aca="false">IFERROR(Opttax!BC32/GAMSopt!BC32,"")</f>
        <v>1.0000000107499</v>
      </c>
      <c r="BE32" s="128" t="n">
        <f aca="false">IFERROR(Opttax!BD32/GAMSopt!BD32,"")</f>
        <v>1.00000000555899</v>
      </c>
      <c r="BF32" s="128" t="n">
        <f aca="false">IFERROR(Opttax!BE32/GAMSopt!BE32,"")</f>
        <v>1.00000002811409</v>
      </c>
      <c r="BG32" s="128" t="n">
        <f aca="false">IFERROR(Opttax!BF32/GAMSopt!BF32,"")</f>
        <v>1.00000002270843</v>
      </c>
      <c r="BH32" s="128" t="n">
        <f aca="false">IFERROR(Opttax!BG32/GAMSopt!BG32,"")</f>
        <v>0.999999975375344</v>
      </c>
      <c r="BI32" s="128" t="n">
        <f aca="false">IFERROR(Opttax!BH32/GAMSopt!BH32,"")</f>
        <v>1.00000001286141</v>
      </c>
      <c r="BJ32" s="128" t="n">
        <f aca="false">IFERROR(Opttax!BI32/GAMSopt!BI32,"")</f>
        <v>0.999999999958743</v>
      </c>
    </row>
    <row r="33" customFormat="false" ht="12.75" hidden="false" customHeight="false" outlineLevel="0" collapsed="false">
      <c r="A33" s="0" t="str">
        <f aca="false">Opttax!A33</f>
        <v>   Price of backstop technology (1000$ per tC)</v>
      </c>
      <c r="B33" s="0" t="str">
        <f aca="false">GAMSopt!A33</f>
        <v> Price of Backstop Technology (1000 USD per ton C)</v>
      </c>
      <c r="C33" s="128" t="n">
        <f aca="false">IFERROR(Opttax!B33/GAMSopt!B33,"")</f>
        <v>1</v>
      </c>
      <c r="D33" s="128" t="str">
        <f aca="false">IFERROR(Opttax!C33/GAMSopt!C33,"")</f>
        <v/>
      </c>
      <c r="E33" s="128" t="str">
        <f aca="false">IFERROR(Opttax!D33/GAMSopt!D33,"")</f>
        <v/>
      </c>
      <c r="F33" s="128" t="str">
        <f aca="false">IFERROR(Opttax!E33/GAMSopt!E33,"")</f>
        <v/>
      </c>
      <c r="G33" s="128" t="str">
        <f aca="false">IFERROR(Opttax!F33/GAMSopt!F33,"")</f>
        <v/>
      </c>
      <c r="H33" s="128" t="str">
        <f aca="false">IFERROR(Opttax!G33/GAMSopt!G33,"")</f>
        <v/>
      </c>
      <c r="I33" s="128" t="str">
        <f aca="false">IFERROR(Opttax!H33/GAMSopt!H33,"")</f>
        <v/>
      </c>
      <c r="J33" s="128" t="str">
        <f aca="false">IFERROR(Opttax!I33/GAMSopt!I33,"")</f>
        <v/>
      </c>
      <c r="K33" s="128" t="str">
        <f aca="false">IFERROR(Opttax!J33/GAMSopt!J33,"")</f>
        <v/>
      </c>
      <c r="L33" s="128" t="str">
        <f aca="false">IFERROR(Opttax!K33/GAMSopt!K33,"")</f>
        <v/>
      </c>
      <c r="M33" s="128" t="str">
        <f aca="false">IFERROR(Opttax!L33/GAMSopt!L33,"")</f>
        <v/>
      </c>
      <c r="N33" s="128" t="str">
        <f aca="false">IFERROR(Opttax!M33/GAMSopt!M33,"")</f>
        <v/>
      </c>
      <c r="O33" s="128" t="str">
        <f aca="false">IFERROR(Opttax!N33/GAMSopt!N33,"")</f>
        <v/>
      </c>
      <c r="P33" s="128" t="str">
        <f aca="false">IFERROR(Opttax!O33/GAMSopt!O33,"")</f>
        <v/>
      </c>
      <c r="Q33" s="128" t="str">
        <f aca="false">IFERROR(Opttax!P33/GAMSopt!P33,"")</f>
        <v/>
      </c>
      <c r="R33" s="128" t="str">
        <f aca="false">IFERROR(Opttax!Q33/GAMSopt!Q33,"")</f>
        <v/>
      </c>
      <c r="S33" s="128" t="str">
        <f aca="false">IFERROR(Opttax!R33/GAMSopt!R33,"")</f>
        <v/>
      </c>
      <c r="T33" s="128" t="str">
        <f aca="false">IFERROR(Opttax!S33/GAMSopt!S33,"")</f>
        <v/>
      </c>
      <c r="U33" s="128" t="str">
        <f aca="false">IFERROR(Opttax!T33/GAMSopt!T33,"")</f>
        <v/>
      </c>
      <c r="V33" s="128" t="str">
        <f aca="false">IFERROR(Opttax!U33/GAMSopt!U33,"")</f>
        <v/>
      </c>
      <c r="W33" s="128" t="str">
        <f aca="false">IFERROR(Opttax!V33/GAMSopt!V33,"")</f>
        <v/>
      </c>
      <c r="X33" s="128" t="str">
        <f aca="false">IFERROR(Opttax!W33/GAMSopt!W33,"")</f>
        <v/>
      </c>
      <c r="Y33" s="128" t="str">
        <f aca="false">IFERROR(Opttax!X33/GAMSopt!X33,"")</f>
        <v/>
      </c>
      <c r="Z33" s="128" t="str">
        <f aca="false">IFERROR(Opttax!Y33/GAMSopt!Y33,"")</f>
        <v/>
      </c>
      <c r="AA33" s="128" t="str">
        <f aca="false">IFERROR(Opttax!Z33/GAMSopt!Z33,"")</f>
        <v/>
      </c>
      <c r="AB33" s="128" t="str">
        <f aca="false">IFERROR(Opttax!AA33/GAMSopt!AA33,"")</f>
        <v/>
      </c>
      <c r="AC33" s="128" t="str">
        <f aca="false">IFERROR(Opttax!AB33/GAMSopt!AB33,"")</f>
        <v/>
      </c>
      <c r="AD33" s="128" t="str">
        <f aca="false">IFERROR(Opttax!AC33/GAMSopt!AC33,"")</f>
        <v/>
      </c>
      <c r="AE33" s="128" t="str">
        <f aca="false">IFERROR(Opttax!AD33/GAMSopt!AD33,"")</f>
        <v/>
      </c>
      <c r="AF33" s="128" t="str">
        <f aca="false">IFERROR(Opttax!AE33/GAMSopt!AE33,"")</f>
        <v/>
      </c>
      <c r="AG33" s="128" t="str">
        <f aca="false">IFERROR(Opttax!AF33/GAMSopt!AF33,"")</f>
        <v/>
      </c>
      <c r="AH33" s="128" t="str">
        <f aca="false">IFERROR(Opttax!AG33/GAMSopt!AG33,"")</f>
        <v/>
      </c>
      <c r="AI33" s="128" t="str">
        <f aca="false">IFERROR(Opttax!AH33/GAMSopt!AH33,"")</f>
        <v/>
      </c>
      <c r="AJ33" s="128" t="str">
        <f aca="false">IFERROR(Opttax!AI33/GAMSopt!AI33,"")</f>
        <v/>
      </c>
      <c r="AK33" s="128" t="str">
        <f aca="false">IFERROR(Opttax!AJ33/GAMSopt!AJ33,"")</f>
        <v/>
      </c>
      <c r="AL33" s="128" t="str">
        <f aca="false">IFERROR(Opttax!AK33/GAMSopt!AK33,"")</f>
        <v/>
      </c>
      <c r="AM33" s="128" t="str">
        <f aca="false">IFERROR(Opttax!AL33/GAMSopt!AL33,"")</f>
        <v/>
      </c>
      <c r="AN33" s="128" t="str">
        <f aca="false">IFERROR(Opttax!AM33/GAMSopt!AM33,"")</f>
        <v/>
      </c>
      <c r="AO33" s="128" t="str">
        <f aca="false">IFERROR(Opttax!AN33/GAMSopt!AN33,"")</f>
        <v/>
      </c>
      <c r="AP33" s="128" t="str">
        <f aca="false">IFERROR(Opttax!AO33/GAMSopt!AO33,"")</f>
        <v/>
      </c>
      <c r="AQ33" s="128" t="str">
        <f aca="false">IFERROR(Opttax!AP33/GAMSopt!AP33,"")</f>
        <v/>
      </c>
      <c r="AR33" s="128" t="str">
        <f aca="false">IFERROR(Opttax!AQ33/GAMSopt!AQ33,"")</f>
        <v/>
      </c>
      <c r="AS33" s="128" t="str">
        <f aca="false">IFERROR(Opttax!AR33/GAMSopt!AR33,"")</f>
        <v/>
      </c>
      <c r="AT33" s="128" t="str">
        <f aca="false">IFERROR(Opttax!AS33/GAMSopt!AS33,"")</f>
        <v/>
      </c>
      <c r="AU33" s="128" t="str">
        <f aca="false">IFERROR(Opttax!AT33/GAMSopt!AT33,"")</f>
        <v/>
      </c>
      <c r="AV33" s="128" t="str">
        <f aca="false">IFERROR(Opttax!AU33/GAMSopt!AU33,"")</f>
        <v/>
      </c>
      <c r="AW33" s="128" t="str">
        <f aca="false">IFERROR(Opttax!AV33/GAMSopt!AV33,"")</f>
        <v/>
      </c>
      <c r="AX33" s="128" t="str">
        <f aca="false">IFERROR(Opttax!AW33/GAMSopt!AW33,"")</f>
        <v/>
      </c>
      <c r="AY33" s="128" t="str">
        <f aca="false">IFERROR(Opttax!AX33/GAMSopt!AX33,"")</f>
        <v/>
      </c>
      <c r="AZ33" s="128" t="str">
        <f aca="false">IFERROR(Opttax!AY33/GAMSopt!AY33,"")</f>
        <v/>
      </c>
      <c r="BA33" s="128" t="str">
        <f aca="false">IFERROR(Opttax!AZ33/GAMSopt!AZ33,"")</f>
        <v/>
      </c>
      <c r="BB33" s="128" t="str">
        <f aca="false">IFERROR(Opttax!BA33/GAMSopt!BA33,"")</f>
        <v/>
      </c>
      <c r="BC33" s="128" t="str">
        <f aca="false">IFERROR(Opttax!BB33/GAMSopt!BB33,"")</f>
        <v/>
      </c>
      <c r="BD33" s="128" t="str">
        <f aca="false">IFERROR(Opttax!BC33/GAMSopt!BC33,"")</f>
        <v/>
      </c>
      <c r="BE33" s="128" t="str">
        <f aca="false">IFERROR(Opttax!BD33/GAMSopt!BD33,"")</f>
        <v/>
      </c>
      <c r="BF33" s="128" t="str">
        <f aca="false">IFERROR(Opttax!BE33/GAMSopt!BE33,"")</f>
        <v/>
      </c>
      <c r="BG33" s="128" t="str">
        <f aca="false">IFERROR(Opttax!BF33/GAMSopt!BF33,"")</f>
        <v/>
      </c>
      <c r="BH33" s="128" t="str">
        <f aca="false">IFERROR(Opttax!BG33/GAMSopt!BG33,"")</f>
        <v/>
      </c>
      <c r="BI33" s="128" t="str">
        <f aca="false">IFERROR(Opttax!BH33/GAMSopt!BH33,"")</f>
        <v/>
      </c>
      <c r="BJ33" s="128" t="str">
        <f aca="false">IFERROR(Opttax!BI33/GAMSopt!BI33,"")</f>
        <v/>
      </c>
    </row>
    <row r="34" customFormat="false" ht="12.75" hidden="false" customHeight="false" outlineLevel="0" collapsed="false">
      <c r="A34" s="0" t="str">
        <f aca="false">Opttax!A34</f>
        <v>Backstop price (1000$ per ton CO2)</v>
      </c>
      <c r="B34" s="0" t="str">
        <f aca="false">GAMSopt!A34</f>
        <v> Backstop Price (1000 USD per ton CO2)</v>
      </c>
      <c r="C34" s="128" t="n">
        <f aca="false">IFERROR(Opttax!B34/GAMSopt!B34,"")</f>
        <v>1</v>
      </c>
      <c r="D34" s="128" t="n">
        <f aca="false">IFERROR(Opttax!C34/GAMSopt!C34,"")</f>
        <v>1</v>
      </c>
      <c r="E34" s="128" t="n">
        <f aca="false">IFERROR(Opttax!D34/GAMSopt!D34,"")</f>
        <v>1</v>
      </c>
      <c r="F34" s="128" t="n">
        <f aca="false">IFERROR(Opttax!E34/GAMSopt!E34,"")</f>
        <v>1</v>
      </c>
      <c r="G34" s="128" t="n">
        <f aca="false">IFERROR(Opttax!F34/GAMSopt!F34,"")</f>
        <v>1</v>
      </c>
      <c r="H34" s="128" t="n">
        <f aca="false">IFERROR(Opttax!G34/GAMSopt!G34,"")</f>
        <v>1.00000000000008</v>
      </c>
      <c r="I34" s="128" t="n">
        <f aca="false">IFERROR(Opttax!H34/GAMSopt!H34,"")</f>
        <v>1.00000000000012</v>
      </c>
      <c r="J34" s="128" t="n">
        <f aca="false">IFERROR(Opttax!I34/GAMSopt!I34,"")</f>
        <v>1.00000000000006</v>
      </c>
      <c r="K34" s="128" t="n">
        <f aca="false">IFERROR(Opttax!J34/GAMSopt!J34,"")</f>
        <v>1.00000000000006</v>
      </c>
      <c r="L34" s="128" t="n">
        <f aca="false">IFERROR(Opttax!K34/GAMSopt!K34,"")</f>
        <v>1.00000000000008</v>
      </c>
      <c r="M34" s="128" t="n">
        <f aca="false">IFERROR(Opttax!L34/GAMSopt!L34,"")</f>
        <v>1.00000000000005</v>
      </c>
      <c r="N34" s="128" t="n">
        <f aca="false">IFERROR(Opttax!M34/GAMSopt!M34,"")</f>
        <v>1.00000000000019</v>
      </c>
      <c r="O34" s="128" t="n">
        <f aca="false">IFERROR(Opttax!N34/GAMSopt!N34,"")</f>
        <v>0.999999999999874</v>
      </c>
      <c r="P34" s="128" t="n">
        <f aca="false">IFERROR(Opttax!O34/GAMSopt!O34,"")</f>
        <v>0.999999999999833</v>
      </c>
      <c r="Q34" s="128" t="n">
        <f aca="false">IFERROR(Opttax!P34/GAMSopt!P34,"")</f>
        <v>1.00000000000001</v>
      </c>
      <c r="R34" s="128" t="n">
        <f aca="false">IFERROR(Opttax!Q34/GAMSopt!Q34,"")</f>
        <v>0.999999999999956</v>
      </c>
      <c r="S34" s="128" t="n">
        <f aca="false">IFERROR(Opttax!R34/GAMSopt!R34,"")</f>
        <v>1.00000000000017</v>
      </c>
      <c r="T34" s="128" t="n">
        <f aca="false">IFERROR(Opttax!S34/GAMSopt!S34,"")</f>
        <v>0.999999999999939</v>
      </c>
      <c r="U34" s="128" t="n">
        <f aca="false">IFERROR(Opttax!T34/GAMSopt!T34,"")</f>
        <v>1.0000000000002</v>
      </c>
      <c r="V34" s="128" t="n">
        <f aca="false">IFERROR(Opttax!U34/GAMSopt!U34,"")</f>
        <v>1.00000000000004</v>
      </c>
      <c r="W34" s="128" t="n">
        <f aca="false">IFERROR(Opttax!V34/GAMSopt!V34,"")</f>
        <v>0.999999999999857</v>
      </c>
      <c r="X34" s="128" t="n">
        <f aca="false">IFERROR(Opttax!W34/GAMSopt!W34,"")</f>
        <v>0.999999999999931</v>
      </c>
      <c r="Y34" s="128" t="n">
        <f aca="false">IFERROR(Opttax!X34/GAMSopt!X34,"")</f>
        <v>1.00000000000025</v>
      </c>
      <c r="Z34" s="128" t="n">
        <f aca="false">IFERROR(Opttax!Y34/GAMSopt!Y34,"")</f>
        <v>0.999999999999884</v>
      </c>
      <c r="AA34" s="128" t="n">
        <f aca="false">IFERROR(Opttax!Z34/GAMSopt!Z34,"")</f>
        <v>1.00000000000026</v>
      </c>
      <c r="AB34" s="128" t="n">
        <f aca="false">IFERROR(Opttax!AA34/GAMSopt!AA34,"")</f>
        <v>1.00000000000022</v>
      </c>
      <c r="AC34" s="128" t="n">
        <f aca="false">IFERROR(Opttax!AB34/GAMSopt!AB34,"")</f>
        <v>0.999999999999978</v>
      </c>
      <c r="AD34" s="128" t="n">
        <f aca="false">IFERROR(Opttax!AC34/GAMSopt!AC34,"")</f>
        <v>1.00000000000024</v>
      </c>
      <c r="AE34" s="128" t="n">
        <f aca="false">IFERROR(Opttax!AD34/GAMSopt!AD34,"")</f>
        <v>1.00000000000005</v>
      </c>
      <c r="AF34" s="128" t="n">
        <f aca="false">IFERROR(Opttax!AE34/GAMSopt!AE34,"")</f>
        <v>0.999999999999894</v>
      </c>
      <c r="AG34" s="128" t="n">
        <f aca="false">IFERROR(Opttax!AF34/GAMSopt!AF34,"")</f>
        <v>0.999999999999956</v>
      </c>
      <c r="AH34" s="128" t="n">
        <f aca="false">IFERROR(Opttax!AG34/GAMSopt!AG34,"")</f>
        <v>0.99999999999994</v>
      </c>
      <c r="AI34" s="128" t="n">
        <f aca="false">IFERROR(Opttax!AH34/GAMSopt!AH34,"")</f>
        <v>1.00000000000012</v>
      </c>
      <c r="AJ34" s="128" t="n">
        <f aca="false">IFERROR(Opttax!AI34/GAMSopt!AI34,"")</f>
        <v>0.999999999999818</v>
      </c>
      <c r="AK34" s="128" t="n">
        <f aca="false">IFERROR(Opttax!AJ34/GAMSopt!AJ34,"")</f>
        <v>1.00000000000002</v>
      </c>
      <c r="AL34" s="128" t="n">
        <f aca="false">IFERROR(Opttax!AK34/GAMSopt!AK34,"")</f>
        <v>1.00000000000009</v>
      </c>
      <c r="AM34" s="128" t="n">
        <f aca="false">IFERROR(Opttax!AL34/GAMSopt!AL34,"")</f>
        <v>0.999999999999679</v>
      </c>
      <c r="AN34" s="128" t="n">
        <f aca="false">IFERROR(Opttax!AM34/GAMSopt!AM34,"")</f>
        <v>1.00000000000031</v>
      </c>
      <c r="AO34" s="128" t="n">
        <f aca="false">IFERROR(Opttax!AN34/GAMSopt!AN34,"")</f>
        <v>1.00000000000004</v>
      </c>
      <c r="AP34" s="128" t="n">
        <f aca="false">IFERROR(Opttax!AO34/GAMSopt!AO34,"")</f>
        <v>0.999999999999906</v>
      </c>
      <c r="AQ34" s="128" t="n">
        <f aca="false">IFERROR(Opttax!AP34/GAMSopt!AP34,"")</f>
        <v>1.00000000000025</v>
      </c>
      <c r="AR34" s="128" t="n">
        <f aca="false">IFERROR(Opttax!AQ34/GAMSopt!AQ34,"")</f>
        <v>0.999999999999959</v>
      </c>
      <c r="AS34" s="128" t="n">
        <f aca="false">IFERROR(Opttax!AR34/GAMSopt!AR34,"")</f>
        <v>1.0000000000003</v>
      </c>
      <c r="AT34" s="128" t="n">
        <f aca="false">IFERROR(Opttax!AS34/GAMSopt!AS34,"")</f>
        <v>0.999999999999885</v>
      </c>
      <c r="AU34" s="128" t="n">
        <f aca="false">IFERROR(Opttax!AT34/GAMSopt!AT34,"")</f>
        <v>1.00000000000039</v>
      </c>
      <c r="AV34" s="128" t="n">
        <f aca="false">IFERROR(Opttax!AU34/GAMSopt!AU34,"")</f>
        <v>1.00000000000026</v>
      </c>
      <c r="AW34" s="128" t="n">
        <f aca="false">IFERROR(Opttax!AV34/GAMSopt!AV34,"")</f>
        <v>0.999999999999583</v>
      </c>
      <c r="AX34" s="128" t="n">
        <f aca="false">IFERROR(Opttax!AW34/GAMSopt!AW34,"")</f>
        <v>0.999999999999559</v>
      </c>
      <c r="AY34" s="128" t="n">
        <f aca="false">IFERROR(Opttax!AX34/GAMSopt!AX34,"")</f>
        <v>0.999999999999804</v>
      </c>
      <c r="AZ34" s="128" t="n">
        <f aca="false">IFERROR(Opttax!AY34/GAMSopt!AY34,"")</f>
        <v>1.00000000000006</v>
      </c>
      <c r="BA34" s="128" t="n">
        <f aca="false">IFERROR(Opttax!AZ34/GAMSopt!AZ34,"")</f>
        <v>0.999999999999746</v>
      </c>
      <c r="BB34" s="128" t="n">
        <f aca="false">IFERROR(Opttax!BA34/GAMSopt!BA34,"")</f>
        <v>1.00000000000046</v>
      </c>
      <c r="BC34" s="128" t="n">
        <f aca="false">IFERROR(Opttax!BB34/GAMSopt!BB34,"")</f>
        <v>1.00000000000016</v>
      </c>
      <c r="BD34" s="128" t="n">
        <f aca="false">IFERROR(Opttax!BC34/GAMSopt!BC34,"")</f>
        <v>1.00000000000044</v>
      </c>
      <c r="BE34" s="128" t="n">
        <f aca="false">IFERROR(Opttax!BD34/GAMSopt!BD34,"")</f>
        <v>1.00000000000021</v>
      </c>
      <c r="BF34" s="128" t="n">
        <f aca="false">IFERROR(Opttax!BE34/GAMSopt!BE34,"")</f>
        <v>1.00000000000001</v>
      </c>
      <c r="BG34" s="128" t="n">
        <f aca="false">IFERROR(Opttax!BF34/GAMSopt!BF34,"")</f>
        <v>0.999999999999526</v>
      </c>
      <c r="BH34" s="128" t="n">
        <f aca="false">IFERROR(Opttax!BG34/GAMSopt!BG34,"")</f>
        <v>0.999999999999618</v>
      </c>
      <c r="BI34" s="128" t="n">
        <f aca="false">IFERROR(Opttax!BH34/GAMSopt!BH34,"")</f>
        <v>0.999999999999682</v>
      </c>
      <c r="BJ34" s="128" t="n">
        <f aca="false">IFERROR(Opttax!BI34/GAMSopt!BI34,"")</f>
        <v>1.00000000000049</v>
      </c>
    </row>
    <row r="35" customFormat="false" ht="12.75" hidden="false" customHeight="false" outlineLevel="0" collapsed="false">
      <c r="A35" s="0" t="str">
        <f aca="false">Opttax!A35</f>
        <v>   Ratio of asymptotic to initial backstop price</v>
      </c>
      <c r="B35" s="0" t="str">
        <f aca="false">GAMSopt!A35</f>
        <v>Ratio of Asymptotic to Initial Backstop Price</v>
      </c>
      <c r="C35" s="128" t="str">
        <f aca="false">IFERROR(Opttax!B35/GAMSopt!B35,"")</f>
        <v/>
      </c>
      <c r="D35" s="128" t="str">
        <f aca="false">IFERROR(Opttax!C35/GAMSopt!C35,"")</f>
        <v/>
      </c>
      <c r="E35" s="128" t="str">
        <f aca="false">IFERROR(Opttax!D35/GAMSopt!D35,"")</f>
        <v/>
      </c>
      <c r="F35" s="128" t="str">
        <f aca="false">IFERROR(Opttax!E35/GAMSopt!E35,"")</f>
        <v/>
      </c>
      <c r="G35" s="128" t="str">
        <f aca="false">IFERROR(Opttax!F35/GAMSopt!F35,"")</f>
        <v/>
      </c>
      <c r="H35" s="128" t="str">
        <f aca="false">IFERROR(Opttax!G35/GAMSopt!G35,"")</f>
        <v/>
      </c>
      <c r="I35" s="128" t="str">
        <f aca="false">IFERROR(Opttax!H35/GAMSopt!H35,"")</f>
        <v/>
      </c>
      <c r="J35" s="128" t="str">
        <f aca="false">IFERROR(Opttax!I35/GAMSopt!I35,"")</f>
        <v/>
      </c>
      <c r="K35" s="128" t="str">
        <f aca="false">IFERROR(Opttax!J35/GAMSopt!J35,"")</f>
        <v/>
      </c>
      <c r="L35" s="128" t="str">
        <f aca="false">IFERROR(Opttax!K35/GAMSopt!K35,"")</f>
        <v/>
      </c>
      <c r="M35" s="128" t="str">
        <f aca="false">IFERROR(Opttax!L35/GAMSopt!L35,"")</f>
        <v/>
      </c>
      <c r="N35" s="128" t="str">
        <f aca="false">IFERROR(Opttax!M35/GAMSopt!M35,"")</f>
        <v/>
      </c>
      <c r="O35" s="128" t="str">
        <f aca="false">IFERROR(Opttax!N35/GAMSopt!N35,"")</f>
        <v/>
      </c>
      <c r="P35" s="128" t="str">
        <f aca="false">IFERROR(Opttax!O35/GAMSopt!O35,"")</f>
        <v/>
      </c>
      <c r="Q35" s="128" t="str">
        <f aca="false">IFERROR(Opttax!P35/GAMSopt!P35,"")</f>
        <v/>
      </c>
      <c r="R35" s="128" t="str">
        <f aca="false">IFERROR(Opttax!Q35/GAMSopt!Q35,"")</f>
        <v/>
      </c>
      <c r="S35" s="128" t="str">
        <f aca="false">IFERROR(Opttax!R35/GAMSopt!R35,"")</f>
        <v/>
      </c>
      <c r="T35" s="128" t="str">
        <f aca="false">IFERROR(Opttax!S35/GAMSopt!S35,"")</f>
        <v/>
      </c>
      <c r="U35" s="128" t="str">
        <f aca="false">IFERROR(Opttax!T35/GAMSopt!T35,"")</f>
        <v/>
      </c>
      <c r="V35" s="128" t="str">
        <f aca="false">IFERROR(Opttax!U35/GAMSopt!U35,"")</f>
        <v/>
      </c>
      <c r="W35" s="128" t="str">
        <f aca="false">IFERROR(Opttax!V35/GAMSopt!V35,"")</f>
        <v/>
      </c>
      <c r="X35" s="128" t="str">
        <f aca="false">IFERROR(Opttax!W35/GAMSopt!W35,"")</f>
        <v/>
      </c>
      <c r="Y35" s="128" t="str">
        <f aca="false">IFERROR(Opttax!X35/GAMSopt!X35,"")</f>
        <v/>
      </c>
      <c r="Z35" s="128" t="str">
        <f aca="false">IFERROR(Opttax!Y35/GAMSopt!Y35,"")</f>
        <v/>
      </c>
      <c r="AA35" s="128" t="str">
        <f aca="false">IFERROR(Opttax!Z35/GAMSopt!Z35,"")</f>
        <v/>
      </c>
      <c r="AB35" s="128" t="str">
        <f aca="false">IFERROR(Opttax!AA35/GAMSopt!AA35,"")</f>
        <v/>
      </c>
      <c r="AC35" s="128" t="str">
        <f aca="false">IFERROR(Opttax!AB35/GAMSopt!AB35,"")</f>
        <v/>
      </c>
      <c r="AD35" s="128" t="str">
        <f aca="false">IFERROR(Opttax!AC35/GAMSopt!AC35,"")</f>
        <v/>
      </c>
      <c r="AE35" s="128" t="str">
        <f aca="false">IFERROR(Opttax!AD35/GAMSopt!AD35,"")</f>
        <v/>
      </c>
      <c r="AF35" s="128" t="str">
        <f aca="false">IFERROR(Opttax!AE35/GAMSopt!AE35,"")</f>
        <v/>
      </c>
      <c r="AG35" s="128" t="str">
        <f aca="false">IFERROR(Opttax!AF35/GAMSopt!AF35,"")</f>
        <v/>
      </c>
      <c r="AH35" s="128" t="str">
        <f aca="false">IFERROR(Opttax!AG35/GAMSopt!AG35,"")</f>
        <v/>
      </c>
      <c r="AI35" s="128" t="str">
        <f aca="false">IFERROR(Opttax!AH35/GAMSopt!AH35,"")</f>
        <v/>
      </c>
      <c r="AJ35" s="128" t="str">
        <f aca="false">IFERROR(Opttax!AI35/GAMSopt!AI35,"")</f>
        <v/>
      </c>
      <c r="AK35" s="128" t="str">
        <f aca="false">IFERROR(Opttax!AJ35/GAMSopt!AJ35,"")</f>
        <v/>
      </c>
      <c r="AL35" s="128" t="str">
        <f aca="false">IFERROR(Opttax!AK35/GAMSopt!AK35,"")</f>
        <v/>
      </c>
      <c r="AM35" s="128" t="str">
        <f aca="false">IFERROR(Opttax!AL35/GAMSopt!AL35,"")</f>
        <v/>
      </c>
      <c r="AN35" s="128" t="str">
        <f aca="false">IFERROR(Opttax!AM35/GAMSopt!AM35,"")</f>
        <v/>
      </c>
      <c r="AO35" s="128" t="str">
        <f aca="false">IFERROR(Opttax!AN35/GAMSopt!AN35,"")</f>
        <v/>
      </c>
      <c r="AP35" s="128" t="str">
        <f aca="false">IFERROR(Opttax!AO35/GAMSopt!AO35,"")</f>
        <v/>
      </c>
      <c r="AQ35" s="128" t="str">
        <f aca="false">IFERROR(Opttax!AP35/GAMSopt!AP35,"")</f>
        <v/>
      </c>
      <c r="AR35" s="128" t="str">
        <f aca="false">IFERROR(Opttax!AQ35/GAMSopt!AQ35,"")</f>
        <v/>
      </c>
      <c r="AS35" s="128" t="str">
        <f aca="false">IFERROR(Opttax!AR35/GAMSopt!AR35,"")</f>
        <v/>
      </c>
      <c r="AT35" s="128" t="str">
        <f aca="false">IFERROR(Opttax!AS35/GAMSopt!AS35,"")</f>
        <v/>
      </c>
      <c r="AU35" s="128" t="str">
        <f aca="false">IFERROR(Opttax!AT35/GAMSopt!AT35,"")</f>
        <v/>
      </c>
      <c r="AV35" s="128" t="str">
        <f aca="false">IFERROR(Opttax!AU35/GAMSopt!AU35,"")</f>
        <v/>
      </c>
      <c r="AW35" s="128" t="str">
        <f aca="false">IFERROR(Opttax!AV35/GAMSopt!AV35,"")</f>
        <v/>
      </c>
      <c r="AX35" s="128" t="str">
        <f aca="false">IFERROR(Opttax!AW35/GAMSopt!AW35,"")</f>
        <v/>
      </c>
      <c r="AY35" s="128" t="str">
        <f aca="false">IFERROR(Opttax!AX35/GAMSopt!AX35,"")</f>
        <v/>
      </c>
      <c r="AZ35" s="128" t="str">
        <f aca="false">IFERROR(Opttax!AY35/GAMSopt!AY35,"")</f>
        <v/>
      </c>
      <c r="BA35" s="128" t="str">
        <f aca="false">IFERROR(Opttax!AZ35/GAMSopt!AZ35,"")</f>
        <v/>
      </c>
      <c r="BB35" s="128" t="str">
        <f aca="false">IFERROR(Opttax!BA35/GAMSopt!BA35,"")</f>
        <v/>
      </c>
      <c r="BC35" s="128" t="str">
        <f aca="false">IFERROR(Opttax!BB35/GAMSopt!BB35,"")</f>
        <v/>
      </c>
      <c r="BD35" s="128" t="str">
        <f aca="false">IFERROR(Opttax!BC35/GAMSopt!BC35,"")</f>
        <v/>
      </c>
      <c r="BE35" s="128" t="str">
        <f aca="false">IFERROR(Opttax!BD35/GAMSopt!BD35,"")</f>
        <v/>
      </c>
      <c r="BF35" s="128" t="str">
        <f aca="false">IFERROR(Opttax!BE35/GAMSopt!BE35,"")</f>
        <v/>
      </c>
      <c r="BG35" s="128" t="str">
        <f aca="false">IFERROR(Opttax!BF35/GAMSopt!BF35,"")</f>
        <v/>
      </c>
      <c r="BH35" s="128" t="str">
        <f aca="false">IFERROR(Opttax!BG35/GAMSopt!BG35,"")</f>
        <v/>
      </c>
      <c r="BI35" s="128" t="str">
        <f aca="false">IFERROR(Opttax!BH35/GAMSopt!BH35,"")</f>
        <v/>
      </c>
      <c r="BJ35" s="128" t="str">
        <f aca="false">IFERROR(Opttax!BI35/GAMSopt!BI35,"")</f>
        <v/>
      </c>
    </row>
    <row r="36" customFormat="false" ht="12.75" hidden="false" customHeight="false" outlineLevel="0" collapsed="false">
      <c r="A36" s="0" t="str">
        <f aca="false">Opttax!A36</f>
        <v>   Decline rate of backstop price (per half-decade)</v>
      </c>
      <c r="B36" s="0" t="str">
        <f aca="false">GAMSopt!A36</f>
        <v>Decline Rate of Backstop Price (per period)</v>
      </c>
      <c r="C36" s="128" t="str">
        <f aca="false">IFERROR(Opttax!B36/GAMSopt!B36,"")</f>
        <v/>
      </c>
      <c r="D36" s="128" t="str">
        <f aca="false">IFERROR(Opttax!C36/GAMSopt!C36,"")</f>
        <v/>
      </c>
      <c r="E36" s="128" t="str">
        <f aca="false">IFERROR(Opttax!D36/GAMSopt!D36,"")</f>
        <v/>
      </c>
      <c r="F36" s="128" t="str">
        <f aca="false">IFERROR(Opttax!E36/GAMSopt!E36,"")</f>
        <v/>
      </c>
      <c r="G36" s="128" t="str">
        <f aca="false">IFERROR(Opttax!F36/GAMSopt!F36,"")</f>
        <v/>
      </c>
      <c r="H36" s="128" t="str">
        <f aca="false">IFERROR(Opttax!G36/GAMSopt!G36,"")</f>
        <v/>
      </c>
      <c r="I36" s="128" t="str">
        <f aca="false">IFERROR(Opttax!H36/GAMSopt!H36,"")</f>
        <v/>
      </c>
      <c r="J36" s="128" t="str">
        <f aca="false">IFERROR(Opttax!I36/GAMSopt!I36,"")</f>
        <v/>
      </c>
      <c r="K36" s="128" t="str">
        <f aca="false">IFERROR(Opttax!J36/GAMSopt!J36,"")</f>
        <v/>
      </c>
      <c r="L36" s="128" t="str">
        <f aca="false">IFERROR(Opttax!K36/GAMSopt!K36,"")</f>
        <v/>
      </c>
      <c r="M36" s="128" t="str">
        <f aca="false">IFERROR(Opttax!L36/GAMSopt!L36,"")</f>
        <v/>
      </c>
      <c r="N36" s="128" t="str">
        <f aca="false">IFERROR(Opttax!M36/GAMSopt!M36,"")</f>
        <v/>
      </c>
      <c r="O36" s="128" t="str">
        <f aca="false">IFERROR(Opttax!N36/GAMSopt!N36,"")</f>
        <v/>
      </c>
      <c r="P36" s="128" t="str">
        <f aca="false">IFERROR(Opttax!O36/GAMSopt!O36,"")</f>
        <v/>
      </c>
      <c r="Q36" s="128" t="str">
        <f aca="false">IFERROR(Opttax!P36/GAMSopt!P36,"")</f>
        <v/>
      </c>
      <c r="R36" s="128" t="str">
        <f aca="false">IFERROR(Opttax!Q36/GAMSopt!Q36,"")</f>
        <v/>
      </c>
      <c r="S36" s="128" t="str">
        <f aca="false">IFERROR(Opttax!R36/GAMSopt!R36,"")</f>
        <v/>
      </c>
      <c r="T36" s="128" t="str">
        <f aca="false">IFERROR(Opttax!S36/GAMSopt!S36,"")</f>
        <v/>
      </c>
      <c r="U36" s="128" t="str">
        <f aca="false">IFERROR(Opttax!T36/GAMSopt!T36,"")</f>
        <v/>
      </c>
      <c r="V36" s="128" t="str">
        <f aca="false">IFERROR(Opttax!U36/GAMSopt!U36,"")</f>
        <v/>
      </c>
      <c r="W36" s="128" t="str">
        <f aca="false">IFERROR(Opttax!V36/GAMSopt!V36,"")</f>
        <v/>
      </c>
      <c r="X36" s="128" t="str">
        <f aca="false">IFERROR(Opttax!W36/GAMSopt!W36,"")</f>
        <v/>
      </c>
      <c r="Y36" s="128" t="str">
        <f aca="false">IFERROR(Opttax!X36/GAMSopt!X36,"")</f>
        <v/>
      </c>
      <c r="Z36" s="128" t="str">
        <f aca="false">IFERROR(Opttax!Y36/GAMSopt!Y36,"")</f>
        <v/>
      </c>
      <c r="AA36" s="128" t="str">
        <f aca="false">IFERROR(Opttax!Z36/GAMSopt!Z36,"")</f>
        <v/>
      </c>
      <c r="AB36" s="128" t="str">
        <f aca="false">IFERROR(Opttax!AA36/GAMSopt!AA36,"")</f>
        <v/>
      </c>
      <c r="AC36" s="128" t="str">
        <f aca="false">IFERROR(Opttax!AB36/GAMSopt!AB36,"")</f>
        <v/>
      </c>
      <c r="AD36" s="128" t="str">
        <f aca="false">IFERROR(Opttax!AC36/GAMSopt!AC36,"")</f>
        <v/>
      </c>
      <c r="AE36" s="128" t="str">
        <f aca="false">IFERROR(Opttax!AD36/GAMSopt!AD36,"")</f>
        <v/>
      </c>
      <c r="AF36" s="128" t="str">
        <f aca="false">IFERROR(Opttax!AE36/GAMSopt!AE36,"")</f>
        <v/>
      </c>
      <c r="AG36" s="128" t="str">
        <f aca="false">IFERROR(Opttax!AF36/GAMSopt!AF36,"")</f>
        <v/>
      </c>
      <c r="AH36" s="128" t="str">
        <f aca="false">IFERROR(Opttax!AG36/GAMSopt!AG36,"")</f>
        <v/>
      </c>
      <c r="AI36" s="128" t="str">
        <f aca="false">IFERROR(Opttax!AH36/GAMSopt!AH36,"")</f>
        <v/>
      </c>
      <c r="AJ36" s="128" t="str">
        <f aca="false">IFERROR(Opttax!AI36/GAMSopt!AI36,"")</f>
        <v/>
      </c>
      <c r="AK36" s="128" t="str">
        <f aca="false">IFERROR(Opttax!AJ36/GAMSopt!AJ36,"")</f>
        <v/>
      </c>
      <c r="AL36" s="128" t="str">
        <f aca="false">IFERROR(Opttax!AK36/GAMSopt!AK36,"")</f>
        <v/>
      </c>
      <c r="AM36" s="128" t="str">
        <f aca="false">IFERROR(Opttax!AL36/GAMSopt!AL36,"")</f>
        <v/>
      </c>
      <c r="AN36" s="128" t="str">
        <f aca="false">IFERROR(Opttax!AM36/GAMSopt!AM36,"")</f>
        <v/>
      </c>
      <c r="AO36" s="128" t="str">
        <f aca="false">IFERROR(Opttax!AN36/GAMSopt!AN36,"")</f>
        <v/>
      </c>
      <c r="AP36" s="128" t="str">
        <f aca="false">IFERROR(Opttax!AO36/GAMSopt!AO36,"")</f>
        <v/>
      </c>
      <c r="AQ36" s="128" t="str">
        <f aca="false">IFERROR(Opttax!AP36/GAMSopt!AP36,"")</f>
        <v/>
      </c>
      <c r="AR36" s="128" t="str">
        <f aca="false">IFERROR(Opttax!AQ36/GAMSopt!AQ36,"")</f>
        <v/>
      </c>
      <c r="AS36" s="128" t="str">
        <f aca="false">IFERROR(Opttax!AR36/GAMSopt!AR36,"")</f>
        <v/>
      </c>
      <c r="AT36" s="128" t="str">
        <f aca="false">IFERROR(Opttax!AS36/GAMSopt!AS36,"")</f>
        <v/>
      </c>
      <c r="AU36" s="128" t="str">
        <f aca="false">IFERROR(Opttax!AT36/GAMSopt!AT36,"")</f>
        <v/>
      </c>
      <c r="AV36" s="128" t="str">
        <f aca="false">IFERROR(Opttax!AU36/GAMSopt!AU36,"")</f>
        <v/>
      </c>
      <c r="AW36" s="128" t="str">
        <f aca="false">IFERROR(Opttax!AV36/GAMSopt!AV36,"")</f>
        <v/>
      </c>
      <c r="AX36" s="128" t="str">
        <f aca="false">IFERROR(Opttax!AW36/GAMSopt!AW36,"")</f>
        <v/>
      </c>
      <c r="AY36" s="128" t="str">
        <f aca="false">IFERROR(Opttax!AX36/GAMSopt!AX36,"")</f>
        <v/>
      </c>
      <c r="AZ36" s="128" t="str">
        <f aca="false">IFERROR(Opttax!AY36/GAMSopt!AY36,"")</f>
        <v/>
      </c>
      <c r="BA36" s="128" t="str">
        <f aca="false">IFERROR(Opttax!AZ36/GAMSopt!AZ36,"")</f>
        <v/>
      </c>
      <c r="BB36" s="128" t="str">
        <f aca="false">IFERROR(Opttax!BA36/GAMSopt!BA36,"")</f>
        <v/>
      </c>
      <c r="BC36" s="128" t="str">
        <f aca="false">IFERROR(Opttax!BB36/GAMSopt!BB36,"")</f>
        <v/>
      </c>
      <c r="BD36" s="128" t="str">
        <f aca="false">IFERROR(Opttax!BC36/GAMSopt!BC36,"")</f>
        <v/>
      </c>
      <c r="BE36" s="128" t="str">
        <f aca="false">IFERROR(Opttax!BD36/GAMSopt!BD36,"")</f>
        <v/>
      </c>
      <c r="BF36" s="128" t="str">
        <f aca="false">IFERROR(Opttax!BE36/GAMSopt!BE36,"")</f>
        <v/>
      </c>
      <c r="BG36" s="128" t="str">
        <f aca="false">IFERROR(Opttax!BF36/GAMSopt!BF36,"")</f>
        <v/>
      </c>
      <c r="BH36" s="128" t="str">
        <f aca="false">IFERROR(Opttax!BG36/GAMSopt!BG36,"")</f>
        <v/>
      </c>
      <c r="BI36" s="128" t="str">
        <f aca="false">IFERROR(Opttax!BH36/GAMSopt!BH36,"")</f>
        <v/>
      </c>
      <c r="BJ36" s="128" t="str">
        <f aca="false">IFERROR(Opttax!BI36/GAMSopt!BI36,"")</f>
        <v/>
      </c>
    </row>
    <row r="37" customFormat="false" ht="12.75" hidden="false" customHeight="false" outlineLevel="0" collapsed="false">
      <c r="A37" s="0" t="str">
        <f aca="false">Opttax!A37</f>
        <v>   Upper limit of control rate after 2150</v>
      </c>
      <c r="B37" s="0" t="str">
        <f aca="false">GAMSopt!A37</f>
        <v>Upper limit of Control Rate</v>
      </c>
      <c r="C37" s="128" t="n">
        <f aca="false">IFERROR(Opttax!B37/GAMSopt!B37,"")</f>
        <v>1</v>
      </c>
      <c r="D37" s="128" t="str">
        <f aca="false">IFERROR(Opttax!C37/GAMSopt!C37,"")</f>
        <v/>
      </c>
      <c r="E37" s="128" t="str">
        <f aca="false">IFERROR(Opttax!D37/GAMSopt!D37,"")</f>
        <v/>
      </c>
      <c r="F37" s="128" t="str">
        <f aca="false">IFERROR(Opttax!E37/GAMSopt!E37,"")</f>
        <v/>
      </c>
      <c r="G37" s="128" t="str">
        <f aca="false">IFERROR(Opttax!F37/GAMSopt!F37,"")</f>
        <v/>
      </c>
      <c r="H37" s="128" t="str">
        <f aca="false">IFERROR(Opttax!G37/GAMSopt!G37,"")</f>
        <v/>
      </c>
      <c r="I37" s="128" t="str">
        <f aca="false">IFERROR(Opttax!H37/GAMSopt!H37,"")</f>
        <v/>
      </c>
      <c r="J37" s="128" t="str">
        <f aca="false">IFERROR(Opttax!I37/GAMSopt!I37,"")</f>
        <v/>
      </c>
      <c r="K37" s="128" t="str">
        <f aca="false">IFERROR(Opttax!J37/GAMSopt!J37,"")</f>
        <v/>
      </c>
      <c r="L37" s="128" t="str">
        <f aca="false">IFERROR(Opttax!K37/GAMSopt!K37,"")</f>
        <v/>
      </c>
      <c r="M37" s="128" t="str">
        <f aca="false">IFERROR(Opttax!L37/GAMSopt!L37,"")</f>
        <v/>
      </c>
      <c r="N37" s="128" t="str">
        <f aca="false">IFERROR(Opttax!M37/GAMSopt!M37,"")</f>
        <v/>
      </c>
      <c r="O37" s="128" t="str">
        <f aca="false">IFERROR(Opttax!N37/GAMSopt!N37,"")</f>
        <v/>
      </c>
      <c r="P37" s="128" t="str">
        <f aca="false">IFERROR(Opttax!O37/GAMSopt!O37,"")</f>
        <v/>
      </c>
      <c r="Q37" s="128" t="str">
        <f aca="false">IFERROR(Opttax!P37/GAMSopt!P37,"")</f>
        <v/>
      </c>
      <c r="R37" s="128" t="str">
        <f aca="false">IFERROR(Opttax!Q37/GAMSopt!Q37,"")</f>
        <v/>
      </c>
      <c r="S37" s="128" t="str">
        <f aca="false">IFERROR(Opttax!R37/GAMSopt!R37,"")</f>
        <v/>
      </c>
      <c r="T37" s="128" t="str">
        <f aca="false">IFERROR(Opttax!S37/GAMSopt!S37,"")</f>
        <v/>
      </c>
      <c r="U37" s="128" t="str">
        <f aca="false">IFERROR(Opttax!T37/GAMSopt!T37,"")</f>
        <v/>
      </c>
      <c r="V37" s="128" t="str">
        <f aca="false">IFERROR(Opttax!U37/GAMSopt!U37,"")</f>
        <v/>
      </c>
      <c r="W37" s="128" t="str">
        <f aca="false">IFERROR(Opttax!V37/GAMSopt!V37,"")</f>
        <v/>
      </c>
      <c r="X37" s="128" t="str">
        <f aca="false">IFERROR(Opttax!W37/GAMSopt!W37,"")</f>
        <v/>
      </c>
      <c r="Y37" s="128" t="str">
        <f aca="false">IFERROR(Opttax!X37/GAMSopt!X37,"")</f>
        <v/>
      </c>
      <c r="Z37" s="128" t="str">
        <f aca="false">IFERROR(Opttax!Y37/GAMSopt!Y37,"")</f>
        <v/>
      </c>
      <c r="AA37" s="128" t="str">
        <f aca="false">IFERROR(Opttax!Z37/GAMSopt!Z37,"")</f>
        <v/>
      </c>
      <c r="AB37" s="128" t="str">
        <f aca="false">IFERROR(Opttax!AA37/GAMSopt!AA37,"")</f>
        <v/>
      </c>
      <c r="AC37" s="128" t="str">
        <f aca="false">IFERROR(Opttax!AB37/GAMSopt!AB37,"")</f>
        <v/>
      </c>
      <c r="AD37" s="128" t="str">
        <f aca="false">IFERROR(Opttax!AC37/GAMSopt!AC37,"")</f>
        <v/>
      </c>
      <c r="AE37" s="128" t="str">
        <f aca="false">IFERROR(Opttax!AD37/GAMSopt!AD37,"")</f>
        <v/>
      </c>
      <c r="AF37" s="128" t="str">
        <f aca="false">IFERROR(Opttax!AE37/GAMSopt!AE37,"")</f>
        <v/>
      </c>
      <c r="AG37" s="128" t="str">
        <f aca="false">IFERROR(Opttax!AF37/GAMSopt!AF37,"")</f>
        <v/>
      </c>
      <c r="AH37" s="128" t="str">
        <f aca="false">IFERROR(Opttax!AG37/GAMSopt!AG37,"")</f>
        <v/>
      </c>
      <c r="AI37" s="128" t="str">
        <f aca="false">IFERROR(Opttax!AH37/GAMSopt!AH37,"")</f>
        <v/>
      </c>
      <c r="AJ37" s="128" t="str">
        <f aca="false">IFERROR(Opttax!AI37/GAMSopt!AI37,"")</f>
        <v/>
      </c>
      <c r="AK37" s="128" t="str">
        <f aca="false">IFERROR(Opttax!AJ37/GAMSopt!AJ37,"")</f>
        <v/>
      </c>
      <c r="AL37" s="128" t="str">
        <f aca="false">IFERROR(Opttax!AK37/GAMSopt!AK37,"")</f>
        <v/>
      </c>
      <c r="AM37" s="128" t="str">
        <f aca="false">IFERROR(Opttax!AL37/GAMSopt!AL37,"")</f>
        <v/>
      </c>
      <c r="AN37" s="128" t="str">
        <f aca="false">IFERROR(Opttax!AM37/GAMSopt!AM37,"")</f>
        <v/>
      </c>
      <c r="AO37" s="128" t="str">
        <f aca="false">IFERROR(Opttax!AN37/GAMSopt!AN37,"")</f>
        <v/>
      </c>
      <c r="AP37" s="128" t="str">
        <f aca="false">IFERROR(Opttax!AO37/GAMSopt!AO37,"")</f>
        <v/>
      </c>
      <c r="AQ37" s="128" t="str">
        <f aca="false">IFERROR(Opttax!AP37/GAMSopt!AP37,"")</f>
        <v/>
      </c>
      <c r="AR37" s="128" t="str">
        <f aca="false">IFERROR(Opttax!AQ37/GAMSopt!AQ37,"")</f>
        <v/>
      </c>
      <c r="AS37" s="128" t="str">
        <f aca="false">IFERROR(Opttax!AR37/GAMSopt!AR37,"")</f>
        <v/>
      </c>
      <c r="AT37" s="128" t="str">
        <f aca="false">IFERROR(Opttax!AS37/GAMSopt!AS37,"")</f>
        <v/>
      </c>
      <c r="AU37" s="128" t="str">
        <f aca="false">IFERROR(Opttax!AT37/GAMSopt!AT37,"")</f>
        <v/>
      </c>
      <c r="AV37" s="128" t="str">
        <f aca="false">IFERROR(Opttax!AU37/GAMSopt!AU37,"")</f>
        <v/>
      </c>
      <c r="AW37" s="128" t="str">
        <f aca="false">IFERROR(Opttax!AV37/GAMSopt!AV37,"")</f>
        <v/>
      </c>
      <c r="AX37" s="128" t="str">
        <f aca="false">IFERROR(Opttax!AW37/GAMSopt!AW37,"")</f>
        <v/>
      </c>
      <c r="AY37" s="128" t="str">
        <f aca="false">IFERROR(Opttax!AX37/GAMSopt!AX37,"")</f>
        <v/>
      </c>
      <c r="AZ37" s="128" t="str">
        <f aca="false">IFERROR(Opttax!AY37/GAMSopt!AY37,"")</f>
        <v/>
      </c>
      <c r="BA37" s="128" t="str">
        <f aca="false">IFERROR(Opttax!AZ37/GAMSopt!AZ37,"")</f>
        <v/>
      </c>
      <c r="BB37" s="128" t="str">
        <f aca="false">IFERROR(Opttax!BA37/GAMSopt!BA37,"")</f>
        <v/>
      </c>
      <c r="BC37" s="128" t="str">
        <f aca="false">IFERROR(Opttax!BB37/GAMSopt!BB37,"")</f>
        <v/>
      </c>
      <c r="BD37" s="128" t="str">
        <f aca="false">IFERROR(Opttax!BC37/GAMSopt!BC37,"")</f>
        <v/>
      </c>
      <c r="BE37" s="128" t="str">
        <f aca="false">IFERROR(Opttax!BD37/GAMSopt!BD37,"")</f>
        <v/>
      </c>
      <c r="BF37" s="128" t="str">
        <f aca="false">IFERROR(Opttax!BE37/GAMSopt!BE37,"")</f>
        <v/>
      </c>
      <c r="BG37" s="128" t="str">
        <f aca="false">IFERROR(Opttax!BF37/GAMSopt!BF37,"")</f>
        <v/>
      </c>
      <c r="BH37" s="128" t="str">
        <f aca="false">IFERROR(Opttax!BG37/GAMSopt!BG37,"")</f>
        <v/>
      </c>
      <c r="BI37" s="128" t="str">
        <f aca="false">IFERROR(Opttax!BH37/GAMSopt!BH37,"")</f>
        <v/>
      </c>
      <c r="BJ37" s="128" t="str">
        <f aca="false">IFERROR(Opttax!BI37/GAMSopt!BI37,"")</f>
        <v/>
      </c>
    </row>
    <row r="38" customFormat="false" ht="12.75" hidden="false" customHeight="false" outlineLevel="0" collapsed="false">
      <c r="A38" s="0" t="str">
        <f aca="false">Opttax!A38</f>
        <v>Backstop competitive year (pback declines rapidly for periods beyond)</v>
      </c>
      <c r="B38" s="0" t="str">
        <f aca="false">GAMSopt!A38</f>
        <v>Backstop Competitive Year (Henceforth pBack declines rapidly)</v>
      </c>
      <c r="C38" s="128" t="str">
        <f aca="false">IFERROR(Opttax!B38/GAMSopt!B38,"")</f>
        <v/>
      </c>
      <c r="D38" s="128" t="str">
        <f aca="false">IFERROR(Opttax!C38/GAMSopt!C38,"")</f>
        <v/>
      </c>
      <c r="E38" s="128" t="str">
        <f aca="false">IFERROR(Opttax!D38/GAMSopt!D38,"")</f>
        <v/>
      </c>
      <c r="F38" s="128" t="str">
        <f aca="false">IFERROR(Opttax!E38/GAMSopt!E38,"")</f>
        <v/>
      </c>
      <c r="G38" s="128" t="str">
        <f aca="false">IFERROR(Opttax!F38/GAMSopt!F38,"")</f>
        <v/>
      </c>
      <c r="H38" s="128" t="str">
        <f aca="false">IFERROR(Opttax!G38/GAMSopt!G38,"")</f>
        <v/>
      </c>
      <c r="I38" s="128" t="str">
        <f aca="false">IFERROR(Opttax!H38/GAMSopt!H38,"")</f>
        <v/>
      </c>
      <c r="J38" s="128" t="str">
        <f aca="false">IFERROR(Opttax!I38/GAMSopt!I38,"")</f>
        <v/>
      </c>
      <c r="K38" s="128" t="str">
        <f aca="false">IFERROR(Opttax!J38/GAMSopt!J38,"")</f>
        <v/>
      </c>
      <c r="L38" s="128" t="str">
        <f aca="false">IFERROR(Opttax!K38/GAMSopt!K38,"")</f>
        <v/>
      </c>
      <c r="M38" s="128" t="str">
        <f aca="false">IFERROR(Opttax!L38/GAMSopt!L38,"")</f>
        <v/>
      </c>
      <c r="N38" s="128" t="str">
        <f aca="false">IFERROR(Opttax!M38/GAMSopt!M38,"")</f>
        <v/>
      </c>
      <c r="O38" s="128" t="str">
        <f aca="false">IFERROR(Opttax!N38/GAMSopt!N38,"")</f>
        <v/>
      </c>
      <c r="P38" s="128" t="str">
        <f aca="false">IFERROR(Opttax!O38/GAMSopt!O38,"")</f>
        <v/>
      </c>
      <c r="Q38" s="128" t="str">
        <f aca="false">IFERROR(Opttax!P38/GAMSopt!P38,"")</f>
        <v/>
      </c>
      <c r="R38" s="128" t="str">
        <f aca="false">IFERROR(Opttax!Q38/GAMSopt!Q38,"")</f>
        <v/>
      </c>
      <c r="S38" s="128" t="str">
        <f aca="false">IFERROR(Opttax!R38/GAMSopt!R38,"")</f>
        <v/>
      </c>
      <c r="T38" s="128" t="str">
        <f aca="false">IFERROR(Opttax!S38/GAMSopt!S38,"")</f>
        <v/>
      </c>
      <c r="U38" s="128" t="str">
        <f aca="false">IFERROR(Opttax!T38/GAMSopt!T38,"")</f>
        <v/>
      </c>
      <c r="V38" s="128" t="str">
        <f aca="false">IFERROR(Opttax!U38/GAMSopt!U38,"")</f>
        <v/>
      </c>
      <c r="W38" s="128" t="str">
        <f aca="false">IFERROR(Opttax!V38/GAMSopt!V38,"")</f>
        <v/>
      </c>
      <c r="X38" s="128" t="str">
        <f aca="false">IFERROR(Opttax!W38/GAMSopt!W38,"")</f>
        <v/>
      </c>
      <c r="Y38" s="128" t="str">
        <f aca="false">IFERROR(Opttax!X38/GAMSopt!X38,"")</f>
        <v/>
      </c>
      <c r="Z38" s="128" t="str">
        <f aca="false">IFERROR(Opttax!Y38/GAMSopt!Y38,"")</f>
        <v/>
      </c>
      <c r="AA38" s="128" t="str">
        <f aca="false">IFERROR(Opttax!Z38/GAMSopt!Z38,"")</f>
        <v/>
      </c>
      <c r="AB38" s="128" t="str">
        <f aca="false">IFERROR(Opttax!AA38/GAMSopt!AA38,"")</f>
        <v/>
      </c>
      <c r="AC38" s="128" t="str">
        <f aca="false">IFERROR(Opttax!AB38/GAMSopt!AB38,"")</f>
        <v/>
      </c>
      <c r="AD38" s="128" t="str">
        <f aca="false">IFERROR(Opttax!AC38/GAMSopt!AC38,"")</f>
        <v/>
      </c>
      <c r="AE38" s="128" t="str">
        <f aca="false">IFERROR(Opttax!AD38/GAMSopt!AD38,"")</f>
        <v/>
      </c>
      <c r="AF38" s="128" t="str">
        <f aca="false">IFERROR(Opttax!AE38/GAMSopt!AE38,"")</f>
        <v/>
      </c>
      <c r="AG38" s="128" t="str">
        <f aca="false">IFERROR(Opttax!AF38/GAMSopt!AF38,"")</f>
        <v/>
      </c>
      <c r="AH38" s="128" t="str">
        <f aca="false">IFERROR(Opttax!AG38/GAMSopt!AG38,"")</f>
        <v/>
      </c>
      <c r="AI38" s="128" t="str">
        <f aca="false">IFERROR(Opttax!AH38/GAMSopt!AH38,"")</f>
        <v/>
      </c>
      <c r="AJ38" s="128" t="str">
        <f aca="false">IFERROR(Opttax!AI38/GAMSopt!AI38,"")</f>
        <v/>
      </c>
      <c r="AK38" s="128" t="str">
        <f aca="false">IFERROR(Opttax!AJ38/GAMSopt!AJ38,"")</f>
        <v/>
      </c>
      <c r="AL38" s="128" t="str">
        <f aca="false">IFERROR(Opttax!AK38/GAMSopt!AK38,"")</f>
        <v/>
      </c>
      <c r="AM38" s="128" t="str">
        <f aca="false">IFERROR(Opttax!AL38/GAMSopt!AL38,"")</f>
        <v/>
      </c>
      <c r="AN38" s="128" t="str">
        <f aca="false">IFERROR(Opttax!AM38/GAMSopt!AM38,"")</f>
        <v/>
      </c>
      <c r="AO38" s="128" t="str">
        <f aca="false">IFERROR(Opttax!AN38/GAMSopt!AN38,"")</f>
        <v/>
      </c>
      <c r="AP38" s="128" t="str">
        <f aca="false">IFERROR(Opttax!AO38/GAMSopt!AO38,"")</f>
        <v/>
      </c>
      <c r="AQ38" s="128" t="str">
        <f aca="false">IFERROR(Opttax!AP38/GAMSopt!AP38,"")</f>
        <v/>
      </c>
      <c r="AR38" s="128" t="str">
        <f aca="false">IFERROR(Opttax!AQ38/GAMSopt!AQ38,"")</f>
        <v/>
      </c>
      <c r="AS38" s="128" t="str">
        <f aca="false">IFERROR(Opttax!AR38/GAMSopt!AR38,"")</f>
        <v/>
      </c>
      <c r="AT38" s="128" t="str">
        <f aca="false">IFERROR(Opttax!AS38/GAMSopt!AS38,"")</f>
        <v/>
      </c>
      <c r="AU38" s="128" t="str">
        <f aca="false">IFERROR(Opttax!AT38/GAMSopt!AT38,"")</f>
        <v/>
      </c>
      <c r="AV38" s="128" t="str">
        <f aca="false">IFERROR(Opttax!AU38/GAMSopt!AU38,"")</f>
        <v/>
      </c>
      <c r="AW38" s="128" t="str">
        <f aca="false">IFERROR(Opttax!AV38/GAMSopt!AV38,"")</f>
        <v/>
      </c>
      <c r="AX38" s="128" t="str">
        <f aca="false">IFERROR(Opttax!AW38/GAMSopt!AW38,"")</f>
        <v/>
      </c>
      <c r="AY38" s="128" t="str">
        <f aca="false">IFERROR(Opttax!AX38/GAMSopt!AX38,"")</f>
        <v/>
      </c>
      <c r="AZ38" s="128" t="str">
        <f aca="false">IFERROR(Opttax!AY38/GAMSopt!AY38,"")</f>
        <v/>
      </c>
      <c r="BA38" s="128" t="str">
        <f aca="false">IFERROR(Opttax!AZ38/GAMSopt!AZ38,"")</f>
        <v/>
      </c>
      <c r="BB38" s="128" t="str">
        <f aca="false">IFERROR(Opttax!BA38/GAMSopt!BA38,"")</f>
        <v/>
      </c>
      <c r="BC38" s="128" t="str">
        <f aca="false">IFERROR(Opttax!BB38/GAMSopt!BB38,"")</f>
        <v/>
      </c>
      <c r="BD38" s="128" t="str">
        <f aca="false">IFERROR(Opttax!BC38/GAMSopt!BC38,"")</f>
        <v/>
      </c>
      <c r="BE38" s="128" t="str">
        <f aca="false">IFERROR(Opttax!BD38/GAMSopt!BD38,"")</f>
        <v/>
      </c>
      <c r="BF38" s="128" t="str">
        <f aca="false">IFERROR(Opttax!BE38/GAMSopt!BE38,"")</f>
        <v/>
      </c>
      <c r="BG38" s="128" t="str">
        <f aca="false">IFERROR(Opttax!BF38/GAMSopt!BF38,"")</f>
        <v/>
      </c>
      <c r="BH38" s="128" t="str">
        <f aca="false">IFERROR(Opttax!BG38/GAMSopt!BG38,"")</f>
        <v/>
      </c>
      <c r="BI38" s="128" t="str">
        <f aca="false">IFERROR(Opttax!BH38/GAMSopt!BH38,"")</f>
        <v/>
      </c>
      <c r="BJ38" s="128" t="str">
        <f aca="false">IFERROR(Opttax!BI38/GAMSopt!BI38,"")</f>
        <v/>
      </c>
    </row>
    <row r="39" customFormat="false" ht="12.75" hidden="false" customHeight="false" outlineLevel="0" collapsed="false">
      <c r="A39" s="0" t="str">
        <f aca="false">Opttax!A39</f>
        <v>Exponent of control cost function</v>
      </c>
      <c r="B39" s="0" t="str">
        <f aca="false">GAMSopt!A39</f>
        <v>Exponent of control cost function</v>
      </c>
      <c r="C39" s="128" t="n">
        <f aca="false">IFERROR(Opttax!B39/GAMSopt!B39,"")</f>
        <v>1</v>
      </c>
      <c r="D39" s="128" t="str">
        <f aca="false">IFERROR(Opttax!C39/GAMSopt!C39,"")</f>
        <v/>
      </c>
      <c r="E39" s="128" t="str">
        <f aca="false">IFERROR(Opttax!D39/GAMSopt!D39,"")</f>
        <v/>
      </c>
      <c r="F39" s="128" t="str">
        <f aca="false">IFERROR(Opttax!E39/GAMSopt!E39,"")</f>
        <v/>
      </c>
      <c r="G39" s="128" t="str">
        <f aca="false">IFERROR(Opttax!F39/GAMSopt!F39,"")</f>
        <v/>
      </c>
      <c r="H39" s="128" t="str">
        <f aca="false">IFERROR(Opttax!G39/GAMSopt!G39,"")</f>
        <v/>
      </c>
      <c r="I39" s="128" t="str">
        <f aca="false">IFERROR(Opttax!H39/GAMSopt!H39,"")</f>
        <v/>
      </c>
      <c r="J39" s="128" t="str">
        <f aca="false">IFERROR(Opttax!I39/GAMSopt!I39,"")</f>
        <v/>
      </c>
      <c r="K39" s="128" t="str">
        <f aca="false">IFERROR(Opttax!J39/GAMSopt!J39,"")</f>
        <v/>
      </c>
      <c r="L39" s="128" t="str">
        <f aca="false">IFERROR(Opttax!K39/GAMSopt!K39,"")</f>
        <v/>
      </c>
      <c r="M39" s="128" t="str">
        <f aca="false">IFERROR(Opttax!L39/GAMSopt!L39,"")</f>
        <v/>
      </c>
      <c r="N39" s="128" t="str">
        <f aca="false">IFERROR(Opttax!M39/GAMSopt!M39,"")</f>
        <v/>
      </c>
      <c r="O39" s="128" t="str">
        <f aca="false">IFERROR(Opttax!N39/GAMSopt!N39,"")</f>
        <v/>
      </c>
      <c r="P39" s="128" t="str">
        <f aca="false">IFERROR(Opttax!O39/GAMSopt!O39,"")</f>
        <v/>
      </c>
      <c r="Q39" s="128" t="str">
        <f aca="false">IFERROR(Opttax!P39/GAMSopt!P39,"")</f>
        <v/>
      </c>
      <c r="R39" s="128" t="str">
        <f aca="false">IFERROR(Opttax!Q39/GAMSopt!Q39,"")</f>
        <v/>
      </c>
      <c r="S39" s="128" t="str">
        <f aca="false">IFERROR(Opttax!R39/GAMSopt!R39,"")</f>
        <v/>
      </c>
      <c r="T39" s="128" t="str">
        <f aca="false">IFERROR(Opttax!S39/GAMSopt!S39,"")</f>
        <v/>
      </c>
      <c r="U39" s="128" t="str">
        <f aca="false">IFERROR(Opttax!T39/GAMSopt!T39,"")</f>
        <v/>
      </c>
      <c r="V39" s="128" t="str">
        <f aca="false">IFERROR(Opttax!U39/GAMSopt!U39,"")</f>
        <v/>
      </c>
      <c r="W39" s="128" t="str">
        <f aca="false">IFERROR(Opttax!V39/GAMSopt!V39,"")</f>
        <v/>
      </c>
      <c r="X39" s="128" t="str">
        <f aca="false">IFERROR(Opttax!W39/GAMSopt!W39,"")</f>
        <v/>
      </c>
      <c r="Y39" s="128" t="str">
        <f aca="false">IFERROR(Opttax!X39/GAMSopt!X39,"")</f>
        <v/>
      </c>
      <c r="Z39" s="128" t="str">
        <f aca="false">IFERROR(Opttax!Y39/GAMSopt!Y39,"")</f>
        <v/>
      </c>
      <c r="AA39" s="128" t="str">
        <f aca="false">IFERROR(Opttax!Z39/GAMSopt!Z39,"")</f>
        <v/>
      </c>
      <c r="AB39" s="128" t="str">
        <f aca="false">IFERROR(Opttax!AA39/GAMSopt!AA39,"")</f>
        <v/>
      </c>
      <c r="AC39" s="128" t="str">
        <f aca="false">IFERROR(Opttax!AB39/GAMSopt!AB39,"")</f>
        <v/>
      </c>
      <c r="AD39" s="128" t="str">
        <f aca="false">IFERROR(Opttax!AC39/GAMSopt!AC39,"")</f>
        <v/>
      </c>
      <c r="AE39" s="128" t="str">
        <f aca="false">IFERROR(Opttax!AD39/GAMSopt!AD39,"")</f>
        <v/>
      </c>
      <c r="AF39" s="128" t="str">
        <f aca="false">IFERROR(Opttax!AE39/GAMSopt!AE39,"")</f>
        <v/>
      </c>
      <c r="AG39" s="128" t="str">
        <f aca="false">IFERROR(Opttax!AF39/GAMSopt!AF39,"")</f>
        <v/>
      </c>
      <c r="AH39" s="128" t="str">
        <f aca="false">IFERROR(Opttax!AG39/GAMSopt!AG39,"")</f>
        <v/>
      </c>
      <c r="AI39" s="128" t="str">
        <f aca="false">IFERROR(Opttax!AH39/GAMSopt!AH39,"")</f>
        <v/>
      </c>
      <c r="AJ39" s="128" t="str">
        <f aca="false">IFERROR(Opttax!AI39/GAMSopt!AI39,"")</f>
        <v/>
      </c>
      <c r="AK39" s="128" t="str">
        <f aca="false">IFERROR(Opttax!AJ39/GAMSopt!AJ39,"")</f>
        <v/>
      </c>
      <c r="AL39" s="128" t="str">
        <f aca="false">IFERROR(Opttax!AK39/GAMSopt!AK39,"")</f>
        <v/>
      </c>
      <c r="AM39" s="128" t="str">
        <f aca="false">IFERROR(Opttax!AL39/GAMSopt!AL39,"")</f>
        <v/>
      </c>
      <c r="AN39" s="128" t="str">
        <f aca="false">IFERROR(Opttax!AM39/GAMSopt!AM39,"")</f>
        <v/>
      </c>
      <c r="AO39" s="128" t="str">
        <f aca="false">IFERROR(Opttax!AN39/GAMSopt!AN39,"")</f>
        <v/>
      </c>
      <c r="AP39" s="128" t="str">
        <f aca="false">IFERROR(Opttax!AO39/GAMSopt!AO39,"")</f>
        <v/>
      </c>
      <c r="AQ39" s="128" t="str">
        <f aca="false">IFERROR(Opttax!AP39/GAMSopt!AP39,"")</f>
        <v/>
      </c>
      <c r="AR39" s="128" t="str">
        <f aca="false">IFERROR(Opttax!AQ39/GAMSopt!AQ39,"")</f>
        <v/>
      </c>
      <c r="AS39" s="128" t="str">
        <f aca="false">IFERROR(Opttax!AR39/GAMSopt!AR39,"")</f>
        <v/>
      </c>
      <c r="AT39" s="128" t="str">
        <f aca="false">IFERROR(Opttax!AS39/GAMSopt!AS39,"")</f>
        <v/>
      </c>
      <c r="AU39" s="128" t="str">
        <f aca="false">IFERROR(Opttax!AT39/GAMSopt!AT39,"")</f>
        <v/>
      </c>
      <c r="AV39" s="128" t="str">
        <f aca="false">IFERROR(Opttax!AU39/GAMSopt!AU39,"")</f>
        <v/>
      </c>
      <c r="AW39" s="128" t="str">
        <f aca="false">IFERROR(Opttax!AV39/GAMSopt!AV39,"")</f>
        <v/>
      </c>
      <c r="AX39" s="128" t="str">
        <f aca="false">IFERROR(Opttax!AW39/GAMSopt!AW39,"")</f>
        <v/>
      </c>
      <c r="AY39" s="128" t="str">
        <f aca="false">IFERROR(Opttax!AX39/GAMSopt!AX39,"")</f>
        <v/>
      </c>
      <c r="AZ39" s="128" t="str">
        <f aca="false">IFERROR(Opttax!AY39/GAMSopt!AY39,"")</f>
        <v/>
      </c>
      <c r="BA39" s="128" t="str">
        <f aca="false">IFERROR(Opttax!AZ39/GAMSopt!AZ39,"")</f>
        <v/>
      </c>
      <c r="BB39" s="128" t="str">
        <f aca="false">IFERROR(Opttax!BA39/GAMSopt!BA39,"")</f>
        <v/>
      </c>
      <c r="BC39" s="128" t="str">
        <f aca="false">IFERROR(Opttax!BB39/GAMSopt!BB39,"")</f>
        <v/>
      </c>
      <c r="BD39" s="128" t="str">
        <f aca="false">IFERROR(Opttax!BC39/GAMSopt!BC39,"")</f>
        <v/>
      </c>
      <c r="BE39" s="128" t="str">
        <f aca="false">IFERROR(Opttax!BD39/GAMSopt!BD39,"")</f>
        <v/>
      </c>
      <c r="BF39" s="128" t="str">
        <f aca="false">IFERROR(Opttax!BE39/GAMSopt!BE39,"")</f>
        <v/>
      </c>
      <c r="BG39" s="128" t="str">
        <f aca="false">IFERROR(Opttax!BF39/GAMSopt!BF39,"")</f>
        <v/>
      </c>
      <c r="BH39" s="128" t="str">
        <f aca="false">IFERROR(Opttax!BG39/GAMSopt!BG39,"")</f>
        <v/>
      </c>
      <c r="BI39" s="128" t="str">
        <f aca="false">IFERROR(Opttax!BH39/GAMSopt!BH39,"")</f>
        <v/>
      </c>
      <c r="BJ39" s="128" t="str">
        <f aca="false">IFERROR(Opttax!BI39/GAMSopt!BI39,"")</f>
        <v/>
      </c>
    </row>
    <row r="40" customFormat="false" ht="12.75" hidden="false" customHeight="false" outlineLevel="0" collapsed="false">
      <c r="A40" s="0" t="str">
        <f aca="false">Opttax!A40</f>
        <v>EMISSIONS</v>
      </c>
      <c r="B40" s="0" t="str">
        <f aca="false">GAMSopt!A40</f>
        <v>* EMISSIONS</v>
      </c>
      <c r="C40" s="128" t="str">
        <f aca="false">IFERROR(Opttax!B40/GAMSopt!B40,"")</f>
        <v/>
      </c>
      <c r="D40" s="128" t="str">
        <f aca="false">IFERROR(Opttax!C40/GAMSopt!C40,"")</f>
        <v/>
      </c>
      <c r="E40" s="128" t="str">
        <f aca="false">IFERROR(Opttax!D40/GAMSopt!D40,"")</f>
        <v/>
      </c>
      <c r="F40" s="128" t="str">
        <f aca="false">IFERROR(Opttax!E40/GAMSopt!E40,"")</f>
        <v/>
      </c>
      <c r="G40" s="128" t="str">
        <f aca="false">IFERROR(Opttax!F40/GAMSopt!F40,"")</f>
        <v/>
      </c>
      <c r="H40" s="128" t="str">
        <f aca="false">IFERROR(Opttax!G40/GAMSopt!G40,"")</f>
        <v/>
      </c>
      <c r="I40" s="128" t="str">
        <f aca="false">IFERROR(Opttax!H40/GAMSopt!H40,"")</f>
        <v/>
      </c>
      <c r="J40" s="128" t="str">
        <f aca="false">IFERROR(Opttax!I40/GAMSopt!I40,"")</f>
        <v/>
      </c>
      <c r="K40" s="128" t="str">
        <f aca="false">IFERROR(Opttax!J40/GAMSopt!J40,"")</f>
        <v/>
      </c>
      <c r="L40" s="128" t="str">
        <f aca="false">IFERROR(Opttax!K40/GAMSopt!K40,"")</f>
        <v/>
      </c>
      <c r="M40" s="128" t="str">
        <f aca="false">IFERROR(Opttax!L40/GAMSopt!L40,"")</f>
        <v/>
      </c>
      <c r="N40" s="128" t="str">
        <f aca="false">IFERROR(Opttax!M40/GAMSopt!M40,"")</f>
        <v/>
      </c>
      <c r="O40" s="128" t="str">
        <f aca="false">IFERROR(Opttax!N40/GAMSopt!N40,"")</f>
        <v/>
      </c>
      <c r="P40" s="128" t="str">
        <f aca="false">IFERROR(Opttax!O40/GAMSopt!O40,"")</f>
        <v/>
      </c>
      <c r="Q40" s="128" t="str">
        <f aca="false">IFERROR(Opttax!P40/GAMSopt!P40,"")</f>
        <v/>
      </c>
      <c r="R40" s="128" t="str">
        <f aca="false">IFERROR(Opttax!Q40/GAMSopt!Q40,"")</f>
        <v/>
      </c>
      <c r="S40" s="128" t="str">
        <f aca="false">IFERROR(Opttax!R40/GAMSopt!R40,"")</f>
        <v/>
      </c>
      <c r="T40" s="128" t="str">
        <f aca="false">IFERROR(Opttax!S40/GAMSopt!S40,"")</f>
        <v/>
      </c>
      <c r="U40" s="128" t="str">
        <f aca="false">IFERROR(Opttax!T40/GAMSopt!T40,"")</f>
        <v/>
      </c>
      <c r="V40" s="128" t="str">
        <f aca="false">IFERROR(Opttax!U40/GAMSopt!U40,"")</f>
        <v/>
      </c>
      <c r="W40" s="128" t="str">
        <f aca="false">IFERROR(Opttax!V40/GAMSopt!V40,"")</f>
        <v/>
      </c>
      <c r="X40" s="128" t="str">
        <f aca="false">IFERROR(Opttax!W40/GAMSopt!W40,"")</f>
        <v/>
      </c>
      <c r="Y40" s="128" t="str">
        <f aca="false">IFERROR(Opttax!X40/GAMSopt!X40,"")</f>
        <v/>
      </c>
      <c r="Z40" s="128" t="str">
        <f aca="false">IFERROR(Opttax!Y40/GAMSopt!Y40,"")</f>
        <v/>
      </c>
      <c r="AA40" s="128" t="str">
        <f aca="false">IFERROR(Opttax!Z40/GAMSopt!Z40,"")</f>
        <v/>
      </c>
      <c r="AB40" s="128" t="str">
        <f aca="false">IFERROR(Opttax!AA40/GAMSopt!AA40,"")</f>
        <v/>
      </c>
      <c r="AC40" s="128" t="str">
        <f aca="false">IFERROR(Opttax!AB40/GAMSopt!AB40,"")</f>
        <v/>
      </c>
      <c r="AD40" s="128" t="str">
        <f aca="false">IFERROR(Opttax!AC40/GAMSopt!AC40,"")</f>
        <v/>
      </c>
      <c r="AE40" s="128" t="str">
        <f aca="false">IFERROR(Opttax!AD40/GAMSopt!AD40,"")</f>
        <v/>
      </c>
      <c r="AF40" s="128" t="str">
        <f aca="false">IFERROR(Opttax!AE40/GAMSopt!AE40,"")</f>
        <v/>
      </c>
      <c r="AG40" s="128" t="str">
        <f aca="false">IFERROR(Opttax!AF40/GAMSopt!AF40,"")</f>
        <v/>
      </c>
      <c r="AH40" s="128" t="str">
        <f aca="false">IFERROR(Opttax!AG40/GAMSopt!AG40,"")</f>
        <v/>
      </c>
      <c r="AI40" s="128" t="str">
        <f aca="false">IFERROR(Opttax!AH40/GAMSopt!AH40,"")</f>
        <v/>
      </c>
      <c r="AJ40" s="128" t="str">
        <f aca="false">IFERROR(Opttax!AI40/GAMSopt!AI40,"")</f>
        <v/>
      </c>
      <c r="AK40" s="128" t="str">
        <f aca="false">IFERROR(Opttax!AJ40/GAMSopt!AJ40,"")</f>
        <v/>
      </c>
      <c r="AL40" s="128" t="str">
        <f aca="false">IFERROR(Opttax!AK40/GAMSopt!AK40,"")</f>
        <v/>
      </c>
      <c r="AM40" s="128" t="str">
        <f aca="false">IFERROR(Opttax!AL40/GAMSopt!AL40,"")</f>
        <v/>
      </c>
      <c r="AN40" s="128" t="str">
        <f aca="false">IFERROR(Opttax!AM40/GAMSopt!AM40,"")</f>
        <v/>
      </c>
      <c r="AO40" s="128" t="str">
        <f aca="false">IFERROR(Opttax!AN40/GAMSopt!AN40,"")</f>
        <v/>
      </c>
      <c r="AP40" s="128" t="str">
        <f aca="false">IFERROR(Opttax!AO40/GAMSopt!AO40,"")</f>
        <v/>
      </c>
      <c r="AQ40" s="128" t="str">
        <f aca="false">IFERROR(Opttax!AP40/GAMSopt!AP40,"")</f>
        <v/>
      </c>
      <c r="AR40" s="128" t="str">
        <f aca="false">IFERROR(Opttax!AQ40/GAMSopt!AQ40,"")</f>
        <v/>
      </c>
      <c r="AS40" s="128" t="str">
        <f aca="false">IFERROR(Opttax!AR40/GAMSopt!AR40,"")</f>
        <v/>
      </c>
      <c r="AT40" s="128" t="str">
        <f aca="false">IFERROR(Opttax!AS40/GAMSopt!AS40,"")</f>
        <v/>
      </c>
      <c r="AU40" s="128" t="str">
        <f aca="false">IFERROR(Opttax!AT40/GAMSopt!AT40,"")</f>
        <v/>
      </c>
      <c r="AV40" s="128" t="str">
        <f aca="false">IFERROR(Opttax!AU40/GAMSopt!AU40,"")</f>
        <v/>
      </c>
      <c r="AW40" s="128" t="str">
        <f aca="false">IFERROR(Opttax!AV40/GAMSopt!AV40,"")</f>
        <v/>
      </c>
      <c r="AX40" s="128" t="str">
        <f aca="false">IFERROR(Opttax!AW40/GAMSopt!AW40,"")</f>
        <v/>
      </c>
      <c r="AY40" s="128" t="str">
        <f aca="false">IFERROR(Opttax!AX40/GAMSopt!AX40,"")</f>
        <v/>
      </c>
      <c r="AZ40" s="128" t="str">
        <f aca="false">IFERROR(Opttax!AY40/GAMSopt!AY40,"")</f>
        <v/>
      </c>
      <c r="BA40" s="128" t="str">
        <f aca="false">IFERROR(Opttax!AZ40/GAMSopt!AZ40,"")</f>
        <v/>
      </c>
      <c r="BB40" s="128" t="str">
        <f aca="false">IFERROR(Opttax!BA40/GAMSopt!BA40,"")</f>
        <v/>
      </c>
      <c r="BC40" s="128" t="str">
        <f aca="false">IFERROR(Opttax!BB40/GAMSopt!BB40,"")</f>
        <v/>
      </c>
      <c r="BD40" s="128" t="str">
        <f aca="false">IFERROR(Opttax!BC40/GAMSopt!BC40,"")</f>
        <v/>
      </c>
      <c r="BE40" s="128" t="str">
        <f aca="false">IFERROR(Opttax!BD40/GAMSopt!BD40,"")</f>
        <v/>
      </c>
      <c r="BF40" s="128" t="str">
        <f aca="false">IFERROR(Opttax!BE40/GAMSopt!BE40,"")</f>
        <v/>
      </c>
      <c r="BG40" s="128" t="str">
        <f aca="false">IFERROR(Opttax!BF40/GAMSopt!BF40,"")</f>
        <v/>
      </c>
      <c r="BH40" s="128" t="str">
        <f aca="false">IFERROR(Opttax!BG40/GAMSopt!BG40,"")</f>
        <v/>
      </c>
      <c r="BI40" s="128" t="str">
        <f aca="false">IFERROR(Opttax!BH40/GAMSopt!BH40,"")</f>
        <v/>
      </c>
      <c r="BJ40" s="128" t="str">
        <f aca="false">IFERROR(Opttax!BI40/GAMSopt!BI40,"")</f>
        <v/>
      </c>
    </row>
    <row r="41" customFormat="false" ht="12.75" hidden="false" customHeight="false" outlineLevel="0" collapsed="false">
      <c r="A41" s="0" t="str">
        <f aca="false">Opttax!A41</f>
        <v>Sigma (industrial, MTCO2/$1000 2000 US$)</v>
      </c>
      <c r="B41" s="0" t="str">
        <f aca="false">GAMSopt!A41</f>
        <v>Sigma (Industrial MTCO2 per 1000 USD [2000]</v>
      </c>
      <c r="C41" s="128" t="n">
        <f aca="false">IFERROR(Opttax!B41/GAMSopt!B41,"")</f>
        <v>1</v>
      </c>
      <c r="D41" s="128" t="n">
        <f aca="false">IFERROR(Opttax!C41/GAMSopt!C41,"")</f>
        <v>1.0000000000352</v>
      </c>
      <c r="E41" s="128" t="n">
        <f aca="false">IFERROR(Opttax!D41/GAMSopt!D41,"")</f>
        <v>1.00000000001646</v>
      </c>
      <c r="F41" s="128" t="n">
        <f aca="false">IFERROR(Opttax!E41/GAMSopt!E41,"")</f>
        <v>1.00000000000438</v>
      </c>
      <c r="G41" s="128" t="n">
        <f aca="false">IFERROR(Opttax!F41/GAMSopt!F41,"")</f>
        <v>0.999999999987138</v>
      </c>
      <c r="H41" s="128" t="n">
        <f aca="false">IFERROR(Opttax!G41/GAMSopt!G41,"")</f>
        <v>0.999999999957903</v>
      </c>
      <c r="I41" s="128" t="n">
        <f aca="false">IFERROR(Opttax!H41/GAMSopt!H41,"")</f>
        <v>1.00000000013138</v>
      </c>
      <c r="J41" s="128" t="n">
        <f aca="false">IFERROR(Opttax!I41/GAMSopt!I41,"")</f>
        <v>1.00000000001095</v>
      </c>
      <c r="K41" s="128" t="n">
        <f aca="false">IFERROR(Opttax!J41/GAMSopt!J41,"")</f>
        <v>0.999999999951402</v>
      </c>
      <c r="L41" s="128" t="n">
        <f aca="false">IFERROR(Opttax!K41/GAMSopt!K41,"")</f>
        <v>0.999999999945025</v>
      </c>
      <c r="M41" s="128" t="n">
        <f aca="false">IFERROR(Opttax!L41/GAMSopt!L41,"")</f>
        <v>0.999999999986362</v>
      </c>
      <c r="N41" s="128" t="n">
        <f aca="false">IFERROR(Opttax!M41/GAMSopt!M41,"")</f>
        <v>1.00000000017516</v>
      </c>
      <c r="O41" s="128" t="n">
        <f aca="false">IFERROR(Opttax!N41/GAMSopt!N41,"")</f>
        <v>1.00000000012279</v>
      </c>
      <c r="P41" s="128" t="n">
        <f aca="false">IFERROR(Opttax!O41/GAMSopt!O41,"")</f>
        <v>1.00000000009708</v>
      </c>
      <c r="Q41" s="128" t="n">
        <f aca="false">IFERROR(Opttax!P41/GAMSopt!P41,"")</f>
        <v>1.00000000006228</v>
      </c>
      <c r="R41" s="128" t="n">
        <f aca="false">IFERROR(Opttax!Q41/GAMSopt!Q41,"")</f>
        <v>1.00000000007735</v>
      </c>
      <c r="S41" s="128" t="n">
        <f aca="false">IFERROR(Opttax!R41/GAMSopt!R41,"")</f>
        <v>1.0000000001552</v>
      </c>
      <c r="T41" s="128" t="n">
        <f aca="false">IFERROR(Opttax!S41/GAMSopt!S41,"")</f>
        <v>0.999999999993928</v>
      </c>
      <c r="U41" s="128" t="n">
        <f aca="false">IFERROR(Opttax!T41/GAMSopt!T41,"")</f>
        <v>0.999999999853264</v>
      </c>
      <c r="V41" s="128" t="n">
        <f aca="false">IFERROR(Opttax!U41/GAMSopt!U41,"")</f>
        <v>1.00000000004301</v>
      </c>
      <c r="W41" s="128" t="n">
        <f aca="false">IFERROR(Opttax!V41/GAMSopt!V41,"")</f>
        <v>0.999999999943581</v>
      </c>
      <c r="X41" s="128" t="n">
        <f aca="false">IFERROR(Opttax!W41/GAMSopt!W41,"")</f>
        <v>1.00000000011047</v>
      </c>
      <c r="Y41" s="128" t="n">
        <f aca="false">IFERROR(Opttax!X41/GAMSopt!X41,"")</f>
        <v>1.00000000013828</v>
      </c>
      <c r="Z41" s="128" t="n">
        <f aca="false">IFERROR(Opttax!Y41/GAMSopt!Y41,"")</f>
        <v>1.00000000012237</v>
      </c>
      <c r="AA41" s="128" t="n">
        <f aca="false">IFERROR(Opttax!Z41/GAMSopt!Z41,"")</f>
        <v>0.999999999925584</v>
      </c>
      <c r="AB41" s="128" t="n">
        <f aca="false">IFERROR(Opttax!AA41/GAMSopt!AA41,"")</f>
        <v>1.00000000012396</v>
      </c>
      <c r="AC41" s="128" t="n">
        <f aca="false">IFERROR(Opttax!AB41/GAMSopt!AB41,"")</f>
        <v>0.999999999727923</v>
      </c>
      <c r="AD41" s="128" t="n">
        <f aca="false">IFERROR(Opttax!AC41/GAMSopt!AC41,"")</f>
        <v>1.00000000022426</v>
      </c>
      <c r="AE41" s="128" t="n">
        <f aca="false">IFERROR(Opttax!AD41/GAMSopt!AD41,"")</f>
        <v>1.00000000026084</v>
      </c>
      <c r="AF41" s="128" t="n">
        <f aca="false">IFERROR(Opttax!AE41/GAMSopt!AE41,"")</f>
        <v>1.00000000035077</v>
      </c>
      <c r="AG41" s="128" t="n">
        <f aca="false">IFERROR(Opttax!AF41/GAMSopt!AF41,"")</f>
        <v>0.999999999700955</v>
      </c>
      <c r="AH41" s="128" t="n">
        <f aca="false">IFERROR(Opttax!AG41/GAMSopt!AG41,"")</f>
        <v>0.999999999659768</v>
      </c>
      <c r="AI41" s="128" t="n">
        <f aca="false">IFERROR(Opttax!AH41/GAMSopt!AH41,"")</f>
        <v>1.00000000033214</v>
      </c>
      <c r="AJ41" s="128" t="n">
        <f aca="false">IFERROR(Opttax!AI41/GAMSopt!AI41,"")</f>
        <v>1.00000000040153</v>
      </c>
      <c r="AK41" s="128" t="n">
        <f aca="false">IFERROR(Opttax!AJ41/GAMSopt!AJ41,"")</f>
        <v>1.00000000027485</v>
      </c>
      <c r="AL41" s="128" t="n">
        <f aca="false">IFERROR(Opttax!AK41/GAMSopt!AK41,"")</f>
        <v>1.00000000043801</v>
      </c>
      <c r="AM41" s="128" t="n">
        <f aca="false">IFERROR(Opttax!AL41/GAMSopt!AL41,"")</f>
        <v>1.00000000020761</v>
      </c>
      <c r="AN41" s="128" t="n">
        <f aca="false">IFERROR(Opttax!AM41/GAMSopt!AM41,"")</f>
        <v>1.0000000002942</v>
      </c>
      <c r="AO41" s="128" t="n">
        <f aca="false">IFERROR(Opttax!AN41/GAMSopt!AN41,"")</f>
        <v>1.00000000042525</v>
      </c>
      <c r="AP41" s="128" t="n">
        <f aca="false">IFERROR(Opttax!AO41/GAMSopt!AO41,"")</f>
        <v>0.999999999577939</v>
      </c>
      <c r="AQ41" s="128" t="n">
        <f aca="false">IFERROR(Opttax!AP41/GAMSopt!AP41,"")</f>
        <v>1.0000000003481</v>
      </c>
      <c r="AR41" s="128" t="n">
        <f aca="false">IFERROR(Opttax!AQ41/GAMSopt!AQ41,"")</f>
        <v>0.999999999596254</v>
      </c>
      <c r="AS41" s="128" t="n">
        <f aca="false">IFERROR(Opttax!AR41/GAMSopt!AR41,"")</f>
        <v>0.999999999829198</v>
      </c>
      <c r="AT41" s="128" t="n">
        <f aca="false">IFERROR(Opttax!AS41/GAMSopt!AS41,"")</f>
        <v>1.00000000066652</v>
      </c>
      <c r="AU41" s="128" t="n">
        <f aca="false">IFERROR(Opttax!AT41/GAMSopt!AT41,"")</f>
        <v>0.999999999682058</v>
      </c>
      <c r="AV41" s="128" t="n">
        <f aca="false">IFERROR(Opttax!AU41/GAMSopt!AU41,"")</f>
        <v>1.00000000017401</v>
      </c>
      <c r="AW41" s="128" t="n">
        <f aca="false">IFERROR(Opttax!AV41/GAMSopt!AV41,"")</f>
        <v>1.00000000074959</v>
      </c>
      <c r="AX41" s="128" t="n">
        <f aca="false">IFERROR(Opttax!AW41/GAMSopt!AW41,"")</f>
        <v>1.00000000008693</v>
      </c>
      <c r="AY41" s="128" t="n">
        <f aca="false">IFERROR(Opttax!AX41/GAMSopt!AX41,"")</f>
        <v>1.00000000021726</v>
      </c>
      <c r="AZ41" s="128" t="n">
        <f aca="false">IFERROR(Opttax!AY41/GAMSopt!AY41,"")</f>
        <v>1.0000000000558</v>
      </c>
      <c r="BA41" s="128" t="n">
        <f aca="false">IFERROR(Opttax!AZ41/GAMSopt!AZ41,"")</f>
        <v>1.00000000022755</v>
      </c>
      <c r="BB41" s="128" t="n">
        <f aca="false">IFERROR(Opttax!BA41/GAMSopt!BA41,"")</f>
        <v>1.00000000055789</v>
      </c>
      <c r="BC41" s="128" t="n">
        <f aca="false">IFERROR(Opttax!BB41/GAMSopt!BB41,"")</f>
        <v>0.999999999537483</v>
      </c>
      <c r="BD41" s="128" t="n">
        <f aca="false">IFERROR(Opttax!BC41/GAMSopt!BC41,"")</f>
        <v>1.00000000094413</v>
      </c>
      <c r="BE41" s="128" t="n">
        <f aca="false">IFERROR(Opttax!BD41/GAMSopt!BD41,"")</f>
        <v>0.999999999256117</v>
      </c>
      <c r="BF41" s="128" t="n">
        <f aca="false">IFERROR(Opttax!BE41/GAMSopt!BE41,"")</f>
        <v>0.999999999668965</v>
      </c>
      <c r="BG41" s="128" t="n">
        <f aca="false">IFERROR(Opttax!BF41/GAMSopt!BF41,"")</f>
        <v>0.999999999476901</v>
      </c>
      <c r="BH41" s="128" t="n">
        <f aca="false">IFERROR(Opttax!BG41/GAMSopt!BG41,"")</f>
        <v>0.999999999628066</v>
      </c>
      <c r="BI41" s="128" t="n">
        <f aca="false">IFERROR(Opttax!BH41/GAMSopt!BH41,"")</f>
        <v>0.999999999771352</v>
      </c>
      <c r="BJ41" s="128" t="n">
        <f aca="false">IFERROR(Opttax!BI41/GAMSopt!BI41,"")</f>
        <v>0.999999999337569</v>
      </c>
    </row>
    <row r="42" customFormat="false" ht="12.75" hidden="false" customHeight="false" outlineLevel="0" collapsed="false">
      <c r="A42" s="0" t="str">
        <f aca="false">Opttax!A42</f>
        <v>      Sigma, 2010</v>
      </c>
      <c r="B42" s="0" t="str">
        <f aca="false">GAMSopt!A42</f>
        <v>Initial Sigma</v>
      </c>
      <c r="C42" s="128" t="n">
        <f aca="false">IFERROR(Opttax!B42/GAMSopt!B42,"")</f>
        <v>1</v>
      </c>
      <c r="D42" s="128" t="str">
        <f aca="false">IFERROR(Opttax!C42/GAMSopt!C42,"")</f>
        <v/>
      </c>
      <c r="E42" s="128" t="str">
        <f aca="false">IFERROR(Opttax!D42/GAMSopt!D42,"")</f>
        <v/>
      </c>
      <c r="F42" s="128" t="str">
        <f aca="false">IFERROR(Opttax!E42/GAMSopt!E42,"")</f>
        <v/>
      </c>
      <c r="G42" s="128" t="str">
        <f aca="false">IFERROR(Opttax!F42/GAMSopt!F42,"")</f>
        <v/>
      </c>
      <c r="H42" s="128" t="str">
        <f aca="false">IFERROR(Opttax!G42/GAMSopt!G42,"")</f>
        <v/>
      </c>
      <c r="I42" s="128" t="str">
        <f aca="false">IFERROR(Opttax!H42/GAMSopt!H42,"")</f>
        <v/>
      </c>
      <c r="J42" s="128" t="str">
        <f aca="false">IFERROR(Opttax!I42/GAMSopt!I42,"")</f>
        <v/>
      </c>
      <c r="K42" s="128" t="str">
        <f aca="false">IFERROR(Opttax!J42/GAMSopt!J42,"")</f>
        <v/>
      </c>
      <c r="L42" s="128" t="str">
        <f aca="false">IFERROR(Opttax!K42/GAMSopt!K42,"")</f>
        <v/>
      </c>
      <c r="M42" s="128" t="str">
        <f aca="false">IFERROR(Opttax!L42/GAMSopt!L42,"")</f>
        <v/>
      </c>
      <c r="N42" s="128" t="str">
        <f aca="false">IFERROR(Opttax!M42/GAMSopt!M42,"")</f>
        <v/>
      </c>
      <c r="O42" s="128" t="str">
        <f aca="false">IFERROR(Opttax!N42/GAMSopt!N42,"")</f>
        <v/>
      </c>
      <c r="P42" s="128" t="str">
        <f aca="false">IFERROR(Opttax!O42/GAMSopt!O42,"")</f>
        <v/>
      </c>
      <c r="Q42" s="128" t="str">
        <f aca="false">IFERROR(Opttax!P42/GAMSopt!P42,"")</f>
        <v/>
      </c>
      <c r="R42" s="128" t="str">
        <f aca="false">IFERROR(Opttax!Q42/GAMSopt!Q42,"")</f>
        <v/>
      </c>
      <c r="S42" s="128" t="str">
        <f aca="false">IFERROR(Opttax!R42/GAMSopt!R42,"")</f>
        <v/>
      </c>
      <c r="T42" s="128" t="str">
        <f aca="false">IFERROR(Opttax!S42/GAMSopt!S42,"")</f>
        <v/>
      </c>
      <c r="U42" s="128" t="str">
        <f aca="false">IFERROR(Opttax!T42/GAMSopt!T42,"")</f>
        <v/>
      </c>
      <c r="V42" s="128" t="str">
        <f aca="false">IFERROR(Opttax!U42/GAMSopt!U42,"")</f>
        <v/>
      </c>
      <c r="W42" s="128" t="str">
        <f aca="false">IFERROR(Opttax!V42/GAMSopt!V42,"")</f>
        <v/>
      </c>
      <c r="X42" s="128" t="str">
        <f aca="false">IFERROR(Opttax!W42/GAMSopt!W42,"")</f>
        <v/>
      </c>
      <c r="Y42" s="128" t="str">
        <f aca="false">IFERROR(Opttax!X42/GAMSopt!X42,"")</f>
        <v/>
      </c>
      <c r="Z42" s="128" t="str">
        <f aca="false">IFERROR(Opttax!Y42/GAMSopt!Y42,"")</f>
        <v/>
      </c>
      <c r="AA42" s="128" t="str">
        <f aca="false">IFERROR(Opttax!Z42/GAMSopt!Z42,"")</f>
        <v/>
      </c>
      <c r="AB42" s="128" t="str">
        <f aca="false">IFERROR(Opttax!AA42/GAMSopt!AA42,"")</f>
        <v/>
      </c>
      <c r="AC42" s="128" t="str">
        <f aca="false">IFERROR(Opttax!AB42/GAMSopt!AB42,"")</f>
        <v/>
      </c>
      <c r="AD42" s="128" t="str">
        <f aca="false">IFERROR(Opttax!AC42/GAMSopt!AC42,"")</f>
        <v/>
      </c>
      <c r="AE42" s="128" t="str">
        <f aca="false">IFERROR(Opttax!AD42/GAMSopt!AD42,"")</f>
        <v/>
      </c>
      <c r="AF42" s="128" t="str">
        <f aca="false">IFERROR(Opttax!AE42/GAMSopt!AE42,"")</f>
        <v/>
      </c>
      <c r="AG42" s="128" t="str">
        <f aca="false">IFERROR(Opttax!AF42/GAMSopt!AF42,"")</f>
        <v/>
      </c>
      <c r="AH42" s="128" t="str">
        <f aca="false">IFERROR(Opttax!AG42/GAMSopt!AG42,"")</f>
        <v/>
      </c>
      <c r="AI42" s="128" t="str">
        <f aca="false">IFERROR(Opttax!AH42/GAMSopt!AH42,"")</f>
        <v/>
      </c>
      <c r="AJ42" s="128" t="str">
        <f aca="false">IFERROR(Opttax!AI42/GAMSopt!AI42,"")</f>
        <v/>
      </c>
      <c r="AK42" s="128" t="str">
        <f aca="false">IFERROR(Opttax!AJ42/GAMSopt!AJ42,"")</f>
        <v/>
      </c>
      <c r="AL42" s="128" t="str">
        <f aca="false">IFERROR(Opttax!AK42/GAMSopt!AK42,"")</f>
        <v/>
      </c>
      <c r="AM42" s="128" t="str">
        <f aca="false">IFERROR(Opttax!AL42/GAMSopt!AL42,"")</f>
        <v/>
      </c>
      <c r="AN42" s="128" t="str">
        <f aca="false">IFERROR(Opttax!AM42/GAMSopt!AM42,"")</f>
        <v/>
      </c>
      <c r="AO42" s="128" t="str">
        <f aca="false">IFERROR(Opttax!AN42/GAMSopt!AN42,"")</f>
        <v/>
      </c>
      <c r="AP42" s="128" t="str">
        <f aca="false">IFERROR(Opttax!AO42/GAMSopt!AO42,"")</f>
        <v/>
      </c>
      <c r="AQ42" s="128" t="str">
        <f aca="false">IFERROR(Opttax!AP42/GAMSopt!AP42,"")</f>
        <v/>
      </c>
      <c r="AR42" s="128" t="str">
        <f aca="false">IFERROR(Opttax!AQ42/GAMSopt!AQ42,"")</f>
        <v/>
      </c>
      <c r="AS42" s="128" t="str">
        <f aca="false">IFERROR(Opttax!AR42/GAMSopt!AR42,"")</f>
        <v/>
      </c>
      <c r="AT42" s="128" t="str">
        <f aca="false">IFERROR(Opttax!AS42/GAMSopt!AS42,"")</f>
        <v/>
      </c>
      <c r="AU42" s="128" t="str">
        <f aca="false">IFERROR(Opttax!AT42/GAMSopt!AT42,"")</f>
        <v/>
      </c>
      <c r="AV42" s="128" t="str">
        <f aca="false">IFERROR(Opttax!AU42/GAMSopt!AU42,"")</f>
        <v/>
      </c>
      <c r="AW42" s="128" t="str">
        <f aca="false">IFERROR(Opttax!AV42/GAMSopt!AV42,"")</f>
        <v/>
      </c>
      <c r="AX42" s="128" t="str">
        <f aca="false">IFERROR(Opttax!AW42/GAMSopt!AW42,"")</f>
        <v/>
      </c>
      <c r="AY42" s="128" t="str">
        <f aca="false">IFERROR(Opttax!AX42/GAMSopt!AX42,"")</f>
        <v/>
      </c>
      <c r="AZ42" s="128" t="str">
        <f aca="false">IFERROR(Opttax!AY42/GAMSopt!AY42,"")</f>
        <v/>
      </c>
      <c r="BA42" s="128" t="str">
        <f aca="false">IFERROR(Opttax!AZ42/GAMSopt!AZ42,"")</f>
        <v/>
      </c>
      <c r="BB42" s="128" t="str">
        <f aca="false">IFERROR(Opttax!BA42/GAMSopt!BA42,"")</f>
        <v/>
      </c>
      <c r="BC42" s="128" t="str">
        <f aca="false">IFERROR(Opttax!BB42/GAMSopt!BB42,"")</f>
        <v/>
      </c>
      <c r="BD42" s="128" t="str">
        <f aca="false">IFERROR(Opttax!BC42/GAMSopt!BC42,"")</f>
        <v/>
      </c>
      <c r="BE42" s="128" t="str">
        <f aca="false">IFERROR(Opttax!BD42/GAMSopt!BD42,"")</f>
        <v/>
      </c>
      <c r="BF42" s="128" t="str">
        <f aca="false">IFERROR(Opttax!BE42/GAMSopt!BE42,"")</f>
        <v/>
      </c>
      <c r="BG42" s="128" t="str">
        <f aca="false">IFERROR(Opttax!BF42/GAMSopt!BF42,"")</f>
        <v/>
      </c>
      <c r="BH42" s="128" t="str">
        <f aca="false">IFERROR(Opttax!BG42/GAMSopt!BG42,"")</f>
        <v/>
      </c>
      <c r="BI42" s="128" t="str">
        <f aca="false">IFERROR(Opttax!BH42/GAMSopt!BH42,"")</f>
        <v/>
      </c>
      <c r="BJ42" s="128" t="str">
        <f aca="false">IFERROR(Opttax!BI42/GAMSopt!BI42,"")</f>
        <v/>
      </c>
    </row>
    <row r="43" customFormat="false" ht="12.75" hidden="false" customHeight="false" outlineLevel="0" collapsed="false">
      <c r="A43" s="0" t="str">
        <f aca="false">Opttax!A43</f>
        <v>     Growth rate of sigma (per year, log)</v>
      </c>
      <c r="B43" s="0" t="str">
        <f aca="false">GAMSopt!A43</f>
        <v>Growth Rate of Sigma</v>
      </c>
      <c r="C43" s="128" t="n">
        <f aca="false">IFERROR(Opttax!B43/GAMSopt!B43,"")</f>
        <v>1</v>
      </c>
      <c r="D43" s="128" t="n">
        <f aca="false">IFERROR(Opttax!C43/GAMSopt!C43,"")</f>
        <v>1.00000000000502</v>
      </c>
      <c r="E43" s="128" t="n">
        <f aca="false">IFERROR(Opttax!D43/GAMSopt!D43,"")</f>
        <v>1.00000000021186</v>
      </c>
      <c r="F43" s="128" t="n">
        <f aca="false">IFERROR(Opttax!E43/GAMSopt!E43,"")</f>
        <v>0.999999996306993</v>
      </c>
      <c r="G43" s="128" t="n">
        <f aca="false">IFERROR(Opttax!F43/GAMSopt!F43,"")</f>
        <v>1.00000000492715</v>
      </c>
      <c r="H43" s="128" t="n">
        <f aca="false">IFERROR(Opttax!G43/GAMSopt!G43,"")</f>
        <v>1.00000000266282</v>
      </c>
      <c r="I43" s="128" t="n">
        <f aca="false">IFERROR(Opttax!H43/GAMSopt!H43,"")</f>
        <v>0.999999997179692</v>
      </c>
      <c r="J43" s="128" t="n">
        <f aca="false">IFERROR(Opttax!I43/GAMSopt!I43,"")</f>
        <v>0.999999996931389</v>
      </c>
      <c r="K43" s="128" t="n">
        <f aca="false">IFERROR(Opttax!J43/GAMSopt!J43,"")</f>
        <v>1.00000000076586</v>
      </c>
      <c r="L43" s="128" t="n">
        <f aca="false">IFERROR(Opttax!K43/GAMSopt!K43,"")</f>
        <v>0.999999997679169</v>
      </c>
      <c r="M43" s="128" t="n">
        <f aca="false">IFERROR(Opttax!L43/GAMSopt!L43,"")</f>
        <v>0.999999998104544</v>
      </c>
      <c r="N43" s="128" t="n">
        <f aca="false">IFERROR(Opttax!M43/GAMSopt!M43,"")</f>
        <v>1.00000000275239</v>
      </c>
      <c r="O43" s="128" t="n">
        <f aca="false">IFERROR(Opttax!N43/GAMSopt!N43,"")</f>
        <v>1.00000000236071</v>
      </c>
      <c r="P43" s="128" t="n">
        <f aca="false">IFERROR(Opttax!O43/GAMSopt!O43,"")</f>
        <v>0.999999998785555</v>
      </c>
      <c r="Q43" s="128" t="n">
        <f aca="false">IFERROR(Opttax!P43/GAMSopt!P43,"")</f>
        <v>1.00000000527898</v>
      </c>
      <c r="R43" s="128" t="n">
        <f aca="false">IFERROR(Opttax!Q43/GAMSopt!Q43,"")</f>
        <v>1.00000000365417</v>
      </c>
      <c r="S43" s="128" t="n">
        <f aca="false">IFERROR(Opttax!R43/GAMSopt!R43,"")</f>
        <v>0.999999997657121</v>
      </c>
      <c r="T43" s="128" t="n">
        <f aca="false">IFERROR(Opttax!S43/GAMSopt!S43,"")</f>
        <v>1.0000000026304</v>
      </c>
      <c r="U43" s="128" t="n">
        <f aca="false">IFERROR(Opttax!T43/GAMSopt!T43,"")</f>
        <v>1.00000000203083</v>
      </c>
      <c r="V43" s="128" t="n">
        <f aca="false">IFERROR(Opttax!U43/GAMSopt!U43,"")</f>
        <v>1.0000000016085</v>
      </c>
      <c r="W43" s="128" t="n">
        <f aca="false">IFERROR(Opttax!V43/GAMSopt!V43,"")</f>
        <v>0.999999996809996</v>
      </c>
      <c r="X43" s="128" t="n">
        <f aca="false">IFERROR(Opttax!W43/GAMSopt!W43,"")</f>
        <v>0.999999994730749</v>
      </c>
      <c r="Y43" s="128" t="n">
        <f aca="false">IFERROR(Opttax!X43/GAMSopt!X43,"")</f>
        <v>1.00000000324175</v>
      </c>
      <c r="Z43" s="128" t="n">
        <f aca="false">IFERROR(Opttax!Y43/GAMSopt!Y43,"")</f>
        <v>0.99999999734589</v>
      </c>
      <c r="AA43" s="128" t="n">
        <f aca="false">IFERROR(Opttax!Z43/GAMSopt!Z43,"")</f>
        <v>0.999999997278132</v>
      </c>
      <c r="AB43" s="128" t="n">
        <f aca="false">IFERROR(Opttax!AA43/GAMSopt!AA43,"")</f>
        <v>1.00000000164971</v>
      </c>
      <c r="AC43" s="128" t="n">
        <f aca="false">IFERROR(Opttax!AB43/GAMSopt!AB43,"")</f>
        <v>0.999999998286637</v>
      </c>
      <c r="AD43" s="128" t="n">
        <f aca="false">IFERROR(Opttax!AC43/GAMSopt!AC43,"")</f>
        <v>0.999999998294885</v>
      </c>
      <c r="AE43" s="128" t="n">
        <f aca="false">IFERROR(Opttax!AD43/GAMSopt!AD43,"")</f>
        <v>1.00000000213339</v>
      </c>
      <c r="AF43" s="128" t="n">
        <f aca="false">IFERROR(Opttax!AE43/GAMSopt!AE43,"")</f>
        <v>0.999999999341084</v>
      </c>
      <c r="AG43" s="128" t="n">
        <f aca="false">IFERROR(Opttax!AF43/GAMSopt!AF43,"")</f>
        <v>1.00000000311748</v>
      </c>
      <c r="AH43" s="128" t="n">
        <f aca="false">IFERROR(Opttax!AG43/GAMSopt!AG43,"")</f>
        <v>1.00000000420543</v>
      </c>
      <c r="AI43" s="128" t="n">
        <f aca="false">IFERROR(Opttax!AH43/GAMSopt!AH43,"")</f>
        <v>1.00000000552972</v>
      </c>
      <c r="AJ43" s="128" t="n">
        <f aca="false">IFERROR(Opttax!AI43/GAMSopt!AI43,"")</f>
        <v>0.99999999891184</v>
      </c>
      <c r="AK43" s="128" t="n">
        <f aca="false">IFERROR(Opttax!AJ43/GAMSopt!AJ43,"")</f>
        <v>1.00000000034986</v>
      </c>
      <c r="AL43" s="128" t="n">
        <f aca="false">IFERROR(Opttax!AK43/GAMSopt!AK43,"")</f>
        <v>1.0000000029695</v>
      </c>
      <c r="AM43" s="128" t="n">
        <f aca="false">IFERROR(Opttax!AL43/GAMSopt!AL43,"")</f>
        <v>1.00000000038994</v>
      </c>
      <c r="AN43" s="128" t="n">
        <f aca="false">IFERROR(Opttax!AM43/GAMSopt!AM43,"")</f>
        <v>0.999999998768</v>
      </c>
      <c r="AO43" s="128" t="n">
        <f aca="false">IFERROR(Opttax!AN43/GAMSopt!AN43,"")</f>
        <v>1.00000000501737</v>
      </c>
      <c r="AP43" s="128" t="n">
        <f aca="false">IFERROR(Opttax!AO43/GAMSopt!AO43,"")</f>
        <v>1.00000000251422</v>
      </c>
      <c r="AQ43" s="128" t="n">
        <f aca="false">IFERROR(Opttax!AP43/GAMSopt!AP43,"")</f>
        <v>0.999999999363141</v>
      </c>
      <c r="AR43" s="128" t="n">
        <f aca="false">IFERROR(Opttax!AQ43/GAMSopt!AQ43,"")</f>
        <v>1.00000000446514</v>
      </c>
      <c r="AS43" s="128" t="n">
        <f aca="false">IFERROR(Opttax!AR43/GAMSopt!AR43,"")</f>
        <v>1.0000000028563</v>
      </c>
      <c r="AT43" s="128" t="n">
        <f aca="false">IFERROR(Opttax!AS43/GAMSopt!AS43,"")</f>
        <v>1.00000000470372</v>
      </c>
      <c r="AU43" s="128" t="n">
        <f aca="false">IFERROR(Opttax!AT43/GAMSopt!AT43,"")</f>
        <v>0.999999996087751</v>
      </c>
      <c r="AV43" s="128" t="n">
        <f aca="false">IFERROR(Opttax!AU43/GAMSopt!AU43,"")</f>
        <v>1.00000000101545</v>
      </c>
      <c r="AW43" s="128" t="n">
        <f aca="false">IFERROR(Opttax!AV43/GAMSopt!AV43,"")</f>
        <v>0.999999994259804</v>
      </c>
      <c r="AX43" s="128" t="n">
        <f aca="false">IFERROR(Opttax!AW43/GAMSopt!AW43,"")</f>
        <v>1.00000000132053</v>
      </c>
      <c r="AY43" s="128" t="n">
        <f aca="false">IFERROR(Opttax!AX43/GAMSopt!AX43,"")</f>
        <v>0.999999997987136</v>
      </c>
      <c r="AZ43" s="128" t="n">
        <f aca="false">IFERROR(Opttax!AY43/GAMSopt!AY43,"")</f>
        <v>0.99999999852725</v>
      </c>
      <c r="BA43" s="128" t="n">
        <f aca="false">IFERROR(Opttax!AZ43/GAMSopt!AZ43,"")</f>
        <v>1.00000000528698</v>
      </c>
      <c r="BB43" s="128" t="n">
        <f aca="false">IFERROR(Opttax!BA43/GAMSopt!BA43,"")</f>
        <v>0.999999995478944</v>
      </c>
      <c r="BC43" s="128" t="n">
        <f aca="false">IFERROR(Opttax!BB43/GAMSopt!BB43,"")</f>
        <v>0.999999998374194</v>
      </c>
      <c r="BD43" s="128" t="n">
        <f aca="false">IFERROR(Opttax!BC43/GAMSopt!BC43,"")</f>
        <v>1.00000000535791</v>
      </c>
      <c r="BE43" s="128" t="n">
        <f aca="false">IFERROR(Opttax!BD43/GAMSopt!BD43,"")</f>
        <v>0.999999995171686</v>
      </c>
      <c r="BF43" s="128" t="n">
        <f aca="false">IFERROR(Opttax!BE43/GAMSopt!BE43,"")</f>
        <v>0.999999999431053</v>
      </c>
      <c r="BG43" s="128" t="n">
        <f aca="false">IFERROR(Opttax!BF43/GAMSopt!BF43,"")</f>
        <v>0.999999998088312</v>
      </c>
      <c r="BH43" s="128" t="n">
        <f aca="false">IFERROR(Opttax!BG43/GAMSopt!BG43,"")</f>
        <v>0.999999997922998</v>
      </c>
      <c r="BI43" s="128" t="n">
        <f aca="false">IFERROR(Opttax!BH43/GAMSopt!BH43,"")</f>
        <v>1.00000000648404</v>
      </c>
      <c r="BJ43" s="128" t="n">
        <f aca="false">IFERROR(Opttax!BI43/GAMSopt!BI43,"")</f>
        <v>0</v>
      </c>
    </row>
    <row r="44" customFormat="false" ht="12.75" hidden="false" customHeight="false" outlineLevel="0" collapsed="false">
      <c r="A44" s="0" t="str">
        <f aca="false">Opttax!A44</f>
        <v>Carbon emissions from land use change (GTCO2 per year)</v>
      </c>
      <c r="B44" s="0" t="str">
        <f aca="false">GAMSopt!A44</f>
        <v>Carbon Emissions from Land Use Change</v>
      </c>
      <c r="C44" s="128" t="n">
        <f aca="false">IFERROR(Opttax!B44/GAMSopt!B44,"")</f>
        <v>1</v>
      </c>
      <c r="D44" s="128" t="n">
        <f aca="false">IFERROR(Opttax!C44/GAMSopt!C44,"")</f>
        <v>1</v>
      </c>
      <c r="E44" s="128" t="n">
        <f aca="false">IFERROR(Opttax!D44/GAMSopt!D44,"")</f>
        <v>1</v>
      </c>
      <c r="F44" s="128" t="n">
        <f aca="false">IFERROR(Opttax!E44/GAMSopt!E44,"")</f>
        <v>1</v>
      </c>
      <c r="G44" s="128" t="n">
        <f aca="false">IFERROR(Opttax!F44/GAMSopt!F44,"")</f>
        <v>1</v>
      </c>
      <c r="H44" s="128" t="n">
        <f aca="false">IFERROR(Opttax!G44/GAMSopt!G44,"")</f>
        <v>1</v>
      </c>
      <c r="I44" s="128" t="n">
        <f aca="false">IFERROR(Opttax!H44/GAMSopt!H44,"")</f>
        <v>1</v>
      </c>
      <c r="J44" s="128" t="n">
        <f aca="false">IFERROR(Opttax!I44/GAMSopt!I44,"")</f>
        <v>1</v>
      </c>
      <c r="K44" s="128" t="n">
        <f aca="false">IFERROR(Opttax!J44/GAMSopt!J44,"")</f>
        <v>1</v>
      </c>
      <c r="L44" s="128" t="n">
        <f aca="false">IFERROR(Opttax!K44/GAMSopt!K44,"")</f>
        <v>1</v>
      </c>
      <c r="M44" s="128" t="n">
        <f aca="false">IFERROR(Opttax!L44/GAMSopt!L44,"")</f>
        <v>1.00000000005644</v>
      </c>
      <c r="N44" s="128" t="n">
        <f aca="false">IFERROR(Opttax!M44/GAMSopt!M44,"")</f>
        <v>1.000000000127</v>
      </c>
      <c r="O44" s="128" t="n">
        <f aca="false">IFERROR(Opttax!N44/GAMSopt!N44,"")</f>
        <v>1.000000000127</v>
      </c>
      <c r="P44" s="128" t="n">
        <f aca="false">IFERROR(Opttax!O44/GAMSopt!O44,"")</f>
        <v>0.999999999906516</v>
      </c>
      <c r="Q44" s="128" t="n">
        <f aca="false">IFERROR(Opttax!P44/GAMSopt!P44,"")</f>
        <v>0.999999999768714</v>
      </c>
      <c r="R44" s="128" t="n">
        <f aca="false">IFERROR(Opttax!Q44/GAMSopt!Q44,"")</f>
        <v>0.999999999940966</v>
      </c>
      <c r="S44" s="128" t="n">
        <f aca="false">IFERROR(Opttax!R44/GAMSopt!R44,"")</f>
        <v>1.00000000015628</v>
      </c>
      <c r="T44" s="128" t="n">
        <f aca="false">IFERROR(Opttax!S44/GAMSopt!S44,"")</f>
        <v>0.999999999348847</v>
      </c>
      <c r="U44" s="128" t="n">
        <f aca="false">IFERROR(Opttax!T44/GAMSopt!T44,"")</f>
        <v>0.999999999685278</v>
      </c>
      <c r="V44" s="128" t="n">
        <f aca="false">IFERROR(Opttax!U44/GAMSopt!U44,"")</f>
        <v>0.99999999926474</v>
      </c>
      <c r="W44" s="128" t="n">
        <f aca="false">IFERROR(Opttax!V44/GAMSopt!V44,"")</f>
        <v>0.999999998739066</v>
      </c>
      <c r="X44" s="128" t="n">
        <f aca="false">IFERROR(Opttax!W44/GAMSopt!W44,"")</f>
        <v>1.00000000071034</v>
      </c>
      <c r="Y44" s="128" t="n">
        <f aca="false">IFERROR(Opttax!X44/GAMSopt!X44,"")</f>
        <v>0.999999999067612</v>
      </c>
      <c r="Z44" s="128" t="n">
        <f aca="false">IFERROR(Opttax!Y44/GAMSopt!Y44,"")</f>
        <v>1.00000000214773</v>
      </c>
      <c r="AA44" s="128" t="n">
        <f aca="false">IFERROR(Opttax!Z44/GAMSopt!Z44,"")</f>
        <v>0.999999999580966</v>
      </c>
      <c r="AB44" s="128" t="n">
        <f aca="false">IFERROR(Opttax!AA44/GAMSopt!AA44,"")</f>
        <v>1.00000000118519</v>
      </c>
      <c r="AC44" s="128" t="n">
        <f aca="false">IFERROR(Opttax!AB44/GAMSopt!AB44,"")</f>
        <v>1.00000000118519</v>
      </c>
      <c r="AD44" s="128" t="n">
        <f aca="false">IFERROR(Opttax!AC44/GAMSopt!AC44,"")</f>
        <v>1.00000000118519</v>
      </c>
      <c r="AE44" s="128" t="n">
        <f aca="false">IFERROR(Opttax!AD44/GAMSopt!AD44,"")</f>
        <v>1.00000000431846</v>
      </c>
      <c r="AF44" s="128" t="n">
        <f aca="false">IFERROR(Opttax!AE44/GAMSopt!AE44,"")</f>
        <v>0.99999999256873</v>
      </c>
      <c r="AG44" s="128" t="n">
        <f aca="false">IFERROR(Opttax!AF44/GAMSopt!AF44,"")</f>
        <v>1.00000000725589</v>
      </c>
      <c r="AH44" s="128" t="n">
        <f aca="false">IFERROR(Opttax!AG44/GAMSopt!AG44,"")</f>
        <v>1.00000000113624</v>
      </c>
      <c r="AI44" s="128" t="n">
        <f aca="false">IFERROR(Opttax!AH44/GAMSopt!AH44,"")</f>
        <v>0.999999985837117</v>
      </c>
      <c r="AJ44" s="128" t="n">
        <f aca="false">IFERROR(Opttax!AI44/GAMSopt!AI44,"")</f>
        <v>0.999999995399068</v>
      </c>
      <c r="AK44" s="128" t="n">
        <f aca="false">IFERROR(Opttax!AJ44/GAMSopt!AJ44,"")</f>
        <v>0.999999995399068</v>
      </c>
      <c r="AL44" s="128" t="n">
        <f aca="false">IFERROR(Opttax!AK44/GAMSopt!AK44,"")</f>
        <v>1.00000002528016</v>
      </c>
      <c r="AM44" s="128" t="n">
        <f aca="false">IFERROR(Opttax!AL44/GAMSopt!AL44,"")</f>
        <v>1.00000002528016</v>
      </c>
      <c r="AN44" s="128" t="n">
        <f aca="false">IFERROR(Opttax!AM44/GAMSopt!AM44,"")</f>
        <v>0.999999978590952</v>
      </c>
      <c r="AO44" s="128" t="n">
        <f aca="false">IFERROR(Opttax!AN44/GAMSopt!AN44,"")</f>
        <v>0.999999978590952</v>
      </c>
      <c r="AP44" s="128" t="n">
        <f aca="false">IFERROR(Opttax!AO44/GAMSopt!AO44,"")</f>
        <v>1.0000000880188</v>
      </c>
      <c r="AQ44" s="128" t="n">
        <f aca="false">IFERROR(Opttax!AP44/GAMSopt!AP44,"")</f>
        <v>1.0000000880188</v>
      </c>
      <c r="AR44" s="128" t="n">
        <f aca="false">IFERROR(Opttax!AQ44/GAMSopt!AQ44,"")</f>
        <v>0.999999974031459</v>
      </c>
      <c r="AS44" s="128" t="n">
        <f aca="false">IFERROR(Opttax!AR44/GAMSopt!AR44,"")</f>
        <v>0.999999831547324</v>
      </c>
      <c r="AT44" s="128" t="n">
        <f aca="false">IFERROR(Opttax!AS44/GAMSopt!AS44,"")</f>
        <v>0.999999831547324</v>
      </c>
      <c r="AU44" s="128" t="n">
        <f aca="false">IFERROR(Opttax!AT44/GAMSopt!AT44,"")</f>
        <v>0.999999942863052</v>
      </c>
      <c r="AV44" s="128" t="n">
        <f aca="false">IFERROR(Opttax!AU44/GAMSopt!AU44,"")</f>
        <v>0.999999803718396</v>
      </c>
      <c r="AW44" s="128" t="n">
        <f aca="false">IFERROR(Opttax!AV44/GAMSopt!AV44,"")</f>
        <v>1.00000015158011</v>
      </c>
      <c r="AX44" s="128" t="n">
        <f aca="false">IFERROR(Opttax!AW44/GAMSopt!AW44,"")</f>
        <v>0.999999716753005</v>
      </c>
      <c r="AY44" s="128" t="n">
        <f aca="false">IFERROR(Opttax!AX44/GAMSopt!AX44,"")</f>
        <v>0.999999444986258</v>
      </c>
      <c r="AZ44" s="128" t="n">
        <f aca="false">IFERROR(Opttax!AY44/GAMSopt!AY44,"")</f>
        <v>0.999999444986259</v>
      </c>
      <c r="BA44" s="128" t="n">
        <f aca="false">IFERROR(Opttax!AZ44/GAMSopt!AZ44,"")</f>
        <v>0.999999444986259</v>
      </c>
      <c r="BB44" s="128" t="n">
        <f aca="false">IFERROR(Opttax!BA44/GAMSopt!BA44,"")</f>
        <v>1.00000103737165</v>
      </c>
      <c r="BC44" s="128" t="n">
        <f aca="false">IFERROR(Opttax!BB44/GAMSopt!BB44,"")</f>
        <v>0.999999046890704</v>
      </c>
      <c r="BD44" s="128" t="n">
        <f aca="false">IFERROR(Opttax!BC44/GAMSopt!BC44,"")</f>
        <v>0.999999046890704</v>
      </c>
      <c r="BE44" s="128" t="n">
        <f aca="false">IFERROR(Opttax!BD44/GAMSopt!BD44,"")</f>
        <v>1.00000112030852</v>
      </c>
      <c r="BF44" s="128" t="n">
        <f aca="false">IFERROR(Opttax!BE44/GAMSopt!BE44,"")</f>
        <v>0.999997232657166</v>
      </c>
      <c r="BG44" s="128" t="n">
        <f aca="false">IFERROR(Opttax!BF44/GAMSopt!BF44,"")</f>
        <v>0.999997232657166</v>
      </c>
      <c r="BH44" s="128" t="n">
        <f aca="false">IFERROR(Opttax!BG44/GAMSopt!BG44,"")</f>
        <v>1.00000128229465</v>
      </c>
      <c r="BI44" s="128" t="n">
        <f aca="false">IFERROR(Opttax!BH44/GAMSopt!BH44,"")</f>
        <v>1.00000381333474</v>
      </c>
      <c r="BJ44" s="128" t="n">
        <f aca="false">IFERROR(Opttax!BI44/GAMSopt!BI44,"")</f>
        <v>1.00000697715286</v>
      </c>
    </row>
    <row r="45" customFormat="false" ht="12.75" hidden="false" customHeight="false" outlineLevel="0" collapsed="false">
      <c r="A45" s="0" t="str">
        <f aca="false">Opttax!A45</f>
        <v>      CO2 emissions, land use (GTCO2 per year, 2010)</v>
      </c>
      <c r="B45" s="0" t="str">
        <f aca="false">GAMSopt!A45</f>
        <v>Initial Carbon Emissions from Land</v>
      </c>
      <c r="C45" s="128" t="n">
        <f aca="false">IFERROR(Opttax!B45/GAMSopt!B45,"")</f>
        <v>1</v>
      </c>
      <c r="D45" s="128" t="str">
        <f aca="false">IFERROR(Opttax!C45/GAMSopt!C45,"")</f>
        <v/>
      </c>
      <c r="E45" s="128" t="str">
        <f aca="false">IFERROR(Opttax!D45/GAMSopt!D45,"")</f>
        <v/>
      </c>
      <c r="F45" s="128" t="str">
        <f aca="false">IFERROR(Opttax!E45/GAMSopt!E45,"")</f>
        <v/>
      </c>
      <c r="G45" s="128" t="str">
        <f aca="false">IFERROR(Opttax!F45/GAMSopt!F45,"")</f>
        <v/>
      </c>
      <c r="H45" s="128" t="str">
        <f aca="false">IFERROR(Opttax!G45/GAMSopt!G45,"")</f>
        <v/>
      </c>
      <c r="I45" s="128" t="str">
        <f aca="false">IFERROR(Opttax!H45/GAMSopt!H45,"")</f>
        <v/>
      </c>
      <c r="J45" s="128" t="str">
        <f aca="false">IFERROR(Opttax!I45/GAMSopt!I45,"")</f>
        <v/>
      </c>
      <c r="K45" s="128" t="str">
        <f aca="false">IFERROR(Opttax!J45/GAMSopt!J45,"")</f>
        <v/>
      </c>
      <c r="L45" s="128" t="str">
        <f aca="false">IFERROR(Opttax!K45/GAMSopt!K45,"")</f>
        <v/>
      </c>
      <c r="M45" s="128" t="str">
        <f aca="false">IFERROR(Opttax!L45/GAMSopt!L45,"")</f>
        <v/>
      </c>
      <c r="N45" s="128" t="str">
        <f aca="false">IFERROR(Opttax!M45/GAMSopt!M45,"")</f>
        <v/>
      </c>
      <c r="O45" s="128" t="str">
        <f aca="false">IFERROR(Opttax!N45/GAMSopt!N45,"")</f>
        <v/>
      </c>
      <c r="P45" s="128" t="str">
        <f aca="false">IFERROR(Opttax!O45/GAMSopt!O45,"")</f>
        <v/>
      </c>
      <c r="Q45" s="128" t="str">
        <f aca="false">IFERROR(Opttax!P45/GAMSopt!P45,"")</f>
        <v/>
      </c>
      <c r="R45" s="128" t="str">
        <f aca="false">IFERROR(Opttax!Q45/GAMSopt!Q45,"")</f>
        <v/>
      </c>
      <c r="S45" s="128" t="str">
        <f aca="false">IFERROR(Opttax!R45/GAMSopt!R45,"")</f>
        <v/>
      </c>
      <c r="T45" s="128" t="str">
        <f aca="false">IFERROR(Opttax!S45/GAMSopt!S45,"")</f>
        <v/>
      </c>
      <c r="U45" s="128" t="str">
        <f aca="false">IFERROR(Opttax!T45/GAMSopt!T45,"")</f>
        <v/>
      </c>
      <c r="V45" s="128" t="str">
        <f aca="false">IFERROR(Opttax!U45/GAMSopt!U45,"")</f>
        <v/>
      </c>
      <c r="W45" s="128" t="str">
        <f aca="false">IFERROR(Opttax!V45/GAMSopt!V45,"")</f>
        <v/>
      </c>
      <c r="X45" s="128" t="str">
        <f aca="false">IFERROR(Opttax!W45/GAMSopt!W45,"")</f>
        <v/>
      </c>
      <c r="Y45" s="128" t="str">
        <f aca="false">IFERROR(Opttax!X45/GAMSopt!X45,"")</f>
        <v/>
      </c>
      <c r="Z45" s="128" t="str">
        <f aca="false">IFERROR(Opttax!Y45/GAMSopt!Y45,"")</f>
        <v/>
      </c>
      <c r="AA45" s="128" t="str">
        <f aca="false">IFERROR(Opttax!Z45/GAMSopt!Z45,"")</f>
        <v/>
      </c>
      <c r="AB45" s="128" t="str">
        <f aca="false">IFERROR(Opttax!AA45/GAMSopt!AA45,"")</f>
        <v/>
      </c>
      <c r="AC45" s="128" t="str">
        <f aca="false">IFERROR(Opttax!AB45/GAMSopt!AB45,"")</f>
        <v/>
      </c>
      <c r="AD45" s="128" t="str">
        <f aca="false">IFERROR(Opttax!AC45/GAMSopt!AC45,"")</f>
        <v/>
      </c>
      <c r="AE45" s="128" t="str">
        <f aca="false">IFERROR(Opttax!AD45/GAMSopt!AD45,"")</f>
        <v/>
      </c>
      <c r="AF45" s="128" t="str">
        <f aca="false">IFERROR(Opttax!AE45/GAMSopt!AE45,"")</f>
        <v/>
      </c>
      <c r="AG45" s="128" t="str">
        <f aca="false">IFERROR(Opttax!AF45/GAMSopt!AF45,"")</f>
        <v/>
      </c>
      <c r="AH45" s="128" t="str">
        <f aca="false">IFERROR(Opttax!AG45/GAMSopt!AG45,"")</f>
        <v/>
      </c>
      <c r="AI45" s="128" t="str">
        <f aca="false">IFERROR(Opttax!AH45/GAMSopt!AH45,"")</f>
        <v/>
      </c>
      <c r="AJ45" s="128" t="str">
        <f aca="false">IFERROR(Opttax!AI45/GAMSopt!AI45,"")</f>
        <v/>
      </c>
      <c r="AK45" s="128" t="str">
        <f aca="false">IFERROR(Opttax!AJ45/GAMSopt!AJ45,"")</f>
        <v/>
      </c>
      <c r="AL45" s="128" t="str">
        <f aca="false">IFERROR(Opttax!AK45/GAMSopt!AK45,"")</f>
        <v/>
      </c>
      <c r="AM45" s="128" t="str">
        <f aca="false">IFERROR(Opttax!AL45/GAMSopt!AL45,"")</f>
        <v/>
      </c>
      <c r="AN45" s="128" t="str">
        <f aca="false">IFERROR(Opttax!AM45/GAMSopt!AM45,"")</f>
        <v/>
      </c>
      <c r="AO45" s="128" t="str">
        <f aca="false">IFERROR(Opttax!AN45/GAMSopt!AN45,"")</f>
        <v/>
      </c>
      <c r="AP45" s="128" t="str">
        <f aca="false">IFERROR(Opttax!AO45/GAMSopt!AO45,"")</f>
        <v/>
      </c>
      <c r="AQ45" s="128" t="str">
        <f aca="false">IFERROR(Opttax!AP45/GAMSopt!AP45,"")</f>
        <v/>
      </c>
      <c r="AR45" s="128" t="str">
        <f aca="false">IFERROR(Opttax!AQ45/GAMSopt!AQ45,"")</f>
        <v/>
      </c>
      <c r="AS45" s="128" t="str">
        <f aca="false">IFERROR(Opttax!AR45/GAMSopt!AR45,"")</f>
        <v/>
      </c>
      <c r="AT45" s="128" t="str">
        <f aca="false">IFERROR(Opttax!AS45/GAMSopt!AS45,"")</f>
        <v/>
      </c>
      <c r="AU45" s="128" t="str">
        <f aca="false">IFERROR(Opttax!AT45/GAMSopt!AT45,"")</f>
        <v/>
      </c>
      <c r="AV45" s="128" t="str">
        <f aca="false">IFERROR(Opttax!AU45/GAMSopt!AU45,"")</f>
        <v/>
      </c>
      <c r="AW45" s="128" t="str">
        <f aca="false">IFERROR(Opttax!AV45/GAMSopt!AV45,"")</f>
        <v/>
      </c>
      <c r="AX45" s="128" t="str">
        <f aca="false">IFERROR(Opttax!AW45/GAMSopt!AW45,"")</f>
        <v/>
      </c>
      <c r="AY45" s="128" t="str">
        <f aca="false">IFERROR(Opttax!AX45/GAMSopt!AX45,"")</f>
        <v/>
      </c>
      <c r="AZ45" s="128" t="str">
        <f aca="false">IFERROR(Opttax!AY45/GAMSopt!AY45,"")</f>
        <v/>
      </c>
      <c r="BA45" s="128" t="str">
        <f aca="false">IFERROR(Opttax!AZ45/GAMSopt!AZ45,"")</f>
        <v/>
      </c>
      <c r="BB45" s="128" t="str">
        <f aca="false">IFERROR(Opttax!BA45/GAMSopt!BA45,"")</f>
        <v/>
      </c>
      <c r="BC45" s="128" t="str">
        <f aca="false">IFERROR(Opttax!BB45/GAMSopt!BB45,"")</f>
        <v/>
      </c>
      <c r="BD45" s="128" t="str">
        <f aca="false">IFERROR(Opttax!BC45/GAMSopt!BC45,"")</f>
        <v/>
      </c>
      <c r="BE45" s="128" t="str">
        <f aca="false">IFERROR(Opttax!BD45/GAMSopt!BD45,"")</f>
        <v/>
      </c>
      <c r="BF45" s="128" t="str">
        <f aca="false">IFERROR(Opttax!BE45/GAMSopt!BE45,"")</f>
        <v/>
      </c>
      <c r="BG45" s="128" t="str">
        <f aca="false">IFERROR(Opttax!BF45/GAMSopt!BF45,"")</f>
        <v/>
      </c>
      <c r="BH45" s="128" t="str">
        <f aca="false">IFERROR(Opttax!BG45/GAMSopt!BG45,"")</f>
        <v/>
      </c>
      <c r="BI45" s="128" t="str">
        <f aca="false">IFERROR(Opttax!BH45/GAMSopt!BH45,"")</f>
        <v/>
      </c>
      <c r="BJ45" s="128" t="str">
        <f aca="false">IFERROR(Opttax!BI45/GAMSopt!BI45,"")</f>
        <v/>
      </c>
    </row>
    <row r="46" customFormat="false" ht="12.75" hidden="false" customHeight="false" outlineLevel="0" collapsed="false">
      <c r="A46" s="0" t="str">
        <f aca="false">Opttax!A46</f>
        <v>PARTICIPATION</v>
      </c>
      <c r="B46" s="0" t="str">
        <f aca="false">GAMSopt!A46</f>
        <v>* PARTICIPATION</v>
      </c>
      <c r="C46" s="128" t="str">
        <f aca="false">IFERROR(Opttax!B46/GAMSopt!B46,"")</f>
        <v/>
      </c>
      <c r="D46" s="128" t="str">
        <f aca="false">IFERROR(Opttax!C46/GAMSopt!C46,"")</f>
        <v/>
      </c>
      <c r="E46" s="128" t="str">
        <f aca="false">IFERROR(Opttax!D46/GAMSopt!D46,"")</f>
        <v/>
      </c>
      <c r="F46" s="128" t="str">
        <f aca="false">IFERROR(Opttax!E46/GAMSopt!E46,"")</f>
        <v/>
      </c>
      <c r="G46" s="128" t="str">
        <f aca="false">IFERROR(Opttax!F46/GAMSopt!F46,"")</f>
        <v/>
      </c>
      <c r="H46" s="128" t="str">
        <f aca="false">IFERROR(Opttax!G46/GAMSopt!G46,"")</f>
        <v/>
      </c>
      <c r="I46" s="128" t="str">
        <f aca="false">IFERROR(Opttax!H46/GAMSopt!H46,"")</f>
        <v/>
      </c>
      <c r="J46" s="128" t="str">
        <f aca="false">IFERROR(Opttax!I46/GAMSopt!I46,"")</f>
        <v/>
      </c>
      <c r="K46" s="128" t="str">
        <f aca="false">IFERROR(Opttax!J46/GAMSopt!J46,"")</f>
        <v/>
      </c>
      <c r="L46" s="128" t="str">
        <f aca="false">IFERROR(Opttax!K46/GAMSopt!K46,"")</f>
        <v/>
      </c>
      <c r="M46" s="128" t="str">
        <f aca="false">IFERROR(Opttax!L46/GAMSopt!L46,"")</f>
        <v/>
      </c>
      <c r="N46" s="128" t="str">
        <f aca="false">IFERROR(Opttax!M46/GAMSopt!M46,"")</f>
        <v/>
      </c>
      <c r="O46" s="128" t="str">
        <f aca="false">IFERROR(Opttax!N46/GAMSopt!N46,"")</f>
        <v/>
      </c>
      <c r="P46" s="128" t="str">
        <f aca="false">IFERROR(Opttax!O46/GAMSopt!O46,"")</f>
        <v/>
      </c>
      <c r="Q46" s="128" t="str">
        <f aca="false">IFERROR(Opttax!P46/GAMSopt!P46,"")</f>
        <v/>
      </c>
      <c r="R46" s="128" t="str">
        <f aca="false">IFERROR(Opttax!Q46/GAMSopt!Q46,"")</f>
        <v/>
      </c>
      <c r="S46" s="128" t="str">
        <f aca="false">IFERROR(Opttax!R46/GAMSopt!R46,"")</f>
        <v/>
      </c>
      <c r="T46" s="128" t="str">
        <f aca="false">IFERROR(Opttax!S46/GAMSopt!S46,"")</f>
        <v/>
      </c>
      <c r="U46" s="128" t="str">
        <f aca="false">IFERROR(Opttax!T46/GAMSopt!T46,"")</f>
        <v/>
      </c>
      <c r="V46" s="128" t="str">
        <f aca="false">IFERROR(Opttax!U46/GAMSopt!U46,"")</f>
        <v/>
      </c>
      <c r="W46" s="128" t="str">
        <f aca="false">IFERROR(Opttax!V46/GAMSopt!V46,"")</f>
        <v/>
      </c>
      <c r="X46" s="128" t="str">
        <f aca="false">IFERROR(Opttax!W46/GAMSopt!W46,"")</f>
        <v/>
      </c>
      <c r="Y46" s="128" t="str">
        <f aca="false">IFERROR(Opttax!X46/GAMSopt!X46,"")</f>
        <v/>
      </c>
      <c r="Z46" s="128" t="str">
        <f aca="false">IFERROR(Opttax!Y46/GAMSopt!Y46,"")</f>
        <v/>
      </c>
      <c r="AA46" s="128" t="str">
        <f aca="false">IFERROR(Opttax!Z46/GAMSopt!Z46,"")</f>
        <v/>
      </c>
      <c r="AB46" s="128" t="str">
        <f aca="false">IFERROR(Opttax!AA46/GAMSopt!AA46,"")</f>
        <v/>
      </c>
      <c r="AC46" s="128" t="str">
        <f aca="false">IFERROR(Opttax!AB46/GAMSopt!AB46,"")</f>
        <v/>
      </c>
      <c r="AD46" s="128" t="str">
        <f aca="false">IFERROR(Opttax!AC46/GAMSopt!AC46,"")</f>
        <v/>
      </c>
      <c r="AE46" s="128" t="str">
        <f aca="false">IFERROR(Opttax!AD46/GAMSopt!AD46,"")</f>
        <v/>
      </c>
      <c r="AF46" s="128" t="str">
        <f aca="false">IFERROR(Opttax!AE46/GAMSopt!AE46,"")</f>
        <v/>
      </c>
      <c r="AG46" s="128" t="str">
        <f aca="false">IFERROR(Opttax!AF46/GAMSopt!AF46,"")</f>
        <v/>
      </c>
      <c r="AH46" s="128" t="str">
        <f aca="false">IFERROR(Opttax!AG46/GAMSopt!AG46,"")</f>
        <v/>
      </c>
      <c r="AI46" s="128" t="str">
        <f aca="false">IFERROR(Opttax!AH46/GAMSopt!AH46,"")</f>
        <v/>
      </c>
      <c r="AJ46" s="128" t="str">
        <f aca="false">IFERROR(Opttax!AI46/GAMSopt!AI46,"")</f>
        <v/>
      </c>
      <c r="AK46" s="128" t="str">
        <f aca="false">IFERROR(Opttax!AJ46/GAMSopt!AJ46,"")</f>
        <v/>
      </c>
      <c r="AL46" s="128" t="str">
        <f aca="false">IFERROR(Opttax!AK46/GAMSopt!AK46,"")</f>
        <v/>
      </c>
      <c r="AM46" s="128" t="str">
        <f aca="false">IFERROR(Opttax!AL46/GAMSopt!AL46,"")</f>
        <v/>
      </c>
      <c r="AN46" s="128" t="str">
        <f aca="false">IFERROR(Opttax!AM46/GAMSopt!AM46,"")</f>
        <v/>
      </c>
      <c r="AO46" s="128" t="str">
        <f aca="false">IFERROR(Opttax!AN46/GAMSopt!AN46,"")</f>
        <v/>
      </c>
      <c r="AP46" s="128" t="str">
        <f aca="false">IFERROR(Opttax!AO46/GAMSopt!AO46,"")</f>
        <v/>
      </c>
      <c r="AQ46" s="128" t="str">
        <f aca="false">IFERROR(Opttax!AP46/GAMSopt!AP46,"")</f>
        <v/>
      </c>
      <c r="AR46" s="128" t="str">
        <f aca="false">IFERROR(Opttax!AQ46/GAMSopt!AQ46,"")</f>
        <v/>
      </c>
      <c r="AS46" s="128" t="str">
        <f aca="false">IFERROR(Opttax!AR46/GAMSopt!AR46,"")</f>
        <v/>
      </c>
      <c r="AT46" s="128" t="str">
        <f aca="false">IFERROR(Opttax!AS46/GAMSopt!AS46,"")</f>
        <v/>
      </c>
      <c r="AU46" s="128" t="str">
        <f aca="false">IFERROR(Opttax!AT46/GAMSopt!AT46,"")</f>
        <v/>
      </c>
      <c r="AV46" s="128" t="str">
        <f aca="false">IFERROR(Opttax!AU46/GAMSopt!AU46,"")</f>
        <v/>
      </c>
      <c r="AW46" s="128" t="str">
        <f aca="false">IFERROR(Opttax!AV46/GAMSopt!AV46,"")</f>
        <v/>
      </c>
      <c r="AX46" s="128" t="str">
        <f aca="false">IFERROR(Opttax!AW46/GAMSopt!AW46,"")</f>
        <v/>
      </c>
      <c r="AY46" s="128" t="str">
        <f aca="false">IFERROR(Opttax!AX46/GAMSopt!AX46,"")</f>
        <v/>
      </c>
      <c r="AZ46" s="128" t="str">
        <f aca="false">IFERROR(Opttax!AY46/GAMSopt!AY46,"")</f>
        <v/>
      </c>
      <c r="BA46" s="128" t="str">
        <f aca="false">IFERROR(Opttax!AZ46/GAMSopt!AZ46,"")</f>
        <v/>
      </c>
      <c r="BB46" s="128" t="str">
        <f aca="false">IFERROR(Opttax!BA46/GAMSopt!BA46,"")</f>
        <v/>
      </c>
      <c r="BC46" s="128" t="str">
        <f aca="false">IFERROR(Opttax!BB46/GAMSopt!BB46,"")</f>
        <v/>
      </c>
      <c r="BD46" s="128" t="str">
        <f aca="false">IFERROR(Opttax!BC46/GAMSopt!BC46,"")</f>
        <v/>
      </c>
      <c r="BE46" s="128" t="str">
        <f aca="false">IFERROR(Opttax!BD46/GAMSopt!BD46,"")</f>
        <v/>
      </c>
      <c r="BF46" s="128" t="str">
        <f aca="false">IFERROR(Opttax!BE46/GAMSopt!BE46,"")</f>
        <v/>
      </c>
      <c r="BG46" s="128" t="str">
        <f aca="false">IFERROR(Opttax!BF46/GAMSopt!BF46,"")</f>
        <v/>
      </c>
      <c r="BH46" s="128" t="str">
        <f aca="false">IFERROR(Opttax!BG46/GAMSopt!BG46,"")</f>
        <v/>
      </c>
      <c r="BI46" s="128" t="str">
        <f aca="false">IFERROR(Opttax!BH46/GAMSopt!BH46,"")</f>
        <v/>
      </c>
      <c r="BJ46" s="128" t="str">
        <f aca="false">IFERROR(Opttax!BI46/GAMSopt!BI46,"")</f>
        <v/>
      </c>
    </row>
    <row r="47" customFormat="false" ht="12.75" hidden="false" customHeight="false" outlineLevel="0" collapsed="false">
      <c r="A47" s="0" t="str">
        <f aca="false">Opttax!A47</f>
        <v>All immediate</v>
      </c>
      <c r="B47" s="0" t="str">
        <f aca="false">GAMSopt!A47</f>
        <v>Proportion of World in Participation</v>
      </c>
      <c r="C47" s="128" t="n">
        <f aca="false">IFERROR(Opttax!B47/GAMSopt!B47,"")</f>
        <v>1</v>
      </c>
      <c r="D47" s="128" t="n">
        <f aca="false">IFERROR(Opttax!C47/GAMSopt!C47,"")</f>
        <v>1</v>
      </c>
      <c r="E47" s="128" t="n">
        <f aca="false">IFERROR(Opttax!D47/GAMSopt!D47,"")</f>
        <v>1</v>
      </c>
      <c r="F47" s="128" t="n">
        <f aca="false">IFERROR(Opttax!E47/GAMSopt!E47,"")</f>
        <v>1</v>
      </c>
      <c r="G47" s="128" t="n">
        <f aca="false">IFERROR(Opttax!F47/GAMSopt!F47,"")</f>
        <v>1</v>
      </c>
      <c r="H47" s="128" t="n">
        <f aca="false">IFERROR(Opttax!G47/GAMSopt!G47,"")</f>
        <v>1</v>
      </c>
      <c r="I47" s="128" t="n">
        <f aca="false">IFERROR(Opttax!H47/GAMSopt!H47,"")</f>
        <v>1</v>
      </c>
      <c r="J47" s="128" t="n">
        <f aca="false">IFERROR(Opttax!I47/GAMSopt!I47,"")</f>
        <v>1</v>
      </c>
      <c r="K47" s="128" t="n">
        <f aca="false">IFERROR(Opttax!J47/GAMSopt!J47,"")</f>
        <v>1</v>
      </c>
      <c r="L47" s="128" t="n">
        <f aca="false">IFERROR(Opttax!K47/GAMSopt!K47,"")</f>
        <v>1</v>
      </c>
      <c r="M47" s="128" t="n">
        <f aca="false">IFERROR(Opttax!L47/GAMSopt!L47,"")</f>
        <v>1</v>
      </c>
      <c r="N47" s="128" t="n">
        <f aca="false">IFERROR(Opttax!M47/GAMSopt!M47,"")</f>
        <v>1</v>
      </c>
      <c r="O47" s="128" t="n">
        <f aca="false">IFERROR(Opttax!N47/GAMSopt!N47,"")</f>
        <v>1</v>
      </c>
      <c r="P47" s="128" t="n">
        <f aca="false">IFERROR(Opttax!O47/GAMSopt!O47,"")</f>
        <v>1</v>
      </c>
      <c r="Q47" s="128" t="n">
        <f aca="false">IFERROR(Opttax!P47/GAMSopt!P47,"")</f>
        <v>1</v>
      </c>
      <c r="R47" s="128" t="n">
        <f aca="false">IFERROR(Opttax!Q47/GAMSopt!Q47,"")</f>
        <v>1</v>
      </c>
      <c r="S47" s="128" t="n">
        <f aca="false">IFERROR(Opttax!R47/GAMSopt!R47,"")</f>
        <v>1</v>
      </c>
      <c r="T47" s="128" t="n">
        <f aca="false">IFERROR(Opttax!S47/GAMSopt!S47,"")</f>
        <v>1</v>
      </c>
      <c r="U47" s="128" t="n">
        <f aca="false">IFERROR(Opttax!T47/GAMSopt!T47,"")</f>
        <v>1</v>
      </c>
      <c r="V47" s="128" t="n">
        <f aca="false">IFERROR(Opttax!U47/GAMSopt!U47,"")</f>
        <v>1</v>
      </c>
      <c r="W47" s="128" t="n">
        <f aca="false">IFERROR(Opttax!V47/GAMSopt!V47,"")</f>
        <v>1</v>
      </c>
      <c r="X47" s="128" t="n">
        <f aca="false">IFERROR(Opttax!W47/GAMSopt!W47,"")</f>
        <v>1</v>
      </c>
      <c r="Y47" s="128" t="n">
        <f aca="false">IFERROR(Opttax!X47/GAMSopt!X47,"")</f>
        <v>1</v>
      </c>
      <c r="Z47" s="128" t="n">
        <f aca="false">IFERROR(Opttax!Y47/GAMSopt!Y47,"")</f>
        <v>1</v>
      </c>
      <c r="AA47" s="128" t="n">
        <f aca="false">IFERROR(Opttax!Z47/GAMSopt!Z47,"")</f>
        <v>1</v>
      </c>
      <c r="AB47" s="128" t="n">
        <f aca="false">IFERROR(Opttax!AA47/GAMSopt!AA47,"")</f>
        <v>1</v>
      </c>
      <c r="AC47" s="128" t="n">
        <f aca="false">IFERROR(Opttax!AB47/GAMSopt!AB47,"")</f>
        <v>1</v>
      </c>
      <c r="AD47" s="128" t="n">
        <f aca="false">IFERROR(Opttax!AC47/GAMSopt!AC47,"")</f>
        <v>1</v>
      </c>
      <c r="AE47" s="128" t="n">
        <f aca="false">IFERROR(Opttax!AD47/GAMSopt!AD47,"")</f>
        <v>1</v>
      </c>
      <c r="AF47" s="128" t="n">
        <f aca="false">IFERROR(Opttax!AE47/GAMSopt!AE47,"")</f>
        <v>1</v>
      </c>
      <c r="AG47" s="128" t="n">
        <f aca="false">IFERROR(Opttax!AF47/GAMSopt!AF47,"")</f>
        <v>1</v>
      </c>
      <c r="AH47" s="128" t="n">
        <f aca="false">IFERROR(Opttax!AG47/GAMSopt!AG47,"")</f>
        <v>1</v>
      </c>
      <c r="AI47" s="128" t="n">
        <f aca="false">IFERROR(Opttax!AH47/GAMSopt!AH47,"")</f>
        <v>1</v>
      </c>
      <c r="AJ47" s="128" t="n">
        <f aca="false">IFERROR(Opttax!AI47/GAMSopt!AI47,"")</f>
        <v>1</v>
      </c>
      <c r="AK47" s="128" t="n">
        <f aca="false">IFERROR(Opttax!AJ47/GAMSopt!AJ47,"")</f>
        <v>1</v>
      </c>
      <c r="AL47" s="128" t="n">
        <f aca="false">IFERROR(Opttax!AK47/GAMSopt!AK47,"")</f>
        <v>1</v>
      </c>
      <c r="AM47" s="128" t="n">
        <f aca="false">IFERROR(Opttax!AL47/GAMSopt!AL47,"")</f>
        <v>1</v>
      </c>
      <c r="AN47" s="128" t="n">
        <f aca="false">IFERROR(Opttax!AM47/GAMSopt!AM47,"")</f>
        <v>1</v>
      </c>
      <c r="AO47" s="128" t="n">
        <f aca="false">IFERROR(Opttax!AN47/GAMSopt!AN47,"")</f>
        <v>1</v>
      </c>
      <c r="AP47" s="128" t="n">
        <f aca="false">IFERROR(Opttax!AO47/GAMSopt!AO47,"")</f>
        <v>1</v>
      </c>
      <c r="AQ47" s="128" t="n">
        <f aca="false">IFERROR(Opttax!AP47/GAMSopt!AP47,"")</f>
        <v>1</v>
      </c>
      <c r="AR47" s="128" t="n">
        <f aca="false">IFERROR(Opttax!AQ47/GAMSopt!AQ47,"")</f>
        <v>1</v>
      </c>
      <c r="AS47" s="128" t="n">
        <f aca="false">IFERROR(Opttax!AR47/GAMSopt!AR47,"")</f>
        <v>1</v>
      </c>
      <c r="AT47" s="128" t="n">
        <f aca="false">IFERROR(Opttax!AS47/GAMSopt!AS47,"")</f>
        <v>1</v>
      </c>
      <c r="AU47" s="128" t="n">
        <f aca="false">IFERROR(Opttax!AT47/GAMSopt!AT47,"")</f>
        <v>1</v>
      </c>
      <c r="AV47" s="128" t="n">
        <f aca="false">IFERROR(Opttax!AU47/GAMSopt!AU47,"")</f>
        <v>1</v>
      </c>
      <c r="AW47" s="128" t="n">
        <f aca="false">IFERROR(Opttax!AV47/GAMSopt!AV47,"")</f>
        <v>1</v>
      </c>
      <c r="AX47" s="128" t="n">
        <f aca="false">IFERROR(Opttax!AW47/GAMSopt!AW47,"")</f>
        <v>1</v>
      </c>
      <c r="AY47" s="128" t="n">
        <f aca="false">IFERROR(Opttax!AX47/GAMSopt!AX47,"")</f>
        <v>1</v>
      </c>
      <c r="AZ47" s="128" t="n">
        <f aca="false">IFERROR(Opttax!AY47/GAMSopt!AY47,"")</f>
        <v>1</v>
      </c>
      <c r="BA47" s="128" t="n">
        <f aca="false">IFERROR(Opttax!AZ47/GAMSopt!AZ47,"")</f>
        <v>1</v>
      </c>
      <c r="BB47" s="128" t="n">
        <f aca="false">IFERROR(Opttax!BA47/GAMSopt!BA47,"")</f>
        <v>1</v>
      </c>
      <c r="BC47" s="128" t="n">
        <f aca="false">IFERROR(Opttax!BB47/GAMSopt!BB47,"")</f>
        <v>1</v>
      </c>
      <c r="BD47" s="128" t="n">
        <f aca="false">IFERROR(Opttax!BC47/GAMSopt!BC47,"")</f>
        <v>1</v>
      </c>
      <c r="BE47" s="128" t="n">
        <f aca="false">IFERROR(Opttax!BD47/GAMSopt!BD47,"")</f>
        <v>1</v>
      </c>
      <c r="BF47" s="128" t="n">
        <f aca="false">IFERROR(Opttax!BE47/GAMSopt!BE47,"")</f>
        <v>1</v>
      </c>
      <c r="BG47" s="128" t="n">
        <f aca="false">IFERROR(Opttax!BF47/GAMSopt!BF47,"")</f>
        <v>1</v>
      </c>
      <c r="BH47" s="128" t="n">
        <f aca="false">IFERROR(Opttax!BG47/GAMSopt!BG47,"")</f>
        <v>1</v>
      </c>
      <c r="BI47" s="128" t="n">
        <f aca="false">IFERROR(Opttax!BH47/GAMSopt!BH47,"")</f>
        <v>1</v>
      </c>
      <c r="BJ47" s="128" t="n">
        <f aca="false">IFERROR(Opttax!BI47/GAMSopt!BI47,"")</f>
        <v>1</v>
      </c>
    </row>
    <row r="48" customFormat="false" ht="12.75" hidden="false" customHeight="false" outlineLevel="0" collapsed="false">
      <c r="A48" s="0" t="str">
        <f aca="false">Opttax!A48</f>
        <v>SCALING</v>
      </c>
      <c r="B48" s="0" t="str">
        <f aca="false">GAMSopt!A48</f>
        <v>* SCALING</v>
      </c>
      <c r="C48" s="128" t="str">
        <f aca="false">IFERROR(Opttax!B48/GAMSopt!B48,"")</f>
        <v/>
      </c>
      <c r="D48" s="128" t="str">
        <f aca="false">IFERROR(Opttax!C48/GAMSopt!C48,"")</f>
        <v/>
      </c>
      <c r="E48" s="128" t="str">
        <f aca="false">IFERROR(Opttax!D48/GAMSopt!D48,"")</f>
        <v/>
      </c>
      <c r="F48" s="128" t="str">
        <f aca="false">IFERROR(Opttax!E48/GAMSopt!E48,"")</f>
        <v/>
      </c>
      <c r="G48" s="128" t="str">
        <f aca="false">IFERROR(Opttax!F48/GAMSopt!F48,"")</f>
        <v/>
      </c>
      <c r="H48" s="128" t="str">
        <f aca="false">IFERROR(Opttax!G48/GAMSopt!G48,"")</f>
        <v/>
      </c>
      <c r="I48" s="128" t="str">
        <f aca="false">IFERROR(Opttax!H48/GAMSopt!H48,"")</f>
        <v/>
      </c>
      <c r="J48" s="128" t="str">
        <f aca="false">IFERROR(Opttax!I48/GAMSopt!I48,"")</f>
        <v/>
      </c>
      <c r="K48" s="128" t="str">
        <f aca="false">IFERROR(Opttax!J48/GAMSopt!J48,"")</f>
        <v/>
      </c>
      <c r="L48" s="128" t="str">
        <f aca="false">IFERROR(Opttax!K48/GAMSopt!K48,"")</f>
        <v/>
      </c>
      <c r="M48" s="128" t="str">
        <f aca="false">IFERROR(Opttax!L48/GAMSopt!L48,"")</f>
        <v/>
      </c>
      <c r="N48" s="128" t="str">
        <f aca="false">IFERROR(Opttax!M48/GAMSopt!M48,"")</f>
        <v/>
      </c>
      <c r="O48" s="128" t="str">
        <f aca="false">IFERROR(Opttax!N48/GAMSopt!N48,"")</f>
        <v/>
      </c>
      <c r="P48" s="128" t="str">
        <f aca="false">IFERROR(Opttax!O48/GAMSopt!O48,"")</f>
        <v/>
      </c>
      <c r="Q48" s="128" t="str">
        <f aca="false">IFERROR(Opttax!P48/GAMSopt!P48,"")</f>
        <v/>
      </c>
      <c r="R48" s="128" t="str">
        <f aca="false">IFERROR(Opttax!Q48/GAMSopt!Q48,"")</f>
        <v/>
      </c>
      <c r="S48" s="128" t="str">
        <f aca="false">IFERROR(Opttax!R48/GAMSopt!R48,"")</f>
        <v/>
      </c>
      <c r="T48" s="128" t="str">
        <f aca="false">IFERROR(Opttax!S48/GAMSopt!S48,"")</f>
        <v/>
      </c>
      <c r="U48" s="128" t="str">
        <f aca="false">IFERROR(Opttax!T48/GAMSopt!T48,"")</f>
        <v/>
      </c>
      <c r="V48" s="128" t="str">
        <f aca="false">IFERROR(Opttax!U48/GAMSopt!U48,"")</f>
        <v/>
      </c>
      <c r="W48" s="128" t="str">
        <f aca="false">IFERROR(Opttax!V48/GAMSopt!V48,"")</f>
        <v/>
      </c>
      <c r="X48" s="128" t="str">
        <f aca="false">IFERROR(Opttax!W48/GAMSopt!W48,"")</f>
        <v/>
      </c>
      <c r="Y48" s="128" t="str">
        <f aca="false">IFERROR(Opttax!X48/GAMSopt!X48,"")</f>
        <v/>
      </c>
      <c r="Z48" s="128" t="str">
        <f aca="false">IFERROR(Opttax!Y48/GAMSopt!Y48,"")</f>
        <v/>
      </c>
      <c r="AA48" s="128" t="str">
        <f aca="false">IFERROR(Opttax!Z48/GAMSopt!Z48,"")</f>
        <v/>
      </c>
      <c r="AB48" s="128" t="str">
        <f aca="false">IFERROR(Opttax!AA48/GAMSopt!AA48,"")</f>
        <v/>
      </c>
      <c r="AC48" s="128" t="str">
        <f aca="false">IFERROR(Opttax!AB48/GAMSopt!AB48,"")</f>
        <v/>
      </c>
      <c r="AD48" s="128" t="str">
        <f aca="false">IFERROR(Opttax!AC48/GAMSopt!AC48,"")</f>
        <v/>
      </c>
      <c r="AE48" s="128" t="str">
        <f aca="false">IFERROR(Opttax!AD48/GAMSopt!AD48,"")</f>
        <v/>
      </c>
      <c r="AF48" s="128" t="str">
        <f aca="false">IFERROR(Opttax!AE48/GAMSopt!AE48,"")</f>
        <v/>
      </c>
      <c r="AG48" s="128" t="str">
        <f aca="false">IFERROR(Opttax!AF48/GAMSopt!AF48,"")</f>
        <v/>
      </c>
      <c r="AH48" s="128" t="str">
        <f aca="false">IFERROR(Opttax!AG48/GAMSopt!AG48,"")</f>
        <v/>
      </c>
      <c r="AI48" s="128" t="str">
        <f aca="false">IFERROR(Opttax!AH48/GAMSopt!AH48,"")</f>
        <v/>
      </c>
      <c r="AJ48" s="128" t="str">
        <f aca="false">IFERROR(Opttax!AI48/GAMSopt!AI48,"")</f>
        <v/>
      </c>
      <c r="AK48" s="128" t="str">
        <f aca="false">IFERROR(Opttax!AJ48/GAMSopt!AJ48,"")</f>
        <v/>
      </c>
      <c r="AL48" s="128" t="str">
        <f aca="false">IFERROR(Opttax!AK48/GAMSopt!AK48,"")</f>
        <v/>
      </c>
      <c r="AM48" s="128" t="str">
        <f aca="false">IFERROR(Opttax!AL48/GAMSopt!AL48,"")</f>
        <v/>
      </c>
      <c r="AN48" s="128" t="str">
        <f aca="false">IFERROR(Opttax!AM48/GAMSopt!AM48,"")</f>
        <v/>
      </c>
      <c r="AO48" s="128" t="str">
        <f aca="false">IFERROR(Opttax!AN48/GAMSopt!AN48,"")</f>
        <v/>
      </c>
      <c r="AP48" s="128" t="str">
        <f aca="false">IFERROR(Opttax!AO48/GAMSopt!AO48,"")</f>
        <v/>
      </c>
      <c r="AQ48" s="128" t="str">
        <f aca="false">IFERROR(Opttax!AP48/GAMSopt!AP48,"")</f>
        <v/>
      </c>
      <c r="AR48" s="128" t="str">
        <f aca="false">IFERROR(Opttax!AQ48/GAMSopt!AQ48,"")</f>
        <v/>
      </c>
      <c r="AS48" s="128" t="str">
        <f aca="false">IFERROR(Opttax!AR48/GAMSopt!AR48,"")</f>
        <v/>
      </c>
      <c r="AT48" s="128" t="str">
        <f aca="false">IFERROR(Opttax!AS48/GAMSopt!AS48,"")</f>
        <v/>
      </c>
      <c r="AU48" s="128" t="str">
        <f aca="false">IFERROR(Opttax!AT48/GAMSopt!AT48,"")</f>
        <v/>
      </c>
      <c r="AV48" s="128" t="str">
        <f aca="false">IFERROR(Opttax!AU48/GAMSopt!AU48,"")</f>
        <v/>
      </c>
      <c r="AW48" s="128" t="str">
        <f aca="false">IFERROR(Opttax!AV48/GAMSopt!AV48,"")</f>
        <v/>
      </c>
      <c r="AX48" s="128" t="str">
        <f aca="false">IFERROR(Opttax!AW48/GAMSopt!AW48,"")</f>
        <v/>
      </c>
      <c r="AY48" s="128" t="str">
        <f aca="false">IFERROR(Opttax!AX48/GAMSopt!AX48,"")</f>
        <v/>
      </c>
      <c r="AZ48" s="128" t="str">
        <f aca="false">IFERROR(Opttax!AY48/GAMSopt!AY48,"")</f>
        <v/>
      </c>
      <c r="BA48" s="128" t="str">
        <f aca="false">IFERROR(Opttax!AZ48/GAMSopt!AZ48,"")</f>
        <v/>
      </c>
      <c r="BB48" s="128" t="str">
        <f aca="false">IFERROR(Opttax!BA48/GAMSopt!BA48,"")</f>
        <v/>
      </c>
      <c r="BC48" s="128" t="str">
        <f aca="false">IFERROR(Opttax!BB48/GAMSopt!BB48,"")</f>
        <v/>
      </c>
      <c r="BD48" s="128" t="str">
        <f aca="false">IFERROR(Opttax!BC48/GAMSopt!BC48,"")</f>
        <v/>
      </c>
      <c r="BE48" s="128" t="str">
        <f aca="false">IFERROR(Opttax!BD48/GAMSopt!BD48,"")</f>
        <v/>
      </c>
      <c r="BF48" s="128" t="str">
        <f aca="false">IFERROR(Opttax!BE48/GAMSopt!BE48,"")</f>
        <v/>
      </c>
      <c r="BG48" s="128" t="str">
        <f aca="false">IFERROR(Opttax!BF48/GAMSopt!BF48,"")</f>
        <v/>
      </c>
      <c r="BH48" s="128" t="str">
        <f aca="false">IFERROR(Opttax!BG48/GAMSopt!BG48,"")</f>
        <v/>
      </c>
      <c r="BI48" s="128" t="str">
        <f aca="false">IFERROR(Opttax!BH48/GAMSopt!BH48,"")</f>
        <v/>
      </c>
      <c r="BJ48" s="128" t="str">
        <f aca="false">IFERROR(Opttax!BI48/GAMSopt!BI48,"")</f>
        <v/>
      </c>
    </row>
    <row r="49" customFormat="false" ht="12.75" hidden="false" customHeight="false" outlineLevel="0" collapsed="false">
      <c r="A49" s="0" t="str">
        <f aca="false">Opttax!A49</f>
        <v>Multiplicative scaling coefficient in utility function</v>
      </c>
      <c r="B49" s="0" t="str">
        <f aca="false">GAMSopt!A49</f>
        <v>Multiplicative Scaling Coefficient in Utility Function</v>
      </c>
      <c r="C49" s="128" t="n">
        <f aca="false">IFERROR(Opttax!B49/GAMSopt!B49,"")</f>
        <v>1</v>
      </c>
      <c r="D49" s="128" t="str">
        <f aca="false">IFERROR(Opttax!C49/GAMSopt!C49,"")</f>
        <v/>
      </c>
      <c r="E49" s="128" t="str">
        <f aca="false">IFERROR(Opttax!D49/GAMSopt!D49,"")</f>
        <v/>
      </c>
      <c r="F49" s="128" t="str">
        <f aca="false">IFERROR(Opttax!E49/GAMSopt!E49,"")</f>
        <v/>
      </c>
      <c r="G49" s="128" t="str">
        <f aca="false">IFERROR(Opttax!F49/GAMSopt!F49,"")</f>
        <v/>
      </c>
      <c r="H49" s="128" t="str">
        <f aca="false">IFERROR(Opttax!G49/GAMSopt!G49,"")</f>
        <v/>
      </c>
      <c r="I49" s="128" t="str">
        <f aca="false">IFERROR(Opttax!H49/GAMSopt!H49,"")</f>
        <v/>
      </c>
      <c r="J49" s="128" t="str">
        <f aca="false">IFERROR(Opttax!I49/GAMSopt!I49,"")</f>
        <v/>
      </c>
      <c r="K49" s="128" t="str">
        <f aca="false">IFERROR(Opttax!J49/GAMSopt!J49,"")</f>
        <v/>
      </c>
      <c r="L49" s="128" t="str">
        <f aca="false">IFERROR(Opttax!K49/GAMSopt!K49,"")</f>
        <v/>
      </c>
      <c r="M49" s="128" t="str">
        <f aca="false">IFERROR(Opttax!L49/GAMSopt!L49,"")</f>
        <v/>
      </c>
      <c r="N49" s="128" t="str">
        <f aca="false">IFERROR(Opttax!M49/GAMSopt!M49,"")</f>
        <v/>
      </c>
      <c r="O49" s="128" t="str">
        <f aca="false">IFERROR(Opttax!N49/GAMSopt!N49,"")</f>
        <v/>
      </c>
      <c r="P49" s="128" t="str">
        <f aca="false">IFERROR(Opttax!O49/GAMSopt!O49,"")</f>
        <v/>
      </c>
      <c r="Q49" s="128" t="str">
        <f aca="false">IFERROR(Opttax!P49/GAMSopt!P49,"")</f>
        <v/>
      </c>
      <c r="R49" s="128" t="str">
        <f aca="false">IFERROR(Opttax!Q49/GAMSopt!Q49,"")</f>
        <v/>
      </c>
      <c r="S49" s="128" t="str">
        <f aca="false">IFERROR(Opttax!R49/GAMSopt!R49,"")</f>
        <v/>
      </c>
      <c r="T49" s="128" t="str">
        <f aca="false">IFERROR(Opttax!S49/GAMSopt!S49,"")</f>
        <v/>
      </c>
      <c r="U49" s="128" t="str">
        <f aca="false">IFERROR(Opttax!T49/GAMSopt!T49,"")</f>
        <v/>
      </c>
      <c r="V49" s="128" t="str">
        <f aca="false">IFERROR(Opttax!U49/GAMSopt!U49,"")</f>
        <v/>
      </c>
      <c r="W49" s="128" t="str">
        <f aca="false">IFERROR(Opttax!V49/GAMSopt!V49,"")</f>
        <v/>
      </c>
      <c r="X49" s="128" t="str">
        <f aca="false">IFERROR(Opttax!W49/GAMSopt!W49,"")</f>
        <v/>
      </c>
      <c r="Y49" s="128" t="str">
        <f aca="false">IFERROR(Opttax!X49/GAMSopt!X49,"")</f>
        <v/>
      </c>
      <c r="Z49" s="128" t="str">
        <f aca="false">IFERROR(Opttax!Y49/GAMSopt!Y49,"")</f>
        <v/>
      </c>
      <c r="AA49" s="128" t="str">
        <f aca="false">IFERROR(Opttax!Z49/GAMSopt!Z49,"")</f>
        <v/>
      </c>
      <c r="AB49" s="128" t="str">
        <f aca="false">IFERROR(Opttax!AA49/GAMSopt!AA49,"")</f>
        <v/>
      </c>
      <c r="AC49" s="128" t="str">
        <f aca="false">IFERROR(Opttax!AB49/GAMSopt!AB49,"")</f>
        <v/>
      </c>
      <c r="AD49" s="128" t="str">
        <f aca="false">IFERROR(Opttax!AC49/GAMSopt!AC49,"")</f>
        <v/>
      </c>
      <c r="AE49" s="128" t="str">
        <f aca="false">IFERROR(Opttax!AD49/GAMSopt!AD49,"")</f>
        <v/>
      </c>
      <c r="AF49" s="128" t="str">
        <f aca="false">IFERROR(Opttax!AE49/GAMSopt!AE49,"")</f>
        <v/>
      </c>
      <c r="AG49" s="128" t="str">
        <f aca="false">IFERROR(Opttax!AF49/GAMSopt!AF49,"")</f>
        <v/>
      </c>
      <c r="AH49" s="128" t="str">
        <f aca="false">IFERROR(Opttax!AG49/GAMSopt!AG49,"")</f>
        <v/>
      </c>
      <c r="AI49" s="128" t="str">
        <f aca="false">IFERROR(Opttax!AH49/GAMSopt!AH49,"")</f>
        <v/>
      </c>
      <c r="AJ49" s="128" t="str">
        <f aca="false">IFERROR(Opttax!AI49/GAMSopt!AI49,"")</f>
        <v/>
      </c>
      <c r="AK49" s="128" t="str">
        <f aca="false">IFERROR(Opttax!AJ49/GAMSopt!AJ49,"")</f>
        <v/>
      </c>
      <c r="AL49" s="128" t="str">
        <f aca="false">IFERROR(Opttax!AK49/GAMSopt!AK49,"")</f>
        <v/>
      </c>
      <c r="AM49" s="128" t="str">
        <f aca="false">IFERROR(Opttax!AL49/GAMSopt!AL49,"")</f>
        <v/>
      </c>
      <c r="AN49" s="128" t="str">
        <f aca="false">IFERROR(Opttax!AM49/GAMSopt!AM49,"")</f>
        <v/>
      </c>
      <c r="AO49" s="128" t="str">
        <f aca="false">IFERROR(Opttax!AN49/GAMSopt!AN49,"")</f>
        <v/>
      </c>
      <c r="AP49" s="128" t="str">
        <f aca="false">IFERROR(Opttax!AO49/GAMSopt!AO49,"")</f>
        <v/>
      </c>
      <c r="AQ49" s="128" t="str">
        <f aca="false">IFERROR(Opttax!AP49/GAMSopt!AP49,"")</f>
        <v/>
      </c>
      <c r="AR49" s="128" t="str">
        <f aca="false">IFERROR(Opttax!AQ49/GAMSopt!AQ49,"")</f>
        <v/>
      </c>
      <c r="AS49" s="128" t="str">
        <f aca="false">IFERROR(Opttax!AR49/GAMSopt!AR49,"")</f>
        <v/>
      </c>
      <c r="AT49" s="128" t="str">
        <f aca="false">IFERROR(Opttax!AS49/GAMSopt!AS49,"")</f>
        <v/>
      </c>
      <c r="AU49" s="128" t="str">
        <f aca="false">IFERROR(Opttax!AT49/GAMSopt!AT49,"")</f>
        <v/>
      </c>
      <c r="AV49" s="128" t="str">
        <f aca="false">IFERROR(Opttax!AU49/GAMSopt!AU49,"")</f>
        <v/>
      </c>
      <c r="AW49" s="128" t="str">
        <f aca="false">IFERROR(Opttax!AV49/GAMSopt!AV49,"")</f>
        <v/>
      </c>
      <c r="AX49" s="128" t="str">
        <f aca="false">IFERROR(Opttax!AW49/GAMSopt!AW49,"")</f>
        <v/>
      </c>
      <c r="AY49" s="128" t="str">
        <f aca="false">IFERROR(Opttax!AX49/GAMSopt!AX49,"")</f>
        <v/>
      </c>
      <c r="AZ49" s="128" t="str">
        <f aca="false">IFERROR(Opttax!AY49/GAMSopt!AY49,"")</f>
        <v/>
      </c>
      <c r="BA49" s="128" t="str">
        <f aca="false">IFERROR(Opttax!AZ49/GAMSopt!AZ49,"")</f>
        <v/>
      </c>
      <c r="BB49" s="128" t="str">
        <f aca="false">IFERROR(Opttax!BA49/GAMSopt!BA49,"")</f>
        <v/>
      </c>
      <c r="BC49" s="128" t="str">
        <f aca="false">IFERROR(Opttax!BB49/GAMSopt!BB49,"")</f>
        <v/>
      </c>
      <c r="BD49" s="128" t="str">
        <f aca="false">IFERROR(Opttax!BC49/GAMSopt!BC49,"")</f>
        <v/>
      </c>
      <c r="BE49" s="128" t="str">
        <f aca="false">IFERROR(Opttax!BD49/GAMSopt!BD49,"")</f>
        <v/>
      </c>
      <c r="BF49" s="128" t="str">
        <f aca="false">IFERROR(Opttax!BE49/GAMSopt!BE49,"")</f>
        <v/>
      </c>
      <c r="BG49" s="128" t="str">
        <f aca="false">IFERROR(Opttax!BF49/GAMSopt!BF49,"")</f>
        <v/>
      </c>
      <c r="BH49" s="128" t="str">
        <f aca="false">IFERROR(Opttax!BG49/GAMSopt!BG49,"")</f>
        <v/>
      </c>
      <c r="BI49" s="128" t="str">
        <f aca="false">IFERROR(Opttax!BH49/GAMSopt!BH49,"")</f>
        <v/>
      </c>
      <c r="BJ49" s="128" t="str">
        <f aca="false">IFERROR(Opttax!BI49/GAMSopt!BI49,"")</f>
        <v/>
      </c>
    </row>
    <row r="50" customFormat="false" ht="12.75" hidden="false" customHeight="false" outlineLevel="0" collapsed="false">
      <c r="A50" s="0" t="str">
        <f aca="false">Opttax!A50</f>
        <v>Additive scaling coefficient in utility function</v>
      </c>
      <c r="B50" s="0" t="str">
        <f aca="false">GAMSopt!A50</f>
        <v>Additive Scaling Coefficient in Utility Function</v>
      </c>
      <c r="C50" s="128" t="n">
        <f aca="false">IFERROR(Opttax!B50/GAMSopt!B50,"")</f>
        <v>1</v>
      </c>
      <c r="D50" s="128" t="str">
        <f aca="false">IFERROR(Opttax!C50/GAMSopt!C50,"")</f>
        <v/>
      </c>
      <c r="E50" s="128" t="str">
        <f aca="false">IFERROR(Opttax!D50/GAMSopt!D50,"")</f>
        <v/>
      </c>
      <c r="F50" s="128" t="str">
        <f aca="false">IFERROR(Opttax!E50/GAMSopt!E50,"")</f>
        <v/>
      </c>
      <c r="G50" s="128" t="str">
        <f aca="false">IFERROR(Opttax!F50/GAMSopt!F50,"")</f>
        <v/>
      </c>
      <c r="H50" s="128" t="str">
        <f aca="false">IFERROR(Opttax!G50/GAMSopt!G50,"")</f>
        <v/>
      </c>
      <c r="I50" s="128" t="str">
        <f aca="false">IFERROR(Opttax!H50/GAMSopt!H50,"")</f>
        <v/>
      </c>
      <c r="J50" s="128" t="str">
        <f aca="false">IFERROR(Opttax!I50/GAMSopt!I50,"")</f>
        <v/>
      </c>
      <c r="K50" s="128" t="str">
        <f aca="false">IFERROR(Opttax!J50/GAMSopt!J50,"")</f>
        <v/>
      </c>
      <c r="L50" s="128" t="str">
        <f aca="false">IFERROR(Opttax!K50/GAMSopt!K50,"")</f>
        <v/>
      </c>
      <c r="M50" s="128" t="str">
        <f aca="false">IFERROR(Opttax!L50/GAMSopt!L50,"")</f>
        <v/>
      </c>
      <c r="N50" s="128" t="str">
        <f aca="false">IFERROR(Opttax!M50/GAMSopt!M50,"")</f>
        <v/>
      </c>
      <c r="O50" s="128" t="str">
        <f aca="false">IFERROR(Opttax!N50/GAMSopt!N50,"")</f>
        <v/>
      </c>
      <c r="P50" s="128" t="str">
        <f aca="false">IFERROR(Opttax!O50/GAMSopt!O50,"")</f>
        <v/>
      </c>
      <c r="Q50" s="128" t="str">
        <f aca="false">IFERROR(Opttax!P50/GAMSopt!P50,"")</f>
        <v/>
      </c>
      <c r="R50" s="128" t="str">
        <f aca="false">IFERROR(Opttax!Q50/GAMSopt!Q50,"")</f>
        <v/>
      </c>
      <c r="S50" s="128" t="str">
        <f aca="false">IFERROR(Opttax!R50/GAMSopt!R50,"")</f>
        <v/>
      </c>
      <c r="T50" s="128" t="str">
        <f aca="false">IFERROR(Opttax!S50/GAMSopt!S50,"")</f>
        <v/>
      </c>
      <c r="U50" s="128" t="str">
        <f aca="false">IFERROR(Opttax!T50/GAMSopt!T50,"")</f>
        <v/>
      </c>
      <c r="V50" s="128" t="str">
        <f aca="false">IFERROR(Opttax!U50/GAMSopt!U50,"")</f>
        <v/>
      </c>
      <c r="W50" s="128" t="str">
        <f aca="false">IFERROR(Opttax!V50/GAMSopt!V50,"")</f>
        <v/>
      </c>
      <c r="X50" s="128" t="str">
        <f aca="false">IFERROR(Opttax!W50/GAMSopt!W50,"")</f>
        <v/>
      </c>
      <c r="Y50" s="128" t="str">
        <f aca="false">IFERROR(Opttax!X50/GAMSopt!X50,"")</f>
        <v/>
      </c>
      <c r="Z50" s="128" t="str">
        <f aca="false">IFERROR(Opttax!Y50/GAMSopt!Y50,"")</f>
        <v/>
      </c>
      <c r="AA50" s="128" t="str">
        <f aca="false">IFERROR(Opttax!Z50/GAMSopt!Z50,"")</f>
        <v/>
      </c>
      <c r="AB50" s="128" t="str">
        <f aca="false">IFERROR(Opttax!AA50/GAMSopt!AA50,"")</f>
        <v/>
      </c>
      <c r="AC50" s="128" t="str">
        <f aca="false">IFERROR(Opttax!AB50/GAMSopt!AB50,"")</f>
        <v/>
      </c>
      <c r="AD50" s="128" t="str">
        <f aca="false">IFERROR(Opttax!AC50/GAMSopt!AC50,"")</f>
        <v/>
      </c>
      <c r="AE50" s="128" t="str">
        <f aca="false">IFERROR(Opttax!AD50/GAMSopt!AD50,"")</f>
        <v/>
      </c>
      <c r="AF50" s="128" t="str">
        <f aca="false">IFERROR(Opttax!AE50/GAMSopt!AE50,"")</f>
        <v/>
      </c>
      <c r="AG50" s="128" t="str">
        <f aca="false">IFERROR(Opttax!AF50/GAMSopt!AF50,"")</f>
        <v/>
      </c>
      <c r="AH50" s="128" t="str">
        <f aca="false">IFERROR(Opttax!AG50/GAMSopt!AG50,"")</f>
        <v/>
      </c>
      <c r="AI50" s="128" t="str">
        <f aca="false">IFERROR(Opttax!AH50/GAMSopt!AH50,"")</f>
        <v/>
      </c>
      <c r="AJ50" s="128" t="str">
        <f aca="false">IFERROR(Opttax!AI50/GAMSopt!AI50,"")</f>
        <v/>
      </c>
      <c r="AK50" s="128" t="str">
        <f aca="false">IFERROR(Opttax!AJ50/GAMSopt!AJ50,"")</f>
        <v/>
      </c>
      <c r="AL50" s="128" t="str">
        <f aca="false">IFERROR(Opttax!AK50/GAMSopt!AK50,"")</f>
        <v/>
      </c>
      <c r="AM50" s="128" t="str">
        <f aca="false">IFERROR(Opttax!AL50/GAMSopt!AL50,"")</f>
        <v/>
      </c>
      <c r="AN50" s="128" t="str">
        <f aca="false">IFERROR(Opttax!AM50/GAMSopt!AM50,"")</f>
        <v/>
      </c>
      <c r="AO50" s="128" t="str">
        <f aca="false">IFERROR(Opttax!AN50/GAMSopt!AN50,"")</f>
        <v/>
      </c>
      <c r="AP50" s="128" t="str">
        <f aca="false">IFERROR(Opttax!AO50/GAMSopt!AO50,"")</f>
        <v/>
      </c>
      <c r="AQ50" s="128" t="str">
        <f aca="false">IFERROR(Opttax!AP50/GAMSopt!AP50,"")</f>
        <v/>
      </c>
      <c r="AR50" s="128" t="str">
        <f aca="false">IFERROR(Opttax!AQ50/GAMSopt!AQ50,"")</f>
        <v/>
      </c>
      <c r="AS50" s="128" t="str">
        <f aca="false">IFERROR(Opttax!AR50/GAMSopt!AR50,"")</f>
        <v/>
      </c>
      <c r="AT50" s="128" t="str">
        <f aca="false">IFERROR(Opttax!AS50/GAMSopt!AS50,"")</f>
        <v/>
      </c>
      <c r="AU50" s="128" t="str">
        <f aca="false">IFERROR(Opttax!AT50/GAMSopt!AT50,"")</f>
        <v/>
      </c>
      <c r="AV50" s="128" t="str">
        <f aca="false">IFERROR(Opttax!AU50/GAMSopt!AU50,"")</f>
        <v/>
      </c>
      <c r="AW50" s="128" t="str">
        <f aca="false">IFERROR(Opttax!AV50/GAMSopt!AV50,"")</f>
        <v/>
      </c>
      <c r="AX50" s="128" t="str">
        <f aca="false">IFERROR(Opttax!AW50/GAMSopt!AW50,"")</f>
        <v/>
      </c>
      <c r="AY50" s="128" t="str">
        <f aca="false">IFERROR(Opttax!AX50/GAMSopt!AX50,"")</f>
        <v/>
      </c>
      <c r="AZ50" s="128" t="str">
        <f aca="false">IFERROR(Opttax!AY50/GAMSopt!AY50,"")</f>
        <v/>
      </c>
      <c r="BA50" s="128" t="str">
        <f aca="false">IFERROR(Opttax!AZ50/GAMSopt!AZ50,"")</f>
        <v/>
      </c>
      <c r="BB50" s="128" t="str">
        <f aca="false">IFERROR(Opttax!BA50/GAMSopt!BA50,"")</f>
        <v/>
      </c>
      <c r="BC50" s="128" t="str">
        <f aca="false">IFERROR(Opttax!BB50/GAMSopt!BB50,"")</f>
        <v/>
      </c>
      <c r="BD50" s="128" t="str">
        <f aca="false">IFERROR(Opttax!BC50/GAMSopt!BC50,"")</f>
        <v/>
      </c>
      <c r="BE50" s="128" t="str">
        <f aca="false">IFERROR(Opttax!BD50/GAMSopt!BD50,"")</f>
        <v/>
      </c>
      <c r="BF50" s="128" t="str">
        <f aca="false">IFERROR(Opttax!BE50/GAMSopt!BE50,"")</f>
        <v/>
      </c>
      <c r="BG50" s="128" t="str">
        <f aca="false">IFERROR(Opttax!BF50/GAMSopt!BF50,"")</f>
        <v/>
      </c>
      <c r="BH50" s="128" t="str">
        <f aca="false">IFERROR(Opttax!BG50/GAMSopt!BG50,"")</f>
        <v/>
      </c>
      <c r="BI50" s="128" t="str">
        <f aca="false">IFERROR(Opttax!BH50/GAMSopt!BH50,"")</f>
        <v/>
      </c>
      <c r="BJ50" s="128" t="str">
        <f aca="false">IFERROR(Opttax!BI50/GAMSopt!BI50,"")</f>
        <v/>
      </c>
    </row>
    <row r="51" customFormat="false" ht="12.75" hidden="false" customHeight="false" outlineLevel="0" collapsed="false">
      <c r="A51" s="0" t="str">
        <f aca="false">Opttax!A51</f>
        <v>Hotelling on (1) or off(0)</v>
      </c>
      <c r="B51" s="0" t="str">
        <f aca="false">GAMSopt!A51</f>
        <v>Hotelling</v>
      </c>
      <c r="C51" s="128" t="str">
        <f aca="false">IFERROR(Opttax!B51/GAMSopt!B51,"")</f>
        <v/>
      </c>
      <c r="D51" s="128" t="str">
        <f aca="false">IFERROR(Opttax!C51/GAMSopt!C51,"")</f>
        <v/>
      </c>
      <c r="E51" s="128" t="str">
        <f aca="false">IFERROR(Opttax!D51/GAMSopt!D51,"")</f>
        <v/>
      </c>
      <c r="F51" s="128" t="str">
        <f aca="false">IFERROR(Opttax!E51/GAMSopt!E51,"")</f>
        <v/>
      </c>
      <c r="G51" s="128" t="str">
        <f aca="false">IFERROR(Opttax!F51/GAMSopt!F51,"")</f>
        <v/>
      </c>
      <c r="H51" s="128" t="str">
        <f aca="false">IFERROR(Opttax!G51/GAMSopt!G51,"")</f>
        <v/>
      </c>
      <c r="I51" s="128" t="str">
        <f aca="false">IFERROR(Opttax!H51/GAMSopt!H51,"")</f>
        <v/>
      </c>
      <c r="J51" s="128" t="str">
        <f aca="false">IFERROR(Opttax!I51/GAMSopt!I51,"")</f>
        <v/>
      </c>
      <c r="K51" s="128" t="str">
        <f aca="false">IFERROR(Opttax!J51/GAMSopt!J51,"")</f>
        <v/>
      </c>
      <c r="L51" s="128" t="str">
        <f aca="false">IFERROR(Opttax!K51/GAMSopt!K51,"")</f>
        <v/>
      </c>
      <c r="M51" s="128" t="str">
        <f aca="false">IFERROR(Opttax!L51/GAMSopt!L51,"")</f>
        <v/>
      </c>
      <c r="N51" s="128" t="str">
        <f aca="false">IFERROR(Opttax!M51/GAMSopt!M51,"")</f>
        <v/>
      </c>
      <c r="O51" s="128" t="str">
        <f aca="false">IFERROR(Opttax!N51/GAMSopt!N51,"")</f>
        <v/>
      </c>
      <c r="P51" s="128" t="str">
        <f aca="false">IFERROR(Opttax!O51/GAMSopt!O51,"")</f>
        <v/>
      </c>
      <c r="Q51" s="128" t="str">
        <f aca="false">IFERROR(Opttax!P51/GAMSopt!P51,"")</f>
        <v/>
      </c>
      <c r="R51" s="128" t="str">
        <f aca="false">IFERROR(Opttax!Q51/GAMSopt!Q51,"")</f>
        <v/>
      </c>
      <c r="S51" s="128" t="str">
        <f aca="false">IFERROR(Opttax!R51/GAMSopt!R51,"")</f>
        <v/>
      </c>
      <c r="T51" s="128" t="str">
        <f aca="false">IFERROR(Opttax!S51/GAMSopt!S51,"")</f>
        <v/>
      </c>
      <c r="U51" s="128" t="str">
        <f aca="false">IFERROR(Opttax!T51/GAMSopt!T51,"")</f>
        <v/>
      </c>
      <c r="V51" s="128" t="str">
        <f aca="false">IFERROR(Opttax!U51/GAMSopt!U51,"")</f>
        <v/>
      </c>
      <c r="W51" s="128" t="str">
        <f aca="false">IFERROR(Opttax!V51/GAMSopt!V51,"")</f>
        <v/>
      </c>
      <c r="X51" s="128" t="str">
        <f aca="false">IFERROR(Opttax!W51/GAMSopt!W51,"")</f>
        <v/>
      </c>
      <c r="Y51" s="128" t="str">
        <f aca="false">IFERROR(Opttax!X51/GAMSopt!X51,"")</f>
        <v/>
      </c>
      <c r="Z51" s="128" t="str">
        <f aca="false">IFERROR(Opttax!Y51/GAMSopt!Y51,"")</f>
        <v/>
      </c>
      <c r="AA51" s="128" t="str">
        <f aca="false">IFERROR(Opttax!Z51/GAMSopt!Z51,"")</f>
        <v/>
      </c>
      <c r="AB51" s="128" t="str">
        <f aca="false">IFERROR(Opttax!AA51/GAMSopt!AA51,"")</f>
        <v/>
      </c>
      <c r="AC51" s="128" t="str">
        <f aca="false">IFERROR(Opttax!AB51/GAMSopt!AB51,"")</f>
        <v/>
      </c>
      <c r="AD51" s="128" t="str">
        <f aca="false">IFERROR(Opttax!AC51/GAMSopt!AC51,"")</f>
        <v/>
      </c>
      <c r="AE51" s="128" t="str">
        <f aca="false">IFERROR(Opttax!AD51/GAMSopt!AD51,"")</f>
        <v/>
      </c>
      <c r="AF51" s="128" t="str">
        <f aca="false">IFERROR(Opttax!AE51/GAMSopt!AE51,"")</f>
        <v/>
      </c>
      <c r="AG51" s="128" t="str">
        <f aca="false">IFERROR(Opttax!AF51/GAMSopt!AF51,"")</f>
        <v/>
      </c>
      <c r="AH51" s="128" t="str">
        <f aca="false">IFERROR(Opttax!AG51/GAMSopt!AG51,"")</f>
        <v/>
      </c>
      <c r="AI51" s="128" t="str">
        <f aca="false">IFERROR(Opttax!AH51/GAMSopt!AH51,"")</f>
        <v/>
      </c>
      <c r="AJ51" s="128" t="str">
        <f aca="false">IFERROR(Opttax!AI51/GAMSopt!AI51,"")</f>
        <v/>
      </c>
      <c r="AK51" s="128" t="str">
        <f aca="false">IFERROR(Opttax!AJ51/GAMSopt!AJ51,"")</f>
        <v/>
      </c>
      <c r="AL51" s="128" t="str">
        <f aca="false">IFERROR(Opttax!AK51/GAMSopt!AK51,"")</f>
        <v/>
      </c>
      <c r="AM51" s="128" t="str">
        <f aca="false">IFERROR(Opttax!AL51/GAMSopt!AL51,"")</f>
        <v/>
      </c>
      <c r="AN51" s="128" t="str">
        <f aca="false">IFERROR(Opttax!AM51/GAMSopt!AM51,"")</f>
        <v/>
      </c>
      <c r="AO51" s="128" t="str">
        <f aca="false">IFERROR(Opttax!AN51/GAMSopt!AN51,"")</f>
        <v/>
      </c>
      <c r="AP51" s="128" t="str">
        <f aca="false">IFERROR(Opttax!AO51/GAMSopt!AO51,"")</f>
        <v/>
      </c>
      <c r="AQ51" s="128" t="str">
        <f aca="false">IFERROR(Opttax!AP51/GAMSopt!AP51,"")</f>
        <v/>
      </c>
      <c r="AR51" s="128" t="str">
        <f aca="false">IFERROR(Opttax!AQ51/GAMSopt!AQ51,"")</f>
        <v/>
      </c>
      <c r="AS51" s="128" t="str">
        <f aca="false">IFERROR(Opttax!AR51/GAMSopt!AR51,"")</f>
        <v/>
      </c>
      <c r="AT51" s="128" t="str">
        <f aca="false">IFERROR(Opttax!AS51/GAMSopt!AS51,"")</f>
        <v/>
      </c>
      <c r="AU51" s="128" t="str">
        <f aca="false">IFERROR(Opttax!AT51/GAMSopt!AT51,"")</f>
        <v/>
      </c>
      <c r="AV51" s="128" t="str">
        <f aca="false">IFERROR(Opttax!AU51/GAMSopt!AU51,"")</f>
        <v/>
      </c>
      <c r="AW51" s="128" t="str">
        <f aca="false">IFERROR(Opttax!AV51/GAMSopt!AV51,"")</f>
        <v/>
      </c>
      <c r="AX51" s="128" t="str">
        <f aca="false">IFERROR(Opttax!AW51/GAMSopt!AW51,"")</f>
        <v/>
      </c>
      <c r="AY51" s="128" t="str">
        <f aca="false">IFERROR(Opttax!AX51/GAMSopt!AX51,"")</f>
        <v/>
      </c>
      <c r="AZ51" s="128" t="str">
        <f aca="false">IFERROR(Opttax!AY51/GAMSopt!AY51,"")</f>
        <v/>
      </c>
      <c r="BA51" s="128" t="str">
        <f aca="false">IFERROR(Opttax!AZ51/GAMSopt!AZ51,"")</f>
        <v/>
      </c>
      <c r="BB51" s="128" t="str">
        <f aca="false">IFERROR(Opttax!BA51/GAMSopt!BA51,"")</f>
        <v/>
      </c>
      <c r="BC51" s="128" t="str">
        <f aca="false">IFERROR(Opttax!BB51/GAMSopt!BB51,"")</f>
        <v/>
      </c>
      <c r="BD51" s="128" t="str">
        <f aca="false">IFERROR(Opttax!BC51/GAMSopt!BC51,"")</f>
        <v/>
      </c>
      <c r="BE51" s="128" t="str">
        <f aca="false">IFERROR(Opttax!BD51/GAMSopt!BD51,"")</f>
        <v/>
      </c>
      <c r="BF51" s="128" t="str">
        <f aca="false">IFERROR(Opttax!BE51/GAMSopt!BE51,"")</f>
        <v/>
      </c>
      <c r="BG51" s="128" t="str">
        <f aca="false">IFERROR(Opttax!BF51/GAMSopt!BF51,"")</f>
        <v/>
      </c>
      <c r="BH51" s="128" t="str">
        <f aca="false">IFERROR(Opttax!BG51/GAMSopt!BG51,"")</f>
        <v/>
      </c>
      <c r="BI51" s="128" t="str">
        <f aca="false">IFERROR(Opttax!BH51/GAMSopt!BH51,"")</f>
        <v/>
      </c>
      <c r="BJ51" s="128" t="str">
        <f aca="false">IFERROR(Opttax!BI51/GAMSopt!BI51,"")</f>
        <v/>
      </c>
    </row>
    <row r="52" customFormat="false" ht="12.75" hidden="false" customHeight="false" outlineLevel="0" collapsed="false">
      <c r="A52" s="0" t="str">
        <f aca="false">Opttax!A52</f>
        <v>POPULATION</v>
      </c>
      <c r="B52" s="0" t="str">
        <f aca="false">GAMSopt!A52</f>
        <v>* POPULATION</v>
      </c>
      <c r="C52" s="128" t="str">
        <f aca="false">IFERROR(Opttax!B52/GAMSopt!B52,"")</f>
        <v/>
      </c>
      <c r="D52" s="128" t="str">
        <f aca="false">IFERROR(Opttax!C52/GAMSopt!C52,"")</f>
        <v/>
      </c>
      <c r="E52" s="128" t="str">
        <f aca="false">IFERROR(Opttax!D52/GAMSopt!D52,"")</f>
        <v/>
      </c>
      <c r="F52" s="128" t="str">
        <f aca="false">IFERROR(Opttax!E52/GAMSopt!E52,"")</f>
        <v/>
      </c>
      <c r="G52" s="128" t="str">
        <f aca="false">IFERROR(Opttax!F52/GAMSopt!F52,"")</f>
        <v/>
      </c>
      <c r="H52" s="128" t="str">
        <f aca="false">IFERROR(Opttax!G52/GAMSopt!G52,"")</f>
        <v/>
      </c>
      <c r="I52" s="128" t="str">
        <f aca="false">IFERROR(Opttax!H52/GAMSopt!H52,"")</f>
        <v/>
      </c>
      <c r="J52" s="128" t="str">
        <f aca="false">IFERROR(Opttax!I52/GAMSopt!I52,"")</f>
        <v/>
      </c>
      <c r="K52" s="128" t="str">
        <f aca="false">IFERROR(Opttax!J52/GAMSopt!J52,"")</f>
        <v/>
      </c>
      <c r="L52" s="128" t="str">
        <f aca="false">IFERROR(Opttax!K52/GAMSopt!K52,"")</f>
        <v/>
      </c>
      <c r="M52" s="128" t="str">
        <f aca="false">IFERROR(Opttax!L52/GAMSopt!L52,"")</f>
        <v/>
      </c>
      <c r="N52" s="128" t="str">
        <f aca="false">IFERROR(Opttax!M52/GAMSopt!M52,"")</f>
        <v/>
      </c>
      <c r="O52" s="128" t="str">
        <f aca="false">IFERROR(Opttax!N52/GAMSopt!N52,"")</f>
        <v/>
      </c>
      <c r="P52" s="128" t="str">
        <f aca="false">IFERROR(Opttax!O52/GAMSopt!O52,"")</f>
        <v/>
      </c>
      <c r="Q52" s="128" t="str">
        <f aca="false">IFERROR(Opttax!P52/GAMSopt!P52,"")</f>
        <v/>
      </c>
      <c r="R52" s="128" t="str">
        <f aca="false">IFERROR(Opttax!Q52/GAMSopt!Q52,"")</f>
        <v/>
      </c>
      <c r="S52" s="128" t="str">
        <f aca="false">IFERROR(Opttax!R52/GAMSopt!R52,"")</f>
        <v/>
      </c>
      <c r="T52" s="128" t="str">
        <f aca="false">IFERROR(Opttax!S52/GAMSopt!S52,"")</f>
        <v/>
      </c>
      <c r="U52" s="128" t="str">
        <f aca="false">IFERROR(Opttax!T52/GAMSopt!T52,"")</f>
        <v/>
      </c>
      <c r="V52" s="128" t="str">
        <f aca="false">IFERROR(Opttax!U52/GAMSopt!U52,"")</f>
        <v/>
      </c>
      <c r="W52" s="128" t="str">
        <f aca="false">IFERROR(Opttax!V52/GAMSopt!V52,"")</f>
        <v/>
      </c>
      <c r="X52" s="128" t="str">
        <f aca="false">IFERROR(Opttax!W52/GAMSopt!W52,"")</f>
        <v/>
      </c>
      <c r="Y52" s="128" t="str">
        <f aca="false">IFERROR(Opttax!X52/GAMSopt!X52,"")</f>
        <v/>
      </c>
      <c r="Z52" s="128" t="str">
        <f aca="false">IFERROR(Opttax!Y52/GAMSopt!Y52,"")</f>
        <v/>
      </c>
      <c r="AA52" s="128" t="str">
        <f aca="false">IFERROR(Opttax!Z52/GAMSopt!Z52,"")</f>
        <v/>
      </c>
      <c r="AB52" s="128" t="str">
        <f aca="false">IFERROR(Opttax!AA52/GAMSopt!AA52,"")</f>
        <v/>
      </c>
      <c r="AC52" s="128" t="str">
        <f aca="false">IFERROR(Opttax!AB52/GAMSopt!AB52,"")</f>
        <v/>
      </c>
      <c r="AD52" s="128" t="str">
        <f aca="false">IFERROR(Opttax!AC52/GAMSopt!AC52,"")</f>
        <v/>
      </c>
      <c r="AE52" s="128" t="str">
        <f aca="false">IFERROR(Opttax!AD52/GAMSopt!AD52,"")</f>
        <v/>
      </c>
      <c r="AF52" s="128" t="str">
        <f aca="false">IFERROR(Opttax!AE52/GAMSopt!AE52,"")</f>
        <v/>
      </c>
      <c r="AG52" s="128" t="str">
        <f aca="false">IFERROR(Opttax!AF52/GAMSopt!AF52,"")</f>
        <v/>
      </c>
      <c r="AH52" s="128" t="str">
        <f aca="false">IFERROR(Opttax!AG52/GAMSopt!AG52,"")</f>
        <v/>
      </c>
      <c r="AI52" s="128" t="str">
        <f aca="false">IFERROR(Opttax!AH52/GAMSopt!AH52,"")</f>
        <v/>
      </c>
      <c r="AJ52" s="128" t="str">
        <f aca="false">IFERROR(Opttax!AI52/GAMSopt!AI52,"")</f>
        <v/>
      </c>
      <c r="AK52" s="128" t="str">
        <f aca="false">IFERROR(Opttax!AJ52/GAMSopt!AJ52,"")</f>
        <v/>
      </c>
      <c r="AL52" s="128" t="str">
        <f aca="false">IFERROR(Opttax!AK52/GAMSopt!AK52,"")</f>
        <v/>
      </c>
      <c r="AM52" s="128" t="str">
        <f aca="false">IFERROR(Opttax!AL52/GAMSopt!AL52,"")</f>
        <v/>
      </c>
      <c r="AN52" s="128" t="str">
        <f aca="false">IFERROR(Opttax!AM52/GAMSopt!AM52,"")</f>
        <v/>
      </c>
      <c r="AO52" s="128" t="str">
        <f aca="false">IFERROR(Opttax!AN52/GAMSopt!AN52,"")</f>
        <v/>
      </c>
      <c r="AP52" s="128" t="str">
        <f aca="false">IFERROR(Opttax!AO52/GAMSopt!AO52,"")</f>
        <v/>
      </c>
      <c r="AQ52" s="128" t="str">
        <f aca="false">IFERROR(Opttax!AP52/GAMSopt!AP52,"")</f>
        <v/>
      </c>
      <c r="AR52" s="128" t="str">
        <f aca="false">IFERROR(Opttax!AQ52/GAMSopt!AQ52,"")</f>
        <v/>
      </c>
      <c r="AS52" s="128" t="str">
        <f aca="false">IFERROR(Opttax!AR52/GAMSopt!AR52,"")</f>
        <v/>
      </c>
      <c r="AT52" s="128" t="str">
        <f aca="false">IFERROR(Opttax!AS52/GAMSopt!AS52,"")</f>
        <v/>
      </c>
      <c r="AU52" s="128" t="str">
        <f aca="false">IFERROR(Opttax!AT52/GAMSopt!AT52,"")</f>
        <v/>
      </c>
      <c r="AV52" s="128" t="str">
        <f aca="false">IFERROR(Opttax!AU52/GAMSopt!AU52,"")</f>
        <v/>
      </c>
      <c r="AW52" s="128" t="str">
        <f aca="false">IFERROR(Opttax!AV52/GAMSopt!AV52,"")</f>
        <v/>
      </c>
      <c r="AX52" s="128" t="str">
        <f aca="false">IFERROR(Opttax!AW52/GAMSopt!AW52,"")</f>
        <v/>
      </c>
      <c r="AY52" s="128" t="str">
        <f aca="false">IFERROR(Opttax!AX52/GAMSopt!AX52,"")</f>
        <v/>
      </c>
      <c r="AZ52" s="128" t="str">
        <f aca="false">IFERROR(Opttax!AY52/GAMSopt!AY52,"")</f>
        <v/>
      </c>
      <c r="BA52" s="128" t="str">
        <f aca="false">IFERROR(Opttax!AZ52/GAMSopt!AZ52,"")</f>
        <v/>
      </c>
      <c r="BB52" s="128" t="str">
        <f aca="false">IFERROR(Opttax!BA52/GAMSopt!BA52,"")</f>
        <v/>
      </c>
      <c r="BC52" s="128" t="str">
        <f aca="false">IFERROR(Opttax!BB52/GAMSopt!BB52,"")</f>
        <v/>
      </c>
      <c r="BD52" s="128" t="str">
        <f aca="false">IFERROR(Opttax!BC52/GAMSopt!BC52,"")</f>
        <v/>
      </c>
      <c r="BE52" s="128" t="str">
        <f aca="false">IFERROR(Opttax!BD52/GAMSopt!BD52,"")</f>
        <v/>
      </c>
      <c r="BF52" s="128" t="str">
        <f aca="false">IFERROR(Opttax!BE52/GAMSopt!BE52,"")</f>
        <v/>
      </c>
      <c r="BG52" s="128" t="str">
        <f aca="false">IFERROR(Opttax!BF52/GAMSopt!BF52,"")</f>
        <v/>
      </c>
      <c r="BH52" s="128" t="str">
        <f aca="false">IFERROR(Opttax!BG52/GAMSopt!BG52,"")</f>
        <v/>
      </c>
      <c r="BI52" s="128" t="str">
        <f aca="false">IFERROR(Opttax!BH52/GAMSopt!BH52,"")</f>
        <v/>
      </c>
      <c r="BJ52" s="128" t="str">
        <f aca="false">IFERROR(Opttax!BI52/GAMSopt!BI52,"")</f>
        <v/>
      </c>
    </row>
    <row r="53" customFormat="false" ht="12.75" hidden="false" customHeight="false" outlineLevel="0" collapsed="false">
      <c r="A53" s="0" t="str">
        <f aca="false">Opttax!A53</f>
        <v>Population (millions)</v>
      </c>
      <c r="B53" s="0" t="str">
        <f aca="false">GAMSopt!A53</f>
        <v>Population (millions)</v>
      </c>
      <c r="C53" s="128" t="n">
        <f aca="false">IFERROR(Opttax!B53/GAMSopt!B53,"")</f>
        <v>1</v>
      </c>
      <c r="D53" s="128" t="n">
        <f aca="false">IFERROR(Opttax!C53/GAMSopt!C53,"")</f>
        <v>1</v>
      </c>
      <c r="E53" s="128" t="n">
        <f aca="false">IFERROR(Opttax!D53/GAMSopt!D53,"")</f>
        <v>1</v>
      </c>
      <c r="F53" s="128" t="n">
        <f aca="false">IFERROR(Opttax!E53/GAMSopt!E53,"")</f>
        <v>1</v>
      </c>
      <c r="G53" s="128" t="n">
        <f aca="false">IFERROR(Opttax!F53/GAMSopt!F53,"")</f>
        <v>1</v>
      </c>
      <c r="H53" s="128" t="n">
        <f aca="false">IFERROR(Opttax!G53/GAMSopt!G53,"")</f>
        <v>1</v>
      </c>
      <c r="I53" s="128" t="n">
        <f aca="false">IFERROR(Opttax!H53/GAMSopt!H53,"")</f>
        <v>1</v>
      </c>
      <c r="J53" s="128" t="n">
        <f aca="false">IFERROR(Opttax!I53/GAMSopt!I53,"")</f>
        <v>1</v>
      </c>
      <c r="K53" s="128" t="n">
        <f aca="false">IFERROR(Opttax!J53/GAMSopt!J53,"")</f>
        <v>1</v>
      </c>
      <c r="L53" s="128" t="n">
        <f aca="false">IFERROR(Opttax!K53/GAMSopt!K53,"")</f>
        <v>1</v>
      </c>
      <c r="M53" s="128" t="n">
        <f aca="false">IFERROR(Opttax!L53/GAMSopt!L53,"")</f>
        <v>1</v>
      </c>
      <c r="N53" s="128" t="n">
        <f aca="false">IFERROR(Opttax!M53/GAMSopt!M53,"")</f>
        <v>1</v>
      </c>
      <c r="O53" s="128" t="n">
        <f aca="false">IFERROR(Opttax!N53/GAMSopt!N53,"")</f>
        <v>1</v>
      </c>
      <c r="P53" s="128" t="n">
        <f aca="false">IFERROR(Opttax!O53/GAMSopt!O53,"")</f>
        <v>1</v>
      </c>
      <c r="Q53" s="128" t="n">
        <f aca="false">IFERROR(Opttax!P53/GAMSopt!P53,"")</f>
        <v>1</v>
      </c>
      <c r="R53" s="128" t="n">
        <f aca="false">IFERROR(Opttax!Q53/GAMSopt!Q53,"")</f>
        <v>1</v>
      </c>
      <c r="S53" s="128" t="n">
        <f aca="false">IFERROR(Opttax!R53/GAMSopt!R53,"")</f>
        <v>1</v>
      </c>
      <c r="T53" s="128" t="n">
        <f aca="false">IFERROR(Opttax!S53/GAMSopt!S53,"")</f>
        <v>1</v>
      </c>
      <c r="U53" s="128" t="n">
        <f aca="false">IFERROR(Opttax!T53/GAMSopt!T53,"")</f>
        <v>1</v>
      </c>
      <c r="V53" s="128" t="n">
        <f aca="false">IFERROR(Opttax!U53/GAMSopt!U53,"")</f>
        <v>1</v>
      </c>
      <c r="W53" s="128" t="n">
        <f aca="false">IFERROR(Opttax!V53/GAMSopt!V53,"")</f>
        <v>1</v>
      </c>
      <c r="X53" s="128" t="n">
        <f aca="false">IFERROR(Opttax!W53/GAMSopt!W53,"")</f>
        <v>1</v>
      </c>
      <c r="Y53" s="128" t="n">
        <f aca="false">IFERROR(Opttax!X53/GAMSopt!X53,"")</f>
        <v>1</v>
      </c>
      <c r="Z53" s="128" t="n">
        <f aca="false">IFERROR(Opttax!Y53/GAMSopt!Y53,"")</f>
        <v>1</v>
      </c>
      <c r="AA53" s="128" t="n">
        <f aca="false">IFERROR(Opttax!Z53/GAMSopt!Z53,"")</f>
        <v>1</v>
      </c>
      <c r="AB53" s="128" t="n">
        <f aca="false">IFERROR(Opttax!AA53/GAMSopt!AA53,"")</f>
        <v>1</v>
      </c>
      <c r="AC53" s="128" t="n">
        <f aca="false">IFERROR(Opttax!AB53/GAMSopt!AB53,"")</f>
        <v>1</v>
      </c>
      <c r="AD53" s="128" t="n">
        <f aca="false">IFERROR(Opttax!AC53/GAMSopt!AC53,"")</f>
        <v>1</v>
      </c>
      <c r="AE53" s="128" t="n">
        <f aca="false">IFERROR(Opttax!AD53/GAMSopt!AD53,"")</f>
        <v>1</v>
      </c>
      <c r="AF53" s="128" t="n">
        <f aca="false">IFERROR(Opttax!AE53/GAMSopt!AE53,"")</f>
        <v>1</v>
      </c>
      <c r="AG53" s="128" t="n">
        <f aca="false">IFERROR(Opttax!AF53/GAMSopt!AF53,"")</f>
        <v>1</v>
      </c>
      <c r="AH53" s="128" t="n">
        <f aca="false">IFERROR(Opttax!AG53/GAMSopt!AG53,"")</f>
        <v>1</v>
      </c>
      <c r="AI53" s="128" t="n">
        <f aca="false">IFERROR(Opttax!AH53/GAMSopt!AH53,"")</f>
        <v>1</v>
      </c>
      <c r="AJ53" s="128" t="n">
        <f aca="false">IFERROR(Opttax!AI53/GAMSopt!AI53,"")</f>
        <v>1</v>
      </c>
      <c r="AK53" s="128" t="n">
        <f aca="false">IFERROR(Opttax!AJ53/GAMSopt!AJ53,"")</f>
        <v>1</v>
      </c>
      <c r="AL53" s="128" t="n">
        <f aca="false">IFERROR(Opttax!AK53/GAMSopt!AK53,"")</f>
        <v>1</v>
      </c>
      <c r="AM53" s="128" t="n">
        <f aca="false">IFERROR(Opttax!AL53/GAMSopt!AL53,"")</f>
        <v>1</v>
      </c>
      <c r="AN53" s="128" t="n">
        <f aca="false">IFERROR(Opttax!AM53/GAMSopt!AM53,"")</f>
        <v>1</v>
      </c>
      <c r="AO53" s="128" t="n">
        <f aca="false">IFERROR(Opttax!AN53/GAMSopt!AN53,"")</f>
        <v>1</v>
      </c>
      <c r="AP53" s="128" t="n">
        <f aca="false">IFERROR(Opttax!AO53/GAMSopt!AO53,"")</f>
        <v>1</v>
      </c>
      <c r="AQ53" s="128" t="n">
        <f aca="false">IFERROR(Opttax!AP53/GAMSopt!AP53,"")</f>
        <v>1</v>
      </c>
      <c r="AR53" s="128" t="n">
        <f aca="false">IFERROR(Opttax!AQ53/GAMSopt!AQ53,"")</f>
        <v>1</v>
      </c>
      <c r="AS53" s="128" t="n">
        <f aca="false">IFERROR(Opttax!AR53/GAMSopt!AR53,"")</f>
        <v>1</v>
      </c>
      <c r="AT53" s="128" t="n">
        <f aca="false">IFERROR(Opttax!AS53/GAMSopt!AS53,"")</f>
        <v>1</v>
      </c>
      <c r="AU53" s="128" t="n">
        <f aca="false">IFERROR(Opttax!AT53/GAMSopt!AT53,"")</f>
        <v>1</v>
      </c>
      <c r="AV53" s="128" t="n">
        <f aca="false">IFERROR(Opttax!AU53/GAMSopt!AU53,"")</f>
        <v>1</v>
      </c>
      <c r="AW53" s="128" t="n">
        <f aca="false">IFERROR(Opttax!AV53/GAMSopt!AV53,"")</f>
        <v>1</v>
      </c>
      <c r="AX53" s="128" t="n">
        <f aca="false">IFERROR(Opttax!AW53/GAMSopt!AW53,"")</f>
        <v>1</v>
      </c>
      <c r="AY53" s="128" t="n">
        <f aca="false">IFERROR(Opttax!AX53/GAMSopt!AX53,"")</f>
        <v>1</v>
      </c>
      <c r="AZ53" s="128" t="n">
        <f aca="false">IFERROR(Opttax!AY53/GAMSopt!AY53,"")</f>
        <v>1</v>
      </c>
      <c r="BA53" s="128" t="n">
        <f aca="false">IFERROR(Opttax!AZ53/GAMSopt!AZ53,"")</f>
        <v>1</v>
      </c>
      <c r="BB53" s="128" t="n">
        <f aca="false">IFERROR(Opttax!BA53/GAMSopt!BA53,"")</f>
        <v>1</v>
      </c>
      <c r="BC53" s="128" t="n">
        <f aca="false">IFERROR(Opttax!BB53/GAMSopt!BB53,"")</f>
        <v>1</v>
      </c>
      <c r="BD53" s="128" t="n">
        <f aca="false">IFERROR(Opttax!BC53/GAMSopt!BC53,"")</f>
        <v>1</v>
      </c>
      <c r="BE53" s="128" t="n">
        <f aca="false">IFERROR(Opttax!BD53/GAMSopt!BD53,"")</f>
        <v>1</v>
      </c>
      <c r="BF53" s="128" t="n">
        <f aca="false">IFERROR(Opttax!BE53/GAMSopt!BE53,"")</f>
        <v>1</v>
      </c>
      <c r="BG53" s="128" t="n">
        <f aca="false">IFERROR(Opttax!BF53/GAMSopt!BF53,"")</f>
        <v>1</v>
      </c>
      <c r="BH53" s="128" t="n">
        <f aca="false">IFERROR(Opttax!BG53/GAMSopt!BG53,"")</f>
        <v>1</v>
      </c>
      <c r="BI53" s="128" t="n">
        <f aca="false">IFERROR(Opttax!BH53/GAMSopt!BH53,"")</f>
        <v>1</v>
      </c>
      <c r="BJ53" s="128" t="n">
        <f aca="false">IFERROR(Opttax!BI53/GAMSopt!BI53,"")</f>
        <v>1</v>
      </c>
    </row>
    <row r="54" customFormat="false" ht="12.75" hidden="false" customHeight="false" outlineLevel="0" collapsed="false">
      <c r="A54" s="0" t="str">
        <f aca="false">Opttax!A54</f>
        <v>     Rate of pop growth (per half-decade)</v>
      </c>
      <c r="B54" s="0" t="str">
        <f aca="false">GAMSopt!A54</f>
        <v>Rate of Population Growth (per period)</v>
      </c>
      <c r="C54" s="128" t="str">
        <f aca="false">IFERROR(Opttax!B54/GAMSopt!B54,"")</f>
        <v/>
      </c>
      <c r="D54" s="128" t="str">
        <f aca="false">IFERROR(Opttax!C54/GAMSopt!C54,"")</f>
        <v/>
      </c>
      <c r="E54" s="128" t="str">
        <f aca="false">IFERROR(Opttax!D54/GAMSopt!D54,"")</f>
        <v/>
      </c>
      <c r="F54" s="128" t="str">
        <f aca="false">IFERROR(Opttax!E54/GAMSopt!E54,"")</f>
        <v/>
      </c>
      <c r="G54" s="128" t="str">
        <f aca="false">IFERROR(Opttax!F54/GAMSopt!F54,"")</f>
        <v/>
      </c>
      <c r="H54" s="128" t="str">
        <f aca="false">IFERROR(Opttax!G54/GAMSopt!G54,"")</f>
        <v/>
      </c>
      <c r="I54" s="128" t="str">
        <f aca="false">IFERROR(Opttax!H54/GAMSopt!H54,"")</f>
        <v/>
      </c>
      <c r="J54" s="128" t="str">
        <f aca="false">IFERROR(Opttax!I54/GAMSopt!I54,"")</f>
        <v/>
      </c>
      <c r="K54" s="128" t="str">
        <f aca="false">IFERROR(Opttax!J54/GAMSopt!J54,"")</f>
        <v/>
      </c>
      <c r="L54" s="128" t="str">
        <f aca="false">IFERROR(Opttax!K54/GAMSopt!K54,"")</f>
        <v/>
      </c>
      <c r="M54" s="128" t="str">
        <f aca="false">IFERROR(Opttax!L54/GAMSopt!L54,"")</f>
        <v/>
      </c>
      <c r="N54" s="128" t="str">
        <f aca="false">IFERROR(Opttax!M54/GAMSopt!M54,"")</f>
        <v/>
      </c>
      <c r="O54" s="128" t="str">
        <f aca="false">IFERROR(Opttax!N54/GAMSopt!N54,"")</f>
        <v/>
      </c>
      <c r="P54" s="128" t="str">
        <f aca="false">IFERROR(Opttax!O54/GAMSopt!O54,"")</f>
        <v/>
      </c>
      <c r="Q54" s="128" t="str">
        <f aca="false">IFERROR(Opttax!P54/GAMSopt!P54,"")</f>
        <v/>
      </c>
      <c r="R54" s="128" t="str">
        <f aca="false">IFERROR(Opttax!Q54/GAMSopt!Q54,"")</f>
        <v/>
      </c>
      <c r="S54" s="128" t="str">
        <f aca="false">IFERROR(Opttax!R54/GAMSopt!R54,"")</f>
        <v/>
      </c>
      <c r="T54" s="128" t="str">
        <f aca="false">IFERROR(Opttax!S54/GAMSopt!S54,"")</f>
        <v/>
      </c>
      <c r="U54" s="128" t="str">
        <f aca="false">IFERROR(Opttax!T54/GAMSopt!T54,"")</f>
        <v/>
      </c>
      <c r="V54" s="128" t="str">
        <f aca="false">IFERROR(Opttax!U54/GAMSopt!U54,"")</f>
        <v/>
      </c>
      <c r="W54" s="128" t="str">
        <f aca="false">IFERROR(Opttax!V54/GAMSopt!V54,"")</f>
        <v/>
      </c>
      <c r="X54" s="128" t="str">
        <f aca="false">IFERROR(Opttax!W54/GAMSopt!W54,"")</f>
        <v/>
      </c>
      <c r="Y54" s="128" t="str">
        <f aca="false">IFERROR(Opttax!X54/GAMSopt!X54,"")</f>
        <v/>
      </c>
      <c r="Z54" s="128" t="str">
        <f aca="false">IFERROR(Opttax!Y54/GAMSopt!Y54,"")</f>
        <v/>
      </c>
      <c r="AA54" s="128" t="str">
        <f aca="false">IFERROR(Opttax!Z54/GAMSopt!Z54,"")</f>
        <v/>
      </c>
      <c r="AB54" s="128" t="str">
        <f aca="false">IFERROR(Opttax!AA54/GAMSopt!AA54,"")</f>
        <v/>
      </c>
      <c r="AC54" s="128" t="str">
        <f aca="false">IFERROR(Opttax!AB54/GAMSopt!AB54,"")</f>
        <v/>
      </c>
      <c r="AD54" s="128" t="str">
        <f aca="false">IFERROR(Opttax!AC54/GAMSopt!AC54,"")</f>
        <v/>
      </c>
      <c r="AE54" s="128" t="str">
        <f aca="false">IFERROR(Opttax!AD54/GAMSopt!AD54,"")</f>
        <v/>
      </c>
      <c r="AF54" s="128" t="str">
        <f aca="false">IFERROR(Opttax!AE54/GAMSopt!AE54,"")</f>
        <v/>
      </c>
      <c r="AG54" s="128" t="str">
        <f aca="false">IFERROR(Opttax!AF54/GAMSopt!AF54,"")</f>
        <v/>
      </c>
      <c r="AH54" s="128" t="str">
        <f aca="false">IFERROR(Opttax!AG54/GAMSopt!AG54,"")</f>
        <v/>
      </c>
      <c r="AI54" s="128" t="str">
        <f aca="false">IFERROR(Opttax!AH54/GAMSopt!AH54,"")</f>
        <v/>
      </c>
      <c r="AJ54" s="128" t="str">
        <f aca="false">IFERROR(Opttax!AI54/GAMSopt!AI54,"")</f>
        <v/>
      </c>
      <c r="AK54" s="128" t="str">
        <f aca="false">IFERROR(Opttax!AJ54/GAMSopt!AJ54,"")</f>
        <v/>
      </c>
      <c r="AL54" s="128" t="str">
        <f aca="false">IFERROR(Opttax!AK54/GAMSopt!AK54,"")</f>
        <v/>
      </c>
      <c r="AM54" s="128" t="str">
        <f aca="false">IFERROR(Opttax!AL54/GAMSopt!AL54,"")</f>
        <v/>
      </c>
      <c r="AN54" s="128" t="str">
        <f aca="false">IFERROR(Opttax!AM54/GAMSopt!AM54,"")</f>
        <v/>
      </c>
      <c r="AO54" s="128" t="str">
        <f aca="false">IFERROR(Opttax!AN54/GAMSopt!AN54,"")</f>
        <v/>
      </c>
      <c r="AP54" s="128" t="str">
        <f aca="false">IFERROR(Opttax!AO54/GAMSopt!AO54,"")</f>
        <v/>
      </c>
      <c r="AQ54" s="128" t="str">
        <f aca="false">IFERROR(Opttax!AP54/GAMSopt!AP54,"")</f>
        <v/>
      </c>
      <c r="AR54" s="128" t="str">
        <f aca="false">IFERROR(Opttax!AQ54/GAMSopt!AQ54,"")</f>
        <v/>
      </c>
      <c r="AS54" s="128" t="str">
        <f aca="false">IFERROR(Opttax!AR54/GAMSopt!AR54,"")</f>
        <v/>
      </c>
      <c r="AT54" s="128" t="str">
        <f aca="false">IFERROR(Opttax!AS54/GAMSopt!AS54,"")</f>
        <v/>
      </c>
      <c r="AU54" s="128" t="str">
        <f aca="false">IFERROR(Opttax!AT54/GAMSopt!AT54,"")</f>
        <v/>
      </c>
      <c r="AV54" s="128" t="str">
        <f aca="false">IFERROR(Opttax!AU54/GAMSopt!AU54,"")</f>
        <v/>
      </c>
      <c r="AW54" s="128" t="str">
        <f aca="false">IFERROR(Opttax!AV54/GAMSopt!AV54,"")</f>
        <v/>
      </c>
      <c r="AX54" s="128" t="str">
        <f aca="false">IFERROR(Opttax!AW54/GAMSopt!AW54,"")</f>
        <v/>
      </c>
      <c r="AY54" s="128" t="str">
        <f aca="false">IFERROR(Opttax!AX54/GAMSopt!AX54,"")</f>
        <v/>
      </c>
      <c r="AZ54" s="128" t="str">
        <f aca="false">IFERROR(Opttax!AY54/GAMSopt!AY54,"")</f>
        <v/>
      </c>
      <c r="BA54" s="128" t="str">
        <f aca="false">IFERROR(Opttax!AZ54/GAMSopt!AZ54,"")</f>
        <v/>
      </c>
      <c r="BB54" s="128" t="str">
        <f aca="false">IFERROR(Opttax!BA54/GAMSopt!BA54,"")</f>
        <v/>
      </c>
      <c r="BC54" s="128" t="str">
        <f aca="false">IFERROR(Opttax!BB54/GAMSopt!BB54,"")</f>
        <v/>
      </c>
      <c r="BD54" s="128" t="str">
        <f aca="false">IFERROR(Opttax!BC54/GAMSopt!BC54,"")</f>
        <v/>
      </c>
      <c r="BE54" s="128" t="str">
        <f aca="false">IFERROR(Opttax!BD54/GAMSopt!BD54,"")</f>
        <v/>
      </c>
      <c r="BF54" s="128" t="str">
        <f aca="false">IFERROR(Opttax!BE54/GAMSopt!BE54,"")</f>
        <v/>
      </c>
      <c r="BG54" s="128" t="str">
        <f aca="false">IFERROR(Opttax!BF54/GAMSopt!BF54,"")</f>
        <v/>
      </c>
      <c r="BH54" s="128" t="str">
        <f aca="false">IFERROR(Opttax!BG54/GAMSopt!BG54,"")</f>
        <v/>
      </c>
      <c r="BI54" s="128" t="str">
        <f aca="false">IFERROR(Opttax!BH54/GAMSopt!BH54,"")</f>
        <v/>
      </c>
      <c r="BJ54" s="128" t="str">
        <f aca="false">IFERROR(Opttax!BI54/GAMSopt!BI54,"")</f>
        <v/>
      </c>
    </row>
    <row r="55" customFormat="false" ht="12.75" hidden="false" customHeight="false" outlineLevel="0" collapsed="false">
      <c r="A55" s="0" t="str">
        <f aca="false">Opttax!A55</f>
        <v>Global parameters</v>
      </c>
      <c r="B55" s="0" t="str">
        <f aca="false">GAMSopt!A55</f>
        <v>** Global Parameters</v>
      </c>
      <c r="C55" s="128" t="str">
        <f aca="false">IFERROR(Opttax!B55/GAMSopt!B55,"")</f>
        <v/>
      </c>
      <c r="D55" s="128" t="str">
        <f aca="false">IFERROR(Opttax!C55/GAMSopt!C55,"")</f>
        <v/>
      </c>
      <c r="E55" s="128" t="str">
        <f aca="false">IFERROR(Opttax!D55/GAMSopt!D55,"")</f>
        <v/>
      </c>
      <c r="F55" s="128" t="str">
        <f aca="false">IFERROR(Opttax!E55/GAMSopt!E55,"")</f>
        <v/>
      </c>
      <c r="G55" s="128" t="str">
        <f aca="false">IFERROR(Opttax!F55/GAMSopt!F55,"")</f>
        <v/>
      </c>
      <c r="H55" s="128" t="str">
        <f aca="false">IFERROR(Opttax!G55/GAMSopt!G55,"")</f>
        <v/>
      </c>
      <c r="I55" s="128" t="str">
        <f aca="false">IFERROR(Opttax!H55/GAMSopt!H55,"")</f>
        <v/>
      </c>
      <c r="J55" s="128" t="str">
        <f aca="false">IFERROR(Opttax!I55/GAMSopt!I55,"")</f>
        <v/>
      </c>
      <c r="K55" s="128" t="str">
        <f aca="false">IFERROR(Opttax!J55/GAMSopt!J55,"")</f>
        <v/>
      </c>
      <c r="L55" s="128" t="str">
        <f aca="false">IFERROR(Opttax!K55/GAMSopt!K55,"")</f>
        <v/>
      </c>
      <c r="M55" s="128" t="str">
        <f aca="false">IFERROR(Opttax!L55/GAMSopt!L55,"")</f>
        <v/>
      </c>
      <c r="N55" s="128" t="str">
        <f aca="false">IFERROR(Opttax!M55/GAMSopt!M55,"")</f>
        <v/>
      </c>
      <c r="O55" s="128" t="str">
        <f aca="false">IFERROR(Opttax!N55/GAMSopt!N55,"")</f>
        <v/>
      </c>
      <c r="P55" s="128" t="str">
        <f aca="false">IFERROR(Opttax!O55/GAMSopt!O55,"")</f>
        <v/>
      </c>
      <c r="Q55" s="128" t="str">
        <f aca="false">IFERROR(Opttax!P55/GAMSopt!P55,"")</f>
        <v/>
      </c>
      <c r="R55" s="128" t="str">
        <f aca="false">IFERROR(Opttax!Q55/GAMSopt!Q55,"")</f>
        <v/>
      </c>
      <c r="S55" s="128" t="str">
        <f aca="false">IFERROR(Opttax!R55/GAMSopt!R55,"")</f>
        <v/>
      </c>
      <c r="T55" s="128" t="str">
        <f aca="false">IFERROR(Opttax!S55/GAMSopt!S55,"")</f>
        <v/>
      </c>
      <c r="U55" s="128" t="str">
        <f aca="false">IFERROR(Opttax!T55/GAMSopt!T55,"")</f>
        <v/>
      </c>
      <c r="V55" s="128" t="str">
        <f aca="false">IFERROR(Opttax!U55/GAMSopt!U55,"")</f>
        <v/>
      </c>
      <c r="W55" s="128" t="str">
        <f aca="false">IFERROR(Opttax!V55/GAMSopt!V55,"")</f>
        <v/>
      </c>
      <c r="X55" s="128" t="str">
        <f aca="false">IFERROR(Opttax!W55/GAMSopt!W55,"")</f>
        <v/>
      </c>
      <c r="Y55" s="128" t="str">
        <f aca="false">IFERROR(Opttax!X55/GAMSopt!X55,"")</f>
        <v/>
      </c>
      <c r="Z55" s="128" t="str">
        <f aca="false">IFERROR(Opttax!Y55/GAMSopt!Y55,"")</f>
        <v/>
      </c>
      <c r="AA55" s="128" t="str">
        <f aca="false">IFERROR(Opttax!Z55/GAMSopt!Z55,"")</f>
        <v/>
      </c>
      <c r="AB55" s="128" t="str">
        <f aca="false">IFERROR(Opttax!AA55/GAMSopt!AA55,"")</f>
        <v/>
      </c>
      <c r="AC55" s="128" t="str">
        <f aca="false">IFERROR(Opttax!AB55/GAMSopt!AB55,"")</f>
        <v/>
      </c>
      <c r="AD55" s="128" t="str">
        <f aca="false">IFERROR(Opttax!AC55/GAMSopt!AC55,"")</f>
        <v/>
      </c>
      <c r="AE55" s="128" t="str">
        <f aca="false">IFERROR(Opttax!AD55/GAMSopt!AD55,"")</f>
        <v/>
      </c>
      <c r="AF55" s="128" t="str">
        <f aca="false">IFERROR(Opttax!AE55/GAMSopt!AE55,"")</f>
        <v/>
      </c>
      <c r="AG55" s="128" t="str">
        <f aca="false">IFERROR(Opttax!AF55/GAMSopt!AF55,"")</f>
        <v/>
      </c>
      <c r="AH55" s="128" t="str">
        <f aca="false">IFERROR(Opttax!AG55/GAMSopt!AG55,"")</f>
        <v/>
      </c>
      <c r="AI55" s="128" t="str">
        <f aca="false">IFERROR(Opttax!AH55/GAMSopt!AH55,"")</f>
        <v/>
      </c>
      <c r="AJ55" s="128" t="str">
        <f aca="false">IFERROR(Opttax!AI55/GAMSopt!AI55,"")</f>
        <v/>
      </c>
      <c r="AK55" s="128" t="str">
        <f aca="false">IFERROR(Opttax!AJ55/GAMSopt!AJ55,"")</f>
        <v/>
      </c>
      <c r="AL55" s="128" t="str">
        <f aca="false">IFERROR(Opttax!AK55/GAMSopt!AK55,"")</f>
        <v/>
      </c>
      <c r="AM55" s="128" t="str">
        <f aca="false">IFERROR(Opttax!AL55/GAMSopt!AL55,"")</f>
        <v/>
      </c>
      <c r="AN55" s="128" t="str">
        <f aca="false">IFERROR(Opttax!AM55/GAMSopt!AM55,"")</f>
        <v/>
      </c>
      <c r="AO55" s="128" t="str">
        <f aca="false">IFERROR(Opttax!AN55/GAMSopt!AN55,"")</f>
        <v/>
      </c>
      <c r="AP55" s="128" t="str">
        <f aca="false">IFERROR(Opttax!AO55/GAMSopt!AO55,"")</f>
        <v/>
      </c>
      <c r="AQ55" s="128" t="str">
        <f aca="false">IFERROR(Opttax!AP55/GAMSopt!AP55,"")</f>
        <v/>
      </c>
      <c r="AR55" s="128" t="str">
        <f aca="false">IFERROR(Opttax!AQ55/GAMSopt!AQ55,"")</f>
        <v/>
      </c>
      <c r="AS55" s="128" t="str">
        <f aca="false">IFERROR(Opttax!AR55/GAMSopt!AR55,"")</f>
        <v/>
      </c>
      <c r="AT55" s="128" t="str">
        <f aca="false">IFERROR(Opttax!AS55/GAMSopt!AS55,"")</f>
        <v/>
      </c>
      <c r="AU55" s="128" t="str">
        <f aca="false">IFERROR(Opttax!AT55/GAMSopt!AT55,"")</f>
        <v/>
      </c>
      <c r="AV55" s="128" t="str">
        <f aca="false">IFERROR(Opttax!AU55/GAMSopt!AU55,"")</f>
        <v/>
      </c>
      <c r="AW55" s="128" t="str">
        <f aca="false">IFERROR(Opttax!AV55/GAMSopt!AV55,"")</f>
        <v/>
      </c>
      <c r="AX55" s="128" t="str">
        <f aca="false">IFERROR(Opttax!AW55/GAMSopt!AW55,"")</f>
        <v/>
      </c>
      <c r="AY55" s="128" t="str">
        <f aca="false">IFERROR(Opttax!AX55/GAMSopt!AX55,"")</f>
        <v/>
      </c>
      <c r="AZ55" s="128" t="str">
        <f aca="false">IFERROR(Opttax!AY55/GAMSopt!AY55,"")</f>
        <v/>
      </c>
      <c r="BA55" s="128" t="str">
        <f aca="false">IFERROR(Opttax!AZ55/GAMSopt!AZ55,"")</f>
        <v/>
      </c>
      <c r="BB55" s="128" t="str">
        <f aca="false">IFERROR(Opttax!BA55/GAMSopt!BA55,"")</f>
        <v/>
      </c>
      <c r="BC55" s="128" t="str">
        <f aca="false">IFERROR(Opttax!BB55/GAMSopt!BB55,"")</f>
        <v/>
      </c>
      <c r="BD55" s="128" t="str">
        <f aca="false">IFERROR(Opttax!BC55/GAMSopt!BC55,"")</f>
        <v/>
      </c>
      <c r="BE55" s="128" t="str">
        <f aca="false">IFERROR(Opttax!BD55/GAMSopt!BD55,"")</f>
        <v/>
      </c>
      <c r="BF55" s="128" t="str">
        <f aca="false">IFERROR(Opttax!BE55/GAMSopt!BE55,"")</f>
        <v/>
      </c>
      <c r="BG55" s="128" t="str">
        <f aca="false">IFERROR(Opttax!BF55/GAMSopt!BF55,"")</f>
        <v/>
      </c>
      <c r="BH55" s="128" t="str">
        <f aca="false">IFERROR(Opttax!BG55/GAMSopt!BG55,"")</f>
        <v/>
      </c>
      <c r="BI55" s="128" t="str">
        <f aca="false">IFERROR(Opttax!BH55/GAMSopt!BH55,"")</f>
        <v/>
      </c>
      <c r="BJ55" s="128" t="str">
        <f aca="false">IFERROR(Opttax!BI55/GAMSopt!BI55,"")</f>
        <v/>
      </c>
    </row>
    <row r="56" customFormat="false" ht="12.75" hidden="false" customHeight="false" outlineLevel="0" collapsed="false">
      <c r="A56" s="0" t="str">
        <f aca="false">Opttax!A56</f>
        <v>CARBON LIMITS</v>
      </c>
      <c r="B56" s="0" t="str">
        <f aca="false">GAMSopt!A56</f>
        <v>* CARBON LIMITS</v>
      </c>
      <c r="C56" s="128" t="str">
        <f aca="false">IFERROR(Opttax!B56/GAMSopt!B56,"")</f>
        <v/>
      </c>
      <c r="D56" s="128" t="str">
        <f aca="false">IFERROR(Opttax!C56/GAMSopt!C56,"")</f>
        <v/>
      </c>
      <c r="E56" s="128" t="str">
        <f aca="false">IFERROR(Opttax!D56/GAMSopt!D56,"")</f>
        <v/>
      </c>
      <c r="F56" s="128" t="str">
        <f aca="false">IFERROR(Opttax!E56/GAMSopt!E56,"")</f>
        <v/>
      </c>
      <c r="G56" s="128" t="str">
        <f aca="false">IFERROR(Opttax!F56/GAMSopt!F56,"")</f>
        <v/>
      </c>
      <c r="H56" s="128" t="str">
        <f aca="false">IFERROR(Opttax!G56/GAMSopt!G56,"")</f>
        <v/>
      </c>
      <c r="I56" s="128" t="str">
        <f aca="false">IFERROR(Opttax!H56/GAMSopt!H56,"")</f>
        <v/>
      </c>
      <c r="J56" s="128" t="str">
        <f aca="false">IFERROR(Opttax!I56/GAMSopt!I56,"")</f>
        <v/>
      </c>
      <c r="K56" s="128" t="str">
        <f aca="false">IFERROR(Opttax!J56/GAMSopt!J56,"")</f>
        <v/>
      </c>
      <c r="L56" s="128" t="str">
        <f aca="false">IFERROR(Opttax!K56/GAMSopt!K56,"")</f>
        <v/>
      </c>
      <c r="M56" s="128" t="str">
        <f aca="false">IFERROR(Opttax!L56/GAMSopt!L56,"")</f>
        <v/>
      </c>
      <c r="N56" s="128" t="str">
        <f aca="false">IFERROR(Opttax!M56/GAMSopt!M56,"")</f>
        <v/>
      </c>
      <c r="O56" s="128" t="str">
        <f aca="false">IFERROR(Opttax!N56/GAMSopt!N56,"")</f>
        <v/>
      </c>
      <c r="P56" s="128" t="str">
        <f aca="false">IFERROR(Opttax!O56/GAMSopt!O56,"")</f>
        <v/>
      </c>
      <c r="Q56" s="128" t="str">
        <f aca="false">IFERROR(Opttax!P56/GAMSopt!P56,"")</f>
        <v/>
      </c>
      <c r="R56" s="128" t="str">
        <f aca="false">IFERROR(Opttax!Q56/GAMSopt!Q56,"")</f>
        <v/>
      </c>
      <c r="S56" s="128" t="str">
        <f aca="false">IFERROR(Opttax!R56/GAMSopt!R56,"")</f>
        <v/>
      </c>
      <c r="T56" s="128" t="str">
        <f aca="false">IFERROR(Opttax!S56/GAMSopt!S56,"")</f>
        <v/>
      </c>
      <c r="U56" s="128" t="str">
        <f aca="false">IFERROR(Opttax!T56/GAMSopt!T56,"")</f>
        <v/>
      </c>
      <c r="V56" s="128" t="str">
        <f aca="false">IFERROR(Opttax!U56/GAMSopt!U56,"")</f>
        <v/>
      </c>
      <c r="W56" s="128" t="str">
        <f aca="false">IFERROR(Opttax!V56/GAMSopt!V56,"")</f>
        <v/>
      </c>
      <c r="X56" s="128" t="str">
        <f aca="false">IFERROR(Opttax!W56/GAMSopt!W56,"")</f>
        <v/>
      </c>
      <c r="Y56" s="128" t="str">
        <f aca="false">IFERROR(Opttax!X56/GAMSopt!X56,"")</f>
        <v/>
      </c>
      <c r="Z56" s="128" t="str">
        <f aca="false">IFERROR(Opttax!Y56/GAMSopt!Y56,"")</f>
        <v/>
      </c>
      <c r="AA56" s="128" t="str">
        <f aca="false">IFERROR(Opttax!Z56/GAMSopt!Z56,"")</f>
        <v/>
      </c>
      <c r="AB56" s="128" t="str">
        <f aca="false">IFERROR(Opttax!AA56/GAMSopt!AA56,"")</f>
        <v/>
      </c>
      <c r="AC56" s="128" t="str">
        <f aca="false">IFERROR(Opttax!AB56/GAMSopt!AB56,"")</f>
        <v/>
      </c>
      <c r="AD56" s="128" t="str">
        <f aca="false">IFERROR(Opttax!AC56/GAMSopt!AC56,"")</f>
        <v/>
      </c>
      <c r="AE56" s="128" t="str">
        <f aca="false">IFERROR(Opttax!AD56/GAMSopt!AD56,"")</f>
        <v/>
      </c>
      <c r="AF56" s="128" t="str">
        <f aca="false">IFERROR(Opttax!AE56/GAMSopt!AE56,"")</f>
        <v/>
      </c>
      <c r="AG56" s="128" t="str">
        <f aca="false">IFERROR(Opttax!AF56/GAMSopt!AF56,"")</f>
        <v/>
      </c>
      <c r="AH56" s="128" t="str">
        <f aca="false">IFERROR(Opttax!AG56/GAMSopt!AG56,"")</f>
        <v/>
      </c>
      <c r="AI56" s="128" t="str">
        <f aca="false">IFERROR(Opttax!AH56/GAMSopt!AH56,"")</f>
        <v/>
      </c>
      <c r="AJ56" s="128" t="str">
        <f aca="false">IFERROR(Opttax!AI56/GAMSopt!AI56,"")</f>
        <v/>
      </c>
      <c r="AK56" s="128" t="str">
        <f aca="false">IFERROR(Opttax!AJ56/GAMSopt!AJ56,"")</f>
        <v/>
      </c>
      <c r="AL56" s="128" t="str">
        <f aca="false">IFERROR(Opttax!AK56/GAMSopt!AK56,"")</f>
        <v/>
      </c>
      <c r="AM56" s="128" t="str">
        <f aca="false">IFERROR(Opttax!AL56/GAMSopt!AL56,"")</f>
        <v/>
      </c>
      <c r="AN56" s="128" t="str">
        <f aca="false">IFERROR(Opttax!AM56/GAMSopt!AM56,"")</f>
        <v/>
      </c>
      <c r="AO56" s="128" t="str">
        <f aca="false">IFERROR(Opttax!AN56/GAMSopt!AN56,"")</f>
        <v/>
      </c>
      <c r="AP56" s="128" t="str">
        <f aca="false">IFERROR(Opttax!AO56/GAMSopt!AO56,"")</f>
        <v/>
      </c>
      <c r="AQ56" s="128" t="str">
        <f aca="false">IFERROR(Opttax!AP56/GAMSopt!AP56,"")</f>
        <v/>
      </c>
      <c r="AR56" s="128" t="str">
        <f aca="false">IFERROR(Opttax!AQ56/GAMSopt!AQ56,"")</f>
        <v/>
      </c>
      <c r="AS56" s="128" t="str">
        <f aca="false">IFERROR(Opttax!AR56/GAMSopt!AR56,"")</f>
        <v/>
      </c>
      <c r="AT56" s="128" t="str">
        <f aca="false">IFERROR(Opttax!AS56/GAMSopt!AS56,"")</f>
        <v/>
      </c>
      <c r="AU56" s="128" t="str">
        <f aca="false">IFERROR(Opttax!AT56/GAMSopt!AT56,"")</f>
        <v/>
      </c>
      <c r="AV56" s="128" t="str">
        <f aca="false">IFERROR(Opttax!AU56/GAMSopt!AU56,"")</f>
        <v/>
      </c>
      <c r="AW56" s="128" t="str">
        <f aca="false">IFERROR(Opttax!AV56/GAMSopt!AV56,"")</f>
        <v/>
      </c>
      <c r="AX56" s="128" t="str">
        <f aca="false">IFERROR(Opttax!AW56/GAMSopt!AW56,"")</f>
        <v/>
      </c>
      <c r="AY56" s="128" t="str">
        <f aca="false">IFERROR(Opttax!AX56/GAMSopt!AX56,"")</f>
        <v/>
      </c>
      <c r="AZ56" s="128" t="str">
        <f aca="false">IFERROR(Opttax!AY56/GAMSopt!AY56,"")</f>
        <v/>
      </c>
      <c r="BA56" s="128" t="str">
        <f aca="false">IFERROR(Opttax!AZ56/GAMSopt!AZ56,"")</f>
        <v/>
      </c>
      <c r="BB56" s="128" t="str">
        <f aca="false">IFERROR(Opttax!BA56/GAMSopt!BA56,"")</f>
        <v/>
      </c>
      <c r="BC56" s="128" t="str">
        <f aca="false">IFERROR(Opttax!BB56/GAMSopt!BB56,"")</f>
        <v/>
      </c>
      <c r="BD56" s="128" t="str">
        <f aca="false">IFERROR(Opttax!BC56/GAMSopt!BC56,"")</f>
        <v/>
      </c>
      <c r="BE56" s="128" t="str">
        <f aca="false">IFERROR(Opttax!BD56/GAMSopt!BD56,"")</f>
        <v/>
      </c>
      <c r="BF56" s="128" t="str">
        <f aca="false">IFERROR(Opttax!BE56/GAMSopt!BE56,"")</f>
        <v/>
      </c>
      <c r="BG56" s="128" t="str">
        <f aca="false">IFERROR(Opttax!BF56/GAMSopt!BF56,"")</f>
        <v/>
      </c>
      <c r="BH56" s="128" t="str">
        <f aca="false">IFERROR(Opttax!BG56/GAMSopt!BG56,"")</f>
        <v/>
      </c>
      <c r="BI56" s="128" t="str">
        <f aca="false">IFERROR(Opttax!BH56/GAMSopt!BH56,"")</f>
        <v/>
      </c>
      <c r="BJ56" s="128" t="str">
        <f aca="false">IFERROR(Opttax!BI56/GAMSopt!BI56,"")</f>
        <v/>
      </c>
    </row>
    <row r="57" customFormat="false" ht="12.75" hidden="false" customHeight="false" outlineLevel="0" collapsed="false">
      <c r="A57" s="0" t="str">
        <f aca="false">Opttax!A57</f>
        <v>Maximum carbon resources (GtC)</v>
      </c>
      <c r="B57" s="0" t="str">
        <f aca="false">GAMSopt!A57</f>
        <v>Maximum Carbon Resources (GtC)</v>
      </c>
      <c r="C57" s="128" t="n">
        <f aca="false">IFERROR(Opttax!B57/GAMSopt!B57,"")</f>
        <v>1</v>
      </c>
      <c r="D57" s="128" t="str">
        <f aca="false">IFERROR(Opttax!C57/GAMSopt!C57,"")</f>
        <v/>
      </c>
      <c r="E57" s="128" t="str">
        <f aca="false">IFERROR(Opttax!D57/GAMSopt!D57,"")</f>
        <v/>
      </c>
      <c r="F57" s="128" t="str">
        <f aca="false">IFERROR(Opttax!E57/GAMSopt!E57,"")</f>
        <v/>
      </c>
      <c r="G57" s="128" t="str">
        <f aca="false">IFERROR(Opttax!F57/GAMSopt!F57,"")</f>
        <v/>
      </c>
      <c r="H57" s="128" t="str">
        <f aca="false">IFERROR(Opttax!G57/GAMSopt!G57,"")</f>
        <v/>
      </c>
      <c r="I57" s="128" t="str">
        <f aca="false">IFERROR(Opttax!H57/GAMSopt!H57,"")</f>
        <v/>
      </c>
      <c r="J57" s="128" t="str">
        <f aca="false">IFERROR(Opttax!I57/GAMSopt!I57,"")</f>
        <v/>
      </c>
      <c r="K57" s="128" t="str">
        <f aca="false">IFERROR(Opttax!J57/GAMSopt!J57,"")</f>
        <v/>
      </c>
      <c r="L57" s="128" t="str">
        <f aca="false">IFERROR(Opttax!K57/GAMSopt!K57,"")</f>
        <v/>
      </c>
      <c r="M57" s="128" t="str">
        <f aca="false">IFERROR(Opttax!L57/GAMSopt!L57,"")</f>
        <v/>
      </c>
      <c r="N57" s="128" t="str">
        <f aca="false">IFERROR(Opttax!M57/GAMSopt!M57,"")</f>
        <v/>
      </c>
      <c r="O57" s="128" t="str">
        <f aca="false">IFERROR(Opttax!N57/GAMSopt!N57,"")</f>
        <v/>
      </c>
      <c r="P57" s="128" t="str">
        <f aca="false">IFERROR(Opttax!O57/GAMSopt!O57,"")</f>
        <v/>
      </c>
      <c r="Q57" s="128" t="str">
        <f aca="false">IFERROR(Opttax!P57/GAMSopt!P57,"")</f>
        <v/>
      </c>
      <c r="R57" s="128" t="str">
        <f aca="false">IFERROR(Opttax!Q57/GAMSopt!Q57,"")</f>
        <v/>
      </c>
      <c r="S57" s="128" t="str">
        <f aca="false">IFERROR(Opttax!R57/GAMSopt!R57,"")</f>
        <v/>
      </c>
      <c r="T57" s="128" t="str">
        <f aca="false">IFERROR(Opttax!S57/GAMSopt!S57,"")</f>
        <v/>
      </c>
      <c r="U57" s="128" t="str">
        <f aca="false">IFERROR(Opttax!T57/GAMSopt!T57,"")</f>
        <v/>
      </c>
      <c r="V57" s="128" t="str">
        <f aca="false">IFERROR(Opttax!U57/GAMSopt!U57,"")</f>
        <v/>
      </c>
      <c r="W57" s="128" t="str">
        <f aca="false">IFERROR(Opttax!V57/GAMSopt!V57,"")</f>
        <v/>
      </c>
      <c r="X57" s="128" t="str">
        <f aca="false">IFERROR(Opttax!W57/GAMSopt!W57,"")</f>
        <v/>
      </c>
      <c r="Y57" s="128" t="str">
        <f aca="false">IFERROR(Opttax!X57/GAMSopt!X57,"")</f>
        <v/>
      </c>
      <c r="Z57" s="128" t="str">
        <f aca="false">IFERROR(Opttax!Y57/GAMSopt!Y57,"")</f>
        <v/>
      </c>
      <c r="AA57" s="128" t="str">
        <f aca="false">IFERROR(Opttax!Z57/GAMSopt!Z57,"")</f>
        <v/>
      </c>
      <c r="AB57" s="128" t="str">
        <f aca="false">IFERROR(Opttax!AA57/GAMSopt!AA57,"")</f>
        <v/>
      </c>
      <c r="AC57" s="128" t="str">
        <f aca="false">IFERROR(Opttax!AB57/GAMSopt!AB57,"")</f>
        <v/>
      </c>
      <c r="AD57" s="128" t="str">
        <f aca="false">IFERROR(Opttax!AC57/GAMSopt!AC57,"")</f>
        <v/>
      </c>
      <c r="AE57" s="128" t="str">
        <f aca="false">IFERROR(Opttax!AD57/GAMSopt!AD57,"")</f>
        <v/>
      </c>
      <c r="AF57" s="128" t="str">
        <f aca="false">IFERROR(Opttax!AE57/GAMSopt!AE57,"")</f>
        <v/>
      </c>
      <c r="AG57" s="128" t="str">
        <f aca="false">IFERROR(Opttax!AF57/GAMSopt!AF57,"")</f>
        <v/>
      </c>
      <c r="AH57" s="128" t="str">
        <f aca="false">IFERROR(Opttax!AG57/GAMSopt!AG57,"")</f>
        <v/>
      </c>
      <c r="AI57" s="128" t="str">
        <f aca="false">IFERROR(Opttax!AH57/GAMSopt!AH57,"")</f>
        <v/>
      </c>
      <c r="AJ57" s="128" t="str">
        <f aca="false">IFERROR(Opttax!AI57/GAMSopt!AI57,"")</f>
        <v/>
      </c>
      <c r="AK57" s="128" t="str">
        <f aca="false">IFERROR(Opttax!AJ57/GAMSopt!AJ57,"")</f>
        <v/>
      </c>
      <c r="AL57" s="128" t="str">
        <f aca="false">IFERROR(Opttax!AK57/GAMSopt!AK57,"")</f>
        <v/>
      </c>
      <c r="AM57" s="128" t="str">
        <f aca="false">IFERROR(Opttax!AL57/GAMSopt!AL57,"")</f>
        <v/>
      </c>
      <c r="AN57" s="128" t="str">
        <f aca="false">IFERROR(Opttax!AM57/GAMSopt!AM57,"")</f>
        <v/>
      </c>
      <c r="AO57" s="128" t="str">
        <f aca="false">IFERROR(Opttax!AN57/GAMSopt!AN57,"")</f>
        <v/>
      </c>
      <c r="AP57" s="128" t="str">
        <f aca="false">IFERROR(Opttax!AO57/GAMSopt!AO57,"")</f>
        <v/>
      </c>
      <c r="AQ57" s="128" t="str">
        <f aca="false">IFERROR(Opttax!AP57/GAMSopt!AP57,"")</f>
        <v/>
      </c>
      <c r="AR57" s="128" t="str">
        <f aca="false">IFERROR(Opttax!AQ57/GAMSopt!AQ57,"")</f>
        <v/>
      </c>
      <c r="AS57" s="128" t="str">
        <f aca="false">IFERROR(Opttax!AR57/GAMSopt!AR57,"")</f>
        <v/>
      </c>
      <c r="AT57" s="128" t="str">
        <f aca="false">IFERROR(Opttax!AS57/GAMSopt!AS57,"")</f>
        <v/>
      </c>
      <c r="AU57" s="128" t="str">
        <f aca="false">IFERROR(Opttax!AT57/GAMSopt!AT57,"")</f>
        <v/>
      </c>
      <c r="AV57" s="128" t="str">
        <f aca="false">IFERROR(Opttax!AU57/GAMSopt!AU57,"")</f>
        <v/>
      </c>
      <c r="AW57" s="128" t="str">
        <f aca="false">IFERROR(Opttax!AV57/GAMSopt!AV57,"")</f>
        <v/>
      </c>
      <c r="AX57" s="128" t="str">
        <f aca="false">IFERROR(Opttax!AW57/GAMSopt!AW57,"")</f>
        <v/>
      </c>
      <c r="AY57" s="128" t="str">
        <f aca="false">IFERROR(Opttax!AX57/GAMSopt!AX57,"")</f>
        <v/>
      </c>
      <c r="AZ57" s="128" t="str">
        <f aca="false">IFERROR(Opttax!AY57/GAMSopt!AY57,"")</f>
        <v/>
      </c>
      <c r="BA57" s="128" t="str">
        <f aca="false">IFERROR(Opttax!AZ57/GAMSopt!AZ57,"")</f>
        <v/>
      </c>
      <c r="BB57" s="128" t="str">
        <f aca="false">IFERROR(Opttax!BA57/GAMSopt!BA57,"")</f>
        <v/>
      </c>
      <c r="BC57" s="128" t="str">
        <f aca="false">IFERROR(Opttax!BB57/GAMSopt!BB57,"")</f>
        <v/>
      </c>
      <c r="BD57" s="128" t="str">
        <f aca="false">IFERROR(Opttax!BC57/GAMSopt!BC57,"")</f>
        <v/>
      </c>
      <c r="BE57" s="128" t="str">
        <f aca="false">IFERROR(Opttax!BD57/GAMSopt!BD57,"")</f>
        <v/>
      </c>
      <c r="BF57" s="128" t="str">
        <f aca="false">IFERROR(Opttax!BE57/GAMSopt!BE57,"")</f>
        <v/>
      </c>
      <c r="BG57" s="128" t="str">
        <f aca="false">IFERROR(Opttax!BF57/GAMSopt!BF57,"")</f>
        <v/>
      </c>
      <c r="BH57" s="128" t="str">
        <f aca="false">IFERROR(Opttax!BG57/GAMSopt!BG57,"")</f>
        <v/>
      </c>
      <c r="BI57" s="128" t="str">
        <f aca="false">IFERROR(Opttax!BH57/GAMSopt!BH57,"")</f>
        <v/>
      </c>
      <c r="BJ57" s="128" t="str">
        <f aca="false">IFERROR(Opttax!BI57/GAMSopt!BI57,"")</f>
        <v/>
      </c>
    </row>
    <row r="58" customFormat="false" ht="12.75" hidden="false" customHeight="false" outlineLevel="0" collapsed="false">
      <c r="A58" s="0" t="str">
        <f aca="false">Opttax!A58</f>
        <v>CARBON CYCLE INITIAL CONDITIONS</v>
      </c>
      <c r="B58" s="0" t="str">
        <f aca="false">GAMSopt!A58</f>
        <v>* CARBON CYCLE INITIAL CONDITIONS</v>
      </c>
      <c r="C58" s="128" t="str">
        <f aca="false">IFERROR(Opttax!B58/GAMSopt!B58,"")</f>
        <v/>
      </c>
      <c r="D58" s="128" t="str">
        <f aca="false">IFERROR(Opttax!C58/GAMSopt!C58,"")</f>
        <v/>
      </c>
      <c r="E58" s="128" t="str">
        <f aca="false">IFERROR(Opttax!D58/GAMSopt!D58,"")</f>
        <v/>
      </c>
      <c r="F58" s="128" t="str">
        <f aca="false">IFERROR(Opttax!E58/GAMSopt!E58,"")</f>
        <v/>
      </c>
      <c r="G58" s="128" t="str">
        <f aca="false">IFERROR(Opttax!F58/GAMSopt!F58,"")</f>
        <v/>
      </c>
      <c r="H58" s="128" t="str">
        <f aca="false">IFERROR(Opttax!G58/GAMSopt!G58,"")</f>
        <v/>
      </c>
      <c r="I58" s="128" t="str">
        <f aca="false">IFERROR(Opttax!H58/GAMSopt!H58,"")</f>
        <v/>
      </c>
      <c r="J58" s="128" t="str">
        <f aca="false">IFERROR(Opttax!I58/GAMSopt!I58,"")</f>
        <v/>
      </c>
      <c r="K58" s="128" t="str">
        <f aca="false">IFERROR(Opttax!J58/GAMSopt!J58,"")</f>
        <v/>
      </c>
      <c r="L58" s="128" t="str">
        <f aca="false">IFERROR(Opttax!K58/GAMSopt!K58,"")</f>
        <v/>
      </c>
      <c r="M58" s="128" t="str">
        <f aca="false">IFERROR(Opttax!L58/GAMSopt!L58,"")</f>
        <v/>
      </c>
      <c r="N58" s="128" t="str">
        <f aca="false">IFERROR(Opttax!M58/GAMSopt!M58,"")</f>
        <v/>
      </c>
      <c r="O58" s="128" t="str">
        <f aca="false">IFERROR(Opttax!N58/GAMSopt!N58,"")</f>
        <v/>
      </c>
      <c r="P58" s="128" t="str">
        <f aca="false">IFERROR(Opttax!O58/GAMSopt!O58,"")</f>
        <v/>
      </c>
      <c r="Q58" s="128" t="str">
        <f aca="false">IFERROR(Opttax!P58/GAMSopt!P58,"")</f>
        <v/>
      </c>
      <c r="R58" s="128" t="str">
        <f aca="false">IFERROR(Opttax!Q58/GAMSopt!Q58,"")</f>
        <v/>
      </c>
      <c r="S58" s="128" t="str">
        <f aca="false">IFERROR(Opttax!R58/GAMSopt!R58,"")</f>
        <v/>
      </c>
      <c r="T58" s="128" t="str">
        <f aca="false">IFERROR(Opttax!S58/GAMSopt!S58,"")</f>
        <v/>
      </c>
      <c r="U58" s="128" t="str">
        <f aca="false">IFERROR(Opttax!T58/GAMSopt!T58,"")</f>
        <v/>
      </c>
      <c r="V58" s="128" t="str">
        <f aca="false">IFERROR(Opttax!U58/GAMSopt!U58,"")</f>
        <v/>
      </c>
      <c r="W58" s="128" t="str">
        <f aca="false">IFERROR(Opttax!V58/GAMSopt!V58,"")</f>
        <v/>
      </c>
      <c r="X58" s="128" t="str">
        <f aca="false">IFERROR(Opttax!W58/GAMSopt!W58,"")</f>
        <v/>
      </c>
      <c r="Y58" s="128" t="str">
        <f aca="false">IFERROR(Opttax!X58/GAMSopt!X58,"")</f>
        <v/>
      </c>
      <c r="Z58" s="128" t="str">
        <f aca="false">IFERROR(Opttax!Y58/GAMSopt!Y58,"")</f>
        <v/>
      </c>
      <c r="AA58" s="128" t="str">
        <f aca="false">IFERROR(Opttax!Z58/GAMSopt!Z58,"")</f>
        <v/>
      </c>
      <c r="AB58" s="128" t="str">
        <f aca="false">IFERROR(Opttax!AA58/GAMSopt!AA58,"")</f>
        <v/>
      </c>
      <c r="AC58" s="128" t="str">
        <f aca="false">IFERROR(Opttax!AB58/GAMSopt!AB58,"")</f>
        <v/>
      </c>
      <c r="AD58" s="128" t="str">
        <f aca="false">IFERROR(Opttax!AC58/GAMSopt!AC58,"")</f>
        <v/>
      </c>
      <c r="AE58" s="128" t="str">
        <f aca="false">IFERROR(Opttax!AD58/GAMSopt!AD58,"")</f>
        <v/>
      </c>
      <c r="AF58" s="128" t="str">
        <f aca="false">IFERROR(Opttax!AE58/GAMSopt!AE58,"")</f>
        <v/>
      </c>
      <c r="AG58" s="128" t="str">
        <f aca="false">IFERROR(Opttax!AF58/GAMSopt!AF58,"")</f>
        <v/>
      </c>
      <c r="AH58" s="128" t="str">
        <f aca="false">IFERROR(Opttax!AG58/GAMSopt!AG58,"")</f>
        <v/>
      </c>
      <c r="AI58" s="128" t="str">
        <f aca="false">IFERROR(Opttax!AH58/GAMSopt!AH58,"")</f>
        <v/>
      </c>
      <c r="AJ58" s="128" t="str">
        <f aca="false">IFERROR(Opttax!AI58/GAMSopt!AI58,"")</f>
        <v/>
      </c>
      <c r="AK58" s="128" t="str">
        <f aca="false">IFERROR(Opttax!AJ58/GAMSopt!AJ58,"")</f>
        <v/>
      </c>
      <c r="AL58" s="128" t="str">
        <f aca="false">IFERROR(Opttax!AK58/GAMSopt!AK58,"")</f>
        <v/>
      </c>
      <c r="AM58" s="128" t="str">
        <f aca="false">IFERROR(Opttax!AL58/GAMSopt!AL58,"")</f>
        <v/>
      </c>
      <c r="AN58" s="128" t="str">
        <f aca="false">IFERROR(Opttax!AM58/GAMSopt!AM58,"")</f>
        <v/>
      </c>
      <c r="AO58" s="128" t="str">
        <f aca="false">IFERROR(Opttax!AN58/GAMSopt!AN58,"")</f>
        <v/>
      </c>
      <c r="AP58" s="128" t="str">
        <f aca="false">IFERROR(Opttax!AO58/GAMSopt!AO58,"")</f>
        <v/>
      </c>
      <c r="AQ58" s="128" t="str">
        <f aca="false">IFERROR(Opttax!AP58/GAMSopt!AP58,"")</f>
        <v/>
      </c>
      <c r="AR58" s="128" t="str">
        <f aca="false">IFERROR(Opttax!AQ58/GAMSopt!AQ58,"")</f>
        <v/>
      </c>
      <c r="AS58" s="128" t="str">
        <f aca="false">IFERROR(Opttax!AR58/GAMSopt!AR58,"")</f>
        <v/>
      </c>
      <c r="AT58" s="128" t="str">
        <f aca="false">IFERROR(Opttax!AS58/GAMSopt!AS58,"")</f>
        <v/>
      </c>
      <c r="AU58" s="128" t="str">
        <f aca="false">IFERROR(Opttax!AT58/GAMSopt!AT58,"")</f>
        <v/>
      </c>
      <c r="AV58" s="128" t="str">
        <f aca="false">IFERROR(Opttax!AU58/GAMSopt!AU58,"")</f>
        <v/>
      </c>
      <c r="AW58" s="128" t="str">
        <f aca="false">IFERROR(Opttax!AV58/GAMSopt!AV58,"")</f>
        <v/>
      </c>
      <c r="AX58" s="128" t="str">
        <f aca="false">IFERROR(Opttax!AW58/GAMSopt!AW58,"")</f>
        <v/>
      </c>
      <c r="AY58" s="128" t="str">
        <f aca="false">IFERROR(Opttax!AX58/GAMSopt!AX58,"")</f>
        <v/>
      </c>
      <c r="AZ58" s="128" t="str">
        <f aca="false">IFERROR(Opttax!AY58/GAMSopt!AY58,"")</f>
        <v/>
      </c>
      <c r="BA58" s="128" t="str">
        <f aca="false">IFERROR(Opttax!AZ58/GAMSopt!AZ58,"")</f>
        <v/>
      </c>
      <c r="BB58" s="128" t="str">
        <f aca="false">IFERROR(Opttax!BA58/GAMSopt!BA58,"")</f>
        <v/>
      </c>
      <c r="BC58" s="128" t="str">
        <f aca="false">IFERROR(Opttax!BB58/GAMSopt!BB58,"")</f>
        <v/>
      </c>
      <c r="BD58" s="128" t="str">
        <f aca="false">IFERROR(Opttax!BC58/GAMSopt!BC58,"")</f>
        <v/>
      </c>
      <c r="BE58" s="128" t="str">
        <f aca="false">IFERROR(Opttax!BD58/GAMSopt!BD58,"")</f>
        <v/>
      </c>
      <c r="BF58" s="128" t="str">
        <f aca="false">IFERROR(Opttax!BE58/GAMSopt!BE58,"")</f>
        <v/>
      </c>
      <c r="BG58" s="128" t="str">
        <f aca="false">IFERROR(Opttax!BF58/GAMSopt!BF58,"")</f>
        <v/>
      </c>
      <c r="BH58" s="128" t="str">
        <f aca="false">IFERROR(Opttax!BG58/GAMSopt!BG58,"")</f>
        <v/>
      </c>
      <c r="BI58" s="128" t="str">
        <f aca="false">IFERROR(Opttax!BH58/GAMSopt!BH58,"")</f>
        <v/>
      </c>
      <c r="BJ58" s="128" t="str">
        <f aca="false">IFERROR(Opttax!BI58/GAMSopt!BI58,"")</f>
        <v/>
      </c>
    </row>
    <row r="59" customFormat="false" ht="12.75" hidden="false" customHeight="false" outlineLevel="0" collapsed="false">
      <c r="A59" s="0" t="str">
        <f aca="false">Opttax!A59</f>
        <v>Initial atmospheric concentration of CO2 (GTC), 2010</v>
      </c>
      <c r="B59" s="0" t="str">
        <f aca="false">GAMSopt!A59</f>
        <v>Initial Concentration of CO2 (GtC)..</v>
      </c>
      <c r="C59" s="128" t="str">
        <f aca="false">IFERROR(Opttax!B59/GAMSopt!B59,"")</f>
        <v/>
      </c>
      <c r="D59" s="128" t="str">
        <f aca="false">IFERROR(Opttax!C59/GAMSopt!C59,"")</f>
        <v/>
      </c>
      <c r="E59" s="128" t="str">
        <f aca="false">IFERROR(Opttax!D59/GAMSopt!D59,"")</f>
        <v/>
      </c>
      <c r="F59" s="128" t="str">
        <f aca="false">IFERROR(Opttax!E59/GAMSopt!E59,"")</f>
        <v/>
      </c>
      <c r="G59" s="128" t="str">
        <f aca="false">IFERROR(Opttax!F59/GAMSopt!F59,"")</f>
        <v/>
      </c>
      <c r="H59" s="128" t="str">
        <f aca="false">IFERROR(Opttax!G59/GAMSopt!G59,"")</f>
        <v/>
      </c>
      <c r="I59" s="128" t="str">
        <f aca="false">IFERROR(Opttax!H59/GAMSopt!H59,"")</f>
        <v/>
      </c>
      <c r="J59" s="128" t="str">
        <f aca="false">IFERROR(Opttax!I59/GAMSopt!I59,"")</f>
        <v/>
      </c>
      <c r="K59" s="128" t="str">
        <f aca="false">IFERROR(Opttax!J59/GAMSopt!J59,"")</f>
        <v/>
      </c>
      <c r="L59" s="128" t="str">
        <f aca="false">IFERROR(Opttax!K59/GAMSopt!K59,"")</f>
        <v/>
      </c>
      <c r="M59" s="128" t="str">
        <f aca="false">IFERROR(Opttax!L59/GAMSopt!L59,"")</f>
        <v/>
      </c>
      <c r="N59" s="128" t="str">
        <f aca="false">IFERROR(Opttax!M59/GAMSopt!M59,"")</f>
        <v/>
      </c>
      <c r="O59" s="128" t="str">
        <f aca="false">IFERROR(Opttax!N59/GAMSopt!N59,"")</f>
        <v/>
      </c>
      <c r="P59" s="128" t="str">
        <f aca="false">IFERROR(Opttax!O59/GAMSopt!O59,"")</f>
        <v/>
      </c>
      <c r="Q59" s="128" t="str">
        <f aca="false">IFERROR(Opttax!P59/GAMSopt!P59,"")</f>
        <v/>
      </c>
      <c r="R59" s="128" t="str">
        <f aca="false">IFERROR(Opttax!Q59/GAMSopt!Q59,"")</f>
        <v/>
      </c>
      <c r="S59" s="128" t="str">
        <f aca="false">IFERROR(Opttax!R59/GAMSopt!R59,"")</f>
        <v/>
      </c>
      <c r="T59" s="128" t="str">
        <f aca="false">IFERROR(Opttax!S59/GAMSopt!S59,"")</f>
        <v/>
      </c>
      <c r="U59" s="128" t="str">
        <f aca="false">IFERROR(Opttax!T59/GAMSopt!T59,"")</f>
        <v/>
      </c>
      <c r="V59" s="128" t="str">
        <f aca="false">IFERROR(Opttax!U59/GAMSopt!U59,"")</f>
        <v/>
      </c>
      <c r="W59" s="128" t="str">
        <f aca="false">IFERROR(Opttax!V59/GAMSopt!V59,"")</f>
        <v/>
      </c>
      <c r="X59" s="128" t="str">
        <f aca="false">IFERROR(Opttax!W59/GAMSopt!W59,"")</f>
        <v/>
      </c>
      <c r="Y59" s="128" t="str">
        <f aca="false">IFERROR(Opttax!X59/GAMSopt!X59,"")</f>
        <v/>
      </c>
      <c r="Z59" s="128" t="str">
        <f aca="false">IFERROR(Opttax!Y59/GAMSopt!Y59,"")</f>
        <v/>
      </c>
      <c r="AA59" s="128" t="str">
        <f aca="false">IFERROR(Opttax!Z59/GAMSopt!Z59,"")</f>
        <v/>
      </c>
      <c r="AB59" s="128" t="str">
        <f aca="false">IFERROR(Opttax!AA59/GAMSopt!AA59,"")</f>
        <v/>
      </c>
      <c r="AC59" s="128" t="str">
        <f aca="false">IFERROR(Opttax!AB59/GAMSopt!AB59,"")</f>
        <v/>
      </c>
      <c r="AD59" s="128" t="str">
        <f aca="false">IFERROR(Opttax!AC59/GAMSopt!AC59,"")</f>
        <v/>
      </c>
      <c r="AE59" s="128" t="str">
        <f aca="false">IFERROR(Opttax!AD59/GAMSopt!AD59,"")</f>
        <v/>
      </c>
      <c r="AF59" s="128" t="str">
        <f aca="false">IFERROR(Opttax!AE59/GAMSopt!AE59,"")</f>
        <v/>
      </c>
      <c r="AG59" s="128" t="str">
        <f aca="false">IFERROR(Opttax!AF59/GAMSopt!AF59,"")</f>
        <v/>
      </c>
      <c r="AH59" s="128" t="str">
        <f aca="false">IFERROR(Opttax!AG59/GAMSopt!AG59,"")</f>
        <v/>
      </c>
      <c r="AI59" s="128" t="str">
        <f aca="false">IFERROR(Opttax!AH59/GAMSopt!AH59,"")</f>
        <v/>
      </c>
      <c r="AJ59" s="128" t="str">
        <f aca="false">IFERROR(Opttax!AI59/GAMSopt!AI59,"")</f>
        <v/>
      </c>
      <c r="AK59" s="128" t="str">
        <f aca="false">IFERROR(Opttax!AJ59/GAMSopt!AJ59,"")</f>
        <v/>
      </c>
      <c r="AL59" s="128" t="str">
        <f aca="false">IFERROR(Opttax!AK59/GAMSopt!AK59,"")</f>
        <v/>
      </c>
      <c r="AM59" s="128" t="str">
        <f aca="false">IFERROR(Opttax!AL59/GAMSopt!AL59,"")</f>
        <v/>
      </c>
      <c r="AN59" s="128" t="str">
        <f aca="false">IFERROR(Opttax!AM59/GAMSopt!AM59,"")</f>
        <v/>
      </c>
      <c r="AO59" s="128" t="str">
        <f aca="false">IFERROR(Opttax!AN59/GAMSopt!AN59,"")</f>
        <v/>
      </c>
      <c r="AP59" s="128" t="str">
        <f aca="false">IFERROR(Opttax!AO59/GAMSopt!AO59,"")</f>
        <v/>
      </c>
      <c r="AQ59" s="128" t="str">
        <f aca="false">IFERROR(Opttax!AP59/GAMSopt!AP59,"")</f>
        <v/>
      </c>
      <c r="AR59" s="128" t="str">
        <f aca="false">IFERROR(Opttax!AQ59/GAMSopt!AQ59,"")</f>
        <v/>
      </c>
      <c r="AS59" s="128" t="str">
        <f aca="false">IFERROR(Opttax!AR59/GAMSopt!AR59,"")</f>
        <v/>
      </c>
      <c r="AT59" s="128" t="str">
        <f aca="false">IFERROR(Opttax!AS59/GAMSopt!AS59,"")</f>
        <v/>
      </c>
      <c r="AU59" s="128" t="str">
        <f aca="false">IFERROR(Opttax!AT59/GAMSopt!AT59,"")</f>
        <v/>
      </c>
      <c r="AV59" s="128" t="str">
        <f aca="false">IFERROR(Opttax!AU59/GAMSopt!AU59,"")</f>
        <v/>
      </c>
      <c r="AW59" s="128" t="str">
        <f aca="false">IFERROR(Opttax!AV59/GAMSopt!AV59,"")</f>
        <v/>
      </c>
      <c r="AX59" s="128" t="str">
        <f aca="false">IFERROR(Opttax!AW59/GAMSopt!AW59,"")</f>
        <v/>
      </c>
      <c r="AY59" s="128" t="str">
        <f aca="false">IFERROR(Opttax!AX59/GAMSopt!AX59,"")</f>
        <v/>
      </c>
      <c r="AZ59" s="128" t="str">
        <f aca="false">IFERROR(Opttax!AY59/GAMSopt!AY59,"")</f>
        <v/>
      </c>
      <c r="BA59" s="128" t="str">
        <f aca="false">IFERROR(Opttax!AZ59/GAMSopt!AZ59,"")</f>
        <v/>
      </c>
      <c r="BB59" s="128" t="str">
        <f aca="false">IFERROR(Opttax!BA59/GAMSopt!BA59,"")</f>
        <v/>
      </c>
      <c r="BC59" s="128" t="str">
        <f aca="false">IFERROR(Opttax!BB59/GAMSopt!BB59,"")</f>
        <v/>
      </c>
      <c r="BD59" s="128" t="str">
        <f aca="false">IFERROR(Opttax!BC59/GAMSopt!BC59,"")</f>
        <v/>
      </c>
      <c r="BE59" s="128" t="str">
        <f aca="false">IFERROR(Opttax!BD59/GAMSopt!BD59,"")</f>
        <v/>
      </c>
      <c r="BF59" s="128" t="str">
        <f aca="false">IFERROR(Opttax!BE59/GAMSopt!BE59,"")</f>
        <v/>
      </c>
      <c r="BG59" s="128" t="str">
        <f aca="false">IFERROR(Opttax!BF59/GAMSopt!BF59,"")</f>
        <v/>
      </c>
      <c r="BH59" s="128" t="str">
        <f aca="false">IFERROR(Opttax!BG59/GAMSopt!BG59,"")</f>
        <v/>
      </c>
      <c r="BI59" s="128" t="str">
        <f aca="false">IFERROR(Opttax!BH59/GAMSopt!BH59,"")</f>
        <v/>
      </c>
      <c r="BJ59" s="128" t="str">
        <f aca="false">IFERROR(Opttax!BI59/GAMSopt!BI59,"")</f>
        <v/>
      </c>
    </row>
    <row r="60" customFormat="false" ht="12.75" hidden="false" customHeight="false" outlineLevel="0" collapsed="false">
      <c r="A60" s="0" t="str">
        <f aca="false">Opttax!A60</f>
        <v>  At end 2010</v>
      </c>
      <c r="B60" s="0" t="str">
        <f aca="false">GAMSopt!A60</f>
        <v>...Atmospheric, Year 2007</v>
      </c>
      <c r="C60" s="128" t="n">
        <f aca="false">IFERROR(Opttax!B60/GAMSopt!B60,"")</f>
        <v>1</v>
      </c>
      <c r="D60" s="128" t="str">
        <f aca="false">IFERROR(Opttax!C60/GAMSopt!C60,"")</f>
        <v/>
      </c>
      <c r="E60" s="128" t="str">
        <f aca="false">IFERROR(Opttax!D60/GAMSopt!D60,"")</f>
        <v/>
      </c>
      <c r="F60" s="128" t="str">
        <f aca="false">IFERROR(Opttax!E60/GAMSopt!E60,"")</f>
        <v/>
      </c>
      <c r="G60" s="128" t="str">
        <f aca="false">IFERROR(Opttax!F60/GAMSopt!F60,"")</f>
        <v/>
      </c>
      <c r="H60" s="128" t="str">
        <f aca="false">IFERROR(Opttax!G60/GAMSopt!G60,"")</f>
        <v/>
      </c>
      <c r="I60" s="128" t="str">
        <f aca="false">IFERROR(Opttax!H60/GAMSopt!H60,"")</f>
        <v/>
      </c>
      <c r="J60" s="128" t="str">
        <f aca="false">IFERROR(Opttax!I60/GAMSopt!I60,"")</f>
        <v/>
      </c>
      <c r="K60" s="128" t="str">
        <f aca="false">IFERROR(Opttax!J60/GAMSopt!J60,"")</f>
        <v/>
      </c>
      <c r="L60" s="128" t="str">
        <f aca="false">IFERROR(Opttax!K60/GAMSopt!K60,"")</f>
        <v/>
      </c>
      <c r="M60" s="128" t="str">
        <f aca="false">IFERROR(Opttax!L60/GAMSopt!L60,"")</f>
        <v/>
      </c>
      <c r="N60" s="128" t="str">
        <f aca="false">IFERROR(Opttax!M60/GAMSopt!M60,"")</f>
        <v/>
      </c>
      <c r="O60" s="128" t="str">
        <f aca="false">IFERROR(Opttax!N60/GAMSopt!N60,"")</f>
        <v/>
      </c>
      <c r="P60" s="128" t="str">
        <f aca="false">IFERROR(Opttax!O60/GAMSopt!O60,"")</f>
        <v/>
      </c>
      <c r="Q60" s="128" t="str">
        <f aca="false">IFERROR(Opttax!P60/GAMSopt!P60,"")</f>
        <v/>
      </c>
      <c r="R60" s="128" t="str">
        <f aca="false">IFERROR(Opttax!Q60/GAMSopt!Q60,"")</f>
        <v/>
      </c>
      <c r="S60" s="128" t="str">
        <f aca="false">IFERROR(Opttax!R60/GAMSopt!R60,"")</f>
        <v/>
      </c>
      <c r="T60" s="128" t="str">
        <f aca="false">IFERROR(Opttax!S60/GAMSopt!S60,"")</f>
        <v/>
      </c>
      <c r="U60" s="128" t="str">
        <f aca="false">IFERROR(Opttax!T60/GAMSopt!T60,"")</f>
        <v/>
      </c>
      <c r="V60" s="128" t="str">
        <f aca="false">IFERROR(Opttax!U60/GAMSopt!U60,"")</f>
        <v/>
      </c>
      <c r="W60" s="128" t="str">
        <f aca="false">IFERROR(Opttax!V60/GAMSopt!V60,"")</f>
        <v/>
      </c>
      <c r="X60" s="128" t="str">
        <f aca="false">IFERROR(Opttax!W60/GAMSopt!W60,"")</f>
        <v/>
      </c>
      <c r="Y60" s="128" t="str">
        <f aca="false">IFERROR(Opttax!X60/GAMSopt!X60,"")</f>
        <v/>
      </c>
      <c r="Z60" s="128" t="str">
        <f aca="false">IFERROR(Opttax!Y60/GAMSopt!Y60,"")</f>
        <v/>
      </c>
      <c r="AA60" s="128" t="str">
        <f aca="false">IFERROR(Opttax!Z60/GAMSopt!Z60,"")</f>
        <v/>
      </c>
      <c r="AB60" s="128" t="str">
        <f aca="false">IFERROR(Opttax!AA60/GAMSopt!AA60,"")</f>
        <v/>
      </c>
      <c r="AC60" s="128" t="str">
        <f aca="false">IFERROR(Opttax!AB60/GAMSopt!AB60,"")</f>
        <v/>
      </c>
      <c r="AD60" s="128" t="str">
        <f aca="false">IFERROR(Opttax!AC60/GAMSopt!AC60,"")</f>
        <v/>
      </c>
      <c r="AE60" s="128" t="str">
        <f aca="false">IFERROR(Opttax!AD60/GAMSopt!AD60,"")</f>
        <v/>
      </c>
      <c r="AF60" s="128" t="str">
        <f aca="false">IFERROR(Opttax!AE60/GAMSopt!AE60,"")</f>
        <v/>
      </c>
      <c r="AG60" s="128" t="str">
        <f aca="false">IFERROR(Opttax!AF60/GAMSopt!AF60,"")</f>
        <v/>
      </c>
      <c r="AH60" s="128" t="str">
        <f aca="false">IFERROR(Opttax!AG60/GAMSopt!AG60,"")</f>
        <v/>
      </c>
      <c r="AI60" s="128" t="str">
        <f aca="false">IFERROR(Opttax!AH60/GAMSopt!AH60,"")</f>
        <v/>
      </c>
      <c r="AJ60" s="128" t="str">
        <f aca="false">IFERROR(Opttax!AI60/GAMSopt!AI60,"")</f>
        <v/>
      </c>
      <c r="AK60" s="128" t="str">
        <f aca="false">IFERROR(Opttax!AJ60/GAMSopt!AJ60,"")</f>
        <v/>
      </c>
      <c r="AL60" s="128" t="str">
        <f aca="false">IFERROR(Opttax!AK60/GAMSopt!AK60,"")</f>
        <v/>
      </c>
      <c r="AM60" s="128" t="str">
        <f aca="false">IFERROR(Opttax!AL60/GAMSopt!AL60,"")</f>
        <v/>
      </c>
      <c r="AN60" s="128" t="str">
        <f aca="false">IFERROR(Opttax!AM60/GAMSopt!AM60,"")</f>
        <v/>
      </c>
      <c r="AO60" s="128" t="str">
        <f aca="false">IFERROR(Opttax!AN60/GAMSopt!AN60,"")</f>
        <v/>
      </c>
      <c r="AP60" s="128" t="str">
        <f aca="false">IFERROR(Opttax!AO60/GAMSopt!AO60,"")</f>
        <v/>
      </c>
      <c r="AQ60" s="128" t="str">
        <f aca="false">IFERROR(Opttax!AP60/GAMSopt!AP60,"")</f>
        <v/>
      </c>
      <c r="AR60" s="128" t="str">
        <f aca="false">IFERROR(Opttax!AQ60/GAMSopt!AQ60,"")</f>
        <v/>
      </c>
      <c r="AS60" s="128" t="str">
        <f aca="false">IFERROR(Opttax!AR60/GAMSopt!AR60,"")</f>
        <v/>
      </c>
      <c r="AT60" s="128" t="str">
        <f aca="false">IFERROR(Opttax!AS60/GAMSopt!AS60,"")</f>
        <v/>
      </c>
      <c r="AU60" s="128" t="str">
        <f aca="false">IFERROR(Opttax!AT60/GAMSopt!AT60,"")</f>
        <v/>
      </c>
      <c r="AV60" s="128" t="str">
        <f aca="false">IFERROR(Opttax!AU60/GAMSopt!AU60,"")</f>
        <v/>
      </c>
      <c r="AW60" s="128" t="str">
        <f aca="false">IFERROR(Opttax!AV60/GAMSopt!AV60,"")</f>
        <v/>
      </c>
      <c r="AX60" s="128" t="str">
        <f aca="false">IFERROR(Opttax!AW60/GAMSopt!AW60,"")</f>
        <v/>
      </c>
      <c r="AY60" s="128" t="str">
        <f aca="false">IFERROR(Opttax!AX60/GAMSopt!AX60,"")</f>
        <v/>
      </c>
      <c r="AZ60" s="128" t="str">
        <f aca="false">IFERROR(Opttax!AY60/GAMSopt!AY60,"")</f>
        <v/>
      </c>
      <c r="BA60" s="128" t="str">
        <f aca="false">IFERROR(Opttax!AZ60/GAMSopt!AZ60,"")</f>
        <v/>
      </c>
      <c r="BB60" s="128" t="str">
        <f aca="false">IFERROR(Opttax!BA60/GAMSopt!BA60,"")</f>
        <v/>
      </c>
      <c r="BC60" s="128" t="str">
        <f aca="false">IFERROR(Opttax!BB60/GAMSopt!BB60,"")</f>
        <v/>
      </c>
      <c r="BD60" s="128" t="str">
        <f aca="false">IFERROR(Opttax!BC60/GAMSopt!BC60,"")</f>
        <v/>
      </c>
      <c r="BE60" s="128" t="str">
        <f aca="false">IFERROR(Opttax!BD60/GAMSopt!BD60,"")</f>
        <v/>
      </c>
      <c r="BF60" s="128" t="str">
        <f aca="false">IFERROR(Opttax!BE60/GAMSopt!BE60,"")</f>
        <v/>
      </c>
      <c r="BG60" s="128" t="str">
        <f aca="false">IFERROR(Opttax!BF60/GAMSopt!BF60,"")</f>
        <v/>
      </c>
      <c r="BH60" s="128" t="str">
        <f aca="false">IFERROR(Opttax!BG60/GAMSopt!BG60,"")</f>
        <v/>
      </c>
      <c r="BI60" s="128" t="str">
        <f aca="false">IFERROR(Opttax!BH60/GAMSopt!BH60,"")</f>
        <v/>
      </c>
      <c r="BJ60" s="128" t="str">
        <f aca="false">IFERROR(Opttax!BI60/GAMSopt!BI60,"")</f>
        <v/>
      </c>
    </row>
    <row r="61" customFormat="false" ht="12.75" hidden="false" customHeight="false" outlineLevel="0" collapsed="false">
      <c r="A61" s="0" t="n">
        <f aca="false">Opttax!A61</f>
        <v>0</v>
      </c>
      <c r="B61" s="0" t="str">
        <f aca="false">GAMSopt!A61</f>
        <v>...Atmospheric, Year 2012</v>
      </c>
      <c r="C61" s="128" t="str">
        <f aca="false">IFERROR(Opttax!B61/GAMSopt!B61,"")</f>
        <v/>
      </c>
      <c r="D61" s="128" t="str">
        <f aca="false">IFERROR(Opttax!C61/GAMSopt!C61,"")</f>
        <v/>
      </c>
      <c r="E61" s="128" t="str">
        <f aca="false">IFERROR(Opttax!D61/GAMSopt!D61,"")</f>
        <v/>
      </c>
      <c r="F61" s="128" t="str">
        <f aca="false">IFERROR(Opttax!E61/GAMSopt!E61,"")</f>
        <v/>
      </c>
      <c r="G61" s="128" t="str">
        <f aca="false">IFERROR(Opttax!F61/GAMSopt!F61,"")</f>
        <v/>
      </c>
      <c r="H61" s="128" t="str">
        <f aca="false">IFERROR(Opttax!G61/GAMSopt!G61,"")</f>
        <v/>
      </c>
      <c r="I61" s="128" t="str">
        <f aca="false">IFERROR(Opttax!H61/GAMSopt!H61,"")</f>
        <v/>
      </c>
      <c r="J61" s="128" t="str">
        <f aca="false">IFERROR(Opttax!I61/GAMSopt!I61,"")</f>
        <v/>
      </c>
      <c r="K61" s="128" t="str">
        <f aca="false">IFERROR(Opttax!J61/GAMSopt!J61,"")</f>
        <v/>
      </c>
      <c r="L61" s="128" t="str">
        <f aca="false">IFERROR(Opttax!K61/GAMSopt!K61,"")</f>
        <v/>
      </c>
      <c r="M61" s="128" t="str">
        <f aca="false">IFERROR(Opttax!L61/GAMSopt!L61,"")</f>
        <v/>
      </c>
      <c r="N61" s="128" t="str">
        <f aca="false">IFERROR(Opttax!M61/GAMSopt!M61,"")</f>
        <v/>
      </c>
      <c r="O61" s="128" t="str">
        <f aca="false">IFERROR(Opttax!N61/GAMSopt!N61,"")</f>
        <v/>
      </c>
      <c r="P61" s="128" t="str">
        <f aca="false">IFERROR(Opttax!O61/GAMSopt!O61,"")</f>
        <v/>
      </c>
      <c r="Q61" s="128" t="str">
        <f aca="false">IFERROR(Opttax!P61/GAMSopt!P61,"")</f>
        <v/>
      </c>
      <c r="R61" s="128" t="str">
        <f aca="false">IFERROR(Opttax!Q61/GAMSopt!Q61,"")</f>
        <v/>
      </c>
      <c r="S61" s="128" t="str">
        <f aca="false">IFERROR(Opttax!R61/GAMSopt!R61,"")</f>
        <v/>
      </c>
      <c r="T61" s="128" t="str">
        <f aca="false">IFERROR(Opttax!S61/GAMSopt!S61,"")</f>
        <v/>
      </c>
      <c r="U61" s="128" t="str">
        <f aca="false">IFERROR(Opttax!T61/GAMSopt!T61,"")</f>
        <v/>
      </c>
      <c r="V61" s="128" t="str">
        <f aca="false">IFERROR(Opttax!U61/GAMSopt!U61,"")</f>
        <v/>
      </c>
      <c r="W61" s="128" t="str">
        <f aca="false">IFERROR(Opttax!V61/GAMSopt!V61,"")</f>
        <v/>
      </c>
      <c r="X61" s="128" t="str">
        <f aca="false">IFERROR(Opttax!W61/GAMSopt!W61,"")</f>
        <v/>
      </c>
      <c r="Y61" s="128" t="str">
        <f aca="false">IFERROR(Opttax!X61/GAMSopt!X61,"")</f>
        <v/>
      </c>
      <c r="Z61" s="128" t="str">
        <f aca="false">IFERROR(Opttax!Y61/GAMSopt!Y61,"")</f>
        <v/>
      </c>
      <c r="AA61" s="128" t="str">
        <f aca="false">IFERROR(Opttax!Z61/GAMSopt!Z61,"")</f>
        <v/>
      </c>
      <c r="AB61" s="128" t="str">
        <f aca="false">IFERROR(Opttax!AA61/GAMSopt!AA61,"")</f>
        <v/>
      </c>
      <c r="AC61" s="128" t="str">
        <f aca="false">IFERROR(Opttax!AB61/GAMSopt!AB61,"")</f>
        <v/>
      </c>
      <c r="AD61" s="128" t="str">
        <f aca="false">IFERROR(Opttax!AC61/GAMSopt!AC61,"")</f>
        <v/>
      </c>
      <c r="AE61" s="128" t="str">
        <f aca="false">IFERROR(Opttax!AD61/GAMSopt!AD61,"")</f>
        <v/>
      </c>
      <c r="AF61" s="128" t="str">
        <f aca="false">IFERROR(Opttax!AE61/GAMSopt!AE61,"")</f>
        <v/>
      </c>
      <c r="AG61" s="128" t="str">
        <f aca="false">IFERROR(Opttax!AF61/GAMSopt!AF61,"")</f>
        <v/>
      </c>
      <c r="AH61" s="128" t="str">
        <f aca="false">IFERROR(Opttax!AG61/GAMSopt!AG61,"")</f>
        <v/>
      </c>
      <c r="AI61" s="128" t="str">
        <f aca="false">IFERROR(Opttax!AH61/GAMSopt!AH61,"")</f>
        <v/>
      </c>
      <c r="AJ61" s="128" t="str">
        <f aca="false">IFERROR(Opttax!AI61/GAMSopt!AI61,"")</f>
        <v/>
      </c>
      <c r="AK61" s="128" t="str">
        <f aca="false">IFERROR(Opttax!AJ61/GAMSopt!AJ61,"")</f>
        <v/>
      </c>
      <c r="AL61" s="128" t="str">
        <f aca="false">IFERROR(Opttax!AK61/GAMSopt!AK61,"")</f>
        <v/>
      </c>
      <c r="AM61" s="128" t="str">
        <f aca="false">IFERROR(Opttax!AL61/GAMSopt!AL61,"")</f>
        <v/>
      </c>
      <c r="AN61" s="128" t="str">
        <f aca="false">IFERROR(Opttax!AM61/GAMSopt!AM61,"")</f>
        <v/>
      </c>
      <c r="AO61" s="128" t="str">
        <f aca="false">IFERROR(Opttax!AN61/GAMSopt!AN61,"")</f>
        <v/>
      </c>
      <c r="AP61" s="128" t="str">
        <f aca="false">IFERROR(Opttax!AO61/GAMSopt!AO61,"")</f>
        <v/>
      </c>
      <c r="AQ61" s="128" t="str">
        <f aca="false">IFERROR(Opttax!AP61/GAMSopt!AP61,"")</f>
        <v/>
      </c>
      <c r="AR61" s="128" t="str">
        <f aca="false">IFERROR(Opttax!AQ61/GAMSopt!AQ61,"")</f>
        <v/>
      </c>
      <c r="AS61" s="128" t="str">
        <f aca="false">IFERROR(Opttax!AR61/GAMSopt!AR61,"")</f>
        <v/>
      </c>
      <c r="AT61" s="128" t="str">
        <f aca="false">IFERROR(Opttax!AS61/GAMSopt!AS61,"")</f>
        <v/>
      </c>
      <c r="AU61" s="128" t="str">
        <f aca="false">IFERROR(Opttax!AT61/GAMSopt!AT61,"")</f>
        <v/>
      </c>
      <c r="AV61" s="128" t="str">
        <f aca="false">IFERROR(Opttax!AU61/GAMSopt!AU61,"")</f>
        <v/>
      </c>
      <c r="AW61" s="128" t="str">
        <f aca="false">IFERROR(Opttax!AV61/GAMSopt!AV61,"")</f>
        <v/>
      </c>
      <c r="AX61" s="128" t="str">
        <f aca="false">IFERROR(Opttax!AW61/GAMSopt!AW61,"")</f>
        <v/>
      </c>
      <c r="AY61" s="128" t="str">
        <f aca="false">IFERROR(Opttax!AX61/GAMSopt!AX61,"")</f>
        <v/>
      </c>
      <c r="AZ61" s="128" t="str">
        <f aca="false">IFERROR(Opttax!AY61/GAMSopt!AY61,"")</f>
        <v/>
      </c>
      <c r="BA61" s="128" t="str">
        <f aca="false">IFERROR(Opttax!AZ61/GAMSopt!AZ61,"")</f>
        <v/>
      </c>
      <c r="BB61" s="128" t="str">
        <f aca="false">IFERROR(Opttax!BA61/GAMSopt!BA61,"")</f>
        <v/>
      </c>
      <c r="BC61" s="128" t="str">
        <f aca="false">IFERROR(Opttax!BB61/GAMSopt!BB61,"")</f>
        <v/>
      </c>
      <c r="BD61" s="128" t="str">
        <f aca="false">IFERROR(Opttax!BC61/GAMSopt!BC61,"")</f>
        <v/>
      </c>
      <c r="BE61" s="128" t="str">
        <f aca="false">IFERROR(Opttax!BD61/GAMSopt!BD61,"")</f>
        <v/>
      </c>
      <c r="BF61" s="128" t="str">
        <f aca="false">IFERROR(Opttax!BE61/GAMSopt!BE61,"")</f>
        <v/>
      </c>
      <c r="BG61" s="128" t="str">
        <f aca="false">IFERROR(Opttax!BF61/GAMSopt!BF61,"")</f>
        <v/>
      </c>
      <c r="BH61" s="128" t="str">
        <f aca="false">IFERROR(Opttax!BG61/GAMSopt!BG61,"")</f>
        <v/>
      </c>
      <c r="BI61" s="128" t="str">
        <f aca="false">IFERROR(Opttax!BH61/GAMSopt!BH61,"")</f>
        <v/>
      </c>
      <c r="BJ61" s="128" t="str">
        <f aca="false">IFERROR(Opttax!BI61/GAMSopt!BI61,"")</f>
        <v/>
      </c>
    </row>
    <row r="62" customFormat="false" ht="12.75" hidden="false" customHeight="false" outlineLevel="0" collapsed="false">
      <c r="A62" s="0" t="str">
        <f aca="false">Opttax!A62</f>
        <v>CO2 in biosphere/shallow oceans (GTC), 2010</v>
      </c>
      <c r="B62" s="0" t="str">
        <f aca="false">GAMSopt!A62</f>
        <v>...Biosphere and Shallow Oceans, Year 2008</v>
      </c>
      <c r="C62" s="128" t="n">
        <f aca="false">IFERROR(Opttax!B62/GAMSopt!B62,"")</f>
        <v>1</v>
      </c>
      <c r="D62" s="128" t="str">
        <f aca="false">IFERROR(Opttax!C62/GAMSopt!C62,"")</f>
        <v/>
      </c>
      <c r="E62" s="128" t="str">
        <f aca="false">IFERROR(Opttax!D62/GAMSopt!D62,"")</f>
        <v/>
      </c>
      <c r="F62" s="128" t="str">
        <f aca="false">IFERROR(Opttax!E62/GAMSopt!E62,"")</f>
        <v/>
      </c>
      <c r="G62" s="128" t="str">
        <f aca="false">IFERROR(Opttax!F62/GAMSopt!F62,"")</f>
        <v/>
      </c>
      <c r="H62" s="128" t="str">
        <f aca="false">IFERROR(Opttax!G62/GAMSopt!G62,"")</f>
        <v/>
      </c>
      <c r="I62" s="128" t="str">
        <f aca="false">IFERROR(Opttax!H62/GAMSopt!H62,"")</f>
        <v/>
      </c>
      <c r="J62" s="128" t="str">
        <f aca="false">IFERROR(Opttax!I62/GAMSopt!I62,"")</f>
        <v/>
      </c>
      <c r="K62" s="128" t="str">
        <f aca="false">IFERROR(Opttax!J62/GAMSopt!J62,"")</f>
        <v/>
      </c>
      <c r="L62" s="128" t="str">
        <f aca="false">IFERROR(Opttax!K62/GAMSopt!K62,"")</f>
        <v/>
      </c>
      <c r="M62" s="128" t="str">
        <f aca="false">IFERROR(Opttax!L62/GAMSopt!L62,"")</f>
        <v/>
      </c>
      <c r="N62" s="128" t="str">
        <f aca="false">IFERROR(Opttax!M62/GAMSopt!M62,"")</f>
        <v/>
      </c>
      <c r="O62" s="128" t="str">
        <f aca="false">IFERROR(Opttax!N62/GAMSopt!N62,"")</f>
        <v/>
      </c>
      <c r="P62" s="128" t="str">
        <f aca="false">IFERROR(Opttax!O62/GAMSopt!O62,"")</f>
        <v/>
      </c>
      <c r="Q62" s="128" t="str">
        <f aca="false">IFERROR(Opttax!P62/GAMSopt!P62,"")</f>
        <v/>
      </c>
      <c r="R62" s="128" t="str">
        <f aca="false">IFERROR(Opttax!Q62/GAMSopt!Q62,"")</f>
        <v/>
      </c>
      <c r="S62" s="128" t="str">
        <f aca="false">IFERROR(Opttax!R62/GAMSopt!R62,"")</f>
        <v/>
      </c>
      <c r="T62" s="128" t="str">
        <f aca="false">IFERROR(Opttax!S62/GAMSopt!S62,"")</f>
        <v/>
      </c>
      <c r="U62" s="128" t="str">
        <f aca="false">IFERROR(Opttax!T62/GAMSopt!T62,"")</f>
        <v/>
      </c>
      <c r="V62" s="128" t="str">
        <f aca="false">IFERROR(Opttax!U62/GAMSopt!U62,"")</f>
        <v/>
      </c>
      <c r="W62" s="128" t="str">
        <f aca="false">IFERROR(Opttax!V62/GAMSopt!V62,"")</f>
        <v/>
      </c>
      <c r="X62" s="128" t="str">
        <f aca="false">IFERROR(Opttax!W62/GAMSopt!W62,"")</f>
        <v/>
      </c>
      <c r="Y62" s="128" t="str">
        <f aca="false">IFERROR(Opttax!X62/GAMSopt!X62,"")</f>
        <v/>
      </c>
      <c r="Z62" s="128" t="str">
        <f aca="false">IFERROR(Opttax!Y62/GAMSopt!Y62,"")</f>
        <v/>
      </c>
      <c r="AA62" s="128" t="str">
        <f aca="false">IFERROR(Opttax!Z62/GAMSopt!Z62,"")</f>
        <v/>
      </c>
      <c r="AB62" s="128" t="str">
        <f aca="false">IFERROR(Opttax!AA62/GAMSopt!AA62,"")</f>
        <v/>
      </c>
      <c r="AC62" s="128" t="str">
        <f aca="false">IFERROR(Opttax!AB62/GAMSopt!AB62,"")</f>
        <v/>
      </c>
      <c r="AD62" s="128" t="str">
        <f aca="false">IFERROR(Opttax!AC62/GAMSopt!AC62,"")</f>
        <v/>
      </c>
      <c r="AE62" s="128" t="str">
        <f aca="false">IFERROR(Opttax!AD62/GAMSopt!AD62,"")</f>
        <v/>
      </c>
      <c r="AF62" s="128" t="str">
        <f aca="false">IFERROR(Opttax!AE62/GAMSopt!AE62,"")</f>
        <v/>
      </c>
      <c r="AG62" s="128" t="str">
        <f aca="false">IFERROR(Opttax!AF62/GAMSopt!AF62,"")</f>
        <v/>
      </c>
      <c r="AH62" s="128" t="str">
        <f aca="false">IFERROR(Opttax!AG62/GAMSopt!AG62,"")</f>
        <v/>
      </c>
      <c r="AI62" s="128" t="str">
        <f aca="false">IFERROR(Opttax!AH62/GAMSopt!AH62,"")</f>
        <v/>
      </c>
      <c r="AJ62" s="128" t="str">
        <f aca="false">IFERROR(Opttax!AI62/GAMSopt!AI62,"")</f>
        <v/>
      </c>
      <c r="AK62" s="128" t="str">
        <f aca="false">IFERROR(Opttax!AJ62/GAMSopt!AJ62,"")</f>
        <v/>
      </c>
      <c r="AL62" s="128" t="str">
        <f aca="false">IFERROR(Opttax!AK62/GAMSopt!AK62,"")</f>
        <v/>
      </c>
      <c r="AM62" s="128" t="str">
        <f aca="false">IFERROR(Opttax!AL62/GAMSopt!AL62,"")</f>
        <v/>
      </c>
      <c r="AN62" s="128" t="str">
        <f aca="false">IFERROR(Opttax!AM62/GAMSopt!AM62,"")</f>
        <v/>
      </c>
      <c r="AO62" s="128" t="str">
        <f aca="false">IFERROR(Opttax!AN62/GAMSopt!AN62,"")</f>
        <v/>
      </c>
      <c r="AP62" s="128" t="str">
        <f aca="false">IFERROR(Opttax!AO62/GAMSopt!AO62,"")</f>
        <v/>
      </c>
      <c r="AQ62" s="128" t="str">
        <f aca="false">IFERROR(Opttax!AP62/GAMSopt!AP62,"")</f>
        <v/>
      </c>
      <c r="AR62" s="128" t="str">
        <f aca="false">IFERROR(Opttax!AQ62/GAMSopt!AQ62,"")</f>
        <v/>
      </c>
      <c r="AS62" s="128" t="str">
        <f aca="false">IFERROR(Opttax!AR62/GAMSopt!AR62,"")</f>
        <v/>
      </c>
      <c r="AT62" s="128" t="str">
        <f aca="false">IFERROR(Opttax!AS62/GAMSopt!AS62,"")</f>
        <v/>
      </c>
      <c r="AU62" s="128" t="str">
        <f aca="false">IFERROR(Opttax!AT62/GAMSopt!AT62,"")</f>
        <v/>
      </c>
      <c r="AV62" s="128" t="str">
        <f aca="false">IFERROR(Opttax!AU62/GAMSopt!AU62,"")</f>
        <v/>
      </c>
      <c r="AW62" s="128" t="str">
        <f aca="false">IFERROR(Opttax!AV62/GAMSopt!AV62,"")</f>
        <v/>
      </c>
      <c r="AX62" s="128" t="str">
        <f aca="false">IFERROR(Opttax!AW62/GAMSopt!AW62,"")</f>
        <v/>
      </c>
      <c r="AY62" s="128" t="str">
        <f aca="false">IFERROR(Opttax!AX62/GAMSopt!AX62,"")</f>
        <v/>
      </c>
      <c r="AZ62" s="128" t="str">
        <f aca="false">IFERROR(Opttax!AY62/GAMSopt!AY62,"")</f>
        <v/>
      </c>
      <c r="BA62" s="128" t="str">
        <f aca="false">IFERROR(Opttax!AZ62/GAMSopt!AZ62,"")</f>
        <v/>
      </c>
      <c r="BB62" s="128" t="str">
        <f aca="false">IFERROR(Opttax!BA62/GAMSopt!BA62,"")</f>
        <v/>
      </c>
      <c r="BC62" s="128" t="str">
        <f aca="false">IFERROR(Opttax!BB62/GAMSopt!BB62,"")</f>
        <v/>
      </c>
      <c r="BD62" s="128" t="str">
        <f aca="false">IFERROR(Opttax!BC62/GAMSopt!BC62,"")</f>
        <v/>
      </c>
      <c r="BE62" s="128" t="str">
        <f aca="false">IFERROR(Opttax!BD62/GAMSopt!BD62,"")</f>
        <v/>
      </c>
      <c r="BF62" s="128" t="str">
        <f aca="false">IFERROR(Opttax!BE62/GAMSopt!BE62,"")</f>
        <v/>
      </c>
      <c r="BG62" s="128" t="str">
        <f aca="false">IFERROR(Opttax!BF62/GAMSopt!BF62,"")</f>
        <v/>
      </c>
      <c r="BH62" s="128" t="str">
        <f aca="false">IFERROR(Opttax!BG62/GAMSopt!BG62,"")</f>
        <v/>
      </c>
      <c r="BI62" s="128" t="str">
        <f aca="false">IFERROR(Opttax!BH62/GAMSopt!BH62,"")</f>
        <v/>
      </c>
      <c r="BJ62" s="128" t="str">
        <f aca="false">IFERROR(Opttax!BI62/GAMSopt!BI62,"")</f>
        <v/>
      </c>
    </row>
    <row r="63" customFormat="false" ht="12.75" hidden="false" customHeight="false" outlineLevel="0" collapsed="false">
      <c r="A63" s="0" t="str">
        <f aca="false">Opttax!A63</f>
        <v>Initial concentration of CO2 in deep oceans (GTC), 2010</v>
      </c>
      <c r="B63" s="0" t="str">
        <f aca="false">GAMSopt!A63</f>
        <v>...Deep Oceans, Year 2008</v>
      </c>
      <c r="C63" s="128" t="n">
        <f aca="false">IFERROR(Opttax!B63/GAMSopt!B63,"")</f>
        <v>1</v>
      </c>
      <c r="D63" s="128" t="str">
        <f aca="false">IFERROR(Opttax!C63/GAMSopt!C63,"")</f>
        <v/>
      </c>
      <c r="E63" s="128" t="str">
        <f aca="false">IFERROR(Opttax!D63/GAMSopt!D63,"")</f>
        <v/>
      </c>
      <c r="F63" s="128" t="str">
        <f aca="false">IFERROR(Opttax!E63/GAMSopt!E63,"")</f>
        <v/>
      </c>
      <c r="G63" s="128" t="str">
        <f aca="false">IFERROR(Opttax!F63/GAMSopt!F63,"")</f>
        <v/>
      </c>
      <c r="H63" s="128" t="str">
        <f aca="false">IFERROR(Opttax!G63/GAMSopt!G63,"")</f>
        <v/>
      </c>
      <c r="I63" s="128" t="str">
        <f aca="false">IFERROR(Opttax!H63/GAMSopt!H63,"")</f>
        <v/>
      </c>
      <c r="J63" s="128" t="str">
        <f aca="false">IFERROR(Opttax!I63/GAMSopt!I63,"")</f>
        <v/>
      </c>
      <c r="K63" s="128" t="str">
        <f aca="false">IFERROR(Opttax!J63/GAMSopt!J63,"")</f>
        <v/>
      </c>
      <c r="L63" s="128" t="str">
        <f aca="false">IFERROR(Opttax!K63/GAMSopt!K63,"")</f>
        <v/>
      </c>
      <c r="M63" s="128" t="str">
        <f aca="false">IFERROR(Opttax!L63/GAMSopt!L63,"")</f>
        <v/>
      </c>
      <c r="N63" s="128" t="str">
        <f aca="false">IFERROR(Opttax!M63/GAMSopt!M63,"")</f>
        <v/>
      </c>
      <c r="O63" s="128" t="str">
        <f aca="false">IFERROR(Opttax!N63/GAMSopt!N63,"")</f>
        <v/>
      </c>
      <c r="P63" s="128" t="str">
        <f aca="false">IFERROR(Opttax!O63/GAMSopt!O63,"")</f>
        <v/>
      </c>
      <c r="Q63" s="128" t="str">
        <f aca="false">IFERROR(Opttax!P63/GAMSopt!P63,"")</f>
        <v/>
      </c>
      <c r="R63" s="128" t="str">
        <f aca="false">IFERROR(Opttax!Q63/GAMSopt!Q63,"")</f>
        <v/>
      </c>
      <c r="S63" s="128" t="str">
        <f aca="false">IFERROR(Opttax!R63/GAMSopt!R63,"")</f>
        <v/>
      </c>
      <c r="T63" s="128" t="str">
        <f aca="false">IFERROR(Opttax!S63/GAMSopt!S63,"")</f>
        <v/>
      </c>
      <c r="U63" s="128" t="str">
        <f aca="false">IFERROR(Opttax!T63/GAMSopt!T63,"")</f>
        <v/>
      </c>
      <c r="V63" s="128" t="str">
        <f aca="false">IFERROR(Opttax!U63/GAMSopt!U63,"")</f>
        <v/>
      </c>
      <c r="W63" s="128" t="str">
        <f aca="false">IFERROR(Opttax!V63/GAMSopt!V63,"")</f>
        <v/>
      </c>
      <c r="X63" s="128" t="str">
        <f aca="false">IFERROR(Opttax!W63/GAMSopt!W63,"")</f>
        <v/>
      </c>
      <c r="Y63" s="128" t="str">
        <f aca="false">IFERROR(Opttax!X63/GAMSopt!X63,"")</f>
        <v/>
      </c>
      <c r="Z63" s="128" t="str">
        <f aca="false">IFERROR(Opttax!Y63/GAMSopt!Y63,"")</f>
        <v/>
      </c>
      <c r="AA63" s="128" t="str">
        <f aca="false">IFERROR(Opttax!Z63/GAMSopt!Z63,"")</f>
        <v/>
      </c>
      <c r="AB63" s="128" t="str">
        <f aca="false">IFERROR(Opttax!AA63/GAMSopt!AA63,"")</f>
        <v/>
      </c>
      <c r="AC63" s="128" t="str">
        <f aca="false">IFERROR(Opttax!AB63/GAMSopt!AB63,"")</f>
        <v/>
      </c>
      <c r="AD63" s="128" t="str">
        <f aca="false">IFERROR(Opttax!AC63/GAMSopt!AC63,"")</f>
        <v/>
      </c>
      <c r="AE63" s="128" t="str">
        <f aca="false">IFERROR(Opttax!AD63/GAMSopt!AD63,"")</f>
        <v/>
      </c>
      <c r="AF63" s="128" t="str">
        <f aca="false">IFERROR(Opttax!AE63/GAMSopt!AE63,"")</f>
        <v/>
      </c>
      <c r="AG63" s="128" t="str">
        <f aca="false">IFERROR(Opttax!AF63/GAMSopt!AF63,"")</f>
        <v/>
      </c>
      <c r="AH63" s="128" t="str">
        <f aca="false">IFERROR(Opttax!AG63/GAMSopt!AG63,"")</f>
        <v/>
      </c>
      <c r="AI63" s="128" t="str">
        <f aca="false">IFERROR(Opttax!AH63/GAMSopt!AH63,"")</f>
        <v/>
      </c>
      <c r="AJ63" s="128" t="str">
        <f aca="false">IFERROR(Opttax!AI63/GAMSopt!AI63,"")</f>
        <v/>
      </c>
      <c r="AK63" s="128" t="str">
        <f aca="false">IFERROR(Opttax!AJ63/GAMSopt!AJ63,"")</f>
        <v/>
      </c>
      <c r="AL63" s="128" t="str">
        <f aca="false">IFERROR(Opttax!AK63/GAMSopt!AK63,"")</f>
        <v/>
      </c>
      <c r="AM63" s="128" t="str">
        <f aca="false">IFERROR(Opttax!AL63/GAMSopt!AL63,"")</f>
        <v/>
      </c>
      <c r="AN63" s="128" t="str">
        <f aca="false">IFERROR(Opttax!AM63/GAMSopt!AM63,"")</f>
        <v/>
      </c>
      <c r="AO63" s="128" t="str">
        <f aca="false">IFERROR(Opttax!AN63/GAMSopt!AN63,"")</f>
        <v/>
      </c>
      <c r="AP63" s="128" t="str">
        <f aca="false">IFERROR(Opttax!AO63/GAMSopt!AO63,"")</f>
        <v/>
      </c>
      <c r="AQ63" s="128" t="str">
        <f aca="false">IFERROR(Opttax!AP63/GAMSopt!AP63,"")</f>
        <v/>
      </c>
      <c r="AR63" s="128" t="str">
        <f aca="false">IFERROR(Opttax!AQ63/GAMSopt!AQ63,"")</f>
        <v/>
      </c>
      <c r="AS63" s="128" t="str">
        <f aca="false">IFERROR(Opttax!AR63/GAMSopt!AR63,"")</f>
        <v/>
      </c>
      <c r="AT63" s="128" t="str">
        <f aca="false">IFERROR(Opttax!AS63/GAMSopt!AS63,"")</f>
        <v/>
      </c>
      <c r="AU63" s="128" t="str">
        <f aca="false">IFERROR(Opttax!AT63/GAMSopt!AT63,"")</f>
        <v/>
      </c>
      <c r="AV63" s="128" t="str">
        <f aca="false">IFERROR(Opttax!AU63/GAMSopt!AU63,"")</f>
        <v/>
      </c>
      <c r="AW63" s="128" t="str">
        <f aca="false">IFERROR(Opttax!AV63/GAMSopt!AV63,"")</f>
        <v/>
      </c>
      <c r="AX63" s="128" t="str">
        <f aca="false">IFERROR(Opttax!AW63/GAMSopt!AW63,"")</f>
        <v/>
      </c>
      <c r="AY63" s="128" t="str">
        <f aca="false">IFERROR(Opttax!AX63/GAMSopt!AX63,"")</f>
        <v/>
      </c>
      <c r="AZ63" s="128" t="str">
        <f aca="false">IFERROR(Opttax!AY63/GAMSopt!AY63,"")</f>
        <v/>
      </c>
      <c r="BA63" s="128" t="str">
        <f aca="false">IFERROR(Opttax!AZ63/GAMSopt!AZ63,"")</f>
        <v/>
      </c>
      <c r="BB63" s="128" t="str">
        <f aca="false">IFERROR(Opttax!BA63/GAMSopt!BA63,"")</f>
        <v/>
      </c>
      <c r="BC63" s="128" t="str">
        <f aca="false">IFERROR(Opttax!BB63/GAMSopt!BB63,"")</f>
        <v/>
      </c>
      <c r="BD63" s="128" t="str">
        <f aca="false">IFERROR(Opttax!BC63/GAMSopt!BC63,"")</f>
        <v/>
      </c>
      <c r="BE63" s="128" t="str">
        <f aca="false">IFERROR(Opttax!BD63/GAMSopt!BD63,"")</f>
        <v/>
      </c>
      <c r="BF63" s="128" t="str">
        <f aca="false">IFERROR(Opttax!BE63/GAMSopt!BE63,"")</f>
        <v/>
      </c>
      <c r="BG63" s="128" t="str">
        <f aca="false">IFERROR(Opttax!BF63/GAMSopt!BF63,"")</f>
        <v/>
      </c>
      <c r="BH63" s="128" t="str">
        <f aca="false">IFERROR(Opttax!BG63/GAMSopt!BG63,"")</f>
        <v/>
      </c>
      <c r="BI63" s="128" t="str">
        <f aca="false">IFERROR(Opttax!BH63/GAMSopt!BH63,"")</f>
        <v/>
      </c>
      <c r="BJ63" s="128" t="str">
        <f aca="false">IFERROR(Opttax!BI63/GAMSopt!BI63,"")</f>
        <v/>
      </c>
    </row>
    <row r="64" customFormat="false" ht="12.75" hidden="false" customHeight="false" outlineLevel="0" collapsed="false">
      <c r="A64" s="0" t="str">
        <f aca="false">Opttax!A64</f>
        <v>CARBON CYCLE PARAMETERS (per 5 year period)</v>
      </c>
      <c r="B64" s="0" t="str">
        <f aca="false">GAMSopt!A64</f>
        <v>* CARBON CYCLE PARAMETERS</v>
      </c>
      <c r="C64" s="128" t="str">
        <f aca="false">IFERROR(Opttax!B64/GAMSopt!B64,"")</f>
        <v/>
      </c>
      <c r="D64" s="128" t="str">
        <f aca="false">IFERROR(Opttax!C64/GAMSopt!C64,"")</f>
        <v/>
      </c>
      <c r="E64" s="128" t="str">
        <f aca="false">IFERROR(Opttax!D64/GAMSopt!D64,"")</f>
        <v/>
      </c>
      <c r="F64" s="128" t="str">
        <f aca="false">IFERROR(Opttax!E64/GAMSopt!E64,"")</f>
        <v/>
      </c>
      <c r="G64" s="128" t="str">
        <f aca="false">IFERROR(Opttax!F64/GAMSopt!F64,"")</f>
        <v/>
      </c>
      <c r="H64" s="128" t="str">
        <f aca="false">IFERROR(Opttax!G64/GAMSopt!G64,"")</f>
        <v/>
      </c>
      <c r="I64" s="128" t="str">
        <f aca="false">IFERROR(Opttax!H64/GAMSopt!H64,"")</f>
        <v/>
      </c>
      <c r="J64" s="128" t="str">
        <f aca="false">IFERROR(Opttax!I64/GAMSopt!I64,"")</f>
        <v/>
      </c>
      <c r="K64" s="128" t="str">
        <f aca="false">IFERROR(Opttax!J64/GAMSopt!J64,"")</f>
        <v/>
      </c>
      <c r="L64" s="128" t="str">
        <f aca="false">IFERROR(Opttax!K64/GAMSopt!K64,"")</f>
        <v/>
      </c>
      <c r="M64" s="128" t="str">
        <f aca="false">IFERROR(Opttax!L64/GAMSopt!L64,"")</f>
        <v/>
      </c>
      <c r="N64" s="128" t="str">
        <f aca="false">IFERROR(Opttax!M64/GAMSopt!M64,"")</f>
        <v/>
      </c>
      <c r="O64" s="128" t="str">
        <f aca="false">IFERROR(Opttax!N64/GAMSopt!N64,"")</f>
        <v/>
      </c>
      <c r="P64" s="128" t="str">
        <f aca="false">IFERROR(Opttax!O64/GAMSopt!O64,"")</f>
        <v/>
      </c>
      <c r="Q64" s="128" t="str">
        <f aca="false">IFERROR(Opttax!P64/GAMSopt!P64,"")</f>
        <v/>
      </c>
      <c r="R64" s="128" t="str">
        <f aca="false">IFERROR(Opttax!Q64/GAMSopt!Q64,"")</f>
        <v/>
      </c>
      <c r="S64" s="128" t="str">
        <f aca="false">IFERROR(Opttax!R64/GAMSopt!R64,"")</f>
        <v/>
      </c>
      <c r="T64" s="128" t="str">
        <f aca="false">IFERROR(Opttax!S64/GAMSopt!S64,"")</f>
        <v/>
      </c>
      <c r="U64" s="128" t="str">
        <f aca="false">IFERROR(Opttax!T64/GAMSopt!T64,"")</f>
        <v/>
      </c>
      <c r="V64" s="128" t="str">
        <f aca="false">IFERROR(Opttax!U64/GAMSopt!U64,"")</f>
        <v/>
      </c>
      <c r="W64" s="128" t="str">
        <f aca="false">IFERROR(Opttax!V64/GAMSopt!V64,"")</f>
        <v/>
      </c>
      <c r="X64" s="128" t="str">
        <f aca="false">IFERROR(Opttax!W64/GAMSopt!W64,"")</f>
        <v/>
      </c>
      <c r="Y64" s="128" t="str">
        <f aca="false">IFERROR(Opttax!X64/GAMSopt!X64,"")</f>
        <v/>
      </c>
      <c r="Z64" s="128" t="str">
        <f aca="false">IFERROR(Opttax!Y64/GAMSopt!Y64,"")</f>
        <v/>
      </c>
      <c r="AA64" s="128" t="str">
        <f aca="false">IFERROR(Opttax!Z64/GAMSopt!Z64,"")</f>
        <v/>
      </c>
      <c r="AB64" s="128" t="str">
        <f aca="false">IFERROR(Opttax!AA64/GAMSopt!AA64,"")</f>
        <v/>
      </c>
      <c r="AC64" s="128" t="str">
        <f aca="false">IFERROR(Opttax!AB64/GAMSopt!AB64,"")</f>
        <v/>
      </c>
      <c r="AD64" s="128" t="str">
        <f aca="false">IFERROR(Opttax!AC64/GAMSopt!AC64,"")</f>
        <v/>
      </c>
      <c r="AE64" s="128" t="str">
        <f aca="false">IFERROR(Opttax!AD64/GAMSopt!AD64,"")</f>
        <v/>
      </c>
      <c r="AF64" s="128" t="str">
        <f aca="false">IFERROR(Opttax!AE64/GAMSopt!AE64,"")</f>
        <v/>
      </c>
      <c r="AG64" s="128" t="str">
        <f aca="false">IFERROR(Opttax!AF64/GAMSopt!AF64,"")</f>
        <v/>
      </c>
      <c r="AH64" s="128" t="str">
        <f aca="false">IFERROR(Opttax!AG64/GAMSopt!AG64,"")</f>
        <v/>
      </c>
      <c r="AI64" s="128" t="str">
        <f aca="false">IFERROR(Opttax!AH64/GAMSopt!AH64,"")</f>
        <v/>
      </c>
      <c r="AJ64" s="128" t="str">
        <f aca="false">IFERROR(Opttax!AI64/GAMSopt!AI64,"")</f>
        <v/>
      </c>
      <c r="AK64" s="128" t="str">
        <f aca="false">IFERROR(Opttax!AJ64/GAMSopt!AJ64,"")</f>
        <v/>
      </c>
      <c r="AL64" s="128" t="str">
        <f aca="false">IFERROR(Opttax!AK64/GAMSopt!AK64,"")</f>
        <v/>
      </c>
      <c r="AM64" s="128" t="str">
        <f aca="false">IFERROR(Opttax!AL64/GAMSopt!AL64,"")</f>
        <v/>
      </c>
      <c r="AN64" s="128" t="str">
        <f aca="false">IFERROR(Opttax!AM64/GAMSopt!AM64,"")</f>
        <v/>
      </c>
      <c r="AO64" s="128" t="str">
        <f aca="false">IFERROR(Opttax!AN64/GAMSopt!AN64,"")</f>
        <v/>
      </c>
      <c r="AP64" s="128" t="str">
        <f aca="false">IFERROR(Opttax!AO64/GAMSopt!AO64,"")</f>
        <v/>
      </c>
      <c r="AQ64" s="128" t="str">
        <f aca="false">IFERROR(Opttax!AP64/GAMSopt!AP64,"")</f>
        <v/>
      </c>
      <c r="AR64" s="128" t="str">
        <f aca="false">IFERROR(Opttax!AQ64/GAMSopt!AQ64,"")</f>
        <v/>
      </c>
      <c r="AS64" s="128" t="str">
        <f aca="false">IFERROR(Opttax!AR64/GAMSopt!AR64,"")</f>
        <v/>
      </c>
      <c r="AT64" s="128" t="str">
        <f aca="false">IFERROR(Opttax!AS64/GAMSopt!AS64,"")</f>
        <v/>
      </c>
      <c r="AU64" s="128" t="str">
        <f aca="false">IFERROR(Opttax!AT64/GAMSopt!AT64,"")</f>
        <v/>
      </c>
      <c r="AV64" s="128" t="str">
        <f aca="false">IFERROR(Opttax!AU64/GAMSopt!AU64,"")</f>
        <v/>
      </c>
      <c r="AW64" s="128" t="str">
        <f aca="false">IFERROR(Opttax!AV64/GAMSopt!AV64,"")</f>
        <v/>
      </c>
      <c r="AX64" s="128" t="str">
        <f aca="false">IFERROR(Opttax!AW64/GAMSopt!AW64,"")</f>
        <v/>
      </c>
      <c r="AY64" s="128" t="str">
        <f aca="false">IFERROR(Opttax!AX64/GAMSopt!AX64,"")</f>
        <v/>
      </c>
      <c r="AZ64" s="128" t="str">
        <f aca="false">IFERROR(Opttax!AY64/GAMSopt!AY64,"")</f>
        <v/>
      </c>
      <c r="BA64" s="128" t="str">
        <f aca="false">IFERROR(Opttax!AZ64/GAMSopt!AZ64,"")</f>
        <v/>
      </c>
      <c r="BB64" s="128" t="str">
        <f aca="false">IFERROR(Opttax!BA64/GAMSopt!BA64,"")</f>
        <v/>
      </c>
      <c r="BC64" s="128" t="str">
        <f aca="false">IFERROR(Opttax!BB64/GAMSopt!BB64,"")</f>
        <v/>
      </c>
      <c r="BD64" s="128" t="str">
        <f aca="false">IFERROR(Opttax!BC64/GAMSopt!BC64,"")</f>
        <v/>
      </c>
      <c r="BE64" s="128" t="str">
        <f aca="false">IFERROR(Opttax!BD64/GAMSopt!BD64,"")</f>
        <v/>
      </c>
      <c r="BF64" s="128" t="str">
        <f aca="false">IFERROR(Opttax!BE64/GAMSopt!BE64,"")</f>
        <v/>
      </c>
      <c r="BG64" s="128" t="str">
        <f aca="false">IFERROR(Opttax!BF64/GAMSopt!BF64,"")</f>
        <v/>
      </c>
      <c r="BH64" s="128" t="str">
        <f aca="false">IFERROR(Opttax!BG64/GAMSopt!BG64,"")</f>
        <v/>
      </c>
      <c r="BI64" s="128" t="str">
        <f aca="false">IFERROR(Opttax!BH64/GAMSopt!BH64,"")</f>
        <v/>
      </c>
      <c r="BJ64" s="128" t="str">
        <f aca="false">IFERROR(Opttax!BI64/GAMSopt!BI64,"")</f>
        <v/>
      </c>
    </row>
    <row r="65" customFormat="false" ht="12.75" hidden="false" customHeight="false" outlineLevel="0" collapsed="false">
      <c r="A65" s="0" t="str">
        <f aca="false">Opttax!A65</f>
        <v>      Atmosphere to atmosphere (b11)</v>
      </c>
      <c r="B65" s="0" t="str">
        <f aca="false">GAMSopt!A65</f>
        <v>AtA b11</v>
      </c>
      <c r="C65" s="128" t="n">
        <f aca="false">IFERROR(Opttax!B65/GAMSopt!B65,"")</f>
        <v>1</v>
      </c>
      <c r="D65" s="128" t="str">
        <f aca="false">IFERROR(Opttax!C65/GAMSopt!C65,"")</f>
        <v/>
      </c>
      <c r="E65" s="128" t="str">
        <f aca="false">IFERROR(Opttax!D65/GAMSopt!D65,"")</f>
        <v/>
      </c>
      <c r="F65" s="128" t="str">
        <f aca="false">IFERROR(Opttax!E65/GAMSopt!E65,"")</f>
        <v/>
      </c>
      <c r="G65" s="128" t="str">
        <f aca="false">IFERROR(Opttax!F65/GAMSopt!F65,"")</f>
        <v/>
      </c>
      <c r="H65" s="128" t="str">
        <f aca="false">IFERROR(Opttax!G65/GAMSopt!G65,"")</f>
        <v/>
      </c>
      <c r="I65" s="128" t="str">
        <f aca="false">IFERROR(Opttax!H65/GAMSopt!H65,"")</f>
        <v/>
      </c>
      <c r="J65" s="128" t="str">
        <f aca="false">IFERROR(Opttax!I65/GAMSopt!I65,"")</f>
        <v/>
      </c>
      <c r="K65" s="128" t="str">
        <f aca="false">IFERROR(Opttax!J65/GAMSopt!J65,"")</f>
        <v/>
      </c>
      <c r="L65" s="128" t="str">
        <f aca="false">IFERROR(Opttax!K65/GAMSopt!K65,"")</f>
        <v/>
      </c>
      <c r="M65" s="128" t="str">
        <f aca="false">IFERROR(Opttax!L65/GAMSopt!L65,"")</f>
        <v/>
      </c>
      <c r="N65" s="128" t="str">
        <f aca="false">IFERROR(Opttax!M65/GAMSopt!M65,"")</f>
        <v/>
      </c>
      <c r="O65" s="128" t="str">
        <f aca="false">IFERROR(Opttax!N65/GAMSopt!N65,"")</f>
        <v/>
      </c>
      <c r="P65" s="128" t="str">
        <f aca="false">IFERROR(Opttax!O65/GAMSopt!O65,"")</f>
        <v/>
      </c>
      <c r="Q65" s="128" t="str">
        <f aca="false">IFERROR(Opttax!P65/GAMSopt!P65,"")</f>
        <v/>
      </c>
      <c r="R65" s="128" t="str">
        <f aca="false">IFERROR(Opttax!Q65/GAMSopt!Q65,"")</f>
        <v/>
      </c>
      <c r="S65" s="128" t="str">
        <f aca="false">IFERROR(Opttax!R65/GAMSopt!R65,"")</f>
        <v/>
      </c>
      <c r="T65" s="128" t="str">
        <f aca="false">IFERROR(Opttax!S65/GAMSopt!S65,"")</f>
        <v/>
      </c>
      <c r="U65" s="128" t="str">
        <f aca="false">IFERROR(Opttax!T65/GAMSopt!T65,"")</f>
        <v/>
      </c>
      <c r="V65" s="128" t="str">
        <f aca="false">IFERROR(Opttax!U65/GAMSopt!U65,"")</f>
        <v/>
      </c>
      <c r="W65" s="128" t="str">
        <f aca="false">IFERROR(Opttax!V65/GAMSopt!V65,"")</f>
        <v/>
      </c>
      <c r="X65" s="128" t="str">
        <f aca="false">IFERROR(Opttax!W65/GAMSopt!W65,"")</f>
        <v/>
      </c>
      <c r="Y65" s="128" t="str">
        <f aca="false">IFERROR(Opttax!X65/GAMSopt!X65,"")</f>
        <v/>
      </c>
      <c r="Z65" s="128" t="str">
        <f aca="false">IFERROR(Opttax!Y65/GAMSopt!Y65,"")</f>
        <v/>
      </c>
      <c r="AA65" s="128" t="str">
        <f aca="false">IFERROR(Opttax!Z65/GAMSopt!Z65,"")</f>
        <v/>
      </c>
      <c r="AB65" s="128" t="str">
        <f aca="false">IFERROR(Opttax!AA65/GAMSopt!AA65,"")</f>
        <v/>
      </c>
      <c r="AC65" s="128" t="str">
        <f aca="false">IFERROR(Opttax!AB65/GAMSopt!AB65,"")</f>
        <v/>
      </c>
      <c r="AD65" s="128" t="str">
        <f aca="false">IFERROR(Opttax!AC65/GAMSopt!AC65,"")</f>
        <v/>
      </c>
      <c r="AE65" s="128" t="str">
        <f aca="false">IFERROR(Opttax!AD65/GAMSopt!AD65,"")</f>
        <v/>
      </c>
      <c r="AF65" s="128" t="str">
        <f aca="false">IFERROR(Opttax!AE65/GAMSopt!AE65,"")</f>
        <v/>
      </c>
      <c r="AG65" s="128" t="str">
        <f aca="false">IFERROR(Opttax!AF65/GAMSopt!AF65,"")</f>
        <v/>
      </c>
      <c r="AH65" s="128" t="str">
        <f aca="false">IFERROR(Opttax!AG65/GAMSopt!AG65,"")</f>
        <v/>
      </c>
      <c r="AI65" s="128" t="str">
        <f aca="false">IFERROR(Opttax!AH65/GAMSopt!AH65,"")</f>
        <v/>
      </c>
      <c r="AJ65" s="128" t="str">
        <f aca="false">IFERROR(Opttax!AI65/GAMSopt!AI65,"")</f>
        <v/>
      </c>
      <c r="AK65" s="128" t="str">
        <f aca="false">IFERROR(Opttax!AJ65/GAMSopt!AJ65,"")</f>
        <v/>
      </c>
      <c r="AL65" s="128" t="str">
        <f aca="false">IFERROR(Opttax!AK65/GAMSopt!AK65,"")</f>
        <v/>
      </c>
      <c r="AM65" s="128" t="str">
        <f aca="false">IFERROR(Opttax!AL65/GAMSopt!AL65,"")</f>
        <v/>
      </c>
      <c r="AN65" s="128" t="str">
        <f aca="false">IFERROR(Opttax!AM65/GAMSopt!AM65,"")</f>
        <v/>
      </c>
      <c r="AO65" s="128" t="str">
        <f aca="false">IFERROR(Opttax!AN65/GAMSopt!AN65,"")</f>
        <v/>
      </c>
      <c r="AP65" s="128" t="str">
        <f aca="false">IFERROR(Opttax!AO65/GAMSopt!AO65,"")</f>
        <v/>
      </c>
      <c r="AQ65" s="128" t="str">
        <f aca="false">IFERROR(Opttax!AP65/GAMSopt!AP65,"")</f>
        <v/>
      </c>
      <c r="AR65" s="128" t="str">
        <f aca="false">IFERROR(Opttax!AQ65/GAMSopt!AQ65,"")</f>
        <v/>
      </c>
      <c r="AS65" s="128" t="str">
        <f aca="false">IFERROR(Opttax!AR65/GAMSopt!AR65,"")</f>
        <v/>
      </c>
      <c r="AT65" s="128" t="str">
        <f aca="false">IFERROR(Opttax!AS65/GAMSopt!AS65,"")</f>
        <v/>
      </c>
      <c r="AU65" s="128" t="str">
        <f aca="false">IFERROR(Opttax!AT65/GAMSopt!AT65,"")</f>
        <v/>
      </c>
      <c r="AV65" s="128" t="str">
        <f aca="false">IFERROR(Opttax!AU65/GAMSopt!AU65,"")</f>
        <v/>
      </c>
      <c r="AW65" s="128" t="str">
        <f aca="false">IFERROR(Opttax!AV65/GAMSopt!AV65,"")</f>
        <v/>
      </c>
      <c r="AX65" s="128" t="str">
        <f aca="false">IFERROR(Opttax!AW65/GAMSopt!AW65,"")</f>
        <v/>
      </c>
      <c r="AY65" s="128" t="str">
        <f aca="false">IFERROR(Opttax!AX65/GAMSopt!AX65,"")</f>
        <v/>
      </c>
      <c r="AZ65" s="128" t="str">
        <f aca="false">IFERROR(Opttax!AY65/GAMSopt!AY65,"")</f>
        <v/>
      </c>
      <c r="BA65" s="128" t="str">
        <f aca="false">IFERROR(Opttax!AZ65/GAMSopt!AZ65,"")</f>
        <v/>
      </c>
      <c r="BB65" s="128" t="str">
        <f aca="false">IFERROR(Opttax!BA65/GAMSopt!BA65,"")</f>
        <v/>
      </c>
      <c r="BC65" s="128" t="str">
        <f aca="false">IFERROR(Opttax!BB65/GAMSopt!BB65,"")</f>
        <v/>
      </c>
      <c r="BD65" s="128" t="str">
        <f aca="false">IFERROR(Opttax!BC65/GAMSopt!BC65,"")</f>
        <v/>
      </c>
      <c r="BE65" s="128" t="str">
        <f aca="false">IFERROR(Opttax!BD65/GAMSopt!BD65,"")</f>
        <v/>
      </c>
      <c r="BF65" s="128" t="str">
        <f aca="false">IFERROR(Opttax!BE65/GAMSopt!BE65,"")</f>
        <v/>
      </c>
      <c r="BG65" s="128" t="str">
        <f aca="false">IFERROR(Opttax!BF65/GAMSopt!BF65,"")</f>
        <v/>
      </c>
      <c r="BH65" s="128" t="str">
        <f aca="false">IFERROR(Opttax!BG65/GAMSopt!BG65,"")</f>
        <v/>
      </c>
      <c r="BI65" s="128" t="str">
        <f aca="false">IFERROR(Opttax!BH65/GAMSopt!BH65,"")</f>
        <v/>
      </c>
      <c r="BJ65" s="128" t="str">
        <f aca="false">IFERROR(Opttax!BI65/GAMSopt!BI65,"")</f>
        <v/>
      </c>
    </row>
    <row r="66" customFormat="false" ht="12.75" hidden="false" customHeight="false" outlineLevel="0" collapsed="false">
      <c r="A66" s="0" t="str">
        <f aca="false">Opttax!A66</f>
        <v>       Biosphere/shallow oceans to atmosphere (b21)</v>
      </c>
      <c r="B66" s="0" t="str">
        <f aca="false">GAMSopt!A66</f>
        <v>BtA b21</v>
      </c>
      <c r="C66" s="128" t="n">
        <f aca="false">IFERROR(Opttax!B66/GAMSopt!B66,"")</f>
        <v>0.999999999710111</v>
      </c>
      <c r="D66" s="128" t="str">
        <f aca="false">IFERROR(Opttax!C66/GAMSopt!C66,"")</f>
        <v/>
      </c>
      <c r="E66" s="128" t="str">
        <f aca="false">IFERROR(Opttax!D66/GAMSopt!D66,"")</f>
        <v/>
      </c>
      <c r="F66" s="128" t="str">
        <f aca="false">IFERROR(Opttax!E66/GAMSopt!E66,"")</f>
        <v/>
      </c>
      <c r="G66" s="128" t="str">
        <f aca="false">IFERROR(Opttax!F66/GAMSopt!F66,"")</f>
        <v/>
      </c>
      <c r="H66" s="128" t="str">
        <f aca="false">IFERROR(Opttax!G66/GAMSopt!G66,"")</f>
        <v/>
      </c>
      <c r="I66" s="128" t="str">
        <f aca="false">IFERROR(Opttax!H66/GAMSopt!H66,"")</f>
        <v/>
      </c>
      <c r="J66" s="128" t="str">
        <f aca="false">IFERROR(Opttax!I66/GAMSopt!I66,"")</f>
        <v/>
      </c>
      <c r="K66" s="128" t="str">
        <f aca="false">IFERROR(Opttax!J66/GAMSopt!J66,"")</f>
        <v/>
      </c>
      <c r="L66" s="128" t="str">
        <f aca="false">IFERROR(Opttax!K66/GAMSopt!K66,"")</f>
        <v/>
      </c>
      <c r="M66" s="128" t="str">
        <f aca="false">IFERROR(Opttax!L66/GAMSopt!L66,"")</f>
        <v/>
      </c>
      <c r="N66" s="128" t="str">
        <f aca="false">IFERROR(Opttax!M66/GAMSopt!M66,"")</f>
        <v/>
      </c>
      <c r="O66" s="128" t="str">
        <f aca="false">IFERROR(Opttax!N66/GAMSopt!N66,"")</f>
        <v/>
      </c>
      <c r="P66" s="128" t="str">
        <f aca="false">IFERROR(Opttax!O66/GAMSopt!O66,"")</f>
        <v/>
      </c>
      <c r="Q66" s="128" t="str">
        <f aca="false">IFERROR(Opttax!P66/GAMSopt!P66,"")</f>
        <v/>
      </c>
      <c r="R66" s="128" t="str">
        <f aca="false">IFERROR(Opttax!Q66/GAMSopt!Q66,"")</f>
        <v/>
      </c>
      <c r="S66" s="128" t="str">
        <f aca="false">IFERROR(Opttax!R66/GAMSopt!R66,"")</f>
        <v/>
      </c>
      <c r="T66" s="128" t="str">
        <f aca="false">IFERROR(Opttax!S66/GAMSopt!S66,"")</f>
        <v/>
      </c>
      <c r="U66" s="128" t="str">
        <f aca="false">IFERROR(Opttax!T66/GAMSopt!T66,"")</f>
        <v/>
      </c>
      <c r="V66" s="128" t="str">
        <f aca="false">IFERROR(Opttax!U66/GAMSopt!U66,"")</f>
        <v/>
      </c>
      <c r="W66" s="128" t="str">
        <f aca="false">IFERROR(Opttax!V66/GAMSopt!V66,"")</f>
        <v/>
      </c>
      <c r="X66" s="128" t="str">
        <f aca="false">IFERROR(Opttax!W66/GAMSopt!W66,"")</f>
        <v/>
      </c>
      <c r="Y66" s="128" t="str">
        <f aca="false">IFERROR(Opttax!X66/GAMSopt!X66,"")</f>
        <v/>
      </c>
      <c r="Z66" s="128" t="str">
        <f aca="false">IFERROR(Opttax!Y66/GAMSopt!Y66,"")</f>
        <v/>
      </c>
      <c r="AA66" s="128" t="str">
        <f aca="false">IFERROR(Opttax!Z66/GAMSopt!Z66,"")</f>
        <v/>
      </c>
      <c r="AB66" s="128" t="str">
        <f aca="false">IFERROR(Opttax!AA66/GAMSopt!AA66,"")</f>
        <v/>
      </c>
      <c r="AC66" s="128" t="str">
        <f aca="false">IFERROR(Opttax!AB66/GAMSopt!AB66,"")</f>
        <v/>
      </c>
      <c r="AD66" s="128" t="str">
        <f aca="false">IFERROR(Opttax!AC66/GAMSopt!AC66,"")</f>
        <v/>
      </c>
      <c r="AE66" s="128" t="str">
        <f aca="false">IFERROR(Opttax!AD66/GAMSopt!AD66,"")</f>
        <v/>
      </c>
      <c r="AF66" s="128" t="str">
        <f aca="false">IFERROR(Opttax!AE66/GAMSopt!AE66,"")</f>
        <v/>
      </c>
      <c r="AG66" s="128" t="str">
        <f aca="false">IFERROR(Opttax!AF66/GAMSopt!AF66,"")</f>
        <v/>
      </c>
      <c r="AH66" s="128" t="str">
        <f aca="false">IFERROR(Opttax!AG66/GAMSopt!AG66,"")</f>
        <v/>
      </c>
      <c r="AI66" s="128" t="str">
        <f aca="false">IFERROR(Opttax!AH66/GAMSopt!AH66,"")</f>
        <v/>
      </c>
      <c r="AJ66" s="128" t="str">
        <f aca="false">IFERROR(Opttax!AI66/GAMSopt!AI66,"")</f>
        <v/>
      </c>
      <c r="AK66" s="128" t="str">
        <f aca="false">IFERROR(Opttax!AJ66/GAMSopt!AJ66,"")</f>
        <v/>
      </c>
      <c r="AL66" s="128" t="str">
        <f aca="false">IFERROR(Opttax!AK66/GAMSopt!AK66,"")</f>
        <v/>
      </c>
      <c r="AM66" s="128" t="str">
        <f aca="false">IFERROR(Opttax!AL66/GAMSopt!AL66,"")</f>
        <v/>
      </c>
      <c r="AN66" s="128" t="str">
        <f aca="false">IFERROR(Opttax!AM66/GAMSopt!AM66,"")</f>
        <v/>
      </c>
      <c r="AO66" s="128" t="str">
        <f aca="false">IFERROR(Opttax!AN66/GAMSopt!AN66,"")</f>
        <v/>
      </c>
      <c r="AP66" s="128" t="str">
        <f aca="false">IFERROR(Opttax!AO66/GAMSopt!AO66,"")</f>
        <v/>
      </c>
      <c r="AQ66" s="128" t="str">
        <f aca="false">IFERROR(Opttax!AP66/GAMSopt!AP66,"")</f>
        <v/>
      </c>
      <c r="AR66" s="128" t="str">
        <f aca="false">IFERROR(Opttax!AQ66/GAMSopt!AQ66,"")</f>
        <v/>
      </c>
      <c r="AS66" s="128" t="str">
        <f aca="false">IFERROR(Opttax!AR66/GAMSopt!AR66,"")</f>
        <v/>
      </c>
      <c r="AT66" s="128" t="str">
        <f aca="false">IFERROR(Opttax!AS66/GAMSopt!AS66,"")</f>
        <v/>
      </c>
      <c r="AU66" s="128" t="str">
        <f aca="false">IFERROR(Opttax!AT66/GAMSopt!AT66,"")</f>
        <v/>
      </c>
      <c r="AV66" s="128" t="str">
        <f aca="false">IFERROR(Opttax!AU66/GAMSopt!AU66,"")</f>
        <v/>
      </c>
      <c r="AW66" s="128" t="str">
        <f aca="false">IFERROR(Opttax!AV66/GAMSopt!AV66,"")</f>
        <v/>
      </c>
      <c r="AX66" s="128" t="str">
        <f aca="false">IFERROR(Opttax!AW66/GAMSopt!AW66,"")</f>
        <v/>
      </c>
      <c r="AY66" s="128" t="str">
        <f aca="false">IFERROR(Opttax!AX66/GAMSopt!AX66,"")</f>
        <v/>
      </c>
      <c r="AZ66" s="128" t="str">
        <f aca="false">IFERROR(Opttax!AY66/GAMSopt!AY66,"")</f>
        <v/>
      </c>
      <c r="BA66" s="128" t="str">
        <f aca="false">IFERROR(Opttax!AZ66/GAMSopt!AZ66,"")</f>
        <v/>
      </c>
      <c r="BB66" s="128" t="str">
        <f aca="false">IFERROR(Opttax!BA66/GAMSopt!BA66,"")</f>
        <v/>
      </c>
      <c r="BC66" s="128" t="str">
        <f aca="false">IFERROR(Opttax!BB66/GAMSopt!BB66,"")</f>
        <v/>
      </c>
      <c r="BD66" s="128" t="str">
        <f aca="false">IFERROR(Opttax!BC66/GAMSopt!BC66,"")</f>
        <v/>
      </c>
      <c r="BE66" s="128" t="str">
        <f aca="false">IFERROR(Opttax!BD66/GAMSopt!BD66,"")</f>
        <v/>
      </c>
      <c r="BF66" s="128" t="str">
        <f aca="false">IFERROR(Opttax!BE66/GAMSopt!BE66,"")</f>
        <v/>
      </c>
      <c r="BG66" s="128" t="str">
        <f aca="false">IFERROR(Opttax!BF66/GAMSopt!BF66,"")</f>
        <v/>
      </c>
      <c r="BH66" s="128" t="str">
        <f aca="false">IFERROR(Opttax!BG66/GAMSopt!BG66,"")</f>
        <v/>
      </c>
      <c r="BI66" s="128" t="str">
        <f aca="false">IFERROR(Opttax!BH66/GAMSopt!BH66,"")</f>
        <v/>
      </c>
      <c r="BJ66" s="128" t="str">
        <f aca="false">IFERROR(Opttax!BI66/GAMSopt!BI66,"")</f>
        <v/>
      </c>
    </row>
    <row r="67" customFormat="false" ht="12.75" hidden="false" customHeight="false" outlineLevel="0" collapsed="false">
      <c r="A67" s="0" t="str">
        <f aca="false">Opttax!A67</f>
        <v>      Atmosphere to biosphere/shallow oceans (b12)</v>
      </c>
      <c r="B67" s="0" t="str">
        <f aca="false">GAMSopt!A67</f>
        <v>AtB b12</v>
      </c>
      <c r="C67" s="128" t="n">
        <f aca="false">IFERROR(Opttax!B67/GAMSopt!B67,"")</f>
        <v>1</v>
      </c>
      <c r="D67" s="128" t="str">
        <f aca="false">IFERROR(Opttax!C67/GAMSopt!C67,"")</f>
        <v/>
      </c>
      <c r="E67" s="128" t="str">
        <f aca="false">IFERROR(Opttax!D67/GAMSopt!D67,"")</f>
        <v/>
      </c>
      <c r="F67" s="128" t="str">
        <f aca="false">IFERROR(Opttax!E67/GAMSopt!E67,"")</f>
        <v/>
      </c>
      <c r="G67" s="128" t="str">
        <f aca="false">IFERROR(Opttax!F67/GAMSopt!F67,"")</f>
        <v/>
      </c>
      <c r="H67" s="128" t="str">
        <f aca="false">IFERROR(Opttax!G67/GAMSopt!G67,"")</f>
        <v/>
      </c>
      <c r="I67" s="128" t="str">
        <f aca="false">IFERROR(Opttax!H67/GAMSopt!H67,"")</f>
        <v/>
      </c>
      <c r="J67" s="128" t="str">
        <f aca="false">IFERROR(Opttax!I67/GAMSopt!I67,"")</f>
        <v/>
      </c>
      <c r="K67" s="128" t="str">
        <f aca="false">IFERROR(Opttax!J67/GAMSopt!J67,"")</f>
        <v/>
      </c>
      <c r="L67" s="128" t="str">
        <f aca="false">IFERROR(Opttax!K67/GAMSopt!K67,"")</f>
        <v/>
      </c>
      <c r="M67" s="128" t="str">
        <f aca="false">IFERROR(Opttax!L67/GAMSopt!L67,"")</f>
        <v/>
      </c>
      <c r="N67" s="128" t="str">
        <f aca="false">IFERROR(Opttax!M67/GAMSopt!M67,"")</f>
        <v/>
      </c>
      <c r="O67" s="128" t="str">
        <f aca="false">IFERROR(Opttax!N67/GAMSopt!N67,"")</f>
        <v/>
      </c>
      <c r="P67" s="128" t="str">
        <f aca="false">IFERROR(Opttax!O67/GAMSopt!O67,"")</f>
        <v/>
      </c>
      <c r="Q67" s="128" t="str">
        <f aca="false">IFERROR(Opttax!P67/GAMSopt!P67,"")</f>
        <v/>
      </c>
      <c r="R67" s="128" t="str">
        <f aca="false">IFERROR(Opttax!Q67/GAMSopt!Q67,"")</f>
        <v/>
      </c>
      <c r="S67" s="128" t="str">
        <f aca="false">IFERROR(Opttax!R67/GAMSopt!R67,"")</f>
        <v/>
      </c>
      <c r="T67" s="128" t="str">
        <f aca="false">IFERROR(Opttax!S67/GAMSopt!S67,"")</f>
        <v/>
      </c>
      <c r="U67" s="128" t="str">
        <f aca="false">IFERROR(Opttax!T67/GAMSopt!T67,"")</f>
        <v/>
      </c>
      <c r="V67" s="128" t="str">
        <f aca="false">IFERROR(Opttax!U67/GAMSopt!U67,"")</f>
        <v/>
      </c>
      <c r="W67" s="128" t="str">
        <f aca="false">IFERROR(Opttax!V67/GAMSopt!V67,"")</f>
        <v/>
      </c>
      <c r="X67" s="128" t="str">
        <f aca="false">IFERROR(Opttax!W67/GAMSopt!W67,"")</f>
        <v/>
      </c>
      <c r="Y67" s="128" t="str">
        <f aca="false">IFERROR(Opttax!X67/GAMSopt!X67,"")</f>
        <v/>
      </c>
      <c r="Z67" s="128" t="str">
        <f aca="false">IFERROR(Opttax!Y67/GAMSopt!Y67,"")</f>
        <v/>
      </c>
      <c r="AA67" s="128" t="str">
        <f aca="false">IFERROR(Opttax!Z67/GAMSopt!Z67,"")</f>
        <v/>
      </c>
      <c r="AB67" s="128" t="str">
        <f aca="false">IFERROR(Opttax!AA67/GAMSopt!AA67,"")</f>
        <v/>
      </c>
      <c r="AC67" s="128" t="str">
        <f aca="false">IFERROR(Opttax!AB67/GAMSopt!AB67,"")</f>
        <v/>
      </c>
      <c r="AD67" s="128" t="str">
        <f aca="false">IFERROR(Opttax!AC67/GAMSopt!AC67,"")</f>
        <v/>
      </c>
      <c r="AE67" s="128" t="str">
        <f aca="false">IFERROR(Opttax!AD67/GAMSopt!AD67,"")</f>
        <v/>
      </c>
      <c r="AF67" s="128" t="str">
        <f aca="false">IFERROR(Opttax!AE67/GAMSopt!AE67,"")</f>
        <v/>
      </c>
      <c r="AG67" s="128" t="str">
        <f aca="false">IFERROR(Opttax!AF67/GAMSopt!AF67,"")</f>
        <v/>
      </c>
      <c r="AH67" s="128" t="str">
        <f aca="false">IFERROR(Opttax!AG67/GAMSopt!AG67,"")</f>
        <v/>
      </c>
      <c r="AI67" s="128" t="str">
        <f aca="false">IFERROR(Opttax!AH67/GAMSopt!AH67,"")</f>
        <v/>
      </c>
      <c r="AJ67" s="128" t="str">
        <f aca="false">IFERROR(Opttax!AI67/GAMSopt!AI67,"")</f>
        <v/>
      </c>
      <c r="AK67" s="128" t="str">
        <f aca="false">IFERROR(Opttax!AJ67/GAMSopt!AJ67,"")</f>
        <v/>
      </c>
      <c r="AL67" s="128" t="str">
        <f aca="false">IFERROR(Opttax!AK67/GAMSopt!AK67,"")</f>
        <v/>
      </c>
      <c r="AM67" s="128" t="str">
        <f aca="false">IFERROR(Opttax!AL67/GAMSopt!AL67,"")</f>
        <v/>
      </c>
      <c r="AN67" s="128" t="str">
        <f aca="false">IFERROR(Opttax!AM67/GAMSopt!AM67,"")</f>
        <v/>
      </c>
      <c r="AO67" s="128" t="str">
        <f aca="false">IFERROR(Opttax!AN67/GAMSopt!AN67,"")</f>
        <v/>
      </c>
      <c r="AP67" s="128" t="str">
        <f aca="false">IFERROR(Opttax!AO67/GAMSopt!AO67,"")</f>
        <v/>
      </c>
      <c r="AQ67" s="128" t="str">
        <f aca="false">IFERROR(Opttax!AP67/GAMSopt!AP67,"")</f>
        <v/>
      </c>
      <c r="AR67" s="128" t="str">
        <f aca="false">IFERROR(Opttax!AQ67/GAMSopt!AQ67,"")</f>
        <v/>
      </c>
      <c r="AS67" s="128" t="str">
        <f aca="false">IFERROR(Opttax!AR67/GAMSopt!AR67,"")</f>
        <v/>
      </c>
      <c r="AT67" s="128" t="str">
        <f aca="false">IFERROR(Opttax!AS67/GAMSopt!AS67,"")</f>
        <v/>
      </c>
      <c r="AU67" s="128" t="str">
        <f aca="false">IFERROR(Opttax!AT67/GAMSopt!AT67,"")</f>
        <v/>
      </c>
      <c r="AV67" s="128" t="str">
        <f aca="false">IFERROR(Opttax!AU67/GAMSopt!AU67,"")</f>
        <v/>
      </c>
      <c r="AW67" s="128" t="str">
        <f aca="false">IFERROR(Opttax!AV67/GAMSopt!AV67,"")</f>
        <v/>
      </c>
      <c r="AX67" s="128" t="str">
        <f aca="false">IFERROR(Opttax!AW67/GAMSopt!AW67,"")</f>
        <v/>
      </c>
      <c r="AY67" s="128" t="str">
        <f aca="false">IFERROR(Opttax!AX67/GAMSopt!AX67,"")</f>
        <v/>
      </c>
      <c r="AZ67" s="128" t="str">
        <f aca="false">IFERROR(Opttax!AY67/GAMSopt!AY67,"")</f>
        <v/>
      </c>
      <c r="BA67" s="128" t="str">
        <f aca="false">IFERROR(Opttax!AZ67/GAMSopt!AZ67,"")</f>
        <v/>
      </c>
      <c r="BB67" s="128" t="str">
        <f aca="false">IFERROR(Opttax!BA67/GAMSopt!BA67,"")</f>
        <v/>
      </c>
      <c r="BC67" s="128" t="str">
        <f aca="false">IFERROR(Opttax!BB67/GAMSopt!BB67,"")</f>
        <v/>
      </c>
      <c r="BD67" s="128" t="str">
        <f aca="false">IFERROR(Opttax!BC67/GAMSopt!BC67,"")</f>
        <v/>
      </c>
      <c r="BE67" s="128" t="str">
        <f aca="false">IFERROR(Opttax!BD67/GAMSopt!BD67,"")</f>
        <v/>
      </c>
      <c r="BF67" s="128" t="str">
        <f aca="false">IFERROR(Opttax!BE67/GAMSopt!BE67,"")</f>
        <v/>
      </c>
      <c r="BG67" s="128" t="str">
        <f aca="false">IFERROR(Opttax!BF67/GAMSopt!BF67,"")</f>
        <v/>
      </c>
      <c r="BH67" s="128" t="str">
        <f aca="false">IFERROR(Opttax!BG67/GAMSopt!BG67,"")</f>
        <v/>
      </c>
      <c r="BI67" s="128" t="str">
        <f aca="false">IFERROR(Opttax!BH67/GAMSopt!BH67,"")</f>
        <v/>
      </c>
      <c r="BJ67" s="128" t="str">
        <f aca="false">IFERROR(Opttax!BI67/GAMSopt!BI67,"")</f>
        <v/>
      </c>
    </row>
    <row r="68" customFormat="false" ht="12.75" hidden="false" customHeight="false" outlineLevel="0" collapsed="false">
      <c r="A68" s="0" t="str">
        <f aca="false">Opttax!A68</f>
        <v>      Biosphere/shallow oceans to B/SO (b22)</v>
      </c>
      <c r="B68" s="0" t="str">
        <f aca="false">GAMSopt!A68</f>
        <v>BtB b22</v>
      </c>
      <c r="C68" s="128" t="n">
        <f aca="false">IFERROR(Opttax!B68/GAMSopt!B68,"")</f>
        <v>1.00000000001158</v>
      </c>
      <c r="D68" s="128" t="str">
        <f aca="false">IFERROR(Opttax!C68/GAMSopt!C68,"")</f>
        <v/>
      </c>
      <c r="E68" s="128" t="str">
        <f aca="false">IFERROR(Opttax!D68/GAMSopt!D68,"")</f>
        <v/>
      </c>
      <c r="F68" s="128" t="str">
        <f aca="false">IFERROR(Opttax!E68/GAMSopt!E68,"")</f>
        <v/>
      </c>
      <c r="G68" s="128" t="str">
        <f aca="false">IFERROR(Opttax!F68/GAMSopt!F68,"")</f>
        <v/>
      </c>
      <c r="H68" s="128" t="str">
        <f aca="false">IFERROR(Opttax!G68/GAMSopt!G68,"")</f>
        <v/>
      </c>
      <c r="I68" s="128" t="str">
        <f aca="false">IFERROR(Opttax!H68/GAMSopt!H68,"")</f>
        <v/>
      </c>
      <c r="J68" s="128" t="str">
        <f aca="false">IFERROR(Opttax!I68/GAMSopt!I68,"")</f>
        <v/>
      </c>
      <c r="K68" s="128" t="str">
        <f aca="false">IFERROR(Opttax!J68/GAMSopt!J68,"")</f>
        <v/>
      </c>
      <c r="L68" s="128" t="str">
        <f aca="false">IFERROR(Opttax!K68/GAMSopt!K68,"")</f>
        <v/>
      </c>
      <c r="M68" s="128" t="str">
        <f aca="false">IFERROR(Opttax!L68/GAMSopt!L68,"")</f>
        <v/>
      </c>
      <c r="N68" s="128" t="str">
        <f aca="false">IFERROR(Opttax!M68/GAMSopt!M68,"")</f>
        <v/>
      </c>
      <c r="O68" s="128" t="str">
        <f aca="false">IFERROR(Opttax!N68/GAMSopt!N68,"")</f>
        <v/>
      </c>
      <c r="P68" s="128" t="str">
        <f aca="false">IFERROR(Opttax!O68/GAMSopt!O68,"")</f>
        <v/>
      </c>
      <c r="Q68" s="128" t="str">
        <f aca="false">IFERROR(Opttax!P68/GAMSopt!P68,"")</f>
        <v/>
      </c>
      <c r="R68" s="128" t="str">
        <f aca="false">IFERROR(Opttax!Q68/GAMSopt!Q68,"")</f>
        <v/>
      </c>
      <c r="S68" s="128" t="str">
        <f aca="false">IFERROR(Opttax!R68/GAMSopt!R68,"")</f>
        <v/>
      </c>
      <c r="T68" s="128" t="str">
        <f aca="false">IFERROR(Opttax!S68/GAMSopt!S68,"")</f>
        <v/>
      </c>
      <c r="U68" s="128" t="str">
        <f aca="false">IFERROR(Opttax!T68/GAMSopt!T68,"")</f>
        <v/>
      </c>
      <c r="V68" s="128" t="str">
        <f aca="false">IFERROR(Opttax!U68/GAMSopt!U68,"")</f>
        <v/>
      </c>
      <c r="W68" s="128" t="str">
        <f aca="false">IFERROR(Opttax!V68/GAMSopt!V68,"")</f>
        <v/>
      </c>
      <c r="X68" s="128" t="str">
        <f aca="false">IFERROR(Opttax!W68/GAMSopt!W68,"")</f>
        <v/>
      </c>
      <c r="Y68" s="128" t="str">
        <f aca="false">IFERROR(Opttax!X68/GAMSopt!X68,"")</f>
        <v/>
      </c>
      <c r="Z68" s="128" t="str">
        <f aca="false">IFERROR(Opttax!Y68/GAMSopt!Y68,"")</f>
        <v/>
      </c>
      <c r="AA68" s="128" t="str">
        <f aca="false">IFERROR(Opttax!Z68/GAMSopt!Z68,"")</f>
        <v/>
      </c>
      <c r="AB68" s="128" t="str">
        <f aca="false">IFERROR(Opttax!AA68/GAMSopt!AA68,"")</f>
        <v/>
      </c>
      <c r="AC68" s="128" t="str">
        <f aca="false">IFERROR(Opttax!AB68/GAMSopt!AB68,"")</f>
        <v/>
      </c>
      <c r="AD68" s="128" t="str">
        <f aca="false">IFERROR(Opttax!AC68/GAMSopt!AC68,"")</f>
        <v/>
      </c>
      <c r="AE68" s="128" t="str">
        <f aca="false">IFERROR(Opttax!AD68/GAMSopt!AD68,"")</f>
        <v/>
      </c>
      <c r="AF68" s="128" t="str">
        <f aca="false">IFERROR(Opttax!AE68/GAMSopt!AE68,"")</f>
        <v/>
      </c>
      <c r="AG68" s="128" t="str">
        <f aca="false">IFERROR(Opttax!AF68/GAMSopt!AF68,"")</f>
        <v/>
      </c>
      <c r="AH68" s="128" t="str">
        <f aca="false">IFERROR(Opttax!AG68/GAMSopt!AG68,"")</f>
        <v/>
      </c>
      <c r="AI68" s="128" t="str">
        <f aca="false">IFERROR(Opttax!AH68/GAMSopt!AH68,"")</f>
        <v/>
      </c>
      <c r="AJ68" s="128" t="str">
        <f aca="false">IFERROR(Opttax!AI68/GAMSopt!AI68,"")</f>
        <v/>
      </c>
      <c r="AK68" s="128" t="str">
        <f aca="false">IFERROR(Opttax!AJ68/GAMSopt!AJ68,"")</f>
        <v/>
      </c>
      <c r="AL68" s="128" t="str">
        <f aca="false">IFERROR(Opttax!AK68/GAMSopt!AK68,"")</f>
        <v/>
      </c>
      <c r="AM68" s="128" t="str">
        <f aca="false">IFERROR(Opttax!AL68/GAMSopt!AL68,"")</f>
        <v/>
      </c>
      <c r="AN68" s="128" t="str">
        <f aca="false">IFERROR(Opttax!AM68/GAMSopt!AM68,"")</f>
        <v/>
      </c>
      <c r="AO68" s="128" t="str">
        <f aca="false">IFERROR(Opttax!AN68/GAMSopt!AN68,"")</f>
        <v/>
      </c>
      <c r="AP68" s="128" t="str">
        <f aca="false">IFERROR(Opttax!AO68/GAMSopt!AO68,"")</f>
        <v/>
      </c>
      <c r="AQ68" s="128" t="str">
        <f aca="false">IFERROR(Opttax!AP68/GAMSopt!AP68,"")</f>
        <v/>
      </c>
      <c r="AR68" s="128" t="str">
        <f aca="false">IFERROR(Opttax!AQ68/GAMSopt!AQ68,"")</f>
        <v/>
      </c>
      <c r="AS68" s="128" t="str">
        <f aca="false">IFERROR(Opttax!AR68/GAMSopt!AR68,"")</f>
        <v/>
      </c>
      <c r="AT68" s="128" t="str">
        <f aca="false">IFERROR(Opttax!AS68/GAMSopt!AS68,"")</f>
        <v/>
      </c>
      <c r="AU68" s="128" t="str">
        <f aca="false">IFERROR(Opttax!AT68/GAMSopt!AT68,"")</f>
        <v/>
      </c>
      <c r="AV68" s="128" t="str">
        <f aca="false">IFERROR(Opttax!AU68/GAMSopt!AU68,"")</f>
        <v/>
      </c>
      <c r="AW68" s="128" t="str">
        <f aca="false">IFERROR(Opttax!AV68/GAMSopt!AV68,"")</f>
        <v/>
      </c>
      <c r="AX68" s="128" t="str">
        <f aca="false">IFERROR(Opttax!AW68/GAMSopt!AW68,"")</f>
        <v/>
      </c>
      <c r="AY68" s="128" t="str">
        <f aca="false">IFERROR(Opttax!AX68/GAMSopt!AX68,"")</f>
        <v/>
      </c>
      <c r="AZ68" s="128" t="str">
        <f aca="false">IFERROR(Opttax!AY68/GAMSopt!AY68,"")</f>
        <v/>
      </c>
      <c r="BA68" s="128" t="str">
        <f aca="false">IFERROR(Opttax!AZ68/GAMSopt!AZ68,"")</f>
        <v/>
      </c>
      <c r="BB68" s="128" t="str">
        <f aca="false">IFERROR(Opttax!BA68/GAMSopt!BA68,"")</f>
        <v/>
      </c>
      <c r="BC68" s="128" t="str">
        <f aca="false">IFERROR(Opttax!BB68/GAMSopt!BB68,"")</f>
        <v/>
      </c>
      <c r="BD68" s="128" t="str">
        <f aca="false">IFERROR(Opttax!BC68/GAMSopt!BC68,"")</f>
        <v/>
      </c>
      <c r="BE68" s="128" t="str">
        <f aca="false">IFERROR(Opttax!BD68/GAMSopt!BD68,"")</f>
        <v/>
      </c>
      <c r="BF68" s="128" t="str">
        <f aca="false">IFERROR(Opttax!BE68/GAMSopt!BE68,"")</f>
        <v/>
      </c>
      <c r="BG68" s="128" t="str">
        <f aca="false">IFERROR(Opttax!BF68/GAMSopt!BF68,"")</f>
        <v/>
      </c>
      <c r="BH68" s="128" t="str">
        <f aca="false">IFERROR(Opttax!BG68/GAMSopt!BG68,"")</f>
        <v/>
      </c>
      <c r="BI68" s="128" t="str">
        <f aca="false">IFERROR(Opttax!BH68/GAMSopt!BH68,"")</f>
        <v/>
      </c>
      <c r="BJ68" s="128" t="str">
        <f aca="false">IFERROR(Opttax!BI68/GAMSopt!BI68,"")</f>
        <v/>
      </c>
    </row>
    <row r="69" customFormat="false" ht="12.75" hidden="false" customHeight="false" outlineLevel="0" collapsed="false">
      <c r="A69" s="0" t="str">
        <f aca="false">Opttax!A69</f>
        <v>      Deep oceans to biosphere/shallow oceans (b32)</v>
      </c>
      <c r="B69" s="0" t="str">
        <f aca="false">GAMSopt!A69</f>
        <v>DtB b32</v>
      </c>
      <c r="C69" s="128" t="n">
        <f aca="false">IFERROR(Opttax!B69/GAMSopt!B69,"")</f>
        <v>1</v>
      </c>
      <c r="D69" s="128" t="str">
        <f aca="false">IFERROR(Opttax!C69/GAMSopt!C69,"")</f>
        <v/>
      </c>
      <c r="E69" s="128" t="str">
        <f aca="false">IFERROR(Opttax!D69/GAMSopt!D69,"")</f>
        <v/>
      </c>
      <c r="F69" s="128" t="str">
        <f aca="false">IFERROR(Opttax!E69/GAMSopt!E69,"")</f>
        <v/>
      </c>
      <c r="G69" s="128" t="str">
        <f aca="false">IFERROR(Opttax!F69/GAMSopt!F69,"")</f>
        <v/>
      </c>
      <c r="H69" s="128" t="str">
        <f aca="false">IFERROR(Opttax!G69/GAMSopt!G69,"")</f>
        <v/>
      </c>
      <c r="I69" s="128" t="str">
        <f aca="false">IFERROR(Opttax!H69/GAMSopt!H69,"")</f>
        <v/>
      </c>
      <c r="J69" s="128" t="str">
        <f aca="false">IFERROR(Opttax!I69/GAMSopt!I69,"")</f>
        <v/>
      </c>
      <c r="K69" s="128" t="str">
        <f aca="false">IFERROR(Opttax!J69/GAMSopt!J69,"")</f>
        <v/>
      </c>
      <c r="L69" s="128" t="str">
        <f aca="false">IFERROR(Opttax!K69/GAMSopt!K69,"")</f>
        <v/>
      </c>
      <c r="M69" s="128" t="str">
        <f aca="false">IFERROR(Opttax!L69/GAMSopt!L69,"")</f>
        <v/>
      </c>
      <c r="N69" s="128" t="str">
        <f aca="false">IFERROR(Opttax!M69/GAMSopt!M69,"")</f>
        <v/>
      </c>
      <c r="O69" s="128" t="str">
        <f aca="false">IFERROR(Opttax!N69/GAMSopt!N69,"")</f>
        <v/>
      </c>
      <c r="P69" s="128" t="str">
        <f aca="false">IFERROR(Opttax!O69/GAMSopt!O69,"")</f>
        <v/>
      </c>
      <c r="Q69" s="128" t="str">
        <f aca="false">IFERROR(Opttax!P69/GAMSopt!P69,"")</f>
        <v/>
      </c>
      <c r="R69" s="128" t="str">
        <f aca="false">IFERROR(Opttax!Q69/GAMSopt!Q69,"")</f>
        <v/>
      </c>
      <c r="S69" s="128" t="str">
        <f aca="false">IFERROR(Opttax!R69/GAMSopt!R69,"")</f>
        <v/>
      </c>
      <c r="T69" s="128" t="str">
        <f aca="false">IFERROR(Opttax!S69/GAMSopt!S69,"")</f>
        <v/>
      </c>
      <c r="U69" s="128" t="str">
        <f aca="false">IFERROR(Opttax!T69/GAMSopt!T69,"")</f>
        <v/>
      </c>
      <c r="V69" s="128" t="str">
        <f aca="false">IFERROR(Opttax!U69/GAMSopt!U69,"")</f>
        <v/>
      </c>
      <c r="W69" s="128" t="str">
        <f aca="false">IFERROR(Opttax!V69/GAMSopt!V69,"")</f>
        <v/>
      </c>
      <c r="X69" s="128" t="str">
        <f aca="false">IFERROR(Opttax!W69/GAMSopt!W69,"")</f>
        <v/>
      </c>
      <c r="Y69" s="128" t="str">
        <f aca="false">IFERROR(Opttax!X69/GAMSopt!X69,"")</f>
        <v/>
      </c>
      <c r="Z69" s="128" t="str">
        <f aca="false">IFERROR(Opttax!Y69/GAMSopt!Y69,"")</f>
        <v/>
      </c>
      <c r="AA69" s="128" t="str">
        <f aca="false">IFERROR(Opttax!Z69/GAMSopt!Z69,"")</f>
        <v/>
      </c>
      <c r="AB69" s="128" t="str">
        <f aca="false">IFERROR(Opttax!AA69/GAMSopt!AA69,"")</f>
        <v/>
      </c>
      <c r="AC69" s="128" t="str">
        <f aca="false">IFERROR(Opttax!AB69/GAMSopt!AB69,"")</f>
        <v/>
      </c>
      <c r="AD69" s="128" t="str">
        <f aca="false">IFERROR(Opttax!AC69/GAMSopt!AC69,"")</f>
        <v/>
      </c>
      <c r="AE69" s="128" t="str">
        <f aca="false">IFERROR(Opttax!AD69/GAMSopt!AD69,"")</f>
        <v/>
      </c>
      <c r="AF69" s="128" t="str">
        <f aca="false">IFERROR(Opttax!AE69/GAMSopt!AE69,"")</f>
        <v/>
      </c>
      <c r="AG69" s="128" t="str">
        <f aca="false">IFERROR(Opttax!AF69/GAMSopt!AF69,"")</f>
        <v/>
      </c>
      <c r="AH69" s="128" t="str">
        <f aca="false">IFERROR(Opttax!AG69/GAMSopt!AG69,"")</f>
        <v/>
      </c>
      <c r="AI69" s="128" t="str">
        <f aca="false">IFERROR(Opttax!AH69/GAMSopt!AH69,"")</f>
        <v/>
      </c>
      <c r="AJ69" s="128" t="str">
        <f aca="false">IFERROR(Opttax!AI69/GAMSopt!AI69,"")</f>
        <v/>
      </c>
      <c r="AK69" s="128" t="str">
        <f aca="false">IFERROR(Opttax!AJ69/GAMSopt!AJ69,"")</f>
        <v/>
      </c>
      <c r="AL69" s="128" t="str">
        <f aca="false">IFERROR(Opttax!AK69/GAMSopt!AK69,"")</f>
        <v/>
      </c>
      <c r="AM69" s="128" t="str">
        <f aca="false">IFERROR(Opttax!AL69/GAMSopt!AL69,"")</f>
        <v/>
      </c>
      <c r="AN69" s="128" t="str">
        <f aca="false">IFERROR(Opttax!AM69/GAMSopt!AM69,"")</f>
        <v/>
      </c>
      <c r="AO69" s="128" t="str">
        <f aca="false">IFERROR(Opttax!AN69/GAMSopt!AN69,"")</f>
        <v/>
      </c>
      <c r="AP69" s="128" t="str">
        <f aca="false">IFERROR(Opttax!AO69/GAMSopt!AO69,"")</f>
        <v/>
      </c>
      <c r="AQ69" s="128" t="str">
        <f aca="false">IFERROR(Opttax!AP69/GAMSopt!AP69,"")</f>
        <v/>
      </c>
      <c r="AR69" s="128" t="str">
        <f aca="false">IFERROR(Opttax!AQ69/GAMSopt!AQ69,"")</f>
        <v/>
      </c>
      <c r="AS69" s="128" t="str">
        <f aca="false">IFERROR(Opttax!AR69/GAMSopt!AR69,"")</f>
        <v/>
      </c>
      <c r="AT69" s="128" t="str">
        <f aca="false">IFERROR(Opttax!AS69/GAMSopt!AS69,"")</f>
        <v/>
      </c>
      <c r="AU69" s="128" t="str">
        <f aca="false">IFERROR(Opttax!AT69/GAMSopt!AT69,"")</f>
        <v/>
      </c>
      <c r="AV69" s="128" t="str">
        <f aca="false">IFERROR(Opttax!AU69/GAMSopt!AU69,"")</f>
        <v/>
      </c>
      <c r="AW69" s="128" t="str">
        <f aca="false">IFERROR(Opttax!AV69/GAMSopt!AV69,"")</f>
        <v/>
      </c>
      <c r="AX69" s="128" t="str">
        <f aca="false">IFERROR(Opttax!AW69/GAMSopt!AW69,"")</f>
        <v/>
      </c>
      <c r="AY69" s="128" t="str">
        <f aca="false">IFERROR(Opttax!AX69/GAMSopt!AX69,"")</f>
        <v/>
      </c>
      <c r="AZ69" s="128" t="str">
        <f aca="false">IFERROR(Opttax!AY69/GAMSopt!AY69,"")</f>
        <v/>
      </c>
      <c r="BA69" s="128" t="str">
        <f aca="false">IFERROR(Opttax!AZ69/GAMSopt!AZ69,"")</f>
        <v/>
      </c>
      <c r="BB69" s="128" t="str">
        <f aca="false">IFERROR(Opttax!BA69/GAMSopt!BA69,"")</f>
        <v/>
      </c>
      <c r="BC69" s="128" t="str">
        <f aca="false">IFERROR(Opttax!BB69/GAMSopt!BB69,"")</f>
        <v/>
      </c>
      <c r="BD69" s="128" t="str">
        <f aca="false">IFERROR(Opttax!BC69/GAMSopt!BC69,"")</f>
        <v/>
      </c>
      <c r="BE69" s="128" t="str">
        <f aca="false">IFERROR(Opttax!BD69/GAMSopt!BD69,"")</f>
        <v/>
      </c>
      <c r="BF69" s="128" t="str">
        <f aca="false">IFERROR(Opttax!BE69/GAMSopt!BE69,"")</f>
        <v/>
      </c>
      <c r="BG69" s="128" t="str">
        <f aca="false">IFERROR(Opttax!BF69/GAMSopt!BF69,"")</f>
        <v/>
      </c>
      <c r="BH69" s="128" t="str">
        <f aca="false">IFERROR(Opttax!BG69/GAMSopt!BG69,"")</f>
        <v/>
      </c>
      <c r="BI69" s="128" t="str">
        <f aca="false">IFERROR(Opttax!BH69/GAMSopt!BH69,"")</f>
        <v/>
      </c>
      <c r="BJ69" s="128" t="str">
        <f aca="false">IFERROR(Opttax!BI69/GAMSopt!BI69,"")</f>
        <v/>
      </c>
    </row>
    <row r="70" customFormat="false" ht="12.75" hidden="false" customHeight="false" outlineLevel="0" collapsed="false">
      <c r="A70" s="0" t="str">
        <f aca="false">Opttax!A70</f>
        <v>      Biosphere/shallow oceans to deep oceans (b23)</v>
      </c>
      <c r="B70" s="0" t="str">
        <f aca="false">GAMSopt!A70</f>
        <v>BtD b23</v>
      </c>
      <c r="C70" s="128" t="n">
        <f aca="false">IFERROR(Opttax!B70/GAMSopt!B70,"")</f>
        <v>1</v>
      </c>
      <c r="D70" s="128" t="str">
        <f aca="false">IFERROR(Opttax!C70/GAMSopt!C70,"")</f>
        <v/>
      </c>
      <c r="E70" s="128" t="str">
        <f aca="false">IFERROR(Opttax!D70/GAMSopt!D70,"")</f>
        <v/>
      </c>
      <c r="F70" s="128" t="str">
        <f aca="false">IFERROR(Opttax!E70/GAMSopt!E70,"")</f>
        <v/>
      </c>
      <c r="G70" s="128" t="str">
        <f aca="false">IFERROR(Opttax!F70/GAMSopt!F70,"")</f>
        <v/>
      </c>
      <c r="H70" s="128" t="str">
        <f aca="false">IFERROR(Opttax!G70/GAMSopt!G70,"")</f>
        <v/>
      </c>
      <c r="I70" s="128" t="str">
        <f aca="false">IFERROR(Opttax!H70/GAMSopt!H70,"")</f>
        <v/>
      </c>
      <c r="J70" s="128" t="str">
        <f aca="false">IFERROR(Opttax!I70/GAMSopt!I70,"")</f>
        <v/>
      </c>
      <c r="K70" s="128" t="str">
        <f aca="false">IFERROR(Opttax!J70/GAMSopt!J70,"")</f>
        <v/>
      </c>
      <c r="L70" s="128" t="str">
        <f aca="false">IFERROR(Opttax!K70/GAMSopt!K70,"")</f>
        <v/>
      </c>
      <c r="M70" s="128" t="str">
        <f aca="false">IFERROR(Opttax!L70/GAMSopt!L70,"")</f>
        <v/>
      </c>
      <c r="N70" s="128" t="str">
        <f aca="false">IFERROR(Opttax!M70/GAMSopt!M70,"")</f>
        <v/>
      </c>
      <c r="O70" s="128" t="str">
        <f aca="false">IFERROR(Opttax!N70/GAMSopt!N70,"")</f>
        <v/>
      </c>
      <c r="P70" s="128" t="str">
        <f aca="false">IFERROR(Opttax!O70/GAMSopt!O70,"")</f>
        <v/>
      </c>
      <c r="Q70" s="128" t="str">
        <f aca="false">IFERROR(Opttax!P70/GAMSopt!P70,"")</f>
        <v/>
      </c>
      <c r="R70" s="128" t="str">
        <f aca="false">IFERROR(Opttax!Q70/GAMSopt!Q70,"")</f>
        <v/>
      </c>
      <c r="S70" s="128" t="str">
        <f aca="false">IFERROR(Opttax!R70/GAMSopt!R70,"")</f>
        <v/>
      </c>
      <c r="T70" s="128" t="str">
        <f aca="false">IFERROR(Opttax!S70/GAMSopt!S70,"")</f>
        <v/>
      </c>
      <c r="U70" s="128" t="str">
        <f aca="false">IFERROR(Opttax!T70/GAMSopt!T70,"")</f>
        <v/>
      </c>
      <c r="V70" s="128" t="str">
        <f aca="false">IFERROR(Opttax!U70/GAMSopt!U70,"")</f>
        <v/>
      </c>
      <c r="W70" s="128" t="str">
        <f aca="false">IFERROR(Opttax!V70/GAMSopt!V70,"")</f>
        <v/>
      </c>
      <c r="X70" s="128" t="str">
        <f aca="false">IFERROR(Opttax!W70/GAMSopt!W70,"")</f>
        <v/>
      </c>
      <c r="Y70" s="128" t="str">
        <f aca="false">IFERROR(Opttax!X70/GAMSopt!X70,"")</f>
        <v/>
      </c>
      <c r="Z70" s="128" t="str">
        <f aca="false">IFERROR(Opttax!Y70/GAMSopt!Y70,"")</f>
        <v/>
      </c>
      <c r="AA70" s="128" t="str">
        <f aca="false">IFERROR(Opttax!Z70/GAMSopt!Z70,"")</f>
        <v/>
      </c>
      <c r="AB70" s="128" t="str">
        <f aca="false">IFERROR(Opttax!AA70/GAMSopt!AA70,"")</f>
        <v/>
      </c>
      <c r="AC70" s="128" t="str">
        <f aca="false">IFERROR(Opttax!AB70/GAMSopt!AB70,"")</f>
        <v/>
      </c>
      <c r="AD70" s="128" t="str">
        <f aca="false">IFERROR(Opttax!AC70/GAMSopt!AC70,"")</f>
        <v/>
      </c>
      <c r="AE70" s="128" t="str">
        <f aca="false">IFERROR(Opttax!AD70/GAMSopt!AD70,"")</f>
        <v/>
      </c>
      <c r="AF70" s="128" t="str">
        <f aca="false">IFERROR(Opttax!AE70/GAMSopt!AE70,"")</f>
        <v/>
      </c>
      <c r="AG70" s="128" t="str">
        <f aca="false">IFERROR(Opttax!AF70/GAMSopt!AF70,"")</f>
        <v/>
      </c>
      <c r="AH70" s="128" t="str">
        <f aca="false">IFERROR(Opttax!AG70/GAMSopt!AG70,"")</f>
        <v/>
      </c>
      <c r="AI70" s="128" t="str">
        <f aca="false">IFERROR(Opttax!AH70/GAMSopt!AH70,"")</f>
        <v/>
      </c>
      <c r="AJ70" s="128" t="str">
        <f aca="false">IFERROR(Opttax!AI70/GAMSopt!AI70,"")</f>
        <v/>
      </c>
      <c r="AK70" s="128" t="str">
        <f aca="false">IFERROR(Opttax!AJ70/GAMSopt!AJ70,"")</f>
        <v/>
      </c>
      <c r="AL70" s="128" t="str">
        <f aca="false">IFERROR(Opttax!AK70/GAMSopt!AK70,"")</f>
        <v/>
      </c>
      <c r="AM70" s="128" t="str">
        <f aca="false">IFERROR(Opttax!AL70/GAMSopt!AL70,"")</f>
        <v/>
      </c>
      <c r="AN70" s="128" t="str">
        <f aca="false">IFERROR(Opttax!AM70/GAMSopt!AM70,"")</f>
        <v/>
      </c>
      <c r="AO70" s="128" t="str">
        <f aca="false">IFERROR(Opttax!AN70/GAMSopt!AN70,"")</f>
        <v/>
      </c>
      <c r="AP70" s="128" t="str">
        <f aca="false">IFERROR(Opttax!AO70/GAMSopt!AO70,"")</f>
        <v/>
      </c>
      <c r="AQ70" s="128" t="str">
        <f aca="false">IFERROR(Opttax!AP70/GAMSopt!AP70,"")</f>
        <v/>
      </c>
      <c r="AR70" s="128" t="str">
        <f aca="false">IFERROR(Opttax!AQ70/GAMSopt!AQ70,"")</f>
        <v/>
      </c>
      <c r="AS70" s="128" t="str">
        <f aca="false">IFERROR(Opttax!AR70/GAMSopt!AR70,"")</f>
        <v/>
      </c>
      <c r="AT70" s="128" t="str">
        <f aca="false">IFERROR(Opttax!AS70/GAMSopt!AS70,"")</f>
        <v/>
      </c>
      <c r="AU70" s="128" t="str">
        <f aca="false">IFERROR(Opttax!AT70/GAMSopt!AT70,"")</f>
        <v/>
      </c>
      <c r="AV70" s="128" t="str">
        <f aca="false">IFERROR(Opttax!AU70/GAMSopt!AU70,"")</f>
        <v/>
      </c>
      <c r="AW70" s="128" t="str">
        <f aca="false">IFERROR(Opttax!AV70/GAMSopt!AV70,"")</f>
        <v/>
      </c>
      <c r="AX70" s="128" t="str">
        <f aca="false">IFERROR(Opttax!AW70/GAMSopt!AW70,"")</f>
        <v/>
      </c>
      <c r="AY70" s="128" t="str">
        <f aca="false">IFERROR(Opttax!AX70/GAMSopt!AX70,"")</f>
        <v/>
      </c>
      <c r="AZ70" s="128" t="str">
        <f aca="false">IFERROR(Opttax!AY70/GAMSopt!AY70,"")</f>
        <v/>
      </c>
      <c r="BA70" s="128" t="str">
        <f aca="false">IFERROR(Opttax!AZ70/GAMSopt!AZ70,"")</f>
        <v/>
      </c>
      <c r="BB70" s="128" t="str">
        <f aca="false">IFERROR(Opttax!BA70/GAMSopt!BA70,"")</f>
        <v/>
      </c>
      <c r="BC70" s="128" t="str">
        <f aca="false">IFERROR(Opttax!BB70/GAMSopt!BB70,"")</f>
        <v/>
      </c>
      <c r="BD70" s="128" t="str">
        <f aca="false">IFERROR(Opttax!BC70/GAMSopt!BC70,"")</f>
        <v/>
      </c>
      <c r="BE70" s="128" t="str">
        <f aca="false">IFERROR(Opttax!BD70/GAMSopt!BD70,"")</f>
        <v/>
      </c>
      <c r="BF70" s="128" t="str">
        <f aca="false">IFERROR(Opttax!BE70/GAMSopt!BE70,"")</f>
        <v/>
      </c>
      <c r="BG70" s="128" t="str">
        <f aca="false">IFERROR(Opttax!BF70/GAMSopt!BF70,"")</f>
        <v/>
      </c>
      <c r="BH70" s="128" t="str">
        <f aca="false">IFERROR(Opttax!BG70/GAMSopt!BG70,"")</f>
        <v/>
      </c>
      <c r="BI70" s="128" t="str">
        <f aca="false">IFERROR(Opttax!BH70/GAMSopt!BH70,"")</f>
        <v/>
      </c>
      <c r="BJ70" s="128" t="str">
        <f aca="false">IFERROR(Opttax!BI70/GAMSopt!BI70,"")</f>
        <v/>
      </c>
    </row>
    <row r="71" customFormat="false" ht="12.75" hidden="false" customHeight="false" outlineLevel="0" collapsed="false">
      <c r="A71" s="0" t="str">
        <f aca="false">Opttax!A71</f>
        <v>      Deep oceans to deep oceans (b33)</v>
      </c>
      <c r="B71" s="0" t="str">
        <f aca="false">GAMSopt!A71</f>
        <v>DtD b33</v>
      </c>
      <c r="C71" s="128" t="n">
        <f aca="false">IFERROR(Opttax!B71/GAMSopt!B71,"")</f>
        <v>1</v>
      </c>
      <c r="D71" s="128" t="str">
        <f aca="false">IFERROR(Opttax!C71/GAMSopt!C71,"")</f>
        <v/>
      </c>
      <c r="E71" s="128" t="str">
        <f aca="false">IFERROR(Opttax!D71/GAMSopt!D71,"")</f>
        <v/>
      </c>
      <c r="F71" s="128" t="str">
        <f aca="false">IFERROR(Opttax!E71/GAMSopt!E71,"")</f>
        <v/>
      </c>
      <c r="G71" s="128" t="str">
        <f aca="false">IFERROR(Opttax!F71/GAMSopt!F71,"")</f>
        <v/>
      </c>
      <c r="H71" s="128" t="str">
        <f aca="false">IFERROR(Opttax!G71/GAMSopt!G71,"")</f>
        <v/>
      </c>
      <c r="I71" s="128" t="str">
        <f aca="false">IFERROR(Opttax!H71/GAMSopt!H71,"")</f>
        <v/>
      </c>
      <c r="J71" s="128" t="str">
        <f aca="false">IFERROR(Opttax!I71/GAMSopt!I71,"")</f>
        <v/>
      </c>
      <c r="K71" s="128" t="str">
        <f aca="false">IFERROR(Opttax!J71/GAMSopt!J71,"")</f>
        <v/>
      </c>
      <c r="L71" s="128" t="str">
        <f aca="false">IFERROR(Opttax!K71/GAMSopt!K71,"")</f>
        <v/>
      </c>
      <c r="M71" s="128" t="str">
        <f aca="false">IFERROR(Opttax!L71/GAMSopt!L71,"")</f>
        <v/>
      </c>
      <c r="N71" s="128" t="str">
        <f aca="false">IFERROR(Opttax!M71/GAMSopt!M71,"")</f>
        <v/>
      </c>
      <c r="O71" s="128" t="str">
        <f aca="false">IFERROR(Opttax!N71/GAMSopt!N71,"")</f>
        <v/>
      </c>
      <c r="P71" s="128" t="str">
        <f aca="false">IFERROR(Opttax!O71/GAMSopt!O71,"")</f>
        <v/>
      </c>
      <c r="Q71" s="128" t="str">
        <f aca="false">IFERROR(Opttax!P71/GAMSopt!P71,"")</f>
        <v/>
      </c>
      <c r="R71" s="128" t="str">
        <f aca="false">IFERROR(Opttax!Q71/GAMSopt!Q71,"")</f>
        <v/>
      </c>
      <c r="S71" s="128" t="str">
        <f aca="false">IFERROR(Opttax!R71/GAMSopt!R71,"")</f>
        <v/>
      </c>
      <c r="T71" s="128" t="str">
        <f aca="false">IFERROR(Opttax!S71/GAMSopt!S71,"")</f>
        <v/>
      </c>
      <c r="U71" s="128" t="str">
        <f aca="false">IFERROR(Opttax!T71/GAMSopt!T71,"")</f>
        <v/>
      </c>
      <c r="V71" s="128" t="str">
        <f aca="false">IFERROR(Opttax!U71/GAMSopt!U71,"")</f>
        <v/>
      </c>
      <c r="W71" s="128" t="str">
        <f aca="false">IFERROR(Opttax!V71/GAMSopt!V71,"")</f>
        <v/>
      </c>
      <c r="X71" s="128" t="str">
        <f aca="false">IFERROR(Opttax!W71/GAMSopt!W71,"")</f>
        <v/>
      </c>
      <c r="Y71" s="128" t="str">
        <f aca="false">IFERROR(Opttax!X71/GAMSopt!X71,"")</f>
        <v/>
      </c>
      <c r="Z71" s="128" t="str">
        <f aca="false">IFERROR(Opttax!Y71/GAMSopt!Y71,"")</f>
        <v/>
      </c>
      <c r="AA71" s="128" t="str">
        <f aca="false">IFERROR(Opttax!Z71/GAMSopt!Z71,"")</f>
        <v/>
      </c>
      <c r="AB71" s="128" t="str">
        <f aca="false">IFERROR(Opttax!AA71/GAMSopt!AA71,"")</f>
        <v/>
      </c>
      <c r="AC71" s="128" t="str">
        <f aca="false">IFERROR(Opttax!AB71/GAMSopt!AB71,"")</f>
        <v/>
      </c>
      <c r="AD71" s="128" t="str">
        <f aca="false">IFERROR(Opttax!AC71/GAMSopt!AC71,"")</f>
        <v/>
      </c>
      <c r="AE71" s="128" t="str">
        <f aca="false">IFERROR(Opttax!AD71/GAMSopt!AD71,"")</f>
        <v/>
      </c>
      <c r="AF71" s="128" t="str">
        <f aca="false">IFERROR(Opttax!AE71/GAMSopt!AE71,"")</f>
        <v/>
      </c>
      <c r="AG71" s="128" t="str">
        <f aca="false">IFERROR(Opttax!AF71/GAMSopt!AF71,"")</f>
        <v/>
      </c>
      <c r="AH71" s="128" t="str">
        <f aca="false">IFERROR(Opttax!AG71/GAMSopt!AG71,"")</f>
        <v/>
      </c>
      <c r="AI71" s="128" t="str">
        <f aca="false">IFERROR(Opttax!AH71/GAMSopt!AH71,"")</f>
        <v/>
      </c>
      <c r="AJ71" s="128" t="str">
        <f aca="false">IFERROR(Opttax!AI71/GAMSopt!AI71,"")</f>
        <v/>
      </c>
      <c r="AK71" s="128" t="str">
        <f aca="false">IFERROR(Opttax!AJ71/GAMSopt!AJ71,"")</f>
        <v/>
      </c>
      <c r="AL71" s="128" t="str">
        <f aca="false">IFERROR(Opttax!AK71/GAMSopt!AK71,"")</f>
        <v/>
      </c>
      <c r="AM71" s="128" t="str">
        <f aca="false">IFERROR(Opttax!AL71/GAMSopt!AL71,"")</f>
        <v/>
      </c>
      <c r="AN71" s="128" t="str">
        <f aca="false">IFERROR(Opttax!AM71/GAMSopt!AM71,"")</f>
        <v/>
      </c>
      <c r="AO71" s="128" t="str">
        <f aca="false">IFERROR(Opttax!AN71/GAMSopt!AN71,"")</f>
        <v/>
      </c>
      <c r="AP71" s="128" t="str">
        <f aca="false">IFERROR(Opttax!AO71/GAMSopt!AO71,"")</f>
        <v/>
      </c>
      <c r="AQ71" s="128" t="str">
        <f aca="false">IFERROR(Opttax!AP71/GAMSopt!AP71,"")</f>
        <v/>
      </c>
      <c r="AR71" s="128" t="str">
        <f aca="false">IFERROR(Opttax!AQ71/GAMSopt!AQ71,"")</f>
        <v/>
      </c>
      <c r="AS71" s="128" t="str">
        <f aca="false">IFERROR(Opttax!AR71/GAMSopt!AR71,"")</f>
        <v/>
      </c>
      <c r="AT71" s="128" t="str">
        <f aca="false">IFERROR(Opttax!AS71/GAMSopt!AS71,"")</f>
        <v/>
      </c>
      <c r="AU71" s="128" t="str">
        <f aca="false">IFERROR(Opttax!AT71/GAMSopt!AT71,"")</f>
        <v/>
      </c>
      <c r="AV71" s="128" t="str">
        <f aca="false">IFERROR(Opttax!AU71/GAMSopt!AU71,"")</f>
        <v/>
      </c>
      <c r="AW71" s="128" t="str">
        <f aca="false">IFERROR(Opttax!AV71/GAMSopt!AV71,"")</f>
        <v/>
      </c>
      <c r="AX71" s="128" t="str">
        <f aca="false">IFERROR(Opttax!AW71/GAMSopt!AW71,"")</f>
        <v/>
      </c>
      <c r="AY71" s="128" t="str">
        <f aca="false">IFERROR(Opttax!AX71/GAMSopt!AX71,"")</f>
        <v/>
      </c>
      <c r="AZ71" s="128" t="str">
        <f aca="false">IFERROR(Opttax!AY71/GAMSopt!AY71,"")</f>
        <v/>
      </c>
      <c r="BA71" s="128" t="str">
        <f aca="false">IFERROR(Opttax!AZ71/GAMSopt!AZ71,"")</f>
        <v/>
      </c>
      <c r="BB71" s="128" t="str">
        <f aca="false">IFERROR(Opttax!BA71/GAMSopt!BA71,"")</f>
        <v/>
      </c>
      <c r="BC71" s="128" t="str">
        <f aca="false">IFERROR(Opttax!BB71/GAMSopt!BB71,"")</f>
        <v/>
      </c>
      <c r="BD71" s="128" t="str">
        <f aca="false">IFERROR(Opttax!BC71/GAMSopt!BC71,"")</f>
        <v/>
      </c>
      <c r="BE71" s="128" t="str">
        <f aca="false">IFERROR(Opttax!BD71/GAMSopt!BD71,"")</f>
        <v/>
      </c>
      <c r="BF71" s="128" t="str">
        <f aca="false">IFERROR(Opttax!BE71/GAMSopt!BE71,"")</f>
        <v/>
      </c>
      <c r="BG71" s="128" t="str">
        <f aca="false">IFERROR(Opttax!BF71/GAMSopt!BF71,"")</f>
        <v/>
      </c>
      <c r="BH71" s="128" t="str">
        <f aca="false">IFERROR(Opttax!BG71/GAMSopt!BG71,"")</f>
        <v/>
      </c>
      <c r="BI71" s="128" t="str">
        <f aca="false">IFERROR(Opttax!BH71/GAMSopt!BH71,"")</f>
        <v/>
      </c>
      <c r="BJ71" s="128" t="str">
        <f aca="false">IFERROR(Opttax!BI71/GAMSopt!BI71,"")</f>
        <v/>
      </c>
    </row>
    <row r="72" customFormat="false" ht="12.75" hidden="false" customHeight="false" outlineLevel="0" collapsed="false">
      <c r="A72" s="0" t="str">
        <f aca="false">Opttax!A72</f>
        <v>TEMPERATURE DATA</v>
      </c>
      <c r="B72" s="0" t="str">
        <f aca="false">GAMSopt!A72</f>
        <v>* TEMPERATURE DATA</v>
      </c>
      <c r="C72" s="128" t="str">
        <f aca="false">IFERROR(Opttax!B72/GAMSopt!B72,"")</f>
        <v/>
      </c>
      <c r="D72" s="128" t="str">
        <f aca="false">IFERROR(Opttax!C72/GAMSopt!C72,"")</f>
        <v/>
      </c>
      <c r="E72" s="128" t="str">
        <f aca="false">IFERROR(Opttax!D72/GAMSopt!D72,"")</f>
        <v/>
      </c>
      <c r="F72" s="128" t="str">
        <f aca="false">IFERROR(Opttax!E72/GAMSopt!E72,"")</f>
        <v/>
      </c>
      <c r="G72" s="128" t="str">
        <f aca="false">IFERROR(Opttax!F72/GAMSopt!F72,"")</f>
        <v/>
      </c>
      <c r="H72" s="128" t="str">
        <f aca="false">IFERROR(Opttax!G72/GAMSopt!G72,"")</f>
        <v/>
      </c>
      <c r="I72" s="128" t="str">
        <f aca="false">IFERROR(Opttax!H72/GAMSopt!H72,"")</f>
        <v/>
      </c>
      <c r="J72" s="128" t="str">
        <f aca="false">IFERROR(Opttax!I72/GAMSopt!I72,"")</f>
        <v/>
      </c>
      <c r="K72" s="128" t="str">
        <f aca="false">IFERROR(Opttax!J72/GAMSopt!J72,"")</f>
        <v/>
      </c>
      <c r="L72" s="128" t="str">
        <f aca="false">IFERROR(Opttax!K72/GAMSopt!K72,"")</f>
        <v/>
      </c>
      <c r="M72" s="128" t="str">
        <f aca="false">IFERROR(Opttax!L72/GAMSopt!L72,"")</f>
        <v/>
      </c>
      <c r="N72" s="128" t="str">
        <f aca="false">IFERROR(Opttax!M72/GAMSopt!M72,"")</f>
        <v/>
      </c>
      <c r="O72" s="128" t="str">
        <f aca="false">IFERROR(Opttax!N72/GAMSopt!N72,"")</f>
        <v/>
      </c>
      <c r="P72" s="128" t="str">
        <f aca="false">IFERROR(Opttax!O72/GAMSopt!O72,"")</f>
        <v/>
      </c>
      <c r="Q72" s="128" t="str">
        <f aca="false">IFERROR(Opttax!P72/GAMSopt!P72,"")</f>
        <v/>
      </c>
      <c r="R72" s="128" t="str">
        <f aca="false">IFERROR(Opttax!Q72/GAMSopt!Q72,"")</f>
        <v/>
      </c>
      <c r="S72" s="128" t="str">
        <f aca="false">IFERROR(Opttax!R72/GAMSopt!R72,"")</f>
        <v/>
      </c>
      <c r="T72" s="128" t="str">
        <f aca="false">IFERROR(Opttax!S72/GAMSopt!S72,"")</f>
        <v/>
      </c>
      <c r="U72" s="128" t="str">
        <f aca="false">IFERROR(Opttax!T72/GAMSopt!T72,"")</f>
        <v/>
      </c>
      <c r="V72" s="128" t="str">
        <f aca="false">IFERROR(Opttax!U72/GAMSopt!U72,"")</f>
        <v/>
      </c>
      <c r="W72" s="128" t="str">
        <f aca="false">IFERROR(Opttax!V72/GAMSopt!V72,"")</f>
        <v/>
      </c>
      <c r="X72" s="128" t="str">
        <f aca="false">IFERROR(Opttax!W72/GAMSopt!W72,"")</f>
        <v/>
      </c>
      <c r="Y72" s="128" t="str">
        <f aca="false">IFERROR(Opttax!X72/GAMSopt!X72,"")</f>
        <v/>
      </c>
      <c r="Z72" s="128" t="str">
        <f aca="false">IFERROR(Opttax!Y72/GAMSopt!Y72,"")</f>
        <v/>
      </c>
      <c r="AA72" s="128" t="str">
        <f aca="false">IFERROR(Opttax!Z72/GAMSopt!Z72,"")</f>
        <v/>
      </c>
      <c r="AB72" s="128" t="str">
        <f aca="false">IFERROR(Opttax!AA72/GAMSopt!AA72,"")</f>
        <v/>
      </c>
      <c r="AC72" s="128" t="str">
        <f aca="false">IFERROR(Opttax!AB72/GAMSopt!AB72,"")</f>
        <v/>
      </c>
      <c r="AD72" s="128" t="str">
        <f aca="false">IFERROR(Opttax!AC72/GAMSopt!AC72,"")</f>
        <v/>
      </c>
      <c r="AE72" s="128" t="str">
        <f aca="false">IFERROR(Opttax!AD72/GAMSopt!AD72,"")</f>
        <v/>
      </c>
      <c r="AF72" s="128" t="str">
        <f aca="false">IFERROR(Opttax!AE72/GAMSopt!AE72,"")</f>
        <v/>
      </c>
      <c r="AG72" s="128" t="str">
        <f aca="false">IFERROR(Opttax!AF72/GAMSopt!AF72,"")</f>
        <v/>
      </c>
      <c r="AH72" s="128" t="str">
        <f aca="false">IFERROR(Opttax!AG72/GAMSopt!AG72,"")</f>
        <v/>
      </c>
      <c r="AI72" s="128" t="str">
        <f aca="false">IFERROR(Opttax!AH72/GAMSopt!AH72,"")</f>
        <v/>
      </c>
      <c r="AJ72" s="128" t="str">
        <f aca="false">IFERROR(Opttax!AI72/GAMSopt!AI72,"")</f>
        <v/>
      </c>
      <c r="AK72" s="128" t="str">
        <f aca="false">IFERROR(Opttax!AJ72/GAMSopt!AJ72,"")</f>
        <v/>
      </c>
      <c r="AL72" s="128" t="str">
        <f aca="false">IFERROR(Opttax!AK72/GAMSopt!AK72,"")</f>
        <v/>
      </c>
      <c r="AM72" s="128" t="str">
        <f aca="false">IFERROR(Opttax!AL72/GAMSopt!AL72,"")</f>
        <v/>
      </c>
      <c r="AN72" s="128" t="str">
        <f aca="false">IFERROR(Opttax!AM72/GAMSopt!AM72,"")</f>
        <v/>
      </c>
      <c r="AO72" s="128" t="str">
        <f aca="false">IFERROR(Opttax!AN72/GAMSopt!AN72,"")</f>
        <v/>
      </c>
      <c r="AP72" s="128" t="str">
        <f aca="false">IFERROR(Opttax!AO72/GAMSopt!AO72,"")</f>
        <v/>
      </c>
      <c r="AQ72" s="128" t="str">
        <f aca="false">IFERROR(Opttax!AP72/GAMSopt!AP72,"")</f>
        <v/>
      </c>
      <c r="AR72" s="128" t="str">
        <f aca="false">IFERROR(Opttax!AQ72/GAMSopt!AQ72,"")</f>
        <v/>
      </c>
      <c r="AS72" s="128" t="str">
        <f aca="false">IFERROR(Opttax!AR72/GAMSopt!AR72,"")</f>
        <v/>
      </c>
      <c r="AT72" s="128" t="str">
        <f aca="false">IFERROR(Opttax!AS72/GAMSopt!AS72,"")</f>
        <v/>
      </c>
      <c r="AU72" s="128" t="str">
        <f aca="false">IFERROR(Opttax!AT72/GAMSopt!AT72,"")</f>
        <v/>
      </c>
      <c r="AV72" s="128" t="str">
        <f aca="false">IFERROR(Opttax!AU72/GAMSopt!AU72,"")</f>
        <v/>
      </c>
      <c r="AW72" s="128" t="str">
        <f aca="false">IFERROR(Opttax!AV72/GAMSopt!AV72,"")</f>
        <v/>
      </c>
      <c r="AX72" s="128" t="str">
        <f aca="false">IFERROR(Opttax!AW72/GAMSopt!AW72,"")</f>
        <v/>
      </c>
      <c r="AY72" s="128" t="str">
        <f aca="false">IFERROR(Opttax!AX72/GAMSopt!AX72,"")</f>
        <v/>
      </c>
      <c r="AZ72" s="128" t="str">
        <f aca="false">IFERROR(Opttax!AY72/GAMSopt!AY72,"")</f>
        <v/>
      </c>
      <c r="BA72" s="128" t="str">
        <f aca="false">IFERROR(Opttax!AZ72/GAMSopt!AZ72,"")</f>
        <v/>
      </c>
      <c r="BB72" s="128" t="str">
        <f aca="false">IFERROR(Opttax!BA72/GAMSopt!BA72,"")</f>
        <v/>
      </c>
      <c r="BC72" s="128" t="str">
        <f aca="false">IFERROR(Opttax!BB72/GAMSopt!BB72,"")</f>
        <v/>
      </c>
      <c r="BD72" s="128" t="str">
        <f aca="false">IFERROR(Opttax!BC72/GAMSopt!BC72,"")</f>
        <v/>
      </c>
      <c r="BE72" s="128" t="str">
        <f aca="false">IFERROR(Opttax!BD72/GAMSopt!BD72,"")</f>
        <v/>
      </c>
      <c r="BF72" s="128" t="str">
        <f aca="false">IFERROR(Opttax!BE72/GAMSopt!BE72,"")</f>
        <v/>
      </c>
      <c r="BG72" s="128" t="str">
        <f aca="false">IFERROR(Opttax!BF72/GAMSopt!BF72,"")</f>
        <v/>
      </c>
      <c r="BH72" s="128" t="str">
        <f aca="false">IFERROR(Opttax!BG72/GAMSopt!BG72,"")</f>
        <v/>
      </c>
      <c r="BI72" s="128" t="str">
        <f aca="false">IFERROR(Opttax!BH72/GAMSopt!BH72,"")</f>
        <v/>
      </c>
      <c r="BJ72" s="128" t="str">
        <f aca="false">IFERROR(Opttax!BI72/GAMSopt!BI72,"")</f>
        <v/>
      </c>
    </row>
    <row r="73" customFormat="false" ht="12.75" hidden="false" customHeight="false" outlineLevel="0" collapsed="false">
      <c r="A73" s="0" t="str">
        <f aca="false">Opttax!A73</f>
        <v>Exogenous forcing (Watts per square meter)</v>
      </c>
      <c r="B73" s="0" t="str">
        <f aca="false">GAMSopt!A73</f>
        <v>Exogenous Forcing (Watts per Square Meter)</v>
      </c>
      <c r="C73" s="128" t="n">
        <f aca="false">IFERROR(Opttax!B73/GAMSopt!B73,"")</f>
        <v>1</v>
      </c>
      <c r="D73" s="128" t="n">
        <f aca="false">IFERROR(Opttax!C73/GAMSopt!C73,"")</f>
        <v>1</v>
      </c>
      <c r="E73" s="128" t="n">
        <f aca="false">IFERROR(Opttax!D73/GAMSopt!D73,"")</f>
        <v>1</v>
      </c>
      <c r="F73" s="128" t="n">
        <f aca="false">IFERROR(Opttax!E73/GAMSopt!E73,"")</f>
        <v>1</v>
      </c>
      <c r="G73" s="128" t="n">
        <f aca="false">IFERROR(Opttax!F73/GAMSopt!F73,"")</f>
        <v>1</v>
      </c>
      <c r="H73" s="128" t="n">
        <f aca="false">IFERROR(Opttax!G73/GAMSopt!G73,"")</f>
        <v>1</v>
      </c>
      <c r="I73" s="128" t="n">
        <f aca="false">IFERROR(Opttax!H73/GAMSopt!H73,"")</f>
        <v>1</v>
      </c>
      <c r="J73" s="128" t="n">
        <f aca="false">IFERROR(Opttax!I73/GAMSopt!I73,"")</f>
        <v>1</v>
      </c>
      <c r="K73" s="128" t="n">
        <f aca="false">IFERROR(Opttax!J73/GAMSopt!J73,"")</f>
        <v>1</v>
      </c>
      <c r="L73" s="128" t="n">
        <f aca="false">IFERROR(Opttax!K73/GAMSopt!K73,"")</f>
        <v>1</v>
      </c>
      <c r="M73" s="128" t="n">
        <f aca="false">IFERROR(Opttax!L73/GAMSopt!L73,"")</f>
        <v>1</v>
      </c>
      <c r="N73" s="128" t="n">
        <f aca="false">IFERROR(Opttax!M73/GAMSopt!M73,"")</f>
        <v>1</v>
      </c>
      <c r="O73" s="128" t="n">
        <f aca="false">IFERROR(Opttax!N73/GAMSopt!N73,"")</f>
        <v>1</v>
      </c>
      <c r="P73" s="128" t="n">
        <f aca="false">IFERROR(Opttax!O73/GAMSopt!O73,"")</f>
        <v>1</v>
      </c>
      <c r="Q73" s="128" t="n">
        <f aca="false">IFERROR(Opttax!P73/GAMSopt!P73,"")</f>
        <v>1</v>
      </c>
      <c r="R73" s="128" t="n">
        <f aca="false">IFERROR(Opttax!Q73/GAMSopt!Q73,"")</f>
        <v>1</v>
      </c>
      <c r="S73" s="128" t="n">
        <f aca="false">IFERROR(Opttax!R73/GAMSopt!R73,"")</f>
        <v>1</v>
      </c>
      <c r="T73" s="128" t="n">
        <f aca="false">IFERROR(Opttax!S73/GAMSopt!S73,"")</f>
        <v>1</v>
      </c>
      <c r="U73" s="128" t="n">
        <f aca="false">IFERROR(Opttax!T73/GAMSopt!T73,"")</f>
        <v>1</v>
      </c>
      <c r="V73" s="128" t="n">
        <f aca="false">IFERROR(Opttax!U73/GAMSopt!U73,"")</f>
        <v>1</v>
      </c>
      <c r="W73" s="128" t="n">
        <f aca="false">IFERROR(Opttax!V73/GAMSopt!V73,"")</f>
        <v>1</v>
      </c>
      <c r="X73" s="128" t="n">
        <f aca="false">IFERROR(Opttax!W73/GAMSopt!W73,"")</f>
        <v>1</v>
      </c>
      <c r="Y73" s="128" t="n">
        <f aca="false">IFERROR(Opttax!X73/GAMSopt!X73,"")</f>
        <v>1</v>
      </c>
      <c r="Z73" s="128" t="n">
        <f aca="false">IFERROR(Opttax!Y73/GAMSopt!Y73,"")</f>
        <v>1</v>
      </c>
      <c r="AA73" s="128" t="n">
        <f aca="false">IFERROR(Opttax!Z73/GAMSopt!Z73,"")</f>
        <v>1</v>
      </c>
      <c r="AB73" s="128" t="n">
        <f aca="false">IFERROR(Opttax!AA73/GAMSopt!AA73,"")</f>
        <v>1</v>
      </c>
      <c r="AC73" s="128" t="n">
        <f aca="false">IFERROR(Opttax!AB73/GAMSopt!AB73,"")</f>
        <v>1</v>
      </c>
      <c r="AD73" s="128" t="n">
        <f aca="false">IFERROR(Opttax!AC73/GAMSopt!AC73,"")</f>
        <v>1</v>
      </c>
      <c r="AE73" s="128" t="n">
        <f aca="false">IFERROR(Opttax!AD73/GAMSopt!AD73,"")</f>
        <v>1</v>
      </c>
      <c r="AF73" s="128" t="n">
        <f aca="false">IFERROR(Opttax!AE73/GAMSopt!AE73,"")</f>
        <v>1</v>
      </c>
      <c r="AG73" s="128" t="n">
        <f aca="false">IFERROR(Opttax!AF73/GAMSopt!AF73,"")</f>
        <v>1</v>
      </c>
      <c r="AH73" s="128" t="n">
        <f aca="false">IFERROR(Opttax!AG73/GAMSopt!AG73,"")</f>
        <v>1</v>
      </c>
      <c r="AI73" s="128" t="n">
        <f aca="false">IFERROR(Opttax!AH73/GAMSopt!AH73,"")</f>
        <v>1</v>
      </c>
      <c r="AJ73" s="128" t="n">
        <f aca="false">IFERROR(Opttax!AI73/GAMSopt!AI73,"")</f>
        <v>1</v>
      </c>
      <c r="AK73" s="128" t="n">
        <f aca="false">IFERROR(Opttax!AJ73/GAMSopt!AJ73,"")</f>
        <v>1</v>
      </c>
      <c r="AL73" s="128" t="n">
        <f aca="false">IFERROR(Opttax!AK73/GAMSopt!AK73,"")</f>
        <v>1</v>
      </c>
      <c r="AM73" s="128" t="n">
        <f aca="false">IFERROR(Opttax!AL73/GAMSopt!AL73,"")</f>
        <v>1</v>
      </c>
      <c r="AN73" s="128" t="n">
        <f aca="false">IFERROR(Opttax!AM73/GAMSopt!AM73,"")</f>
        <v>1</v>
      </c>
      <c r="AO73" s="128" t="n">
        <f aca="false">IFERROR(Opttax!AN73/GAMSopt!AN73,"")</f>
        <v>1</v>
      </c>
      <c r="AP73" s="128" t="n">
        <f aca="false">IFERROR(Opttax!AO73/GAMSopt!AO73,"")</f>
        <v>1</v>
      </c>
      <c r="AQ73" s="128" t="n">
        <f aca="false">IFERROR(Opttax!AP73/GAMSopt!AP73,"")</f>
        <v>1</v>
      </c>
      <c r="AR73" s="128" t="n">
        <f aca="false">IFERROR(Opttax!AQ73/GAMSopt!AQ73,"")</f>
        <v>1</v>
      </c>
      <c r="AS73" s="128" t="n">
        <f aca="false">IFERROR(Opttax!AR73/GAMSopt!AR73,"")</f>
        <v>1</v>
      </c>
      <c r="AT73" s="128" t="n">
        <f aca="false">IFERROR(Opttax!AS73/GAMSopt!AS73,"")</f>
        <v>1</v>
      </c>
      <c r="AU73" s="128" t="n">
        <f aca="false">IFERROR(Opttax!AT73/GAMSopt!AT73,"")</f>
        <v>1</v>
      </c>
      <c r="AV73" s="128" t="n">
        <f aca="false">IFERROR(Opttax!AU73/GAMSopt!AU73,"")</f>
        <v>1</v>
      </c>
      <c r="AW73" s="128" t="n">
        <f aca="false">IFERROR(Opttax!AV73/GAMSopt!AV73,"")</f>
        <v>1</v>
      </c>
      <c r="AX73" s="128" t="n">
        <f aca="false">IFERROR(Opttax!AW73/GAMSopt!AW73,"")</f>
        <v>1</v>
      </c>
      <c r="AY73" s="128" t="n">
        <f aca="false">IFERROR(Opttax!AX73/GAMSopt!AX73,"")</f>
        <v>1</v>
      </c>
      <c r="AZ73" s="128" t="n">
        <f aca="false">IFERROR(Opttax!AY73/GAMSopt!AY73,"")</f>
        <v>1</v>
      </c>
      <c r="BA73" s="128" t="n">
        <f aca="false">IFERROR(Opttax!AZ73/GAMSopt!AZ73,"")</f>
        <v>1</v>
      </c>
      <c r="BB73" s="128" t="n">
        <f aca="false">IFERROR(Opttax!BA73/GAMSopt!BA73,"")</f>
        <v>1</v>
      </c>
      <c r="BC73" s="128" t="n">
        <f aca="false">IFERROR(Opttax!BB73/GAMSopt!BB73,"")</f>
        <v>1</v>
      </c>
      <c r="BD73" s="128" t="n">
        <f aca="false">IFERROR(Opttax!BC73/GAMSopt!BC73,"")</f>
        <v>1</v>
      </c>
      <c r="BE73" s="128" t="n">
        <f aca="false">IFERROR(Opttax!BD73/GAMSopt!BD73,"")</f>
        <v>1</v>
      </c>
      <c r="BF73" s="128" t="n">
        <f aca="false">IFERROR(Opttax!BE73/GAMSopt!BE73,"")</f>
        <v>1</v>
      </c>
      <c r="BG73" s="128" t="n">
        <f aca="false">IFERROR(Opttax!BF73/GAMSopt!BF73,"")</f>
        <v>1</v>
      </c>
      <c r="BH73" s="128" t="n">
        <f aca="false">IFERROR(Opttax!BG73/GAMSopt!BG73,"")</f>
        <v>1</v>
      </c>
      <c r="BI73" s="128" t="n">
        <f aca="false">IFERROR(Opttax!BH73/GAMSopt!BH73,"")</f>
        <v>1</v>
      </c>
      <c r="BJ73" s="128" t="n">
        <f aca="false">IFERROR(Opttax!BI73/GAMSopt!BI73,"")</f>
        <v>1</v>
      </c>
    </row>
    <row r="74" customFormat="false" ht="12.75" hidden="false" customHeight="false" outlineLevel="0" collapsed="false">
      <c r="A74" s="0" t="str">
        <f aca="false">Opttax!A74</f>
        <v>2010 forcings, non-CO2 GHG and influences</v>
      </c>
      <c r="B74" s="0" t="str">
        <f aca="false">GAMSopt!A74</f>
        <v>2000 Forcings, non-CO2 GHG</v>
      </c>
      <c r="C74" s="128" t="n">
        <f aca="false">IFERROR(Opttax!B74/GAMSopt!B74,"")</f>
        <v>1</v>
      </c>
      <c r="D74" s="128" t="str">
        <f aca="false">IFERROR(Opttax!C74/GAMSopt!C74,"")</f>
        <v/>
      </c>
      <c r="E74" s="128" t="str">
        <f aca="false">IFERROR(Opttax!D74/GAMSopt!D74,"")</f>
        <v/>
      </c>
      <c r="F74" s="128" t="str">
        <f aca="false">IFERROR(Opttax!E74/GAMSopt!E74,"")</f>
        <v/>
      </c>
      <c r="G74" s="128" t="str">
        <f aca="false">IFERROR(Opttax!F74/GAMSopt!F74,"")</f>
        <v/>
      </c>
      <c r="H74" s="128" t="str">
        <f aca="false">IFERROR(Opttax!G74/GAMSopt!G74,"")</f>
        <v/>
      </c>
      <c r="I74" s="128" t="str">
        <f aca="false">IFERROR(Opttax!H74/GAMSopt!H74,"")</f>
        <v/>
      </c>
      <c r="J74" s="128" t="str">
        <f aca="false">IFERROR(Opttax!I74/GAMSopt!I74,"")</f>
        <v/>
      </c>
      <c r="K74" s="128" t="str">
        <f aca="false">IFERROR(Opttax!J74/GAMSopt!J74,"")</f>
        <v/>
      </c>
      <c r="L74" s="128" t="str">
        <f aca="false">IFERROR(Opttax!K74/GAMSopt!K74,"")</f>
        <v/>
      </c>
      <c r="M74" s="128" t="str">
        <f aca="false">IFERROR(Opttax!L74/GAMSopt!L74,"")</f>
        <v/>
      </c>
      <c r="N74" s="128" t="str">
        <f aca="false">IFERROR(Opttax!M74/GAMSopt!M74,"")</f>
        <v/>
      </c>
      <c r="O74" s="128" t="str">
        <f aca="false">IFERROR(Opttax!N74/GAMSopt!N74,"")</f>
        <v/>
      </c>
      <c r="P74" s="128" t="str">
        <f aca="false">IFERROR(Opttax!O74/GAMSopt!O74,"")</f>
        <v/>
      </c>
      <c r="Q74" s="128" t="str">
        <f aca="false">IFERROR(Opttax!P74/GAMSopt!P74,"")</f>
        <v/>
      </c>
      <c r="R74" s="128" t="str">
        <f aca="false">IFERROR(Opttax!Q74/GAMSopt!Q74,"")</f>
        <v/>
      </c>
      <c r="S74" s="128" t="str">
        <f aca="false">IFERROR(Opttax!R74/GAMSopt!R74,"")</f>
        <v/>
      </c>
      <c r="T74" s="128" t="str">
        <f aca="false">IFERROR(Opttax!S74/GAMSopt!S74,"")</f>
        <v/>
      </c>
      <c r="U74" s="128" t="str">
        <f aca="false">IFERROR(Opttax!T74/GAMSopt!T74,"")</f>
        <v/>
      </c>
      <c r="V74" s="128" t="str">
        <f aca="false">IFERROR(Opttax!U74/GAMSopt!U74,"")</f>
        <v/>
      </c>
      <c r="W74" s="128" t="str">
        <f aca="false">IFERROR(Opttax!V74/GAMSopt!V74,"")</f>
        <v/>
      </c>
      <c r="X74" s="128" t="str">
        <f aca="false">IFERROR(Opttax!W74/GAMSopt!W74,"")</f>
        <v/>
      </c>
      <c r="Y74" s="128" t="str">
        <f aca="false">IFERROR(Opttax!X74/GAMSopt!X74,"")</f>
        <v/>
      </c>
      <c r="Z74" s="128" t="str">
        <f aca="false">IFERROR(Opttax!Y74/GAMSopt!Y74,"")</f>
        <v/>
      </c>
      <c r="AA74" s="128" t="str">
        <f aca="false">IFERROR(Opttax!Z74/GAMSopt!Z74,"")</f>
        <v/>
      </c>
      <c r="AB74" s="128" t="str">
        <f aca="false">IFERROR(Opttax!AA74/GAMSopt!AA74,"")</f>
        <v/>
      </c>
      <c r="AC74" s="128" t="str">
        <f aca="false">IFERROR(Opttax!AB74/GAMSopt!AB74,"")</f>
        <v/>
      </c>
      <c r="AD74" s="128" t="str">
        <f aca="false">IFERROR(Opttax!AC74/GAMSopt!AC74,"")</f>
        <v/>
      </c>
      <c r="AE74" s="128" t="str">
        <f aca="false">IFERROR(Opttax!AD74/GAMSopt!AD74,"")</f>
        <v/>
      </c>
      <c r="AF74" s="128" t="str">
        <f aca="false">IFERROR(Opttax!AE74/GAMSopt!AE74,"")</f>
        <v/>
      </c>
      <c r="AG74" s="128" t="str">
        <f aca="false">IFERROR(Opttax!AF74/GAMSopt!AF74,"")</f>
        <v/>
      </c>
      <c r="AH74" s="128" t="str">
        <f aca="false">IFERROR(Opttax!AG74/GAMSopt!AG74,"")</f>
        <v/>
      </c>
      <c r="AI74" s="128" t="str">
        <f aca="false">IFERROR(Opttax!AH74/GAMSopt!AH74,"")</f>
        <v/>
      </c>
      <c r="AJ74" s="128" t="str">
        <f aca="false">IFERROR(Opttax!AI74/GAMSopt!AI74,"")</f>
        <v/>
      </c>
      <c r="AK74" s="128" t="str">
        <f aca="false">IFERROR(Opttax!AJ74/GAMSopt!AJ74,"")</f>
        <v/>
      </c>
      <c r="AL74" s="128" t="str">
        <f aca="false">IFERROR(Opttax!AK74/GAMSopt!AK74,"")</f>
        <v/>
      </c>
      <c r="AM74" s="128" t="str">
        <f aca="false">IFERROR(Opttax!AL74/GAMSopt!AL74,"")</f>
        <v/>
      </c>
      <c r="AN74" s="128" t="str">
        <f aca="false">IFERROR(Opttax!AM74/GAMSopt!AM74,"")</f>
        <v/>
      </c>
      <c r="AO74" s="128" t="str">
        <f aca="false">IFERROR(Opttax!AN74/GAMSopt!AN74,"")</f>
        <v/>
      </c>
      <c r="AP74" s="128" t="str">
        <f aca="false">IFERROR(Opttax!AO74/GAMSopt!AO74,"")</f>
        <v/>
      </c>
      <c r="AQ74" s="128" t="str">
        <f aca="false">IFERROR(Opttax!AP74/GAMSopt!AP74,"")</f>
        <v/>
      </c>
      <c r="AR74" s="128" t="str">
        <f aca="false">IFERROR(Opttax!AQ74/GAMSopt!AQ74,"")</f>
        <v/>
      </c>
      <c r="AS74" s="128" t="str">
        <f aca="false">IFERROR(Opttax!AR74/GAMSopt!AR74,"")</f>
        <v/>
      </c>
      <c r="AT74" s="128" t="str">
        <f aca="false">IFERROR(Opttax!AS74/GAMSopt!AS74,"")</f>
        <v/>
      </c>
      <c r="AU74" s="128" t="str">
        <f aca="false">IFERROR(Opttax!AT74/GAMSopt!AT74,"")</f>
        <v/>
      </c>
      <c r="AV74" s="128" t="str">
        <f aca="false">IFERROR(Opttax!AU74/GAMSopt!AU74,"")</f>
        <v/>
      </c>
      <c r="AW74" s="128" t="str">
        <f aca="false">IFERROR(Opttax!AV74/GAMSopt!AV74,"")</f>
        <v/>
      </c>
      <c r="AX74" s="128" t="str">
        <f aca="false">IFERROR(Opttax!AW74/GAMSopt!AW74,"")</f>
        <v/>
      </c>
      <c r="AY74" s="128" t="str">
        <f aca="false">IFERROR(Opttax!AX74/GAMSopt!AX74,"")</f>
        <v/>
      </c>
      <c r="AZ74" s="128" t="str">
        <f aca="false">IFERROR(Opttax!AY74/GAMSopt!AY74,"")</f>
        <v/>
      </c>
      <c r="BA74" s="128" t="str">
        <f aca="false">IFERROR(Opttax!AZ74/GAMSopt!AZ74,"")</f>
        <v/>
      </c>
      <c r="BB74" s="128" t="str">
        <f aca="false">IFERROR(Opttax!BA74/GAMSopt!BA74,"")</f>
        <v/>
      </c>
      <c r="BC74" s="128" t="str">
        <f aca="false">IFERROR(Opttax!BB74/GAMSopt!BB74,"")</f>
        <v/>
      </c>
      <c r="BD74" s="128" t="str">
        <f aca="false">IFERROR(Opttax!BC74/GAMSopt!BC74,"")</f>
        <v/>
      </c>
      <c r="BE74" s="128" t="str">
        <f aca="false">IFERROR(Opttax!BD74/GAMSopt!BD74,"")</f>
        <v/>
      </c>
      <c r="BF74" s="128" t="str">
        <f aca="false">IFERROR(Opttax!BE74/GAMSopt!BE74,"")</f>
        <v/>
      </c>
      <c r="BG74" s="128" t="str">
        <f aca="false">IFERROR(Opttax!BF74/GAMSopt!BF74,"")</f>
        <v/>
      </c>
      <c r="BH74" s="128" t="str">
        <f aca="false">IFERROR(Opttax!BG74/GAMSopt!BG74,"")</f>
        <v/>
      </c>
      <c r="BI74" s="128" t="str">
        <f aca="false">IFERROR(Opttax!BH74/GAMSopt!BH74,"")</f>
        <v/>
      </c>
      <c r="BJ74" s="128" t="str">
        <f aca="false">IFERROR(Opttax!BI74/GAMSopt!BI74,"")</f>
        <v/>
      </c>
    </row>
    <row r="75" customFormat="false" ht="12.75" hidden="false" customHeight="false" outlineLevel="0" collapsed="false">
      <c r="A75" s="0" t="str">
        <f aca="false">Opttax!A75</f>
        <v>2100 forcings, non-CO2 GHG and influences</v>
      </c>
      <c r="B75" s="0" t="str">
        <f aca="false">GAMSopt!A75</f>
        <v>2100 Forcings, non-CO2 GHG</v>
      </c>
      <c r="C75" s="128" t="n">
        <f aca="false">IFERROR(Opttax!B75/GAMSopt!B75,"")</f>
        <v>1</v>
      </c>
      <c r="D75" s="128" t="str">
        <f aca="false">IFERROR(Opttax!C75/GAMSopt!C75,"")</f>
        <v/>
      </c>
      <c r="E75" s="128" t="str">
        <f aca="false">IFERROR(Opttax!D75/GAMSopt!D75,"")</f>
        <v/>
      </c>
      <c r="F75" s="128" t="str">
        <f aca="false">IFERROR(Opttax!E75/GAMSopt!E75,"")</f>
        <v/>
      </c>
      <c r="G75" s="128" t="str">
        <f aca="false">IFERROR(Opttax!F75/GAMSopt!F75,"")</f>
        <v/>
      </c>
      <c r="H75" s="128" t="str">
        <f aca="false">IFERROR(Opttax!G75/GAMSopt!G75,"")</f>
        <v/>
      </c>
      <c r="I75" s="128" t="str">
        <f aca="false">IFERROR(Opttax!H75/GAMSopt!H75,"")</f>
        <v/>
      </c>
      <c r="J75" s="128" t="str">
        <f aca="false">IFERROR(Opttax!I75/GAMSopt!I75,"")</f>
        <v/>
      </c>
      <c r="K75" s="128" t="str">
        <f aca="false">IFERROR(Opttax!J75/GAMSopt!J75,"")</f>
        <v/>
      </c>
      <c r="L75" s="128" t="str">
        <f aca="false">IFERROR(Opttax!K75/GAMSopt!K75,"")</f>
        <v/>
      </c>
      <c r="M75" s="128" t="str">
        <f aca="false">IFERROR(Opttax!L75/GAMSopt!L75,"")</f>
        <v/>
      </c>
      <c r="N75" s="128" t="str">
        <f aca="false">IFERROR(Opttax!M75/GAMSopt!M75,"")</f>
        <v/>
      </c>
      <c r="O75" s="128" t="str">
        <f aca="false">IFERROR(Opttax!N75/GAMSopt!N75,"")</f>
        <v/>
      </c>
      <c r="P75" s="128" t="str">
        <f aca="false">IFERROR(Opttax!O75/GAMSopt!O75,"")</f>
        <v/>
      </c>
      <c r="Q75" s="128" t="str">
        <f aca="false">IFERROR(Opttax!P75/GAMSopt!P75,"")</f>
        <v/>
      </c>
      <c r="R75" s="128" t="str">
        <f aca="false">IFERROR(Opttax!Q75/GAMSopt!Q75,"")</f>
        <v/>
      </c>
      <c r="S75" s="128" t="str">
        <f aca="false">IFERROR(Opttax!R75/GAMSopt!R75,"")</f>
        <v/>
      </c>
      <c r="T75" s="128" t="str">
        <f aca="false">IFERROR(Opttax!S75/GAMSopt!S75,"")</f>
        <v/>
      </c>
      <c r="U75" s="128" t="str">
        <f aca="false">IFERROR(Opttax!T75/GAMSopt!T75,"")</f>
        <v/>
      </c>
      <c r="V75" s="128" t="str">
        <f aca="false">IFERROR(Opttax!U75/GAMSopt!U75,"")</f>
        <v/>
      </c>
      <c r="W75" s="128" t="str">
        <f aca="false">IFERROR(Opttax!V75/GAMSopt!V75,"")</f>
        <v/>
      </c>
      <c r="X75" s="128" t="str">
        <f aca="false">IFERROR(Opttax!W75/GAMSopt!W75,"")</f>
        <v/>
      </c>
      <c r="Y75" s="128" t="str">
        <f aca="false">IFERROR(Opttax!X75/GAMSopt!X75,"")</f>
        <v/>
      </c>
      <c r="Z75" s="128" t="str">
        <f aca="false">IFERROR(Opttax!Y75/GAMSopt!Y75,"")</f>
        <v/>
      </c>
      <c r="AA75" s="128" t="str">
        <f aca="false">IFERROR(Opttax!Z75/GAMSopt!Z75,"")</f>
        <v/>
      </c>
      <c r="AB75" s="128" t="str">
        <f aca="false">IFERROR(Opttax!AA75/GAMSopt!AA75,"")</f>
        <v/>
      </c>
      <c r="AC75" s="128" t="str">
        <f aca="false">IFERROR(Opttax!AB75/GAMSopt!AB75,"")</f>
        <v/>
      </c>
      <c r="AD75" s="128" t="str">
        <f aca="false">IFERROR(Opttax!AC75/GAMSopt!AC75,"")</f>
        <v/>
      </c>
      <c r="AE75" s="128" t="str">
        <f aca="false">IFERROR(Opttax!AD75/GAMSopt!AD75,"")</f>
        <v/>
      </c>
      <c r="AF75" s="128" t="str">
        <f aca="false">IFERROR(Opttax!AE75/GAMSopt!AE75,"")</f>
        <v/>
      </c>
      <c r="AG75" s="128" t="str">
        <f aca="false">IFERROR(Opttax!AF75/GAMSopt!AF75,"")</f>
        <v/>
      </c>
      <c r="AH75" s="128" t="str">
        <f aca="false">IFERROR(Opttax!AG75/GAMSopt!AG75,"")</f>
        <v/>
      </c>
      <c r="AI75" s="128" t="str">
        <f aca="false">IFERROR(Opttax!AH75/GAMSopt!AH75,"")</f>
        <v/>
      </c>
      <c r="AJ75" s="128" t="str">
        <f aca="false">IFERROR(Opttax!AI75/GAMSopt!AI75,"")</f>
        <v/>
      </c>
      <c r="AK75" s="128" t="str">
        <f aca="false">IFERROR(Opttax!AJ75/GAMSopt!AJ75,"")</f>
        <v/>
      </c>
      <c r="AL75" s="128" t="str">
        <f aca="false">IFERROR(Opttax!AK75/GAMSopt!AK75,"")</f>
        <v/>
      </c>
      <c r="AM75" s="128" t="str">
        <f aca="false">IFERROR(Opttax!AL75/GAMSopt!AL75,"")</f>
        <v/>
      </c>
      <c r="AN75" s="128" t="str">
        <f aca="false">IFERROR(Opttax!AM75/GAMSopt!AM75,"")</f>
        <v/>
      </c>
      <c r="AO75" s="128" t="str">
        <f aca="false">IFERROR(Opttax!AN75/GAMSopt!AN75,"")</f>
        <v/>
      </c>
      <c r="AP75" s="128" t="str">
        <f aca="false">IFERROR(Opttax!AO75/GAMSopt!AO75,"")</f>
        <v/>
      </c>
      <c r="AQ75" s="128" t="str">
        <f aca="false">IFERROR(Opttax!AP75/GAMSopt!AP75,"")</f>
        <v/>
      </c>
      <c r="AR75" s="128" t="str">
        <f aca="false">IFERROR(Opttax!AQ75/GAMSopt!AQ75,"")</f>
        <v/>
      </c>
      <c r="AS75" s="128" t="str">
        <f aca="false">IFERROR(Opttax!AR75/GAMSopt!AR75,"")</f>
        <v/>
      </c>
      <c r="AT75" s="128" t="str">
        <f aca="false">IFERROR(Opttax!AS75/GAMSopt!AS75,"")</f>
        <v/>
      </c>
      <c r="AU75" s="128" t="str">
        <f aca="false">IFERROR(Opttax!AT75/GAMSopt!AT75,"")</f>
        <v/>
      </c>
      <c r="AV75" s="128" t="str">
        <f aca="false">IFERROR(Opttax!AU75/GAMSopt!AU75,"")</f>
        <v/>
      </c>
      <c r="AW75" s="128" t="str">
        <f aca="false">IFERROR(Opttax!AV75/GAMSopt!AV75,"")</f>
        <v/>
      </c>
      <c r="AX75" s="128" t="str">
        <f aca="false">IFERROR(Opttax!AW75/GAMSopt!AW75,"")</f>
        <v/>
      </c>
      <c r="AY75" s="128" t="str">
        <f aca="false">IFERROR(Opttax!AX75/GAMSopt!AX75,"")</f>
        <v/>
      </c>
      <c r="AZ75" s="128" t="str">
        <f aca="false">IFERROR(Opttax!AY75/GAMSopt!AY75,"")</f>
        <v/>
      </c>
      <c r="BA75" s="128" t="str">
        <f aca="false">IFERROR(Opttax!AZ75/GAMSopt!AZ75,"")</f>
        <v/>
      </c>
      <c r="BB75" s="128" t="str">
        <f aca="false">IFERROR(Opttax!BA75/GAMSopt!BA75,"")</f>
        <v/>
      </c>
      <c r="BC75" s="128" t="str">
        <f aca="false">IFERROR(Opttax!BB75/GAMSopt!BB75,"")</f>
        <v/>
      </c>
      <c r="BD75" s="128" t="str">
        <f aca="false">IFERROR(Opttax!BC75/GAMSopt!BC75,"")</f>
        <v/>
      </c>
      <c r="BE75" s="128" t="str">
        <f aca="false">IFERROR(Opttax!BD75/GAMSopt!BD75,"")</f>
        <v/>
      </c>
      <c r="BF75" s="128" t="str">
        <f aca="false">IFERROR(Opttax!BE75/GAMSopt!BE75,"")</f>
        <v/>
      </c>
      <c r="BG75" s="128" t="str">
        <f aca="false">IFERROR(Opttax!BF75/GAMSopt!BF75,"")</f>
        <v/>
      </c>
      <c r="BH75" s="128" t="str">
        <f aca="false">IFERROR(Opttax!BG75/GAMSopt!BG75,"")</f>
        <v/>
      </c>
      <c r="BI75" s="128" t="str">
        <f aca="false">IFERROR(Opttax!BH75/GAMSopt!BH75,"")</f>
        <v/>
      </c>
      <c r="BJ75" s="128" t="str">
        <f aca="false">IFERROR(Opttax!BI75/GAMSopt!BI75,"")</f>
        <v/>
      </c>
    </row>
    <row r="76" customFormat="false" ht="12.75" hidden="false" customHeight="false" outlineLevel="0" collapsed="false">
      <c r="A76" s="0" t="str">
        <f aca="false">Opttax!A76</f>
        <v>Initial temperature (2008-2011)</v>
      </c>
      <c r="B76" s="0" t="str">
        <f aca="false">GAMSopt!A76</f>
        <v>Initial Temperature (2008-2011)</v>
      </c>
      <c r="C76" s="128" t="n">
        <f aca="false">IFERROR(Opttax!B76/GAMSopt!B76,"")</f>
        <v>1</v>
      </c>
      <c r="D76" s="128" t="str">
        <f aca="false">IFERROR(Opttax!C76/GAMSopt!C76,"")</f>
        <v/>
      </c>
      <c r="E76" s="128" t="str">
        <f aca="false">IFERROR(Opttax!D76/GAMSopt!D76,"")</f>
        <v/>
      </c>
      <c r="F76" s="128" t="str">
        <f aca="false">IFERROR(Opttax!E76/GAMSopt!E76,"")</f>
        <v/>
      </c>
      <c r="G76" s="128" t="str">
        <f aca="false">IFERROR(Opttax!F76/GAMSopt!F76,"")</f>
        <v/>
      </c>
      <c r="H76" s="128" t="str">
        <f aca="false">IFERROR(Opttax!G76/GAMSopt!G76,"")</f>
        <v/>
      </c>
      <c r="I76" s="128" t="str">
        <f aca="false">IFERROR(Opttax!H76/GAMSopt!H76,"")</f>
        <v/>
      </c>
      <c r="J76" s="128" t="str">
        <f aca="false">IFERROR(Opttax!I76/GAMSopt!I76,"")</f>
        <v/>
      </c>
      <c r="K76" s="128" t="str">
        <f aca="false">IFERROR(Opttax!J76/GAMSopt!J76,"")</f>
        <v/>
      </c>
      <c r="L76" s="128" t="str">
        <f aca="false">IFERROR(Opttax!K76/GAMSopt!K76,"")</f>
        <v/>
      </c>
      <c r="M76" s="128" t="str">
        <f aca="false">IFERROR(Opttax!L76/GAMSopt!L76,"")</f>
        <v/>
      </c>
      <c r="N76" s="128" t="str">
        <f aca="false">IFERROR(Opttax!M76/GAMSopt!M76,"")</f>
        <v/>
      </c>
      <c r="O76" s="128" t="str">
        <f aca="false">IFERROR(Opttax!N76/GAMSopt!N76,"")</f>
        <v/>
      </c>
      <c r="P76" s="128" t="str">
        <f aca="false">IFERROR(Opttax!O76/GAMSopt!O76,"")</f>
        <v/>
      </c>
      <c r="Q76" s="128" t="str">
        <f aca="false">IFERROR(Opttax!P76/GAMSopt!P76,"")</f>
        <v/>
      </c>
      <c r="R76" s="128" t="str">
        <f aca="false">IFERROR(Opttax!Q76/GAMSopt!Q76,"")</f>
        <v/>
      </c>
      <c r="S76" s="128" t="str">
        <f aca="false">IFERROR(Opttax!R76/GAMSopt!R76,"")</f>
        <v/>
      </c>
      <c r="T76" s="128" t="str">
        <f aca="false">IFERROR(Opttax!S76/GAMSopt!S76,"")</f>
        <v/>
      </c>
      <c r="U76" s="128" t="str">
        <f aca="false">IFERROR(Opttax!T76/GAMSopt!T76,"")</f>
        <v/>
      </c>
      <c r="V76" s="128" t="str">
        <f aca="false">IFERROR(Opttax!U76/GAMSopt!U76,"")</f>
        <v/>
      </c>
      <c r="W76" s="128" t="str">
        <f aca="false">IFERROR(Opttax!V76/GAMSopt!V76,"")</f>
        <v/>
      </c>
      <c r="X76" s="128" t="str">
        <f aca="false">IFERROR(Opttax!W76/GAMSopt!W76,"")</f>
        <v/>
      </c>
      <c r="Y76" s="128" t="str">
        <f aca="false">IFERROR(Opttax!X76/GAMSopt!X76,"")</f>
        <v/>
      </c>
      <c r="Z76" s="128" t="str">
        <f aca="false">IFERROR(Opttax!Y76/GAMSopt!Y76,"")</f>
        <v/>
      </c>
      <c r="AA76" s="128" t="str">
        <f aca="false">IFERROR(Opttax!Z76/GAMSopt!Z76,"")</f>
        <v/>
      </c>
      <c r="AB76" s="128" t="str">
        <f aca="false">IFERROR(Opttax!AA76/GAMSopt!AA76,"")</f>
        <v/>
      </c>
      <c r="AC76" s="128" t="str">
        <f aca="false">IFERROR(Opttax!AB76/GAMSopt!AB76,"")</f>
        <v/>
      </c>
      <c r="AD76" s="128" t="str">
        <f aca="false">IFERROR(Opttax!AC76/GAMSopt!AC76,"")</f>
        <v/>
      </c>
      <c r="AE76" s="128" t="str">
        <f aca="false">IFERROR(Opttax!AD76/GAMSopt!AD76,"")</f>
        <v/>
      </c>
      <c r="AF76" s="128" t="str">
        <f aca="false">IFERROR(Opttax!AE76/GAMSopt!AE76,"")</f>
        <v/>
      </c>
      <c r="AG76" s="128" t="str">
        <f aca="false">IFERROR(Opttax!AF76/GAMSopt!AF76,"")</f>
        <v/>
      </c>
      <c r="AH76" s="128" t="str">
        <f aca="false">IFERROR(Opttax!AG76/GAMSopt!AG76,"")</f>
        <v/>
      </c>
      <c r="AI76" s="128" t="str">
        <f aca="false">IFERROR(Opttax!AH76/GAMSopt!AH76,"")</f>
        <v/>
      </c>
      <c r="AJ76" s="128" t="str">
        <f aca="false">IFERROR(Opttax!AI76/GAMSopt!AI76,"")</f>
        <v/>
      </c>
      <c r="AK76" s="128" t="str">
        <f aca="false">IFERROR(Opttax!AJ76/GAMSopt!AJ76,"")</f>
        <v/>
      </c>
      <c r="AL76" s="128" t="str">
        <f aca="false">IFERROR(Opttax!AK76/GAMSopt!AK76,"")</f>
        <v/>
      </c>
      <c r="AM76" s="128" t="str">
        <f aca="false">IFERROR(Opttax!AL76/GAMSopt!AL76,"")</f>
        <v/>
      </c>
      <c r="AN76" s="128" t="str">
        <f aca="false">IFERROR(Opttax!AM76/GAMSopt!AM76,"")</f>
        <v/>
      </c>
      <c r="AO76" s="128" t="str">
        <f aca="false">IFERROR(Opttax!AN76/GAMSopt!AN76,"")</f>
        <v/>
      </c>
      <c r="AP76" s="128" t="str">
        <f aca="false">IFERROR(Opttax!AO76/GAMSopt!AO76,"")</f>
        <v/>
      </c>
      <c r="AQ76" s="128" t="str">
        <f aca="false">IFERROR(Opttax!AP76/GAMSopt!AP76,"")</f>
        <v/>
      </c>
      <c r="AR76" s="128" t="str">
        <f aca="false">IFERROR(Opttax!AQ76/GAMSopt!AQ76,"")</f>
        <v/>
      </c>
      <c r="AS76" s="128" t="str">
        <f aca="false">IFERROR(Opttax!AR76/GAMSopt!AR76,"")</f>
        <v/>
      </c>
      <c r="AT76" s="128" t="str">
        <f aca="false">IFERROR(Opttax!AS76/GAMSopt!AS76,"")</f>
        <v/>
      </c>
      <c r="AU76" s="128" t="str">
        <f aca="false">IFERROR(Opttax!AT76/GAMSopt!AT76,"")</f>
        <v/>
      </c>
      <c r="AV76" s="128" t="str">
        <f aca="false">IFERROR(Opttax!AU76/GAMSopt!AU76,"")</f>
        <v/>
      </c>
      <c r="AW76" s="128" t="str">
        <f aca="false">IFERROR(Opttax!AV76/GAMSopt!AV76,"")</f>
        <v/>
      </c>
      <c r="AX76" s="128" t="str">
        <f aca="false">IFERROR(Opttax!AW76/GAMSopt!AW76,"")</f>
        <v/>
      </c>
      <c r="AY76" s="128" t="str">
        <f aca="false">IFERROR(Opttax!AX76/GAMSopt!AX76,"")</f>
        <v/>
      </c>
      <c r="AZ76" s="128" t="str">
        <f aca="false">IFERROR(Opttax!AY76/GAMSopt!AY76,"")</f>
        <v/>
      </c>
      <c r="BA76" s="128" t="str">
        <f aca="false">IFERROR(Opttax!AZ76/GAMSopt!AZ76,"")</f>
        <v/>
      </c>
      <c r="BB76" s="128" t="str">
        <f aca="false">IFERROR(Opttax!BA76/GAMSopt!BA76,"")</f>
        <v/>
      </c>
      <c r="BC76" s="128" t="str">
        <f aca="false">IFERROR(Opttax!BB76/GAMSopt!BB76,"")</f>
        <v/>
      </c>
      <c r="BD76" s="128" t="str">
        <f aca="false">IFERROR(Opttax!BC76/GAMSopt!BC76,"")</f>
        <v/>
      </c>
      <c r="BE76" s="128" t="str">
        <f aca="false">IFERROR(Opttax!BD76/GAMSopt!BD76,"")</f>
        <v/>
      </c>
      <c r="BF76" s="128" t="str">
        <f aca="false">IFERROR(Opttax!BE76/GAMSopt!BE76,"")</f>
        <v/>
      </c>
      <c r="BG76" s="128" t="str">
        <f aca="false">IFERROR(Opttax!BF76/GAMSopt!BF76,"")</f>
        <v/>
      </c>
      <c r="BH76" s="128" t="str">
        <f aca="false">IFERROR(Opttax!BG76/GAMSopt!BG76,"")</f>
        <v/>
      </c>
      <c r="BI76" s="128" t="str">
        <f aca="false">IFERROR(Opttax!BH76/GAMSopt!BH76,"")</f>
        <v/>
      </c>
      <c r="BJ76" s="128" t="str">
        <f aca="false">IFERROR(Opttax!BI76/GAMSopt!BI76,"")</f>
        <v/>
      </c>
    </row>
    <row r="77" customFormat="false" ht="12.75" hidden="false" customHeight="false" outlineLevel="0" collapsed="false">
      <c r="A77" s="0" t="str">
        <f aca="false">Opttax!A77</f>
        <v>Initial temperature of deep oceans (deg. C above 1900)</v>
      </c>
      <c r="B77" s="0" t="str">
        <f aca="false">GAMSopt!A77</f>
        <v>Initial Temperature of Deep Oceans (deg C above 1900 level)</v>
      </c>
      <c r="C77" s="128" t="n">
        <f aca="false">IFERROR(Opttax!B77/GAMSopt!B77,"")</f>
        <v>1</v>
      </c>
      <c r="D77" s="128" t="str">
        <f aca="false">IFERROR(Opttax!C77/GAMSopt!C77,"")</f>
        <v/>
      </c>
      <c r="E77" s="128" t="str">
        <f aca="false">IFERROR(Opttax!D77/GAMSopt!D77,"")</f>
        <v/>
      </c>
      <c r="F77" s="128" t="str">
        <f aca="false">IFERROR(Opttax!E77/GAMSopt!E77,"")</f>
        <v/>
      </c>
      <c r="G77" s="128" t="str">
        <f aca="false">IFERROR(Opttax!F77/GAMSopt!F77,"")</f>
        <v/>
      </c>
      <c r="H77" s="128" t="str">
        <f aca="false">IFERROR(Opttax!G77/GAMSopt!G77,"")</f>
        <v/>
      </c>
      <c r="I77" s="128" t="str">
        <f aca="false">IFERROR(Opttax!H77/GAMSopt!H77,"")</f>
        <v/>
      </c>
      <c r="J77" s="128" t="str">
        <f aca="false">IFERROR(Opttax!I77/GAMSopt!I77,"")</f>
        <v/>
      </c>
      <c r="K77" s="128" t="str">
        <f aca="false">IFERROR(Opttax!J77/GAMSopt!J77,"")</f>
        <v/>
      </c>
      <c r="L77" s="128" t="str">
        <f aca="false">IFERROR(Opttax!K77/GAMSopt!K77,"")</f>
        <v/>
      </c>
      <c r="M77" s="128" t="str">
        <f aca="false">IFERROR(Opttax!L77/GAMSopt!L77,"")</f>
        <v/>
      </c>
      <c r="N77" s="128" t="str">
        <f aca="false">IFERROR(Opttax!M77/GAMSopt!M77,"")</f>
        <v/>
      </c>
      <c r="O77" s="128" t="str">
        <f aca="false">IFERROR(Opttax!N77/GAMSopt!N77,"")</f>
        <v/>
      </c>
      <c r="P77" s="128" t="str">
        <f aca="false">IFERROR(Opttax!O77/GAMSopt!O77,"")</f>
        <v/>
      </c>
      <c r="Q77" s="128" t="str">
        <f aca="false">IFERROR(Opttax!P77/GAMSopt!P77,"")</f>
        <v/>
      </c>
      <c r="R77" s="128" t="str">
        <f aca="false">IFERROR(Opttax!Q77/GAMSopt!Q77,"")</f>
        <v/>
      </c>
      <c r="S77" s="128" t="str">
        <f aca="false">IFERROR(Opttax!R77/GAMSopt!R77,"")</f>
        <v/>
      </c>
      <c r="T77" s="128" t="str">
        <f aca="false">IFERROR(Opttax!S77/GAMSopt!S77,"")</f>
        <v/>
      </c>
      <c r="U77" s="128" t="str">
        <f aca="false">IFERROR(Opttax!T77/GAMSopt!T77,"")</f>
        <v/>
      </c>
      <c r="V77" s="128" t="str">
        <f aca="false">IFERROR(Opttax!U77/GAMSopt!U77,"")</f>
        <v/>
      </c>
      <c r="W77" s="128" t="str">
        <f aca="false">IFERROR(Opttax!V77/GAMSopt!V77,"")</f>
        <v/>
      </c>
      <c r="X77" s="128" t="str">
        <f aca="false">IFERROR(Opttax!W77/GAMSopt!W77,"")</f>
        <v/>
      </c>
      <c r="Y77" s="128" t="str">
        <f aca="false">IFERROR(Opttax!X77/GAMSopt!X77,"")</f>
        <v/>
      </c>
      <c r="Z77" s="128" t="str">
        <f aca="false">IFERROR(Opttax!Y77/GAMSopt!Y77,"")</f>
        <v/>
      </c>
      <c r="AA77" s="128" t="str">
        <f aca="false">IFERROR(Opttax!Z77/GAMSopt!Z77,"")</f>
        <v/>
      </c>
      <c r="AB77" s="128" t="str">
        <f aca="false">IFERROR(Opttax!AA77/GAMSopt!AA77,"")</f>
        <v/>
      </c>
      <c r="AC77" s="128" t="str">
        <f aca="false">IFERROR(Opttax!AB77/GAMSopt!AB77,"")</f>
        <v/>
      </c>
      <c r="AD77" s="128" t="str">
        <f aca="false">IFERROR(Opttax!AC77/GAMSopt!AC77,"")</f>
        <v/>
      </c>
      <c r="AE77" s="128" t="str">
        <f aca="false">IFERROR(Opttax!AD77/GAMSopt!AD77,"")</f>
        <v/>
      </c>
      <c r="AF77" s="128" t="str">
        <f aca="false">IFERROR(Opttax!AE77/GAMSopt!AE77,"")</f>
        <v/>
      </c>
      <c r="AG77" s="128" t="str">
        <f aca="false">IFERROR(Opttax!AF77/GAMSopt!AF77,"")</f>
        <v/>
      </c>
      <c r="AH77" s="128" t="str">
        <f aca="false">IFERROR(Opttax!AG77/GAMSopt!AG77,"")</f>
        <v/>
      </c>
      <c r="AI77" s="128" t="str">
        <f aca="false">IFERROR(Opttax!AH77/GAMSopt!AH77,"")</f>
        <v/>
      </c>
      <c r="AJ77" s="128" t="str">
        <f aca="false">IFERROR(Opttax!AI77/GAMSopt!AI77,"")</f>
        <v/>
      </c>
      <c r="AK77" s="128" t="str">
        <f aca="false">IFERROR(Opttax!AJ77/GAMSopt!AJ77,"")</f>
        <v/>
      </c>
      <c r="AL77" s="128" t="str">
        <f aca="false">IFERROR(Opttax!AK77/GAMSopt!AK77,"")</f>
        <v/>
      </c>
      <c r="AM77" s="128" t="str">
        <f aca="false">IFERROR(Opttax!AL77/GAMSopt!AL77,"")</f>
        <v/>
      </c>
      <c r="AN77" s="128" t="str">
        <f aca="false">IFERROR(Opttax!AM77/GAMSopt!AM77,"")</f>
        <v/>
      </c>
      <c r="AO77" s="128" t="str">
        <f aca="false">IFERROR(Opttax!AN77/GAMSopt!AN77,"")</f>
        <v/>
      </c>
      <c r="AP77" s="128" t="str">
        <f aca="false">IFERROR(Opttax!AO77/GAMSopt!AO77,"")</f>
        <v/>
      </c>
      <c r="AQ77" s="128" t="str">
        <f aca="false">IFERROR(Opttax!AP77/GAMSopt!AP77,"")</f>
        <v/>
      </c>
      <c r="AR77" s="128" t="str">
        <f aca="false">IFERROR(Opttax!AQ77/GAMSopt!AQ77,"")</f>
        <v/>
      </c>
      <c r="AS77" s="128" t="str">
        <f aca="false">IFERROR(Opttax!AR77/GAMSopt!AR77,"")</f>
        <v/>
      </c>
      <c r="AT77" s="128" t="str">
        <f aca="false">IFERROR(Opttax!AS77/GAMSopt!AS77,"")</f>
        <v/>
      </c>
      <c r="AU77" s="128" t="str">
        <f aca="false">IFERROR(Opttax!AT77/GAMSopt!AT77,"")</f>
        <v/>
      </c>
      <c r="AV77" s="128" t="str">
        <f aca="false">IFERROR(Opttax!AU77/GAMSopt!AU77,"")</f>
        <v/>
      </c>
      <c r="AW77" s="128" t="str">
        <f aca="false">IFERROR(Opttax!AV77/GAMSopt!AV77,"")</f>
        <v/>
      </c>
      <c r="AX77" s="128" t="str">
        <f aca="false">IFERROR(Opttax!AW77/GAMSopt!AW77,"")</f>
        <v/>
      </c>
      <c r="AY77" s="128" t="str">
        <f aca="false">IFERROR(Opttax!AX77/GAMSopt!AX77,"")</f>
        <v/>
      </c>
      <c r="AZ77" s="128" t="str">
        <f aca="false">IFERROR(Opttax!AY77/GAMSopt!AY77,"")</f>
        <v/>
      </c>
      <c r="BA77" s="128" t="str">
        <f aca="false">IFERROR(Opttax!AZ77/GAMSopt!AZ77,"")</f>
        <v/>
      </c>
      <c r="BB77" s="128" t="str">
        <f aca="false">IFERROR(Opttax!BA77/GAMSopt!BA77,"")</f>
        <v/>
      </c>
      <c r="BC77" s="128" t="str">
        <f aca="false">IFERROR(Opttax!BB77/GAMSopt!BB77,"")</f>
        <v/>
      </c>
      <c r="BD77" s="128" t="str">
        <f aca="false">IFERROR(Opttax!BC77/GAMSopt!BC77,"")</f>
        <v/>
      </c>
      <c r="BE77" s="128" t="str">
        <f aca="false">IFERROR(Opttax!BD77/GAMSopt!BD77,"")</f>
        <v/>
      </c>
      <c r="BF77" s="128" t="str">
        <f aca="false">IFERROR(Opttax!BE77/GAMSopt!BE77,"")</f>
        <v/>
      </c>
      <c r="BG77" s="128" t="str">
        <f aca="false">IFERROR(Opttax!BF77/GAMSopt!BF77,"")</f>
        <v/>
      </c>
      <c r="BH77" s="128" t="str">
        <f aca="false">IFERROR(Opttax!BG77/GAMSopt!BG77,"")</f>
        <v/>
      </c>
      <c r="BI77" s="128" t="str">
        <f aca="false">IFERROR(Opttax!BH77/GAMSopt!BH77,"")</f>
        <v/>
      </c>
      <c r="BJ77" s="128" t="str">
        <f aca="false">IFERROR(Opttax!BI77/GAMSopt!BI77,"")</f>
        <v/>
      </c>
    </row>
    <row r="78" customFormat="false" ht="12.75" hidden="false" customHeight="false" outlineLevel="0" collapsed="false">
      <c r="A78" s="0" t="str">
        <f aca="false">Opttax!A78</f>
        <v>CLIMATE MODEL PARAMETERS</v>
      </c>
      <c r="B78" s="0" t="str">
        <f aca="false">GAMSopt!A78</f>
        <v>* CLIMATE MODEL PARAMETERS</v>
      </c>
      <c r="C78" s="128" t="str">
        <f aca="false">IFERROR(Opttax!B78/GAMSopt!B78,"")</f>
        <v/>
      </c>
      <c r="D78" s="128" t="str">
        <f aca="false">IFERROR(Opttax!C78/GAMSopt!C78,"")</f>
        <v/>
      </c>
      <c r="E78" s="128" t="str">
        <f aca="false">IFERROR(Opttax!D78/GAMSopt!D78,"")</f>
        <v/>
      </c>
      <c r="F78" s="128" t="str">
        <f aca="false">IFERROR(Opttax!E78/GAMSopt!E78,"")</f>
        <v/>
      </c>
      <c r="G78" s="128" t="str">
        <f aca="false">IFERROR(Opttax!F78/GAMSopt!F78,"")</f>
        <v/>
      </c>
      <c r="H78" s="128" t="str">
        <f aca="false">IFERROR(Opttax!G78/GAMSopt!G78,"")</f>
        <v/>
      </c>
      <c r="I78" s="128" t="str">
        <f aca="false">IFERROR(Opttax!H78/GAMSopt!H78,"")</f>
        <v/>
      </c>
      <c r="J78" s="128" t="str">
        <f aca="false">IFERROR(Opttax!I78/GAMSopt!I78,"")</f>
        <v/>
      </c>
      <c r="K78" s="128" t="str">
        <f aca="false">IFERROR(Opttax!J78/GAMSopt!J78,"")</f>
        <v/>
      </c>
      <c r="L78" s="128" t="str">
        <f aca="false">IFERROR(Opttax!K78/GAMSopt!K78,"")</f>
        <v/>
      </c>
      <c r="M78" s="128" t="str">
        <f aca="false">IFERROR(Opttax!L78/GAMSopt!L78,"")</f>
        <v/>
      </c>
      <c r="N78" s="128" t="str">
        <f aca="false">IFERROR(Opttax!M78/GAMSopt!M78,"")</f>
        <v/>
      </c>
      <c r="O78" s="128" t="str">
        <f aca="false">IFERROR(Opttax!N78/GAMSopt!N78,"")</f>
        <v/>
      </c>
      <c r="P78" s="128" t="str">
        <f aca="false">IFERROR(Opttax!O78/GAMSopt!O78,"")</f>
        <v/>
      </c>
      <c r="Q78" s="128" t="str">
        <f aca="false">IFERROR(Opttax!P78/GAMSopt!P78,"")</f>
        <v/>
      </c>
      <c r="R78" s="128" t="str">
        <f aca="false">IFERROR(Opttax!Q78/GAMSopt!Q78,"")</f>
        <v/>
      </c>
      <c r="S78" s="128" t="str">
        <f aca="false">IFERROR(Opttax!R78/GAMSopt!R78,"")</f>
        <v/>
      </c>
      <c r="T78" s="128" t="str">
        <f aca="false">IFERROR(Opttax!S78/GAMSopt!S78,"")</f>
        <v/>
      </c>
      <c r="U78" s="128" t="str">
        <f aca="false">IFERROR(Opttax!T78/GAMSopt!T78,"")</f>
        <v/>
      </c>
      <c r="V78" s="128" t="str">
        <f aca="false">IFERROR(Opttax!U78/GAMSopt!U78,"")</f>
        <v/>
      </c>
      <c r="W78" s="128" t="str">
        <f aca="false">IFERROR(Opttax!V78/GAMSopt!V78,"")</f>
        <v/>
      </c>
      <c r="X78" s="128" t="str">
        <f aca="false">IFERROR(Opttax!W78/GAMSopt!W78,"")</f>
        <v/>
      </c>
      <c r="Y78" s="128" t="str">
        <f aca="false">IFERROR(Opttax!X78/GAMSopt!X78,"")</f>
        <v/>
      </c>
      <c r="Z78" s="128" t="str">
        <f aca="false">IFERROR(Opttax!Y78/GAMSopt!Y78,"")</f>
        <v/>
      </c>
      <c r="AA78" s="128" t="str">
        <f aca="false">IFERROR(Opttax!Z78/GAMSopt!Z78,"")</f>
        <v/>
      </c>
      <c r="AB78" s="128" t="str">
        <f aca="false">IFERROR(Opttax!AA78/GAMSopt!AA78,"")</f>
        <v/>
      </c>
      <c r="AC78" s="128" t="str">
        <f aca="false">IFERROR(Opttax!AB78/GAMSopt!AB78,"")</f>
        <v/>
      </c>
      <c r="AD78" s="128" t="str">
        <f aca="false">IFERROR(Opttax!AC78/GAMSopt!AC78,"")</f>
        <v/>
      </c>
      <c r="AE78" s="128" t="str">
        <f aca="false">IFERROR(Opttax!AD78/GAMSopt!AD78,"")</f>
        <v/>
      </c>
      <c r="AF78" s="128" t="str">
        <f aca="false">IFERROR(Opttax!AE78/GAMSopt!AE78,"")</f>
        <v/>
      </c>
      <c r="AG78" s="128" t="str">
        <f aca="false">IFERROR(Opttax!AF78/GAMSopt!AF78,"")</f>
        <v/>
      </c>
      <c r="AH78" s="128" t="str">
        <f aca="false">IFERROR(Opttax!AG78/GAMSopt!AG78,"")</f>
        <v/>
      </c>
      <c r="AI78" s="128" t="str">
        <f aca="false">IFERROR(Opttax!AH78/GAMSopt!AH78,"")</f>
        <v/>
      </c>
      <c r="AJ78" s="128" t="str">
        <f aca="false">IFERROR(Opttax!AI78/GAMSopt!AI78,"")</f>
        <v/>
      </c>
      <c r="AK78" s="128" t="str">
        <f aca="false">IFERROR(Opttax!AJ78/GAMSopt!AJ78,"")</f>
        <v/>
      </c>
      <c r="AL78" s="128" t="str">
        <f aca="false">IFERROR(Opttax!AK78/GAMSopt!AK78,"")</f>
        <v/>
      </c>
      <c r="AM78" s="128" t="str">
        <f aca="false">IFERROR(Opttax!AL78/GAMSopt!AL78,"")</f>
        <v/>
      </c>
      <c r="AN78" s="128" t="str">
        <f aca="false">IFERROR(Opttax!AM78/GAMSopt!AM78,"")</f>
        <v/>
      </c>
      <c r="AO78" s="128" t="str">
        <f aca="false">IFERROR(Opttax!AN78/GAMSopt!AN78,"")</f>
        <v/>
      </c>
      <c r="AP78" s="128" t="str">
        <f aca="false">IFERROR(Opttax!AO78/GAMSopt!AO78,"")</f>
        <v/>
      </c>
      <c r="AQ78" s="128" t="str">
        <f aca="false">IFERROR(Opttax!AP78/GAMSopt!AP78,"")</f>
        <v/>
      </c>
      <c r="AR78" s="128" t="str">
        <f aca="false">IFERROR(Opttax!AQ78/GAMSopt!AQ78,"")</f>
        <v/>
      </c>
      <c r="AS78" s="128" t="str">
        <f aca="false">IFERROR(Opttax!AR78/GAMSopt!AR78,"")</f>
        <v/>
      </c>
      <c r="AT78" s="128" t="str">
        <f aca="false">IFERROR(Opttax!AS78/GAMSopt!AS78,"")</f>
        <v/>
      </c>
      <c r="AU78" s="128" t="str">
        <f aca="false">IFERROR(Opttax!AT78/GAMSopt!AT78,"")</f>
        <v/>
      </c>
      <c r="AV78" s="128" t="str">
        <f aca="false">IFERROR(Opttax!AU78/GAMSopt!AU78,"")</f>
        <v/>
      </c>
      <c r="AW78" s="128" t="str">
        <f aca="false">IFERROR(Opttax!AV78/GAMSopt!AV78,"")</f>
        <v/>
      </c>
      <c r="AX78" s="128" t="str">
        <f aca="false">IFERROR(Opttax!AW78/GAMSopt!AW78,"")</f>
        <v/>
      </c>
      <c r="AY78" s="128" t="str">
        <f aca="false">IFERROR(Opttax!AX78/GAMSopt!AX78,"")</f>
        <v/>
      </c>
      <c r="AZ78" s="128" t="str">
        <f aca="false">IFERROR(Opttax!AY78/GAMSopt!AY78,"")</f>
        <v/>
      </c>
      <c r="BA78" s="128" t="str">
        <f aca="false">IFERROR(Opttax!AZ78/GAMSopt!AZ78,"")</f>
        <v/>
      </c>
      <c r="BB78" s="128" t="str">
        <f aca="false">IFERROR(Opttax!BA78/GAMSopt!BA78,"")</f>
        <v/>
      </c>
      <c r="BC78" s="128" t="str">
        <f aca="false">IFERROR(Opttax!BB78/GAMSopt!BB78,"")</f>
        <v/>
      </c>
      <c r="BD78" s="128" t="str">
        <f aca="false">IFERROR(Opttax!BC78/GAMSopt!BC78,"")</f>
        <v/>
      </c>
      <c r="BE78" s="128" t="str">
        <f aca="false">IFERROR(Opttax!BD78/GAMSopt!BD78,"")</f>
        <v/>
      </c>
      <c r="BF78" s="128" t="str">
        <f aca="false">IFERROR(Opttax!BE78/GAMSopt!BE78,"")</f>
        <v/>
      </c>
      <c r="BG78" s="128" t="str">
        <f aca="false">IFERROR(Opttax!BF78/GAMSopt!BF78,"")</f>
        <v/>
      </c>
      <c r="BH78" s="128" t="str">
        <f aca="false">IFERROR(Opttax!BG78/GAMSopt!BG78,"")</f>
        <v/>
      </c>
      <c r="BI78" s="128" t="str">
        <f aca="false">IFERROR(Opttax!BH78/GAMSopt!BH78,"")</f>
        <v/>
      </c>
      <c r="BJ78" s="128" t="str">
        <f aca="false">IFERROR(Opttax!BI78/GAMSopt!BI78,"")</f>
        <v/>
      </c>
    </row>
    <row r="79" customFormat="false" ht="12.75" hidden="false" customHeight="false" outlineLevel="0" collapsed="false">
      <c r="A79" s="0" t="str">
        <f aca="false">Opttax!A79</f>
        <v>Equilibrium temperature increase for CO2 doubling</v>
      </c>
      <c r="B79" s="0" t="str">
        <f aca="false">GAMSopt!A79</f>
        <v>Temperature Sensitivity Coefficient (temp increase per doubling CO2)</v>
      </c>
      <c r="C79" s="128" t="n">
        <f aca="false">IFERROR(Opttax!B79/GAMSopt!B79,"")</f>
        <v>1</v>
      </c>
      <c r="D79" s="128" t="str">
        <f aca="false">IFERROR(Opttax!C79/GAMSopt!C79,"")</f>
        <v/>
      </c>
      <c r="E79" s="128" t="str">
        <f aca="false">IFERROR(Opttax!D79/GAMSopt!D79,"")</f>
        <v/>
      </c>
      <c r="F79" s="128" t="str">
        <f aca="false">IFERROR(Opttax!E79/GAMSopt!E79,"")</f>
        <v/>
      </c>
      <c r="G79" s="128" t="str">
        <f aca="false">IFERROR(Opttax!F79/GAMSopt!F79,"")</f>
        <v/>
      </c>
      <c r="H79" s="128" t="str">
        <f aca="false">IFERROR(Opttax!G79/GAMSopt!G79,"")</f>
        <v/>
      </c>
      <c r="I79" s="128" t="str">
        <f aca="false">IFERROR(Opttax!H79/GAMSopt!H79,"")</f>
        <v/>
      </c>
      <c r="J79" s="128" t="str">
        <f aca="false">IFERROR(Opttax!I79/GAMSopt!I79,"")</f>
        <v/>
      </c>
      <c r="K79" s="128" t="str">
        <f aca="false">IFERROR(Opttax!J79/GAMSopt!J79,"")</f>
        <v/>
      </c>
      <c r="L79" s="128" t="str">
        <f aca="false">IFERROR(Opttax!K79/GAMSopt!K79,"")</f>
        <v/>
      </c>
      <c r="M79" s="128" t="str">
        <f aca="false">IFERROR(Opttax!L79/GAMSopt!L79,"")</f>
        <v/>
      </c>
      <c r="N79" s="128" t="str">
        <f aca="false">IFERROR(Opttax!M79/GAMSopt!M79,"")</f>
        <v/>
      </c>
      <c r="O79" s="128" t="str">
        <f aca="false">IFERROR(Opttax!N79/GAMSopt!N79,"")</f>
        <v/>
      </c>
      <c r="P79" s="128" t="str">
        <f aca="false">IFERROR(Opttax!O79/GAMSopt!O79,"")</f>
        <v/>
      </c>
      <c r="Q79" s="128" t="str">
        <f aca="false">IFERROR(Opttax!P79/GAMSopt!P79,"")</f>
        <v/>
      </c>
      <c r="R79" s="128" t="str">
        <f aca="false">IFERROR(Opttax!Q79/GAMSopt!Q79,"")</f>
        <v/>
      </c>
      <c r="S79" s="128" t="str">
        <f aca="false">IFERROR(Opttax!R79/GAMSopt!R79,"")</f>
        <v/>
      </c>
      <c r="T79" s="128" t="str">
        <f aca="false">IFERROR(Opttax!S79/GAMSopt!S79,"")</f>
        <v/>
      </c>
      <c r="U79" s="128" t="str">
        <f aca="false">IFERROR(Opttax!T79/GAMSopt!T79,"")</f>
        <v/>
      </c>
      <c r="V79" s="128" t="str">
        <f aca="false">IFERROR(Opttax!U79/GAMSopt!U79,"")</f>
        <v/>
      </c>
      <c r="W79" s="128" t="str">
        <f aca="false">IFERROR(Opttax!V79/GAMSopt!V79,"")</f>
        <v/>
      </c>
      <c r="X79" s="128" t="str">
        <f aca="false">IFERROR(Opttax!W79/GAMSopt!W79,"")</f>
        <v/>
      </c>
      <c r="Y79" s="128" t="str">
        <f aca="false">IFERROR(Opttax!X79/GAMSopt!X79,"")</f>
        <v/>
      </c>
      <c r="Z79" s="128" t="str">
        <f aca="false">IFERROR(Opttax!Y79/GAMSopt!Y79,"")</f>
        <v/>
      </c>
      <c r="AA79" s="128" t="str">
        <f aca="false">IFERROR(Opttax!Z79/GAMSopt!Z79,"")</f>
        <v/>
      </c>
      <c r="AB79" s="128" t="str">
        <f aca="false">IFERROR(Opttax!AA79/GAMSopt!AA79,"")</f>
        <v/>
      </c>
      <c r="AC79" s="128" t="str">
        <f aca="false">IFERROR(Opttax!AB79/GAMSopt!AB79,"")</f>
        <v/>
      </c>
      <c r="AD79" s="128" t="str">
        <f aca="false">IFERROR(Opttax!AC79/GAMSopt!AC79,"")</f>
        <v/>
      </c>
      <c r="AE79" s="128" t="str">
        <f aca="false">IFERROR(Opttax!AD79/GAMSopt!AD79,"")</f>
        <v/>
      </c>
      <c r="AF79" s="128" t="str">
        <f aca="false">IFERROR(Opttax!AE79/GAMSopt!AE79,"")</f>
        <v/>
      </c>
      <c r="AG79" s="128" t="str">
        <f aca="false">IFERROR(Opttax!AF79/GAMSopt!AF79,"")</f>
        <v/>
      </c>
      <c r="AH79" s="128" t="str">
        <f aca="false">IFERROR(Opttax!AG79/GAMSopt!AG79,"")</f>
        <v/>
      </c>
      <c r="AI79" s="128" t="str">
        <f aca="false">IFERROR(Opttax!AH79/GAMSopt!AH79,"")</f>
        <v/>
      </c>
      <c r="AJ79" s="128" t="str">
        <f aca="false">IFERROR(Opttax!AI79/GAMSopt!AI79,"")</f>
        <v/>
      </c>
      <c r="AK79" s="128" t="str">
        <f aca="false">IFERROR(Opttax!AJ79/GAMSopt!AJ79,"")</f>
        <v/>
      </c>
      <c r="AL79" s="128" t="str">
        <f aca="false">IFERROR(Opttax!AK79/GAMSopt!AK79,"")</f>
        <v/>
      </c>
      <c r="AM79" s="128" t="str">
        <f aca="false">IFERROR(Opttax!AL79/GAMSopt!AL79,"")</f>
        <v/>
      </c>
      <c r="AN79" s="128" t="str">
        <f aca="false">IFERROR(Opttax!AM79/GAMSopt!AM79,"")</f>
        <v/>
      </c>
      <c r="AO79" s="128" t="str">
        <f aca="false">IFERROR(Opttax!AN79/GAMSopt!AN79,"")</f>
        <v/>
      </c>
      <c r="AP79" s="128" t="str">
        <f aca="false">IFERROR(Opttax!AO79/GAMSopt!AO79,"")</f>
        <v/>
      </c>
      <c r="AQ79" s="128" t="str">
        <f aca="false">IFERROR(Opttax!AP79/GAMSopt!AP79,"")</f>
        <v/>
      </c>
      <c r="AR79" s="128" t="str">
        <f aca="false">IFERROR(Opttax!AQ79/GAMSopt!AQ79,"")</f>
        <v/>
      </c>
      <c r="AS79" s="128" t="str">
        <f aca="false">IFERROR(Opttax!AR79/GAMSopt!AR79,"")</f>
        <v/>
      </c>
      <c r="AT79" s="128" t="str">
        <f aca="false">IFERROR(Opttax!AS79/GAMSopt!AS79,"")</f>
        <v/>
      </c>
      <c r="AU79" s="128" t="str">
        <f aca="false">IFERROR(Opttax!AT79/GAMSopt!AT79,"")</f>
        <v/>
      </c>
      <c r="AV79" s="128" t="str">
        <f aca="false">IFERROR(Opttax!AU79/GAMSopt!AU79,"")</f>
        <v/>
      </c>
      <c r="AW79" s="128" t="str">
        <f aca="false">IFERROR(Opttax!AV79/GAMSopt!AV79,"")</f>
        <v/>
      </c>
      <c r="AX79" s="128" t="str">
        <f aca="false">IFERROR(Opttax!AW79/GAMSopt!AW79,"")</f>
        <v/>
      </c>
      <c r="AY79" s="128" t="str">
        <f aca="false">IFERROR(Opttax!AX79/GAMSopt!AX79,"")</f>
        <v/>
      </c>
      <c r="AZ79" s="128" t="str">
        <f aca="false">IFERROR(Opttax!AY79/GAMSopt!AY79,"")</f>
        <v/>
      </c>
      <c r="BA79" s="128" t="str">
        <f aca="false">IFERROR(Opttax!AZ79/GAMSopt!AZ79,"")</f>
        <v/>
      </c>
      <c r="BB79" s="128" t="str">
        <f aca="false">IFERROR(Opttax!BA79/GAMSopt!BA79,"")</f>
        <v/>
      </c>
      <c r="BC79" s="128" t="str">
        <f aca="false">IFERROR(Opttax!BB79/GAMSopt!BB79,"")</f>
        <v/>
      </c>
      <c r="BD79" s="128" t="str">
        <f aca="false">IFERROR(Opttax!BC79/GAMSopt!BC79,"")</f>
        <v/>
      </c>
      <c r="BE79" s="128" t="str">
        <f aca="false">IFERROR(Opttax!BD79/GAMSopt!BD79,"")</f>
        <v/>
      </c>
      <c r="BF79" s="128" t="str">
        <f aca="false">IFERROR(Opttax!BE79/GAMSopt!BE79,"")</f>
        <v/>
      </c>
      <c r="BG79" s="128" t="str">
        <f aca="false">IFERROR(Opttax!BF79/GAMSopt!BF79,"")</f>
        <v/>
      </c>
      <c r="BH79" s="128" t="str">
        <f aca="false">IFERROR(Opttax!BG79/GAMSopt!BG79,"")</f>
        <v/>
      </c>
      <c r="BI79" s="128" t="str">
        <f aca="false">IFERROR(Opttax!BH79/GAMSopt!BH79,"")</f>
        <v/>
      </c>
      <c r="BJ79" s="128" t="str">
        <f aca="false">IFERROR(Opttax!BI79/GAMSopt!BI79,"")</f>
        <v/>
      </c>
    </row>
    <row r="80" customFormat="false" ht="12.75" hidden="false" customHeight="false" outlineLevel="0" collapsed="false">
      <c r="A80" s="0" t="str">
        <f aca="false">Opttax!A80</f>
        <v>Forcings at CO2 doubling (W/m2)</v>
      </c>
      <c r="B80" s="0" t="str">
        <f aca="false">GAMSopt!A80</f>
        <v>Forcings at CO2 doubling (Watts per Meter 2)</v>
      </c>
      <c r="C80" s="128" t="n">
        <f aca="false">IFERROR(Opttax!B80/GAMSopt!B80,"")</f>
        <v>1</v>
      </c>
      <c r="D80" s="128" t="str">
        <f aca="false">IFERROR(Opttax!C80/GAMSopt!C80,"")</f>
        <v/>
      </c>
      <c r="E80" s="128" t="str">
        <f aca="false">IFERROR(Opttax!D80/GAMSopt!D80,"")</f>
        <v/>
      </c>
      <c r="F80" s="128" t="str">
        <f aca="false">IFERROR(Opttax!E80/GAMSopt!E80,"")</f>
        <v/>
      </c>
      <c r="G80" s="128" t="str">
        <f aca="false">IFERROR(Opttax!F80/GAMSopt!F80,"")</f>
        <v/>
      </c>
      <c r="H80" s="128" t="str">
        <f aca="false">IFERROR(Opttax!G80/GAMSopt!G80,"")</f>
        <v/>
      </c>
      <c r="I80" s="128" t="str">
        <f aca="false">IFERROR(Opttax!H80/GAMSopt!H80,"")</f>
        <v/>
      </c>
      <c r="J80" s="128" t="str">
        <f aca="false">IFERROR(Opttax!I80/GAMSopt!I80,"")</f>
        <v/>
      </c>
      <c r="K80" s="128" t="str">
        <f aca="false">IFERROR(Opttax!J80/GAMSopt!J80,"")</f>
        <v/>
      </c>
      <c r="L80" s="128" t="str">
        <f aca="false">IFERROR(Opttax!K80/GAMSopt!K80,"")</f>
        <v/>
      </c>
      <c r="M80" s="128" t="str">
        <f aca="false">IFERROR(Opttax!L80/GAMSopt!L80,"")</f>
        <v/>
      </c>
      <c r="N80" s="128" t="str">
        <f aca="false">IFERROR(Opttax!M80/GAMSopt!M80,"")</f>
        <v/>
      </c>
      <c r="O80" s="128" t="str">
        <f aca="false">IFERROR(Opttax!N80/GAMSopt!N80,"")</f>
        <v/>
      </c>
      <c r="P80" s="128" t="str">
        <f aca="false">IFERROR(Opttax!O80/GAMSopt!O80,"")</f>
        <v/>
      </c>
      <c r="Q80" s="128" t="str">
        <f aca="false">IFERROR(Opttax!P80/GAMSopt!P80,"")</f>
        <v/>
      </c>
      <c r="R80" s="128" t="str">
        <f aca="false">IFERROR(Opttax!Q80/GAMSopt!Q80,"")</f>
        <v/>
      </c>
      <c r="S80" s="128" t="str">
        <f aca="false">IFERROR(Opttax!R80/GAMSopt!R80,"")</f>
        <v/>
      </c>
      <c r="T80" s="128" t="str">
        <f aca="false">IFERROR(Opttax!S80/GAMSopt!S80,"")</f>
        <v/>
      </c>
      <c r="U80" s="128" t="str">
        <f aca="false">IFERROR(Opttax!T80/GAMSopt!T80,"")</f>
        <v/>
      </c>
      <c r="V80" s="128" t="str">
        <f aca="false">IFERROR(Opttax!U80/GAMSopt!U80,"")</f>
        <v/>
      </c>
      <c r="W80" s="128" t="str">
        <f aca="false">IFERROR(Opttax!V80/GAMSopt!V80,"")</f>
        <v/>
      </c>
      <c r="X80" s="128" t="str">
        <f aca="false">IFERROR(Opttax!W80/GAMSopt!W80,"")</f>
        <v/>
      </c>
      <c r="Y80" s="128" t="str">
        <f aca="false">IFERROR(Opttax!X80/GAMSopt!X80,"")</f>
        <v/>
      </c>
      <c r="Z80" s="128" t="str">
        <f aca="false">IFERROR(Opttax!Y80/GAMSopt!Y80,"")</f>
        <v/>
      </c>
      <c r="AA80" s="128" t="str">
        <f aca="false">IFERROR(Opttax!Z80/GAMSopt!Z80,"")</f>
        <v/>
      </c>
      <c r="AB80" s="128" t="str">
        <f aca="false">IFERROR(Opttax!AA80/GAMSopt!AA80,"")</f>
        <v/>
      </c>
      <c r="AC80" s="128" t="str">
        <f aca="false">IFERROR(Opttax!AB80/GAMSopt!AB80,"")</f>
        <v/>
      </c>
      <c r="AD80" s="128" t="str">
        <f aca="false">IFERROR(Opttax!AC80/GAMSopt!AC80,"")</f>
        <v/>
      </c>
      <c r="AE80" s="128" t="str">
        <f aca="false">IFERROR(Opttax!AD80/GAMSopt!AD80,"")</f>
        <v/>
      </c>
      <c r="AF80" s="128" t="str">
        <f aca="false">IFERROR(Opttax!AE80/GAMSopt!AE80,"")</f>
        <v/>
      </c>
      <c r="AG80" s="128" t="str">
        <f aca="false">IFERROR(Opttax!AF80/GAMSopt!AF80,"")</f>
        <v/>
      </c>
      <c r="AH80" s="128" t="str">
        <f aca="false">IFERROR(Opttax!AG80/GAMSopt!AG80,"")</f>
        <v/>
      </c>
      <c r="AI80" s="128" t="str">
        <f aca="false">IFERROR(Opttax!AH80/GAMSopt!AH80,"")</f>
        <v/>
      </c>
      <c r="AJ80" s="128" t="str">
        <f aca="false">IFERROR(Opttax!AI80/GAMSopt!AI80,"")</f>
        <v/>
      </c>
      <c r="AK80" s="128" t="str">
        <f aca="false">IFERROR(Opttax!AJ80/GAMSopt!AJ80,"")</f>
        <v/>
      </c>
      <c r="AL80" s="128" t="str">
        <f aca="false">IFERROR(Opttax!AK80/GAMSopt!AK80,"")</f>
        <v/>
      </c>
      <c r="AM80" s="128" t="str">
        <f aca="false">IFERROR(Opttax!AL80/GAMSopt!AL80,"")</f>
        <v/>
      </c>
      <c r="AN80" s="128" t="str">
        <f aca="false">IFERROR(Opttax!AM80/GAMSopt!AM80,"")</f>
        <v/>
      </c>
      <c r="AO80" s="128" t="str">
        <f aca="false">IFERROR(Opttax!AN80/GAMSopt!AN80,"")</f>
        <v/>
      </c>
      <c r="AP80" s="128" t="str">
        <f aca="false">IFERROR(Opttax!AO80/GAMSopt!AO80,"")</f>
        <v/>
      </c>
      <c r="AQ80" s="128" t="str">
        <f aca="false">IFERROR(Opttax!AP80/GAMSopt!AP80,"")</f>
        <v/>
      </c>
      <c r="AR80" s="128" t="str">
        <f aca="false">IFERROR(Opttax!AQ80/GAMSopt!AQ80,"")</f>
        <v/>
      </c>
      <c r="AS80" s="128" t="str">
        <f aca="false">IFERROR(Opttax!AR80/GAMSopt!AR80,"")</f>
        <v/>
      </c>
      <c r="AT80" s="128" t="str">
        <f aca="false">IFERROR(Opttax!AS80/GAMSopt!AS80,"")</f>
        <v/>
      </c>
      <c r="AU80" s="128" t="str">
        <f aca="false">IFERROR(Opttax!AT80/GAMSopt!AT80,"")</f>
        <v/>
      </c>
      <c r="AV80" s="128" t="str">
        <f aca="false">IFERROR(Opttax!AU80/GAMSopt!AU80,"")</f>
        <v/>
      </c>
      <c r="AW80" s="128" t="str">
        <f aca="false">IFERROR(Opttax!AV80/GAMSopt!AV80,"")</f>
        <v/>
      </c>
      <c r="AX80" s="128" t="str">
        <f aca="false">IFERROR(Opttax!AW80/GAMSopt!AW80,"")</f>
        <v/>
      </c>
      <c r="AY80" s="128" t="str">
        <f aca="false">IFERROR(Opttax!AX80/GAMSopt!AX80,"")</f>
        <v/>
      </c>
      <c r="AZ80" s="128" t="str">
        <f aca="false">IFERROR(Opttax!AY80/GAMSopt!AY80,"")</f>
        <v/>
      </c>
      <c r="BA80" s="128" t="str">
        <f aca="false">IFERROR(Opttax!AZ80/GAMSopt!AZ80,"")</f>
        <v/>
      </c>
      <c r="BB80" s="128" t="str">
        <f aca="false">IFERROR(Opttax!BA80/GAMSopt!BA80,"")</f>
        <v/>
      </c>
      <c r="BC80" s="128" t="str">
        <f aca="false">IFERROR(Opttax!BB80/GAMSopt!BB80,"")</f>
        <v/>
      </c>
      <c r="BD80" s="128" t="str">
        <f aca="false">IFERROR(Opttax!BC80/GAMSopt!BC80,"")</f>
        <v/>
      </c>
      <c r="BE80" s="128" t="str">
        <f aca="false">IFERROR(Opttax!BD80/GAMSopt!BD80,"")</f>
        <v/>
      </c>
      <c r="BF80" s="128" t="str">
        <f aca="false">IFERROR(Opttax!BE80/GAMSopt!BE80,"")</f>
        <v/>
      </c>
      <c r="BG80" s="128" t="str">
        <f aca="false">IFERROR(Opttax!BF80/GAMSopt!BF80,"")</f>
        <v/>
      </c>
      <c r="BH80" s="128" t="str">
        <f aca="false">IFERROR(Opttax!BG80/GAMSopt!BG80,"")</f>
        <v/>
      </c>
      <c r="BI80" s="128" t="str">
        <f aca="false">IFERROR(Opttax!BH80/GAMSopt!BH80,"")</f>
        <v/>
      </c>
      <c r="BJ80" s="128" t="str">
        <f aca="false">IFERROR(Opttax!BI80/GAMSopt!BI80,"")</f>
        <v/>
      </c>
    </row>
    <row r="81" customFormat="false" ht="12.75" hidden="false" customHeight="false" outlineLevel="0" collapsed="false">
      <c r="A81" s="0" t="str">
        <f aca="false">Opttax!A81</f>
        <v>CLIMATE MODULE TRANSITION PARAMETERS (per 5 years)</v>
      </c>
      <c r="B81" s="0" t="str">
        <f aca="false">GAMSopt!A81</f>
        <v>* CLIMATE MODULE TRANSITION PARAMETERS</v>
      </c>
      <c r="C81" s="128" t="str">
        <f aca="false">IFERROR(Opttax!B81/GAMSopt!B81,"")</f>
        <v/>
      </c>
      <c r="D81" s="128" t="str">
        <f aca="false">IFERROR(Opttax!C81/GAMSopt!C81,"")</f>
        <v/>
      </c>
      <c r="E81" s="128" t="str">
        <f aca="false">IFERROR(Opttax!D81/GAMSopt!D81,"")</f>
        <v/>
      </c>
      <c r="F81" s="128" t="str">
        <f aca="false">IFERROR(Opttax!E81/GAMSopt!E81,"")</f>
        <v/>
      </c>
      <c r="G81" s="128" t="str">
        <f aca="false">IFERROR(Opttax!F81/GAMSopt!F81,"")</f>
        <v/>
      </c>
      <c r="H81" s="128" t="str">
        <f aca="false">IFERROR(Opttax!G81/GAMSopt!G81,"")</f>
        <v/>
      </c>
      <c r="I81" s="128" t="str">
        <f aca="false">IFERROR(Opttax!H81/GAMSopt!H81,"")</f>
        <v/>
      </c>
      <c r="J81" s="128" t="str">
        <f aca="false">IFERROR(Opttax!I81/GAMSopt!I81,"")</f>
        <v/>
      </c>
      <c r="K81" s="128" t="str">
        <f aca="false">IFERROR(Opttax!J81/GAMSopt!J81,"")</f>
        <v/>
      </c>
      <c r="L81" s="128" t="str">
        <f aca="false">IFERROR(Opttax!K81/GAMSopt!K81,"")</f>
        <v/>
      </c>
      <c r="M81" s="128" t="str">
        <f aca="false">IFERROR(Opttax!L81/GAMSopt!L81,"")</f>
        <v/>
      </c>
      <c r="N81" s="128" t="str">
        <f aca="false">IFERROR(Opttax!M81/GAMSopt!M81,"")</f>
        <v/>
      </c>
      <c r="O81" s="128" t="str">
        <f aca="false">IFERROR(Opttax!N81/GAMSopt!N81,"")</f>
        <v/>
      </c>
      <c r="P81" s="128" t="str">
        <f aca="false">IFERROR(Opttax!O81/GAMSopt!O81,"")</f>
        <v/>
      </c>
      <c r="Q81" s="128" t="str">
        <f aca="false">IFERROR(Opttax!P81/GAMSopt!P81,"")</f>
        <v/>
      </c>
      <c r="R81" s="128" t="str">
        <f aca="false">IFERROR(Opttax!Q81/GAMSopt!Q81,"")</f>
        <v/>
      </c>
      <c r="S81" s="128" t="str">
        <f aca="false">IFERROR(Opttax!R81/GAMSopt!R81,"")</f>
        <v/>
      </c>
      <c r="T81" s="128" t="str">
        <f aca="false">IFERROR(Opttax!S81/GAMSopt!S81,"")</f>
        <v/>
      </c>
      <c r="U81" s="128" t="str">
        <f aca="false">IFERROR(Opttax!T81/GAMSopt!T81,"")</f>
        <v/>
      </c>
      <c r="V81" s="128" t="str">
        <f aca="false">IFERROR(Opttax!U81/GAMSopt!U81,"")</f>
        <v/>
      </c>
      <c r="W81" s="128" t="str">
        <f aca="false">IFERROR(Opttax!V81/GAMSopt!V81,"")</f>
        <v/>
      </c>
      <c r="X81" s="128" t="str">
        <f aca="false">IFERROR(Opttax!W81/GAMSopt!W81,"")</f>
        <v/>
      </c>
      <c r="Y81" s="128" t="str">
        <f aca="false">IFERROR(Opttax!X81/GAMSopt!X81,"")</f>
        <v/>
      </c>
      <c r="Z81" s="128" t="str">
        <f aca="false">IFERROR(Opttax!Y81/GAMSopt!Y81,"")</f>
        <v/>
      </c>
      <c r="AA81" s="128" t="str">
        <f aca="false">IFERROR(Opttax!Z81/GAMSopt!Z81,"")</f>
        <v/>
      </c>
      <c r="AB81" s="128" t="str">
        <f aca="false">IFERROR(Opttax!AA81/GAMSopt!AA81,"")</f>
        <v/>
      </c>
      <c r="AC81" s="128" t="str">
        <f aca="false">IFERROR(Opttax!AB81/GAMSopt!AB81,"")</f>
        <v/>
      </c>
      <c r="AD81" s="128" t="str">
        <f aca="false">IFERROR(Opttax!AC81/GAMSopt!AC81,"")</f>
        <v/>
      </c>
      <c r="AE81" s="128" t="str">
        <f aca="false">IFERROR(Opttax!AD81/GAMSopt!AD81,"")</f>
        <v/>
      </c>
      <c r="AF81" s="128" t="str">
        <f aca="false">IFERROR(Opttax!AE81/GAMSopt!AE81,"")</f>
        <v/>
      </c>
      <c r="AG81" s="128" t="str">
        <f aca="false">IFERROR(Opttax!AF81/GAMSopt!AF81,"")</f>
        <v/>
      </c>
      <c r="AH81" s="128" t="str">
        <f aca="false">IFERROR(Opttax!AG81/GAMSopt!AG81,"")</f>
        <v/>
      </c>
      <c r="AI81" s="128" t="str">
        <f aca="false">IFERROR(Opttax!AH81/GAMSopt!AH81,"")</f>
        <v/>
      </c>
      <c r="AJ81" s="128" t="str">
        <f aca="false">IFERROR(Opttax!AI81/GAMSopt!AI81,"")</f>
        <v/>
      </c>
      <c r="AK81" s="128" t="str">
        <f aca="false">IFERROR(Opttax!AJ81/GAMSopt!AJ81,"")</f>
        <v/>
      </c>
      <c r="AL81" s="128" t="str">
        <f aca="false">IFERROR(Opttax!AK81/GAMSopt!AK81,"")</f>
        <v/>
      </c>
      <c r="AM81" s="128" t="str">
        <f aca="false">IFERROR(Opttax!AL81/GAMSopt!AL81,"")</f>
        <v/>
      </c>
      <c r="AN81" s="128" t="str">
        <f aca="false">IFERROR(Opttax!AM81/GAMSopt!AM81,"")</f>
        <v/>
      </c>
      <c r="AO81" s="128" t="str">
        <f aca="false">IFERROR(Opttax!AN81/GAMSopt!AN81,"")</f>
        <v/>
      </c>
      <c r="AP81" s="128" t="str">
        <f aca="false">IFERROR(Opttax!AO81/GAMSopt!AO81,"")</f>
        <v/>
      </c>
      <c r="AQ81" s="128" t="str">
        <f aca="false">IFERROR(Opttax!AP81/GAMSopt!AP81,"")</f>
        <v/>
      </c>
      <c r="AR81" s="128" t="str">
        <f aca="false">IFERROR(Opttax!AQ81/GAMSopt!AQ81,"")</f>
        <v/>
      </c>
      <c r="AS81" s="128" t="str">
        <f aca="false">IFERROR(Opttax!AR81/GAMSopt!AR81,"")</f>
        <v/>
      </c>
      <c r="AT81" s="128" t="str">
        <f aca="false">IFERROR(Opttax!AS81/GAMSopt!AS81,"")</f>
        <v/>
      </c>
      <c r="AU81" s="128" t="str">
        <f aca="false">IFERROR(Opttax!AT81/GAMSopt!AT81,"")</f>
        <v/>
      </c>
      <c r="AV81" s="128" t="str">
        <f aca="false">IFERROR(Opttax!AU81/GAMSopt!AU81,"")</f>
        <v/>
      </c>
      <c r="AW81" s="128" t="str">
        <f aca="false">IFERROR(Opttax!AV81/GAMSopt!AV81,"")</f>
        <v/>
      </c>
      <c r="AX81" s="128" t="str">
        <f aca="false">IFERROR(Opttax!AW81/GAMSopt!AW81,"")</f>
        <v/>
      </c>
      <c r="AY81" s="128" t="str">
        <f aca="false">IFERROR(Opttax!AX81/GAMSopt!AX81,"")</f>
        <v/>
      </c>
      <c r="AZ81" s="128" t="str">
        <f aca="false">IFERROR(Opttax!AY81/GAMSopt!AY81,"")</f>
        <v/>
      </c>
      <c r="BA81" s="128" t="str">
        <f aca="false">IFERROR(Opttax!AZ81/GAMSopt!AZ81,"")</f>
        <v/>
      </c>
      <c r="BB81" s="128" t="str">
        <f aca="false">IFERROR(Opttax!BA81/GAMSopt!BA81,"")</f>
        <v/>
      </c>
      <c r="BC81" s="128" t="str">
        <f aca="false">IFERROR(Opttax!BB81/GAMSopt!BB81,"")</f>
        <v/>
      </c>
      <c r="BD81" s="128" t="str">
        <f aca="false">IFERROR(Opttax!BC81/GAMSopt!BC81,"")</f>
        <v/>
      </c>
      <c r="BE81" s="128" t="str">
        <f aca="false">IFERROR(Opttax!BD81/GAMSopt!BD81,"")</f>
        <v/>
      </c>
      <c r="BF81" s="128" t="str">
        <f aca="false">IFERROR(Opttax!BE81/GAMSopt!BE81,"")</f>
        <v/>
      </c>
      <c r="BG81" s="128" t="str">
        <f aca="false">IFERROR(Opttax!BF81/GAMSopt!BF81,"")</f>
        <v/>
      </c>
      <c r="BH81" s="128" t="str">
        <f aca="false">IFERROR(Opttax!BG81/GAMSopt!BG81,"")</f>
        <v/>
      </c>
      <c r="BI81" s="128" t="str">
        <f aca="false">IFERROR(Opttax!BH81/GAMSopt!BH81,"")</f>
        <v/>
      </c>
      <c r="BJ81" s="128" t="str">
        <f aca="false">IFERROR(Opttax!BI81/GAMSopt!BI81,"")</f>
        <v/>
      </c>
    </row>
    <row r="82" customFormat="false" ht="12.75" hidden="false" customHeight="false" outlineLevel="0" collapsed="false">
      <c r="A82" s="0" t="str">
        <f aca="false">Opttax!A82</f>
        <v>Speed of adjustment parameter for atmospheric temperature (c1)</v>
      </c>
      <c r="B82" s="0" t="str">
        <f aca="false">GAMSopt!A82</f>
        <v>Speed of Adjustment Parameter for Atmospheric Temperature</v>
      </c>
      <c r="C82" s="128" t="n">
        <f aca="false">IFERROR(Opttax!B82/GAMSopt!B82,"")</f>
        <v>1</v>
      </c>
      <c r="D82" s="128" t="str">
        <f aca="false">IFERROR(Opttax!C82/GAMSopt!C82,"")</f>
        <v/>
      </c>
      <c r="E82" s="128" t="str">
        <f aca="false">IFERROR(Opttax!D82/GAMSopt!D82,"")</f>
        <v/>
      </c>
      <c r="F82" s="128" t="str">
        <f aca="false">IFERROR(Opttax!E82/GAMSopt!E82,"")</f>
        <v/>
      </c>
      <c r="G82" s="128" t="str">
        <f aca="false">IFERROR(Opttax!F82/GAMSopt!F82,"")</f>
        <v/>
      </c>
      <c r="H82" s="128" t="str">
        <f aca="false">IFERROR(Opttax!G82/GAMSopt!G82,"")</f>
        <v/>
      </c>
      <c r="I82" s="128" t="str">
        <f aca="false">IFERROR(Opttax!H82/GAMSopt!H82,"")</f>
        <v/>
      </c>
      <c r="J82" s="128" t="str">
        <f aca="false">IFERROR(Opttax!I82/GAMSopt!I82,"")</f>
        <v/>
      </c>
      <c r="K82" s="128" t="str">
        <f aca="false">IFERROR(Opttax!J82/GAMSopt!J82,"")</f>
        <v/>
      </c>
      <c r="L82" s="128" t="str">
        <f aca="false">IFERROR(Opttax!K82/GAMSopt!K82,"")</f>
        <v/>
      </c>
      <c r="M82" s="128" t="str">
        <f aca="false">IFERROR(Opttax!L82/GAMSopt!L82,"")</f>
        <v/>
      </c>
      <c r="N82" s="128" t="str">
        <f aca="false">IFERROR(Opttax!M82/GAMSopt!M82,"")</f>
        <v/>
      </c>
      <c r="O82" s="128" t="str">
        <f aca="false">IFERROR(Opttax!N82/GAMSopt!N82,"")</f>
        <v/>
      </c>
      <c r="P82" s="128" t="str">
        <f aca="false">IFERROR(Opttax!O82/GAMSopt!O82,"")</f>
        <v/>
      </c>
      <c r="Q82" s="128" t="str">
        <f aca="false">IFERROR(Opttax!P82/GAMSopt!P82,"")</f>
        <v/>
      </c>
      <c r="R82" s="128" t="str">
        <f aca="false">IFERROR(Opttax!Q82/GAMSopt!Q82,"")</f>
        <v/>
      </c>
      <c r="S82" s="128" t="str">
        <f aca="false">IFERROR(Opttax!R82/GAMSopt!R82,"")</f>
        <v/>
      </c>
      <c r="T82" s="128" t="str">
        <f aca="false">IFERROR(Opttax!S82/GAMSopt!S82,"")</f>
        <v/>
      </c>
      <c r="U82" s="128" t="str">
        <f aca="false">IFERROR(Opttax!T82/GAMSopt!T82,"")</f>
        <v/>
      </c>
      <c r="V82" s="128" t="str">
        <f aca="false">IFERROR(Opttax!U82/GAMSopt!U82,"")</f>
        <v/>
      </c>
      <c r="W82" s="128" t="str">
        <f aca="false">IFERROR(Opttax!V82/GAMSopt!V82,"")</f>
        <v/>
      </c>
      <c r="X82" s="128" t="str">
        <f aca="false">IFERROR(Opttax!W82/GAMSopt!W82,"")</f>
        <v/>
      </c>
      <c r="Y82" s="128" t="str">
        <f aca="false">IFERROR(Opttax!X82/GAMSopt!X82,"")</f>
        <v/>
      </c>
      <c r="Z82" s="128" t="str">
        <f aca="false">IFERROR(Opttax!Y82/GAMSopt!Y82,"")</f>
        <v/>
      </c>
      <c r="AA82" s="128" t="str">
        <f aca="false">IFERROR(Opttax!Z82/GAMSopt!Z82,"")</f>
        <v/>
      </c>
      <c r="AB82" s="128" t="str">
        <f aca="false">IFERROR(Opttax!AA82/GAMSopt!AA82,"")</f>
        <v/>
      </c>
      <c r="AC82" s="128" t="str">
        <f aca="false">IFERROR(Opttax!AB82/GAMSopt!AB82,"")</f>
        <v/>
      </c>
      <c r="AD82" s="128" t="str">
        <f aca="false">IFERROR(Opttax!AC82/GAMSopt!AC82,"")</f>
        <v/>
      </c>
      <c r="AE82" s="128" t="str">
        <f aca="false">IFERROR(Opttax!AD82/GAMSopt!AD82,"")</f>
        <v/>
      </c>
      <c r="AF82" s="128" t="str">
        <f aca="false">IFERROR(Opttax!AE82/GAMSopt!AE82,"")</f>
        <v/>
      </c>
      <c r="AG82" s="128" t="str">
        <f aca="false">IFERROR(Opttax!AF82/GAMSopt!AF82,"")</f>
        <v/>
      </c>
      <c r="AH82" s="128" t="str">
        <f aca="false">IFERROR(Opttax!AG82/GAMSopt!AG82,"")</f>
        <v/>
      </c>
      <c r="AI82" s="128" t="str">
        <f aca="false">IFERROR(Opttax!AH82/GAMSopt!AH82,"")</f>
        <v/>
      </c>
      <c r="AJ82" s="128" t="str">
        <f aca="false">IFERROR(Opttax!AI82/GAMSopt!AI82,"")</f>
        <v/>
      </c>
      <c r="AK82" s="128" t="str">
        <f aca="false">IFERROR(Opttax!AJ82/GAMSopt!AJ82,"")</f>
        <v/>
      </c>
      <c r="AL82" s="128" t="str">
        <f aca="false">IFERROR(Opttax!AK82/GAMSopt!AK82,"")</f>
        <v/>
      </c>
      <c r="AM82" s="128" t="str">
        <f aca="false">IFERROR(Opttax!AL82/GAMSopt!AL82,"")</f>
        <v/>
      </c>
      <c r="AN82" s="128" t="str">
        <f aca="false">IFERROR(Opttax!AM82/GAMSopt!AM82,"")</f>
        <v/>
      </c>
      <c r="AO82" s="128" t="str">
        <f aca="false">IFERROR(Opttax!AN82/GAMSopt!AN82,"")</f>
        <v/>
      </c>
      <c r="AP82" s="128" t="str">
        <f aca="false">IFERROR(Opttax!AO82/GAMSopt!AO82,"")</f>
        <v/>
      </c>
      <c r="AQ82" s="128" t="str">
        <f aca="false">IFERROR(Opttax!AP82/GAMSopt!AP82,"")</f>
        <v/>
      </c>
      <c r="AR82" s="128" t="str">
        <f aca="false">IFERROR(Opttax!AQ82/GAMSopt!AQ82,"")</f>
        <v/>
      </c>
      <c r="AS82" s="128" t="str">
        <f aca="false">IFERROR(Opttax!AR82/GAMSopt!AR82,"")</f>
        <v/>
      </c>
      <c r="AT82" s="128" t="str">
        <f aca="false">IFERROR(Opttax!AS82/GAMSopt!AS82,"")</f>
        <v/>
      </c>
      <c r="AU82" s="128" t="str">
        <f aca="false">IFERROR(Opttax!AT82/GAMSopt!AT82,"")</f>
        <v/>
      </c>
      <c r="AV82" s="128" t="str">
        <f aca="false">IFERROR(Opttax!AU82/GAMSopt!AU82,"")</f>
        <v/>
      </c>
      <c r="AW82" s="128" t="str">
        <f aca="false">IFERROR(Opttax!AV82/GAMSopt!AV82,"")</f>
        <v/>
      </c>
      <c r="AX82" s="128" t="str">
        <f aca="false">IFERROR(Opttax!AW82/GAMSopt!AW82,"")</f>
        <v/>
      </c>
      <c r="AY82" s="128" t="str">
        <f aca="false">IFERROR(Opttax!AX82/GAMSopt!AX82,"")</f>
        <v/>
      </c>
      <c r="AZ82" s="128" t="str">
        <f aca="false">IFERROR(Opttax!AY82/GAMSopt!AY82,"")</f>
        <v/>
      </c>
      <c r="BA82" s="128" t="str">
        <f aca="false">IFERROR(Opttax!AZ82/GAMSopt!AZ82,"")</f>
        <v/>
      </c>
      <c r="BB82" s="128" t="str">
        <f aca="false">IFERROR(Opttax!BA82/GAMSopt!BA82,"")</f>
        <v/>
      </c>
      <c r="BC82" s="128" t="str">
        <f aca="false">IFERROR(Opttax!BB82/GAMSopt!BB82,"")</f>
        <v/>
      </c>
      <c r="BD82" s="128" t="str">
        <f aca="false">IFERROR(Opttax!BC82/GAMSopt!BC82,"")</f>
        <v/>
      </c>
      <c r="BE82" s="128" t="str">
        <f aca="false">IFERROR(Opttax!BD82/GAMSopt!BD82,"")</f>
        <v/>
      </c>
      <c r="BF82" s="128" t="str">
        <f aca="false">IFERROR(Opttax!BE82/GAMSopt!BE82,"")</f>
        <v/>
      </c>
      <c r="BG82" s="128" t="str">
        <f aca="false">IFERROR(Opttax!BF82/GAMSopt!BF82,"")</f>
        <v/>
      </c>
      <c r="BH82" s="128" t="str">
        <f aca="false">IFERROR(Opttax!BG82/GAMSopt!BG82,"")</f>
        <v/>
      </c>
      <c r="BI82" s="128" t="str">
        <f aca="false">IFERROR(Opttax!BH82/GAMSopt!BH82,"")</f>
        <v/>
      </c>
      <c r="BJ82" s="128" t="str">
        <f aca="false">IFERROR(Opttax!BI82/GAMSopt!BI82,"")</f>
        <v/>
      </c>
    </row>
    <row r="83" customFormat="false" ht="12.75" hidden="false" customHeight="false" outlineLevel="0" collapsed="false">
      <c r="A83" s="0" t="str">
        <f aca="false">Opttax!A83</f>
        <v>Coefficient of heat loss from atmosphere to oceans (c3)</v>
      </c>
      <c r="B83" s="0" t="str">
        <f aca="false">GAMSopt!A83</f>
        <v>Coefficient of Heat Loss from Atmosphere to Oceans</v>
      </c>
      <c r="C83" s="128" t="n">
        <f aca="false">IFERROR(Opttax!B83/GAMSopt!B83,"")</f>
        <v>1</v>
      </c>
      <c r="D83" s="128" t="str">
        <f aca="false">IFERROR(Opttax!C83/GAMSopt!C83,"")</f>
        <v/>
      </c>
      <c r="E83" s="128" t="str">
        <f aca="false">IFERROR(Opttax!D83/GAMSopt!D83,"")</f>
        <v/>
      </c>
      <c r="F83" s="128" t="str">
        <f aca="false">IFERROR(Opttax!E83/GAMSopt!E83,"")</f>
        <v/>
      </c>
      <c r="G83" s="128" t="str">
        <f aca="false">IFERROR(Opttax!F83/GAMSopt!F83,"")</f>
        <v/>
      </c>
      <c r="H83" s="128" t="str">
        <f aca="false">IFERROR(Opttax!G83/GAMSopt!G83,"")</f>
        <v/>
      </c>
      <c r="I83" s="128" t="str">
        <f aca="false">IFERROR(Opttax!H83/GAMSopt!H83,"")</f>
        <v/>
      </c>
      <c r="J83" s="128" t="str">
        <f aca="false">IFERROR(Opttax!I83/GAMSopt!I83,"")</f>
        <v/>
      </c>
      <c r="K83" s="128" t="str">
        <f aca="false">IFERROR(Opttax!J83/GAMSopt!J83,"")</f>
        <v/>
      </c>
      <c r="L83" s="128" t="str">
        <f aca="false">IFERROR(Opttax!K83/GAMSopt!K83,"")</f>
        <v/>
      </c>
      <c r="M83" s="128" t="str">
        <f aca="false">IFERROR(Opttax!L83/GAMSopt!L83,"")</f>
        <v/>
      </c>
      <c r="N83" s="128" t="str">
        <f aca="false">IFERROR(Opttax!M83/GAMSopt!M83,"")</f>
        <v/>
      </c>
      <c r="O83" s="128" t="str">
        <f aca="false">IFERROR(Opttax!N83/GAMSopt!N83,"")</f>
        <v/>
      </c>
      <c r="P83" s="128" t="str">
        <f aca="false">IFERROR(Opttax!O83/GAMSopt!O83,"")</f>
        <v/>
      </c>
      <c r="Q83" s="128" t="str">
        <f aca="false">IFERROR(Opttax!P83/GAMSopt!P83,"")</f>
        <v/>
      </c>
      <c r="R83" s="128" t="str">
        <f aca="false">IFERROR(Opttax!Q83/GAMSopt!Q83,"")</f>
        <v/>
      </c>
      <c r="S83" s="128" t="str">
        <f aca="false">IFERROR(Opttax!R83/GAMSopt!R83,"")</f>
        <v/>
      </c>
      <c r="T83" s="128" t="str">
        <f aca="false">IFERROR(Opttax!S83/GAMSopt!S83,"")</f>
        <v/>
      </c>
      <c r="U83" s="128" t="str">
        <f aca="false">IFERROR(Opttax!T83/GAMSopt!T83,"")</f>
        <v/>
      </c>
      <c r="V83" s="128" t="str">
        <f aca="false">IFERROR(Opttax!U83/GAMSopt!U83,"")</f>
        <v/>
      </c>
      <c r="W83" s="128" t="str">
        <f aca="false">IFERROR(Opttax!V83/GAMSopt!V83,"")</f>
        <v/>
      </c>
      <c r="X83" s="128" t="str">
        <f aca="false">IFERROR(Opttax!W83/GAMSopt!W83,"")</f>
        <v/>
      </c>
      <c r="Y83" s="128" t="str">
        <f aca="false">IFERROR(Opttax!X83/GAMSopt!X83,"")</f>
        <v/>
      </c>
      <c r="Z83" s="128" t="str">
        <f aca="false">IFERROR(Opttax!Y83/GAMSopt!Y83,"")</f>
        <v/>
      </c>
      <c r="AA83" s="128" t="str">
        <f aca="false">IFERROR(Opttax!Z83/GAMSopt!Z83,"")</f>
        <v/>
      </c>
      <c r="AB83" s="128" t="str">
        <f aca="false">IFERROR(Opttax!AA83/GAMSopt!AA83,"")</f>
        <v/>
      </c>
      <c r="AC83" s="128" t="str">
        <f aca="false">IFERROR(Opttax!AB83/GAMSopt!AB83,"")</f>
        <v/>
      </c>
      <c r="AD83" s="128" t="str">
        <f aca="false">IFERROR(Opttax!AC83/GAMSopt!AC83,"")</f>
        <v/>
      </c>
      <c r="AE83" s="128" t="str">
        <f aca="false">IFERROR(Opttax!AD83/GAMSopt!AD83,"")</f>
        <v/>
      </c>
      <c r="AF83" s="128" t="str">
        <f aca="false">IFERROR(Opttax!AE83/GAMSopt!AE83,"")</f>
        <v/>
      </c>
      <c r="AG83" s="128" t="str">
        <f aca="false">IFERROR(Opttax!AF83/GAMSopt!AF83,"")</f>
        <v/>
      </c>
      <c r="AH83" s="128" t="str">
        <f aca="false">IFERROR(Opttax!AG83/GAMSopt!AG83,"")</f>
        <v/>
      </c>
      <c r="AI83" s="128" t="str">
        <f aca="false">IFERROR(Opttax!AH83/GAMSopt!AH83,"")</f>
        <v/>
      </c>
      <c r="AJ83" s="128" t="str">
        <f aca="false">IFERROR(Opttax!AI83/GAMSopt!AI83,"")</f>
        <v/>
      </c>
      <c r="AK83" s="128" t="str">
        <f aca="false">IFERROR(Opttax!AJ83/GAMSopt!AJ83,"")</f>
        <v/>
      </c>
      <c r="AL83" s="128" t="str">
        <f aca="false">IFERROR(Opttax!AK83/GAMSopt!AK83,"")</f>
        <v/>
      </c>
      <c r="AM83" s="128" t="str">
        <f aca="false">IFERROR(Opttax!AL83/GAMSopt!AL83,"")</f>
        <v/>
      </c>
      <c r="AN83" s="128" t="str">
        <f aca="false">IFERROR(Opttax!AM83/GAMSopt!AM83,"")</f>
        <v/>
      </c>
      <c r="AO83" s="128" t="str">
        <f aca="false">IFERROR(Opttax!AN83/GAMSopt!AN83,"")</f>
        <v/>
      </c>
      <c r="AP83" s="128" t="str">
        <f aca="false">IFERROR(Opttax!AO83/GAMSopt!AO83,"")</f>
        <v/>
      </c>
      <c r="AQ83" s="128" t="str">
        <f aca="false">IFERROR(Opttax!AP83/GAMSopt!AP83,"")</f>
        <v/>
      </c>
      <c r="AR83" s="128" t="str">
        <f aca="false">IFERROR(Opttax!AQ83/GAMSopt!AQ83,"")</f>
        <v/>
      </c>
      <c r="AS83" s="128" t="str">
        <f aca="false">IFERROR(Opttax!AR83/GAMSopt!AR83,"")</f>
        <v/>
      </c>
      <c r="AT83" s="128" t="str">
        <f aca="false">IFERROR(Opttax!AS83/GAMSopt!AS83,"")</f>
        <v/>
      </c>
      <c r="AU83" s="128" t="str">
        <f aca="false">IFERROR(Opttax!AT83/GAMSopt!AT83,"")</f>
        <v/>
      </c>
      <c r="AV83" s="128" t="str">
        <f aca="false">IFERROR(Opttax!AU83/GAMSopt!AU83,"")</f>
        <v/>
      </c>
      <c r="AW83" s="128" t="str">
        <f aca="false">IFERROR(Opttax!AV83/GAMSopt!AV83,"")</f>
        <v/>
      </c>
      <c r="AX83" s="128" t="str">
        <f aca="false">IFERROR(Opttax!AW83/GAMSopt!AW83,"")</f>
        <v/>
      </c>
      <c r="AY83" s="128" t="str">
        <f aca="false">IFERROR(Opttax!AX83/GAMSopt!AX83,"")</f>
        <v/>
      </c>
      <c r="AZ83" s="128" t="str">
        <f aca="false">IFERROR(Opttax!AY83/GAMSopt!AY83,"")</f>
        <v/>
      </c>
      <c r="BA83" s="128" t="str">
        <f aca="false">IFERROR(Opttax!AZ83/GAMSopt!AZ83,"")</f>
        <v/>
      </c>
      <c r="BB83" s="128" t="str">
        <f aca="false">IFERROR(Opttax!BA83/GAMSopt!BA83,"")</f>
        <v/>
      </c>
      <c r="BC83" s="128" t="str">
        <f aca="false">IFERROR(Opttax!BB83/GAMSopt!BB83,"")</f>
        <v/>
      </c>
      <c r="BD83" s="128" t="str">
        <f aca="false">IFERROR(Opttax!BC83/GAMSopt!BC83,"")</f>
        <v/>
      </c>
      <c r="BE83" s="128" t="str">
        <f aca="false">IFERROR(Opttax!BD83/GAMSopt!BD83,"")</f>
        <v/>
      </c>
      <c r="BF83" s="128" t="str">
        <f aca="false">IFERROR(Opttax!BE83/GAMSopt!BE83,"")</f>
        <v/>
      </c>
      <c r="BG83" s="128" t="str">
        <f aca="false">IFERROR(Opttax!BF83/GAMSopt!BF83,"")</f>
        <v/>
      </c>
      <c r="BH83" s="128" t="str">
        <f aca="false">IFERROR(Opttax!BG83/GAMSopt!BG83,"")</f>
        <v/>
      </c>
      <c r="BI83" s="128" t="str">
        <f aca="false">IFERROR(Opttax!BH83/GAMSopt!BH83,"")</f>
        <v/>
      </c>
      <c r="BJ83" s="128" t="str">
        <f aca="false">IFERROR(Opttax!BI83/GAMSopt!BI83,"")</f>
        <v/>
      </c>
    </row>
    <row r="84" customFormat="false" ht="12.75" hidden="false" customHeight="false" outlineLevel="0" collapsed="false">
      <c r="A84" s="0" t="str">
        <f aca="false">Opttax!A84</f>
        <v>Coefficient of heat gain by deep oceans (c4)</v>
      </c>
      <c r="B84" s="0" t="str">
        <f aca="false">GAMSopt!A84</f>
        <v>Coefficient of Heat Gain by Deep Oceans</v>
      </c>
      <c r="C84" s="128" t="n">
        <f aca="false">IFERROR(Opttax!B84/GAMSopt!B84,"")</f>
        <v>1</v>
      </c>
      <c r="D84" s="128" t="str">
        <f aca="false">IFERROR(Opttax!C84/GAMSopt!C84,"")</f>
        <v/>
      </c>
      <c r="E84" s="128" t="str">
        <f aca="false">IFERROR(Opttax!D84/GAMSopt!D84,"")</f>
        <v/>
      </c>
      <c r="F84" s="128" t="str">
        <f aca="false">IFERROR(Opttax!E84/GAMSopt!E84,"")</f>
        <v/>
      </c>
      <c r="G84" s="128" t="str">
        <f aca="false">IFERROR(Opttax!F84/GAMSopt!F84,"")</f>
        <v/>
      </c>
      <c r="H84" s="128" t="str">
        <f aca="false">IFERROR(Opttax!G84/GAMSopt!G84,"")</f>
        <v/>
      </c>
      <c r="I84" s="128" t="str">
        <f aca="false">IFERROR(Opttax!H84/GAMSopt!H84,"")</f>
        <v/>
      </c>
      <c r="J84" s="128" t="str">
        <f aca="false">IFERROR(Opttax!I84/GAMSopt!I84,"")</f>
        <v/>
      </c>
      <c r="K84" s="128" t="str">
        <f aca="false">IFERROR(Opttax!J84/GAMSopt!J84,"")</f>
        <v/>
      </c>
      <c r="L84" s="128" t="str">
        <f aca="false">IFERROR(Opttax!K84/GAMSopt!K84,"")</f>
        <v/>
      </c>
      <c r="M84" s="128" t="str">
        <f aca="false">IFERROR(Opttax!L84/GAMSopt!L84,"")</f>
        <v/>
      </c>
      <c r="N84" s="128" t="str">
        <f aca="false">IFERROR(Opttax!M84/GAMSopt!M84,"")</f>
        <v/>
      </c>
      <c r="O84" s="128" t="str">
        <f aca="false">IFERROR(Opttax!N84/GAMSopt!N84,"")</f>
        <v/>
      </c>
      <c r="P84" s="128" t="str">
        <f aca="false">IFERROR(Opttax!O84/GAMSopt!O84,"")</f>
        <v/>
      </c>
      <c r="Q84" s="128" t="str">
        <f aca="false">IFERROR(Opttax!P84/GAMSopt!P84,"")</f>
        <v/>
      </c>
      <c r="R84" s="128" t="str">
        <f aca="false">IFERROR(Opttax!Q84/GAMSopt!Q84,"")</f>
        <v/>
      </c>
      <c r="S84" s="128" t="str">
        <f aca="false">IFERROR(Opttax!R84/GAMSopt!R84,"")</f>
        <v/>
      </c>
      <c r="T84" s="128" t="str">
        <f aca="false">IFERROR(Opttax!S84/GAMSopt!S84,"")</f>
        <v/>
      </c>
      <c r="U84" s="128" t="str">
        <f aca="false">IFERROR(Opttax!T84/GAMSopt!T84,"")</f>
        <v/>
      </c>
      <c r="V84" s="128" t="str">
        <f aca="false">IFERROR(Opttax!U84/GAMSopt!U84,"")</f>
        <v/>
      </c>
      <c r="W84" s="128" t="str">
        <f aca="false">IFERROR(Opttax!V84/GAMSopt!V84,"")</f>
        <v/>
      </c>
      <c r="X84" s="128" t="str">
        <f aca="false">IFERROR(Opttax!W84/GAMSopt!W84,"")</f>
        <v/>
      </c>
      <c r="Y84" s="128" t="str">
        <f aca="false">IFERROR(Opttax!X84/GAMSopt!X84,"")</f>
        <v/>
      </c>
      <c r="Z84" s="128" t="str">
        <f aca="false">IFERROR(Opttax!Y84/GAMSopt!Y84,"")</f>
        <v/>
      </c>
      <c r="AA84" s="128" t="str">
        <f aca="false">IFERROR(Opttax!Z84/GAMSopt!Z84,"")</f>
        <v/>
      </c>
      <c r="AB84" s="128" t="str">
        <f aca="false">IFERROR(Opttax!AA84/GAMSopt!AA84,"")</f>
        <v/>
      </c>
      <c r="AC84" s="128" t="str">
        <f aca="false">IFERROR(Opttax!AB84/GAMSopt!AB84,"")</f>
        <v/>
      </c>
      <c r="AD84" s="128" t="str">
        <f aca="false">IFERROR(Opttax!AC84/GAMSopt!AC84,"")</f>
        <v/>
      </c>
      <c r="AE84" s="128" t="str">
        <f aca="false">IFERROR(Opttax!AD84/GAMSopt!AD84,"")</f>
        <v/>
      </c>
      <c r="AF84" s="128" t="str">
        <f aca="false">IFERROR(Opttax!AE84/GAMSopt!AE84,"")</f>
        <v/>
      </c>
      <c r="AG84" s="128" t="str">
        <f aca="false">IFERROR(Opttax!AF84/GAMSopt!AF84,"")</f>
        <v/>
      </c>
      <c r="AH84" s="128" t="str">
        <f aca="false">IFERROR(Opttax!AG84/GAMSopt!AG84,"")</f>
        <v/>
      </c>
      <c r="AI84" s="128" t="str">
        <f aca="false">IFERROR(Opttax!AH84/GAMSopt!AH84,"")</f>
        <v/>
      </c>
      <c r="AJ84" s="128" t="str">
        <f aca="false">IFERROR(Opttax!AI84/GAMSopt!AI84,"")</f>
        <v/>
      </c>
      <c r="AK84" s="128" t="str">
        <f aca="false">IFERROR(Opttax!AJ84/GAMSopt!AJ84,"")</f>
        <v/>
      </c>
      <c r="AL84" s="128" t="str">
        <f aca="false">IFERROR(Opttax!AK84/GAMSopt!AK84,"")</f>
        <v/>
      </c>
      <c r="AM84" s="128" t="str">
        <f aca="false">IFERROR(Opttax!AL84/GAMSopt!AL84,"")</f>
        <v/>
      </c>
      <c r="AN84" s="128" t="str">
        <f aca="false">IFERROR(Opttax!AM84/GAMSopt!AM84,"")</f>
        <v/>
      </c>
      <c r="AO84" s="128" t="str">
        <f aca="false">IFERROR(Opttax!AN84/GAMSopt!AN84,"")</f>
        <v/>
      </c>
      <c r="AP84" s="128" t="str">
        <f aca="false">IFERROR(Opttax!AO84/GAMSopt!AO84,"")</f>
        <v/>
      </c>
      <c r="AQ84" s="128" t="str">
        <f aca="false">IFERROR(Opttax!AP84/GAMSopt!AP84,"")</f>
        <v/>
      </c>
      <c r="AR84" s="128" t="str">
        <f aca="false">IFERROR(Opttax!AQ84/GAMSopt!AQ84,"")</f>
        <v/>
      </c>
      <c r="AS84" s="128" t="str">
        <f aca="false">IFERROR(Opttax!AR84/GAMSopt!AR84,"")</f>
        <v/>
      </c>
      <c r="AT84" s="128" t="str">
        <f aca="false">IFERROR(Opttax!AS84/GAMSopt!AS84,"")</f>
        <v/>
      </c>
      <c r="AU84" s="128" t="str">
        <f aca="false">IFERROR(Opttax!AT84/GAMSopt!AT84,"")</f>
        <v/>
      </c>
      <c r="AV84" s="128" t="str">
        <f aca="false">IFERROR(Opttax!AU84/GAMSopt!AU84,"")</f>
        <v/>
      </c>
      <c r="AW84" s="128" t="str">
        <f aca="false">IFERROR(Opttax!AV84/GAMSopt!AV84,"")</f>
        <v/>
      </c>
      <c r="AX84" s="128" t="str">
        <f aca="false">IFERROR(Opttax!AW84/GAMSopt!AW84,"")</f>
        <v/>
      </c>
      <c r="AY84" s="128" t="str">
        <f aca="false">IFERROR(Opttax!AX84/GAMSopt!AX84,"")</f>
        <v/>
      </c>
      <c r="AZ84" s="128" t="str">
        <f aca="false">IFERROR(Opttax!AY84/GAMSopt!AY84,"")</f>
        <v/>
      </c>
      <c r="BA84" s="128" t="str">
        <f aca="false">IFERROR(Opttax!AZ84/GAMSopt!AZ84,"")</f>
        <v/>
      </c>
      <c r="BB84" s="128" t="str">
        <f aca="false">IFERROR(Opttax!BA84/GAMSopt!BA84,"")</f>
        <v/>
      </c>
      <c r="BC84" s="128" t="str">
        <f aca="false">IFERROR(Opttax!BB84/GAMSopt!BB84,"")</f>
        <v/>
      </c>
      <c r="BD84" s="128" t="str">
        <f aca="false">IFERROR(Opttax!BC84/GAMSopt!BC84,"")</f>
        <v/>
      </c>
      <c r="BE84" s="128" t="str">
        <f aca="false">IFERROR(Opttax!BD84/GAMSopt!BD84,"")</f>
        <v/>
      </c>
      <c r="BF84" s="128" t="str">
        <f aca="false">IFERROR(Opttax!BE84/GAMSopt!BE84,"")</f>
        <v/>
      </c>
      <c r="BG84" s="128" t="str">
        <f aca="false">IFERROR(Opttax!BF84/GAMSopt!BF84,"")</f>
        <v/>
      </c>
      <c r="BH84" s="128" t="str">
        <f aca="false">IFERROR(Opttax!BG84/GAMSopt!BG84,"")</f>
        <v/>
      </c>
      <c r="BI84" s="128" t="str">
        <f aca="false">IFERROR(Opttax!BH84/GAMSopt!BH84,"")</f>
        <v/>
      </c>
      <c r="BJ84" s="128" t="str">
        <f aca="false">IFERROR(Opttax!BI84/GAMSopt!BI84,"")</f>
        <v/>
      </c>
    </row>
    <row r="85" customFormat="false" ht="12.75" hidden="false" customHeight="false" outlineLevel="0" collapsed="false">
      <c r="A85" s="0" t="str">
        <f aca="false">Opttax!A85</f>
        <v>Global Environmental Variables</v>
      </c>
      <c r="B85" s="0" t="str">
        <f aca="false">GAMSopt!A85</f>
        <v>** Global Environmental Variables</v>
      </c>
      <c r="C85" s="128" t="str">
        <f aca="false">IFERROR(Opttax!B85/GAMSopt!B85,"")</f>
        <v/>
      </c>
      <c r="D85" s="128" t="str">
        <f aca="false">IFERROR(Opttax!C85/GAMSopt!C85,"")</f>
        <v/>
      </c>
      <c r="E85" s="128" t="str">
        <f aca="false">IFERROR(Opttax!D85/GAMSopt!D85,"")</f>
        <v/>
      </c>
      <c r="F85" s="128" t="str">
        <f aca="false">IFERROR(Opttax!E85/GAMSopt!E85,"")</f>
        <v/>
      </c>
      <c r="G85" s="128" t="str">
        <f aca="false">IFERROR(Opttax!F85/GAMSopt!F85,"")</f>
        <v/>
      </c>
      <c r="H85" s="128" t="str">
        <f aca="false">IFERROR(Opttax!G85/GAMSopt!G85,"")</f>
        <v/>
      </c>
      <c r="I85" s="128" t="str">
        <f aca="false">IFERROR(Opttax!H85/GAMSopt!H85,"")</f>
        <v/>
      </c>
      <c r="J85" s="128" t="str">
        <f aca="false">IFERROR(Opttax!I85/GAMSopt!I85,"")</f>
        <v/>
      </c>
      <c r="K85" s="128" t="str">
        <f aca="false">IFERROR(Opttax!J85/GAMSopt!J85,"")</f>
        <v/>
      </c>
      <c r="L85" s="128" t="str">
        <f aca="false">IFERROR(Opttax!K85/GAMSopt!K85,"")</f>
        <v/>
      </c>
      <c r="M85" s="128" t="str">
        <f aca="false">IFERROR(Opttax!L85/GAMSopt!L85,"")</f>
        <v/>
      </c>
      <c r="N85" s="128" t="str">
        <f aca="false">IFERROR(Opttax!M85/GAMSopt!M85,"")</f>
        <v/>
      </c>
      <c r="O85" s="128" t="str">
        <f aca="false">IFERROR(Opttax!N85/GAMSopt!N85,"")</f>
        <v/>
      </c>
      <c r="P85" s="128" t="str">
        <f aca="false">IFERROR(Opttax!O85/GAMSopt!O85,"")</f>
        <v/>
      </c>
      <c r="Q85" s="128" t="str">
        <f aca="false">IFERROR(Opttax!P85/GAMSopt!P85,"")</f>
        <v/>
      </c>
      <c r="R85" s="128" t="str">
        <f aca="false">IFERROR(Opttax!Q85/GAMSopt!Q85,"")</f>
        <v/>
      </c>
      <c r="S85" s="128" t="str">
        <f aca="false">IFERROR(Opttax!R85/GAMSopt!R85,"")</f>
        <v/>
      </c>
      <c r="T85" s="128" t="str">
        <f aca="false">IFERROR(Opttax!S85/GAMSopt!S85,"")</f>
        <v/>
      </c>
      <c r="U85" s="128" t="str">
        <f aca="false">IFERROR(Opttax!T85/GAMSopt!T85,"")</f>
        <v/>
      </c>
      <c r="V85" s="128" t="str">
        <f aca="false">IFERROR(Opttax!U85/GAMSopt!U85,"")</f>
        <v/>
      </c>
      <c r="W85" s="128" t="str">
        <f aca="false">IFERROR(Opttax!V85/GAMSopt!V85,"")</f>
        <v/>
      </c>
      <c r="X85" s="128" t="str">
        <f aca="false">IFERROR(Opttax!W85/GAMSopt!W85,"")</f>
        <v/>
      </c>
      <c r="Y85" s="128" t="str">
        <f aca="false">IFERROR(Opttax!X85/GAMSopt!X85,"")</f>
        <v/>
      </c>
      <c r="Z85" s="128" t="str">
        <f aca="false">IFERROR(Opttax!Y85/GAMSopt!Y85,"")</f>
        <v/>
      </c>
      <c r="AA85" s="128" t="str">
        <f aca="false">IFERROR(Opttax!Z85/GAMSopt!Z85,"")</f>
        <v/>
      </c>
      <c r="AB85" s="128" t="str">
        <f aca="false">IFERROR(Opttax!AA85/GAMSopt!AA85,"")</f>
        <v/>
      </c>
      <c r="AC85" s="128" t="str">
        <f aca="false">IFERROR(Opttax!AB85/GAMSopt!AB85,"")</f>
        <v/>
      </c>
      <c r="AD85" s="128" t="str">
        <f aca="false">IFERROR(Opttax!AC85/GAMSopt!AC85,"")</f>
        <v/>
      </c>
      <c r="AE85" s="128" t="str">
        <f aca="false">IFERROR(Opttax!AD85/GAMSopt!AD85,"")</f>
        <v/>
      </c>
      <c r="AF85" s="128" t="str">
        <f aca="false">IFERROR(Opttax!AE85/GAMSopt!AE85,"")</f>
        <v/>
      </c>
      <c r="AG85" s="128" t="str">
        <f aca="false">IFERROR(Opttax!AF85/GAMSopt!AF85,"")</f>
        <v/>
      </c>
      <c r="AH85" s="128" t="str">
        <f aca="false">IFERROR(Opttax!AG85/GAMSopt!AG85,"")</f>
        <v/>
      </c>
      <c r="AI85" s="128" t="str">
        <f aca="false">IFERROR(Opttax!AH85/GAMSopt!AH85,"")</f>
        <v/>
      </c>
      <c r="AJ85" s="128" t="str">
        <f aca="false">IFERROR(Opttax!AI85/GAMSopt!AI85,"")</f>
        <v/>
      </c>
      <c r="AK85" s="128" t="str">
        <f aca="false">IFERROR(Opttax!AJ85/GAMSopt!AJ85,"")</f>
        <v/>
      </c>
      <c r="AL85" s="128" t="str">
        <f aca="false">IFERROR(Opttax!AK85/GAMSopt!AK85,"")</f>
        <v/>
      </c>
      <c r="AM85" s="128" t="str">
        <f aca="false">IFERROR(Opttax!AL85/GAMSopt!AL85,"")</f>
        <v/>
      </c>
      <c r="AN85" s="128" t="str">
        <f aca="false">IFERROR(Opttax!AM85/GAMSopt!AM85,"")</f>
        <v/>
      </c>
      <c r="AO85" s="128" t="str">
        <f aca="false">IFERROR(Opttax!AN85/GAMSopt!AN85,"")</f>
        <v/>
      </c>
      <c r="AP85" s="128" t="str">
        <f aca="false">IFERROR(Opttax!AO85/GAMSopt!AO85,"")</f>
        <v/>
      </c>
      <c r="AQ85" s="128" t="str">
        <f aca="false">IFERROR(Opttax!AP85/GAMSopt!AP85,"")</f>
        <v/>
      </c>
      <c r="AR85" s="128" t="str">
        <f aca="false">IFERROR(Opttax!AQ85/GAMSopt!AQ85,"")</f>
        <v/>
      </c>
      <c r="AS85" s="128" t="str">
        <f aca="false">IFERROR(Opttax!AR85/GAMSopt!AR85,"")</f>
        <v/>
      </c>
      <c r="AT85" s="128" t="str">
        <f aca="false">IFERROR(Opttax!AS85/GAMSopt!AS85,"")</f>
        <v/>
      </c>
      <c r="AU85" s="128" t="str">
        <f aca="false">IFERROR(Opttax!AT85/GAMSopt!AT85,"")</f>
        <v/>
      </c>
      <c r="AV85" s="128" t="str">
        <f aca="false">IFERROR(Opttax!AU85/GAMSopt!AU85,"")</f>
        <v/>
      </c>
      <c r="AW85" s="128" t="str">
        <f aca="false">IFERROR(Opttax!AV85/GAMSopt!AV85,"")</f>
        <v/>
      </c>
      <c r="AX85" s="128" t="str">
        <f aca="false">IFERROR(Opttax!AW85/GAMSopt!AW85,"")</f>
        <v/>
      </c>
      <c r="AY85" s="128" t="str">
        <f aca="false">IFERROR(Opttax!AX85/GAMSopt!AX85,"")</f>
        <v/>
      </c>
      <c r="AZ85" s="128" t="str">
        <f aca="false">IFERROR(Opttax!AY85/GAMSopt!AY85,"")</f>
        <v/>
      </c>
      <c r="BA85" s="128" t="str">
        <f aca="false">IFERROR(Opttax!AZ85/GAMSopt!AZ85,"")</f>
        <v/>
      </c>
      <c r="BB85" s="128" t="str">
        <f aca="false">IFERROR(Opttax!BA85/GAMSopt!BA85,"")</f>
        <v/>
      </c>
      <c r="BC85" s="128" t="str">
        <f aca="false">IFERROR(Opttax!BB85/GAMSopt!BB85,"")</f>
        <v/>
      </c>
      <c r="BD85" s="128" t="str">
        <f aca="false">IFERROR(Opttax!BC85/GAMSopt!BC85,"")</f>
        <v/>
      </c>
      <c r="BE85" s="128" t="str">
        <f aca="false">IFERROR(Opttax!BD85/GAMSopt!BD85,"")</f>
        <v/>
      </c>
      <c r="BF85" s="128" t="str">
        <f aca="false">IFERROR(Opttax!BE85/GAMSopt!BE85,"")</f>
        <v/>
      </c>
      <c r="BG85" s="128" t="str">
        <f aca="false">IFERROR(Opttax!BF85/GAMSopt!BF85,"")</f>
        <v/>
      </c>
      <c r="BH85" s="128" t="str">
        <f aca="false">IFERROR(Opttax!BG85/GAMSopt!BG85,"")</f>
        <v/>
      </c>
      <c r="BI85" s="128" t="str">
        <f aca="false">IFERROR(Opttax!BH85/GAMSopt!BH85,"")</f>
        <v/>
      </c>
      <c r="BJ85" s="128" t="str">
        <f aca="false">IFERROR(Opttax!BI85/GAMSopt!BI85,"")</f>
        <v/>
      </c>
    </row>
    <row r="86" customFormat="false" ht="12.75" hidden="false" customHeight="false" outlineLevel="0" collapsed="false">
      <c r="A86" s="0" t="str">
        <f aca="false">Opttax!A86</f>
        <v>CARBON CYCLE (beginning of period)</v>
      </c>
      <c r="B86" s="0" t="str">
        <f aca="false">GAMSopt!A86</f>
        <v>* CARBON CYCLE</v>
      </c>
      <c r="C86" s="128" t="str">
        <f aca="false">IFERROR(Opttax!B86/GAMSopt!B86,"")</f>
        <v/>
      </c>
      <c r="D86" s="128" t="str">
        <f aca="false">IFERROR(Opttax!C86/GAMSopt!C86,"")</f>
        <v/>
      </c>
      <c r="E86" s="128" t="str">
        <f aca="false">IFERROR(Opttax!D86/GAMSopt!D86,"")</f>
        <v/>
      </c>
      <c r="F86" s="128" t="str">
        <f aca="false">IFERROR(Opttax!E86/GAMSopt!E86,"")</f>
        <v/>
      </c>
      <c r="G86" s="128" t="str">
        <f aca="false">IFERROR(Opttax!F86/GAMSopt!F86,"")</f>
        <v/>
      </c>
      <c r="H86" s="128" t="str">
        <f aca="false">IFERROR(Opttax!G86/GAMSopt!G86,"")</f>
        <v/>
      </c>
      <c r="I86" s="128" t="str">
        <f aca="false">IFERROR(Opttax!H86/GAMSopt!H86,"")</f>
        <v/>
      </c>
      <c r="J86" s="128" t="str">
        <f aca="false">IFERROR(Opttax!I86/GAMSopt!I86,"")</f>
        <v/>
      </c>
      <c r="K86" s="128" t="str">
        <f aca="false">IFERROR(Opttax!J86/GAMSopt!J86,"")</f>
        <v/>
      </c>
      <c r="L86" s="128" t="str">
        <f aca="false">IFERROR(Opttax!K86/GAMSopt!K86,"")</f>
        <v/>
      </c>
      <c r="M86" s="128" t="str">
        <f aca="false">IFERROR(Opttax!L86/GAMSopt!L86,"")</f>
        <v/>
      </c>
      <c r="N86" s="128" t="str">
        <f aca="false">IFERROR(Opttax!M86/GAMSopt!M86,"")</f>
        <v/>
      </c>
      <c r="O86" s="128" t="str">
        <f aca="false">IFERROR(Opttax!N86/GAMSopt!N86,"")</f>
        <v/>
      </c>
      <c r="P86" s="128" t="str">
        <f aca="false">IFERROR(Opttax!O86/GAMSopt!O86,"")</f>
        <v/>
      </c>
      <c r="Q86" s="128" t="str">
        <f aca="false">IFERROR(Opttax!P86/GAMSopt!P86,"")</f>
        <v/>
      </c>
      <c r="R86" s="128" t="str">
        <f aca="false">IFERROR(Opttax!Q86/GAMSopt!Q86,"")</f>
        <v/>
      </c>
      <c r="S86" s="128" t="str">
        <f aca="false">IFERROR(Opttax!R86/GAMSopt!R86,"")</f>
        <v/>
      </c>
      <c r="T86" s="128" t="str">
        <f aca="false">IFERROR(Opttax!S86/GAMSopt!S86,"")</f>
        <v/>
      </c>
      <c r="U86" s="128" t="str">
        <f aca="false">IFERROR(Opttax!T86/GAMSopt!T86,"")</f>
        <v/>
      </c>
      <c r="V86" s="128" t="str">
        <f aca="false">IFERROR(Opttax!U86/GAMSopt!U86,"")</f>
        <v/>
      </c>
      <c r="W86" s="128" t="str">
        <f aca="false">IFERROR(Opttax!V86/GAMSopt!V86,"")</f>
        <v/>
      </c>
      <c r="X86" s="128" t="str">
        <f aca="false">IFERROR(Opttax!W86/GAMSopt!W86,"")</f>
        <v/>
      </c>
      <c r="Y86" s="128" t="str">
        <f aca="false">IFERROR(Opttax!X86/GAMSopt!X86,"")</f>
        <v/>
      </c>
      <c r="Z86" s="128" t="str">
        <f aca="false">IFERROR(Opttax!Y86/GAMSopt!Y86,"")</f>
        <v/>
      </c>
      <c r="AA86" s="128" t="str">
        <f aca="false">IFERROR(Opttax!Z86/GAMSopt!Z86,"")</f>
        <v/>
      </c>
      <c r="AB86" s="128" t="str">
        <f aca="false">IFERROR(Opttax!AA86/GAMSopt!AA86,"")</f>
        <v/>
      </c>
      <c r="AC86" s="128" t="str">
        <f aca="false">IFERROR(Opttax!AB86/GAMSopt!AB86,"")</f>
        <v/>
      </c>
      <c r="AD86" s="128" t="str">
        <f aca="false">IFERROR(Opttax!AC86/GAMSopt!AC86,"")</f>
        <v/>
      </c>
      <c r="AE86" s="128" t="str">
        <f aca="false">IFERROR(Opttax!AD86/GAMSopt!AD86,"")</f>
        <v/>
      </c>
      <c r="AF86" s="128" t="str">
        <f aca="false">IFERROR(Opttax!AE86/GAMSopt!AE86,"")</f>
        <v/>
      </c>
      <c r="AG86" s="128" t="str">
        <f aca="false">IFERROR(Opttax!AF86/GAMSopt!AF86,"")</f>
        <v/>
      </c>
      <c r="AH86" s="128" t="str">
        <f aca="false">IFERROR(Opttax!AG86/GAMSopt!AG86,"")</f>
        <v/>
      </c>
      <c r="AI86" s="128" t="str">
        <f aca="false">IFERROR(Opttax!AH86/GAMSopt!AH86,"")</f>
        <v/>
      </c>
      <c r="AJ86" s="128" t="str">
        <f aca="false">IFERROR(Opttax!AI86/GAMSopt!AI86,"")</f>
        <v/>
      </c>
      <c r="AK86" s="128" t="str">
        <f aca="false">IFERROR(Opttax!AJ86/GAMSopt!AJ86,"")</f>
        <v/>
      </c>
      <c r="AL86" s="128" t="str">
        <f aca="false">IFERROR(Opttax!AK86/GAMSopt!AK86,"")</f>
        <v/>
      </c>
      <c r="AM86" s="128" t="str">
        <f aca="false">IFERROR(Opttax!AL86/GAMSopt!AL86,"")</f>
        <v/>
      </c>
      <c r="AN86" s="128" t="str">
        <f aca="false">IFERROR(Opttax!AM86/GAMSopt!AM86,"")</f>
        <v/>
      </c>
      <c r="AO86" s="128" t="str">
        <f aca="false">IFERROR(Opttax!AN86/GAMSopt!AN86,"")</f>
        <v/>
      </c>
      <c r="AP86" s="128" t="str">
        <f aca="false">IFERROR(Opttax!AO86/GAMSopt!AO86,"")</f>
        <v/>
      </c>
      <c r="AQ86" s="128" t="str">
        <f aca="false">IFERROR(Opttax!AP86/GAMSopt!AP86,"")</f>
        <v/>
      </c>
      <c r="AR86" s="128" t="str">
        <f aca="false">IFERROR(Opttax!AQ86/GAMSopt!AQ86,"")</f>
        <v/>
      </c>
      <c r="AS86" s="128" t="str">
        <f aca="false">IFERROR(Opttax!AR86/GAMSopt!AR86,"")</f>
        <v/>
      </c>
      <c r="AT86" s="128" t="str">
        <f aca="false">IFERROR(Opttax!AS86/GAMSopt!AS86,"")</f>
        <v/>
      </c>
      <c r="AU86" s="128" t="str">
        <f aca="false">IFERROR(Opttax!AT86/GAMSopt!AT86,"")</f>
        <v/>
      </c>
      <c r="AV86" s="128" t="str">
        <f aca="false">IFERROR(Opttax!AU86/GAMSopt!AU86,"")</f>
        <v/>
      </c>
      <c r="AW86" s="128" t="str">
        <f aca="false">IFERROR(Opttax!AV86/GAMSopt!AV86,"")</f>
        <v/>
      </c>
      <c r="AX86" s="128" t="str">
        <f aca="false">IFERROR(Opttax!AW86/GAMSopt!AW86,"")</f>
        <v/>
      </c>
      <c r="AY86" s="128" t="str">
        <f aca="false">IFERROR(Opttax!AX86/GAMSopt!AX86,"")</f>
        <v/>
      </c>
      <c r="AZ86" s="128" t="str">
        <f aca="false">IFERROR(Opttax!AY86/GAMSopt!AY86,"")</f>
        <v/>
      </c>
      <c r="BA86" s="128" t="str">
        <f aca="false">IFERROR(Opttax!AZ86/GAMSopt!AZ86,"")</f>
        <v/>
      </c>
      <c r="BB86" s="128" t="str">
        <f aca="false">IFERROR(Opttax!BA86/GAMSopt!BA86,"")</f>
        <v/>
      </c>
      <c r="BC86" s="128" t="str">
        <f aca="false">IFERROR(Opttax!BB86/GAMSopt!BB86,"")</f>
        <v/>
      </c>
      <c r="BD86" s="128" t="str">
        <f aca="false">IFERROR(Opttax!BC86/GAMSopt!BC86,"")</f>
        <v/>
      </c>
      <c r="BE86" s="128" t="str">
        <f aca="false">IFERROR(Opttax!BD86/GAMSopt!BD86,"")</f>
        <v/>
      </c>
      <c r="BF86" s="128" t="str">
        <f aca="false">IFERROR(Opttax!BE86/GAMSopt!BE86,"")</f>
        <v/>
      </c>
      <c r="BG86" s="128" t="str">
        <f aca="false">IFERROR(Opttax!BF86/GAMSopt!BF86,"")</f>
        <v/>
      </c>
      <c r="BH86" s="128" t="str">
        <f aca="false">IFERROR(Opttax!BG86/GAMSopt!BG86,"")</f>
        <v/>
      </c>
      <c r="BI86" s="128" t="str">
        <f aca="false">IFERROR(Opttax!BH86/GAMSopt!BH86,"")</f>
        <v/>
      </c>
      <c r="BJ86" s="128" t="str">
        <f aca="false">IFERROR(Opttax!BI86/GAMSopt!BI86,"")</f>
        <v/>
      </c>
    </row>
    <row r="87" customFormat="false" ht="12.75" hidden="false" customHeight="false" outlineLevel="0" collapsed="false">
      <c r="A87" s="0" t="str">
        <f aca="false">Opttax!A87</f>
        <v>Atmospheric concentration of carbon (GTC)</v>
      </c>
      <c r="B87" s="0" t="str">
        <f aca="false">GAMSopt!A87</f>
        <v>Atmospheric concentration of carbon (GTC)</v>
      </c>
      <c r="C87" s="128" t="n">
        <f aca="false">IFERROR(Opttax!B87/GAMSopt!B87,"")</f>
        <v>1</v>
      </c>
      <c r="D87" s="128" t="n">
        <f aca="false">IFERROR(Opttax!C87/GAMSopt!C87,"")</f>
        <v>1.00000000000187</v>
      </c>
      <c r="E87" s="128" t="n">
        <f aca="false">IFERROR(Opttax!D87/GAMSopt!D87,"")</f>
        <v>0.999999999999927</v>
      </c>
      <c r="F87" s="128" t="n">
        <f aca="false">IFERROR(Opttax!E87/GAMSopt!E87,"")</f>
        <v>1.0000000000025</v>
      </c>
      <c r="G87" s="128" t="n">
        <f aca="false">IFERROR(Opttax!F87/GAMSopt!F87,"")</f>
        <v>1.00000000000675</v>
      </c>
      <c r="H87" s="128" t="n">
        <f aca="false">IFERROR(Opttax!G87/GAMSopt!G87,"")</f>
        <v>1.00000000000382</v>
      </c>
      <c r="I87" s="128" t="n">
        <f aca="false">IFERROR(Opttax!H87/GAMSopt!H87,"")</f>
        <v>1.00000000000175</v>
      </c>
      <c r="J87" s="128" t="n">
        <f aca="false">IFERROR(Opttax!I87/GAMSopt!I87,"")</f>
        <v>1.00000000000418</v>
      </c>
      <c r="K87" s="128" t="n">
        <f aca="false">IFERROR(Opttax!J87/GAMSopt!J87,"")</f>
        <v>1.00000000000299</v>
      </c>
      <c r="L87" s="128" t="n">
        <f aca="false">IFERROR(Opttax!K87/GAMSopt!K87,"")</f>
        <v>1.00000000000162</v>
      </c>
      <c r="M87" s="128" t="n">
        <f aca="false">IFERROR(Opttax!L87/GAMSopt!L87,"")</f>
        <v>1.00000000000835</v>
      </c>
      <c r="N87" s="128" t="n">
        <f aca="false">IFERROR(Opttax!M87/GAMSopt!M87,"")</f>
        <v>1.00000000001202</v>
      </c>
      <c r="O87" s="128" t="n">
        <f aca="false">IFERROR(Opttax!N87/GAMSopt!N87,"")</f>
        <v>1.00000000001057</v>
      </c>
      <c r="P87" s="128" t="n">
        <f aca="false">IFERROR(Opttax!O87/GAMSopt!O87,"")</f>
        <v>1.00000000001662</v>
      </c>
      <c r="Q87" s="128" t="n">
        <f aca="false">IFERROR(Opttax!P87/GAMSopt!P87,"")</f>
        <v>1.00000000001838</v>
      </c>
      <c r="R87" s="128" t="n">
        <f aca="false">IFERROR(Opttax!Q87/GAMSopt!Q87,"")</f>
        <v>1.00000000001581</v>
      </c>
      <c r="S87" s="128" t="n">
        <f aca="false">IFERROR(Opttax!R87/GAMSopt!R87,"")</f>
        <v>1.00000000001565</v>
      </c>
      <c r="T87" s="128" t="n">
        <f aca="false">IFERROR(Opttax!S87/GAMSopt!S87,"")</f>
        <v>1.00000000001926</v>
      </c>
      <c r="U87" s="128" t="n">
        <f aca="false">IFERROR(Opttax!T87/GAMSopt!T87,"")</f>
        <v>1.00000000001993</v>
      </c>
      <c r="V87" s="128" t="n">
        <f aca="false">IFERROR(Opttax!U87/GAMSopt!U87,"")</f>
        <v>1.00000000002102</v>
      </c>
      <c r="W87" s="128" t="n">
        <f aca="false">IFERROR(Opttax!V87/GAMSopt!V87,"")</f>
        <v>1.00000000001606</v>
      </c>
      <c r="X87" s="128" t="n">
        <f aca="false">IFERROR(Opttax!W87/GAMSopt!W87,"")</f>
        <v>1.00000000001931</v>
      </c>
      <c r="Y87" s="128" t="n">
        <f aca="false">IFERROR(Opttax!X87/GAMSopt!X87,"")</f>
        <v>1.00000000002357</v>
      </c>
      <c r="Z87" s="128" t="n">
        <f aca="false">IFERROR(Opttax!Y87/GAMSopt!Y87,"")</f>
        <v>1.00000000002984</v>
      </c>
      <c r="AA87" s="128" t="n">
        <f aca="false">IFERROR(Opttax!Z87/GAMSopt!Z87,"")</f>
        <v>1.00000000002841</v>
      </c>
      <c r="AB87" s="128" t="n">
        <f aca="false">IFERROR(Opttax!AA87/GAMSopt!AA87,"")</f>
        <v>1.00000000002718</v>
      </c>
      <c r="AC87" s="128" t="n">
        <f aca="false">IFERROR(Opttax!AB87/GAMSopt!AB87,"")</f>
        <v>1.00000000002596</v>
      </c>
      <c r="AD87" s="128" t="n">
        <f aca="false">IFERROR(Opttax!AC87/GAMSopt!AC87,"")</f>
        <v>1.00000000002489</v>
      </c>
      <c r="AE87" s="128" t="n">
        <f aca="false">IFERROR(Opttax!AD87/GAMSopt!AD87,"")</f>
        <v>1.000000000024</v>
      </c>
      <c r="AF87" s="128" t="n">
        <f aca="false">IFERROR(Opttax!AE87/GAMSopt!AE87,"")</f>
        <v>1.0000000000231</v>
      </c>
      <c r="AG87" s="128" t="n">
        <f aca="false">IFERROR(Opttax!AF87/GAMSopt!AF87,"")</f>
        <v>1.00000000002085</v>
      </c>
      <c r="AH87" s="128" t="n">
        <f aca="false">IFERROR(Opttax!AG87/GAMSopt!AG87,"")</f>
        <v>1.00000000001939</v>
      </c>
      <c r="AI87" s="128" t="n">
        <f aca="false">IFERROR(Opttax!AH87/GAMSopt!AH87,"")</f>
        <v>1.00000000001786</v>
      </c>
      <c r="AJ87" s="128" t="n">
        <f aca="false">IFERROR(Opttax!AI87/GAMSopt!AI87,"")</f>
        <v>1.00000000001737</v>
      </c>
      <c r="AK87" s="128" t="n">
        <f aca="false">IFERROR(Opttax!AJ87/GAMSopt!AJ87,"")</f>
        <v>1.00000000001568</v>
      </c>
      <c r="AL87" s="128" t="n">
        <f aca="false">IFERROR(Opttax!AK87/GAMSopt!AK87,"")</f>
        <v>1.00000000001372</v>
      </c>
      <c r="AM87" s="128" t="n">
        <f aca="false">IFERROR(Opttax!AL87/GAMSopt!AL87,"")</f>
        <v>1.00000000001136</v>
      </c>
      <c r="AN87" s="128" t="n">
        <f aca="false">IFERROR(Opttax!AM87/GAMSopt!AM87,"")</f>
        <v>1.00000000001033</v>
      </c>
      <c r="AO87" s="128" t="n">
        <f aca="false">IFERROR(Opttax!AN87/GAMSopt!AN87,"")</f>
        <v>1.0000000000106</v>
      </c>
      <c r="AP87" s="128" t="n">
        <f aca="false">IFERROR(Opttax!AO87/GAMSopt!AO87,"")</f>
        <v>1.00000000001163</v>
      </c>
      <c r="AQ87" s="128" t="n">
        <f aca="false">IFERROR(Opttax!AP87/GAMSopt!AP87,"")</f>
        <v>1.00000000001265</v>
      </c>
      <c r="AR87" s="128" t="n">
        <f aca="false">IFERROR(Opttax!AQ87/GAMSopt!AQ87,"")</f>
        <v>1.00000000001193</v>
      </c>
      <c r="AS87" s="128" t="n">
        <f aca="false">IFERROR(Opttax!AR87/GAMSopt!AR87,"")</f>
        <v>1.00000000001195</v>
      </c>
      <c r="AT87" s="128" t="n">
        <f aca="false">IFERROR(Opttax!AS87/GAMSopt!AS87,"")</f>
        <v>1.00000000001316</v>
      </c>
      <c r="AU87" s="128" t="n">
        <f aca="false">IFERROR(Opttax!AT87/GAMSopt!AT87,"")</f>
        <v>1.0000000000139</v>
      </c>
      <c r="AV87" s="128" t="n">
        <f aca="false">IFERROR(Opttax!AU87/GAMSopt!AU87,"")</f>
        <v>1.00000000001377</v>
      </c>
      <c r="AW87" s="128" t="n">
        <f aca="false">IFERROR(Opttax!AV87/GAMSopt!AV87,"")</f>
        <v>1.00000000001458</v>
      </c>
      <c r="AX87" s="128" t="n">
        <f aca="false">IFERROR(Opttax!AW87/GAMSopt!AW87,"")</f>
        <v>1.00000000001329</v>
      </c>
      <c r="AY87" s="128" t="n">
        <f aca="false">IFERROR(Opttax!AX87/GAMSopt!AX87,"")</f>
        <v>1.00000000001363</v>
      </c>
      <c r="AZ87" s="128" t="n">
        <f aca="false">IFERROR(Opttax!AY87/GAMSopt!AY87,"")</f>
        <v>1.00000000001298</v>
      </c>
      <c r="BA87" s="128" t="n">
        <f aca="false">IFERROR(Opttax!AZ87/GAMSopt!AZ87,"")</f>
        <v>1.0000000000131</v>
      </c>
      <c r="BB87" s="128" t="n">
        <f aca="false">IFERROR(Opttax!BA87/GAMSopt!BA87,"")</f>
        <v>1.00000000001424</v>
      </c>
      <c r="BC87" s="128" t="n">
        <f aca="false">IFERROR(Opttax!BB87/GAMSopt!BB87,"")</f>
        <v>1.00000000001409</v>
      </c>
      <c r="BD87" s="128" t="n">
        <f aca="false">IFERROR(Opttax!BC87/GAMSopt!BC87,"")</f>
        <v>1.00000000001346</v>
      </c>
      <c r="BE87" s="128" t="n">
        <f aca="false">IFERROR(Opttax!BD87/GAMSopt!BD87,"")</f>
        <v>1.00000000000598</v>
      </c>
      <c r="BF87" s="128" t="n">
        <f aca="false">IFERROR(Opttax!BE87/GAMSopt!BE87,"")</f>
        <v>1.00000000001736</v>
      </c>
      <c r="BG87" s="128" t="n">
        <f aca="false">IFERROR(Opttax!BF87/GAMSopt!BF87,"")</f>
        <v>1.00000000001497</v>
      </c>
      <c r="BH87" s="128" t="n">
        <f aca="false">IFERROR(Opttax!BG87/GAMSopt!BG87,"")</f>
        <v>1.00000000000669</v>
      </c>
      <c r="BI87" s="128" t="n">
        <f aca="false">IFERROR(Opttax!BH87/GAMSopt!BH87,"")</f>
        <v>1.0000000000112</v>
      </c>
      <c r="BJ87" s="128" t="n">
        <f aca="false">IFERROR(Opttax!BI87/GAMSopt!BI87,"")</f>
        <v>1.000000000007</v>
      </c>
    </row>
    <row r="88" customFormat="false" ht="12.75" hidden="false" customHeight="false" outlineLevel="0" collapsed="false">
      <c r="A88" s="0" t="str">
        <f aca="false">Opttax!A88</f>
        <v>Atmospheric concentration of carbon (ppm)</v>
      </c>
      <c r="B88" s="0" t="str">
        <f aca="false">GAMSopt!A88</f>
        <v>Atmospheric concentration of carbon (ppm)</v>
      </c>
      <c r="C88" s="128" t="n">
        <f aca="false">IFERROR(Opttax!B88/GAMSopt!B88,"")</f>
        <v>0.999999999999942</v>
      </c>
      <c r="D88" s="128" t="n">
        <f aca="false">IFERROR(Opttax!C88/GAMSopt!C88,"")</f>
        <v>1.00000000000196</v>
      </c>
      <c r="E88" s="128" t="n">
        <f aca="false">IFERROR(Opttax!D88/GAMSopt!D88,"")</f>
        <v>0.999999999999812</v>
      </c>
      <c r="F88" s="128" t="n">
        <f aca="false">IFERROR(Opttax!E88/GAMSopt!E88,"")</f>
        <v>1.00000000000262</v>
      </c>
      <c r="G88" s="128" t="n">
        <f aca="false">IFERROR(Opttax!F88/GAMSopt!F88,"")</f>
        <v>1.00000000000681</v>
      </c>
      <c r="H88" s="128" t="n">
        <f aca="false">IFERROR(Opttax!G88/GAMSopt!G88,"")</f>
        <v>1.00000000000392</v>
      </c>
      <c r="I88" s="128" t="n">
        <f aca="false">IFERROR(Opttax!H88/GAMSopt!H88,"")</f>
        <v>1.0000000000018</v>
      </c>
      <c r="J88" s="128" t="n">
        <f aca="false">IFERROR(Opttax!I88/GAMSopt!I88,"")</f>
        <v>1.0000000000042</v>
      </c>
      <c r="K88" s="128" t="n">
        <f aca="false">IFERROR(Opttax!J88/GAMSopt!J88,"")</f>
        <v>1.00000000000288</v>
      </c>
      <c r="L88" s="128" t="n">
        <f aca="false">IFERROR(Opttax!K88/GAMSopt!K88,"")</f>
        <v>1.00000000000155</v>
      </c>
      <c r="M88" s="128" t="n">
        <f aca="false">IFERROR(Opttax!L88/GAMSopt!L88,"")</f>
        <v>1.00000000000833</v>
      </c>
      <c r="N88" s="128" t="n">
        <f aca="false">IFERROR(Opttax!M88/GAMSopt!M88,"")</f>
        <v>1.00000000001197</v>
      </c>
      <c r="O88" s="128" t="n">
        <f aca="false">IFERROR(Opttax!N88/GAMSopt!N88,"")</f>
        <v>1.00000000001065</v>
      </c>
      <c r="P88" s="128" t="n">
        <f aca="false">IFERROR(Opttax!O88/GAMSopt!O88,"")</f>
        <v>1.00000000001674</v>
      </c>
      <c r="Q88" s="128" t="n">
        <f aca="false">IFERROR(Opttax!P88/GAMSopt!P88,"")</f>
        <v>1.00000000001841</v>
      </c>
      <c r="R88" s="128" t="n">
        <f aca="false">IFERROR(Opttax!Q88/GAMSopt!Q88,"")</f>
        <v>1.00000000001586</v>
      </c>
      <c r="S88" s="128" t="n">
        <f aca="false">IFERROR(Opttax!R88/GAMSopt!R88,"")</f>
        <v>1.00000000001564</v>
      </c>
      <c r="T88" s="128" t="n">
        <f aca="false">IFERROR(Opttax!S88/GAMSopt!S88,"")</f>
        <v>1.00000000001924</v>
      </c>
      <c r="U88" s="128" t="n">
        <f aca="false">IFERROR(Opttax!T88/GAMSopt!T88,"")</f>
        <v>1.00000000001998</v>
      </c>
      <c r="V88" s="128" t="n">
        <f aca="false">IFERROR(Opttax!U88/GAMSopt!U88,"")</f>
        <v>1.00000000002099</v>
      </c>
      <c r="W88" s="128" t="n">
        <f aca="false">IFERROR(Opttax!V88/GAMSopt!V88,"")</f>
        <v>1.00000000001607</v>
      </c>
      <c r="X88" s="128" t="n">
        <f aca="false">IFERROR(Opttax!W88/GAMSopt!W88,"")</f>
        <v>1.00000000001936</v>
      </c>
      <c r="Y88" s="128" t="n">
        <f aca="false">IFERROR(Opttax!X88/GAMSopt!X88,"")</f>
        <v>1.00000000002351</v>
      </c>
      <c r="Z88" s="128" t="n">
        <f aca="false">IFERROR(Opttax!Y88/GAMSopt!Y88,"")</f>
        <v>1.00000000002975</v>
      </c>
      <c r="AA88" s="128" t="n">
        <f aca="false">IFERROR(Opttax!Z88/GAMSopt!Z88,"")</f>
        <v>1.00000000002841</v>
      </c>
      <c r="AB88" s="128" t="n">
        <f aca="false">IFERROR(Opttax!AA88/GAMSopt!AA88,"")</f>
        <v>1.0000000000272</v>
      </c>
      <c r="AC88" s="128" t="n">
        <f aca="false">IFERROR(Opttax!AB88/GAMSopt!AB88,"")</f>
        <v>1.00000000002599</v>
      </c>
      <c r="AD88" s="128" t="n">
        <f aca="false">IFERROR(Opttax!AC88/GAMSopt!AC88,"")</f>
        <v>1.00000000002501</v>
      </c>
      <c r="AE88" s="128" t="n">
        <f aca="false">IFERROR(Opttax!AD88/GAMSopt!AD88,"")</f>
        <v>1.00000000002406</v>
      </c>
      <c r="AF88" s="128" t="n">
        <f aca="false">IFERROR(Opttax!AE88/GAMSopt!AE88,"")</f>
        <v>1.00000000002319</v>
      </c>
      <c r="AG88" s="128" t="n">
        <f aca="false">IFERROR(Opttax!AF88/GAMSopt!AF88,"")</f>
        <v>1.00000000002076</v>
      </c>
      <c r="AH88" s="128" t="n">
        <f aca="false">IFERROR(Opttax!AG88/GAMSopt!AG88,"")</f>
        <v>1.00000000001948</v>
      </c>
      <c r="AI88" s="128" t="n">
        <f aca="false">IFERROR(Opttax!AH88/GAMSopt!AH88,"")</f>
        <v>1.00000000001791</v>
      </c>
      <c r="AJ88" s="128" t="n">
        <f aca="false">IFERROR(Opttax!AI88/GAMSopt!AI88,"")</f>
        <v>1.00000000001725</v>
      </c>
      <c r="AK88" s="128" t="n">
        <f aca="false">IFERROR(Opttax!AJ88/GAMSopt!AJ88,"")</f>
        <v>1.00000000001561</v>
      </c>
      <c r="AL88" s="128" t="n">
        <f aca="false">IFERROR(Opttax!AK88/GAMSopt!AK88,"")</f>
        <v>1.00000000001379</v>
      </c>
      <c r="AM88" s="128" t="n">
        <f aca="false">IFERROR(Opttax!AL88/GAMSopt!AL88,"")</f>
        <v>1.00000000001129</v>
      </c>
      <c r="AN88" s="128" t="n">
        <f aca="false">IFERROR(Opttax!AM88/GAMSopt!AM88,"")</f>
        <v>1.0000000000102</v>
      </c>
      <c r="AO88" s="128" t="n">
        <f aca="false">IFERROR(Opttax!AN88/GAMSopt!AN88,"")</f>
        <v>1.00000000001053</v>
      </c>
      <c r="AP88" s="128" t="n">
        <f aca="false">IFERROR(Opttax!AO88/GAMSopt!AO88,"")</f>
        <v>1.00000000001171</v>
      </c>
      <c r="AQ88" s="128" t="n">
        <f aca="false">IFERROR(Opttax!AP88/GAMSopt!AP88,"")</f>
        <v>1.0000000000126</v>
      </c>
      <c r="AR88" s="128" t="n">
        <f aca="false">IFERROR(Opttax!AQ88/GAMSopt!AQ88,"")</f>
        <v>1.00000000001187</v>
      </c>
      <c r="AS88" s="128" t="n">
        <f aca="false">IFERROR(Opttax!AR88/GAMSopt!AR88,"")</f>
        <v>1.00000000001187</v>
      </c>
      <c r="AT88" s="128" t="n">
        <f aca="false">IFERROR(Opttax!AS88/GAMSopt!AS88,"")</f>
        <v>1.00000000001309</v>
      </c>
      <c r="AU88" s="128" t="n">
        <f aca="false">IFERROR(Opttax!AT88/GAMSopt!AT88,"")</f>
        <v>1.00000000001392</v>
      </c>
      <c r="AV88" s="128" t="n">
        <f aca="false">IFERROR(Opttax!AU88/GAMSopt!AU88,"")</f>
        <v>1.00000000001372</v>
      </c>
      <c r="AW88" s="128" t="n">
        <f aca="false">IFERROR(Opttax!AV88/GAMSopt!AV88,"")</f>
        <v>1.00000000001449</v>
      </c>
      <c r="AX88" s="128" t="n">
        <f aca="false">IFERROR(Opttax!AW88/GAMSopt!AW88,"")</f>
        <v>1.00000000001326</v>
      </c>
      <c r="AY88" s="128" t="n">
        <f aca="false">IFERROR(Opttax!AX88/GAMSopt!AX88,"")</f>
        <v>1.00000000001362</v>
      </c>
      <c r="AZ88" s="128" t="n">
        <f aca="false">IFERROR(Opttax!AY88/GAMSopt!AY88,"")</f>
        <v>1.00000000001301</v>
      </c>
      <c r="BA88" s="128" t="n">
        <f aca="false">IFERROR(Opttax!AZ88/GAMSopt!AZ88,"")</f>
        <v>1.00000000001302</v>
      </c>
      <c r="BB88" s="128" t="n">
        <f aca="false">IFERROR(Opttax!BA88/GAMSopt!BA88,"")</f>
        <v>1.00000000001409</v>
      </c>
      <c r="BC88" s="128" t="n">
        <f aca="false">IFERROR(Opttax!BB88/GAMSopt!BB88,"")</f>
        <v>1.00000000001409</v>
      </c>
      <c r="BD88" s="128" t="n">
        <f aca="false">IFERROR(Opttax!BC88/GAMSopt!BC88,"")</f>
        <v>1.00000000001371</v>
      </c>
      <c r="BE88" s="128" t="n">
        <f aca="false">IFERROR(Opttax!BD88/GAMSopt!BD88,"")</f>
        <v>1.00000000000612</v>
      </c>
      <c r="BF88" s="128" t="n">
        <f aca="false">IFERROR(Opttax!BE88/GAMSopt!BE88,"")</f>
        <v>1.00000000001725</v>
      </c>
      <c r="BG88" s="128" t="n">
        <f aca="false">IFERROR(Opttax!BF88/GAMSopt!BF88,"")</f>
        <v>1.00000000001492</v>
      </c>
      <c r="BH88" s="128" t="n">
        <f aca="false">IFERROR(Opttax!BG88/GAMSopt!BG88,"")</f>
        <v>1.00000000000686</v>
      </c>
      <c r="BI88" s="128" t="n">
        <f aca="false">IFERROR(Opttax!BH88/GAMSopt!BH88,"")</f>
        <v>1.00000000001107</v>
      </c>
      <c r="BJ88" s="128" t="n">
        <f aca="false">IFERROR(Opttax!BI88/GAMSopt!BI88,"")</f>
        <v>1.00000000000709</v>
      </c>
    </row>
    <row r="89" customFormat="false" ht="12.75" hidden="false" customHeight="false" outlineLevel="0" collapsed="false">
      <c r="A89" s="0" t="str">
        <f aca="false">Opttax!A89</f>
        <v>Concentration in biosphere and upper oceans (GTC)</v>
      </c>
      <c r="B89" s="0" t="str">
        <f aca="false">GAMSopt!A89</f>
        <v>Concentration in biosphere and upper oceans (GTC)</v>
      </c>
      <c r="C89" s="128" t="n">
        <f aca="false">IFERROR(Opttax!B89/GAMSopt!B89,"")</f>
        <v>1</v>
      </c>
      <c r="D89" s="128" t="n">
        <f aca="false">IFERROR(Opttax!C89/GAMSopt!C89,"")</f>
        <v>0.999999999999978</v>
      </c>
      <c r="E89" s="128" t="n">
        <f aca="false">IFERROR(Opttax!D89/GAMSopt!D89,"")</f>
        <v>1.00000000000006</v>
      </c>
      <c r="F89" s="128" t="n">
        <f aca="false">IFERROR(Opttax!E89/GAMSopt!E89,"")</f>
        <v>1.0000000000001</v>
      </c>
      <c r="G89" s="128" t="n">
        <f aca="false">IFERROR(Opttax!F89/GAMSopt!F89,"")</f>
        <v>1.0000000000002</v>
      </c>
      <c r="H89" s="128" t="n">
        <f aca="false">IFERROR(Opttax!G89/GAMSopt!G89,"")</f>
        <v>1.00000000000053</v>
      </c>
      <c r="I89" s="128" t="n">
        <f aca="false">IFERROR(Opttax!H89/GAMSopt!H89,"")</f>
        <v>1.00000000000075</v>
      </c>
      <c r="J89" s="128" t="n">
        <f aca="false">IFERROR(Opttax!I89/GAMSopt!I89,"")</f>
        <v>1.00000000000077</v>
      </c>
      <c r="K89" s="128" t="n">
        <f aca="false">IFERROR(Opttax!J89/GAMSopt!J89,"")</f>
        <v>1.00000000000094</v>
      </c>
      <c r="L89" s="128" t="n">
        <f aca="false">IFERROR(Opttax!K89/GAMSopt!K89,"")</f>
        <v>1.00000000000107</v>
      </c>
      <c r="M89" s="128" t="n">
        <f aca="false">IFERROR(Opttax!L89/GAMSopt!L89,"")</f>
        <v>1.00000000000112</v>
      </c>
      <c r="N89" s="128" t="n">
        <f aca="false">IFERROR(Opttax!M89/GAMSopt!M89,"")</f>
        <v>1.00000000000153</v>
      </c>
      <c r="O89" s="128" t="n">
        <f aca="false">IFERROR(Opttax!N89/GAMSopt!N89,"")</f>
        <v>1.00000000000212</v>
      </c>
      <c r="P89" s="128" t="n">
        <f aca="false">IFERROR(Opttax!O89/GAMSopt!O89,"")</f>
        <v>1.0000000000026</v>
      </c>
      <c r="Q89" s="128" t="n">
        <f aca="false">IFERROR(Opttax!P89/GAMSopt!P89,"")</f>
        <v>1.00000000000338</v>
      </c>
      <c r="R89" s="128" t="n">
        <f aca="false">IFERROR(Opttax!Q89/GAMSopt!Q89,"")</f>
        <v>1.00000000000422</v>
      </c>
      <c r="S89" s="128" t="n">
        <f aca="false">IFERROR(Opttax!R89/GAMSopt!R89,"")</f>
        <v>1.00000000000488</v>
      </c>
      <c r="T89" s="128" t="n">
        <f aca="false">IFERROR(Opttax!S89/GAMSopt!S89,"")</f>
        <v>1.00000000000549</v>
      </c>
      <c r="U89" s="128" t="n">
        <f aca="false">IFERROR(Opttax!T89/GAMSopt!T89,"")</f>
        <v>1.00000000000626</v>
      </c>
      <c r="V89" s="128" t="n">
        <f aca="false">IFERROR(Opttax!U89/GAMSopt!U89,"")</f>
        <v>1.00000000000697</v>
      </c>
      <c r="W89" s="128" t="n">
        <f aca="false">IFERROR(Opttax!V89/GAMSopt!V89,"")</f>
        <v>1.00000000000774</v>
      </c>
      <c r="X89" s="128" t="n">
        <f aca="false">IFERROR(Opttax!W89/GAMSopt!W89,"")</f>
        <v>1.00000000000818</v>
      </c>
      <c r="Y89" s="128" t="n">
        <f aca="false">IFERROR(Opttax!X89/GAMSopt!X89,"")</f>
        <v>1.00000000000875</v>
      </c>
      <c r="Z89" s="128" t="n">
        <f aca="false">IFERROR(Opttax!Y89/GAMSopt!Y89,"")</f>
        <v>1.00000000000947</v>
      </c>
      <c r="AA89" s="128" t="n">
        <f aca="false">IFERROR(Opttax!Z89/GAMSopt!Z89,"")</f>
        <v>1.00000000001044</v>
      </c>
      <c r="AB89" s="128" t="n">
        <f aca="false">IFERROR(Opttax!AA89/GAMSopt!AA89,"")</f>
        <v>1.0000000000113</v>
      </c>
      <c r="AC89" s="128" t="n">
        <f aca="false">IFERROR(Opttax!AB89/GAMSopt!AB89,"")</f>
        <v>1.00000000001202</v>
      </c>
      <c r="AD89" s="128" t="n">
        <f aca="false">IFERROR(Opttax!AC89/GAMSopt!AC89,"")</f>
        <v>1.00000000001264</v>
      </c>
      <c r="AE89" s="128" t="n">
        <f aca="false">IFERROR(Opttax!AD89/GAMSopt!AD89,"")</f>
        <v>1.00000000001316</v>
      </c>
      <c r="AF89" s="128" t="n">
        <f aca="false">IFERROR(Opttax!AE89/GAMSopt!AE89,"")</f>
        <v>1.00000000001361</v>
      </c>
      <c r="AG89" s="128" t="n">
        <f aca="false">IFERROR(Opttax!AF89/GAMSopt!AF89,"")</f>
        <v>1.00000000001402</v>
      </c>
      <c r="AH89" s="128" t="n">
        <f aca="false">IFERROR(Opttax!AG89/GAMSopt!AG89,"")</f>
        <v>1.00000000001425</v>
      </c>
      <c r="AI89" s="128" t="n">
        <f aca="false">IFERROR(Opttax!AH89/GAMSopt!AH89,"")</f>
        <v>1.00000000001445</v>
      </c>
      <c r="AJ89" s="128" t="n">
        <f aca="false">IFERROR(Opttax!AI89/GAMSopt!AI89,"")</f>
        <v>1.00000000001455</v>
      </c>
      <c r="AK89" s="128" t="n">
        <f aca="false">IFERROR(Opttax!AJ89/GAMSopt!AJ89,"")</f>
        <v>1.00000000001461</v>
      </c>
      <c r="AL89" s="128" t="n">
        <f aca="false">IFERROR(Opttax!AK89/GAMSopt!AK89,"")</f>
        <v>1.00000000001462</v>
      </c>
      <c r="AM89" s="128" t="n">
        <f aca="false">IFERROR(Opttax!AL89/GAMSopt!AL89,"")</f>
        <v>1.00000000001457</v>
      </c>
      <c r="AN89" s="128" t="n">
        <f aca="false">IFERROR(Opttax!AM89/GAMSopt!AM89,"")</f>
        <v>1.00000000001444</v>
      </c>
      <c r="AO89" s="128" t="n">
        <f aca="false">IFERROR(Opttax!AN89/GAMSopt!AN89,"")</f>
        <v>1.0000000000143</v>
      </c>
      <c r="AP89" s="128" t="n">
        <f aca="false">IFERROR(Opttax!AO89/GAMSopt!AO89,"")</f>
        <v>1.00000000001414</v>
      </c>
      <c r="AQ89" s="128" t="n">
        <f aca="false">IFERROR(Opttax!AP89/GAMSopt!AP89,"")</f>
        <v>1.00000000001407</v>
      </c>
      <c r="AR89" s="128" t="n">
        <f aca="false">IFERROR(Opttax!AQ89/GAMSopt!AQ89,"")</f>
        <v>1.00000000001402</v>
      </c>
      <c r="AS89" s="128" t="n">
        <f aca="false">IFERROR(Opttax!AR89/GAMSopt!AR89,"")</f>
        <v>1.0000000000139</v>
      </c>
      <c r="AT89" s="128" t="n">
        <f aca="false">IFERROR(Opttax!AS89/GAMSopt!AS89,"")</f>
        <v>1.00000000001384</v>
      </c>
      <c r="AU89" s="128" t="n">
        <f aca="false">IFERROR(Opttax!AT89/GAMSopt!AT89,"")</f>
        <v>1.0000000000138</v>
      </c>
      <c r="AV89" s="128" t="n">
        <f aca="false">IFERROR(Opttax!AU89/GAMSopt!AU89,"")</f>
        <v>1.00000000001378</v>
      </c>
      <c r="AW89" s="128" t="n">
        <f aca="false">IFERROR(Opttax!AV89/GAMSopt!AV89,"")</f>
        <v>1.00000000001376</v>
      </c>
      <c r="AX89" s="128" t="n">
        <f aca="false">IFERROR(Opttax!AW89/GAMSopt!AW89,"")</f>
        <v>1.00000000001376</v>
      </c>
      <c r="AY89" s="128" t="n">
        <f aca="false">IFERROR(Opttax!AX89/GAMSopt!AX89,"")</f>
        <v>1.00000000001374</v>
      </c>
      <c r="AZ89" s="128" t="n">
        <f aca="false">IFERROR(Opttax!AY89/GAMSopt!AY89,"")</f>
        <v>1.00000000001369</v>
      </c>
      <c r="BA89" s="128" t="n">
        <f aca="false">IFERROR(Opttax!AZ89/GAMSopt!AZ89,"")</f>
        <v>1.00000000001364</v>
      </c>
      <c r="BB89" s="128" t="n">
        <f aca="false">IFERROR(Opttax!BA89/GAMSopt!BA89,"")</f>
        <v>1.00000000001362</v>
      </c>
      <c r="BC89" s="128" t="n">
        <f aca="false">IFERROR(Opttax!BB89/GAMSopt!BB89,"")</f>
        <v>1.00000000001361</v>
      </c>
      <c r="BD89" s="128" t="n">
        <f aca="false">IFERROR(Opttax!BC89/GAMSopt!BC89,"")</f>
        <v>1.00000000001362</v>
      </c>
      <c r="BE89" s="128" t="n">
        <f aca="false">IFERROR(Opttax!BD89/GAMSopt!BD89,"")</f>
        <v>1.00000000001357</v>
      </c>
      <c r="BF89" s="128" t="n">
        <f aca="false">IFERROR(Opttax!BE89/GAMSopt!BE89,"")</f>
        <v>1.00000000001333</v>
      </c>
      <c r="BG89" s="128" t="n">
        <f aca="false">IFERROR(Opttax!BF89/GAMSopt!BF89,"")</f>
        <v>1.00000000001346</v>
      </c>
      <c r="BH89" s="128" t="n">
        <f aca="false">IFERROR(Opttax!BG89/GAMSopt!BG89,"")</f>
        <v>1.00000000001344</v>
      </c>
      <c r="BI89" s="128" t="n">
        <f aca="false">IFERROR(Opttax!BH89/GAMSopt!BH89,"")</f>
        <v>1.00000000001321</v>
      </c>
      <c r="BJ89" s="128" t="n">
        <f aca="false">IFERROR(Opttax!BI89/GAMSopt!BI89,"")</f>
        <v>1.00000000001313</v>
      </c>
    </row>
    <row r="90" customFormat="false" ht="12.75" hidden="false" customHeight="false" outlineLevel="0" collapsed="false">
      <c r="A90" s="0" t="str">
        <f aca="false">Opttax!A90</f>
        <v>Concentration in deep oceans (GTC)</v>
      </c>
      <c r="B90" s="0" t="str">
        <f aca="false">GAMSopt!A90</f>
        <v>Concentration in deep oceans (GTC)</v>
      </c>
      <c r="C90" s="128" t="n">
        <f aca="false">IFERROR(Opttax!B90/GAMSopt!B90,"")</f>
        <v>1</v>
      </c>
      <c r="D90" s="128" t="n">
        <f aca="false">IFERROR(Opttax!C90/GAMSopt!C90,"")</f>
        <v>1</v>
      </c>
      <c r="E90" s="128" t="n">
        <f aca="false">IFERROR(Opttax!D90/GAMSopt!D90,"")</f>
        <v>0.999999999999998</v>
      </c>
      <c r="F90" s="128" t="n">
        <f aca="false">IFERROR(Opttax!E90/GAMSopt!E90,"")</f>
        <v>0.999999999999996</v>
      </c>
      <c r="G90" s="128" t="n">
        <f aca="false">IFERROR(Opttax!F90/GAMSopt!F90,"")</f>
        <v>1</v>
      </c>
      <c r="H90" s="128" t="n">
        <f aca="false">IFERROR(Opttax!G90/GAMSopt!G90,"")</f>
        <v>0.999999999999997</v>
      </c>
      <c r="I90" s="128" t="n">
        <f aca="false">IFERROR(Opttax!H90/GAMSopt!H90,"")</f>
        <v>0.999999999999998</v>
      </c>
      <c r="J90" s="128" t="n">
        <f aca="false">IFERROR(Opttax!I90/GAMSopt!I90,"")</f>
        <v>0.999999999999998</v>
      </c>
      <c r="K90" s="128" t="n">
        <f aca="false">IFERROR(Opttax!J90/GAMSopt!J90,"")</f>
        <v>1</v>
      </c>
      <c r="L90" s="128" t="n">
        <f aca="false">IFERROR(Opttax!K90/GAMSopt!K90,"")</f>
        <v>0.999999999999999</v>
      </c>
      <c r="M90" s="128" t="n">
        <f aca="false">IFERROR(Opttax!L90/GAMSopt!L90,"")</f>
        <v>0.999999999999998</v>
      </c>
      <c r="N90" s="128" t="n">
        <f aca="false">IFERROR(Opttax!M90/GAMSopt!M90,"")</f>
        <v>1</v>
      </c>
      <c r="O90" s="128" t="n">
        <f aca="false">IFERROR(Opttax!N90/GAMSopt!N90,"")</f>
        <v>1</v>
      </c>
      <c r="P90" s="128" t="n">
        <f aca="false">IFERROR(Opttax!O90/GAMSopt!O90,"")</f>
        <v>1</v>
      </c>
      <c r="Q90" s="128" t="n">
        <f aca="false">IFERROR(Opttax!P90/GAMSopt!P90,"")</f>
        <v>1.00000000000001</v>
      </c>
      <c r="R90" s="128" t="n">
        <f aca="false">IFERROR(Opttax!Q90/GAMSopt!Q90,"")</f>
        <v>1</v>
      </c>
      <c r="S90" s="128" t="n">
        <f aca="false">IFERROR(Opttax!R90/GAMSopt!R90,"")</f>
        <v>1</v>
      </c>
      <c r="T90" s="128" t="n">
        <f aca="false">IFERROR(Opttax!S90/GAMSopt!S90,"")</f>
        <v>1.00000000000001</v>
      </c>
      <c r="U90" s="128" t="n">
        <f aca="false">IFERROR(Opttax!T90/GAMSopt!T90,"")</f>
        <v>1.00000000000001</v>
      </c>
      <c r="V90" s="128" t="n">
        <f aca="false">IFERROR(Opttax!U90/GAMSopt!U90,"")</f>
        <v>1.00000000000001</v>
      </c>
      <c r="W90" s="128" t="n">
        <f aca="false">IFERROR(Opttax!V90/GAMSopt!V90,"")</f>
        <v>1.00000000000003</v>
      </c>
      <c r="X90" s="128" t="n">
        <f aca="false">IFERROR(Opttax!W90/GAMSopt!W90,"")</f>
        <v>1.00000000000002</v>
      </c>
      <c r="Y90" s="128" t="n">
        <f aca="false">IFERROR(Opttax!X90/GAMSopt!X90,"")</f>
        <v>1.00000000000003</v>
      </c>
      <c r="Z90" s="128" t="n">
        <f aca="false">IFERROR(Opttax!Y90/GAMSopt!Y90,"")</f>
        <v>1.00000000000003</v>
      </c>
      <c r="AA90" s="128" t="n">
        <f aca="false">IFERROR(Opttax!Z90/GAMSopt!Z90,"")</f>
        <v>1.00000000000003</v>
      </c>
      <c r="AB90" s="128" t="n">
        <f aca="false">IFERROR(Opttax!AA90/GAMSopt!AA90,"")</f>
        <v>1.00000000000004</v>
      </c>
      <c r="AC90" s="128" t="n">
        <f aca="false">IFERROR(Opttax!AB90/GAMSopt!AB90,"")</f>
        <v>1.00000000000005</v>
      </c>
      <c r="AD90" s="128" t="n">
        <f aca="false">IFERROR(Opttax!AC90/GAMSopt!AC90,"")</f>
        <v>1.00000000000006</v>
      </c>
      <c r="AE90" s="128" t="n">
        <f aca="false">IFERROR(Opttax!AD90/GAMSopt!AD90,"")</f>
        <v>1.00000000000007</v>
      </c>
      <c r="AF90" s="128" t="n">
        <f aca="false">IFERROR(Opttax!AE90/GAMSopt!AE90,"")</f>
        <v>1.00000000000007</v>
      </c>
      <c r="AG90" s="128" t="n">
        <f aca="false">IFERROR(Opttax!AF90/GAMSopt!AF90,"")</f>
        <v>1.00000000000008</v>
      </c>
      <c r="AH90" s="128" t="n">
        <f aca="false">IFERROR(Opttax!AG90/GAMSopt!AG90,"")</f>
        <v>1.00000000000008</v>
      </c>
      <c r="AI90" s="128" t="n">
        <f aca="false">IFERROR(Opttax!AH90/GAMSopt!AH90,"")</f>
        <v>1.0000000000001</v>
      </c>
      <c r="AJ90" s="128" t="n">
        <f aca="false">IFERROR(Opttax!AI90/GAMSopt!AI90,"")</f>
        <v>1.00000000000011</v>
      </c>
      <c r="AK90" s="128" t="n">
        <f aca="false">IFERROR(Opttax!AJ90/GAMSopt!AJ90,"")</f>
        <v>1.00000000000011</v>
      </c>
      <c r="AL90" s="128" t="n">
        <f aca="false">IFERROR(Opttax!AK90/GAMSopt!AK90,"")</f>
        <v>1.00000000000012</v>
      </c>
      <c r="AM90" s="128" t="n">
        <f aca="false">IFERROR(Opttax!AL90/GAMSopt!AL90,"")</f>
        <v>1.00000000000013</v>
      </c>
      <c r="AN90" s="128" t="n">
        <f aca="false">IFERROR(Opttax!AM90/GAMSopt!AM90,"")</f>
        <v>1.00000000000014</v>
      </c>
      <c r="AO90" s="128" t="n">
        <f aca="false">IFERROR(Opttax!AN90/GAMSopt!AN90,"")</f>
        <v>1.00000000000015</v>
      </c>
      <c r="AP90" s="128" t="n">
        <f aca="false">IFERROR(Opttax!AO90/GAMSopt!AO90,"")</f>
        <v>1.00000000000016</v>
      </c>
      <c r="AQ90" s="128" t="n">
        <f aca="false">IFERROR(Opttax!AP90/GAMSopt!AP90,"")</f>
        <v>1.00000000000016</v>
      </c>
      <c r="AR90" s="128" t="n">
        <f aca="false">IFERROR(Opttax!AQ90/GAMSopt!AQ90,"")</f>
        <v>1.00000000000017</v>
      </c>
      <c r="AS90" s="128" t="n">
        <f aca="false">IFERROR(Opttax!AR90/GAMSopt!AR90,"")</f>
        <v>1.00000000000018</v>
      </c>
      <c r="AT90" s="128" t="n">
        <f aca="false">IFERROR(Opttax!AS90/GAMSopt!AS90,"")</f>
        <v>1.00000000000018</v>
      </c>
      <c r="AU90" s="128" t="n">
        <f aca="false">IFERROR(Opttax!AT90/GAMSopt!AT90,"")</f>
        <v>1.00000000000019</v>
      </c>
      <c r="AV90" s="128" t="n">
        <f aca="false">IFERROR(Opttax!AU90/GAMSopt!AU90,"")</f>
        <v>1.0000000000002</v>
      </c>
      <c r="AW90" s="128" t="n">
        <f aca="false">IFERROR(Opttax!AV90/GAMSopt!AV90,"")</f>
        <v>1.0000000000002</v>
      </c>
      <c r="AX90" s="128" t="n">
        <f aca="false">IFERROR(Opttax!AW90/GAMSopt!AW90,"")</f>
        <v>1.00000000000021</v>
      </c>
      <c r="AY90" s="128" t="n">
        <f aca="false">IFERROR(Opttax!AX90/GAMSopt!AX90,"")</f>
        <v>1.00000000000022</v>
      </c>
      <c r="AZ90" s="128" t="n">
        <f aca="false">IFERROR(Opttax!AY90/GAMSopt!AY90,"")</f>
        <v>1.00000000000022</v>
      </c>
      <c r="BA90" s="128" t="n">
        <f aca="false">IFERROR(Opttax!AZ90/GAMSopt!AZ90,"")</f>
        <v>1.00000000000023</v>
      </c>
      <c r="BB90" s="128" t="n">
        <f aca="false">IFERROR(Opttax!BA90/GAMSopt!BA90,"")</f>
        <v>1.00000000000024</v>
      </c>
      <c r="BC90" s="128" t="n">
        <f aca="false">IFERROR(Opttax!BB90/GAMSopt!BB90,"")</f>
        <v>1.00000000000025</v>
      </c>
      <c r="BD90" s="128" t="n">
        <f aca="false">IFERROR(Opttax!BC90/GAMSopt!BC90,"")</f>
        <v>1.00000000000025</v>
      </c>
      <c r="BE90" s="128" t="n">
        <f aca="false">IFERROR(Opttax!BD90/GAMSopt!BD90,"")</f>
        <v>1.00000000000026</v>
      </c>
      <c r="BF90" s="128" t="n">
        <f aca="false">IFERROR(Opttax!BE90/GAMSopt!BE90,"")</f>
        <v>1.00000000000027</v>
      </c>
      <c r="BG90" s="128" t="n">
        <f aca="false">IFERROR(Opttax!BF90/GAMSopt!BF90,"")</f>
        <v>1.00000000000027</v>
      </c>
      <c r="BH90" s="128" t="n">
        <f aca="false">IFERROR(Opttax!BG90/GAMSopt!BG90,"")</f>
        <v>1.00000000000027</v>
      </c>
      <c r="BI90" s="128" t="n">
        <f aca="false">IFERROR(Opttax!BH90/GAMSopt!BH90,"")</f>
        <v>1.00000000000028</v>
      </c>
      <c r="BJ90" s="128" t="n">
        <f aca="false">IFERROR(Opttax!BI90/GAMSopt!BI90,"")</f>
        <v>1.00000000000028</v>
      </c>
    </row>
    <row r="91" customFormat="false" ht="12.75" hidden="false" customHeight="false" outlineLevel="0" collapsed="false">
      <c r="A91" s="0" t="str">
        <f aca="false">Opttax!A91</f>
        <v>CUMULATIVE EMISSIONS/HOTELLING RENTS</v>
      </c>
      <c r="B91" s="0" t="str">
        <f aca="false">GAMSopt!A91</f>
        <v>* CUMULATIVE EMISSIONS</v>
      </c>
      <c r="C91" s="128" t="str">
        <f aca="false">IFERROR(Opttax!B91/GAMSopt!B91,"")</f>
        <v/>
      </c>
      <c r="D91" s="128" t="str">
        <f aca="false">IFERROR(Opttax!C91/GAMSopt!C91,"")</f>
        <v/>
      </c>
      <c r="E91" s="128" t="str">
        <f aca="false">IFERROR(Opttax!D91/GAMSopt!D91,"")</f>
        <v/>
      </c>
      <c r="F91" s="128" t="str">
        <f aca="false">IFERROR(Opttax!E91/GAMSopt!E91,"")</f>
        <v/>
      </c>
      <c r="G91" s="128" t="str">
        <f aca="false">IFERROR(Opttax!F91/GAMSopt!F91,"")</f>
        <v/>
      </c>
      <c r="H91" s="128" t="str">
        <f aca="false">IFERROR(Opttax!G91/GAMSopt!G91,"")</f>
        <v/>
      </c>
      <c r="I91" s="128" t="str">
        <f aca="false">IFERROR(Opttax!H91/GAMSopt!H91,"")</f>
        <v/>
      </c>
      <c r="J91" s="128" t="str">
        <f aca="false">IFERROR(Opttax!I91/GAMSopt!I91,"")</f>
        <v/>
      </c>
      <c r="K91" s="128" t="str">
        <f aca="false">IFERROR(Opttax!J91/GAMSopt!J91,"")</f>
        <v/>
      </c>
      <c r="L91" s="128" t="str">
        <f aca="false">IFERROR(Opttax!K91/GAMSopt!K91,"")</f>
        <v/>
      </c>
      <c r="M91" s="128" t="str">
        <f aca="false">IFERROR(Opttax!L91/GAMSopt!L91,"")</f>
        <v/>
      </c>
      <c r="N91" s="128" t="str">
        <f aca="false">IFERROR(Opttax!M91/GAMSopt!M91,"")</f>
        <v/>
      </c>
      <c r="O91" s="128" t="str">
        <f aca="false">IFERROR(Opttax!N91/GAMSopt!N91,"")</f>
        <v/>
      </c>
      <c r="P91" s="128" t="str">
        <f aca="false">IFERROR(Opttax!O91/GAMSopt!O91,"")</f>
        <v/>
      </c>
      <c r="Q91" s="128" t="str">
        <f aca="false">IFERROR(Opttax!P91/GAMSopt!P91,"")</f>
        <v/>
      </c>
      <c r="R91" s="128" t="str">
        <f aca="false">IFERROR(Opttax!Q91/GAMSopt!Q91,"")</f>
        <v/>
      </c>
      <c r="S91" s="128" t="str">
        <f aca="false">IFERROR(Opttax!R91/GAMSopt!R91,"")</f>
        <v/>
      </c>
      <c r="T91" s="128" t="str">
        <f aca="false">IFERROR(Opttax!S91/GAMSopt!S91,"")</f>
        <v/>
      </c>
      <c r="U91" s="128" t="str">
        <f aca="false">IFERROR(Opttax!T91/GAMSopt!T91,"")</f>
        <v/>
      </c>
      <c r="V91" s="128" t="str">
        <f aca="false">IFERROR(Opttax!U91/GAMSopt!U91,"")</f>
        <v/>
      </c>
      <c r="W91" s="128" t="str">
        <f aca="false">IFERROR(Opttax!V91/GAMSopt!V91,"")</f>
        <v/>
      </c>
      <c r="X91" s="128" t="str">
        <f aca="false">IFERROR(Opttax!W91/GAMSopt!W91,"")</f>
        <v/>
      </c>
      <c r="Y91" s="128" t="str">
        <f aca="false">IFERROR(Opttax!X91/GAMSopt!X91,"")</f>
        <v/>
      </c>
      <c r="Z91" s="128" t="str">
        <f aca="false">IFERROR(Opttax!Y91/GAMSopt!Y91,"")</f>
        <v/>
      </c>
      <c r="AA91" s="128" t="str">
        <f aca="false">IFERROR(Opttax!Z91/GAMSopt!Z91,"")</f>
        <v/>
      </c>
      <c r="AB91" s="128" t="str">
        <f aca="false">IFERROR(Opttax!AA91/GAMSopt!AA91,"")</f>
        <v/>
      </c>
      <c r="AC91" s="128" t="str">
        <f aca="false">IFERROR(Opttax!AB91/GAMSopt!AB91,"")</f>
        <v/>
      </c>
      <c r="AD91" s="128" t="str">
        <f aca="false">IFERROR(Opttax!AC91/GAMSopt!AC91,"")</f>
        <v/>
      </c>
      <c r="AE91" s="128" t="str">
        <f aca="false">IFERROR(Opttax!AD91/GAMSopt!AD91,"")</f>
        <v/>
      </c>
      <c r="AF91" s="128" t="str">
        <f aca="false">IFERROR(Opttax!AE91/GAMSopt!AE91,"")</f>
        <v/>
      </c>
      <c r="AG91" s="128" t="str">
        <f aca="false">IFERROR(Opttax!AF91/GAMSopt!AF91,"")</f>
        <v/>
      </c>
      <c r="AH91" s="128" t="str">
        <f aca="false">IFERROR(Opttax!AG91/GAMSopt!AG91,"")</f>
        <v/>
      </c>
      <c r="AI91" s="128" t="str">
        <f aca="false">IFERROR(Opttax!AH91/GAMSopt!AH91,"")</f>
        <v/>
      </c>
      <c r="AJ91" s="128" t="str">
        <f aca="false">IFERROR(Opttax!AI91/GAMSopt!AI91,"")</f>
        <v/>
      </c>
      <c r="AK91" s="128" t="str">
        <f aca="false">IFERROR(Opttax!AJ91/GAMSopt!AJ91,"")</f>
        <v/>
      </c>
      <c r="AL91" s="128" t="str">
        <f aca="false">IFERROR(Opttax!AK91/GAMSopt!AK91,"")</f>
        <v/>
      </c>
      <c r="AM91" s="128" t="str">
        <f aca="false">IFERROR(Opttax!AL91/GAMSopt!AL91,"")</f>
        <v/>
      </c>
      <c r="AN91" s="128" t="str">
        <f aca="false">IFERROR(Opttax!AM91/GAMSopt!AM91,"")</f>
        <v/>
      </c>
      <c r="AO91" s="128" t="str">
        <f aca="false">IFERROR(Opttax!AN91/GAMSopt!AN91,"")</f>
        <v/>
      </c>
      <c r="AP91" s="128" t="str">
        <f aca="false">IFERROR(Opttax!AO91/GAMSopt!AO91,"")</f>
        <v/>
      </c>
      <c r="AQ91" s="128" t="str">
        <f aca="false">IFERROR(Opttax!AP91/GAMSopt!AP91,"")</f>
        <v/>
      </c>
      <c r="AR91" s="128" t="str">
        <f aca="false">IFERROR(Opttax!AQ91/GAMSopt!AQ91,"")</f>
        <v/>
      </c>
      <c r="AS91" s="128" t="str">
        <f aca="false">IFERROR(Opttax!AR91/GAMSopt!AR91,"")</f>
        <v/>
      </c>
      <c r="AT91" s="128" t="str">
        <f aca="false">IFERROR(Opttax!AS91/GAMSopt!AS91,"")</f>
        <v/>
      </c>
      <c r="AU91" s="128" t="str">
        <f aca="false">IFERROR(Opttax!AT91/GAMSopt!AT91,"")</f>
        <v/>
      </c>
      <c r="AV91" s="128" t="str">
        <f aca="false">IFERROR(Opttax!AU91/GAMSopt!AU91,"")</f>
        <v/>
      </c>
      <c r="AW91" s="128" t="str">
        <f aca="false">IFERROR(Opttax!AV91/GAMSopt!AV91,"")</f>
        <v/>
      </c>
      <c r="AX91" s="128" t="str">
        <f aca="false">IFERROR(Opttax!AW91/GAMSopt!AW91,"")</f>
        <v/>
      </c>
      <c r="AY91" s="128" t="str">
        <f aca="false">IFERROR(Opttax!AX91/GAMSopt!AX91,"")</f>
        <v/>
      </c>
      <c r="AZ91" s="128" t="str">
        <f aca="false">IFERROR(Opttax!AY91/GAMSopt!AY91,"")</f>
        <v/>
      </c>
      <c r="BA91" s="128" t="str">
        <f aca="false">IFERROR(Opttax!AZ91/GAMSopt!AZ91,"")</f>
        <v/>
      </c>
      <c r="BB91" s="128" t="str">
        <f aca="false">IFERROR(Opttax!BA91/GAMSopt!BA91,"")</f>
        <v/>
      </c>
      <c r="BC91" s="128" t="str">
        <f aca="false">IFERROR(Opttax!BB91/GAMSopt!BB91,"")</f>
        <v/>
      </c>
      <c r="BD91" s="128" t="str">
        <f aca="false">IFERROR(Opttax!BC91/GAMSopt!BC91,"")</f>
        <v/>
      </c>
      <c r="BE91" s="128" t="str">
        <f aca="false">IFERROR(Opttax!BD91/GAMSopt!BD91,"")</f>
        <v/>
      </c>
      <c r="BF91" s="128" t="str">
        <f aca="false">IFERROR(Opttax!BE91/GAMSopt!BE91,"")</f>
        <v/>
      </c>
      <c r="BG91" s="128" t="str">
        <f aca="false">IFERROR(Opttax!BF91/GAMSopt!BF91,"")</f>
        <v/>
      </c>
      <c r="BH91" s="128" t="str">
        <f aca="false">IFERROR(Opttax!BG91/GAMSopt!BG91,"")</f>
        <v/>
      </c>
      <c r="BI91" s="128" t="str">
        <f aca="false">IFERROR(Opttax!BH91/GAMSopt!BH91,"")</f>
        <v/>
      </c>
      <c r="BJ91" s="128" t="str">
        <f aca="false">IFERROR(Opttax!BI91/GAMSopt!BI91,"")</f>
        <v/>
      </c>
    </row>
    <row r="92" customFormat="false" ht="12.75" hidden="false" customHeight="false" outlineLevel="0" collapsed="false">
      <c r="A92" s="0" t="str">
        <f aca="false">Opttax!A92</f>
        <v>Cumulative Emissions to date</v>
      </c>
      <c r="B92" s="0" t="str">
        <f aca="false">GAMSopt!A92</f>
        <v> Cumulative Emissions to date</v>
      </c>
      <c r="C92" s="128" t="n">
        <f aca="false">IFERROR(Opttax!B92/GAMSopt!B92,"")</f>
        <v>1</v>
      </c>
      <c r="D92" s="128" t="n">
        <f aca="false">IFERROR(Opttax!C92/GAMSopt!C92,"")</f>
        <v>1.00000000001238</v>
      </c>
      <c r="E92" s="128" t="n">
        <f aca="false">IFERROR(Opttax!D92/GAMSopt!D92,"")</f>
        <v>1.00000000000069</v>
      </c>
      <c r="F92" s="128" t="n">
        <f aca="false">IFERROR(Opttax!E92/GAMSopt!E92,"")</f>
        <v>1.00000000001084</v>
      </c>
      <c r="G92" s="128" t="n">
        <f aca="false">IFERROR(Opttax!F92/GAMSopt!F92,"")</f>
        <v>1.00000000002463</v>
      </c>
      <c r="H92" s="128" t="n">
        <f aca="false">IFERROR(Opttax!G92/GAMSopt!G92,"")</f>
        <v>1.00000000001431</v>
      </c>
      <c r="I92" s="128" t="n">
        <f aca="false">IFERROR(Opttax!H92/GAMSopt!H92,"")</f>
        <v>1.00000000000765</v>
      </c>
      <c r="J92" s="128" t="n">
        <f aca="false">IFERROR(Opttax!I92/GAMSopt!I92,"")</f>
        <v>1.00000000001265</v>
      </c>
      <c r="K92" s="128" t="n">
        <f aca="false">IFERROR(Opttax!J92/GAMSopt!J92,"")</f>
        <v>1.00000000000959</v>
      </c>
      <c r="L92" s="128" t="n">
        <f aca="false">IFERROR(Opttax!K92/GAMSopt!K92,"")</f>
        <v>1.00000000000644</v>
      </c>
      <c r="M92" s="128" t="n">
        <f aca="false">IFERROR(Opttax!L92/GAMSopt!L92,"")</f>
        <v>1.00000000001818</v>
      </c>
      <c r="N92" s="128" t="n">
        <f aca="false">IFERROR(Opttax!M92/GAMSopt!M92,"")</f>
        <v>1.00000000002411</v>
      </c>
      <c r="O92" s="128" t="n">
        <f aca="false">IFERROR(Opttax!N92/GAMSopt!N92,"")</f>
        <v>1.00000000002192</v>
      </c>
      <c r="P92" s="128" t="n">
        <f aca="false">IFERROR(Opttax!O92/GAMSopt!O92,"")</f>
        <v>1.00000000003092</v>
      </c>
      <c r="Q92" s="128" t="n">
        <f aca="false">IFERROR(Opttax!P92/GAMSopt!P92,"")</f>
        <v>1.00000000003358</v>
      </c>
      <c r="R92" s="128" t="n">
        <f aca="false">IFERROR(Opttax!Q92/GAMSopt!Q92,"")</f>
        <v>1.00000000003042</v>
      </c>
      <c r="S92" s="128" t="n">
        <f aca="false">IFERROR(Opttax!R92/GAMSopt!R92,"")</f>
        <v>1.00000000003029</v>
      </c>
      <c r="T92" s="128" t="n">
        <f aca="false">IFERROR(Opttax!S92/GAMSopt!S92,"")</f>
        <v>1.00000000003501</v>
      </c>
      <c r="U92" s="128" t="n">
        <f aca="false">IFERROR(Opttax!T92/GAMSopt!T92,"")</f>
        <v>1.00000000003619</v>
      </c>
      <c r="V92" s="128" t="n">
        <f aca="false">IFERROR(Opttax!U92/GAMSopt!U92,"")</f>
        <v>1.00000000003792</v>
      </c>
      <c r="W92" s="128" t="n">
        <f aca="false">IFERROR(Opttax!V92/GAMSopt!V92,"")</f>
        <v>1.00000000003287</v>
      </c>
      <c r="X92" s="128" t="n">
        <f aca="false">IFERROR(Opttax!W92/GAMSopt!W92,"")</f>
        <v>1.00000000003672</v>
      </c>
      <c r="Y92" s="128" t="n">
        <f aca="false">IFERROR(Opttax!X92/GAMSopt!X92,"")</f>
        <v>1.00000000004195</v>
      </c>
      <c r="Z92" s="128" t="n">
        <f aca="false">IFERROR(Opttax!Y92/GAMSopt!Y92,"")</f>
        <v>1.00000000004963</v>
      </c>
      <c r="AA92" s="128" t="n">
        <f aca="false">IFERROR(Opttax!Z92/GAMSopt!Z92,"")</f>
        <v>1.00000000004963</v>
      </c>
      <c r="AB92" s="128" t="n">
        <f aca="false">IFERROR(Opttax!AA92/GAMSopt!AA92,"")</f>
        <v>1.00000000004963</v>
      </c>
      <c r="AC92" s="128" t="n">
        <f aca="false">IFERROR(Opttax!AB92/GAMSopt!AB92,"")</f>
        <v>1.00000000004963</v>
      </c>
      <c r="AD92" s="128" t="n">
        <f aca="false">IFERROR(Opttax!AC92/GAMSopt!AC92,"")</f>
        <v>1.00000000004963</v>
      </c>
      <c r="AE92" s="128" t="n">
        <f aca="false">IFERROR(Opttax!AD92/GAMSopt!AD92,"")</f>
        <v>1.00000000004963</v>
      </c>
      <c r="AF92" s="128" t="n">
        <f aca="false">IFERROR(Opttax!AE92/GAMSopt!AE92,"")</f>
        <v>1.00000000004963</v>
      </c>
      <c r="AG92" s="128" t="n">
        <f aca="false">IFERROR(Opttax!AF92/GAMSopt!AF92,"")</f>
        <v>1.0000000000491</v>
      </c>
      <c r="AH92" s="128" t="n">
        <f aca="false">IFERROR(Opttax!AG92/GAMSopt!AG92,"")</f>
        <v>1.00000000004931</v>
      </c>
      <c r="AI92" s="128" t="n">
        <f aca="false">IFERROR(Opttax!AH92/GAMSopt!AH92,"")</f>
        <v>1.00000000004945</v>
      </c>
      <c r="AJ92" s="128" t="n">
        <f aca="false">IFERROR(Opttax!AI92/GAMSopt!AI92,"")</f>
        <v>1.00000000005053</v>
      </c>
      <c r="AK92" s="128" t="n">
        <f aca="false">IFERROR(Opttax!AJ92/GAMSopt!AJ92,"")</f>
        <v>1.0000000000506</v>
      </c>
      <c r="AL92" s="128" t="n">
        <f aca="false">IFERROR(Opttax!AK92/GAMSopt!AK92,"")</f>
        <v>1.00000000005042</v>
      </c>
      <c r="AM92" s="128" t="n">
        <f aca="false">IFERROR(Opttax!AL92/GAMSopt!AL92,"")</f>
        <v>1.00000000004969</v>
      </c>
      <c r="AN92" s="128" t="n">
        <f aca="false">IFERROR(Opttax!AM92/GAMSopt!AM92,"")</f>
        <v>1.00000000005023</v>
      </c>
      <c r="AO92" s="128" t="n">
        <f aca="false">IFERROR(Opttax!AN92/GAMSopt!AN92,"")</f>
        <v>1.00000000005219</v>
      </c>
      <c r="AP92" s="128" t="n">
        <f aca="false">IFERROR(Opttax!AO92/GAMSopt!AO92,"")</f>
        <v>1.00000000005489</v>
      </c>
      <c r="AQ92" s="128" t="n">
        <f aca="false">IFERROR(Opttax!AP92/GAMSopt!AP92,"")</f>
        <v>1.0000000000582</v>
      </c>
      <c r="AR92" s="128" t="n">
        <f aca="false">IFERROR(Opttax!AQ92/GAMSopt!AQ92,"")</f>
        <v>1.00000000005992</v>
      </c>
      <c r="AS92" s="128" t="n">
        <f aca="false">IFERROR(Opttax!AR92/GAMSopt!AR92,"")</f>
        <v>1.00000000006279</v>
      </c>
      <c r="AT92" s="128" t="n">
        <f aca="false">IFERROR(Opttax!AS92/GAMSopt!AS92,"")</f>
        <v>1.00000000006726</v>
      </c>
      <c r="AU92" s="128" t="n">
        <f aca="false">IFERROR(Opttax!AT92/GAMSopt!AT92,"")</f>
        <v>1.00000000007194</v>
      </c>
      <c r="AV92" s="128" t="n">
        <f aca="false">IFERROR(Opttax!AU92/GAMSopt!AU92,"")</f>
        <v>1.00000000007629</v>
      </c>
      <c r="AW92" s="128" t="n">
        <f aca="false">IFERROR(Opttax!AV92/GAMSopt!AV92,"")</f>
        <v>1.00000000008244</v>
      </c>
      <c r="AX92" s="128" t="n">
        <f aca="false">IFERROR(Opttax!AW92/GAMSopt!AW92,"")</f>
        <v>1.00000000008692</v>
      </c>
      <c r="AY92" s="128" t="n">
        <f aca="false">IFERROR(Opttax!AX92/GAMSopt!AX92,"")</f>
        <v>1.00000000009419</v>
      </c>
      <c r="AZ92" s="128" t="n">
        <f aca="false">IFERROR(Opttax!AY92/GAMSopt!AY92,"")</f>
        <v>1.00000000010178</v>
      </c>
      <c r="BA92" s="128" t="n">
        <f aca="false">IFERROR(Opttax!AZ92/GAMSopt!AZ92,"")</f>
        <v>1.0000000001122</v>
      </c>
      <c r="BB92" s="128" t="n">
        <f aca="false">IFERROR(Opttax!BA92/GAMSopt!BA92,"")</f>
        <v>1.0000000001267</v>
      </c>
      <c r="BC92" s="128" t="n">
        <f aca="false">IFERROR(Opttax!BB92/GAMSopt!BB92,"")</f>
        <v>1.0000000001435</v>
      </c>
      <c r="BD92" s="128" t="n">
        <f aca="false">IFERROR(Opttax!BC92/GAMSopt!BC92,"")</f>
        <v>1.00000000016409</v>
      </c>
      <c r="BE92" s="128" t="n">
        <f aca="false">IFERROR(Opttax!BD92/GAMSopt!BD92,"")</f>
        <v>1.00000000017017</v>
      </c>
      <c r="BF92" s="128" t="n">
        <f aca="false">IFERROR(Opttax!BE92/GAMSopt!BE92,"")</f>
        <v>1.00000000021212</v>
      </c>
      <c r="BG92" s="128" t="n">
        <f aca="false">IFERROR(Opttax!BF92/GAMSopt!BF92,"")</f>
        <v>1.00000000019005</v>
      </c>
      <c r="BH92" s="128" t="n">
        <f aca="false">IFERROR(Opttax!BG92/GAMSopt!BG92,"")</f>
        <v>1.00000000013364</v>
      </c>
      <c r="BI92" s="128" t="n">
        <f aca="false">IFERROR(Opttax!BH92/GAMSopt!BH92,"")</f>
        <v>1.00000000011074</v>
      </c>
      <c r="BJ92" s="128" t="n">
        <f aca="false">IFERROR(Opttax!BI92/GAMSopt!BI92,"")</f>
        <v>1.00000000007538</v>
      </c>
    </row>
    <row r="93" customFormat="false" ht="12.75" hidden="false" customHeight="false" outlineLevel="0" collapsed="false">
      <c r="A93" s="0" t="str">
        <f aca="false">Opttax!A93</f>
        <v>Ratio to Max</v>
      </c>
      <c r="B93" s="0" t="str">
        <f aca="false">GAMSopt!A93</f>
        <v>Ratio To Max</v>
      </c>
      <c r="C93" s="128" t="n">
        <f aca="false">IFERROR(Opttax!B93/GAMSopt!B93,"")</f>
        <v>1</v>
      </c>
      <c r="D93" s="128" t="n">
        <f aca="false">IFERROR(Opttax!C93/GAMSopt!C93,"")</f>
        <v>0.999999999255172</v>
      </c>
      <c r="E93" s="128" t="n">
        <f aca="false">IFERROR(Opttax!D93/GAMSopt!D93,"")</f>
        <v>0.999999998359085</v>
      </c>
      <c r="F93" s="128" t="n">
        <f aca="false">IFERROR(Opttax!E93/GAMSopt!E93,"")</f>
        <v>1.00000000004392</v>
      </c>
      <c r="G93" s="128" t="n">
        <f aca="false">IFERROR(Opttax!F93/GAMSopt!F93,"")</f>
        <v>0.999999999706628</v>
      </c>
      <c r="H93" s="128" t="n">
        <f aca="false">IFERROR(Opttax!G93/GAMSopt!G93,"")</f>
        <v>1.00000000070115</v>
      </c>
      <c r="I93" s="128" t="n">
        <f aca="false">IFERROR(Opttax!H93/GAMSopt!H93,"")</f>
        <v>0.999999999418414</v>
      </c>
      <c r="J93" s="128" t="n">
        <f aca="false">IFERROR(Opttax!I93/GAMSopt!I93,"")</f>
        <v>0.999999999941512</v>
      </c>
      <c r="K93" s="128" t="n">
        <f aca="false">IFERROR(Opttax!J93/GAMSopt!J93,"")</f>
        <v>0.99999999942425</v>
      </c>
      <c r="L93" s="128" t="n">
        <f aca="false">IFERROR(Opttax!K93/GAMSopt!K93,"")</f>
        <v>0.999999999844864</v>
      </c>
      <c r="M93" s="128" t="n">
        <f aca="false">IFERROR(Opttax!L93/GAMSopt!L93,"")</f>
        <v>0.999999999958905</v>
      </c>
      <c r="N93" s="128" t="n">
        <f aca="false">IFERROR(Opttax!M93/GAMSopt!M93,"")</f>
        <v>0.999999999731018</v>
      </c>
      <c r="O93" s="128" t="n">
        <f aca="false">IFERROR(Opttax!N93/GAMSopt!N93,"")</f>
        <v>1.00000000025573</v>
      </c>
      <c r="P93" s="128" t="n">
        <f aca="false">IFERROR(Opttax!O93/GAMSopt!O93,"")</f>
        <v>1.00000000025509</v>
      </c>
      <c r="Q93" s="128" t="n">
        <f aca="false">IFERROR(Opttax!P93/GAMSopt!P93,"")</f>
        <v>0.999999999738974</v>
      </c>
      <c r="R93" s="128" t="n">
        <f aca="false">IFERROR(Opttax!Q93/GAMSopt!Q93,"")</f>
        <v>1.00000000018806</v>
      </c>
      <c r="S93" s="128" t="n">
        <f aca="false">IFERROR(Opttax!R93/GAMSopt!R93,"")</f>
        <v>0.999999999987841</v>
      </c>
      <c r="T93" s="128" t="n">
        <f aca="false">IFERROR(Opttax!S93/GAMSopt!S93,"")</f>
        <v>1.00000000014874</v>
      </c>
      <c r="U93" s="128" t="n">
        <f aca="false">IFERROR(Opttax!T93/GAMSopt!T93,"")</f>
        <v>0.999999999813561</v>
      </c>
      <c r="V93" s="128" t="n">
        <f aca="false">IFERROR(Opttax!U93/GAMSopt!U93,"")</f>
        <v>1.00000000003621</v>
      </c>
      <c r="W93" s="128" t="n">
        <f aca="false">IFERROR(Opttax!V93/GAMSopt!V93,"")</f>
        <v>1.00000000002732</v>
      </c>
      <c r="X93" s="128" t="n">
        <f aca="false">IFERROR(Opttax!W93/GAMSopt!W93,"")</f>
        <v>0.99999999999845</v>
      </c>
      <c r="Y93" s="128" t="n">
        <f aca="false">IFERROR(Opttax!X93/GAMSopt!X93,"")</f>
        <v>1.00000000029129</v>
      </c>
      <c r="Z93" s="128" t="n">
        <f aca="false">IFERROR(Opttax!Y93/GAMSopt!Y93,"")</f>
        <v>1.00000000019385</v>
      </c>
      <c r="AA93" s="128" t="n">
        <f aca="false">IFERROR(Opttax!Z93/GAMSopt!Z93,"")</f>
        <v>1.00000000019385</v>
      </c>
      <c r="AB93" s="128" t="n">
        <f aca="false">IFERROR(Opttax!AA93/GAMSopt!AA93,"")</f>
        <v>1.00000000019385</v>
      </c>
      <c r="AC93" s="128" t="n">
        <f aca="false">IFERROR(Opttax!AB93/GAMSopt!AB93,"")</f>
        <v>1.00000000019385</v>
      </c>
      <c r="AD93" s="128" t="n">
        <f aca="false">IFERROR(Opttax!AC93/GAMSopt!AC93,"")</f>
        <v>1.00000000019385</v>
      </c>
      <c r="AE93" s="128" t="n">
        <f aca="false">IFERROR(Opttax!AD93/GAMSopt!AD93,"")</f>
        <v>1.00000000019385</v>
      </c>
      <c r="AF93" s="128" t="n">
        <f aca="false">IFERROR(Opttax!AE93/GAMSopt!AE93,"")</f>
        <v>1.00000000019385</v>
      </c>
      <c r="AG93" s="128" t="n">
        <f aca="false">IFERROR(Opttax!AF93/GAMSopt!AF93,"")</f>
        <v>0.99999999991857</v>
      </c>
      <c r="AH93" s="128" t="n">
        <f aca="false">IFERROR(Opttax!AG93/GAMSopt!AG93,"")</f>
        <v>0.999999999785702</v>
      </c>
      <c r="AI93" s="128" t="n">
        <f aca="false">IFERROR(Opttax!AH93/GAMSopt!AH93,"")</f>
        <v>1.00000000010895</v>
      </c>
      <c r="AJ93" s="128" t="n">
        <f aca="false">IFERROR(Opttax!AI93/GAMSopt!AI93,"")</f>
        <v>1.00000000011223</v>
      </c>
      <c r="AK93" s="128" t="n">
        <f aca="false">IFERROR(Opttax!AJ93/GAMSopt!AJ93,"")</f>
        <v>0.999999999806873</v>
      </c>
      <c r="AL93" s="128" t="n">
        <f aca="false">IFERROR(Opttax!AK93/GAMSopt!AK93,"")</f>
        <v>1.00000000026432</v>
      </c>
      <c r="AM93" s="128" t="n">
        <f aca="false">IFERROR(Opttax!AL93/GAMSopt!AL93,"")</f>
        <v>0.999999999941642</v>
      </c>
      <c r="AN93" s="128" t="n">
        <f aca="false">IFERROR(Opttax!AM93/GAMSopt!AM93,"")</f>
        <v>1.00000000011688</v>
      </c>
      <c r="AO93" s="128" t="n">
        <f aca="false">IFERROR(Opttax!AN93/GAMSopt!AN93,"")</f>
        <v>0.999999999993341</v>
      </c>
      <c r="AP93" s="128" t="n">
        <f aca="false">IFERROR(Opttax!AO93/GAMSopt!AO93,"")</f>
        <v>1.00000000008045</v>
      </c>
      <c r="AQ93" s="128" t="n">
        <f aca="false">IFERROR(Opttax!AP93/GAMSopt!AP93,"")</f>
        <v>1.0000000000485</v>
      </c>
      <c r="AR93" s="128" t="n">
        <f aca="false">IFERROR(Opttax!AQ93/GAMSopt!AQ93,"")</f>
        <v>1.00000000049684</v>
      </c>
      <c r="AS93" s="128" t="n">
        <f aca="false">IFERROR(Opttax!AR93/GAMSopt!AR93,"")</f>
        <v>1.00000000012178</v>
      </c>
      <c r="AT93" s="128" t="n">
        <f aca="false">IFERROR(Opttax!AS93/GAMSopt!AS93,"")</f>
        <v>1.0000000000929</v>
      </c>
      <c r="AU93" s="128" t="n">
        <f aca="false">IFERROR(Opttax!AT93/GAMSopt!AT93,"")</f>
        <v>1.0000000000111</v>
      </c>
      <c r="AV93" s="128" t="n">
        <f aca="false">IFERROR(Opttax!AU93/GAMSopt!AU93,"")</f>
        <v>1.00000000000081</v>
      </c>
      <c r="AW93" s="128" t="n">
        <f aca="false">IFERROR(Opttax!AV93/GAMSopt!AV93,"")</f>
        <v>1.0000000001822</v>
      </c>
      <c r="AX93" s="128" t="n">
        <f aca="false">IFERROR(Opttax!AW93/GAMSopt!AW93,"")</f>
        <v>1.00000000018759</v>
      </c>
      <c r="AY93" s="128" t="n">
        <f aca="false">IFERROR(Opttax!AX93/GAMSopt!AX93,"")</f>
        <v>1.00000000062164</v>
      </c>
      <c r="AZ93" s="128" t="n">
        <f aca="false">IFERROR(Opttax!AY93/GAMSopt!AY93,"")</f>
        <v>1.00000000036542</v>
      </c>
      <c r="BA93" s="128" t="n">
        <f aca="false">IFERROR(Opttax!AZ93/GAMSopt!AZ93,"")</f>
        <v>1.00000000038928</v>
      </c>
      <c r="BB93" s="128" t="n">
        <f aca="false">IFERROR(Opttax!BA93/GAMSopt!BA93,"")</f>
        <v>0.99999999979864</v>
      </c>
      <c r="BC93" s="128" t="n">
        <f aca="false">IFERROR(Opttax!BB93/GAMSopt!BB93,"")</f>
        <v>1.0000000004565</v>
      </c>
      <c r="BD93" s="128" t="n">
        <f aca="false">IFERROR(Opttax!BC93/GAMSopt!BC93,"")</f>
        <v>1.00000000049586</v>
      </c>
      <c r="BE93" s="128" t="n">
        <f aca="false">IFERROR(Opttax!BD93/GAMSopt!BD93,"")</f>
        <v>1.00000000068704</v>
      </c>
      <c r="BF93" s="128" t="n">
        <f aca="false">IFERROR(Opttax!BE93/GAMSopt!BE93,"")</f>
        <v>1.00000000041189</v>
      </c>
      <c r="BG93" s="128" t="n">
        <f aca="false">IFERROR(Opttax!BF93/GAMSopt!BF93,"")</f>
        <v>1.00000000042711</v>
      </c>
      <c r="BH93" s="128" t="n">
        <f aca="false">IFERROR(Opttax!BG93/GAMSopt!BG93,"")</f>
        <v>0.999999999019476</v>
      </c>
      <c r="BI93" s="128" t="n">
        <f aca="false">IFERROR(Opttax!BH93/GAMSopt!BH93,"")</f>
        <v>0.999999999626936</v>
      </c>
      <c r="BJ93" s="128" t="n">
        <f aca="false">IFERROR(Opttax!BI93/GAMSopt!BI93,"")</f>
        <v>1.00000000029893</v>
      </c>
    </row>
    <row r="94" customFormat="false" ht="12.75" hidden="false" customHeight="false" outlineLevel="0" collapsed="false">
      <c r="A94" s="0" t="str">
        <f aca="false">Opttax!A94</f>
        <v>Maximum ratio</v>
      </c>
      <c r="B94" s="0" t="str">
        <f aca="false">GAMSopt!A94</f>
        <v>Max Ratio</v>
      </c>
      <c r="C94" s="128" t="str">
        <f aca="false">IFERROR(Opttax!B94/GAMSopt!B94,"")</f>
        <v/>
      </c>
      <c r="D94" s="128" t="str">
        <f aca="false">IFERROR(Opttax!C94/GAMSopt!C94,"")</f>
        <v/>
      </c>
      <c r="E94" s="128" t="str">
        <f aca="false">IFERROR(Opttax!D94/GAMSopt!D94,"")</f>
        <v/>
      </c>
      <c r="F94" s="128" t="str">
        <f aca="false">IFERROR(Opttax!E94/GAMSopt!E94,"")</f>
        <v/>
      </c>
      <c r="G94" s="128" t="str">
        <f aca="false">IFERROR(Opttax!F94/GAMSopt!F94,"")</f>
        <v/>
      </c>
      <c r="H94" s="128" t="str">
        <f aca="false">IFERROR(Opttax!G94/GAMSopt!G94,"")</f>
        <v/>
      </c>
      <c r="I94" s="128" t="str">
        <f aca="false">IFERROR(Opttax!H94/GAMSopt!H94,"")</f>
        <v/>
      </c>
      <c r="J94" s="128" t="str">
        <f aca="false">IFERROR(Opttax!I94/GAMSopt!I94,"")</f>
        <v/>
      </c>
      <c r="K94" s="128" t="str">
        <f aca="false">IFERROR(Opttax!J94/GAMSopt!J94,"")</f>
        <v/>
      </c>
      <c r="L94" s="128" t="str">
        <f aca="false">IFERROR(Opttax!K94/GAMSopt!K94,"")</f>
        <v/>
      </c>
      <c r="M94" s="128" t="str">
        <f aca="false">IFERROR(Opttax!L94/GAMSopt!L94,"")</f>
        <v/>
      </c>
      <c r="N94" s="128" t="str">
        <f aca="false">IFERROR(Opttax!M94/GAMSopt!M94,"")</f>
        <v/>
      </c>
      <c r="O94" s="128" t="str">
        <f aca="false">IFERROR(Opttax!N94/GAMSopt!N94,"")</f>
        <v/>
      </c>
      <c r="P94" s="128" t="str">
        <f aca="false">IFERROR(Opttax!O94/GAMSopt!O94,"")</f>
        <v/>
      </c>
      <c r="Q94" s="128" t="str">
        <f aca="false">IFERROR(Opttax!P94/GAMSopt!P94,"")</f>
        <v/>
      </c>
      <c r="R94" s="128" t="str">
        <f aca="false">IFERROR(Opttax!Q94/GAMSopt!Q94,"")</f>
        <v/>
      </c>
      <c r="S94" s="128" t="str">
        <f aca="false">IFERROR(Opttax!R94/GAMSopt!R94,"")</f>
        <v/>
      </c>
      <c r="T94" s="128" t="str">
        <f aca="false">IFERROR(Opttax!S94/GAMSopt!S94,"")</f>
        <v/>
      </c>
      <c r="U94" s="128" t="str">
        <f aca="false">IFERROR(Opttax!T94/GAMSopt!T94,"")</f>
        <v/>
      </c>
      <c r="V94" s="128" t="str">
        <f aca="false">IFERROR(Opttax!U94/GAMSopt!U94,"")</f>
        <v/>
      </c>
      <c r="W94" s="128" t="str">
        <f aca="false">IFERROR(Opttax!V94/GAMSopt!V94,"")</f>
        <v/>
      </c>
      <c r="X94" s="128" t="str">
        <f aca="false">IFERROR(Opttax!W94/GAMSopt!W94,"")</f>
        <v/>
      </c>
      <c r="Y94" s="128" t="str">
        <f aca="false">IFERROR(Opttax!X94/GAMSopt!X94,"")</f>
        <v/>
      </c>
      <c r="Z94" s="128" t="str">
        <f aca="false">IFERROR(Opttax!Y94/GAMSopt!Y94,"")</f>
        <v/>
      </c>
      <c r="AA94" s="128" t="str">
        <f aca="false">IFERROR(Opttax!Z94/GAMSopt!Z94,"")</f>
        <v/>
      </c>
      <c r="AB94" s="128" t="str">
        <f aca="false">IFERROR(Opttax!AA94/GAMSopt!AA94,"")</f>
        <v/>
      </c>
      <c r="AC94" s="128" t="str">
        <f aca="false">IFERROR(Opttax!AB94/GAMSopt!AB94,"")</f>
        <v/>
      </c>
      <c r="AD94" s="128" t="str">
        <f aca="false">IFERROR(Opttax!AC94/GAMSopt!AC94,"")</f>
        <v/>
      </c>
      <c r="AE94" s="128" t="str">
        <f aca="false">IFERROR(Opttax!AD94/GAMSopt!AD94,"")</f>
        <v/>
      </c>
      <c r="AF94" s="128" t="str">
        <f aca="false">IFERROR(Opttax!AE94/GAMSopt!AE94,"")</f>
        <v/>
      </c>
      <c r="AG94" s="128" t="str">
        <f aca="false">IFERROR(Opttax!AF94/GAMSopt!AF94,"")</f>
        <v/>
      </c>
      <c r="AH94" s="128" t="str">
        <f aca="false">IFERROR(Opttax!AG94/GAMSopt!AG94,"")</f>
        <v/>
      </c>
      <c r="AI94" s="128" t="str">
        <f aca="false">IFERROR(Opttax!AH94/GAMSopt!AH94,"")</f>
        <v/>
      </c>
      <c r="AJ94" s="128" t="str">
        <f aca="false">IFERROR(Opttax!AI94/GAMSopt!AI94,"")</f>
        <v/>
      </c>
      <c r="AK94" s="128" t="str">
        <f aca="false">IFERROR(Opttax!AJ94/GAMSopt!AJ94,"")</f>
        <v/>
      </c>
      <c r="AL94" s="128" t="str">
        <f aca="false">IFERROR(Opttax!AK94/GAMSopt!AK94,"")</f>
        <v/>
      </c>
      <c r="AM94" s="128" t="str">
        <f aca="false">IFERROR(Opttax!AL94/GAMSopt!AL94,"")</f>
        <v/>
      </c>
      <c r="AN94" s="128" t="str">
        <f aca="false">IFERROR(Opttax!AM94/GAMSopt!AM94,"")</f>
        <v/>
      </c>
      <c r="AO94" s="128" t="str">
        <f aca="false">IFERROR(Opttax!AN94/GAMSopt!AN94,"")</f>
        <v/>
      </c>
      <c r="AP94" s="128" t="str">
        <f aca="false">IFERROR(Opttax!AO94/GAMSopt!AO94,"")</f>
        <v/>
      </c>
      <c r="AQ94" s="128" t="str">
        <f aca="false">IFERROR(Opttax!AP94/GAMSopt!AP94,"")</f>
        <v/>
      </c>
      <c r="AR94" s="128" t="str">
        <f aca="false">IFERROR(Opttax!AQ94/GAMSopt!AQ94,"")</f>
        <v/>
      </c>
      <c r="AS94" s="128" t="str">
        <f aca="false">IFERROR(Opttax!AR94/GAMSopt!AR94,"")</f>
        <v/>
      </c>
      <c r="AT94" s="128" t="str">
        <f aca="false">IFERROR(Opttax!AS94/GAMSopt!AS94,"")</f>
        <v/>
      </c>
      <c r="AU94" s="128" t="str">
        <f aca="false">IFERROR(Opttax!AT94/GAMSopt!AT94,"")</f>
        <v/>
      </c>
      <c r="AV94" s="128" t="str">
        <f aca="false">IFERROR(Opttax!AU94/GAMSopt!AU94,"")</f>
        <v/>
      </c>
      <c r="AW94" s="128" t="str">
        <f aca="false">IFERROR(Opttax!AV94/GAMSopt!AV94,"")</f>
        <v/>
      </c>
      <c r="AX94" s="128" t="str">
        <f aca="false">IFERROR(Opttax!AW94/GAMSopt!AW94,"")</f>
        <v/>
      </c>
      <c r="AY94" s="128" t="str">
        <f aca="false">IFERROR(Opttax!AX94/GAMSopt!AX94,"")</f>
        <v/>
      </c>
      <c r="AZ94" s="128" t="str">
        <f aca="false">IFERROR(Opttax!AY94/GAMSopt!AY94,"")</f>
        <v/>
      </c>
      <c r="BA94" s="128" t="str">
        <f aca="false">IFERROR(Opttax!AZ94/GAMSopt!AZ94,"")</f>
        <v/>
      </c>
      <c r="BB94" s="128" t="str">
        <f aca="false">IFERROR(Opttax!BA94/GAMSopt!BA94,"")</f>
        <v/>
      </c>
      <c r="BC94" s="128" t="str">
        <f aca="false">IFERROR(Opttax!BB94/GAMSopt!BB94,"")</f>
        <v/>
      </c>
      <c r="BD94" s="128" t="str">
        <f aca="false">IFERROR(Opttax!BC94/GAMSopt!BC94,"")</f>
        <v/>
      </c>
      <c r="BE94" s="128" t="str">
        <f aca="false">IFERROR(Opttax!BD94/GAMSopt!BD94,"")</f>
        <v/>
      </c>
      <c r="BF94" s="128" t="str">
        <f aca="false">IFERROR(Opttax!BE94/GAMSopt!BE94,"")</f>
        <v/>
      </c>
      <c r="BG94" s="128" t="str">
        <f aca="false">IFERROR(Opttax!BF94/GAMSopt!BF94,"")</f>
        <v/>
      </c>
      <c r="BH94" s="128" t="str">
        <f aca="false">IFERROR(Opttax!BG94/GAMSopt!BG94,"")</f>
        <v/>
      </c>
      <c r="BI94" s="128" t="str">
        <f aca="false">IFERROR(Opttax!BH94/GAMSopt!BH94,"")</f>
        <v/>
      </c>
      <c r="BJ94" s="128" t="str">
        <f aca="false">IFERROR(Opttax!BI94/GAMSopt!BI94,"")</f>
        <v/>
      </c>
    </row>
    <row r="95" customFormat="false" ht="12.75" hidden="false" customHeight="false" outlineLevel="0" collapsed="false">
      <c r="A95" s="0" t="str">
        <f aca="false">Opttax!A95</f>
        <v>Coefficient of Hotelling rent on ratio</v>
      </c>
      <c r="B95" s="0" t="str">
        <f aca="false">GAMSopt!A95</f>
        <v>Coefficient of Hotelling rent on ratio</v>
      </c>
      <c r="C95" s="128" t="str">
        <f aca="false">IFERROR(Opttax!B95/GAMSopt!B95,"")</f>
        <v/>
      </c>
      <c r="D95" s="128" t="str">
        <f aca="false">IFERROR(Opttax!C95/GAMSopt!C95,"")</f>
        <v/>
      </c>
      <c r="E95" s="128" t="str">
        <f aca="false">IFERROR(Opttax!D95/GAMSopt!D95,"")</f>
        <v/>
      </c>
      <c r="F95" s="128" t="str">
        <f aca="false">IFERROR(Opttax!E95/GAMSopt!E95,"")</f>
        <v/>
      </c>
      <c r="G95" s="128" t="str">
        <f aca="false">IFERROR(Opttax!F95/GAMSopt!F95,"")</f>
        <v/>
      </c>
      <c r="H95" s="128" t="str">
        <f aca="false">IFERROR(Opttax!G95/GAMSopt!G95,"")</f>
        <v/>
      </c>
      <c r="I95" s="128" t="str">
        <f aca="false">IFERROR(Opttax!H95/GAMSopt!H95,"")</f>
        <v/>
      </c>
      <c r="J95" s="128" t="str">
        <f aca="false">IFERROR(Opttax!I95/GAMSopt!I95,"")</f>
        <v/>
      </c>
      <c r="K95" s="128" t="str">
        <f aca="false">IFERROR(Opttax!J95/GAMSopt!J95,"")</f>
        <v/>
      </c>
      <c r="L95" s="128" t="str">
        <f aca="false">IFERROR(Opttax!K95/GAMSopt!K95,"")</f>
        <v/>
      </c>
      <c r="M95" s="128" t="str">
        <f aca="false">IFERROR(Opttax!L95/GAMSopt!L95,"")</f>
        <v/>
      </c>
      <c r="N95" s="128" t="str">
        <f aca="false">IFERROR(Opttax!M95/GAMSopt!M95,"")</f>
        <v/>
      </c>
      <c r="O95" s="128" t="str">
        <f aca="false">IFERROR(Opttax!N95/GAMSopt!N95,"")</f>
        <v/>
      </c>
      <c r="P95" s="128" t="str">
        <f aca="false">IFERROR(Opttax!O95/GAMSopt!O95,"")</f>
        <v/>
      </c>
      <c r="Q95" s="128" t="str">
        <f aca="false">IFERROR(Opttax!P95/GAMSopt!P95,"")</f>
        <v/>
      </c>
      <c r="R95" s="128" t="str">
        <f aca="false">IFERROR(Opttax!Q95/GAMSopt!Q95,"")</f>
        <v/>
      </c>
      <c r="S95" s="128" t="str">
        <f aca="false">IFERROR(Opttax!R95/GAMSopt!R95,"")</f>
        <v/>
      </c>
      <c r="T95" s="128" t="str">
        <f aca="false">IFERROR(Opttax!S95/GAMSopt!S95,"")</f>
        <v/>
      </c>
      <c r="U95" s="128" t="str">
        <f aca="false">IFERROR(Opttax!T95/GAMSopt!T95,"")</f>
        <v/>
      </c>
      <c r="V95" s="128" t="str">
        <f aca="false">IFERROR(Opttax!U95/GAMSopt!U95,"")</f>
        <v/>
      </c>
      <c r="W95" s="128" t="str">
        <f aca="false">IFERROR(Opttax!V95/GAMSopt!V95,"")</f>
        <v/>
      </c>
      <c r="X95" s="128" t="str">
        <f aca="false">IFERROR(Opttax!W95/GAMSopt!W95,"")</f>
        <v/>
      </c>
      <c r="Y95" s="128" t="str">
        <f aca="false">IFERROR(Opttax!X95/GAMSopt!X95,"")</f>
        <v/>
      </c>
      <c r="Z95" s="128" t="str">
        <f aca="false">IFERROR(Opttax!Y95/GAMSopt!Y95,"")</f>
        <v/>
      </c>
      <c r="AA95" s="128" t="str">
        <f aca="false">IFERROR(Opttax!Z95/GAMSopt!Z95,"")</f>
        <v/>
      </c>
      <c r="AB95" s="128" t="str">
        <f aca="false">IFERROR(Opttax!AA95/GAMSopt!AA95,"")</f>
        <v/>
      </c>
      <c r="AC95" s="128" t="str">
        <f aca="false">IFERROR(Opttax!AB95/GAMSopt!AB95,"")</f>
        <v/>
      </c>
      <c r="AD95" s="128" t="str">
        <f aca="false">IFERROR(Opttax!AC95/GAMSopt!AC95,"")</f>
        <v/>
      </c>
      <c r="AE95" s="128" t="str">
        <f aca="false">IFERROR(Opttax!AD95/GAMSopt!AD95,"")</f>
        <v/>
      </c>
      <c r="AF95" s="128" t="str">
        <f aca="false">IFERROR(Opttax!AE95/GAMSopt!AE95,"")</f>
        <v/>
      </c>
      <c r="AG95" s="128" t="str">
        <f aca="false">IFERROR(Opttax!AF95/GAMSopt!AF95,"")</f>
        <v/>
      </c>
      <c r="AH95" s="128" t="str">
        <f aca="false">IFERROR(Opttax!AG95/GAMSopt!AG95,"")</f>
        <v/>
      </c>
      <c r="AI95" s="128" t="str">
        <f aca="false">IFERROR(Opttax!AH95/GAMSopt!AH95,"")</f>
        <v/>
      </c>
      <c r="AJ95" s="128" t="str">
        <f aca="false">IFERROR(Opttax!AI95/GAMSopt!AI95,"")</f>
        <v/>
      </c>
      <c r="AK95" s="128" t="str">
        <f aca="false">IFERROR(Opttax!AJ95/GAMSopt!AJ95,"")</f>
        <v/>
      </c>
      <c r="AL95" s="128" t="str">
        <f aca="false">IFERROR(Opttax!AK95/GAMSopt!AK95,"")</f>
        <v/>
      </c>
      <c r="AM95" s="128" t="str">
        <f aca="false">IFERROR(Opttax!AL95/GAMSopt!AL95,"")</f>
        <v/>
      </c>
      <c r="AN95" s="128" t="str">
        <f aca="false">IFERROR(Opttax!AM95/GAMSopt!AM95,"")</f>
        <v/>
      </c>
      <c r="AO95" s="128" t="str">
        <f aca="false">IFERROR(Opttax!AN95/GAMSopt!AN95,"")</f>
        <v/>
      </c>
      <c r="AP95" s="128" t="str">
        <f aca="false">IFERROR(Opttax!AO95/GAMSopt!AO95,"")</f>
        <v/>
      </c>
      <c r="AQ95" s="128" t="str">
        <f aca="false">IFERROR(Opttax!AP95/GAMSopt!AP95,"")</f>
        <v/>
      </c>
      <c r="AR95" s="128" t="str">
        <f aca="false">IFERROR(Opttax!AQ95/GAMSopt!AQ95,"")</f>
        <v/>
      </c>
      <c r="AS95" s="128" t="str">
        <f aca="false">IFERROR(Opttax!AR95/GAMSopt!AR95,"")</f>
        <v/>
      </c>
      <c r="AT95" s="128" t="str">
        <f aca="false">IFERROR(Opttax!AS95/GAMSopt!AS95,"")</f>
        <v/>
      </c>
      <c r="AU95" s="128" t="str">
        <f aca="false">IFERROR(Opttax!AT95/GAMSopt!AT95,"")</f>
        <v/>
      </c>
      <c r="AV95" s="128" t="str">
        <f aca="false">IFERROR(Opttax!AU95/GAMSopt!AU95,"")</f>
        <v/>
      </c>
      <c r="AW95" s="128" t="str">
        <f aca="false">IFERROR(Opttax!AV95/GAMSopt!AV95,"")</f>
        <v/>
      </c>
      <c r="AX95" s="128" t="str">
        <f aca="false">IFERROR(Opttax!AW95/GAMSopt!AW95,"")</f>
        <v/>
      </c>
      <c r="AY95" s="128" t="str">
        <f aca="false">IFERROR(Opttax!AX95/GAMSopt!AX95,"")</f>
        <v/>
      </c>
      <c r="AZ95" s="128" t="str">
        <f aca="false">IFERROR(Opttax!AY95/GAMSopt!AY95,"")</f>
        <v/>
      </c>
      <c r="BA95" s="128" t="str">
        <f aca="false">IFERROR(Opttax!AZ95/GAMSopt!AZ95,"")</f>
        <v/>
      </c>
      <c r="BB95" s="128" t="str">
        <f aca="false">IFERROR(Opttax!BA95/GAMSopt!BA95,"")</f>
        <v/>
      </c>
      <c r="BC95" s="128" t="str">
        <f aca="false">IFERROR(Opttax!BB95/GAMSopt!BB95,"")</f>
        <v/>
      </c>
      <c r="BD95" s="128" t="str">
        <f aca="false">IFERROR(Opttax!BC95/GAMSopt!BC95,"")</f>
        <v/>
      </c>
      <c r="BE95" s="128" t="str">
        <f aca="false">IFERROR(Opttax!BD95/GAMSopt!BD95,"")</f>
        <v/>
      </c>
      <c r="BF95" s="128" t="str">
        <f aca="false">IFERROR(Opttax!BE95/GAMSopt!BE95,"")</f>
        <v/>
      </c>
      <c r="BG95" s="128" t="str">
        <f aca="false">IFERROR(Opttax!BF95/GAMSopt!BF95,"")</f>
        <v/>
      </c>
      <c r="BH95" s="128" t="str">
        <f aca="false">IFERROR(Opttax!BG95/GAMSopt!BG95,"")</f>
        <v/>
      </c>
      <c r="BI95" s="128" t="str">
        <f aca="false">IFERROR(Opttax!BH95/GAMSopt!BH95,"")</f>
        <v/>
      </c>
      <c r="BJ95" s="128" t="str">
        <f aca="false">IFERROR(Opttax!BI95/GAMSopt!BI95,"")</f>
        <v/>
      </c>
    </row>
    <row r="96" customFormat="false" ht="12.75" hidden="false" customHeight="false" outlineLevel="0" collapsed="false">
      <c r="A96" s="0" t="str">
        <f aca="false">Opttax!A96</f>
        <v>Exponent on Hotelling</v>
      </c>
      <c r="B96" s="0" t="str">
        <f aca="false">GAMSopt!A96</f>
        <v>Exponent on Hotelling</v>
      </c>
      <c r="C96" s="128" t="str">
        <f aca="false">IFERROR(Opttax!B96/GAMSopt!B96,"")</f>
        <v/>
      </c>
      <c r="D96" s="128" t="str">
        <f aca="false">IFERROR(Opttax!C96/GAMSopt!C96,"")</f>
        <v/>
      </c>
      <c r="E96" s="128" t="str">
        <f aca="false">IFERROR(Opttax!D96/GAMSopt!D96,"")</f>
        <v/>
      </c>
      <c r="F96" s="128" t="str">
        <f aca="false">IFERROR(Opttax!E96/GAMSopt!E96,"")</f>
        <v/>
      </c>
      <c r="G96" s="128" t="str">
        <f aca="false">IFERROR(Opttax!F96/GAMSopt!F96,"")</f>
        <v/>
      </c>
      <c r="H96" s="128" t="str">
        <f aca="false">IFERROR(Opttax!G96/GAMSopt!G96,"")</f>
        <v/>
      </c>
      <c r="I96" s="128" t="str">
        <f aca="false">IFERROR(Opttax!H96/GAMSopt!H96,"")</f>
        <v/>
      </c>
      <c r="J96" s="128" t="str">
        <f aca="false">IFERROR(Opttax!I96/GAMSopt!I96,"")</f>
        <v/>
      </c>
      <c r="K96" s="128" t="str">
        <f aca="false">IFERROR(Opttax!J96/GAMSopt!J96,"")</f>
        <v/>
      </c>
      <c r="L96" s="128" t="str">
        <f aca="false">IFERROR(Opttax!K96/GAMSopt!K96,"")</f>
        <v/>
      </c>
      <c r="M96" s="128" t="str">
        <f aca="false">IFERROR(Opttax!L96/GAMSopt!L96,"")</f>
        <v/>
      </c>
      <c r="N96" s="128" t="str">
        <f aca="false">IFERROR(Opttax!M96/GAMSopt!M96,"")</f>
        <v/>
      </c>
      <c r="O96" s="128" t="str">
        <f aca="false">IFERROR(Opttax!N96/GAMSopt!N96,"")</f>
        <v/>
      </c>
      <c r="P96" s="128" t="str">
        <f aca="false">IFERROR(Opttax!O96/GAMSopt!O96,"")</f>
        <v/>
      </c>
      <c r="Q96" s="128" t="str">
        <f aca="false">IFERROR(Opttax!P96/GAMSopt!P96,"")</f>
        <v/>
      </c>
      <c r="R96" s="128" t="str">
        <f aca="false">IFERROR(Opttax!Q96/GAMSopt!Q96,"")</f>
        <v/>
      </c>
      <c r="S96" s="128" t="str">
        <f aca="false">IFERROR(Opttax!R96/GAMSopt!R96,"")</f>
        <v/>
      </c>
      <c r="T96" s="128" t="str">
        <f aca="false">IFERROR(Opttax!S96/GAMSopt!S96,"")</f>
        <v/>
      </c>
      <c r="U96" s="128" t="str">
        <f aca="false">IFERROR(Opttax!T96/GAMSopt!T96,"")</f>
        <v/>
      </c>
      <c r="V96" s="128" t="str">
        <f aca="false">IFERROR(Opttax!U96/GAMSopt!U96,"")</f>
        <v/>
      </c>
      <c r="W96" s="128" t="str">
        <f aca="false">IFERROR(Opttax!V96/GAMSopt!V96,"")</f>
        <v/>
      </c>
      <c r="X96" s="128" t="str">
        <f aca="false">IFERROR(Opttax!W96/GAMSopt!W96,"")</f>
        <v/>
      </c>
      <c r="Y96" s="128" t="str">
        <f aca="false">IFERROR(Opttax!X96/GAMSopt!X96,"")</f>
        <v/>
      </c>
      <c r="Z96" s="128" t="str">
        <f aca="false">IFERROR(Opttax!Y96/GAMSopt!Y96,"")</f>
        <v/>
      </c>
      <c r="AA96" s="128" t="str">
        <f aca="false">IFERROR(Opttax!Z96/GAMSopt!Z96,"")</f>
        <v/>
      </c>
      <c r="AB96" s="128" t="str">
        <f aca="false">IFERROR(Opttax!AA96/GAMSopt!AA96,"")</f>
        <v/>
      </c>
      <c r="AC96" s="128" t="str">
        <f aca="false">IFERROR(Opttax!AB96/GAMSopt!AB96,"")</f>
        <v/>
      </c>
      <c r="AD96" s="128" t="str">
        <f aca="false">IFERROR(Opttax!AC96/GAMSopt!AC96,"")</f>
        <v/>
      </c>
      <c r="AE96" s="128" t="str">
        <f aca="false">IFERROR(Opttax!AD96/GAMSopt!AD96,"")</f>
        <v/>
      </c>
      <c r="AF96" s="128" t="str">
        <f aca="false">IFERROR(Opttax!AE96/GAMSopt!AE96,"")</f>
        <v/>
      </c>
      <c r="AG96" s="128" t="str">
        <f aca="false">IFERROR(Opttax!AF96/GAMSopt!AF96,"")</f>
        <v/>
      </c>
      <c r="AH96" s="128" t="str">
        <f aca="false">IFERROR(Opttax!AG96/GAMSopt!AG96,"")</f>
        <v/>
      </c>
      <c r="AI96" s="128" t="str">
        <f aca="false">IFERROR(Opttax!AH96/GAMSopt!AH96,"")</f>
        <v/>
      </c>
      <c r="AJ96" s="128" t="str">
        <f aca="false">IFERROR(Opttax!AI96/GAMSopt!AI96,"")</f>
        <v/>
      </c>
      <c r="AK96" s="128" t="str">
        <f aca="false">IFERROR(Opttax!AJ96/GAMSopt!AJ96,"")</f>
        <v/>
      </c>
      <c r="AL96" s="128" t="str">
        <f aca="false">IFERROR(Opttax!AK96/GAMSopt!AK96,"")</f>
        <v/>
      </c>
      <c r="AM96" s="128" t="str">
        <f aca="false">IFERROR(Opttax!AL96/GAMSopt!AL96,"")</f>
        <v/>
      </c>
      <c r="AN96" s="128" t="str">
        <f aca="false">IFERROR(Opttax!AM96/GAMSopt!AM96,"")</f>
        <v/>
      </c>
      <c r="AO96" s="128" t="str">
        <f aca="false">IFERROR(Opttax!AN96/GAMSopt!AN96,"")</f>
        <v/>
      </c>
      <c r="AP96" s="128" t="str">
        <f aca="false">IFERROR(Opttax!AO96/GAMSopt!AO96,"")</f>
        <v/>
      </c>
      <c r="AQ96" s="128" t="str">
        <f aca="false">IFERROR(Opttax!AP96/GAMSopt!AP96,"")</f>
        <v/>
      </c>
      <c r="AR96" s="128" t="str">
        <f aca="false">IFERROR(Opttax!AQ96/GAMSopt!AQ96,"")</f>
        <v/>
      </c>
      <c r="AS96" s="128" t="str">
        <f aca="false">IFERROR(Opttax!AR96/GAMSopt!AR96,"")</f>
        <v/>
      </c>
      <c r="AT96" s="128" t="str">
        <f aca="false">IFERROR(Opttax!AS96/GAMSopt!AS96,"")</f>
        <v/>
      </c>
      <c r="AU96" s="128" t="str">
        <f aca="false">IFERROR(Opttax!AT96/GAMSopt!AT96,"")</f>
        <v/>
      </c>
      <c r="AV96" s="128" t="str">
        <f aca="false">IFERROR(Opttax!AU96/GAMSopt!AU96,"")</f>
        <v/>
      </c>
      <c r="AW96" s="128" t="str">
        <f aca="false">IFERROR(Opttax!AV96/GAMSopt!AV96,"")</f>
        <v/>
      </c>
      <c r="AX96" s="128" t="str">
        <f aca="false">IFERROR(Opttax!AW96/GAMSopt!AW96,"")</f>
        <v/>
      </c>
      <c r="AY96" s="128" t="str">
        <f aca="false">IFERROR(Opttax!AX96/GAMSopt!AX96,"")</f>
        <v/>
      </c>
      <c r="AZ96" s="128" t="str">
        <f aca="false">IFERROR(Opttax!AY96/GAMSopt!AY96,"")</f>
        <v/>
      </c>
      <c r="BA96" s="128" t="str">
        <f aca="false">IFERROR(Opttax!AZ96/GAMSopt!AZ96,"")</f>
        <v/>
      </c>
      <c r="BB96" s="128" t="str">
        <f aca="false">IFERROR(Opttax!BA96/GAMSopt!BA96,"")</f>
        <v/>
      </c>
      <c r="BC96" s="128" t="str">
        <f aca="false">IFERROR(Opttax!BB96/GAMSopt!BB96,"")</f>
        <v/>
      </c>
      <c r="BD96" s="128" t="str">
        <f aca="false">IFERROR(Opttax!BC96/GAMSopt!BC96,"")</f>
        <v/>
      </c>
      <c r="BE96" s="128" t="str">
        <f aca="false">IFERROR(Opttax!BD96/GAMSopt!BD96,"")</f>
        <v/>
      </c>
      <c r="BF96" s="128" t="str">
        <f aca="false">IFERROR(Opttax!BE96/GAMSopt!BE96,"")</f>
        <v/>
      </c>
      <c r="BG96" s="128" t="str">
        <f aca="false">IFERROR(Opttax!BF96/GAMSopt!BF96,"")</f>
        <v/>
      </c>
      <c r="BH96" s="128" t="str">
        <f aca="false">IFERROR(Opttax!BG96/GAMSopt!BG96,"")</f>
        <v/>
      </c>
      <c r="BI96" s="128" t="str">
        <f aca="false">IFERROR(Opttax!BH96/GAMSopt!BH96,"")</f>
        <v/>
      </c>
      <c r="BJ96" s="128" t="str">
        <f aca="false">IFERROR(Opttax!BI96/GAMSopt!BI96,"")</f>
        <v/>
      </c>
    </row>
    <row r="97" customFormat="false" ht="12.75" hidden="false" customHeight="false" outlineLevel="0" collapsed="false">
      <c r="A97" s="0" t="str">
        <f aca="false">Opttax!A97</f>
        <v>Hotelling rent on carbon fuels (2005$/t CO2)</v>
      </c>
      <c r="B97" s="0" t="str">
        <f aca="false">GAMSopt!A97</f>
        <v>Hotelling Rent on Carbon Fuels (2005 USD / tCO2)</v>
      </c>
      <c r="C97" s="128" t="str">
        <f aca="false">IFERROR(Opttax!B97/GAMSopt!B97,"")</f>
        <v/>
      </c>
      <c r="D97" s="128" t="str">
        <f aca="false">IFERROR(Opttax!C97/GAMSopt!C97,"")</f>
        <v/>
      </c>
      <c r="E97" s="128" t="str">
        <f aca="false">IFERROR(Opttax!D97/GAMSopt!D97,"")</f>
        <v/>
      </c>
      <c r="F97" s="128" t="str">
        <f aca="false">IFERROR(Opttax!E97/GAMSopt!E97,"")</f>
        <v/>
      </c>
      <c r="G97" s="128" t="str">
        <f aca="false">IFERROR(Opttax!F97/GAMSopt!F97,"")</f>
        <v/>
      </c>
      <c r="H97" s="128" t="str">
        <f aca="false">IFERROR(Opttax!G97/GAMSopt!G97,"")</f>
        <v/>
      </c>
      <c r="I97" s="128" t="str">
        <f aca="false">IFERROR(Opttax!H97/GAMSopt!H97,"")</f>
        <v/>
      </c>
      <c r="J97" s="128" t="str">
        <f aca="false">IFERROR(Opttax!I97/GAMSopt!I97,"")</f>
        <v/>
      </c>
      <c r="K97" s="128" t="str">
        <f aca="false">IFERROR(Opttax!J97/GAMSopt!J97,"")</f>
        <v/>
      </c>
      <c r="L97" s="128" t="str">
        <f aca="false">IFERROR(Opttax!K97/GAMSopt!K97,"")</f>
        <v/>
      </c>
      <c r="M97" s="128" t="str">
        <f aca="false">IFERROR(Opttax!L97/GAMSopt!L97,"")</f>
        <v/>
      </c>
      <c r="N97" s="128" t="str">
        <f aca="false">IFERROR(Opttax!M97/GAMSopt!M97,"")</f>
        <v/>
      </c>
      <c r="O97" s="128" t="str">
        <f aca="false">IFERROR(Opttax!N97/GAMSopt!N97,"")</f>
        <v/>
      </c>
      <c r="P97" s="128" t="str">
        <f aca="false">IFERROR(Opttax!O97/GAMSopt!O97,"")</f>
        <v/>
      </c>
      <c r="Q97" s="128" t="str">
        <f aca="false">IFERROR(Opttax!P97/GAMSopt!P97,"")</f>
        <v/>
      </c>
      <c r="R97" s="128" t="str">
        <f aca="false">IFERROR(Opttax!Q97/GAMSopt!Q97,"")</f>
        <v/>
      </c>
      <c r="S97" s="128" t="str">
        <f aca="false">IFERROR(Opttax!R97/GAMSopt!R97,"")</f>
        <v/>
      </c>
      <c r="T97" s="128" t="str">
        <f aca="false">IFERROR(Opttax!S97/GAMSopt!S97,"")</f>
        <v/>
      </c>
      <c r="U97" s="128" t="str">
        <f aca="false">IFERROR(Opttax!T97/GAMSopt!T97,"")</f>
        <v/>
      </c>
      <c r="V97" s="128" t="str">
        <f aca="false">IFERROR(Opttax!U97/GAMSopt!U97,"")</f>
        <v/>
      </c>
      <c r="W97" s="128" t="str">
        <f aca="false">IFERROR(Opttax!V97/GAMSopt!V97,"")</f>
        <v/>
      </c>
      <c r="X97" s="128" t="str">
        <f aca="false">IFERROR(Opttax!W97/GAMSopt!W97,"")</f>
        <v/>
      </c>
      <c r="Y97" s="128" t="str">
        <f aca="false">IFERROR(Opttax!X97/GAMSopt!X97,"")</f>
        <v/>
      </c>
      <c r="Z97" s="128" t="str">
        <f aca="false">IFERROR(Opttax!Y97/GAMSopt!Y97,"")</f>
        <v/>
      </c>
      <c r="AA97" s="128" t="str">
        <f aca="false">IFERROR(Opttax!Z97/GAMSopt!Z97,"")</f>
        <v/>
      </c>
      <c r="AB97" s="128" t="str">
        <f aca="false">IFERROR(Opttax!AA97/GAMSopt!AA97,"")</f>
        <v/>
      </c>
      <c r="AC97" s="128" t="str">
        <f aca="false">IFERROR(Opttax!AB97/GAMSopt!AB97,"")</f>
        <v/>
      </c>
      <c r="AD97" s="128" t="str">
        <f aca="false">IFERROR(Opttax!AC97/GAMSopt!AC97,"")</f>
        <v/>
      </c>
      <c r="AE97" s="128" t="str">
        <f aca="false">IFERROR(Opttax!AD97/GAMSopt!AD97,"")</f>
        <v/>
      </c>
      <c r="AF97" s="128" t="str">
        <f aca="false">IFERROR(Opttax!AE97/GAMSopt!AE97,"")</f>
        <v/>
      </c>
      <c r="AG97" s="128" t="str">
        <f aca="false">IFERROR(Opttax!AF97/GAMSopt!AF97,"")</f>
        <v/>
      </c>
      <c r="AH97" s="128" t="str">
        <f aca="false">IFERROR(Opttax!AG97/GAMSopt!AG97,"")</f>
        <v/>
      </c>
      <c r="AI97" s="128" t="str">
        <f aca="false">IFERROR(Opttax!AH97/GAMSopt!AH97,"")</f>
        <v/>
      </c>
      <c r="AJ97" s="128" t="str">
        <f aca="false">IFERROR(Opttax!AI97/GAMSopt!AI97,"")</f>
        <v/>
      </c>
      <c r="AK97" s="128" t="str">
        <f aca="false">IFERROR(Opttax!AJ97/GAMSopt!AJ97,"")</f>
        <v/>
      </c>
      <c r="AL97" s="128" t="str">
        <f aca="false">IFERROR(Opttax!AK97/GAMSopt!AK97,"")</f>
        <v/>
      </c>
      <c r="AM97" s="128" t="str">
        <f aca="false">IFERROR(Opttax!AL97/GAMSopt!AL97,"")</f>
        <v/>
      </c>
      <c r="AN97" s="128" t="str">
        <f aca="false">IFERROR(Opttax!AM97/GAMSopt!AM97,"")</f>
        <v/>
      </c>
      <c r="AO97" s="128" t="str">
        <f aca="false">IFERROR(Opttax!AN97/GAMSopt!AN97,"")</f>
        <v/>
      </c>
      <c r="AP97" s="128" t="str">
        <f aca="false">IFERROR(Opttax!AO97/GAMSopt!AO97,"")</f>
        <v/>
      </c>
      <c r="AQ97" s="128" t="str">
        <f aca="false">IFERROR(Opttax!AP97/GAMSopt!AP97,"")</f>
        <v/>
      </c>
      <c r="AR97" s="128" t="str">
        <f aca="false">IFERROR(Opttax!AQ97/GAMSopt!AQ97,"")</f>
        <v/>
      </c>
      <c r="AS97" s="128" t="str">
        <f aca="false">IFERROR(Opttax!AR97/GAMSopt!AR97,"")</f>
        <v/>
      </c>
      <c r="AT97" s="128" t="str">
        <f aca="false">IFERROR(Opttax!AS97/GAMSopt!AS97,"")</f>
        <v/>
      </c>
      <c r="AU97" s="128" t="str">
        <f aca="false">IFERROR(Opttax!AT97/GAMSopt!AT97,"")</f>
        <v/>
      </c>
      <c r="AV97" s="128" t="str">
        <f aca="false">IFERROR(Opttax!AU97/GAMSopt!AU97,"")</f>
        <v/>
      </c>
      <c r="AW97" s="128" t="str">
        <f aca="false">IFERROR(Opttax!AV97/GAMSopt!AV97,"")</f>
        <v/>
      </c>
      <c r="AX97" s="128" t="str">
        <f aca="false">IFERROR(Opttax!AW97/GAMSopt!AW97,"")</f>
        <v/>
      </c>
      <c r="AY97" s="128" t="str">
        <f aca="false">IFERROR(Opttax!AX97/GAMSopt!AX97,"")</f>
        <v/>
      </c>
      <c r="AZ97" s="128" t="str">
        <f aca="false">IFERROR(Opttax!AY97/GAMSopt!AY97,"")</f>
        <v/>
      </c>
      <c r="BA97" s="128" t="str">
        <f aca="false">IFERROR(Opttax!AZ97/GAMSopt!AZ97,"")</f>
        <v/>
      </c>
      <c r="BB97" s="128" t="str">
        <f aca="false">IFERROR(Opttax!BA97/GAMSopt!BA97,"")</f>
        <v/>
      </c>
      <c r="BC97" s="128" t="str">
        <f aca="false">IFERROR(Opttax!BB97/GAMSopt!BB97,"")</f>
        <v/>
      </c>
      <c r="BD97" s="128" t="str">
        <f aca="false">IFERROR(Opttax!BC97/GAMSopt!BC97,"")</f>
        <v/>
      </c>
      <c r="BE97" s="128" t="str">
        <f aca="false">IFERROR(Opttax!BD97/GAMSopt!BD97,"")</f>
        <v/>
      </c>
      <c r="BF97" s="128" t="str">
        <f aca="false">IFERROR(Opttax!BE97/GAMSopt!BE97,"")</f>
        <v/>
      </c>
      <c r="BG97" s="128" t="str">
        <f aca="false">IFERROR(Opttax!BF97/GAMSopt!BF97,"")</f>
        <v/>
      </c>
      <c r="BH97" s="128" t="str">
        <f aca="false">IFERROR(Opttax!BG97/GAMSopt!BG97,"")</f>
        <v/>
      </c>
      <c r="BI97" s="128" t="str">
        <f aca="false">IFERROR(Opttax!BH97/GAMSopt!BH97,"")</f>
        <v/>
      </c>
      <c r="BJ97" s="128" t="str">
        <f aca="false">IFERROR(Opttax!BI97/GAMSopt!BI97,"")</f>
        <v/>
      </c>
    </row>
    <row r="98" customFormat="false" ht="12.75" hidden="false" customHeight="false" outlineLevel="0" collapsed="false">
      <c r="A98" s="0" t="str">
        <f aca="false">Opttax!A98</f>
        <v>CLIMATE MODULE</v>
      </c>
      <c r="B98" s="0" t="str">
        <f aca="false">GAMSopt!A98</f>
        <v>* CLIMATE MODULE</v>
      </c>
      <c r="C98" s="128" t="str">
        <f aca="false">IFERROR(Opttax!B98/GAMSopt!B98,"")</f>
        <v/>
      </c>
      <c r="D98" s="128" t="str">
        <f aca="false">IFERROR(Opttax!C98/GAMSopt!C98,"")</f>
        <v/>
      </c>
      <c r="E98" s="128" t="str">
        <f aca="false">IFERROR(Opttax!D98/GAMSopt!D98,"")</f>
        <v/>
      </c>
      <c r="F98" s="128" t="str">
        <f aca="false">IFERROR(Opttax!E98/GAMSopt!E98,"")</f>
        <v/>
      </c>
      <c r="G98" s="128" t="str">
        <f aca="false">IFERROR(Opttax!F98/GAMSopt!F98,"")</f>
        <v/>
      </c>
      <c r="H98" s="128" t="str">
        <f aca="false">IFERROR(Opttax!G98/GAMSopt!G98,"")</f>
        <v/>
      </c>
      <c r="I98" s="128" t="str">
        <f aca="false">IFERROR(Opttax!H98/GAMSopt!H98,"")</f>
        <v/>
      </c>
      <c r="J98" s="128" t="str">
        <f aca="false">IFERROR(Opttax!I98/GAMSopt!I98,"")</f>
        <v/>
      </c>
      <c r="K98" s="128" t="str">
        <f aca="false">IFERROR(Opttax!J98/GAMSopt!J98,"")</f>
        <v/>
      </c>
      <c r="L98" s="128" t="str">
        <f aca="false">IFERROR(Opttax!K98/GAMSopt!K98,"")</f>
        <v/>
      </c>
      <c r="M98" s="128" t="str">
        <f aca="false">IFERROR(Opttax!L98/GAMSopt!L98,"")</f>
        <v/>
      </c>
      <c r="N98" s="128" t="str">
        <f aca="false">IFERROR(Opttax!M98/GAMSopt!M98,"")</f>
        <v/>
      </c>
      <c r="O98" s="128" t="str">
        <f aca="false">IFERROR(Opttax!N98/GAMSopt!N98,"")</f>
        <v/>
      </c>
      <c r="P98" s="128" t="str">
        <f aca="false">IFERROR(Opttax!O98/GAMSopt!O98,"")</f>
        <v/>
      </c>
      <c r="Q98" s="128" t="str">
        <f aca="false">IFERROR(Opttax!P98/GAMSopt!P98,"")</f>
        <v/>
      </c>
      <c r="R98" s="128" t="str">
        <f aca="false">IFERROR(Opttax!Q98/GAMSopt!Q98,"")</f>
        <v/>
      </c>
      <c r="S98" s="128" t="str">
        <f aca="false">IFERROR(Opttax!R98/GAMSopt!R98,"")</f>
        <v/>
      </c>
      <c r="T98" s="128" t="str">
        <f aca="false">IFERROR(Opttax!S98/GAMSopt!S98,"")</f>
        <v/>
      </c>
      <c r="U98" s="128" t="str">
        <f aca="false">IFERROR(Opttax!T98/GAMSopt!T98,"")</f>
        <v/>
      </c>
      <c r="V98" s="128" t="str">
        <f aca="false">IFERROR(Opttax!U98/GAMSopt!U98,"")</f>
        <v/>
      </c>
      <c r="W98" s="128" t="str">
        <f aca="false">IFERROR(Opttax!V98/GAMSopt!V98,"")</f>
        <v/>
      </c>
      <c r="X98" s="128" t="str">
        <f aca="false">IFERROR(Opttax!W98/GAMSopt!W98,"")</f>
        <v/>
      </c>
      <c r="Y98" s="128" t="str">
        <f aca="false">IFERROR(Opttax!X98/GAMSopt!X98,"")</f>
        <v/>
      </c>
      <c r="Z98" s="128" t="str">
        <f aca="false">IFERROR(Opttax!Y98/GAMSopt!Y98,"")</f>
        <v/>
      </c>
      <c r="AA98" s="128" t="str">
        <f aca="false">IFERROR(Opttax!Z98/GAMSopt!Z98,"")</f>
        <v/>
      </c>
      <c r="AB98" s="128" t="str">
        <f aca="false">IFERROR(Opttax!AA98/GAMSopt!AA98,"")</f>
        <v/>
      </c>
      <c r="AC98" s="128" t="str">
        <f aca="false">IFERROR(Opttax!AB98/GAMSopt!AB98,"")</f>
        <v/>
      </c>
      <c r="AD98" s="128" t="str">
        <f aca="false">IFERROR(Opttax!AC98/GAMSopt!AC98,"")</f>
        <v/>
      </c>
      <c r="AE98" s="128" t="str">
        <f aca="false">IFERROR(Opttax!AD98/GAMSopt!AD98,"")</f>
        <v/>
      </c>
      <c r="AF98" s="128" t="str">
        <f aca="false">IFERROR(Opttax!AE98/GAMSopt!AE98,"")</f>
        <v/>
      </c>
      <c r="AG98" s="128" t="str">
        <f aca="false">IFERROR(Opttax!AF98/GAMSopt!AF98,"")</f>
        <v/>
      </c>
      <c r="AH98" s="128" t="str">
        <f aca="false">IFERROR(Opttax!AG98/GAMSopt!AG98,"")</f>
        <v/>
      </c>
      <c r="AI98" s="128" t="str">
        <f aca="false">IFERROR(Opttax!AH98/GAMSopt!AH98,"")</f>
        <v/>
      </c>
      <c r="AJ98" s="128" t="str">
        <f aca="false">IFERROR(Opttax!AI98/GAMSopt!AI98,"")</f>
        <v/>
      </c>
      <c r="AK98" s="128" t="str">
        <f aca="false">IFERROR(Opttax!AJ98/GAMSopt!AJ98,"")</f>
        <v/>
      </c>
      <c r="AL98" s="128" t="str">
        <f aca="false">IFERROR(Opttax!AK98/GAMSopt!AK98,"")</f>
        <v/>
      </c>
      <c r="AM98" s="128" t="str">
        <f aca="false">IFERROR(Opttax!AL98/GAMSopt!AL98,"")</f>
        <v/>
      </c>
      <c r="AN98" s="128" t="str">
        <f aca="false">IFERROR(Opttax!AM98/GAMSopt!AM98,"")</f>
        <v/>
      </c>
      <c r="AO98" s="128" t="str">
        <f aca="false">IFERROR(Opttax!AN98/GAMSopt!AN98,"")</f>
        <v/>
      </c>
      <c r="AP98" s="128" t="str">
        <f aca="false">IFERROR(Opttax!AO98/GAMSopt!AO98,"")</f>
        <v/>
      </c>
      <c r="AQ98" s="128" t="str">
        <f aca="false">IFERROR(Opttax!AP98/GAMSopt!AP98,"")</f>
        <v/>
      </c>
      <c r="AR98" s="128" t="str">
        <f aca="false">IFERROR(Opttax!AQ98/GAMSopt!AQ98,"")</f>
        <v/>
      </c>
      <c r="AS98" s="128" t="str">
        <f aca="false">IFERROR(Opttax!AR98/GAMSopt!AR98,"")</f>
        <v/>
      </c>
      <c r="AT98" s="128" t="str">
        <f aca="false">IFERROR(Opttax!AS98/GAMSopt!AS98,"")</f>
        <v/>
      </c>
      <c r="AU98" s="128" t="str">
        <f aca="false">IFERROR(Opttax!AT98/GAMSopt!AT98,"")</f>
        <v/>
      </c>
      <c r="AV98" s="128" t="str">
        <f aca="false">IFERROR(Opttax!AU98/GAMSopt!AU98,"")</f>
        <v/>
      </c>
      <c r="AW98" s="128" t="str">
        <f aca="false">IFERROR(Opttax!AV98/GAMSopt!AV98,"")</f>
        <v/>
      </c>
      <c r="AX98" s="128" t="str">
        <f aca="false">IFERROR(Opttax!AW98/GAMSopt!AW98,"")</f>
        <v/>
      </c>
      <c r="AY98" s="128" t="str">
        <f aca="false">IFERROR(Opttax!AX98/GAMSopt!AX98,"")</f>
        <v/>
      </c>
      <c r="AZ98" s="128" t="str">
        <f aca="false">IFERROR(Opttax!AY98/GAMSopt!AY98,"")</f>
        <v/>
      </c>
      <c r="BA98" s="128" t="str">
        <f aca="false">IFERROR(Opttax!AZ98/GAMSopt!AZ98,"")</f>
        <v/>
      </c>
      <c r="BB98" s="128" t="str">
        <f aca="false">IFERROR(Opttax!BA98/GAMSopt!BA98,"")</f>
        <v/>
      </c>
      <c r="BC98" s="128" t="str">
        <f aca="false">IFERROR(Opttax!BB98/GAMSopt!BB98,"")</f>
        <v/>
      </c>
      <c r="BD98" s="128" t="str">
        <f aca="false">IFERROR(Opttax!BC98/GAMSopt!BC98,"")</f>
        <v/>
      </c>
      <c r="BE98" s="128" t="str">
        <f aca="false">IFERROR(Opttax!BD98/GAMSopt!BD98,"")</f>
        <v/>
      </c>
      <c r="BF98" s="128" t="str">
        <f aca="false">IFERROR(Opttax!BE98/GAMSopt!BE98,"")</f>
        <v/>
      </c>
      <c r="BG98" s="128" t="str">
        <f aca="false">IFERROR(Opttax!BF98/GAMSopt!BF98,"")</f>
        <v/>
      </c>
      <c r="BH98" s="128" t="str">
        <f aca="false">IFERROR(Opttax!BG98/GAMSopt!BG98,"")</f>
        <v/>
      </c>
      <c r="BI98" s="128" t="str">
        <f aca="false">IFERROR(Opttax!BH98/GAMSopt!BH98,"")</f>
        <v/>
      </c>
      <c r="BJ98" s="128" t="str">
        <f aca="false">IFERROR(Opttax!BI98/GAMSopt!BI98,"")</f>
        <v/>
      </c>
    </row>
    <row r="99" customFormat="false" ht="12.75" hidden="false" customHeight="false" outlineLevel="0" collapsed="false">
      <c r="A99" s="0" t="str">
        <f aca="false">Opttax!A99</f>
        <v>Atmospheric temperature (degrees Celsius above preindustrial)</v>
      </c>
      <c r="B99" s="0" t="str">
        <f aca="false">GAMSopt!A99</f>
        <v>Atmospheric Temperature (deg C above preindustrial)</v>
      </c>
      <c r="C99" s="128" t="n">
        <f aca="false">IFERROR(Opttax!B99/GAMSopt!B99,"")</f>
        <v>1</v>
      </c>
      <c r="D99" s="128" t="n">
        <f aca="false">IFERROR(Opttax!C99/GAMSopt!C99,"")</f>
        <v>0.999999999972625</v>
      </c>
      <c r="E99" s="128" t="n">
        <f aca="false">IFERROR(Opttax!D99/GAMSopt!D99,"")</f>
        <v>1.00000000004618</v>
      </c>
      <c r="F99" s="128" t="n">
        <f aca="false">IFERROR(Opttax!E99/GAMSopt!E99,"")</f>
        <v>0.999999999992278</v>
      </c>
      <c r="G99" s="128" t="n">
        <f aca="false">IFERROR(Opttax!F99/GAMSopt!F99,"")</f>
        <v>1.00000000003483</v>
      </c>
      <c r="H99" s="128" t="n">
        <f aca="false">IFERROR(Opttax!G99/GAMSopt!G99,"")</f>
        <v>1.00000000001168</v>
      </c>
      <c r="I99" s="128" t="n">
        <f aca="false">IFERROR(Opttax!H99/GAMSopt!H99,"")</f>
        <v>1.00000000001016</v>
      </c>
      <c r="J99" s="128" t="n">
        <f aca="false">IFERROR(Opttax!I99/GAMSopt!I99,"")</f>
        <v>0.999999999997832</v>
      </c>
      <c r="K99" s="128" t="n">
        <f aca="false">IFERROR(Opttax!J99/GAMSopt!J99,"")</f>
        <v>1.00000000002836</v>
      </c>
      <c r="L99" s="128" t="n">
        <f aca="false">IFERROR(Opttax!K99/GAMSopt!K99,"")</f>
        <v>0.999999999987376</v>
      </c>
      <c r="M99" s="128" t="n">
        <f aca="false">IFERROR(Opttax!L99/GAMSopt!L99,"")</f>
        <v>0.999999999993107</v>
      </c>
      <c r="N99" s="128" t="n">
        <f aca="false">IFERROR(Opttax!M99/GAMSopt!M99,"")</f>
        <v>0.999999999993538</v>
      </c>
      <c r="O99" s="128" t="n">
        <f aca="false">IFERROR(Opttax!N99/GAMSopt!N99,"")</f>
        <v>0.999999999996209</v>
      </c>
      <c r="P99" s="128" t="n">
        <f aca="false">IFERROR(Opttax!O99/GAMSopt!O99,"")</f>
        <v>1.00000000000347</v>
      </c>
      <c r="Q99" s="128" t="n">
        <f aca="false">IFERROR(Opttax!P99/GAMSopt!P99,"")</f>
        <v>1.00000000001408</v>
      </c>
      <c r="R99" s="128" t="n">
        <f aca="false">IFERROR(Opttax!Q99/GAMSopt!Q99,"")</f>
        <v>1.00000000001987</v>
      </c>
      <c r="S99" s="128" t="n">
        <f aca="false">IFERROR(Opttax!R99/GAMSopt!R99,"")</f>
        <v>1.00000000000805</v>
      </c>
      <c r="T99" s="128" t="n">
        <f aca="false">IFERROR(Opttax!S99/GAMSopt!S99,"")</f>
        <v>1.00000000001485</v>
      </c>
      <c r="U99" s="128" t="n">
        <f aca="false">IFERROR(Opttax!T99/GAMSopt!T99,"")</f>
        <v>1.0000000000135</v>
      </c>
      <c r="V99" s="128" t="n">
        <f aca="false">IFERROR(Opttax!U99/GAMSopt!U99,"")</f>
        <v>1.0000000000187</v>
      </c>
      <c r="W99" s="128" t="n">
        <f aca="false">IFERROR(Opttax!V99/GAMSopt!V99,"")</f>
        <v>1.00000000001406</v>
      </c>
      <c r="X99" s="128" t="n">
        <f aca="false">IFERROR(Opttax!W99/GAMSopt!W99,"")</f>
        <v>1.00000000001451</v>
      </c>
      <c r="Y99" s="128" t="n">
        <f aca="false">IFERROR(Opttax!X99/GAMSopt!X99,"")</f>
        <v>1.00000000001551</v>
      </c>
      <c r="Z99" s="128" t="n">
        <f aca="false">IFERROR(Opttax!Y99/GAMSopt!Y99,"")</f>
        <v>1.00000000002131</v>
      </c>
      <c r="AA99" s="128" t="n">
        <f aca="false">IFERROR(Opttax!Z99/GAMSopt!Z99,"")</f>
        <v>1.00000000000967</v>
      </c>
      <c r="AB99" s="128" t="n">
        <f aca="false">IFERROR(Opttax!AA99/GAMSopt!AA99,"")</f>
        <v>1.00000000001613</v>
      </c>
      <c r="AC99" s="128" t="n">
        <f aca="false">IFERROR(Opttax!AB99/GAMSopt!AB99,"")</f>
        <v>1.00000000003065</v>
      </c>
      <c r="AD99" s="128" t="n">
        <f aca="false">IFERROR(Opttax!AC99/GAMSopt!AC99,"")</f>
        <v>1.00000000001872</v>
      </c>
      <c r="AE99" s="128" t="n">
        <f aca="false">IFERROR(Opttax!AD99/GAMSopt!AD99,"")</f>
        <v>1.00000000002032</v>
      </c>
      <c r="AF99" s="128" t="n">
        <f aca="false">IFERROR(Opttax!AE99/GAMSopt!AE99,"")</f>
        <v>1.00000000002865</v>
      </c>
      <c r="AG99" s="128" t="n">
        <f aca="false">IFERROR(Opttax!AF99/GAMSopt!AF99,"")</f>
        <v>1.00000000002214</v>
      </c>
      <c r="AH99" s="128" t="n">
        <f aca="false">IFERROR(Opttax!AG99/GAMSopt!AG99,"")</f>
        <v>1.00000000001406</v>
      </c>
      <c r="AI99" s="128" t="n">
        <f aca="false">IFERROR(Opttax!AH99/GAMSopt!AH99,"")</f>
        <v>1.00000000003067</v>
      </c>
      <c r="AJ99" s="128" t="n">
        <f aca="false">IFERROR(Opttax!AI99/GAMSopt!AI99,"")</f>
        <v>1.00000000003009</v>
      </c>
      <c r="AK99" s="128" t="n">
        <f aca="false">IFERROR(Opttax!AJ99/GAMSopt!AJ99,"")</f>
        <v>1.00000000001297</v>
      </c>
      <c r="AL99" s="128" t="n">
        <f aca="false">IFERROR(Opttax!AK99/GAMSopt!AK99,"")</f>
        <v>1.00000000002865</v>
      </c>
      <c r="AM99" s="128" t="n">
        <f aca="false">IFERROR(Opttax!AL99/GAMSopt!AL99,"")</f>
        <v>1.00000000003377</v>
      </c>
      <c r="AN99" s="128" t="n">
        <f aca="false">IFERROR(Opttax!AM99/GAMSopt!AM99,"")</f>
        <v>1.00000000002841</v>
      </c>
      <c r="AO99" s="128" t="n">
        <f aca="false">IFERROR(Opttax!AN99/GAMSopt!AN99,"")</f>
        <v>1.00000000001153</v>
      </c>
      <c r="AP99" s="128" t="n">
        <f aca="false">IFERROR(Opttax!AO99/GAMSopt!AO99,"")</f>
        <v>1.00000000004519</v>
      </c>
      <c r="AQ99" s="128" t="n">
        <f aca="false">IFERROR(Opttax!AP99/GAMSopt!AP99,"")</f>
        <v>1.00000000003766</v>
      </c>
      <c r="AR99" s="128" t="n">
        <f aca="false">IFERROR(Opttax!AQ99/GAMSopt!AQ99,"")</f>
        <v>1.00000000000542</v>
      </c>
      <c r="AS99" s="128" t="n">
        <f aca="false">IFERROR(Opttax!AR99/GAMSopt!AR99,"")</f>
        <v>1.00000000002365</v>
      </c>
      <c r="AT99" s="128" t="n">
        <f aca="false">IFERROR(Opttax!AS99/GAMSopt!AS99,"")</f>
        <v>1.00000000003796</v>
      </c>
      <c r="AU99" s="128" t="n">
        <f aca="false">IFERROR(Opttax!AT99/GAMSopt!AT99,"")</f>
        <v>1.00000000001782</v>
      </c>
      <c r="AV99" s="128" t="n">
        <f aca="false">IFERROR(Opttax!AU99/GAMSopt!AU99,"")</f>
        <v>1.00000000006109</v>
      </c>
      <c r="AW99" s="128" t="n">
        <f aca="false">IFERROR(Opttax!AV99/GAMSopt!AV99,"")</f>
        <v>1.00000000003347</v>
      </c>
      <c r="AX99" s="128" t="n">
        <f aca="false">IFERROR(Opttax!AW99/GAMSopt!AW99,"")</f>
        <v>1.00000000006946</v>
      </c>
      <c r="AY99" s="128" t="n">
        <f aca="false">IFERROR(Opttax!AX99/GAMSopt!AX99,"")</f>
        <v>1.00000000002313</v>
      </c>
      <c r="AZ99" s="128" t="n">
        <f aca="false">IFERROR(Opttax!AY99/GAMSopt!AY99,"")</f>
        <v>1.00000000000812</v>
      </c>
      <c r="BA99" s="128" t="n">
        <f aca="false">IFERROR(Opttax!AZ99/GAMSopt!AZ99,"")</f>
        <v>1.00000000002172</v>
      </c>
      <c r="BB99" s="128" t="n">
        <f aca="false">IFERROR(Opttax!BA99/GAMSopt!BA99,"")</f>
        <v>1.00000000005065</v>
      </c>
      <c r="BC99" s="128" t="n">
        <f aca="false">IFERROR(Opttax!BB99/GAMSopt!BB99,"")</f>
        <v>1.00000000007724</v>
      </c>
      <c r="BD99" s="128" t="n">
        <f aca="false">IFERROR(Opttax!BC99/GAMSopt!BC99,"")</f>
        <v>1.00000000006912</v>
      </c>
      <c r="BE99" s="128" t="n">
        <f aca="false">IFERROR(Opttax!BD99/GAMSopt!BD99,"")</f>
        <v>1.00000000006537</v>
      </c>
      <c r="BF99" s="128" t="n">
        <f aca="false">IFERROR(Opttax!BE99/GAMSopt!BE99,"")</f>
        <v>1.00000000009929</v>
      </c>
      <c r="BG99" s="128" t="n">
        <f aca="false">IFERROR(Opttax!BF99/GAMSopt!BF99,"")</f>
        <v>1.00000000001094</v>
      </c>
      <c r="BH99" s="128" t="n">
        <f aca="false">IFERROR(Opttax!BG99/GAMSopt!BG99,"")</f>
        <v>1.00000000007435</v>
      </c>
      <c r="BI99" s="128" t="n">
        <f aca="false">IFERROR(Opttax!BH99/GAMSopt!BH99,"")</f>
        <v>1.00000000005842</v>
      </c>
      <c r="BJ99" s="128" t="n">
        <f aca="false">IFERROR(Opttax!BI99/GAMSopt!BI99,"")</f>
        <v>0.999999999999871</v>
      </c>
    </row>
    <row r="100" customFormat="false" ht="12.75" hidden="false" customHeight="false" outlineLevel="0" collapsed="false">
      <c r="A100" s="0" t="str">
        <f aca="false">Opttax!A100</f>
        <v>Total increase in radiative forcing since preindustrial (Watts per square meter)</v>
      </c>
      <c r="B100" s="0" t="str">
        <f aca="false">GAMSopt!A100</f>
        <v>Total Increase in Forcing (Watts per Meter2, preindustrial)</v>
      </c>
      <c r="C100" s="128" t="n">
        <f aca="false">IFERROR(Opttax!B100/GAMSopt!B100,"")</f>
        <v>1.00000000000457</v>
      </c>
      <c r="D100" s="128" t="n">
        <f aca="false">IFERROR(Opttax!C100/GAMSopt!C100,"")</f>
        <v>1.00000000000861</v>
      </c>
      <c r="E100" s="128" t="n">
        <f aca="false">IFERROR(Opttax!D100/GAMSopt!D100,"")</f>
        <v>0.999999999999143</v>
      </c>
      <c r="F100" s="128" t="n">
        <f aca="false">IFERROR(Opttax!E100/GAMSopt!E100,"")</f>
        <v>1.00000000000833</v>
      </c>
      <c r="G100" s="128" t="n">
        <f aca="false">IFERROR(Opttax!F100/GAMSopt!F100,"")</f>
        <v>1.00000000001752</v>
      </c>
      <c r="H100" s="128" t="n">
        <f aca="false">IFERROR(Opttax!G100/GAMSopt!G100,"")</f>
        <v>1.00000000000354</v>
      </c>
      <c r="I100" s="128" t="n">
        <f aca="false">IFERROR(Opttax!H100/GAMSopt!H100,"")</f>
        <v>1.00000000000638</v>
      </c>
      <c r="J100" s="128" t="n">
        <f aca="false">IFERROR(Opttax!I100/GAMSopt!I100,"")</f>
        <v>1.00000000001511</v>
      </c>
      <c r="K100" s="128" t="n">
        <f aca="false">IFERROR(Opttax!J100/GAMSopt!J100,"")</f>
        <v>1.00000000000903</v>
      </c>
      <c r="L100" s="128" t="n">
        <f aca="false">IFERROR(Opttax!K100/GAMSopt!K100,"")</f>
        <v>1.00000000000348</v>
      </c>
      <c r="M100" s="128" t="n">
        <f aca="false">IFERROR(Opttax!L100/GAMSopt!L100,"")</f>
        <v>1.00000000001677</v>
      </c>
      <c r="N100" s="128" t="n">
        <f aca="false">IFERROR(Opttax!M100/GAMSopt!M100,"")</f>
        <v>1.0000000000105</v>
      </c>
      <c r="O100" s="128" t="n">
        <f aca="false">IFERROR(Opttax!N100/GAMSopt!N100,"")</f>
        <v>1.00000000001106</v>
      </c>
      <c r="P100" s="128" t="n">
        <f aca="false">IFERROR(Opttax!O100/GAMSopt!O100,"")</f>
        <v>1.00000000001064</v>
      </c>
      <c r="Q100" s="128" t="n">
        <f aca="false">IFERROR(Opttax!P100/GAMSopt!P100,"")</f>
        <v>1.00000000002464</v>
      </c>
      <c r="R100" s="128" t="n">
        <f aca="false">IFERROR(Opttax!Q100/GAMSopt!Q100,"")</f>
        <v>1.00000000002466</v>
      </c>
      <c r="S100" s="128" t="n">
        <f aca="false">IFERROR(Opttax!R100/GAMSopt!R100,"")</f>
        <v>1.00000000001814</v>
      </c>
      <c r="T100" s="128" t="n">
        <f aca="false">IFERROR(Opttax!S100/GAMSopt!S100,"")</f>
        <v>1.00000000001694</v>
      </c>
      <c r="U100" s="128" t="n">
        <f aca="false">IFERROR(Opttax!T100/GAMSopt!T100,"")</f>
        <v>1.00000000001771</v>
      </c>
      <c r="V100" s="128" t="n">
        <f aca="false">IFERROR(Opttax!U100/GAMSopt!U100,"")</f>
        <v>1.00000000001469</v>
      </c>
      <c r="W100" s="128" t="n">
        <f aca="false">IFERROR(Opttax!V100/GAMSopt!V100,"")</f>
        <v>1.0000000000108</v>
      </c>
      <c r="X100" s="128" t="n">
        <f aca="false">IFERROR(Opttax!W100/GAMSopt!W100,"")</f>
        <v>1.00000000002562</v>
      </c>
      <c r="Y100" s="128" t="n">
        <f aca="false">IFERROR(Opttax!X100/GAMSopt!X100,"")</f>
        <v>1.00000000002652</v>
      </c>
      <c r="Z100" s="128" t="n">
        <f aca="false">IFERROR(Opttax!Y100/GAMSopt!Y100,"")</f>
        <v>1.00000000002941</v>
      </c>
      <c r="AA100" s="128" t="n">
        <f aca="false">IFERROR(Opttax!Z100/GAMSopt!Z100,"")</f>
        <v>1.00000000003437</v>
      </c>
      <c r="AB100" s="128" t="n">
        <f aca="false">IFERROR(Opttax!AA100/GAMSopt!AA100,"")</f>
        <v>1.00000000002972</v>
      </c>
      <c r="AC100" s="128" t="n">
        <f aca="false">IFERROR(Opttax!AB100/GAMSopt!AB100,"")</f>
        <v>1.00000000002148</v>
      </c>
      <c r="AD100" s="128" t="n">
        <f aca="false">IFERROR(Opttax!AC100/GAMSopt!AC100,"")</f>
        <v>1.00000000004137</v>
      </c>
      <c r="AE100" s="128" t="n">
        <f aca="false">IFERROR(Opttax!AD100/GAMSopt!AD100,"")</f>
        <v>1.00000000002327</v>
      </c>
      <c r="AF100" s="128" t="n">
        <f aca="false">IFERROR(Opttax!AE100/GAMSopt!AE100,"")</f>
        <v>1.00000000003427</v>
      </c>
      <c r="AG100" s="128" t="n">
        <f aca="false">IFERROR(Opttax!AF100/GAMSopt!AF100,"")</f>
        <v>1.00000000003208</v>
      </c>
      <c r="AH100" s="128" t="n">
        <f aca="false">IFERROR(Opttax!AG100/GAMSopt!AG100,"")</f>
        <v>1.0000000000274</v>
      </c>
      <c r="AI100" s="128" t="n">
        <f aca="false">IFERROR(Opttax!AH100/GAMSopt!AH100,"")</f>
        <v>1.00000000003417</v>
      </c>
      <c r="AJ100" s="128" t="n">
        <f aca="false">IFERROR(Opttax!AI100/GAMSopt!AI100,"")</f>
        <v>1.00000000003689</v>
      </c>
      <c r="AK100" s="128" t="n">
        <f aca="false">IFERROR(Opttax!AJ100/GAMSopt!AJ100,"")</f>
        <v>1.00000000003007</v>
      </c>
      <c r="AL100" s="128" t="n">
        <f aca="false">IFERROR(Opttax!AK100/GAMSopt!AK100,"")</f>
        <v>1.00000000001729</v>
      </c>
      <c r="AM100" s="128" t="n">
        <f aca="false">IFERROR(Opttax!AL100/GAMSopt!AL100,"")</f>
        <v>1.0000000000109</v>
      </c>
      <c r="AN100" s="128" t="n">
        <f aca="false">IFERROR(Opttax!AM100/GAMSopt!AM100,"")</f>
        <v>1.00000000003647</v>
      </c>
      <c r="AO100" s="128" t="n">
        <f aca="false">IFERROR(Opttax!AN100/GAMSopt!AN100,"")</f>
        <v>1.00000000002368</v>
      </c>
      <c r="AP100" s="128" t="n">
        <f aca="false">IFERROR(Opttax!AO100/GAMSopt!AO100,"")</f>
        <v>1.00000000001696</v>
      </c>
      <c r="AQ100" s="128" t="n">
        <f aca="false">IFERROR(Opttax!AP100/GAMSopt!AP100,"")</f>
        <v>1.00000000004016</v>
      </c>
      <c r="AR100" s="128" t="n">
        <f aca="false">IFERROR(Opttax!AQ100/GAMSopt!AQ100,"")</f>
        <v>1.00000000005204</v>
      </c>
      <c r="AS100" s="128" t="n">
        <f aca="false">IFERROR(Opttax!AR100/GAMSopt!AR100,"")</f>
        <v>1.00000000004428</v>
      </c>
      <c r="AT100" s="128" t="n">
        <f aca="false">IFERROR(Opttax!AS100/GAMSopt!AS100,"")</f>
        <v>1.00000000001893</v>
      </c>
      <c r="AU100" s="128" t="n">
        <f aca="false">IFERROR(Opttax!AT100/GAMSopt!AT100,"")</f>
        <v>1.00000000007233</v>
      </c>
      <c r="AV100" s="128" t="n">
        <f aca="false">IFERROR(Opttax!AU100/GAMSopt!AU100,"")</f>
        <v>1.00000000007173</v>
      </c>
      <c r="AW100" s="128" t="n">
        <f aca="false">IFERROR(Opttax!AV100/GAMSopt!AV100,"")</f>
        <v>1.00000000006293</v>
      </c>
      <c r="AX100" s="128" t="n">
        <f aca="false">IFERROR(Opttax!AW100/GAMSopt!AW100,"")</f>
        <v>1.00000000010576</v>
      </c>
      <c r="AY100" s="128" t="n">
        <f aca="false">IFERROR(Opttax!AX100/GAMSopt!AX100,"")</f>
        <v>1.00000000004439</v>
      </c>
      <c r="AZ100" s="128" t="n">
        <f aca="false">IFERROR(Opttax!AY100/GAMSopt!AY100,"")</f>
        <v>1.00000000013695</v>
      </c>
      <c r="BA100" s="128" t="n">
        <f aca="false">IFERROR(Opttax!AZ100/GAMSopt!AZ100,"")</f>
        <v>1.00000000017255</v>
      </c>
      <c r="BB100" s="128" t="n">
        <f aca="false">IFERROR(Opttax!BA100/GAMSopt!BA100,"")</f>
        <v>1.00000000025914</v>
      </c>
      <c r="BC100" s="128" t="n">
        <f aca="false">IFERROR(Opttax!BB100/GAMSopt!BB100,"")</f>
        <v>1.00000000035656</v>
      </c>
      <c r="BD100" s="128" t="n">
        <f aca="false">IFERROR(Opttax!BC100/GAMSopt!BC100,"")</f>
        <v>1.00000000054357</v>
      </c>
      <c r="BE100" s="128" t="n">
        <f aca="false">IFERROR(Opttax!BD100/GAMSopt!BD100,"")</f>
        <v>1.00000000010148</v>
      </c>
      <c r="BF100" s="128" t="n">
        <f aca="false">IFERROR(Opttax!BE100/GAMSopt!BE100,"")</f>
        <v>1.00000000043705</v>
      </c>
      <c r="BG100" s="128" t="n">
        <f aca="false">IFERROR(Opttax!BF100/GAMSopt!BF100,"")</f>
        <v>1.00000000009969</v>
      </c>
      <c r="BH100" s="128" t="n">
        <f aca="false">IFERROR(Opttax!BG100/GAMSopt!BG100,"")</f>
        <v>1.0000000000458</v>
      </c>
      <c r="BI100" s="128" t="n">
        <f aca="false">IFERROR(Opttax!BH100/GAMSopt!BH100,"")</f>
        <v>1.00000000005178</v>
      </c>
      <c r="BJ100" s="128" t="n">
        <f aca="false">IFERROR(Opttax!BI100/GAMSopt!BI100,"")</f>
        <v>1.00000000000981</v>
      </c>
    </row>
    <row r="101" customFormat="false" ht="12.75" hidden="false" customHeight="false" outlineLevel="0" collapsed="false">
      <c r="A101" s="0" t="str">
        <f aca="false">Opttax!A101</f>
        <v>Lower ocean temperature (degrees Celsius above preindustrial)</v>
      </c>
      <c r="B101" s="0" t="str">
        <f aca="false">GAMSopt!A101</f>
        <v>Lower Ocean Temperature (deg C above preindustrial)</v>
      </c>
      <c r="C101" s="128" t="n">
        <f aca="false">IFERROR(Opttax!B101/GAMSopt!B101,"")</f>
        <v>1</v>
      </c>
      <c r="D101" s="128" t="n">
        <f aca="false">IFERROR(Opttax!C101/GAMSopt!C101,"")</f>
        <v>1</v>
      </c>
      <c r="E101" s="128" t="n">
        <f aca="false">IFERROR(Opttax!D101/GAMSopt!D101,"")</f>
        <v>1.00000000008893</v>
      </c>
      <c r="F101" s="128" t="n">
        <f aca="false">IFERROR(Opttax!E101/GAMSopt!E101,"")</f>
        <v>1.00000000024213</v>
      </c>
      <c r="G101" s="128" t="n">
        <f aca="false">IFERROR(Opttax!F101/GAMSopt!F101,"")</f>
        <v>0.999999999679566</v>
      </c>
      <c r="H101" s="128" t="n">
        <f aca="false">IFERROR(Opttax!G101/GAMSopt!G101,"")</f>
        <v>0.999999999711597</v>
      </c>
      <c r="I101" s="128" t="n">
        <f aca="false">IFERROR(Opttax!H101/GAMSopt!H101,"")</f>
        <v>1.00000000018489</v>
      </c>
      <c r="J101" s="128" t="n">
        <f aca="false">IFERROR(Opttax!I101/GAMSopt!I101,"")</f>
        <v>0.999999999852635</v>
      </c>
      <c r="K101" s="128" t="n">
        <f aca="false">IFERROR(Opttax!J101/GAMSopt!J101,"")</f>
        <v>0.99999999980606</v>
      </c>
      <c r="L101" s="128" t="n">
        <f aca="false">IFERROR(Opttax!K101/GAMSopt!K101,"")</f>
        <v>1.00000000012783</v>
      </c>
      <c r="M101" s="128" t="n">
        <f aca="false">IFERROR(Opttax!L101/GAMSopt!L101,"")</f>
        <v>1.00000000000585</v>
      </c>
      <c r="N101" s="128" t="n">
        <f aca="false">IFERROR(Opttax!M101/GAMSopt!M101,"")</f>
        <v>0.999999999902771</v>
      </c>
      <c r="O101" s="128" t="n">
        <f aca="false">IFERROR(Opttax!N101/GAMSopt!N101,"")</f>
        <v>1.00000000010036</v>
      </c>
      <c r="P101" s="128" t="n">
        <f aca="false">IFERROR(Opttax!O101/GAMSopt!O101,"")</f>
        <v>1.00000000004422</v>
      </c>
      <c r="Q101" s="128" t="n">
        <f aca="false">IFERROR(Opttax!P101/GAMSopt!P101,"")</f>
        <v>0.999999999986431</v>
      </c>
      <c r="R101" s="128" t="n">
        <f aca="false">IFERROR(Opttax!Q101/GAMSopt!Q101,"")</f>
        <v>1.00000000008969</v>
      </c>
      <c r="S101" s="128" t="n">
        <f aca="false">IFERROR(Opttax!R101/GAMSopt!R101,"")</f>
        <v>0.999999999943107</v>
      </c>
      <c r="T101" s="128" t="n">
        <f aca="false">IFERROR(Opttax!S101/GAMSopt!S101,"")</f>
        <v>1.00000000000455</v>
      </c>
      <c r="U101" s="128" t="n">
        <f aca="false">IFERROR(Opttax!T101/GAMSopt!T101,"")</f>
        <v>0.999999999985445</v>
      </c>
      <c r="V101" s="128" t="n">
        <f aca="false">IFERROR(Opttax!U101/GAMSopt!U101,"")</f>
        <v>0.999999999997478</v>
      </c>
      <c r="W101" s="128" t="n">
        <f aca="false">IFERROR(Opttax!V101/GAMSopt!V101,"")</f>
        <v>0.999999999987829</v>
      </c>
      <c r="X101" s="128" t="n">
        <f aca="false">IFERROR(Opttax!W101/GAMSopt!W101,"")</f>
        <v>0.999999999973849</v>
      </c>
      <c r="Y101" s="128" t="n">
        <f aca="false">IFERROR(Opttax!X101/GAMSopt!X101,"")</f>
        <v>0.99999999997725</v>
      </c>
      <c r="Z101" s="128" t="n">
        <f aca="false">IFERROR(Opttax!Y101/GAMSopt!Y101,"")</f>
        <v>0.999999999968271</v>
      </c>
      <c r="AA101" s="128" t="n">
        <f aca="false">IFERROR(Opttax!Z101/GAMSopt!Z101,"")</f>
        <v>1.00000000003388</v>
      </c>
      <c r="AB101" s="128" t="n">
        <f aca="false">IFERROR(Opttax!AA101/GAMSopt!AA101,"")</f>
        <v>1.0000000000126</v>
      </c>
      <c r="AC101" s="128" t="n">
        <f aca="false">IFERROR(Opttax!AB101/GAMSopt!AB101,"")</f>
        <v>1.00000000003355</v>
      </c>
      <c r="AD101" s="128" t="n">
        <f aca="false">IFERROR(Opttax!AC101/GAMSopt!AC101,"")</f>
        <v>1.00000000000757</v>
      </c>
      <c r="AE101" s="128" t="n">
        <f aca="false">IFERROR(Opttax!AD101/GAMSopt!AD101,"")</f>
        <v>0.999999999998752</v>
      </c>
      <c r="AF101" s="128" t="n">
        <f aca="false">IFERROR(Opttax!AE101/GAMSopt!AE101,"")</f>
        <v>1.00000000003678</v>
      </c>
      <c r="AG101" s="128" t="n">
        <f aca="false">IFERROR(Opttax!AF101/GAMSopt!AF101,"")</f>
        <v>1.00000000000261</v>
      </c>
      <c r="AH101" s="128" t="n">
        <f aca="false">IFERROR(Opttax!AG101/GAMSopt!AG101,"")</f>
        <v>1.00000000003806</v>
      </c>
      <c r="AI101" s="128" t="n">
        <f aca="false">IFERROR(Opttax!AH101/GAMSopt!AH101,"")</f>
        <v>0.999999999985046</v>
      </c>
      <c r="AJ101" s="128" t="n">
        <f aca="false">IFERROR(Opttax!AI101/GAMSopt!AI101,"")</f>
        <v>1.00000000003124</v>
      </c>
      <c r="AK101" s="128" t="n">
        <f aca="false">IFERROR(Opttax!AJ101/GAMSopt!AJ101,"")</f>
        <v>1.00000000004229</v>
      </c>
      <c r="AL101" s="128" t="n">
        <f aca="false">IFERROR(Opttax!AK101/GAMSopt!AK101,"")</f>
        <v>1.00000000001765</v>
      </c>
      <c r="AM101" s="128" t="n">
        <f aca="false">IFERROR(Opttax!AL101/GAMSopt!AL101,"")</f>
        <v>0.999999999996752</v>
      </c>
      <c r="AN101" s="128" t="n">
        <f aca="false">IFERROR(Opttax!AM101/GAMSopt!AM101,"")</f>
        <v>1.00000000000727</v>
      </c>
      <c r="AO101" s="128" t="n">
        <f aca="false">IFERROR(Opttax!AN101/GAMSopt!AN101,"")</f>
        <v>1.00000000004362</v>
      </c>
      <c r="AP101" s="128" t="n">
        <f aca="false">IFERROR(Opttax!AO101/GAMSopt!AO101,"")</f>
        <v>1.00000000001757</v>
      </c>
      <c r="AQ101" s="128" t="n">
        <f aca="false">IFERROR(Opttax!AP101/GAMSopt!AP101,"")</f>
        <v>1.00000000004896</v>
      </c>
      <c r="AR101" s="128" t="n">
        <f aca="false">IFERROR(Opttax!AQ101/GAMSopt!AQ101,"")</f>
        <v>0.999999999998245</v>
      </c>
      <c r="AS101" s="128" t="n">
        <f aca="false">IFERROR(Opttax!AR101/GAMSopt!AR101,"")</f>
        <v>1.00000000004424</v>
      </c>
      <c r="AT101" s="128" t="n">
        <f aca="false">IFERROR(Opttax!AS101/GAMSopt!AS101,"")</f>
        <v>1.00000000001942</v>
      </c>
      <c r="AU101" s="128" t="n">
        <f aca="false">IFERROR(Opttax!AT101/GAMSopt!AT101,"")</f>
        <v>1.00000000000429</v>
      </c>
      <c r="AV101" s="128" t="n">
        <f aca="false">IFERROR(Opttax!AU101/GAMSopt!AU101,"")</f>
        <v>0.999999999998952</v>
      </c>
      <c r="AW101" s="128" t="n">
        <f aca="false">IFERROR(Opttax!AV101/GAMSopt!AV101,"")</f>
        <v>1.00000000003458</v>
      </c>
      <c r="AX101" s="128" t="n">
        <f aca="false">IFERROR(Opttax!AW101/GAMSopt!AW101,"")</f>
        <v>1.00000000001887</v>
      </c>
      <c r="AY101" s="128" t="n">
        <f aca="false">IFERROR(Opttax!AX101/GAMSopt!AX101,"")</f>
        <v>0.999999999997028</v>
      </c>
      <c r="AZ101" s="128" t="n">
        <f aca="false">IFERROR(Opttax!AY101/GAMSopt!AY101,"")</f>
        <v>0.99999999999754</v>
      </c>
      <c r="BA101" s="128" t="n">
        <f aca="false">IFERROR(Opttax!AZ101/GAMSopt!AZ101,"")</f>
        <v>1.00000000001368</v>
      </c>
      <c r="BB101" s="128" t="n">
        <f aca="false">IFERROR(Opttax!BA101/GAMSopt!BA101,"")</f>
        <v>1.00000000001235</v>
      </c>
      <c r="BC101" s="128" t="n">
        <f aca="false">IFERROR(Opttax!BB101/GAMSopt!BB101,"")</f>
        <v>1.00000000005279</v>
      </c>
      <c r="BD101" s="128" t="n">
        <f aca="false">IFERROR(Opttax!BC101/GAMSopt!BC101,"")</f>
        <v>1.00000000003523</v>
      </c>
      <c r="BE101" s="128" t="n">
        <f aca="false">IFERROR(Opttax!BD101/GAMSopt!BD101,"")</f>
        <v>1.00000000000547</v>
      </c>
      <c r="BF101" s="128" t="n">
        <f aca="false">IFERROR(Opttax!BE101/GAMSopt!BE101,"")</f>
        <v>1.00000000001536</v>
      </c>
      <c r="BG101" s="128" t="n">
        <f aca="false">IFERROR(Opttax!BF101/GAMSopt!BF101,"")</f>
        <v>1.0000000000054</v>
      </c>
      <c r="BH101" s="128" t="n">
        <f aca="false">IFERROR(Opttax!BG101/GAMSopt!BG101,"")</f>
        <v>1.00000000005273</v>
      </c>
      <c r="BI101" s="128" t="n">
        <f aca="false">IFERROR(Opttax!BH101/GAMSopt!BH101,"")</f>
        <v>1.00000000000984</v>
      </c>
      <c r="BJ101" s="128" t="n">
        <f aca="false">IFERROR(Opttax!BI101/GAMSopt!BI101,"")</f>
        <v>1.00000000003959</v>
      </c>
    </row>
    <row r="102" customFormat="false" ht="12.75" hidden="false" customHeight="false" outlineLevel="0" collapsed="false">
      <c r="A102" s="0" t="str">
        <f aca="false">Opttax!A102</f>
        <v>Economic Endogenous Variables</v>
      </c>
      <c r="B102" s="0" t="str">
        <f aca="false">GAMSopt!A102</f>
        <v>** Economic Endogenous Variables</v>
      </c>
      <c r="C102" s="128" t="str">
        <f aca="false">IFERROR(Opttax!B102/GAMSopt!B102,"")</f>
        <v/>
      </c>
      <c r="D102" s="128" t="str">
        <f aca="false">IFERROR(Opttax!C102/GAMSopt!C102,"")</f>
        <v/>
      </c>
      <c r="E102" s="128" t="str">
        <f aca="false">IFERROR(Opttax!D102/GAMSopt!D102,"")</f>
        <v/>
      </c>
      <c r="F102" s="128" t="str">
        <f aca="false">IFERROR(Opttax!E102/GAMSopt!E102,"")</f>
        <v/>
      </c>
      <c r="G102" s="128" t="str">
        <f aca="false">IFERROR(Opttax!F102/GAMSopt!F102,"")</f>
        <v/>
      </c>
      <c r="H102" s="128" t="str">
        <f aca="false">IFERROR(Opttax!G102/GAMSopt!G102,"")</f>
        <v/>
      </c>
      <c r="I102" s="128" t="str">
        <f aca="false">IFERROR(Opttax!H102/GAMSopt!H102,"")</f>
        <v/>
      </c>
      <c r="J102" s="128" t="str">
        <f aca="false">IFERROR(Opttax!I102/GAMSopt!I102,"")</f>
        <v/>
      </c>
      <c r="K102" s="128" t="str">
        <f aca="false">IFERROR(Opttax!J102/GAMSopt!J102,"")</f>
        <v/>
      </c>
      <c r="L102" s="128" t="str">
        <f aca="false">IFERROR(Opttax!K102/GAMSopt!K102,"")</f>
        <v/>
      </c>
      <c r="M102" s="128" t="str">
        <f aca="false">IFERROR(Opttax!L102/GAMSopt!L102,"")</f>
        <v/>
      </c>
      <c r="N102" s="128" t="str">
        <f aca="false">IFERROR(Opttax!M102/GAMSopt!M102,"")</f>
        <v/>
      </c>
      <c r="O102" s="128" t="str">
        <f aca="false">IFERROR(Opttax!N102/GAMSopt!N102,"")</f>
        <v/>
      </c>
      <c r="P102" s="128" t="str">
        <f aca="false">IFERROR(Opttax!O102/GAMSopt!O102,"")</f>
        <v/>
      </c>
      <c r="Q102" s="128" t="str">
        <f aca="false">IFERROR(Opttax!P102/GAMSopt!P102,"")</f>
        <v/>
      </c>
      <c r="R102" s="128" t="str">
        <f aca="false">IFERROR(Opttax!Q102/GAMSopt!Q102,"")</f>
        <v/>
      </c>
      <c r="S102" s="128" t="str">
        <f aca="false">IFERROR(Opttax!R102/GAMSopt!R102,"")</f>
        <v/>
      </c>
      <c r="T102" s="128" t="str">
        <f aca="false">IFERROR(Opttax!S102/GAMSopt!S102,"")</f>
        <v/>
      </c>
      <c r="U102" s="128" t="str">
        <f aca="false">IFERROR(Opttax!T102/GAMSopt!T102,"")</f>
        <v/>
      </c>
      <c r="V102" s="128" t="str">
        <f aca="false">IFERROR(Opttax!U102/GAMSopt!U102,"")</f>
        <v/>
      </c>
      <c r="W102" s="128" t="str">
        <f aca="false">IFERROR(Opttax!V102/GAMSopt!V102,"")</f>
        <v/>
      </c>
      <c r="X102" s="128" t="str">
        <f aca="false">IFERROR(Opttax!W102/GAMSopt!W102,"")</f>
        <v/>
      </c>
      <c r="Y102" s="128" t="str">
        <f aca="false">IFERROR(Opttax!X102/GAMSopt!X102,"")</f>
        <v/>
      </c>
      <c r="Z102" s="128" t="str">
        <f aca="false">IFERROR(Opttax!Y102/GAMSopt!Y102,"")</f>
        <v/>
      </c>
      <c r="AA102" s="128" t="str">
        <f aca="false">IFERROR(Opttax!Z102/GAMSopt!Z102,"")</f>
        <v/>
      </c>
      <c r="AB102" s="128" t="str">
        <f aca="false">IFERROR(Opttax!AA102/GAMSopt!AA102,"")</f>
        <v/>
      </c>
      <c r="AC102" s="128" t="str">
        <f aca="false">IFERROR(Opttax!AB102/GAMSopt!AB102,"")</f>
        <v/>
      </c>
      <c r="AD102" s="128" t="str">
        <f aca="false">IFERROR(Opttax!AC102/GAMSopt!AC102,"")</f>
        <v/>
      </c>
      <c r="AE102" s="128" t="str">
        <f aca="false">IFERROR(Opttax!AD102/GAMSopt!AD102,"")</f>
        <v/>
      </c>
      <c r="AF102" s="128" t="str">
        <f aca="false">IFERROR(Opttax!AE102/GAMSopt!AE102,"")</f>
        <v/>
      </c>
      <c r="AG102" s="128" t="str">
        <f aca="false">IFERROR(Opttax!AF102/GAMSopt!AF102,"")</f>
        <v/>
      </c>
      <c r="AH102" s="128" t="str">
        <f aca="false">IFERROR(Opttax!AG102/GAMSopt!AG102,"")</f>
        <v/>
      </c>
      <c r="AI102" s="128" t="str">
        <f aca="false">IFERROR(Opttax!AH102/GAMSopt!AH102,"")</f>
        <v/>
      </c>
      <c r="AJ102" s="128" t="str">
        <f aca="false">IFERROR(Opttax!AI102/GAMSopt!AI102,"")</f>
        <v/>
      </c>
      <c r="AK102" s="128" t="str">
        <f aca="false">IFERROR(Opttax!AJ102/GAMSopt!AJ102,"")</f>
        <v/>
      </c>
      <c r="AL102" s="128" t="str">
        <f aca="false">IFERROR(Opttax!AK102/GAMSopt!AK102,"")</f>
        <v/>
      </c>
      <c r="AM102" s="128" t="str">
        <f aca="false">IFERROR(Opttax!AL102/GAMSopt!AL102,"")</f>
        <v/>
      </c>
      <c r="AN102" s="128" t="str">
        <f aca="false">IFERROR(Opttax!AM102/GAMSopt!AM102,"")</f>
        <v/>
      </c>
      <c r="AO102" s="128" t="str">
        <f aca="false">IFERROR(Opttax!AN102/GAMSopt!AN102,"")</f>
        <v/>
      </c>
      <c r="AP102" s="128" t="str">
        <f aca="false">IFERROR(Opttax!AO102/GAMSopt!AO102,"")</f>
        <v/>
      </c>
      <c r="AQ102" s="128" t="str">
        <f aca="false">IFERROR(Opttax!AP102/GAMSopt!AP102,"")</f>
        <v/>
      </c>
      <c r="AR102" s="128" t="str">
        <f aca="false">IFERROR(Opttax!AQ102/GAMSopt!AQ102,"")</f>
        <v/>
      </c>
      <c r="AS102" s="128" t="str">
        <f aca="false">IFERROR(Opttax!AR102/GAMSopt!AR102,"")</f>
        <v/>
      </c>
      <c r="AT102" s="128" t="str">
        <f aca="false">IFERROR(Opttax!AS102/GAMSopt!AS102,"")</f>
        <v/>
      </c>
      <c r="AU102" s="128" t="str">
        <f aca="false">IFERROR(Opttax!AT102/GAMSopt!AT102,"")</f>
        <v/>
      </c>
      <c r="AV102" s="128" t="str">
        <f aca="false">IFERROR(Opttax!AU102/GAMSopt!AU102,"")</f>
        <v/>
      </c>
      <c r="AW102" s="128" t="str">
        <f aca="false">IFERROR(Opttax!AV102/GAMSopt!AV102,"")</f>
        <v/>
      </c>
      <c r="AX102" s="128" t="str">
        <f aca="false">IFERROR(Opttax!AW102/GAMSopt!AW102,"")</f>
        <v/>
      </c>
      <c r="AY102" s="128" t="str">
        <f aca="false">IFERROR(Opttax!AX102/GAMSopt!AX102,"")</f>
        <v/>
      </c>
      <c r="AZ102" s="128" t="str">
        <f aca="false">IFERROR(Opttax!AY102/GAMSopt!AY102,"")</f>
        <v/>
      </c>
      <c r="BA102" s="128" t="str">
        <f aca="false">IFERROR(Opttax!AZ102/GAMSopt!AZ102,"")</f>
        <v/>
      </c>
      <c r="BB102" s="128" t="str">
        <f aca="false">IFERROR(Opttax!BA102/GAMSopt!BA102,"")</f>
        <v/>
      </c>
      <c r="BC102" s="128" t="str">
        <f aca="false">IFERROR(Opttax!BB102/GAMSopt!BB102,"")</f>
        <v/>
      </c>
      <c r="BD102" s="128" t="str">
        <f aca="false">IFERROR(Opttax!BC102/GAMSopt!BC102,"")</f>
        <v/>
      </c>
      <c r="BE102" s="128" t="str">
        <f aca="false">IFERROR(Opttax!BD102/GAMSopt!BD102,"")</f>
        <v/>
      </c>
      <c r="BF102" s="128" t="str">
        <f aca="false">IFERROR(Opttax!BE102/GAMSopt!BE102,"")</f>
        <v/>
      </c>
      <c r="BG102" s="128" t="str">
        <f aca="false">IFERROR(Opttax!BF102/GAMSopt!BF102,"")</f>
        <v/>
      </c>
      <c r="BH102" s="128" t="str">
        <f aca="false">IFERROR(Opttax!BG102/GAMSopt!BG102,"")</f>
        <v/>
      </c>
      <c r="BI102" s="128" t="str">
        <f aca="false">IFERROR(Opttax!BH102/GAMSopt!BH102,"")</f>
        <v/>
      </c>
      <c r="BJ102" s="128" t="str">
        <f aca="false">IFERROR(Opttax!BI102/GAMSopt!BI102,"")</f>
        <v/>
      </c>
    </row>
    <row r="103" customFormat="false" ht="12.75" hidden="false" customHeight="false" outlineLevel="0" collapsed="false">
      <c r="A103" s="0" t="str">
        <f aca="false">Opttax!A103</f>
        <v>OUTPUT  </v>
      </c>
      <c r="B103" s="0" t="str">
        <f aca="false">GAMSopt!A103</f>
        <v>* OUTPUT</v>
      </c>
      <c r="C103" s="128" t="str">
        <f aca="false">IFERROR(Opttax!B103/GAMSopt!B103,"")</f>
        <v/>
      </c>
      <c r="D103" s="128" t="str">
        <f aca="false">IFERROR(Opttax!C103/GAMSopt!C103,"")</f>
        <v/>
      </c>
      <c r="E103" s="128" t="str">
        <f aca="false">IFERROR(Opttax!D103/GAMSopt!D103,"")</f>
        <v/>
      </c>
      <c r="F103" s="128" t="str">
        <f aca="false">IFERROR(Opttax!E103/GAMSopt!E103,"")</f>
        <v/>
      </c>
      <c r="G103" s="128" t="str">
        <f aca="false">IFERROR(Opttax!F103/GAMSopt!F103,"")</f>
        <v/>
      </c>
      <c r="H103" s="128" t="str">
        <f aca="false">IFERROR(Opttax!G103/GAMSopt!G103,"")</f>
        <v/>
      </c>
      <c r="I103" s="128" t="str">
        <f aca="false">IFERROR(Opttax!H103/GAMSopt!H103,"")</f>
        <v/>
      </c>
      <c r="J103" s="128" t="str">
        <f aca="false">IFERROR(Opttax!I103/GAMSopt!I103,"")</f>
        <v/>
      </c>
      <c r="K103" s="128" t="str">
        <f aca="false">IFERROR(Opttax!J103/GAMSopt!J103,"")</f>
        <v/>
      </c>
      <c r="L103" s="128" t="str">
        <f aca="false">IFERROR(Opttax!K103/GAMSopt!K103,"")</f>
        <v/>
      </c>
      <c r="M103" s="128" t="str">
        <f aca="false">IFERROR(Opttax!L103/GAMSopt!L103,"")</f>
        <v/>
      </c>
      <c r="N103" s="128" t="str">
        <f aca="false">IFERROR(Opttax!M103/GAMSopt!M103,"")</f>
        <v/>
      </c>
      <c r="O103" s="128" t="str">
        <f aca="false">IFERROR(Opttax!N103/GAMSopt!N103,"")</f>
        <v/>
      </c>
      <c r="P103" s="128" t="str">
        <f aca="false">IFERROR(Opttax!O103/GAMSopt!O103,"")</f>
        <v/>
      </c>
      <c r="Q103" s="128" t="str">
        <f aca="false">IFERROR(Opttax!P103/GAMSopt!P103,"")</f>
        <v/>
      </c>
      <c r="R103" s="128" t="str">
        <f aca="false">IFERROR(Opttax!Q103/GAMSopt!Q103,"")</f>
        <v/>
      </c>
      <c r="S103" s="128" t="str">
        <f aca="false">IFERROR(Opttax!R103/GAMSopt!R103,"")</f>
        <v/>
      </c>
      <c r="T103" s="128" t="str">
        <f aca="false">IFERROR(Opttax!S103/GAMSopt!S103,"")</f>
        <v/>
      </c>
      <c r="U103" s="128" t="str">
        <f aca="false">IFERROR(Opttax!T103/GAMSopt!T103,"")</f>
        <v/>
      </c>
      <c r="V103" s="128" t="str">
        <f aca="false">IFERROR(Opttax!U103/GAMSopt!U103,"")</f>
        <v/>
      </c>
      <c r="W103" s="128" t="str">
        <f aca="false">IFERROR(Opttax!V103/GAMSopt!V103,"")</f>
        <v/>
      </c>
      <c r="X103" s="128" t="str">
        <f aca="false">IFERROR(Opttax!W103/GAMSopt!W103,"")</f>
        <v/>
      </c>
      <c r="Y103" s="128" t="str">
        <f aca="false">IFERROR(Opttax!X103/GAMSopt!X103,"")</f>
        <v/>
      </c>
      <c r="Z103" s="128" t="str">
        <f aca="false">IFERROR(Opttax!Y103/GAMSopt!Y103,"")</f>
        <v/>
      </c>
      <c r="AA103" s="128" t="str">
        <f aca="false">IFERROR(Opttax!Z103/GAMSopt!Z103,"")</f>
        <v/>
      </c>
      <c r="AB103" s="128" t="str">
        <f aca="false">IFERROR(Opttax!AA103/GAMSopt!AA103,"")</f>
        <v/>
      </c>
      <c r="AC103" s="128" t="str">
        <f aca="false">IFERROR(Opttax!AB103/GAMSopt!AB103,"")</f>
        <v/>
      </c>
      <c r="AD103" s="128" t="str">
        <f aca="false">IFERROR(Opttax!AC103/GAMSopt!AC103,"")</f>
        <v/>
      </c>
      <c r="AE103" s="128" t="str">
        <f aca="false">IFERROR(Opttax!AD103/GAMSopt!AD103,"")</f>
        <v/>
      </c>
      <c r="AF103" s="128" t="str">
        <f aca="false">IFERROR(Opttax!AE103/GAMSopt!AE103,"")</f>
        <v/>
      </c>
      <c r="AG103" s="128" t="str">
        <f aca="false">IFERROR(Opttax!AF103/GAMSopt!AF103,"")</f>
        <v/>
      </c>
      <c r="AH103" s="128" t="str">
        <f aca="false">IFERROR(Opttax!AG103/GAMSopt!AG103,"")</f>
        <v/>
      </c>
      <c r="AI103" s="128" t="str">
        <f aca="false">IFERROR(Opttax!AH103/GAMSopt!AH103,"")</f>
        <v/>
      </c>
      <c r="AJ103" s="128" t="str">
        <f aca="false">IFERROR(Opttax!AI103/GAMSopt!AI103,"")</f>
        <v/>
      </c>
      <c r="AK103" s="128" t="str">
        <f aca="false">IFERROR(Opttax!AJ103/GAMSopt!AJ103,"")</f>
        <v/>
      </c>
      <c r="AL103" s="128" t="str">
        <f aca="false">IFERROR(Opttax!AK103/GAMSopt!AK103,"")</f>
        <v/>
      </c>
      <c r="AM103" s="128" t="str">
        <f aca="false">IFERROR(Opttax!AL103/GAMSopt!AL103,"")</f>
        <v/>
      </c>
      <c r="AN103" s="128" t="str">
        <f aca="false">IFERROR(Opttax!AM103/GAMSopt!AM103,"")</f>
        <v/>
      </c>
      <c r="AO103" s="128" t="str">
        <f aca="false">IFERROR(Opttax!AN103/GAMSopt!AN103,"")</f>
        <v/>
      </c>
      <c r="AP103" s="128" t="str">
        <f aca="false">IFERROR(Opttax!AO103/GAMSopt!AO103,"")</f>
        <v/>
      </c>
      <c r="AQ103" s="128" t="str">
        <f aca="false">IFERROR(Opttax!AP103/GAMSopt!AP103,"")</f>
        <v/>
      </c>
      <c r="AR103" s="128" t="str">
        <f aca="false">IFERROR(Opttax!AQ103/GAMSopt!AQ103,"")</f>
        <v/>
      </c>
      <c r="AS103" s="128" t="str">
        <f aca="false">IFERROR(Opttax!AR103/GAMSopt!AR103,"")</f>
        <v/>
      </c>
      <c r="AT103" s="128" t="str">
        <f aca="false">IFERROR(Opttax!AS103/GAMSopt!AS103,"")</f>
        <v/>
      </c>
      <c r="AU103" s="128" t="str">
        <f aca="false">IFERROR(Opttax!AT103/GAMSopt!AT103,"")</f>
        <v/>
      </c>
      <c r="AV103" s="128" t="str">
        <f aca="false">IFERROR(Opttax!AU103/GAMSopt!AU103,"")</f>
        <v/>
      </c>
      <c r="AW103" s="128" t="str">
        <f aca="false">IFERROR(Opttax!AV103/GAMSopt!AV103,"")</f>
        <v/>
      </c>
      <c r="AX103" s="128" t="str">
        <f aca="false">IFERROR(Opttax!AW103/GAMSopt!AW103,"")</f>
        <v/>
      </c>
      <c r="AY103" s="128" t="str">
        <f aca="false">IFERROR(Opttax!AX103/GAMSopt!AX103,"")</f>
        <v/>
      </c>
      <c r="AZ103" s="128" t="str">
        <f aca="false">IFERROR(Opttax!AY103/GAMSopt!AY103,"")</f>
        <v/>
      </c>
      <c r="BA103" s="128" t="str">
        <f aca="false">IFERROR(Opttax!AZ103/GAMSopt!AZ103,"")</f>
        <v/>
      </c>
      <c r="BB103" s="128" t="str">
        <f aca="false">IFERROR(Opttax!BA103/GAMSopt!BA103,"")</f>
        <v/>
      </c>
      <c r="BC103" s="128" t="str">
        <f aca="false">IFERROR(Opttax!BB103/GAMSopt!BB103,"")</f>
        <v/>
      </c>
      <c r="BD103" s="128" t="str">
        <f aca="false">IFERROR(Opttax!BC103/GAMSopt!BC103,"")</f>
        <v/>
      </c>
      <c r="BE103" s="128" t="str">
        <f aca="false">IFERROR(Opttax!BD103/GAMSopt!BD103,"")</f>
        <v/>
      </c>
      <c r="BF103" s="128" t="str">
        <f aca="false">IFERROR(Opttax!BE103/GAMSopt!BE103,"")</f>
        <v/>
      </c>
      <c r="BG103" s="128" t="str">
        <f aca="false">IFERROR(Opttax!BF103/GAMSopt!BF103,"")</f>
        <v/>
      </c>
      <c r="BH103" s="128" t="str">
        <f aca="false">IFERROR(Opttax!BG103/GAMSopt!BG103,"")</f>
        <v/>
      </c>
      <c r="BI103" s="128" t="str">
        <f aca="false">IFERROR(Opttax!BH103/GAMSopt!BH103,"")</f>
        <v/>
      </c>
      <c r="BJ103" s="128" t="str">
        <f aca="false">IFERROR(Opttax!BI103/GAMSopt!BI103,"")</f>
        <v/>
      </c>
    </row>
    <row r="104" customFormat="false" ht="12.75" hidden="false" customHeight="false" outlineLevel="0" collapsed="false">
      <c r="A104" s="0" t="str">
        <f aca="false">Opttax!A104</f>
        <v>Output gross of abatement cost and climate damage ($trill)</v>
      </c>
      <c r="B104" s="0" t="str">
        <f aca="false">GAMSopt!A104</f>
        <v>Gross Output (trillion USD)</v>
      </c>
      <c r="C104" s="128" t="n">
        <f aca="false">IFERROR(Opttax!B104/GAMSopt!B104,"")</f>
        <v>1.00000000000064</v>
      </c>
      <c r="D104" s="128" t="n">
        <f aca="false">IFERROR(Opttax!C104/GAMSopt!C104,"")</f>
        <v>0.999999999989522</v>
      </c>
      <c r="E104" s="128" t="n">
        <f aca="false">IFERROR(Opttax!D104/GAMSopt!D104,"")</f>
        <v>0.99999999999444</v>
      </c>
      <c r="F104" s="128" t="n">
        <f aca="false">IFERROR(Opttax!E104/GAMSopt!E104,"")</f>
        <v>0.999999999992989</v>
      </c>
      <c r="G104" s="128" t="n">
        <f aca="false">IFERROR(Opttax!F104/GAMSopt!F104,"")</f>
        <v>0.999999999986607</v>
      </c>
      <c r="H104" s="128" t="n">
        <f aca="false">IFERROR(Opttax!G104/GAMSopt!G104,"")</f>
        <v>0.999999999998752</v>
      </c>
      <c r="I104" s="128" t="n">
        <f aca="false">IFERROR(Opttax!H104/GAMSopt!H104,"")</f>
        <v>0.999999999985871</v>
      </c>
      <c r="J104" s="128" t="n">
        <f aca="false">IFERROR(Opttax!I104/GAMSopt!I104,"")</f>
        <v>0.999999999994447</v>
      </c>
      <c r="K104" s="128" t="n">
        <f aca="false">IFERROR(Opttax!J104/GAMSopt!J104,"")</f>
        <v>1.00000000001831</v>
      </c>
      <c r="L104" s="128" t="n">
        <f aca="false">IFERROR(Opttax!K104/GAMSopt!K104,"")</f>
        <v>1.00000000001256</v>
      </c>
      <c r="M104" s="128" t="n">
        <f aca="false">IFERROR(Opttax!L104/GAMSopt!L104,"")</f>
        <v>1.00000000000364</v>
      </c>
      <c r="N104" s="128" t="n">
        <f aca="false">IFERROR(Opttax!M104/GAMSopt!M104,"")</f>
        <v>0.99999999999113</v>
      </c>
      <c r="O104" s="128" t="n">
        <f aca="false">IFERROR(Opttax!N104/GAMSopt!N104,"")</f>
        <v>1.0000000000197</v>
      </c>
      <c r="P104" s="128" t="n">
        <f aca="false">IFERROR(Opttax!O104/GAMSopt!O104,"")</f>
        <v>0.999999999985883</v>
      </c>
      <c r="Q104" s="128" t="n">
        <f aca="false">IFERROR(Opttax!P104/GAMSopt!P104,"")</f>
        <v>0.999999999994271</v>
      </c>
      <c r="R104" s="128" t="n">
        <f aca="false">IFERROR(Opttax!Q104/GAMSopt!Q104,"")</f>
        <v>0.99999999999008</v>
      </c>
      <c r="S104" s="128" t="n">
        <f aca="false">IFERROR(Opttax!R104/GAMSopt!R104,"")</f>
        <v>0.999999999986773</v>
      </c>
      <c r="T104" s="128" t="n">
        <f aca="false">IFERROR(Opttax!S104/GAMSopt!S104,"")</f>
        <v>0.999999999999163</v>
      </c>
      <c r="U104" s="128" t="n">
        <f aca="false">IFERROR(Opttax!T104/GAMSopt!T104,"")</f>
        <v>1.00000000001134</v>
      </c>
      <c r="V104" s="128" t="n">
        <f aca="false">IFERROR(Opttax!U104/GAMSopt!U104,"")</f>
        <v>1.00000000002902</v>
      </c>
      <c r="W104" s="128" t="n">
        <f aca="false">IFERROR(Opttax!V104/GAMSopt!V104,"")</f>
        <v>1.00000000003663</v>
      </c>
      <c r="X104" s="128" t="n">
        <f aca="false">IFERROR(Opttax!W104/GAMSopt!W104,"")</f>
        <v>1.00000000000899</v>
      </c>
      <c r="Y104" s="128" t="n">
        <f aca="false">IFERROR(Opttax!X104/GAMSopt!X104,"")</f>
        <v>1.00000000001528</v>
      </c>
      <c r="Z104" s="128" t="n">
        <f aca="false">IFERROR(Opttax!Y104/GAMSopt!Y104,"")</f>
        <v>0.999999999992601</v>
      </c>
      <c r="AA104" s="128" t="n">
        <f aca="false">IFERROR(Opttax!Z104/GAMSopt!Z104,"")</f>
        <v>0.999999999984263</v>
      </c>
      <c r="AB104" s="128" t="n">
        <f aca="false">IFERROR(Opttax!AA104/GAMSopt!AA104,"")</f>
        <v>0.999999999985989</v>
      </c>
      <c r="AC104" s="128" t="n">
        <f aca="false">IFERROR(Opttax!AB104/GAMSopt!AB104,"")</f>
        <v>0.999999999979119</v>
      </c>
      <c r="AD104" s="128" t="n">
        <f aca="false">IFERROR(Opttax!AC104/GAMSopt!AC104,"")</f>
        <v>0.999999999986941</v>
      </c>
      <c r="AE104" s="128" t="n">
        <f aca="false">IFERROR(Opttax!AD104/GAMSopt!AD104,"")</f>
        <v>1.00000000000752</v>
      </c>
      <c r="AF104" s="128" t="n">
        <f aca="false">IFERROR(Opttax!AE104/GAMSopt!AE104,"")</f>
        <v>1.00000000002897</v>
      </c>
      <c r="AG104" s="128" t="n">
        <f aca="false">IFERROR(Opttax!AF104/GAMSopt!AF104,"")</f>
        <v>1.00000000000644</v>
      </c>
      <c r="AH104" s="128" t="n">
        <f aca="false">IFERROR(Opttax!AG104/GAMSopt!AG104,"")</f>
        <v>1.00000000001052</v>
      </c>
      <c r="AI104" s="128" t="n">
        <f aca="false">IFERROR(Opttax!AH104/GAMSopt!AH104,"")</f>
        <v>0.999999999985842</v>
      </c>
      <c r="AJ104" s="128" t="n">
        <f aca="false">IFERROR(Opttax!AI104/GAMSopt!AI104,"")</f>
        <v>1.00000000001203</v>
      </c>
      <c r="AK104" s="128" t="n">
        <f aca="false">IFERROR(Opttax!AJ104/GAMSopt!AJ104,"")</f>
        <v>1.00000000002035</v>
      </c>
      <c r="AL104" s="128" t="n">
        <f aca="false">IFERROR(Opttax!AK104/GAMSopt!AK104,"")</f>
        <v>1.00000000002926</v>
      </c>
      <c r="AM104" s="128" t="n">
        <f aca="false">IFERROR(Opttax!AL104/GAMSopt!AL104,"")</f>
        <v>1.0000000000022</v>
      </c>
      <c r="AN104" s="128" t="n">
        <f aca="false">IFERROR(Opttax!AM104/GAMSopt!AM104,"")</f>
        <v>0.999999999976696</v>
      </c>
      <c r="AO104" s="128" t="n">
        <f aca="false">IFERROR(Opttax!AN104/GAMSopt!AN104,"")</f>
        <v>0.999999999964573</v>
      </c>
      <c r="AP104" s="128" t="n">
        <f aca="false">IFERROR(Opttax!AO104/GAMSopt!AO104,"")</f>
        <v>0.999999999960913</v>
      </c>
      <c r="AQ104" s="128" t="n">
        <f aca="false">IFERROR(Opttax!AP104/GAMSopt!AP104,"")</f>
        <v>0.999999999994088</v>
      </c>
      <c r="AR104" s="128" t="n">
        <f aca="false">IFERROR(Opttax!AQ104/GAMSopt!AQ104,"")</f>
        <v>0.999999999978275</v>
      </c>
      <c r="AS104" s="128" t="n">
        <f aca="false">IFERROR(Opttax!AR104/GAMSopt!AR104,"")</f>
        <v>0.999999999959389</v>
      </c>
      <c r="AT104" s="128" t="n">
        <f aca="false">IFERROR(Opttax!AS104/GAMSopt!AS104,"")</f>
        <v>0.999999999966965</v>
      </c>
      <c r="AU104" s="128" t="n">
        <f aca="false">IFERROR(Opttax!AT104/GAMSopt!AT104,"")</f>
        <v>0.999999999979533</v>
      </c>
      <c r="AV104" s="128" t="n">
        <f aca="false">IFERROR(Opttax!AU104/GAMSopt!AU104,"")</f>
        <v>0.999999999965269</v>
      </c>
      <c r="AW104" s="128" t="n">
        <f aca="false">IFERROR(Opttax!AV104/GAMSopt!AV104,"")</f>
        <v>0.999999999996197</v>
      </c>
      <c r="AX104" s="128" t="n">
        <f aca="false">IFERROR(Opttax!AW104/GAMSopt!AW104,"")</f>
        <v>0.99999999997389</v>
      </c>
      <c r="AY104" s="128" t="n">
        <f aca="false">IFERROR(Opttax!AX104/GAMSopt!AX104,"")</f>
        <v>0.999999999987165</v>
      </c>
      <c r="AZ104" s="128" t="n">
        <f aca="false">IFERROR(Opttax!AY104/GAMSopt!AY104,"")</f>
        <v>0.999999999975721</v>
      </c>
      <c r="BA104" s="128" t="n">
        <f aca="false">IFERROR(Opttax!AZ104/GAMSopt!AZ104,"")</f>
        <v>0.999999999963489</v>
      </c>
      <c r="BB104" s="128" t="n">
        <f aca="false">IFERROR(Opttax!BA104/GAMSopt!BA104,"")</f>
        <v>0.999999999977022</v>
      </c>
      <c r="BC104" s="128" t="n">
        <f aca="false">IFERROR(Opttax!BB104/GAMSopt!BB104,"")</f>
        <v>0.999999999986291</v>
      </c>
      <c r="BD104" s="128" t="n">
        <f aca="false">IFERROR(Opttax!BC104/GAMSopt!BC104,"")</f>
        <v>0.99999999999271</v>
      </c>
      <c r="BE104" s="128" t="n">
        <f aca="false">IFERROR(Opttax!BD104/GAMSopt!BD104,"")</f>
        <v>0.999999999997166</v>
      </c>
      <c r="BF104" s="128" t="n">
        <f aca="false">IFERROR(Opttax!BE104/GAMSopt!BE104,"")</f>
        <v>1.00000000000031</v>
      </c>
      <c r="BG104" s="128" t="n">
        <f aca="false">IFERROR(Opttax!BF104/GAMSopt!BF104,"")</f>
        <v>1.00000000000248</v>
      </c>
      <c r="BH104" s="128" t="n">
        <f aca="false">IFERROR(Opttax!BG104/GAMSopt!BG104,"")</f>
        <v>1.00000000000398</v>
      </c>
      <c r="BI104" s="128" t="n">
        <f aca="false">IFERROR(Opttax!BH104/GAMSopt!BH104,"")</f>
        <v>1.00000000000506</v>
      </c>
      <c r="BJ104" s="128" t="n">
        <f aca="false">IFERROR(Opttax!BI104/GAMSopt!BI104,"")</f>
        <v>1.0000000000058</v>
      </c>
    </row>
    <row r="105" customFormat="false" ht="12.75" hidden="false" customHeight="false" outlineLevel="0" collapsed="false">
      <c r="A105" s="0" t="str">
        <f aca="false">Opttax!A105</f>
        <v>     Total damage (fraction of gross output)</v>
      </c>
      <c r="B105" s="0" t="str">
        <f aca="false">GAMSopt!A105</f>
        <v>Climate Damages (fraction of gross output)</v>
      </c>
      <c r="C105" s="128" t="n">
        <f aca="false">IFERROR(Opttax!B105/GAMSopt!B105,"")</f>
        <v>1</v>
      </c>
      <c r="D105" s="128" t="n">
        <f aca="false">IFERROR(Opttax!C105/GAMSopt!C105,"")</f>
        <v>1.00000000175687</v>
      </c>
      <c r="E105" s="128" t="n">
        <f aca="false">IFERROR(Opttax!D105/GAMSopt!D105,"")</f>
        <v>0.999999995962676</v>
      </c>
      <c r="F105" s="128" t="n">
        <f aca="false">IFERROR(Opttax!E105/GAMSopt!E105,"")</f>
        <v>1.00000001170341</v>
      </c>
      <c r="G105" s="128" t="n">
        <f aca="false">IFERROR(Opttax!F105/GAMSopt!F105,"")</f>
        <v>1.00000000618101</v>
      </c>
      <c r="H105" s="128" t="n">
        <f aca="false">IFERROR(Opttax!G105/GAMSopt!G105,"")</f>
        <v>0.999999992113287</v>
      </c>
      <c r="I105" s="128" t="n">
        <f aca="false">IFERROR(Opttax!H105/GAMSopt!H105,"")</f>
        <v>1.00000000062759</v>
      </c>
      <c r="J105" s="128" t="n">
        <f aca="false">IFERROR(Opttax!I105/GAMSopt!I105,"")</f>
        <v>0.99999999728909</v>
      </c>
      <c r="K105" s="128" t="n">
        <f aca="false">IFERROR(Opttax!J105/GAMSopt!J105,"")</f>
        <v>1.0000000010519</v>
      </c>
      <c r="L105" s="128" t="n">
        <f aca="false">IFERROR(Opttax!K105/GAMSopt!K105,"")</f>
        <v>0.999999996418467</v>
      </c>
      <c r="M105" s="128" t="n">
        <f aca="false">IFERROR(Opttax!L105/GAMSopt!L105,"")</f>
        <v>1.00000000130871</v>
      </c>
      <c r="N105" s="128" t="n">
        <f aca="false">IFERROR(Opttax!M105/GAMSopt!M105,"")</f>
        <v>0.999999996494232</v>
      </c>
      <c r="O105" s="128" t="n">
        <f aca="false">IFERROR(Opttax!N105/GAMSopt!N105,"")</f>
        <v>0.999999998655997</v>
      </c>
      <c r="P105" s="128" t="n">
        <f aca="false">IFERROR(Opttax!O105/GAMSopt!O105,"")</f>
        <v>1.00000000284033</v>
      </c>
      <c r="Q105" s="128" t="n">
        <f aca="false">IFERROR(Opttax!P105/GAMSopt!P105,"")</f>
        <v>0.999999998897287</v>
      </c>
      <c r="R105" s="128" t="n">
        <f aca="false">IFERROR(Opttax!Q105/GAMSopt!Q105,"")</f>
        <v>1.00000000144805</v>
      </c>
      <c r="S105" s="128" t="n">
        <f aca="false">IFERROR(Opttax!R105/GAMSopt!R105,"")</f>
        <v>1.00000000169832</v>
      </c>
      <c r="T105" s="128" t="n">
        <f aca="false">IFERROR(Opttax!S105/GAMSopt!S105,"")</f>
        <v>0.999999998944453</v>
      </c>
      <c r="U105" s="128" t="n">
        <f aca="false">IFERROR(Opttax!T105/GAMSopt!T105,"")</f>
        <v>1.00000000047486</v>
      </c>
      <c r="V105" s="128" t="n">
        <f aca="false">IFERROR(Opttax!U105/GAMSopt!U105,"")</f>
        <v>0.999999998646905</v>
      </c>
      <c r="W105" s="128" t="n">
        <f aca="false">IFERROR(Opttax!V105/GAMSopt!V105,"")</f>
        <v>0.999999999426849</v>
      </c>
      <c r="X105" s="128" t="n">
        <f aca="false">IFERROR(Opttax!W105/GAMSopt!W105,"")</f>
        <v>0.999999999057123</v>
      </c>
      <c r="Y105" s="128" t="n">
        <f aca="false">IFERROR(Opttax!X105/GAMSopt!X105,"")</f>
        <v>1.0000000010458</v>
      </c>
      <c r="Z105" s="128" t="n">
        <f aca="false">IFERROR(Opttax!Y105/GAMSopt!Y105,"")</f>
        <v>0.999999999811905</v>
      </c>
      <c r="AA105" s="128" t="n">
        <f aca="false">IFERROR(Opttax!Z105/GAMSopt!Z105,"")</f>
        <v>0.999999999957595</v>
      </c>
      <c r="AB105" s="128" t="n">
        <f aca="false">IFERROR(Opttax!AA105/GAMSopt!AA105,"")</f>
        <v>1.00000000005014</v>
      </c>
      <c r="AC105" s="128" t="n">
        <f aca="false">IFERROR(Opttax!AB105/GAMSopt!AB105,"")</f>
        <v>1.00000000083008</v>
      </c>
      <c r="AD105" s="128" t="n">
        <f aca="false">IFERROR(Opttax!AC105/GAMSopt!AC105,"")</f>
        <v>1.00000000077454</v>
      </c>
      <c r="AE105" s="128" t="n">
        <f aca="false">IFERROR(Opttax!AD105/GAMSopt!AD105,"")</f>
        <v>0.999999999046669</v>
      </c>
      <c r="AF105" s="128" t="n">
        <f aca="false">IFERROR(Opttax!AE105/GAMSopt!AE105,"")</f>
        <v>0.999999998816059</v>
      </c>
      <c r="AG105" s="128" t="n">
        <f aca="false">IFERROR(Opttax!AF105/GAMSopt!AF105,"")</f>
        <v>1.00000000156319</v>
      </c>
      <c r="AH105" s="128" t="n">
        <f aca="false">IFERROR(Opttax!AG105/GAMSopt!AG105,"")</f>
        <v>1.00000000165589</v>
      </c>
      <c r="AI105" s="128" t="n">
        <f aca="false">IFERROR(Opttax!AH105/GAMSopt!AH105,"")</f>
        <v>1.00000000081313</v>
      </c>
      <c r="AJ105" s="128" t="n">
        <f aca="false">IFERROR(Opttax!AI105/GAMSopt!AI105,"")</f>
        <v>0.999999999442334</v>
      </c>
      <c r="AK105" s="128" t="n">
        <f aca="false">IFERROR(Opttax!AJ105/GAMSopt!AJ105,"")</f>
        <v>1.00000000182605</v>
      </c>
      <c r="AL105" s="128" t="n">
        <f aca="false">IFERROR(Opttax!AK105/GAMSopt!AK105,"")</f>
        <v>1.00000000094728</v>
      </c>
      <c r="AM105" s="128" t="n">
        <f aca="false">IFERROR(Opttax!AL105/GAMSopt!AL105,"")</f>
        <v>0.999999999954129</v>
      </c>
      <c r="AN105" s="128" t="n">
        <f aca="false">IFERROR(Opttax!AM105/GAMSopt!AM105,"")</f>
        <v>0.999999997616962</v>
      </c>
      <c r="AO105" s="128" t="n">
        <f aca="false">IFERROR(Opttax!AN105/GAMSopt!AN105,"")</f>
        <v>1.00000000245514</v>
      </c>
      <c r="AP105" s="128" t="n">
        <f aca="false">IFERROR(Opttax!AO105/GAMSopt!AO105,"")</f>
        <v>1.00000000170421</v>
      </c>
      <c r="AQ105" s="128" t="n">
        <f aca="false">IFERROR(Opttax!AP105/GAMSopt!AP105,"")</f>
        <v>1.00000000105188</v>
      </c>
      <c r="AR105" s="128" t="n">
        <f aca="false">IFERROR(Opttax!AQ105/GAMSopt!AQ105,"")</f>
        <v>0.999999997912294</v>
      </c>
      <c r="AS105" s="128" t="n">
        <f aca="false">IFERROR(Opttax!AR105/GAMSopt!AR105,"")</f>
        <v>0.999999997575038</v>
      </c>
      <c r="AT105" s="128" t="n">
        <f aca="false">IFERROR(Opttax!AS105/GAMSopt!AS105,"")</f>
        <v>0.999999995405538</v>
      </c>
      <c r="AU105" s="128" t="n">
        <f aca="false">IFERROR(Opttax!AT105/GAMSopt!AT105,"")</f>
        <v>0.999999996285952</v>
      </c>
      <c r="AV105" s="128" t="n">
        <f aca="false">IFERROR(Opttax!AU105/GAMSopt!AU105,"")</f>
        <v>1.00000000609584</v>
      </c>
      <c r="AW105" s="128" t="n">
        <f aca="false">IFERROR(Opttax!AV105/GAMSopt!AV105,"")</f>
        <v>0.999999999278587</v>
      </c>
      <c r="AX105" s="128" t="n">
        <f aca="false">IFERROR(Opttax!AW105/GAMSopt!AW105,"")</f>
        <v>1.00000000158906</v>
      </c>
      <c r="AY105" s="128" t="n">
        <f aca="false">IFERROR(Opttax!AX105/GAMSopt!AX105,"")</f>
        <v>0.999999991952726</v>
      </c>
      <c r="AZ105" s="128" t="n">
        <f aca="false">IFERROR(Opttax!AY105/GAMSopt!AY105,"")</f>
        <v>1.00000000685666</v>
      </c>
      <c r="BA105" s="128" t="n">
        <f aca="false">IFERROR(Opttax!AZ105/GAMSopt!AZ105,"")</f>
        <v>0.999999998408245</v>
      </c>
      <c r="BB105" s="128" t="n">
        <f aca="false">IFERROR(Opttax!BA105/GAMSopt!BA105,"")</f>
        <v>1.0000000139179</v>
      </c>
      <c r="BC105" s="128" t="n">
        <f aca="false">IFERROR(Opttax!BB105/GAMSopt!BB105,"")</f>
        <v>1.00000001739586</v>
      </c>
      <c r="BD105" s="128" t="n">
        <f aca="false">IFERROR(Opttax!BC105/GAMSopt!BC105,"")</f>
        <v>0.999999984840523</v>
      </c>
      <c r="BE105" s="128" t="n">
        <f aca="false">IFERROR(Opttax!BD105/GAMSopt!BD105,"")</f>
        <v>0.99999998842194</v>
      </c>
      <c r="BF105" s="128" t="n">
        <f aca="false">IFERROR(Opttax!BE105/GAMSopt!BE105,"")</f>
        <v>0.999999969821113</v>
      </c>
      <c r="BG105" s="128" t="n">
        <f aca="false">IFERROR(Opttax!BF105/GAMSopt!BF105,"")</f>
        <v>1.00000000012498</v>
      </c>
      <c r="BH105" s="128" t="n">
        <f aca="false">IFERROR(Opttax!BG105/GAMSopt!BG105,"")</f>
        <v>1.00000000081603</v>
      </c>
      <c r="BI105" s="128" t="n">
        <f aca="false">IFERROR(Opttax!BH105/GAMSopt!BH105,"")</f>
        <v>0.999999995360516</v>
      </c>
      <c r="BJ105" s="128" t="n">
        <f aca="false">IFERROR(Opttax!BI105/GAMSopt!BI105,"")</f>
        <v>1.0000000107177</v>
      </c>
    </row>
    <row r="106" customFormat="false" ht="12.75" hidden="false" customHeight="false" outlineLevel="0" collapsed="false">
      <c r="A106" s="0" t="str">
        <f aca="false">Opttax!A106</f>
        <v>     Climate damages (trillion $)</v>
      </c>
      <c r="B106" s="0" t="str">
        <f aca="false">GAMSopt!A106</f>
        <v>Climate damages (trillion USD)</v>
      </c>
      <c r="C106" s="128" t="n">
        <f aca="false">IFERROR(Opttax!B106/GAMSopt!B106,"")</f>
        <v>0.999999999784145</v>
      </c>
      <c r="D106" s="128" t="n">
        <f aca="false">IFERROR(Opttax!C106/GAMSopt!C106,"")</f>
        <v>0.99999999974389</v>
      </c>
      <c r="E106" s="128" t="n">
        <f aca="false">IFERROR(Opttax!D106/GAMSopt!D106,"")</f>
        <v>0.999999999931819</v>
      </c>
      <c r="F106" s="128" t="n">
        <f aca="false">IFERROR(Opttax!E106/GAMSopt!E106,"")</f>
        <v>0.999999999986239</v>
      </c>
      <c r="G106" s="128" t="n">
        <f aca="false">IFERROR(Opttax!F106/GAMSopt!F106,"")</f>
        <v>1.00000000005139</v>
      </c>
      <c r="H106" s="128" t="n">
        <f aca="false">IFERROR(Opttax!G106/GAMSopt!G106,"")</f>
        <v>0.999999999960508</v>
      </c>
      <c r="I106" s="128" t="n">
        <f aca="false">IFERROR(Opttax!H106/GAMSopt!H106,"")</f>
        <v>0.999999999958314</v>
      </c>
      <c r="J106" s="128" t="n">
        <f aca="false">IFERROR(Opttax!I106/GAMSopt!I106,"")</f>
        <v>1.00000000002272</v>
      </c>
      <c r="K106" s="128" t="n">
        <f aca="false">IFERROR(Opttax!J106/GAMSopt!J106,"")</f>
        <v>1.00000000001836</v>
      </c>
      <c r="L106" s="128" t="n">
        <f aca="false">IFERROR(Opttax!K106/GAMSopt!K106,"")</f>
        <v>1.00000000003947</v>
      </c>
      <c r="M106" s="128" t="n">
        <f aca="false">IFERROR(Opttax!L106/GAMSopt!L106,"")</f>
        <v>1.00000000002796</v>
      </c>
      <c r="N106" s="128" t="n">
        <f aca="false">IFERROR(Opttax!M106/GAMSopt!M106,"")</f>
        <v>1.00000000001754</v>
      </c>
      <c r="O106" s="128" t="n">
        <f aca="false">IFERROR(Opttax!N106/GAMSopt!N106,"")</f>
        <v>1.00000000004528</v>
      </c>
      <c r="P106" s="128" t="n">
        <f aca="false">IFERROR(Opttax!O106/GAMSopt!O106,"")</f>
        <v>1.00000000000943</v>
      </c>
      <c r="Q106" s="128" t="n">
        <f aca="false">IFERROR(Opttax!P106/GAMSopt!P106,"")</f>
        <v>1.00000000001219</v>
      </c>
      <c r="R106" s="128" t="n">
        <f aca="false">IFERROR(Opttax!Q106/GAMSopt!Q106,"")</f>
        <v>1.0000000000144</v>
      </c>
      <c r="S106" s="128" t="n">
        <f aca="false">IFERROR(Opttax!R106/GAMSopt!R106,"")</f>
        <v>1.00000000001563</v>
      </c>
      <c r="T106" s="128" t="n">
        <f aca="false">IFERROR(Opttax!S106/GAMSopt!S106,"")</f>
        <v>1.00000000002978</v>
      </c>
      <c r="U106" s="128" t="n">
        <f aca="false">IFERROR(Opttax!T106/GAMSopt!T106,"")</f>
        <v>1.00000000004159</v>
      </c>
      <c r="V106" s="128" t="n">
        <f aca="false">IFERROR(Opttax!U106/GAMSopt!U106,"")</f>
        <v>1.0000000000639</v>
      </c>
      <c r="W106" s="128" t="n">
        <f aca="false">IFERROR(Opttax!V106/GAMSopt!V106,"")</f>
        <v>1.00000000007042</v>
      </c>
      <c r="X106" s="128" t="n">
        <f aca="false">IFERROR(Opttax!W106/GAMSopt!W106,"")</f>
        <v>1.0000000000435</v>
      </c>
      <c r="Y106" s="128" t="n">
        <f aca="false">IFERROR(Opttax!X106/GAMSopt!X106,"")</f>
        <v>1.00000000005407</v>
      </c>
      <c r="Z106" s="128" t="n">
        <f aca="false">IFERROR(Opttax!Y106/GAMSopt!Y106,"")</f>
        <v>1.00000000003381</v>
      </c>
      <c r="AA106" s="128" t="n">
        <f aca="false">IFERROR(Opttax!Z106/GAMSopt!Z106,"")</f>
        <v>1.00000000002901</v>
      </c>
      <c r="AB106" s="128" t="n">
        <f aca="false">IFERROR(Opttax!AA106/GAMSopt!AA106,"")</f>
        <v>1.00000000003509</v>
      </c>
      <c r="AC106" s="128" t="n">
        <f aca="false">IFERROR(Opttax!AB106/GAMSopt!AB106,"")</f>
        <v>1.00000000002788</v>
      </c>
      <c r="AD106" s="128" t="n">
        <f aca="false">IFERROR(Opttax!AC106/GAMSopt!AC106,"")</f>
        <v>1.00000000003871</v>
      </c>
      <c r="AE106" s="128" t="n">
        <f aca="false">IFERROR(Opttax!AD106/GAMSopt!AD106,"")</f>
        <v>1.00000000006031</v>
      </c>
      <c r="AF106" s="128" t="n">
        <f aca="false">IFERROR(Opttax!AE106/GAMSopt!AE106,"")</f>
        <v>1.00000000008397</v>
      </c>
      <c r="AG106" s="128" t="n">
        <f aca="false">IFERROR(Opttax!AF106/GAMSopt!AF106,"")</f>
        <v>1.00000000005868</v>
      </c>
      <c r="AH106" s="128" t="n">
        <f aca="false">IFERROR(Opttax!AG106/GAMSopt!AG106,"")</f>
        <v>1.00000000006573</v>
      </c>
      <c r="AI106" s="128" t="n">
        <f aca="false">IFERROR(Opttax!AH106/GAMSopt!AH106,"")</f>
        <v>1.00000000004162</v>
      </c>
      <c r="AJ106" s="128" t="n">
        <f aca="false">IFERROR(Opttax!AI106/GAMSopt!AI106,"")</f>
        <v>1.00000000006482</v>
      </c>
      <c r="AK106" s="128" t="n">
        <f aca="false">IFERROR(Opttax!AJ106/GAMSopt!AJ106,"")</f>
        <v>1.00000000007394</v>
      </c>
      <c r="AL106" s="128" t="n">
        <f aca="false">IFERROR(Opttax!AK106/GAMSopt!AK106,"")</f>
        <v>1.00000000008227</v>
      </c>
      <c r="AM106" s="128" t="n">
        <f aca="false">IFERROR(Opttax!AL106/GAMSopt!AL106,"")</f>
        <v>1.00000000005406</v>
      </c>
      <c r="AN106" s="128" t="n">
        <f aca="false">IFERROR(Opttax!AM106/GAMSopt!AM106,"")</f>
        <v>1.00000000002972</v>
      </c>
      <c r="AO106" s="128" t="n">
        <f aca="false">IFERROR(Opttax!AN106/GAMSopt!AN106,"")</f>
        <v>1.00000000001694</v>
      </c>
      <c r="AP106" s="128" t="n">
        <f aca="false">IFERROR(Opttax!AO106/GAMSopt!AO106,"")</f>
        <v>1.0000000000141</v>
      </c>
      <c r="AQ106" s="128" t="n">
        <f aca="false">IFERROR(Opttax!AP106/GAMSopt!AP106,"")</f>
        <v>1.0000000000494</v>
      </c>
      <c r="AR106" s="128" t="n">
        <f aca="false">IFERROR(Opttax!AQ106/GAMSopt!AQ106,"")</f>
        <v>1.00000000003565</v>
      </c>
      <c r="AS106" s="128" t="n">
        <f aca="false">IFERROR(Opttax!AR106/GAMSopt!AR106,"")</f>
        <v>1.0000000000161</v>
      </c>
      <c r="AT106" s="128" t="n">
        <f aca="false">IFERROR(Opttax!AS106/GAMSopt!AS106,"")</f>
        <v>1.00000000002836</v>
      </c>
      <c r="AU106" s="128" t="n">
        <f aca="false">IFERROR(Opttax!AT106/GAMSopt!AT106,"")</f>
        <v>1.00000000004361</v>
      </c>
      <c r="AV106" s="128" t="n">
        <f aca="false">IFERROR(Opttax!AU106/GAMSopt!AU106,"")</f>
        <v>1.00000000003475</v>
      </c>
      <c r="AW106" s="128" t="n">
        <f aca="false">IFERROR(Opttax!AV106/GAMSopt!AV106,"")</f>
        <v>1.00000000006985</v>
      </c>
      <c r="AX106" s="128" t="n">
        <f aca="false">IFERROR(Opttax!AW106/GAMSopt!AW106,"")</f>
        <v>1.00000000004868</v>
      </c>
      <c r="AY106" s="128" t="n">
        <f aca="false">IFERROR(Opttax!AX106/GAMSopt!AX106,"")</f>
        <v>1.00000000006979</v>
      </c>
      <c r="AZ106" s="128" t="n">
        <f aca="false">IFERROR(Opttax!AY106/GAMSopt!AY106,"")</f>
        <v>1.00000000007028</v>
      </c>
      <c r="BA106" s="128" t="n">
        <f aca="false">IFERROR(Opttax!AZ106/GAMSopt!AZ106,"")</f>
        <v>1.00000000005543</v>
      </c>
      <c r="BB106" s="128" t="n">
        <f aca="false">IFERROR(Opttax!BA106/GAMSopt!BA106,"")</f>
        <v>1.0000000000784</v>
      </c>
      <c r="BC106" s="128" t="n">
        <f aca="false">IFERROR(Opttax!BB106/GAMSopt!BB106,"")</f>
        <v>1.00000000010391</v>
      </c>
      <c r="BD106" s="128" t="n">
        <f aca="false">IFERROR(Opttax!BC106/GAMSopt!BC106,"")</f>
        <v>1.00000000012506</v>
      </c>
      <c r="BE106" s="128" t="n">
        <f aca="false">IFERROR(Opttax!BD106/GAMSopt!BD106,"")</f>
        <v>1.0000000001423</v>
      </c>
      <c r="BF106" s="128" t="n">
        <f aca="false">IFERROR(Opttax!BE106/GAMSopt!BE106,"")</f>
        <v>1.00000000014371</v>
      </c>
      <c r="BG106" s="128" t="n">
        <f aca="false">IFERROR(Opttax!BF106/GAMSopt!BF106,"")</f>
        <v>1.00000000017438</v>
      </c>
      <c r="BH106" s="128" t="n">
        <f aca="false">IFERROR(Opttax!BG106/GAMSopt!BG106,"")</f>
        <v>1.00000000014051</v>
      </c>
      <c r="BI106" s="128" t="n">
        <f aca="false">IFERROR(Opttax!BH106/GAMSopt!BH106,"")</f>
        <v>1.00000000013453</v>
      </c>
      <c r="BJ106" s="128" t="n">
        <f aca="false">IFERROR(Opttax!BI106/GAMSopt!BI106,"")</f>
        <v>1.00000000010466</v>
      </c>
    </row>
    <row r="107" customFormat="false" ht="12.75" hidden="false" customHeight="false" outlineLevel="0" collapsed="false">
      <c r="A107" s="0" t="str">
        <f aca="false">Opttax!A107</f>
        <v>Output after damages before abatement</v>
      </c>
      <c r="B107" s="0" t="str">
        <f aca="false">GAMSopt!A107</f>
        <v>Output post-damages yet pre-abatement</v>
      </c>
      <c r="C107" s="128" t="n">
        <f aca="false">IFERROR(Opttax!B107/GAMSopt!B107,"")</f>
        <v>0.999999999999435</v>
      </c>
      <c r="D107" s="128" t="n">
        <f aca="false">IFERROR(Opttax!C107/GAMSopt!C107,"")</f>
        <v>0.999999999990085</v>
      </c>
      <c r="E107" s="128" t="n">
        <f aca="false">IFERROR(Opttax!D107/GAMSopt!D107,"")</f>
        <v>0.999999999994626</v>
      </c>
      <c r="F107" s="128" t="n">
        <f aca="false">IFERROR(Opttax!E107/GAMSopt!E107,"")</f>
        <v>0.999999999993015</v>
      </c>
      <c r="G107" s="128" t="n">
        <f aca="false">IFERROR(Opttax!F107/GAMSopt!F107,"")</f>
        <v>0.999999999987129</v>
      </c>
      <c r="H107" s="128" t="n">
        <f aca="false">IFERROR(Opttax!G107/GAMSopt!G107,"")</f>
        <v>0.999999999998971</v>
      </c>
      <c r="I107" s="128" t="n">
        <f aca="false">IFERROR(Opttax!H107/GAMSopt!H107,"")</f>
        <v>0.999999999986061</v>
      </c>
      <c r="J107" s="128" t="n">
        <f aca="false">IFERROR(Opttax!I107/GAMSopt!I107,"")</f>
        <v>0.999999999994217</v>
      </c>
      <c r="K107" s="128" t="n">
        <f aca="false">IFERROR(Opttax!J107/GAMSopt!J107,"")</f>
        <v>1.00000000001831</v>
      </c>
      <c r="L107" s="128" t="n">
        <f aca="false">IFERROR(Opttax!K107/GAMSopt!K107,"")</f>
        <v>1.00000000001271</v>
      </c>
      <c r="M107" s="128" t="n">
        <f aca="false">IFERROR(Opttax!L107/GAMSopt!L107,"")</f>
        <v>1.00000000000334</v>
      </c>
      <c r="N107" s="128" t="n">
        <f aca="false">IFERROR(Opttax!M107/GAMSopt!M107,"")</f>
        <v>0.999999999990754</v>
      </c>
      <c r="O107" s="128" t="n">
        <f aca="false">IFERROR(Opttax!N107/GAMSopt!N107,"")</f>
        <v>1.00000000001962</v>
      </c>
      <c r="P107" s="128" t="n">
        <f aca="false">IFERROR(Opttax!O107/GAMSopt!O107,"")</f>
        <v>0.999999999985466</v>
      </c>
      <c r="Q107" s="128" t="n">
        <f aca="false">IFERROR(Opttax!P107/GAMSopt!P107,"")</f>
        <v>0.999999999993649</v>
      </c>
      <c r="R107" s="128" t="n">
        <f aca="false">IFERROR(Opttax!Q107/GAMSopt!Q107,"")</f>
        <v>0.999999999989312</v>
      </c>
      <c r="S107" s="128" t="n">
        <f aca="false">IFERROR(Opttax!R107/GAMSopt!R107,"")</f>
        <v>0.99999999998611</v>
      </c>
      <c r="T107" s="128" t="n">
        <f aca="false">IFERROR(Opttax!S107/GAMSopt!S107,"")</f>
        <v>0.99999999999841</v>
      </c>
      <c r="U107" s="128" t="n">
        <f aca="false">IFERROR(Opttax!T107/GAMSopt!T107,"")</f>
        <v>1.00000000001055</v>
      </c>
      <c r="V107" s="128" t="n">
        <f aca="false">IFERROR(Opttax!U107/GAMSopt!U107,"")</f>
        <v>1.00000000002806</v>
      </c>
      <c r="W107" s="128" t="n">
        <f aca="false">IFERROR(Opttax!V107/GAMSopt!V107,"")</f>
        <v>1.00000000003566</v>
      </c>
      <c r="X107" s="128" t="n">
        <f aca="false">IFERROR(Opttax!W107/GAMSopt!W107,"")</f>
        <v>1.00000000000797</v>
      </c>
      <c r="Y107" s="128" t="n">
        <f aca="false">IFERROR(Opttax!X107/GAMSopt!X107,"")</f>
        <v>1.00000000001411</v>
      </c>
      <c r="Z107" s="128" t="n">
        <f aca="false">IFERROR(Opttax!Y107/GAMSopt!Y107,"")</f>
        <v>0.999999999991196</v>
      </c>
      <c r="AA107" s="128" t="n">
        <f aca="false">IFERROR(Opttax!Z107/GAMSopt!Z107,"")</f>
        <v>0.999999999982884</v>
      </c>
      <c r="AB107" s="128" t="n">
        <f aca="false">IFERROR(Opttax!AA107/GAMSopt!AA107,"")</f>
        <v>0.999999999984478</v>
      </c>
      <c r="AC107" s="128" t="n">
        <f aca="false">IFERROR(Opttax!AB107/GAMSopt!AB107,"")</f>
        <v>0.999999999977627</v>
      </c>
      <c r="AD107" s="128" t="n">
        <f aca="false">IFERROR(Opttax!AC107/GAMSopt!AC107,"")</f>
        <v>0.999999999985373</v>
      </c>
      <c r="AE107" s="128" t="n">
        <f aca="false">IFERROR(Opttax!AD107/GAMSopt!AD107,"")</f>
        <v>1.00000000000594</v>
      </c>
      <c r="AF107" s="128" t="n">
        <f aca="false">IFERROR(Opttax!AE107/GAMSopt!AE107,"")</f>
        <v>1.00000000002735</v>
      </c>
      <c r="AG107" s="128" t="n">
        <f aca="false">IFERROR(Opttax!AF107/GAMSopt!AF107,"")</f>
        <v>1.00000000000494</v>
      </c>
      <c r="AH107" s="128" t="n">
        <f aca="false">IFERROR(Opttax!AG107/GAMSopt!AG107,"")</f>
        <v>1.000000000009</v>
      </c>
      <c r="AI107" s="128" t="n">
        <f aca="false">IFERROR(Opttax!AH107/GAMSopt!AH107,"")</f>
        <v>0.999999999984464</v>
      </c>
      <c r="AJ107" s="128" t="n">
        <f aca="false">IFERROR(Opttax!AI107/GAMSopt!AI107,"")</f>
        <v>1.00000000001064</v>
      </c>
      <c r="AK107" s="128" t="n">
        <f aca="false">IFERROR(Opttax!AJ107/GAMSopt!AJ107,"")</f>
        <v>1.00000000001911</v>
      </c>
      <c r="AL107" s="128" t="n">
        <f aca="false">IFERROR(Opttax!AK107/GAMSopt!AK107,"")</f>
        <v>1.00000000002805</v>
      </c>
      <c r="AM107" s="128" t="n">
        <f aca="false">IFERROR(Opttax!AL107/GAMSopt!AL107,"")</f>
        <v>1.00000000000116</v>
      </c>
      <c r="AN107" s="128" t="n">
        <f aca="false">IFERROR(Opttax!AM107/GAMSopt!AM107,"")</f>
        <v>0.999999999975726</v>
      </c>
      <c r="AO107" s="128" t="n">
        <f aca="false">IFERROR(Opttax!AN107/GAMSopt!AN107,"")</f>
        <v>0.999999999963696</v>
      </c>
      <c r="AP107" s="128" t="n">
        <f aca="false">IFERROR(Opttax!AO107/GAMSopt!AO107,"")</f>
        <v>0.999999999960104</v>
      </c>
      <c r="AQ107" s="128" t="n">
        <f aca="false">IFERROR(Opttax!AP107/GAMSopt!AP107,"")</f>
        <v>0.999999999993327</v>
      </c>
      <c r="AR107" s="128" t="n">
        <f aca="false">IFERROR(Opttax!AQ107/GAMSopt!AQ107,"")</f>
        <v>0.999999999977565</v>
      </c>
      <c r="AS107" s="128" t="n">
        <f aca="false">IFERROR(Opttax!AR107/GAMSopt!AR107,"")</f>
        <v>0.99999999995876</v>
      </c>
      <c r="AT107" s="128" t="n">
        <f aca="false">IFERROR(Opttax!AS107/GAMSopt!AS107,"")</f>
        <v>0.999999999966359</v>
      </c>
      <c r="AU107" s="128" t="n">
        <f aca="false">IFERROR(Opttax!AT107/GAMSopt!AT107,"")</f>
        <v>0.999999999978974</v>
      </c>
      <c r="AV107" s="128" t="n">
        <f aca="false">IFERROR(Opttax!AU107/GAMSopt!AU107,"")</f>
        <v>0.999999999964787</v>
      </c>
      <c r="AW107" s="128" t="n">
        <f aca="false">IFERROR(Opttax!AV107/GAMSopt!AV107,"")</f>
        <v>0.999999999995753</v>
      </c>
      <c r="AX107" s="128" t="n">
        <f aca="false">IFERROR(Opttax!AW107/GAMSopt!AW107,"")</f>
        <v>0.999999999973456</v>
      </c>
      <c r="AY107" s="128" t="n">
        <f aca="false">IFERROR(Opttax!AX107/GAMSopt!AX107,"")</f>
        <v>0.999999999986753</v>
      </c>
      <c r="AZ107" s="128" t="n">
        <f aca="false">IFERROR(Opttax!AY107/GAMSopt!AY107,"")</f>
        <v>0.999999999975319</v>
      </c>
      <c r="BA107" s="128" t="n">
        <f aca="false">IFERROR(Opttax!AZ107/GAMSopt!AZ107,"")</f>
        <v>0.99999999996316</v>
      </c>
      <c r="BB107" s="128" t="n">
        <f aca="false">IFERROR(Opttax!BA107/GAMSopt!BA107,"")</f>
        <v>0.99999999997672</v>
      </c>
      <c r="BC107" s="128" t="n">
        <f aca="false">IFERROR(Opttax!BB107/GAMSopt!BB107,"")</f>
        <v>0.999999999986003</v>
      </c>
      <c r="BD107" s="128" t="n">
        <f aca="false">IFERROR(Opttax!BC107/GAMSopt!BC107,"")</f>
        <v>0.99999999999245</v>
      </c>
      <c r="BE107" s="128" t="n">
        <f aca="false">IFERROR(Opttax!BD107/GAMSopt!BD107,"")</f>
        <v>0.999999999996938</v>
      </c>
      <c r="BF107" s="128" t="n">
        <f aca="false">IFERROR(Opttax!BE107/GAMSopt!BE107,"")</f>
        <v>1.00000000000008</v>
      </c>
      <c r="BG107" s="128" t="n">
        <f aca="false">IFERROR(Opttax!BF107/GAMSopt!BF107,"")</f>
        <v>1.00000000000226</v>
      </c>
      <c r="BH107" s="128" t="n">
        <f aca="false">IFERROR(Opttax!BG107/GAMSopt!BG107,"")</f>
        <v>1.00000000000379</v>
      </c>
      <c r="BI107" s="128" t="n">
        <f aca="false">IFERROR(Opttax!BH107/GAMSopt!BH107,"")</f>
        <v>1.00000000000483</v>
      </c>
      <c r="BJ107" s="128" t="n">
        <f aca="false">IFERROR(Opttax!BI107/GAMSopt!BI107,"")</f>
        <v>1.00000000000554</v>
      </c>
    </row>
    <row r="108" customFormat="false" ht="12.75" hidden="false" customHeight="false" outlineLevel="0" collapsed="false">
      <c r="A108" s="0" t="str">
        <f aca="false">Opttax!A108</f>
        <v>    Abatement cost (fraction of output)</v>
      </c>
      <c r="B108" s="0" t="str">
        <f aca="false">GAMSopt!A108</f>
        <v>Abatement cost (fraction of gross output)</v>
      </c>
      <c r="C108" s="128" t="str">
        <f aca="false">IFERROR(Opttax!B108/GAMSopt!B108,"")</f>
        <v/>
      </c>
      <c r="D108" s="128" t="str">
        <f aca="false">IFERROR(Opttax!C108/GAMSopt!C108,"")</f>
        <v/>
      </c>
      <c r="E108" s="128" t="str">
        <f aca="false">IFERROR(Opttax!D108/GAMSopt!D108,"")</f>
        <v/>
      </c>
      <c r="F108" s="128" t="str">
        <f aca="false">IFERROR(Opttax!E108/GAMSopt!E108,"")</f>
        <v/>
      </c>
      <c r="G108" s="128" t="str">
        <f aca="false">IFERROR(Opttax!F108/GAMSopt!F108,"")</f>
        <v/>
      </c>
      <c r="H108" s="128" t="str">
        <f aca="false">IFERROR(Opttax!G108/GAMSopt!G108,"")</f>
        <v/>
      </c>
      <c r="I108" s="128" t="str">
        <f aca="false">IFERROR(Opttax!H108/GAMSopt!H108,"")</f>
        <v/>
      </c>
      <c r="J108" s="128" t="str">
        <f aca="false">IFERROR(Opttax!I108/GAMSopt!I108,"")</f>
        <v/>
      </c>
      <c r="K108" s="128" t="str">
        <f aca="false">IFERROR(Opttax!J108/GAMSopt!J108,"")</f>
        <v/>
      </c>
      <c r="L108" s="128" t="str">
        <f aca="false">IFERROR(Opttax!K108/GAMSopt!K108,"")</f>
        <v/>
      </c>
      <c r="M108" s="128" t="str">
        <f aca="false">IFERROR(Opttax!L108/GAMSopt!L108,"")</f>
        <v/>
      </c>
      <c r="N108" s="128" t="str">
        <f aca="false">IFERROR(Opttax!M108/GAMSopt!M108,"")</f>
        <v/>
      </c>
      <c r="O108" s="128" t="str">
        <f aca="false">IFERROR(Opttax!N108/GAMSopt!N108,"")</f>
        <v/>
      </c>
      <c r="P108" s="128" t="str">
        <f aca="false">IFERROR(Opttax!O108/GAMSopt!O108,"")</f>
        <v/>
      </c>
      <c r="Q108" s="128" t="str">
        <f aca="false">IFERROR(Opttax!P108/GAMSopt!P108,"")</f>
        <v/>
      </c>
      <c r="R108" s="128" t="str">
        <f aca="false">IFERROR(Opttax!Q108/GAMSopt!Q108,"")</f>
        <v/>
      </c>
      <c r="S108" s="128" t="str">
        <f aca="false">IFERROR(Opttax!R108/GAMSopt!R108,"")</f>
        <v/>
      </c>
      <c r="T108" s="128" t="str">
        <f aca="false">IFERROR(Opttax!S108/GAMSopt!S108,"")</f>
        <v/>
      </c>
      <c r="U108" s="128" t="str">
        <f aca="false">IFERROR(Opttax!T108/GAMSopt!T108,"")</f>
        <v/>
      </c>
      <c r="V108" s="128" t="str">
        <f aca="false">IFERROR(Opttax!U108/GAMSopt!U108,"")</f>
        <v/>
      </c>
      <c r="W108" s="128" t="str">
        <f aca="false">IFERROR(Opttax!V108/GAMSopt!V108,"")</f>
        <v/>
      </c>
      <c r="X108" s="128" t="str">
        <f aca="false">IFERROR(Opttax!W108/GAMSopt!W108,"")</f>
        <v/>
      </c>
      <c r="Y108" s="128" t="str">
        <f aca="false">IFERROR(Opttax!X108/GAMSopt!X108,"")</f>
        <v/>
      </c>
      <c r="Z108" s="128" t="str">
        <f aca="false">IFERROR(Opttax!Y108/GAMSopt!Y108,"")</f>
        <v/>
      </c>
      <c r="AA108" s="128" t="str">
        <f aca="false">IFERROR(Opttax!Z108/GAMSopt!Z108,"")</f>
        <v/>
      </c>
      <c r="AB108" s="128" t="str">
        <f aca="false">IFERROR(Opttax!AA108/GAMSopt!AA108,"")</f>
        <v/>
      </c>
      <c r="AC108" s="128" t="str">
        <f aca="false">IFERROR(Opttax!AB108/GAMSopt!AB108,"")</f>
        <v/>
      </c>
      <c r="AD108" s="128" t="str">
        <f aca="false">IFERROR(Opttax!AC108/GAMSopt!AC108,"")</f>
        <v/>
      </c>
      <c r="AE108" s="128" t="str">
        <f aca="false">IFERROR(Opttax!AD108/GAMSopt!AD108,"")</f>
        <v/>
      </c>
      <c r="AF108" s="128" t="str">
        <f aca="false">IFERROR(Opttax!AE108/GAMSopt!AE108,"")</f>
        <v/>
      </c>
      <c r="AG108" s="128" t="str">
        <f aca="false">IFERROR(Opttax!AF108/GAMSopt!AF108,"")</f>
        <v/>
      </c>
      <c r="AH108" s="128" t="str">
        <f aca="false">IFERROR(Opttax!AG108/GAMSopt!AG108,"")</f>
        <v/>
      </c>
      <c r="AI108" s="128" t="str">
        <f aca="false">IFERROR(Opttax!AH108/GAMSopt!AH108,"")</f>
        <v/>
      </c>
      <c r="AJ108" s="128" t="str">
        <f aca="false">IFERROR(Opttax!AI108/GAMSopt!AI108,"")</f>
        <v/>
      </c>
      <c r="AK108" s="128" t="str">
        <f aca="false">IFERROR(Opttax!AJ108/GAMSopt!AJ108,"")</f>
        <v/>
      </c>
      <c r="AL108" s="128" t="str">
        <f aca="false">IFERROR(Opttax!AK108/GAMSopt!AK108,"")</f>
        <v/>
      </c>
      <c r="AM108" s="128" t="str">
        <f aca="false">IFERROR(Opttax!AL108/GAMSopt!AL108,"")</f>
        <v/>
      </c>
      <c r="AN108" s="128" t="str">
        <f aca="false">IFERROR(Opttax!AM108/GAMSopt!AM108,"")</f>
        <v/>
      </c>
      <c r="AO108" s="128" t="str">
        <f aca="false">IFERROR(Opttax!AN108/GAMSopt!AN108,"")</f>
        <v/>
      </c>
      <c r="AP108" s="128" t="str">
        <f aca="false">IFERROR(Opttax!AO108/GAMSopt!AO108,"")</f>
        <v/>
      </c>
      <c r="AQ108" s="128" t="str">
        <f aca="false">IFERROR(Opttax!AP108/GAMSopt!AP108,"")</f>
        <v/>
      </c>
      <c r="AR108" s="128" t="str">
        <f aca="false">IFERROR(Opttax!AQ108/GAMSopt!AQ108,"")</f>
        <v/>
      </c>
      <c r="AS108" s="128" t="str">
        <f aca="false">IFERROR(Opttax!AR108/GAMSopt!AR108,"")</f>
        <v/>
      </c>
      <c r="AT108" s="128" t="str">
        <f aca="false">IFERROR(Opttax!AS108/GAMSopt!AS108,"")</f>
        <v/>
      </c>
      <c r="AU108" s="128" t="str">
        <f aca="false">IFERROR(Opttax!AT108/GAMSopt!AT108,"")</f>
        <v/>
      </c>
      <c r="AV108" s="128" t="str">
        <f aca="false">IFERROR(Opttax!AU108/GAMSopt!AU108,"")</f>
        <v/>
      </c>
      <c r="AW108" s="128" t="str">
        <f aca="false">IFERROR(Opttax!AV108/GAMSopt!AV108,"")</f>
        <v/>
      </c>
      <c r="AX108" s="128" t="str">
        <f aca="false">IFERROR(Opttax!AW108/GAMSopt!AW108,"")</f>
        <v/>
      </c>
      <c r="AY108" s="128" t="str">
        <f aca="false">IFERROR(Opttax!AX108/GAMSopt!AX108,"")</f>
        <v/>
      </c>
      <c r="AZ108" s="128" t="str">
        <f aca="false">IFERROR(Opttax!AY108/GAMSopt!AY108,"")</f>
        <v/>
      </c>
      <c r="BA108" s="128" t="str">
        <f aca="false">IFERROR(Opttax!AZ108/GAMSopt!AZ108,"")</f>
        <v/>
      </c>
      <c r="BB108" s="128" t="str">
        <f aca="false">IFERROR(Opttax!BA108/GAMSopt!BA108,"")</f>
        <v/>
      </c>
      <c r="BC108" s="128" t="str">
        <f aca="false">IFERROR(Opttax!BB108/GAMSopt!BB108,"")</f>
        <v/>
      </c>
      <c r="BD108" s="128" t="str">
        <f aca="false">IFERROR(Opttax!BC108/GAMSopt!BC108,"")</f>
        <v/>
      </c>
      <c r="BE108" s="128" t="str">
        <f aca="false">IFERROR(Opttax!BD108/GAMSopt!BD108,"")</f>
        <v/>
      </c>
      <c r="BF108" s="128" t="str">
        <f aca="false">IFERROR(Opttax!BE108/GAMSopt!BE108,"")</f>
        <v/>
      </c>
      <c r="BG108" s="128" t="str">
        <f aca="false">IFERROR(Opttax!BF108/GAMSopt!BF108,"")</f>
        <v/>
      </c>
      <c r="BH108" s="128" t="str">
        <f aca="false">IFERROR(Opttax!BG108/GAMSopt!BG108,"")</f>
        <v/>
      </c>
      <c r="BI108" s="128" t="str">
        <f aca="false">IFERROR(Opttax!BH108/GAMSopt!BH108,"")</f>
        <v/>
      </c>
      <c r="BJ108" s="128" t="str">
        <f aca="false">IFERROR(Opttax!BI108/GAMSopt!BI108,"")</f>
        <v/>
      </c>
    </row>
    <row r="109" customFormat="false" ht="12.75" hidden="false" customHeight="false" outlineLevel="0" collapsed="false">
      <c r="A109" s="0" t="str">
        <f aca="false">Opttax!A109</f>
        <v>    Abatement cost ($ trillion)</v>
      </c>
      <c r="B109" s="0" t="str">
        <f aca="false">GAMSopt!A109</f>
        <v>Abatement cost (trillion USD)</v>
      </c>
      <c r="C109" s="128" t="n">
        <f aca="false">IFERROR(Opttax!B109/GAMSopt!B109,"")</f>
        <v>0.999999987908883</v>
      </c>
      <c r="D109" s="128" t="n">
        <f aca="false">IFERROR(Opttax!C109/GAMSopt!C109,"")</f>
        <v>1.00000000079961</v>
      </c>
      <c r="E109" s="128" t="n">
        <f aca="false">IFERROR(Opttax!D109/GAMSopt!D109,"")</f>
        <v>0.99999999961388</v>
      </c>
      <c r="F109" s="128" t="n">
        <f aca="false">IFERROR(Opttax!E109/GAMSopt!E109,"")</f>
        <v>0.999999999940698</v>
      </c>
      <c r="G109" s="128" t="n">
        <f aca="false">IFERROR(Opttax!F109/GAMSopt!F109,"")</f>
        <v>1.00000000063153</v>
      </c>
      <c r="H109" s="128" t="n">
        <f aca="false">IFERROR(Opttax!G109/GAMSopt!G109,"")</f>
        <v>1.0000000006329</v>
      </c>
      <c r="I109" s="128" t="n">
        <f aca="false">IFERROR(Opttax!H109/GAMSopt!H109,"")</f>
        <v>0.999999999942299</v>
      </c>
      <c r="J109" s="128" t="n">
        <f aca="false">IFERROR(Opttax!I109/GAMSopt!I109,"")</f>
        <v>1.00000000015977</v>
      </c>
      <c r="K109" s="128" t="n">
        <f aca="false">IFERROR(Opttax!J109/GAMSopt!J109,"")</f>
        <v>1.00000000032895</v>
      </c>
      <c r="L109" s="128" t="n">
        <f aca="false">IFERROR(Opttax!K109/GAMSopt!K109,"")</f>
        <v>0.999999999699467</v>
      </c>
      <c r="M109" s="128" t="n">
        <f aca="false">IFERROR(Opttax!L109/GAMSopt!L109,"")</f>
        <v>0.999999999898401</v>
      </c>
      <c r="N109" s="128" t="n">
        <f aca="false">IFERROR(Opttax!M109/GAMSopt!M109,"")</f>
        <v>1.0000000001419</v>
      </c>
      <c r="O109" s="128" t="n">
        <f aca="false">IFERROR(Opttax!N109/GAMSopt!N109,"")</f>
        <v>0.999999999847404</v>
      </c>
      <c r="P109" s="128" t="n">
        <f aca="false">IFERROR(Opttax!O109/GAMSopt!O109,"")</f>
        <v>0.999999999903454</v>
      </c>
      <c r="Q109" s="128" t="n">
        <f aca="false">IFERROR(Opttax!P109/GAMSopt!P109,"")</f>
        <v>1.00000000013041</v>
      </c>
      <c r="R109" s="128" t="n">
        <f aca="false">IFERROR(Opttax!Q109/GAMSopt!Q109,"")</f>
        <v>1.00000000001972</v>
      </c>
      <c r="S109" s="128" t="n">
        <f aca="false">IFERROR(Opttax!R109/GAMSopt!R109,"")</f>
        <v>0.999999999891893</v>
      </c>
      <c r="T109" s="128" t="n">
        <f aca="false">IFERROR(Opttax!S109/GAMSopt!S109,"")</f>
        <v>1.00000000000978</v>
      </c>
      <c r="U109" s="128" t="n">
        <f aca="false">IFERROR(Opttax!T109/GAMSopt!T109,"")</f>
        <v>1.00000000000612</v>
      </c>
      <c r="V109" s="128" t="n">
        <f aca="false">IFERROR(Opttax!U109/GAMSopt!U109,"")</f>
        <v>1.00000000019368</v>
      </c>
      <c r="W109" s="128" t="n">
        <f aca="false">IFERROR(Opttax!V109/GAMSopt!V109,"")</f>
        <v>1.0000000000004</v>
      </c>
      <c r="X109" s="128" t="n">
        <f aca="false">IFERROR(Opttax!W109/GAMSopt!W109,"")</f>
        <v>0.999999999942155</v>
      </c>
      <c r="Y109" s="128" t="n">
        <f aca="false">IFERROR(Opttax!X109/GAMSopt!X109,"")</f>
        <v>0.999999999912086</v>
      </c>
      <c r="Z109" s="128" t="n">
        <f aca="false">IFERROR(Opttax!Y109/GAMSopt!Y109,"")</f>
        <v>1.00000000002382</v>
      </c>
      <c r="AA109" s="128" t="n">
        <f aca="false">IFERROR(Opttax!Z109/GAMSopt!Z109,"")</f>
        <v>1.00000000001606</v>
      </c>
      <c r="AB109" s="128" t="n">
        <f aca="false">IFERROR(Opttax!AA109/GAMSopt!AA109,"")</f>
        <v>1.0000000000165</v>
      </c>
      <c r="AC109" s="128" t="n">
        <f aca="false">IFERROR(Opttax!AB109/GAMSopt!AB109,"")</f>
        <v>1.00000000001785</v>
      </c>
      <c r="AD109" s="128" t="n">
        <f aca="false">IFERROR(Opttax!AC109/GAMSopt!AC109,"")</f>
        <v>1.00000000002477</v>
      </c>
      <c r="AE109" s="128" t="n">
        <f aca="false">IFERROR(Opttax!AD109/GAMSopt!AD109,"")</f>
        <v>1.00000000004513</v>
      </c>
      <c r="AF109" s="128" t="n">
        <f aca="false">IFERROR(Opttax!AE109/GAMSopt!AE109,"")</f>
        <v>1.00000000006759</v>
      </c>
      <c r="AG109" s="128" t="n">
        <f aca="false">IFERROR(Opttax!AF109/GAMSopt!AF109,"")</f>
        <v>1.00000000004413</v>
      </c>
      <c r="AH109" s="128" t="n">
        <f aca="false">IFERROR(Opttax!AG109/GAMSopt!AG109,"")</f>
        <v>1.00000000004851</v>
      </c>
      <c r="AI109" s="128" t="n">
        <f aca="false">IFERROR(Opttax!AH109/GAMSopt!AH109,"")</f>
        <v>1.00000000001971</v>
      </c>
      <c r="AJ109" s="128" t="n">
        <f aca="false">IFERROR(Opttax!AI109/GAMSopt!AI109,"")</f>
        <v>1.00000000005149</v>
      </c>
      <c r="AK109" s="128" t="n">
        <f aca="false">IFERROR(Opttax!AJ109/GAMSopt!AJ109,"")</f>
        <v>1.00000000005268</v>
      </c>
      <c r="AL109" s="128" t="n">
        <f aca="false">IFERROR(Opttax!AK109/GAMSopt!AK109,"")</f>
        <v>1.00000000006462</v>
      </c>
      <c r="AM109" s="128" t="n">
        <f aca="false">IFERROR(Opttax!AL109/GAMSopt!AL109,"")</f>
        <v>1.00000000004226</v>
      </c>
      <c r="AN109" s="128" t="n">
        <f aca="false">IFERROR(Opttax!AM109/GAMSopt!AM109,"")</f>
        <v>1.0000000000162</v>
      </c>
      <c r="AO109" s="128" t="n">
        <f aca="false">IFERROR(Opttax!AN109/GAMSopt!AN109,"")</f>
        <v>1.00000000000268</v>
      </c>
      <c r="AP109" s="128" t="n">
        <f aca="false">IFERROR(Opttax!AO109/GAMSopt!AO109,"")</f>
        <v>0.99999999999596</v>
      </c>
      <c r="AQ109" s="128" t="n">
        <f aca="false">IFERROR(Opttax!AP109/GAMSopt!AP109,"")</f>
        <v>1.00000000003052</v>
      </c>
      <c r="AR109" s="128" t="n">
        <f aca="false">IFERROR(Opttax!AQ109/GAMSopt!AQ109,"")</f>
        <v>1.00000000001802</v>
      </c>
      <c r="AS109" s="128" t="n">
        <f aca="false">IFERROR(Opttax!AR109/GAMSopt!AR109,"")</f>
        <v>0.999999999996819</v>
      </c>
      <c r="AT109" s="128" t="n">
        <f aca="false">IFERROR(Opttax!AS109/GAMSopt!AS109,"")</f>
        <v>1.00000000000636</v>
      </c>
      <c r="AU109" s="128" t="n">
        <f aca="false">IFERROR(Opttax!AT109/GAMSopt!AT109,"")</f>
        <v>1.00000000001747</v>
      </c>
      <c r="AV109" s="128" t="n">
        <f aca="false">IFERROR(Opttax!AU109/GAMSopt!AU109,"")</f>
        <v>0.999999999998972</v>
      </c>
      <c r="AW109" s="128" t="n">
        <f aca="false">IFERROR(Opttax!AV109/GAMSopt!AV109,"")</f>
        <v>1.00000000003677</v>
      </c>
      <c r="AX109" s="128" t="n">
        <f aca="false">IFERROR(Opttax!AW109/GAMSopt!AW109,"")</f>
        <v>1.00000000001528</v>
      </c>
      <c r="AY109" s="128" t="n">
        <f aca="false">IFERROR(Opttax!AX109/GAMSopt!AX109,"")</f>
        <v>1.00000000002534</v>
      </c>
      <c r="AZ109" s="128" t="n">
        <f aca="false">IFERROR(Opttax!AY109/GAMSopt!AY109,"")</f>
        <v>1.00000000001015</v>
      </c>
      <c r="BA109" s="128" t="n">
        <f aca="false">IFERROR(Opttax!AZ109/GAMSopt!AZ109,"")</f>
        <v>1.00000000000393</v>
      </c>
      <c r="BB109" s="128" t="n">
        <f aca="false">IFERROR(Opttax!BA109/GAMSopt!BA109,"")</f>
        <v>1.00000000001335</v>
      </c>
      <c r="BC109" s="128" t="n">
        <f aca="false">IFERROR(Opttax!BB109/GAMSopt!BB109,"")</f>
        <v>1.00000000002496</v>
      </c>
      <c r="BD109" s="128" t="n">
        <f aca="false">IFERROR(Opttax!BC109/GAMSopt!BC109,"")</f>
        <v>1.00000000007718</v>
      </c>
      <c r="BE109" s="128" t="n">
        <f aca="false">IFERROR(Opttax!BD109/GAMSopt!BD109,"")</f>
        <v>0.999999999949725</v>
      </c>
      <c r="BF109" s="128" t="n">
        <f aca="false">IFERROR(Opttax!BE109/GAMSopt!BE109,"")</f>
        <v>1.00000000006674</v>
      </c>
      <c r="BG109" s="128" t="n">
        <f aca="false">IFERROR(Opttax!BF109/GAMSopt!BF109,"")</f>
        <v>1.00000000016713</v>
      </c>
      <c r="BH109" s="128" t="n">
        <f aca="false">IFERROR(Opttax!BG109/GAMSopt!BG109,"")</f>
        <v>0.999999999972873</v>
      </c>
      <c r="BI109" s="128" t="n">
        <f aca="false">IFERROR(Opttax!BH109/GAMSopt!BH109,"")</f>
        <v>1.00000000036562</v>
      </c>
      <c r="BJ109" s="128" t="str">
        <f aca="false">IFERROR(Opttax!BI109/GAMSopt!BI109,"")</f>
        <v/>
      </c>
    </row>
    <row r="110" customFormat="false" ht="12.75" hidden="false" customHeight="false" outlineLevel="0" collapsed="false">
      <c r="A110" s="0" t="str">
        <f aca="false">Opttax!A110</f>
        <v>Net output (net of damages and abatement, $trill p.a.)</v>
      </c>
      <c r="B110" s="0" t="str">
        <f aca="false">GAMSopt!A110</f>
        <v>Output (Net of Damages and Abatement, trillion USD pa) </v>
      </c>
      <c r="C110" s="128" t="n">
        <f aca="false">IFERROR(Opttax!B110/GAMSopt!B110,"")</f>
        <v>0.999999999999528</v>
      </c>
      <c r="D110" s="128" t="n">
        <f aca="false">IFERROR(Opttax!C110/GAMSopt!C110,"")</f>
        <v>0.99999999998956</v>
      </c>
      <c r="E110" s="128" t="n">
        <f aca="false">IFERROR(Opttax!D110/GAMSopt!D110,"")</f>
        <v>0.99999999999494</v>
      </c>
      <c r="F110" s="128" t="n">
        <f aca="false">IFERROR(Opttax!E110/GAMSopt!E110,"")</f>
        <v>0.999999999993069</v>
      </c>
      <c r="G110" s="128" t="n">
        <f aca="false">IFERROR(Opttax!F110/GAMSopt!F110,"")</f>
        <v>0.999999999986304</v>
      </c>
      <c r="H110" s="128" t="n">
        <f aca="false">IFERROR(Opttax!G110/GAMSopt!G110,"")</f>
        <v>0.999999999997979</v>
      </c>
      <c r="I110" s="128" t="n">
        <f aca="false">IFERROR(Opttax!H110/GAMSopt!H110,"")</f>
        <v>0.999999999986144</v>
      </c>
      <c r="J110" s="128" t="n">
        <f aca="false">IFERROR(Opttax!I110/GAMSopt!I110,"")</f>
        <v>0.999999999993842</v>
      </c>
      <c r="K110" s="128" t="n">
        <f aca="false">IFERROR(Opttax!J110/GAMSopt!J110,"")</f>
        <v>1.00000000001748</v>
      </c>
      <c r="L110" s="128" t="n">
        <f aca="false">IFERROR(Opttax!K110/GAMSopt!K110,"")</f>
        <v>1.00000000001326</v>
      </c>
      <c r="M110" s="128" t="n">
        <f aca="false">IFERROR(Opttax!L110/GAMSopt!L110,"")</f>
        <v>1.00000000000372</v>
      </c>
      <c r="N110" s="128" t="n">
        <f aca="false">IFERROR(Opttax!M110/GAMSopt!M110,"")</f>
        <v>0.999999999990473</v>
      </c>
      <c r="O110" s="128" t="n">
        <f aca="false">IFERROR(Opttax!N110/GAMSopt!N110,"")</f>
        <v>1.00000000002046</v>
      </c>
      <c r="P110" s="128" t="n">
        <f aca="false">IFERROR(Opttax!O110/GAMSopt!O110,"")</f>
        <v>0.999999999985922</v>
      </c>
      <c r="Q110" s="128" t="n">
        <f aca="false">IFERROR(Opttax!P110/GAMSopt!P110,"")</f>
        <v>0.999999999992789</v>
      </c>
      <c r="R110" s="128" t="n">
        <f aca="false">IFERROR(Opttax!Q110/GAMSopt!Q110,"")</f>
        <v>0.999999999989097</v>
      </c>
      <c r="S110" s="128" t="n">
        <f aca="false">IFERROR(Opttax!R110/GAMSopt!R110,"")</f>
        <v>0.999999999986854</v>
      </c>
      <c r="T110" s="128" t="n">
        <f aca="false">IFERROR(Opttax!S110/GAMSopt!S110,"")</f>
        <v>0.99999999999831</v>
      </c>
      <c r="U110" s="128" t="n">
        <f aca="false">IFERROR(Opttax!T110/GAMSopt!T110,"")</f>
        <v>1.00000000001039</v>
      </c>
      <c r="V110" s="128" t="n">
        <f aca="false">IFERROR(Opttax!U110/GAMSopt!U110,"")</f>
        <v>1.0000000000263</v>
      </c>
      <c r="W110" s="128" t="n">
        <f aca="false">IFERROR(Opttax!V110/GAMSopt!V110,"")</f>
        <v>1.00000000003607</v>
      </c>
      <c r="X110" s="128" t="n">
        <f aca="false">IFERROR(Opttax!W110/GAMSopt!W110,"")</f>
        <v>1.00000000000879</v>
      </c>
      <c r="Y110" s="128" t="n">
        <f aca="false">IFERROR(Opttax!X110/GAMSopt!X110,"")</f>
        <v>1.00000000001549</v>
      </c>
      <c r="Z110" s="128" t="n">
        <f aca="false">IFERROR(Opttax!Y110/GAMSopt!Y110,"")</f>
        <v>0.999999999990763</v>
      </c>
      <c r="AA110" s="128" t="n">
        <f aca="false">IFERROR(Opttax!Z110/GAMSopt!Z110,"")</f>
        <v>0.999999999982474</v>
      </c>
      <c r="AB110" s="128" t="n">
        <f aca="false">IFERROR(Opttax!AA110/GAMSopt!AA110,"")</f>
        <v>0.999999999984109</v>
      </c>
      <c r="AC110" s="128" t="n">
        <f aca="false">IFERROR(Opttax!AB110/GAMSopt!AB110,"")</f>
        <v>0.999999999977196</v>
      </c>
      <c r="AD110" s="128" t="n">
        <f aca="false">IFERROR(Opttax!AC110/GAMSopt!AC110,"")</f>
        <v>0.99999999998498</v>
      </c>
      <c r="AE110" s="128" t="n">
        <f aca="false">IFERROR(Opttax!AD110/GAMSopt!AD110,"")</f>
        <v>1.00000000000557</v>
      </c>
      <c r="AF110" s="128" t="n">
        <f aca="false">IFERROR(Opttax!AE110/GAMSopt!AE110,"")</f>
        <v>1.00000000002677</v>
      </c>
      <c r="AG110" s="128" t="n">
        <f aca="false">IFERROR(Opttax!AF110/GAMSopt!AF110,"")</f>
        <v>1.00000000000441</v>
      </c>
      <c r="AH110" s="128" t="n">
        <f aca="false">IFERROR(Opttax!AG110/GAMSopt!AG110,"")</f>
        <v>1.0000000000085</v>
      </c>
      <c r="AI110" s="128" t="n">
        <f aca="false">IFERROR(Opttax!AH110/GAMSopt!AH110,"")</f>
        <v>0.999999999984048</v>
      </c>
      <c r="AJ110" s="128" t="n">
        <f aca="false">IFERROR(Opttax!AI110/GAMSopt!AI110,"")</f>
        <v>1.00000000001027</v>
      </c>
      <c r="AK110" s="128" t="n">
        <f aca="false">IFERROR(Opttax!AJ110/GAMSopt!AJ110,"")</f>
        <v>1.00000000001868</v>
      </c>
      <c r="AL110" s="128" t="n">
        <f aca="false">IFERROR(Opttax!AK110/GAMSopt!AK110,"")</f>
        <v>1.0000000000277</v>
      </c>
      <c r="AM110" s="128" t="n">
        <f aca="false">IFERROR(Opttax!AL110/GAMSopt!AL110,"")</f>
        <v>1.0000000000008</v>
      </c>
      <c r="AN110" s="128" t="n">
        <f aca="false">IFERROR(Opttax!AM110/GAMSopt!AM110,"")</f>
        <v>0.999999999975389</v>
      </c>
      <c r="AO110" s="128" t="n">
        <f aca="false">IFERROR(Opttax!AN110/GAMSopt!AN110,"")</f>
        <v>0.999999999963459</v>
      </c>
      <c r="AP110" s="128" t="n">
        <f aca="false">IFERROR(Opttax!AO110/GAMSopt!AO110,"")</f>
        <v>0.999999999959844</v>
      </c>
      <c r="AQ110" s="128" t="n">
        <f aca="false">IFERROR(Opttax!AP110/GAMSopt!AP110,"")</f>
        <v>0.999999999993075</v>
      </c>
      <c r="AR110" s="128" t="n">
        <f aca="false">IFERROR(Opttax!AQ110/GAMSopt!AQ110,"")</f>
        <v>0.999999999977368</v>
      </c>
      <c r="AS110" s="128" t="n">
        <f aca="false">IFERROR(Opttax!AR110/GAMSopt!AR110,"")</f>
        <v>0.999999999958535</v>
      </c>
      <c r="AT110" s="128" t="n">
        <f aca="false">IFERROR(Opttax!AS110/GAMSopt!AS110,"")</f>
        <v>0.999999999966193</v>
      </c>
      <c r="AU110" s="128" t="n">
        <f aca="false">IFERROR(Opttax!AT110/GAMSopt!AT110,"")</f>
        <v>0.999999999978775</v>
      </c>
      <c r="AV110" s="128" t="n">
        <f aca="false">IFERROR(Opttax!AU110/GAMSopt!AU110,"")</f>
        <v>0.999999999964571</v>
      </c>
      <c r="AW110" s="128" t="n">
        <f aca="false">IFERROR(Opttax!AV110/GAMSopt!AV110,"")</f>
        <v>0.999999999995568</v>
      </c>
      <c r="AX110" s="128" t="n">
        <f aca="false">IFERROR(Opttax!AW110/GAMSopt!AW110,"")</f>
        <v>0.999999999973279</v>
      </c>
      <c r="AY110" s="128" t="n">
        <f aca="false">IFERROR(Opttax!AX110/GAMSopt!AX110,"")</f>
        <v>0.9999999999866</v>
      </c>
      <c r="AZ110" s="128" t="n">
        <f aca="false">IFERROR(Opttax!AY110/GAMSopt!AY110,"")</f>
        <v>0.99999999997519</v>
      </c>
      <c r="BA110" s="128" t="n">
        <f aca="false">IFERROR(Opttax!AZ110/GAMSopt!AZ110,"")</f>
        <v>0.999999999963018</v>
      </c>
      <c r="BB110" s="128" t="n">
        <f aca="false">IFERROR(Opttax!BA110/GAMSopt!BA110,"")</f>
        <v>0.9999999999766</v>
      </c>
      <c r="BC110" s="128" t="n">
        <f aca="false">IFERROR(Opttax!BB110/GAMSopt!BB110,"")</f>
        <v>0.999999999985884</v>
      </c>
      <c r="BD110" s="128" t="n">
        <f aca="false">IFERROR(Opttax!BC110/GAMSopt!BC110,"")</f>
        <v>0.999999999992216</v>
      </c>
      <c r="BE110" s="128" t="n">
        <f aca="false">IFERROR(Opttax!BD110/GAMSopt!BD110,"")</f>
        <v>0.999999999997027</v>
      </c>
      <c r="BF110" s="128" t="n">
        <f aca="false">IFERROR(Opttax!BE110/GAMSopt!BE110,"")</f>
        <v>1.00000000000001</v>
      </c>
      <c r="BG110" s="128" t="n">
        <f aca="false">IFERROR(Opttax!BF110/GAMSopt!BF110,"")</f>
        <v>1.00000000000216</v>
      </c>
      <c r="BH110" s="128" t="n">
        <f aca="false">IFERROR(Opttax!BG110/GAMSopt!BG110,"")</f>
        <v>1.00000000000377</v>
      </c>
      <c r="BI110" s="128" t="n">
        <f aca="false">IFERROR(Opttax!BH110/GAMSopt!BH110,"")</f>
        <v>1.00000000000481</v>
      </c>
      <c r="BJ110" s="128" t="n">
        <f aca="false">IFERROR(Opttax!BI110/GAMSopt!BI110,"")</f>
        <v>1.00000000000554</v>
      </c>
    </row>
    <row r="111" customFormat="false" ht="12.75" hidden="false" customHeight="false" outlineLevel="0" collapsed="false">
      <c r="A111" s="0" t="str">
        <f aca="false">Opttax!A111</f>
        <v>EMISSIONS</v>
      </c>
      <c r="B111" s="0" t="str">
        <f aca="false">GAMSopt!A111</f>
        <v>* EMISSIONS</v>
      </c>
      <c r="C111" s="128" t="str">
        <f aca="false">IFERROR(Opttax!B111/GAMSopt!B111,"")</f>
        <v/>
      </c>
      <c r="D111" s="128" t="str">
        <f aca="false">IFERROR(Opttax!C111/GAMSopt!C111,"")</f>
        <v/>
      </c>
      <c r="E111" s="128" t="str">
        <f aca="false">IFERROR(Opttax!D111/GAMSopt!D111,"")</f>
        <v/>
      </c>
      <c r="F111" s="128" t="str">
        <f aca="false">IFERROR(Opttax!E111/GAMSopt!E111,"")</f>
        <v/>
      </c>
      <c r="G111" s="128" t="str">
        <f aca="false">IFERROR(Opttax!F111/GAMSopt!F111,"")</f>
        <v/>
      </c>
      <c r="H111" s="128" t="str">
        <f aca="false">IFERROR(Opttax!G111/GAMSopt!G111,"")</f>
        <v/>
      </c>
      <c r="I111" s="128" t="str">
        <f aca="false">IFERROR(Opttax!H111/GAMSopt!H111,"")</f>
        <v/>
      </c>
      <c r="J111" s="128" t="str">
        <f aca="false">IFERROR(Opttax!I111/GAMSopt!I111,"")</f>
        <v/>
      </c>
      <c r="K111" s="128" t="str">
        <f aca="false">IFERROR(Opttax!J111/GAMSopt!J111,"")</f>
        <v/>
      </c>
      <c r="L111" s="128" t="str">
        <f aca="false">IFERROR(Opttax!K111/GAMSopt!K111,"")</f>
        <v/>
      </c>
      <c r="M111" s="128" t="str">
        <f aca="false">IFERROR(Opttax!L111/GAMSopt!L111,"")</f>
        <v/>
      </c>
      <c r="N111" s="128" t="str">
        <f aca="false">IFERROR(Opttax!M111/GAMSopt!M111,"")</f>
        <v/>
      </c>
      <c r="O111" s="128" t="str">
        <f aca="false">IFERROR(Opttax!N111/GAMSopt!N111,"")</f>
        <v/>
      </c>
      <c r="P111" s="128" t="str">
        <f aca="false">IFERROR(Opttax!O111/GAMSopt!O111,"")</f>
        <v/>
      </c>
      <c r="Q111" s="128" t="str">
        <f aca="false">IFERROR(Opttax!P111/GAMSopt!P111,"")</f>
        <v/>
      </c>
      <c r="R111" s="128" t="str">
        <f aca="false">IFERROR(Opttax!Q111/GAMSopt!Q111,"")</f>
        <v/>
      </c>
      <c r="S111" s="128" t="str">
        <f aca="false">IFERROR(Opttax!R111/GAMSopt!R111,"")</f>
        <v/>
      </c>
      <c r="T111" s="128" t="str">
        <f aca="false">IFERROR(Opttax!S111/GAMSopt!S111,"")</f>
        <v/>
      </c>
      <c r="U111" s="128" t="str">
        <f aca="false">IFERROR(Opttax!T111/GAMSopt!T111,"")</f>
        <v/>
      </c>
      <c r="V111" s="128" t="str">
        <f aca="false">IFERROR(Opttax!U111/GAMSopt!U111,"")</f>
        <v/>
      </c>
      <c r="W111" s="128" t="str">
        <f aca="false">IFERROR(Opttax!V111/GAMSopt!V111,"")</f>
        <v/>
      </c>
      <c r="X111" s="128" t="str">
        <f aca="false">IFERROR(Opttax!W111/GAMSopt!W111,"")</f>
        <v/>
      </c>
      <c r="Y111" s="128" t="str">
        <f aca="false">IFERROR(Opttax!X111/GAMSopt!X111,"")</f>
        <v/>
      </c>
      <c r="Z111" s="128" t="str">
        <f aca="false">IFERROR(Opttax!Y111/GAMSopt!Y111,"")</f>
        <v/>
      </c>
      <c r="AA111" s="128" t="str">
        <f aca="false">IFERROR(Opttax!Z111/GAMSopt!Z111,"")</f>
        <v/>
      </c>
      <c r="AB111" s="128" t="str">
        <f aca="false">IFERROR(Opttax!AA111/GAMSopt!AA111,"")</f>
        <v/>
      </c>
      <c r="AC111" s="128" t="str">
        <f aca="false">IFERROR(Opttax!AB111/GAMSopt!AB111,"")</f>
        <v/>
      </c>
      <c r="AD111" s="128" t="str">
        <f aca="false">IFERROR(Opttax!AC111/GAMSopt!AC111,"")</f>
        <v/>
      </c>
      <c r="AE111" s="128" t="str">
        <f aca="false">IFERROR(Opttax!AD111/GAMSopt!AD111,"")</f>
        <v/>
      </c>
      <c r="AF111" s="128" t="str">
        <f aca="false">IFERROR(Opttax!AE111/GAMSopt!AE111,"")</f>
        <v/>
      </c>
      <c r="AG111" s="128" t="str">
        <f aca="false">IFERROR(Opttax!AF111/GAMSopt!AF111,"")</f>
        <v/>
      </c>
      <c r="AH111" s="128" t="str">
        <f aca="false">IFERROR(Opttax!AG111/GAMSopt!AG111,"")</f>
        <v/>
      </c>
      <c r="AI111" s="128" t="str">
        <f aca="false">IFERROR(Opttax!AH111/GAMSopt!AH111,"")</f>
        <v/>
      </c>
      <c r="AJ111" s="128" t="str">
        <f aca="false">IFERROR(Opttax!AI111/GAMSopt!AI111,"")</f>
        <v/>
      </c>
      <c r="AK111" s="128" t="str">
        <f aca="false">IFERROR(Opttax!AJ111/GAMSopt!AJ111,"")</f>
        <v/>
      </c>
      <c r="AL111" s="128" t="str">
        <f aca="false">IFERROR(Opttax!AK111/GAMSopt!AK111,"")</f>
        <v/>
      </c>
      <c r="AM111" s="128" t="str">
        <f aca="false">IFERROR(Opttax!AL111/GAMSopt!AL111,"")</f>
        <v/>
      </c>
      <c r="AN111" s="128" t="str">
        <f aca="false">IFERROR(Opttax!AM111/GAMSopt!AM111,"")</f>
        <v/>
      </c>
      <c r="AO111" s="128" t="str">
        <f aca="false">IFERROR(Opttax!AN111/GAMSopt!AN111,"")</f>
        <v/>
      </c>
      <c r="AP111" s="128" t="str">
        <f aca="false">IFERROR(Opttax!AO111/GAMSopt!AO111,"")</f>
        <v/>
      </c>
      <c r="AQ111" s="128" t="str">
        <f aca="false">IFERROR(Opttax!AP111/GAMSopt!AP111,"")</f>
        <v/>
      </c>
      <c r="AR111" s="128" t="str">
        <f aca="false">IFERROR(Opttax!AQ111/GAMSopt!AQ111,"")</f>
        <v/>
      </c>
      <c r="AS111" s="128" t="str">
        <f aca="false">IFERROR(Opttax!AR111/GAMSopt!AR111,"")</f>
        <v/>
      </c>
      <c r="AT111" s="128" t="str">
        <f aca="false">IFERROR(Opttax!AS111/GAMSopt!AS111,"")</f>
        <v/>
      </c>
      <c r="AU111" s="128" t="str">
        <f aca="false">IFERROR(Opttax!AT111/GAMSopt!AT111,"")</f>
        <v/>
      </c>
      <c r="AV111" s="128" t="str">
        <f aca="false">IFERROR(Opttax!AU111/GAMSopt!AU111,"")</f>
        <v/>
      </c>
      <c r="AW111" s="128" t="str">
        <f aca="false">IFERROR(Opttax!AV111/GAMSopt!AV111,"")</f>
        <v/>
      </c>
      <c r="AX111" s="128" t="str">
        <f aca="false">IFERROR(Opttax!AW111/GAMSopt!AW111,"")</f>
        <v/>
      </c>
      <c r="AY111" s="128" t="str">
        <f aca="false">IFERROR(Opttax!AX111/GAMSopt!AX111,"")</f>
        <v/>
      </c>
      <c r="AZ111" s="128" t="str">
        <f aca="false">IFERROR(Opttax!AY111/GAMSopt!AY111,"")</f>
        <v/>
      </c>
      <c r="BA111" s="128" t="str">
        <f aca="false">IFERROR(Opttax!AZ111/GAMSopt!AZ111,"")</f>
        <v/>
      </c>
      <c r="BB111" s="128" t="str">
        <f aca="false">IFERROR(Opttax!BA111/GAMSopt!BA111,"")</f>
        <v/>
      </c>
      <c r="BC111" s="128" t="str">
        <f aca="false">IFERROR(Opttax!BB111/GAMSopt!BB111,"")</f>
        <v/>
      </c>
      <c r="BD111" s="128" t="str">
        <f aca="false">IFERROR(Opttax!BC111/GAMSopt!BC111,"")</f>
        <v/>
      </c>
      <c r="BE111" s="128" t="str">
        <f aca="false">IFERROR(Opttax!BD111/GAMSopt!BD111,"")</f>
        <v/>
      </c>
      <c r="BF111" s="128" t="str">
        <f aca="false">IFERROR(Opttax!BE111/GAMSopt!BE111,"")</f>
        <v/>
      </c>
      <c r="BG111" s="128" t="str">
        <f aca="false">IFERROR(Opttax!BF111/GAMSopt!BF111,"")</f>
        <v/>
      </c>
      <c r="BH111" s="128" t="str">
        <f aca="false">IFERROR(Opttax!BG111/GAMSopt!BG111,"")</f>
        <v/>
      </c>
      <c r="BI111" s="128" t="str">
        <f aca="false">IFERROR(Opttax!BH111/GAMSopt!BH111,"")</f>
        <v/>
      </c>
      <c r="BJ111" s="128" t="str">
        <f aca="false">IFERROR(Opttax!BI111/GAMSopt!BI111,"")</f>
        <v/>
      </c>
    </row>
    <row r="112" customFormat="false" ht="12.75" hidden="false" customHeight="false" outlineLevel="0" collapsed="false">
      <c r="A112" s="0" t="str">
        <f aca="false">Opttax!A112</f>
        <v>Total carbon emissions (GTCO2 per year)</v>
      </c>
      <c r="B112" s="0" t="str">
        <f aca="false">GAMSopt!A112</f>
        <v>Total Carbon Emissions (GTCO2 per year)</v>
      </c>
      <c r="C112" s="128" t="n">
        <f aca="false">IFERROR(Opttax!B112/GAMSopt!B112,"")</f>
        <v>1.00000000003199</v>
      </c>
      <c r="D112" s="128" t="n">
        <f aca="false">IFERROR(Opttax!C112/GAMSopt!C112,"")</f>
        <v>0.999999999967326</v>
      </c>
      <c r="E112" s="128" t="n">
        <f aca="false">IFERROR(Opttax!D112/GAMSopt!D112,"")</f>
        <v>1.00000000004796</v>
      </c>
      <c r="F112" s="128" t="n">
        <f aca="false">IFERROR(Opttax!E112/GAMSopt!E112,"")</f>
        <v>1.00000000008166</v>
      </c>
      <c r="G112" s="128" t="n">
        <f aca="false">IFERROR(Opttax!F112/GAMSopt!F112,"")</f>
        <v>0.999999999963396</v>
      </c>
      <c r="H112" s="128" t="n">
        <f aca="false">IFERROR(Opttax!G112/GAMSopt!G112,"")</f>
        <v>0.999999999970967</v>
      </c>
      <c r="I112" s="128" t="n">
        <f aca="false">IFERROR(Opttax!H112/GAMSopt!H112,"")</f>
        <v>1.0000000000454</v>
      </c>
      <c r="J112" s="128" t="n">
        <f aca="false">IFERROR(Opttax!I112/GAMSopt!I112,"")</f>
        <v>0.999999999986216</v>
      </c>
      <c r="K112" s="128" t="n">
        <f aca="false">IFERROR(Opttax!J112/GAMSopt!J112,"")</f>
        <v>0.999999999980608</v>
      </c>
      <c r="L112" s="128" t="n">
        <f aca="false">IFERROR(Opttax!K112/GAMSopt!K112,"")</f>
        <v>1.00000000012401</v>
      </c>
      <c r="M112" s="128" t="n">
        <f aca="false">IFERROR(Opttax!L112/GAMSopt!L112,"")</f>
        <v>1.0000000000845</v>
      </c>
      <c r="N112" s="128" t="n">
        <f aca="false">IFERROR(Opttax!M112/GAMSopt!M112,"")</f>
        <v>0.999999999995957</v>
      </c>
      <c r="O112" s="128" t="n">
        <f aca="false">IFERROR(Opttax!N112/GAMSopt!N112,"")</f>
        <v>1.00000000014408</v>
      </c>
      <c r="P112" s="128" t="n">
        <f aca="false">IFERROR(Opttax!O112/GAMSopt!O112,"")</f>
        <v>1.00000000007237</v>
      </c>
      <c r="Q112" s="128" t="n">
        <f aca="false">IFERROR(Opttax!P112/GAMSopt!P112,"")</f>
        <v>0.999999999978724</v>
      </c>
      <c r="R112" s="128" t="n">
        <f aca="false">IFERROR(Opttax!Q112/GAMSopt!Q112,"")</f>
        <v>1.00000000002805</v>
      </c>
      <c r="S112" s="128" t="n">
        <f aca="false">IFERROR(Opttax!R112/GAMSopt!R112,"")</f>
        <v>1.00000000013369</v>
      </c>
      <c r="T112" s="128" t="n">
        <f aca="false">IFERROR(Opttax!S112/GAMSopt!S112,"")</f>
        <v>1.00000000006701</v>
      </c>
      <c r="U112" s="128" t="n">
        <f aca="false">IFERROR(Opttax!T112/GAMSopt!T112,"")</f>
        <v>1.00000000009617</v>
      </c>
      <c r="V112" s="128" t="n">
        <f aca="false">IFERROR(Opttax!U112/GAMSopt!U112,"")</f>
        <v>0.999999999826271</v>
      </c>
      <c r="W112" s="128" t="n">
        <f aca="false">IFERROR(Opttax!V112/GAMSopt!V112,"")</f>
        <v>1.00000000026114</v>
      </c>
      <c r="X112" s="128" t="n">
        <f aca="false">IFERROR(Opttax!W112/GAMSopt!W112,"")</f>
        <v>1.00000000056076</v>
      </c>
      <c r="Y112" s="128" t="n">
        <f aca="false">IFERROR(Opttax!X112/GAMSopt!X112,"")</f>
        <v>1.00000000324721</v>
      </c>
      <c r="Z112" s="128" t="n">
        <f aca="false">IFERROR(Opttax!Y112/GAMSopt!Y112,"")</f>
        <v>1.00000000214773</v>
      </c>
      <c r="AA112" s="128" t="n">
        <f aca="false">IFERROR(Opttax!Z112/GAMSopt!Z112,"")</f>
        <v>0.999999999580966</v>
      </c>
      <c r="AB112" s="128" t="n">
        <f aca="false">IFERROR(Opttax!AA112/GAMSopt!AA112,"")</f>
        <v>1.00000000118519</v>
      </c>
      <c r="AC112" s="128" t="n">
        <f aca="false">IFERROR(Opttax!AB112/GAMSopt!AB112,"")</f>
        <v>1.00000000118519</v>
      </c>
      <c r="AD112" s="128" t="n">
        <f aca="false">IFERROR(Opttax!AC112/GAMSopt!AC112,"")</f>
        <v>1.00000000118519</v>
      </c>
      <c r="AE112" s="128" t="n">
        <f aca="false">IFERROR(Opttax!AD112/GAMSopt!AD112,"")</f>
        <v>1.00000000431846</v>
      </c>
      <c r="AF112" s="128" t="n">
        <f aca="false">IFERROR(Opttax!AE112/GAMSopt!AE112,"")</f>
        <v>1.0000000000636</v>
      </c>
      <c r="AG112" s="128" t="n">
        <f aca="false">IFERROR(Opttax!AF112/GAMSopt!AF112,"")</f>
        <v>1.00000000004268</v>
      </c>
      <c r="AH112" s="128" t="n">
        <f aca="false">IFERROR(Opttax!AG112/GAMSopt!AG112,"")</f>
        <v>1.00000000004575</v>
      </c>
      <c r="AI112" s="128" t="n">
        <f aca="false">IFERROR(Opttax!AH112/GAMSopt!AH112,"")</f>
        <v>1.00000000002138</v>
      </c>
      <c r="AJ112" s="128" t="n">
        <f aca="false">IFERROR(Opttax!AI112/GAMSopt!AI112,"")</f>
        <v>1.00000000004835</v>
      </c>
      <c r="AK112" s="128" t="n">
        <f aca="false">IFERROR(Opttax!AJ112/GAMSopt!AJ112,"")</f>
        <v>1.00000000005474</v>
      </c>
      <c r="AL112" s="128" t="n">
        <f aca="false">IFERROR(Opttax!AK112/GAMSopt!AK112,"")</f>
        <v>1.00000000006458</v>
      </c>
      <c r="AM112" s="128" t="n">
        <f aca="false">IFERROR(Opttax!AL112/GAMSopt!AL112,"")</f>
        <v>1.00000000003746</v>
      </c>
      <c r="AN112" s="128" t="n">
        <f aca="false">IFERROR(Opttax!AM112/GAMSopt!AM112,"")</f>
        <v>1.0000000000131</v>
      </c>
      <c r="AO112" s="128" t="n">
        <f aca="false">IFERROR(Opttax!AN112/GAMSopt!AN112,"")</f>
        <v>0.999999999999696</v>
      </c>
      <c r="AP112" s="128" t="n">
        <f aca="false">IFERROR(Opttax!AO112/GAMSopt!AO112,"")</f>
        <v>0.999999999998451</v>
      </c>
      <c r="AQ112" s="128" t="n">
        <f aca="false">IFERROR(Opttax!AP112/GAMSopt!AP112,"")</f>
        <v>1.00000000002849</v>
      </c>
      <c r="AR112" s="128" t="n">
        <f aca="false">IFERROR(Opttax!AQ112/GAMSopt!AQ112,"")</f>
        <v>1.00000000001479</v>
      </c>
      <c r="AS112" s="128" t="n">
        <f aca="false">IFERROR(Opttax!AR112/GAMSopt!AR112,"")</f>
        <v>0.999999999993914</v>
      </c>
      <c r="AT112" s="128" t="n">
        <f aca="false">IFERROR(Opttax!AS112/GAMSopt!AS112,"")</f>
        <v>1.00000000000279</v>
      </c>
      <c r="AU112" s="128" t="n">
        <f aca="false">IFERROR(Opttax!AT112/GAMSopt!AT112,"")</f>
        <v>1.00000000001587</v>
      </c>
      <c r="AV112" s="128" t="n">
        <f aca="false">IFERROR(Opttax!AU112/GAMSopt!AU112,"")</f>
        <v>1.00000000000134</v>
      </c>
      <c r="AW112" s="128" t="n">
        <f aca="false">IFERROR(Opttax!AV112/GAMSopt!AV112,"")</f>
        <v>1.0000000000315</v>
      </c>
      <c r="AX112" s="128" t="n">
        <f aca="false">IFERROR(Opttax!AW112/GAMSopt!AW112,"")</f>
        <v>1.00000000000924</v>
      </c>
      <c r="AY112" s="128" t="n">
        <f aca="false">IFERROR(Opttax!AX112/GAMSopt!AX112,"")</f>
        <v>1.00000000002401</v>
      </c>
      <c r="AZ112" s="128" t="n">
        <f aca="false">IFERROR(Opttax!AY112/GAMSopt!AY112,"")</f>
        <v>1.00000000001262</v>
      </c>
      <c r="BA112" s="128" t="n">
        <f aca="false">IFERROR(Opttax!AZ112/GAMSopt!AZ112,"")</f>
        <v>0.999999999999515</v>
      </c>
      <c r="BB112" s="128" t="n">
        <f aca="false">IFERROR(Opttax!BA112/GAMSopt!BA112,"")</f>
        <v>1.0000000000136</v>
      </c>
      <c r="BC112" s="128" t="n">
        <f aca="false">IFERROR(Opttax!BB112/GAMSopt!BB112,"")</f>
        <v>1.0000000000227</v>
      </c>
      <c r="BD112" s="128" t="n">
        <f aca="false">IFERROR(Opttax!BC112/GAMSopt!BC112,"")</f>
        <v>1.00000000013316</v>
      </c>
      <c r="BE112" s="128" t="n">
        <f aca="false">IFERROR(Opttax!BD112/GAMSopt!BD112,"")</f>
        <v>0.999999999472538</v>
      </c>
      <c r="BF112" s="128" t="n">
        <f aca="false">IFERROR(Opttax!BE112/GAMSopt!BE112,"")</f>
        <v>0.999999999951364</v>
      </c>
      <c r="BG112" s="128" t="n">
        <f aca="false">IFERROR(Opttax!BF112/GAMSopt!BF112,"")</f>
        <v>0.99999999990233</v>
      </c>
      <c r="BH112" s="128" t="n">
        <f aca="false">IFERROR(Opttax!BG112/GAMSopt!BG112,"")</f>
        <v>1.00000000004305</v>
      </c>
      <c r="BI112" s="128" t="n">
        <f aca="false">IFERROR(Opttax!BH112/GAMSopt!BH112,"")</f>
        <v>0.999999999978929</v>
      </c>
      <c r="BJ112" s="128" t="n">
        <f aca="false">IFERROR(Opttax!BI112/GAMSopt!BI112,"")</f>
        <v>1.00000000004196</v>
      </c>
    </row>
    <row r="113" customFormat="false" ht="12.75" hidden="false" customHeight="false" outlineLevel="0" collapsed="false">
      <c r="A113" s="0" t="str">
        <f aca="false">Opttax!A113</f>
        <v>Industrial emissions (GTCO2 per year)</v>
      </c>
      <c r="B113" s="0" t="str">
        <f aca="false">GAMSopt!A113</f>
        <v>Industrial Emissions (GTCO2 per year)</v>
      </c>
      <c r="C113" s="128" t="n">
        <f aca="false">IFERROR(Opttax!B113/GAMSopt!B113,"")</f>
        <v>1.00000000003514</v>
      </c>
      <c r="D113" s="128" t="n">
        <f aca="false">IFERROR(Opttax!C113/GAMSopt!C113,"")</f>
        <v>0.999999999964622</v>
      </c>
      <c r="E113" s="128" t="n">
        <f aca="false">IFERROR(Opttax!D113/GAMSopt!D113,"")</f>
        <v>1.00000000005087</v>
      </c>
      <c r="F113" s="128" t="n">
        <f aca="false">IFERROR(Opttax!E113/GAMSopt!E113,"")</f>
        <v>1.00000000008533</v>
      </c>
      <c r="G113" s="128" t="n">
        <f aca="false">IFERROR(Opttax!F113/GAMSopt!F113,"")</f>
        <v>0.999999999962159</v>
      </c>
      <c r="H113" s="128" t="n">
        <f aca="false">IFERROR(Opttax!G113/GAMSopt!G113,"")</f>
        <v>0.999999999970222</v>
      </c>
      <c r="I113" s="128" t="n">
        <f aca="false">IFERROR(Opttax!H113/GAMSopt!H113,"")</f>
        <v>1.00000000004629</v>
      </c>
      <c r="J113" s="128" t="n">
        <f aca="false">IFERROR(Opttax!I113/GAMSopt!I113,"")</f>
        <v>0.999999999986005</v>
      </c>
      <c r="K113" s="128" t="n">
        <f aca="false">IFERROR(Opttax!J113/GAMSopt!J113,"")</f>
        <v>0.999999999980375</v>
      </c>
      <c r="L113" s="128" t="n">
        <f aca="false">IFERROR(Opttax!K113/GAMSopt!K113,"")</f>
        <v>1.00000000012519</v>
      </c>
      <c r="M113" s="128" t="n">
        <f aca="false">IFERROR(Opttax!L113/GAMSopt!L113,"")</f>
        <v>1.00000000008471</v>
      </c>
      <c r="N113" s="128" t="n">
        <f aca="false">IFERROR(Opttax!M113/GAMSopt!M113,"")</f>
        <v>0.999999999997335</v>
      </c>
      <c r="O113" s="128" t="n">
        <f aca="false">IFERROR(Opttax!N113/GAMSopt!N113,"")</f>
        <v>1.00000000014417</v>
      </c>
      <c r="P113" s="128" t="n">
        <f aca="false">IFERROR(Opttax!O113/GAMSopt!O113,"")</f>
        <v>1.00000000007073</v>
      </c>
      <c r="Q113" s="128" t="n">
        <f aca="false">IFERROR(Opttax!P113/GAMSopt!P113,"")</f>
        <v>0.999999999976993</v>
      </c>
      <c r="R113" s="128" t="n">
        <f aca="false">IFERROR(Opttax!Q113/GAMSopt!Q113,"")</f>
        <v>1.00000000002832</v>
      </c>
      <c r="S113" s="128" t="n">
        <f aca="false">IFERROR(Opttax!R113/GAMSopt!R113,"")</f>
        <v>1.00000000013363</v>
      </c>
      <c r="T113" s="128" t="n">
        <f aca="false">IFERROR(Opttax!S113/GAMSopt!S113,"")</f>
        <v>1.00000000006544</v>
      </c>
      <c r="U113" s="128" t="n">
        <f aca="false">IFERROR(Opttax!T113/GAMSopt!T113,"")</f>
        <v>1.00000000009316</v>
      </c>
      <c r="V113" s="128" t="n">
        <f aca="false">IFERROR(Opttax!U113/GAMSopt!U113,"")</f>
        <v>0.999999999827605</v>
      </c>
      <c r="W113" s="128" t="n">
        <f aca="false">IFERROR(Opttax!V113/GAMSopt!V113,"")</f>
        <v>1.00000000025823</v>
      </c>
      <c r="X113" s="128" t="n">
        <f aca="false">IFERROR(Opttax!W113/GAMSopt!W113,"")</f>
        <v>1.00000000056022</v>
      </c>
      <c r="Y113" s="128" t="n">
        <f aca="false">IFERROR(Opttax!X113/GAMSopt!X113,"")</f>
        <v>1.00000000329785</v>
      </c>
      <c r="Z113" s="128" t="str">
        <f aca="false">IFERROR(Opttax!Y113/GAMSopt!Y113,"")</f>
        <v/>
      </c>
      <c r="AA113" s="128" t="str">
        <f aca="false">IFERROR(Opttax!Z113/GAMSopt!Z113,"")</f>
        <v/>
      </c>
      <c r="AB113" s="128" t="str">
        <f aca="false">IFERROR(Opttax!AA113/GAMSopt!AA113,"")</f>
        <v/>
      </c>
      <c r="AC113" s="128" t="str">
        <f aca="false">IFERROR(Opttax!AB113/GAMSopt!AB113,"")</f>
        <v/>
      </c>
      <c r="AD113" s="128" t="str">
        <f aca="false">IFERROR(Opttax!AC113/GAMSopt!AC113,"")</f>
        <v/>
      </c>
      <c r="AE113" s="128" t="str">
        <f aca="false">IFERROR(Opttax!AD113/GAMSopt!AD113,"")</f>
        <v/>
      </c>
      <c r="AF113" s="128" t="n">
        <f aca="false">IFERROR(Opttax!AE113/GAMSopt!AE113,"")</f>
        <v>1.00000000006571</v>
      </c>
      <c r="AG113" s="128" t="n">
        <f aca="false">IFERROR(Opttax!AF113/GAMSopt!AF113,"")</f>
        <v>1.00000000004368</v>
      </c>
      <c r="AH113" s="128" t="n">
        <f aca="false">IFERROR(Opttax!AG113/GAMSopt!AG113,"")</f>
        <v>1.00000000004587</v>
      </c>
      <c r="AI113" s="128" t="n">
        <f aca="false">IFERROR(Opttax!AH113/GAMSopt!AH113,"")</f>
        <v>1.00000000002349</v>
      </c>
      <c r="AJ113" s="128" t="n">
        <f aca="false">IFERROR(Opttax!AI113/GAMSopt!AI113,"")</f>
        <v>1.00000000004803</v>
      </c>
      <c r="AK113" s="128" t="n">
        <f aca="false">IFERROR(Opttax!AJ113/GAMSopt!AJ113,"")</f>
        <v>1.00000000005782</v>
      </c>
      <c r="AL113" s="128" t="n">
        <f aca="false">IFERROR(Opttax!AK113/GAMSopt!AK113,"")</f>
        <v>1.00000000006571</v>
      </c>
      <c r="AM113" s="128" t="n">
        <f aca="false">IFERROR(Opttax!AL113/GAMSopt!AL113,"")</f>
        <v>1.00000000003836</v>
      </c>
      <c r="AN113" s="128" t="n">
        <f aca="false">IFERROR(Opttax!AM113/GAMSopt!AM113,"")</f>
        <v>1.00000000001249</v>
      </c>
      <c r="AO113" s="128" t="n">
        <f aca="false">IFERROR(Opttax!AN113/GAMSopt!AN113,"")</f>
        <v>0.999999999999207</v>
      </c>
      <c r="AP113" s="128" t="n">
        <f aca="false">IFERROR(Opttax!AO113/GAMSopt!AO113,"")</f>
        <v>0.999999999996722</v>
      </c>
      <c r="AQ113" s="128" t="n">
        <f aca="false">IFERROR(Opttax!AP113/GAMSopt!AP113,"")</f>
        <v>1.00000000002979</v>
      </c>
      <c r="AR113" s="128" t="n">
        <f aca="false">IFERROR(Opttax!AQ113/GAMSopt!AQ113,"")</f>
        <v>1.00000000001449</v>
      </c>
      <c r="AS113" s="128" t="n">
        <f aca="false">IFERROR(Opttax!AR113/GAMSopt!AR113,"")</f>
        <v>0.999999999995698</v>
      </c>
      <c r="AT113" s="128" t="n">
        <f aca="false">IFERROR(Opttax!AS113/GAMSopt!AS113,"")</f>
        <v>1.0000000000015</v>
      </c>
      <c r="AU113" s="128" t="n">
        <f aca="false">IFERROR(Opttax!AT113/GAMSopt!AT113,"")</f>
        <v>1.00000000001552</v>
      </c>
      <c r="AV113" s="128" t="n">
        <f aca="false">IFERROR(Opttax!AU113/GAMSopt!AU113,"")</f>
        <v>1.00000000000036</v>
      </c>
      <c r="AW113" s="128" t="n">
        <f aca="false">IFERROR(Opttax!AV113/GAMSopt!AV113,"")</f>
        <v>1.00000000003211</v>
      </c>
      <c r="AX113" s="128" t="n">
        <f aca="false">IFERROR(Opttax!AW113/GAMSopt!AW113,"")</f>
        <v>1.00000000000832</v>
      </c>
      <c r="AY113" s="128" t="n">
        <f aca="false">IFERROR(Opttax!AX113/GAMSopt!AX113,"")</f>
        <v>1.00000000002256</v>
      </c>
      <c r="AZ113" s="128" t="n">
        <f aca="false">IFERROR(Opttax!AY113/GAMSopt!AY113,"")</f>
        <v>1.00000000001144</v>
      </c>
      <c r="BA113" s="128" t="n">
        <f aca="false">IFERROR(Opttax!AZ113/GAMSopt!AZ113,"")</f>
        <v>0.999999999998562</v>
      </c>
      <c r="BB113" s="128" t="n">
        <f aca="false">IFERROR(Opttax!BA113/GAMSopt!BA113,"")</f>
        <v>1.00000000001136</v>
      </c>
      <c r="BC113" s="128" t="n">
        <f aca="false">IFERROR(Opttax!BB113/GAMSopt!BB113,"")</f>
        <v>1.00000000002163</v>
      </c>
      <c r="BD113" s="128" t="n">
        <f aca="false">IFERROR(Opttax!BC113/GAMSopt!BC113,"")</f>
        <v>1.00000000013223</v>
      </c>
      <c r="BE113" s="128" t="n">
        <f aca="false">IFERROR(Opttax!BD113/GAMSopt!BD113,"")</f>
        <v>0.999999999462217</v>
      </c>
      <c r="BF113" s="128" t="n">
        <f aca="false">IFERROR(Opttax!BE113/GAMSopt!BE113,"")</f>
        <v>0.999999999946485</v>
      </c>
      <c r="BG113" s="128" t="n">
        <f aca="false">IFERROR(Opttax!BF113/GAMSopt!BF113,"")</f>
        <v>0.999999999900356</v>
      </c>
      <c r="BH113" s="128" t="n">
        <f aca="false">IFERROR(Opttax!BG113/GAMSopt!BG113,"")</f>
        <v>1.00000000004283</v>
      </c>
      <c r="BI113" s="128" t="n">
        <f aca="false">IFERROR(Opttax!BH113/GAMSopt!BH113,"")</f>
        <v>0.99999999997857</v>
      </c>
      <c r="BJ113" s="128" t="n">
        <f aca="false">IFERROR(Opttax!BI113/GAMSopt!BI113,"")</f>
        <v>1.0000000000416</v>
      </c>
    </row>
    <row r="114" customFormat="false" ht="12.75" hidden="false" customHeight="false" outlineLevel="0" collapsed="false">
      <c r="A114" s="0" t="str">
        <f aca="false">Opttax!A114</f>
        <v>World emissions intensity (sigma)</v>
      </c>
      <c r="B114" s="0" t="str">
        <f aca="false">GAMSopt!A114</f>
        <v>World Emissions Intensity (sigma)</v>
      </c>
      <c r="C114" s="128" t="n">
        <f aca="false">IFERROR(Opttax!B114/GAMSopt!B114,"")</f>
        <v>1.00000000008887</v>
      </c>
      <c r="D114" s="128" t="n">
        <f aca="false">IFERROR(Opttax!C114/GAMSopt!C114,"")</f>
        <v>1.00000000004976</v>
      </c>
      <c r="E114" s="128" t="n">
        <f aca="false">IFERROR(Opttax!D114/GAMSopt!D114,"")</f>
        <v>1.00000000003255</v>
      </c>
      <c r="F114" s="128" t="n">
        <f aca="false">IFERROR(Opttax!E114/GAMSopt!E114,"")</f>
        <v>0.999999999961511</v>
      </c>
      <c r="G114" s="128" t="n">
        <f aca="false">IFERROR(Opttax!F114/GAMSopt!F114,"")</f>
        <v>0.999999999933387</v>
      </c>
      <c r="H114" s="128" t="n">
        <f aca="false">IFERROR(Opttax!G114/GAMSopt!G114,"")</f>
        <v>0.999999999916064</v>
      </c>
      <c r="I114" s="128" t="n">
        <f aca="false">IFERROR(Opttax!H114/GAMSopt!H114,"")</f>
        <v>1.00000000007403</v>
      </c>
      <c r="J114" s="128" t="n">
        <f aca="false">IFERROR(Opttax!I114/GAMSopt!I114,"")</f>
        <v>1.00000000018808</v>
      </c>
      <c r="K114" s="128" t="n">
        <f aca="false">IFERROR(Opttax!J114/GAMSopt!J114,"")</f>
        <v>0.999999999963213</v>
      </c>
      <c r="L114" s="128" t="n">
        <f aca="false">IFERROR(Opttax!K114/GAMSopt!K114,"")</f>
        <v>1.00000000021382</v>
      </c>
      <c r="M114" s="128" t="n">
        <f aca="false">IFERROR(Opttax!L114/GAMSopt!L114,"")</f>
        <v>0.999999999961259</v>
      </c>
      <c r="N114" s="128" t="n">
        <f aca="false">IFERROR(Opttax!M114/GAMSopt!M114,"")</f>
        <v>0.999999999989628</v>
      </c>
      <c r="O114" s="128" t="n">
        <f aca="false">IFERROR(Opttax!N114/GAMSopt!N114,"")</f>
        <v>1.00000000039623</v>
      </c>
      <c r="P114" s="128" t="n">
        <f aca="false">IFERROR(Opttax!O114/GAMSopt!O114,"")</f>
        <v>1.00000000037584</v>
      </c>
      <c r="Q114" s="128" t="n">
        <f aca="false">IFERROR(Opttax!P114/GAMSopt!P114,"")</f>
        <v>0.999999999589185</v>
      </c>
      <c r="R114" s="128" t="n">
        <f aca="false">IFERROR(Opttax!Q114/GAMSopt!Q114,"")</f>
        <v>0.999999999858144</v>
      </c>
      <c r="S114" s="128" t="n">
        <f aca="false">IFERROR(Opttax!R114/GAMSopt!R114,"")</f>
        <v>1.00000000029265</v>
      </c>
      <c r="T114" s="128" t="n">
        <f aca="false">IFERROR(Opttax!S114/GAMSopt!S114,"")</f>
        <v>1.00000000072555</v>
      </c>
      <c r="U114" s="128" t="n">
        <f aca="false">IFERROR(Opttax!T114/GAMSopt!T114,"")</f>
        <v>1.00000000028453</v>
      </c>
      <c r="V114" s="128" t="n">
        <f aca="false">IFERROR(Opttax!U114/GAMSopt!U114,"")</f>
        <v>1.00000000116202</v>
      </c>
      <c r="W114" s="128" t="n">
        <f aca="false">IFERROR(Opttax!V114/GAMSopt!V114,"")</f>
        <v>1.00000000060218</v>
      </c>
      <c r="X114" s="128" t="n">
        <f aca="false">IFERROR(Opttax!W114/GAMSopt!W114,"")</f>
        <v>0.999999997864199</v>
      </c>
      <c r="Y114" s="128" t="n">
        <f aca="false">IFERROR(Opttax!X114/GAMSopt!X114,"")</f>
        <v>0.999999987963114</v>
      </c>
      <c r="Z114" s="128" t="str">
        <f aca="false">IFERROR(Opttax!Y114/GAMSopt!Y114,"")</f>
        <v/>
      </c>
      <c r="AA114" s="128" t="str">
        <f aca="false">IFERROR(Opttax!Z114/GAMSopt!Z114,"")</f>
        <v/>
      </c>
      <c r="AB114" s="128" t="str">
        <f aca="false">IFERROR(Opttax!AA114/GAMSopt!AA114,"")</f>
        <v/>
      </c>
      <c r="AC114" s="128" t="str">
        <f aca="false">IFERROR(Opttax!AB114/GAMSopt!AB114,"")</f>
        <v/>
      </c>
      <c r="AD114" s="128" t="str">
        <f aca="false">IFERROR(Opttax!AC114/GAMSopt!AC114,"")</f>
        <v/>
      </c>
      <c r="AE114" s="128" t="str">
        <f aca="false">IFERROR(Opttax!AD114/GAMSopt!AD114,"")</f>
        <v/>
      </c>
      <c r="AF114" s="128" t="n">
        <f aca="false">IFERROR(Opttax!AE114/GAMSopt!AE114,"")</f>
        <v>1.00000000105542</v>
      </c>
      <c r="AG114" s="128" t="n">
        <f aca="false">IFERROR(Opttax!AF114/GAMSopt!AF114,"")</f>
        <v>0.999999998965161</v>
      </c>
      <c r="AH114" s="128" t="n">
        <f aca="false">IFERROR(Opttax!AG114/GAMSopt!AG114,"")</f>
        <v>0.999999998891621</v>
      </c>
      <c r="AI114" s="128" t="n">
        <f aca="false">IFERROR(Opttax!AH114/GAMSopt!AH114,"")</f>
        <v>1.00000000193565</v>
      </c>
      <c r="AJ114" s="128" t="n">
        <f aca="false">IFERROR(Opttax!AI114/GAMSopt!AI114,"")</f>
        <v>0.999999998728237</v>
      </c>
      <c r="AK114" s="128" t="n">
        <f aca="false">IFERROR(Opttax!AJ114/GAMSopt!AJ114,"")</f>
        <v>1.0000000020206</v>
      </c>
      <c r="AL114" s="128" t="n">
        <f aca="false">IFERROR(Opttax!AK114/GAMSopt!AK114,"")</f>
        <v>1.00000000043801</v>
      </c>
      <c r="AM114" s="128" t="n">
        <f aca="false">IFERROR(Opttax!AL114/GAMSopt!AL114,"")</f>
        <v>1.00000000115712</v>
      </c>
      <c r="AN114" s="128" t="n">
        <f aca="false">IFERROR(Opttax!AM114/GAMSopt!AM114,"")</f>
        <v>1.0000000002942</v>
      </c>
      <c r="AO114" s="128" t="n">
        <f aca="false">IFERROR(Opttax!AN114/GAMSopt!AN114,"")</f>
        <v>1.00000000042525</v>
      </c>
      <c r="AP114" s="128" t="n">
        <f aca="false">IFERROR(Opttax!AO114/GAMSopt!AO114,"")</f>
        <v>0.999999997426816</v>
      </c>
      <c r="AQ114" s="128" t="n">
        <f aca="false">IFERROR(Opttax!AP114/GAMSopt!AP114,"")</f>
        <v>0.999999998106638</v>
      </c>
      <c r="AR114" s="128" t="n">
        <f aca="false">IFERROR(Opttax!AQ114/GAMSopt!AQ114,"")</f>
        <v>1.00000000076381</v>
      </c>
      <c r="AS114" s="128" t="n">
        <f aca="false">IFERROR(Opttax!AR114/GAMSopt!AR114,"")</f>
        <v>0.999999998613108</v>
      </c>
      <c r="AT114" s="128" t="n">
        <f aca="false">IFERROR(Opttax!AS114/GAMSopt!AS114,"")</f>
        <v>0.999999999400135</v>
      </c>
      <c r="AU114" s="128" t="n">
        <f aca="false">IFERROR(Opttax!AT114/GAMSopt!AT114,"")</f>
        <v>0.999999998363566</v>
      </c>
      <c r="AV114" s="128" t="n">
        <f aca="false">IFERROR(Opttax!AU114/GAMSopt!AU114,"")</f>
        <v>0.999999998801541</v>
      </c>
      <c r="AW114" s="128" t="n">
        <f aca="false">IFERROR(Opttax!AV114/GAMSopt!AV114,"")</f>
        <v>1.00000000074959</v>
      </c>
      <c r="AX114" s="128" t="n">
        <f aca="false">IFERROR(Opttax!AW114/GAMSopt!AW114,"")</f>
        <v>0.999999998600686</v>
      </c>
      <c r="AY114" s="128" t="n">
        <f aca="false">IFERROR(Opttax!AX114/GAMSopt!AX114,"")</f>
        <v>0.999999997124934</v>
      </c>
      <c r="AZ114" s="128" t="n">
        <f aca="false">IFERROR(Opttax!AY114/GAMSopt!AY114,"")</f>
        <v>1.00000000166398</v>
      </c>
      <c r="BA114" s="128" t="n">
        <f aca="false">IFERROR(Opttax!AZ114/GAMSopt!AZ114,"")</f>
        <v>0.999999998555189</v>
      </c>
      <c r="BB114" s="128" t="n">
        <f aca="false">IFERROR(Opttax!BA114/GAMSopt!BA114,"")</f>
        <v>1.00000000055789</v>
      </c>
      <c r="BC114" s="128" t="n">
        <f aca="false">IFERROR(Opttax!BB114/GAMSopt!BB114,"")</f>
        <v>1.00000000315236</v>
      </c>
      <c r="BD114" s="128" t="n">
        <f aca="false">IFERROR(Opttax!BC114/GAMSopt!BC114,"")</f>
        <v>1.00000000035854</v>
      </c>
      <c r="BE114" s="128" t="n">
        <f aca="false">IFERROR(Opttax!BD114/GAMSopt!BD114,"")</f>
        <v>1.00000001375541</v>
      </c>
      <c r="BF114" s="128" t="n">
        <f aca="false">IFERROR(Opttax!BE114/GAMSopt!BE114,"")</f>
        <v>0.999999996830542</v>
      </c>
      <c r="BG114" s="128" t="n">
        <f aca="false">IFERROR(Opttax!BF114/GAMSopt!BF114,"")</f>
        <v>1.00000000165828</v>
      </c>
      <c r="BH114" s="128" t="n">
        <f aca="false">IFERROR(Opttax!BG114/GAMSopt!BG114,"")</f>
        <v>0.999999997807154</v>
      </c>
      <c r="BI114" s="128" t="n">
        <f aca="false">IFERROR(Opttax!BH114/GAMSopt!BH114,"")</f>
        <v>0.999999998837639</v>
      </c>
      <c r="BJ114" s="128" t="n">
        <f aca="false">IFERROR(Opttax!BI114/GAMSopt!BI114,"")</f>
        <v>0.999999999337569</v>
      </c>
    </row>
    <row r="115" customFormat="false" ht="12.75" hidden="false" customHeight="false" outlineLevel="0" collapsed="false">
      <c r="A115" s="0" t="str">
        <f aca="false">Opttax!A115</f>
        <v>CAPITAL ACCUMULATION</v>
      </c>
      <c r="B115" s="0" t="str">
        <f aca="false">GAMSopt!A115</f>
        <v>* CAPITAL ACCUMULATION</v>
      </c>
      <c r="C115" s="128" t="str">
        <f aca="false">IFERROR(Opttax!B115/GAMSopt!B115,"")</f>
        <v/>
      </c>
      <c r="D115" s="128" t="str">
        <f aca="false">IFERROR(Opttax!C115/GAMSopt!C115,"")</f>
        <v/>
      </c>
      <c r="E115" s="128" t="str">
        <f aca="false">IFERROR(Opttax!D115/GAMSopt!D115,"")</f>
        <v/>
      </c>
      <c r="F115" s="128" t="str">
        <f aca="false">IFERROR(Opttax!E115/GAMSopt!E115,"")</f>
        <v/>
      </c>
      <c r="G115" s="128" t="str">
        <f aca="false">IFERROR(Opttax!F115/GAMSopt!F115,"")</f>
        <v/>
      </c>
      <c r="H115" s="128" t="str">
        <f aca="false">IFERROR(Opttax!G115/GAMSopt!G115,"")</f>
        <v/>
      </c>
      <c r="I115" s="128" t="str">
        <f aca="false">IFERROR(Opttax!H115/GAMSopt!H115,"")</f>
        <v/>
      </c>
      <c r="J115" s="128" t="str">
        <f aca="false">IFERROR(Opttax!I115/GAMSopt!I115,"")</f>
        <v/>
      </c>
      <c r="K115" s="128" t="str">
        <f aca="false">IFERROR(Opttax!J115/GAMSopt!J115,"")</f>
        <v/>
      </c>
      <c r="L115" s="128" t="str">
        <f aca="false">IFERROR(Opttax!K115/GAMSopt!K115,"")</f>
        <v/>
      </c>
      <c r="M115" s="128" t="str">
        <f aca="false">IFERROR(Opttax!L115/GAMSopt!L115,"")</f>
        <v/>
      </c>
      <c r="N115" s="128" t="str">
        <f aca="false">IFERROR(Opttax!M115/GAMSopt!M115,"")</f>
        <v/>
      </c>
      <c r="O115" s="128" t="str">
        <f aca="false">IFERROR(Opttax!N115/GAMSopt!N115,"")</f>
        <v/>
      </c>
      <c r="P115" s="128" t="str">
        <f aca="false">IFERROR(Opttax!O115/GAMSopt!O115,"")</f>
        <v/>
      </c>
      <c r="Q115" s="128" t="str">
        <f aca="false">IFERROR(Opttax!P115/GAMSopt!P115,"")</f>
        <v/>
      </c>
      <c r="R115" s="128" t="str">
        <f aca="false">IFERROR(Opttax!Q115/GAMSopt!Q115,"")</f>
        <v/>
      </c>
      <c r="S115" s="128" t="str">
        <f aca="false">IFERROR(Opttax!R115/GAMSopt!R115,"")</f>
        <v/>
      </c>
      <c r="T115" s="128" t="str">
        <f aca="false">IFERROR(Opttax!S115/GAMSopt!S115,"")</f>
        <v/>
      </c>
      <c r="U115" s="128" t="str">
        <f aca="false">IFERROR(Opttax!T115/GAMSopt!T115,"")</f>
        <v/>
      </c>
      <c r="V115" s="128" t="str">
        <f aca="false">IFERROR(Opttax!U115/GAMSopt!U115,"")</f>
        <v/>
      </c>
      <c r="W115" s="128" t="str">
        <f aca="false">IFERROR(Opttax!V115/GAMSopt!V115,"")</f>
        <v/>
      </c>
      <c r="X115" s="128" t="str">
        <f aca="false">IFERROR(Opttax!W115/GAMSopt!W115,"")</f>
        <v/>
      </c>
      <c r="Y115" s="128" t="str">
        <f aca="false">IFERROR(Opttax!X115/GAMSopt!X115,"")</f>
        <v/>
      </c>
      <c r="Z115" s="128" t="str">
        <f aca="false">IFERROR(Opttax!Y115/GAMSopt!Y115,"")</f>
        <v/>
      </c>
      <c r="AA115" s="128" t="str">
        <f aca="false">IFERROR(Opttax!Z115/GAMSopt!Z115,"")</f>
        <v/>
      </c>
      <c r="AB115" s="128" t="str">
        <f aca="false">IFERROR(Opttax!AA115/GAMSopt!AA115,"")</f>
        <v/>
      </c>
      <c r="AC115" s="128" t="str">
        <f aca="false">IFERROR(Opttax!AB115/GAMSopt!AB115,"")</f>
        <v/>
      </c>
      <c r="AD115" s="128" t="str">
        <f aca="false">IFERROR(Opttax!AC115/GAMSopt!AC115,"")</f>
        <v/>
      </c>
      <c r="AE115" s="128" t="str">
        <f aca="false">IFERROR(Opttax!AD115/GAMSopt!AD115,"")</f>
        <v/>
      </c>
      <c r="AF115" s="128" t="str">
        <f aca="false">IFERROR(Opttax!AE115/GAMSopt!AE115,"")</f>
        <v/>
      </c>
      <c r="AG115" s="128" t="str">
        <f aca="false">IFERROR(Opttax!AF115/GAMSopt!AF115,"")</f>
        <v/>
      </c>
      <c r="AH115" s="128" t="str">
        <f aca="false">IFERROR(Opttax!AG115/GAMSopt!AG115,"")</f>
        <v/>
      </c>
      <c r="AI115" s="128" t="str">
        <f aca="false">IFERROR(Opttax!AH115/GAMSopt!AH115,"")</f>
        <v/>
      </c>
      <c r="AJ115" s="128" t="str">
        <f aca="false">IFERROR(Opttax!AI115/GAMSopt!AI115,"")</f>
        <v/>
      </c>
      <c r="AK115" s="128" t="str">
        <f aca="false">IFERROR(Opttax!AJ115/GAMSopt!AJ115,"")</f>
        <v/>
      </c>
      <c r="AL115" s="128" t="str">
        <f aca="false">IFERROR(Opttax!AK115/GAMSopt!AK115,"")</f>
        <v/>
      </c>
      <c r="AM115" s="128" t="str">
        <f aca="false">IFERROR(Opttax!AL115/GAMSopt!AL115,"")</f>
        <v/>
      </c>
      <c r="AN115" s="128" t="str">
        <f aca="false">IFERROR(Opttax!AM115/GAMSopt!AM115,"")</f>
        <v/>
      </c>
      <c r="AO115" s="128" t="str">
        <f aca="false">IFERROR(Opttax!AN115/GAMSopt!AN115,"")</f>
        <v/>
      </c>
      <c r="AP115" s="128" t="str">
        <f aca="false">IFERROR(Opttax!AO115/GAMSopt!AO115,"")</f>
        <v/>
      </c>
      <c r="AQ115" s="128" t="str">
        <f aca="false">IFERROR(Opttax!AP115/GAMSopt!AP115,"")</f>
        <v/>
      </c>
      <c r="AR115" s="128" t="str">
        <f aca="false">IFERROR(Opttax!AQ115/GAMSopt!AQ115,"")</f>
        <v/>
      </c>
      <c r="AS115" s="128" t="str">
        <f aca="false">IFERROR(Opttax!AR115/GAMSopt!AR115,"")</f>
        <v/>
      </c>
      <c r="AT115" s="128" t="str">
        <f aca="false">IFERROR(Opttax!AS115/GAMSopt!AS115,"")</f>
        <v/>
      </c>
      <c r="AU115" s="128" t="str">
        <f aca="false">IFERROR(Opttax!AT115/GAMSopt!AT115,"")</f>
        <v/>
      </c>
      <c r="AV115" s="128" t="str">
        <f aca="false">IFERROR(Opttax!AU115/GAMSopt!AU115,"")</f>
        <v/>
      </c>
      <c r="AW115" s="128" t="str">
        <f aca="false">IFERROR(Opttax!AV115/GAMSopt!AV115,"")</f>
        <v/>
      </c>
      <c r="AX115" s="128" t="str">
        <f aca="false">IFERROR(Opttax!AW115/GAMSopt!AW115,"")</f>
        <v/>
      </c>
      <c r="AY115" s="128" t="str">
        <f aca="false">IFERROR(Opttax!AX115/GAMSopt!AX115,"")</f>
        <v/>
      </c>
      <c r="AZ115" s="128" t="str">
        <f aca="false">IFERROR(Opttax!AY115/GAMSopt!AY115,"")</f>
        <v/>
      </c>
      <c r="BA115" s="128" t="str">
        <f aca="false">IFERROR(Opttax!AZ115/GAMSopt!AZ115,"")</f>
        <v/>
      </c>
      <c r="BB115" s="128" t="str">
        <f aca="false">IFERROR(Opttax!BA115/GAMSopt!BA115,"")</f>
        <v/>
      </c>
      <c r="BC115" s="128" t="str">
        <f aca="false">IFERROR(Opttax!BB115/GAMSopt!BB115,"")</f>
        <v/>
      </c>
      <c r="BD115" s="128" t="str">
        <f aca="false">IFERROR(Opttax!BC115/GAMSopt!BC115,"")</f>
        <v/>
      </c>
      <c r="BE115" s="128" t="str">
        <f aca="false">IFERROR(Opttax!BD115/GAMSopt!BD115,"")</f>
        <v/>
      </c>
      <c r="BF115" s="128" t="str">
        <f aca="false">IFERROR(Opttax!BE115/GAMSopt!BE115,"")</f>
        <v/>
      </c>
      <c r="BG115" s="128" t="str">
        <f aca="false">IFERROR(Opttax!BF115/GAMSopt!BF115,"")</f>
        <v/>
      </c>
      <c r="BH115" s="128" t="str">
        <f aca="false">IFERROR(Opttax!BG115/GAMSopt!BG115,"")</f>
        <v/>
      </c>
      <c r="BI115" s="128" t="str">
        <f aca="false">IFERROR(Opttax!BH115/GAMSopt!BH115,"")</f>
        <v/>
      </c>
      <c r="BJ115" s="128" t="str">
        <f aca="false">IFERROR(Opttax!BI115/GAMSopt!BI115,"")</f>
        <v/>
      </c>
    </row>
    <row r="116" customFormat="false" ht="12.75" hidden="false" customHeight="false" outlineLevel="0" collapsed="false">
      <c r="A116" s="0" t="str">
        <f aca="false">Opttax!A116</f>
        <v>Gross investment ($trill per year, 2005$)</v>
      </c>
      <c r="B116" s="0" t="str">
        <f aca="false">GAMSopt!A116</f>
        <v>Gross Investment (trillion 2005USD per year)</v>
      </c>
      <c r="C116" s="128" t="n">
        <f aca="false">IFERROR(Opttax!B116/GAMSopt!B116,"")</f>
        <v>0.999999999934206</v>
      </c>
      <c r="D116" s="128" t="n">
        <f aca="false">IFERROR(Opttax!C116/GAMSopt!C116,"")</f>
        <v>1.000000000001</v>
      </c>
      <c r="E116" s="128" t="n">
        <f aca="false">IFERROR(Opttax!D116/GAMSopt!D116,"")</f>
        <v>0.999999999971091</v>
      </c>
      <c r="F116" s="128" t="n">
        <f aca="false">IFERROR(Opttax!E116/GAMSopt!E116,"")</f>
        <v>0.999999999938774</v>
      </c>
      <c r="G116" s="128" t="n">
        <f aca="false">IFERROR(Opttax!F116/GAMSopt!F116,"")</f>
        <v>1.0000000000357</v>
      </c>
      <c r="H116" s="128" t="n">
        <f aca="false">IFERROR(Opttax!G116/GAMSopt!G116,"")</f>
        <v>0.999999999908244</v>
      </c>
      <c r="I116" s="128" t="n">
        <f aca="false">IFERROR(Opttax!H116/GAMSopt!H116,"")</f>
        <v>1.00000000001156</v>
      </c>
      <c r="J116" s="128" t="n">
        <f aca="false">IFERROR(Opttax!I116/GAMSopt!I116,"")</f>
        <v>1.00000000014797</v>
      </c>
      <c r="K116" s="128" t="n">
        <f aca="false">IFERROR(Opttax!J116/GAMSopt!J116,"")</f>
        <v>1.00000000002109</v>
      </c>
      <c r="L116" s="128" t="n">
        <f aca="false">IFERROR(Opttax!K116/GAMSopt!K116,"")</f>
        <v>0.999999999977072</v>
      </c>
      <c r="M116" s="128" t="n">
        <f aca="false">IFERROR(Opttax!L116/GAMSopt!L116,"")</f>
        <v>0.999999999923872</v>
      </c>
      <c r="N116" s="128" t="n">
        <f aca="false">IFERROR(Opttax!M116/GAMSopt!M116,"")</f>
        <v>1.00000000017462</v>
      </c>
      <c r="O116" s="128" t="n">
        <f aca="false">IFERROR(Opttax!N116/GAMSopt!N116,"")</f>
        <v>0.999999999824086</v>
      </c>
      <c r="P116" s="128" t="n">
        <f aca="false">IFERROR(Opttax!O116/GAMSopt!O116,"")</f>
        <v>1.00000000001179</v>
      </c>
      <c r="Q116" s="128" t="n">
        <f aca="false">IFERROR(Opttax!P116/GAMSopt!P116,"")</f>
        <v>0.999999999950649</v>
      </c>
      <c r="R116" s="128" t="n">
        <f aca="false">IFERROR(Opttax!Q116/GAMSopt!Q116,"")</f>
        <v>0.999999999943106</v>
      </c>
      <c r="S116" s="128" t="n">
        <f aca="false">IFERROR(Opttax!R116/GAMSopt!R116,"")</f>
        <v>1.00000000004591</v>
      </c>
      <c r="T116" s="128" t="n">
        <f aca="false">IFERROR(Opttax!S116/GAMSopt!S116,"")</f>
        <v>1.00000000008654</v>
      </c>
      <c r="U116" s="128" t="n">
        <f aca="false">IFERROR(Opttax!T116/GAMSopt!T116,"")</f>
        <v>1.00000000016787</v>
      </c>
      <c r="V116" s="128" t="n">
        <f aca="false">IFERROR(Opttax!U116/GAMSopt!U116,"")</f>
        <v>1.00000000015283</v>
      </c>
      <c r="W116" s="128" t="n">
        <f aca="false">IFERROR(Opttax!V116/GAMSopt!V116,"")</f>
        <v>0.99999999991781</v>
      </c>
      <c r="X116" s="128" t="n">
        <f aca="false">IFERROR(Opttax!W116/GAMSopt!W116,"")</f>
        <v>1.00000000007633</v>
      </c>
      <c r="Y116" s="128" t="n">
        <f aca="false">IFERROR(Opttax!X116/GAMSopt!X116,"")</f>
        <v>0.999999999881879</v>
      </c>
      <c r="Z116" s="128" t="n">
        <f aca="false">IFERROR(Opttax!Y116/GAMSopt!Y116,"")</f>
        <v>0.999999999913478</v>
      </c>
      <c r="AA116" s="128" t="n">
        <f aca="false">IFERROR(Opttax!Z116/GAMSopt!Z116,"")</f>
        <v>0.999999999960344</v>
      </c>
      <c r="AB116" s="128" t="n">
        <f aca="false">IFERROR(Opttax!AA116/GAMSopt!AA116,"")</f>
        <v>0.999999999902327</v>
      </c>
      <c r="AC116" s="128" t="n">
        <f aca="false">IFERROR(Opttax!AB116/GAMSopt!AB116,"")</f>
        <v>0.999999999989119</v>
      </c>
      <c r="AD116" s="128" t="n">
        <f aca="false">IFERROR(Opttax!AC116/GAMSopt!AC116,"")</f>
        <v>1.00000000011048</v>
      </c>
      <c r="AE116" s="128" t="n">
        <f aca="false">IFERROR(Opttax!AD116/GAMSopt!AD116,"")</f>
        <v>1.00000000018528</v>
      </c>
      <c r="AF116" s="128" t="n">
        <f aca="false">IFERROR(Opttax!AE116/GAMSopt!AE116,"")</f>
        <v>0.999999999925942</v>
      </c>
      <c r="AG116" s="128" t="n">
        <f aca="false">IFERROR(Opttax!AF116/GAMSopt!AF116,"")</f>
        <v>1.00000000005235</v>
      </c>
      <c r="AH116" s="128" t="n">
        <f aca="false">IFERROR(Opttax!AG116/GAMSopt!AG116,"")</f>
        <v>0.999999999848426</v>
      </c>
      <c r="AI116" s="128" t="n">
        <f aca="false">IFERROR(Opttax!AH116/GAMSopt!AH116,"")</f>
        <v>1.00000000015101</v>
      </c>
      <c r="AJ116" s="128" t="n">
        <f aca="false">IFERROR(Opttax!AI116/GAMSopt!AI116,"")</f>
        <v>1.00000000010358</v>
      </c>
      <c r="AK116" s="128" t="n">
        <f aca="false">IFERROR(Opttax!AJ116/GAMSopt!AJ116,"")</f>
        <v>1.00000000013534</v>
      </c>
      <c r="AL116" s="128" t="n">
        <f aca="false">IFERROR(Opttax!AK116/GAMSopt!AK116,"")</f>
        <v>0.999999999891601</v>
      </c>
      <c r="AM116" s="128" t="n">
        <f aca="false">IFERROR(Opttax!AL116/GAMSopt!AL116,"")</f>
        <v>0.99999999981268</v>
      </c>
      <c r="AN116" s="128" t="n">
        <f aca="false">IFERROR(Opttax!AM116/GAMSopt!AM116,"")</f>
        <v>0.999999999829741</v>
      </c>
      <c r="AO116" s="128" t="n">
        <f aca="false">IFERROR(Opttax!AN116/GAMSopt!AN116,"")</f>
        <v>0.999999999853791</v>
      </c>
      <c r="AP116" s="128" t="n">
        <f aca="false">IFERROR(Opttax!AO116/GAMSopt!AO116,"")</f>
        <v>1.00000000012407</v>
      </c>
      <c r="AQ116" s="128" t="n">
        <f aca="false">IFERROR(Opttax!AP116/GAMSopt!AP116,"")</f>
        <v>0.999999999858864</v>
      </c>
      <c r="AR116" s="128" t="n">
        <f aca="false">IFERROR(Opttax!AQ116/GAMSopt!AQ116,"")</f>
        <v>0.999999999782041</v>
      </c>
      <c r="AS116" s="128" t="n">
        <f aca="false">IFERROR(Opttax!AR116/GAMSopt!AR116,"")</f>
        <v>0.999999999923134</v>
      </c>
      <c r="AT116" s="128" t="n">
        <f aca="false">IFERROR(Opttax!AS116/GAMSopt!AS116,"")</f>
        <v>0.999999999986866</v>
      </c>
      <c r="AU116" s="128" t="n">
        <f aca="false">IFERROR(Opttax!AT116/GAMSopt!AT116,"")</f>
        <v>0.999999999821505</v>
      </c>
      <c r="AV116" s="128" t="n">
        <f aca="false">IFERROR(Opttax!AU116/GAMSopt!AU116,"")</f>
        <v>1.00000000012409</v>
      </c>
      <c r="AW116" s="128" t="n">
        <f aca="false">IFERROR(Opttax!AV116/GAMSopt!AV116,"")</f>
        <v>0.999999999814012</v>
      </c>
      <c r="AX116" s="128" t="n">
        <f aca="false">IFERROR(Opttax!AW116/GAMSopt!AW116,"")</f>
        <v>1.00000000001641</v>
      </c>
      <c r="AY116" s="128" t="n">
        <f aca="false">IFERROR(Opttax!AX116/GAMSopt!AX116,"")</f>
        <v>0.999999999867514</v>
      </c>
      <c r="AZ116" s="128" t="n">
        <f aca="false">IFERROR(Opttax!AY116/GAMSopt!AY116,"")</f>
        <v>0.999999999823005</v>
      </c>
      <c r="BA116" s="128" t="n">
        <f aca="false">IFERROR(Opttax!AZ116/GAMSopt!AZ116,"")</f>
        <v>0.999999999980964</v>
      </c>
      <c r="BB116" s="128" t="n">
        <f aca="false">IFERROR(Opttax!BA116/GAMSopt!BA116,"")</f>
        <v>0.999999999994476</v>
      </c>
      <c r="BC116" s="128" t="n">
        <f aca="false">IFERROR(Opttax!BB116/GAMSopt!BB116,"")</f>
        <v>1.00000000000387</v>
      </c>
      <c r="BD116" s="128" t="n">
        <f aca="false">IFERROR(Opttax!BC116/GAMSopt!BC116,"")</f>
        <v>1.00000000001012</v>
      </c>
      <c r="BE116" s="128" t="n">
        <f aca="false">IFERROR(Opttax!BD116/GAMSopt!BD116,"")</f>
        <v>1.00000000001491</v>
      </c>
      <c r="BF116" s="128" t="n">
        <f aca="false">IFERROR(Opttax!BE116/GAMSopt!BE116,"")</f>
        <v>1.00000000001793</v>
      </c>
      <c r="BG116" s="128" t="n">
        <f aca="false">IFERROR(Opttax!BF116/GAMSopt!BF116,"")</f>
        <v>1.00000000002015</v>
      </c>
      <c r="BH116" s="128" t="n">
        <f aca="false">IFERROR(Opttax!BG116/GAMSopt!BG116,"")</f>
        <v>1.00000000002175</v>
      </c>
      <c r="BI116" s="128" t="n">
        <f aca="false">IFERROR(Opttax!BH116/GAMSopt!BH116,"")</f>
        <v>1.00000000002271</v>
      </c>
      <c r="BJ116" s="128" t="n">
        <f aca="false">IFERROR(Opttax!BI116/GAMSopt!BI116,"")</f>
        <v>1.00000000002345</v>
      </c>
    </row>
    <row r="117" customFormat="false" ht="12.75" hidden="false" customHeight="false" outlineLevel="0" collapsed="false">
      <c r="A117" s="0" t="str">
        <f aca="false">Opttax!A117</f>
        <v>Capital ($trill, 2005$)</v>
      </c>
      <c r="B117" s="0" t="str">
        <f aca="false">GAMSopt!A117</f>
        <v>Capital (trillion 2005USD per year)</v>
      </c>
      <c r="C117" s="128" t="n">
        <f aca="false">IFERROR(Opttax!B117/GAMSopt!B117,"")</f>
        <v>1</v>
      </c>
      <c r="D117" s="128" t="n">
        <f aca="false">IFERROR(Opttax!C117/GAMSopt!C117,"")</f>
        <v>0.999999999966594</v>
      </c>
      <c r="E117" s="128" t="n">
        <f aca="false">IFERROR(Opttax!D117/GAMSopt!D117,"")</f>
        <v>0.999999999982902</v>
      </c>
      <c r="F117" s="128" t="n">
        <f aca="false">IFERROR(Opttax!E117/GAMSopt!E117,"")</f>
        <v>0.999999999976157</v>
      </c>
      <c r="G117" s="128" t="n">
        <f aca="false">IFERROR(Opttax!F117/GAMSopt!F117,"")</f>
        <v>0.999999999956877</v>
      </c>
      <c r="H117" s="128" t="n">
        <f aca="false">IFERROR(Opttax!G117/GAMSopt!G117,"")</f>
        <v>0.999999999995967</v>
      </c>
      <c r="I117" s="128" t="n">
        <f aca="false">IFERROR(Opttax!H117/GAMSopt!H117,"")</f>
        <v>0.999999999953882</v>
      </c>
      <c r="J117" s="128" t="n">
        <f aca="false">IFERROR(Opttax!I117/GAMSopt!I117,"")</f>
        <v>0.999999999981588</v>
      </c>
      <c r="K117" s="128" t="n">
        <f aca="false">IFERROR(Opttax!J117/GAMSopt!J117,"")</f>
        <v>1.00000000006183</v>
      </c>
      <c r="L117" s="128" t="n">
        <f aca="false">IFERROR(Opttax!K117/GAMSopt!K117,"")</f>
        <v>1.0000000000424</v>
      </c>
      <c r="M117" s="128" t="n">
        <f aca="false">IFERROR(Opttax!L117/GAMSopt!L117,"")</f>
        <v>1.00000000001159</v>
      </c>
      <c r="N117" s="128" t="n">
        <f aca="false">IFERROR(Opttax!M117/GAMSopt!M117,"")</f>
        <v>0.999999999970126</v>
      </c>
      <c r="O117" s="128" t="n">
        <f aca="false">IFERROR(Opttax!N117/GAMSopt!N117,"")</f>
        <v>1.00000000006597</v>
      </c>
      <c r="P117" s="128" t="n">
        <f aca="false">IFERROR(Opttax!O117/GAMSopt!O117,"")</f>
        <v>0.999999999953033</v>
      </c>
      <c r="Q117" s="128" t="n">
        <f aca="false">IFERROR(Opttax!P117/GAMSopt!P117,"")</f>
        <v>0.999999999980515</v>
      </c>
      <c r="R117" s="128" t="n">
        <f aca="false">IFERROR(Opttax!Q117/GAMSopt!Q117,"")</f>
        <v>0.999999999966486</v>
      </c>
      <c r="S117" s="128" t="n">
        <f aca="false">IFERROR(Opttax!R117/GAMSopt!R117,"")</f>
        <v>0.999999999955614</v>
      </c>
      <c r="T117" s="128" t="n">
        <f aca="false">IFERROR(Opttax!S117/GAMSopt!S117,"")</f>
        <v>0.99999999999689</v>
      </c>
      <c r="U117" s="128" t="n">
        <f aca="false">IFERROR(Opttax!T117/GAMSopt!T117,"")</f>
        <v>1.00000000003775</v>
      </c>
      <c r="V117" s="128" t="n">
        <f aca="false">IFERROR(Opttax!U117/GAMSopt!U117,"")</f>
        <v>1.00000000009695</v>
      </c>
      <c r="W117" s="128" t="n">
        <f aca="false">IFERROR(Opttax!V117/GAMSopt!V117,"")</f>
        <v>1.00000000012222</v>
      </c>
      <c r="X117" s="128" t="n">
        <f aca="false">IFERROR(Opttax!W117/GAMSopt!W117,"")</f>
        <v>1.00000000002986</v>
      </c>
      <c r="Y117" s="128" t="n">
        <f aca="false">IFERROR(Opttax!X117/GAMSopt!X117,"")</f>
        <v>1.0000000000509</v>
      </c>
      <c r="Z117" s="128" t="n">
        <f aca="false">IFERROR(Opttax!Y117/GAMSopt!Y117,"")</f>
        <v>0.99999999997517</v>
      </c>
      <c r="AA117" s="128" t="n">
        <f aca="false">IFERROR(Opttax!Z117/GAMSopt!Z117,"")</f>
        <v>0.999999999947654</v>
      </c>
      <c r="AB117" s="128" t="n">
        <f aca="false">IFERROR(Opttax!AA117/GAMSopt!AA117,"")</f>
        <v>0.99999999995329</v>
      </c>
      <c r="AC117" s="128" t="n">
        <f aca="false">IFERROR(Opttax!AB117/GAMSopt!AB117,"")</f>
        <v>0.999999999930431</v>
      </c>
      <c r="AD117" s="128" t="n">
        <f aca="false">IFERROR(Opttax!AC117/GAMSopt!AC117,"")</f>
        <v>0.999999999956498</v>
      </c>
      <c r="AE117" s="128" t="n">
        <f aca="false">IFERROR(Opttax!AD117/GAMSopt!AD117,"")</f>
        <v>1.00000000002499</v>
      </c>
      <c r="AF117" s="128" t="n">
        <f aca="false">IFERROR(Opttax!AE117/GAMSopt!AE117,"")</f>
        <v>1.00000000009642</v>
      </c>
      <c r="AG117" s="128" t="n">
        <f aca="false">IFERROR(Opttax!AF117/GAMSopt!AF117,"")</f>
        <v>1.00000000002145</v>
      </c>
      <c r="AH117" s="128" t="n">
        <f aca="false">IFERROR(Opttax!AG117/GAMSopt!AG117,"")</f>
        <v>1.00000000003498</v>
      </c>
      <c r="AI117" s="128" t="n">
        <f aca="false">IFERROR(Opttax!AH117/GAMSopt!AH117,"")</f>
        <v>0.999999999952922</v>
      </c>
      <c r="AJ117" s="128" t="n">
        <f aca="false">IFERROR(Opttax!AI117/GAMSopt!AI117,"")</f>
        <v>1.00000000004003</v>
      </c>
      <c r="AK117" s="128" t="n">
        <f aca="false">IFERROR(Opttax!AJ117/GAMSopt!AJ117,"")</f>
        <v>1.00000000006788</v>
      </c>
      <c r="AL117" s="128" t="n">
        <f aca="false">IFERROR(Opttax!AK117/GAMSopt!AK117,"")</f>
        <v>1.00000000009744</v>
      </c>
      <c r="AM117" s="128" t="n">
        <f aca="false">IFERROR(Opttax!AL117/GAMSopt!AL117,"")</f>
        <v>1.00000000000737</v>
      </c>
      <c r="AN117" s="128" t="n">
        <f aca="false">IFERROR(Opttax!AM117/GAMSopt!AM117,"")</f>
        <v>0.999999999922288</v>
      </c>
      <c r="AO117" s="128" t="n">
        <f aca="false">IFERROR(Opttax!AN117/GAMSopt!AN117,"")</f>
        <v>0.999999999881986</v>
      </c>
      <c r="AP117" s="128" t="n">
        <f aca="false">IFERROR(Opttax!AO117/GAMSopt!AO117,"")</f>
        <v>0.999999999869675</v>
      </c>
      <c r="AQ117" s="128" t="n">
        <f aca="false">IFERROR(Opttax!AP117/GAMSopt!AP117,"")</f>
        <v>0.999999999980213</v>
      </c>
      <c r="AR117" s="128" t="n">
        <f aca="false">IFERROR(Opttax!AQ117/GAMSopt!AQ117,"")</f>
        <v>0.999999999927533</v>
      </c>
      <c r="AS117" s="128" t="n">
        <f aca="false">IFERROR(Opttax!AR117/GAMSopt!AR117,"")</f>
        <v>0.999999999864575</v>
      </c>
      <c r="AT117" s="128" t="n">
        <f aca="false">IFERROR(Opttax!AS117/GAMSopt!AS117,"")</f>
        <v>0.999999999889911</v>
      </c>
      <c r="AU117" s="128" t="n">
        <f aca="false">IFERROR(Opttax!AT117/GAMSopt!AT117,"")</f>
        <v>0.999999999931755</v>
      </c>
      <c r="AV117" s="128" t="n">
        <f aca="false">IFERROR(Opttax!AU117/GAMSopt!AU117,"")</f>
        <v>0.999999999884282</v>
      </c>
      <c r="AW117" s="128" t="n">
        <f aca="false">IFERROR(Opttax!AV117/GAMSopt!AV117,"")</f>
        <v>0.999999999987377</v>
      </c>
      <c r="AX117" s="128" t="n">
        <f aca="false">IFERROR(Opttax!AW117/GAMSopt!AW117,"")</f>
        <v>0.999999999913009</v>
      </c>
      <c r="AY117" s="128" t="n">
        <f aca="false">IFERROR(Opttax!AX117/GAMSopt!AX117,"")</f>
        <v>0.999999999957211</v>
      </c>
      <c r="AZ117" s="128" t="n">
        <f aca="false">IFERROR(Opttax!AY117/GAMSopt!AY117,"")</f>
        <v>0.999999999919023</v>
      </c>
      <c r="BA117" s="128" t="n">
        <f aca="false">IFERROR(Opttax!AZ117/GAMSopt!AZ117,"")</f>
        <v>0.999999999878345</v>
      </c>
      <c r="BB117" s="128" t="n">
        <f aca="false">IFERROR(Opttax!BA117/GAMSopt!BA117,"")</f>
        <v>0.999999999923404</v>
      </c>
      <c r="BC117" s="128" t="n">
        <f aca="false">IFERROR(Opttax!BB117/GAMSopt!BB117,"")</f>
        <v>0.999999999954338</v>
      </c>
      <c r="BD117" s="128" t="n">
        <f aca="false">IFERROR(Opttax!BC117/GAMSopt!BC117,"")</f>
        <v>0.999999999975703</v>
      </c>
      <c r="BE117" s="128" t="n">
        <f aca="false">IFERROR(Opttax!BD117/GAMSopt!BD117,"")</f>
        <v>0.99999999999051</v>
      </c>
      <c r="BF117" s="128" t="n">
        <f aca="false">IFERROR(Opttax!BE117/GAMSopt!BE117,"")</f>
        <v>1.00000000000099</v>
      </c>
      <c r="BG117" s="128" t="n">
        <f aca="false">IFERROR(Opttax!BF117/GAMSopt!BF117,"")</f>
        <v>1.00000000000822</v>
      </c>
      <c r="BH117" s="128" t="n">
        <f aca="false">IFERROR(Opttax!BG117/GAMSopt!BG117,"")</f>
        <v>1.00000000001328</v>
      </c>
      <c r="BI117" s="128" t="n">
        <f aca="false">IFERROR(Opttax!BH117/GAMSopt!BH117,"")</f>
        <v>1.00000000001687</v>
      </c>
      <c r="BJ117" s="128" t="n">
        <f aca="false">IFERROR(Opttax!BI117/GAMSopt!BI117,"")</f>
        <v>1.00000000001936</v>
      </c>
    </row>
    <row r="118" customFormat="false" ht="12.75" hidden="false" customHeight="false" outlineLevel="0" collapsed="false">
      <c r="A118" s="0" t="str">
        <f aca="false">Opttax!A118</f>
        <v>DISCOUNT RATES</v>
      </c>
      <c r="B118" s="0" t="str">
        <f aca="false">GAMSopt!A118</f>
        <v>* DISCOUNT RATES</v>
      </c>
      <c r="C118" s="128" t="str">
        <f aca="false">IFERROR(Opttax!B118/GAMSopt!B118,"")</f>
        <v/>
      </c>
      <c r="D118" s="128" t="str">
        <f aca="false">IFERROR(Opttax!C118/GAMSopt!C118,"")</f>
        <v/>
      </c>
      <c r="E118" s="128" t="str">
        <f aca="false">IFERROR(Opttax!D118/GAMSopt!D118,"")</f>
        <v/>
      </c>
      <c r="F118" s="128" t="str">
        <f aca="false">IFERROR(Opttax!E118/GAMSopt!E118,"")</f>
        <v/>
      </c>
      <c r="G118" s="128" t="str">
        <f aca="false">IFERROR(Opttax!F118/GAMSopt!F118,"")</f>
        <v/>
      </c>
      <c r="H118" s="128" t="str">
        <f aca="false">IFERROR(Opttax!G118/GAMSopt!G118,"")</f>
        <v/>
      </c>
      <c r="I118" s="128" t="str">
        <f aca="false">IFERROR(Opttax!H118/GAMSopt!H118,"")</f>
        <v/>
      </c>
      <c r="J118" s="128" t="str">
        <f aca="false">IFERROR(Opttax!I118/GAMSopt!I118,"")</f>
        <v/>
      </c>
      <c r="K118" s="128" t="str">
        <f aca="false">IFERROR(Opttax!J118/GAMSopt!J118,"")</f>
        <v/>
      </c>
      <c r="L118" s="128" t="str">
        <f aca="false">IFERROR(Opttax!K118/GAMSopt!K118,"")</f>
        <v/>
      </c>
      <c r="M118" s="128" t="str">
        <f aca="false">IFERROR(Opttax!L118/GAMSopt!L118,"")</f>
        <v/>
      </c>
      <c r="N118" s="128" t="str">
        <f aca="false">IFERROR(Opttax!M118/GAMSopt!M118,"")</f>
        <v/>
      </c>
      <c r="O118" s="128" t="str">
        <f aca="false">IFERROR(Opttax!N118/GAMSopt!N118,"")</f>
        <v/>
      </c>
      <c r="P118" s="128" t="str">
        <f aca="false">IFERROR(Opttax!O118/GAMSopt!O118,"")</f>
        <v/>
      </c>
      <c r="Q118" s="128" t="str">
        <f aca="false">IFERROR(Opttax!P118/GAMSopt!P118,"")</f>
        <v/>
      </c>
      <c r="R118" s="128" t="str">
        <f aca="false">IFERROR(Opttax!Q118/GAMSopt!Q118,"")</f>
        <v/>
      </c>
      <c r="S118" s="128" t="str">
        <f aca="false">IFERROR(Opttax!R118/GAMSopt!R118,"")</f>
        <v/>
      </c>
      <c r="T118" s="128" t="str">
        <f aca="false">IFERROR(Opttax!S118/GAMSopt!S118,"")</f>
        <v/>
      </c>
      <c r="U118" s="128" t="str">
        <f aca="false">IFERROR(Opttax!T118/GAMSopt!T118,"")</f>
        <v/>
      </c>
      <c r="V118" s="128" t="str">
        <f aca="false">IFERROR(Opttax!U118/GAMSopt!U118,"")</f>
        <v/>
      </c>
      <c r="W118" s="128" t="str">
        <f aca="false">IFERROR(Opttax!V118/GAMSopt!V118,"")</f>
        <v/>
      </c>
      <c r="X118" s="128" t="str">
        <f aca="false">IFERROR(Opttax!W118/GAMSopt!W118,"")</f>
        <v/>
      </c>
      <c r="Y118" s="128" t="str">
        <f aca="false">IFERROR(Opttax!X118/GAMSopt!X118,"")</f>
        <v/>
      </c>
      <c r="Z118" s="128" t="str">
        <f aca="false">IFERROR(Opttax!Y118/GAMSopt!Y118,"")</f>
        <v/>
      </c>
      <c r="AA118" s="128" t="str">
        <f aca="false">IFERROR(Opttax!Z118/GAMSopt!Z118,"")</f>
        <v/>
      </c>
      <c r="AB118" s="128" t="str">
        <f aca="false">IFERROR(Opttax!AA118/GAMSopt!AA118,"")</f>
        <v/>
      </c>
      <c r="AC118" s="128" t="str">
        <f aca="false">IFERROR(Opttax!AB118/GAMSopt!AB118,"")</f>
        <v/>
      </c>
      <c r="AD118" s="128" t="str">
        <f aca="false">IFERROR(Opttax!AC118/GAMSopt!AC118,"")</f>
        <v/>
      </c>
      <c r="AE118" s="128" t="str">
        <f aca="false">IFERROR(Opttax!AD118/GAMSopt!AD118,"")</f>
        <v/>
      </c>
      <c r="AF118" s="128" t="str">
        <f aca="false">IFERROR(Opttax!AE118/GAMSopt!AE118,"")</f>
        <v/>
      </c>
      <c r="AG118" s="128" t="str">
        <f aca="false">IFERROR(Opttax!AF118/GAMSopt!AF118,"")</f>
        <v/>
      </c>
      <c r="AH118" s="128" t="str">
        <f aca="false">IFERROR(Opttax!AG118/GAMSopt!AG118,"")</f>
        <v/>
      </c>
      <c r="AI118" s="128" t="str">
        <f aca="false">IFERROR(Opttax!AH118/GAMSopt!AH118,"")</f>
        <v/>
      </c>
      <c r="AJ118" s="128" t="str">
        <f aca="false">IFERROR(Opttax!AI118/GAMSopt!AI118,"")</f>
        <v/>
      </c>
      <c r="AK118" s="128" t="str">
        <f aca="false">IFERROR(Opttax!AJ118/GAMSopt!AJ118,"")</f>
        <v/>
      </c>
      <c r="AL118" s="128" t="str">
        <f aca="false">IFERROR(Opttax!AK118/GAMSopt!AK118,"")</f>
        <v/>
      </c>
      <c r="AM118" s="128" t="str">
        <f aca="false">IFERROR(Opttax!AL118/GAMSopt!AL118,"")</f>
        <v/>
      </c>
      <c r="AN118" s="128" t="str">
        <f aca="false">IFERROR(Opttax!AM118/GAMSopt!AM118,"")</f>
        <v/>
      </c>
      <c r="AO118" s="128" t="str">
        <f aca="false">IFERROR(Opttax!AN118/GAMSopt!AN118,"")</f>
        <v/>
      </c>
      <c r="AP118" s="128" t="str">
        <f aca="false">IFERROR(Opttax!AO118/GAMSopt!AO118,"")</f>
        <v/>
      </c>
      <c r="AQ118" s="128" t="str">
        <f aca="false">IFERROR(Opttax!AP118/GAMSopt!AP118,"")</f>
        <v/>
      </c>
      <c r="AR118" s="128" t="str">
        <f aca="false">IFERROR(Opttax!AQ118/GAMSopt!AQ118,"")</f>
        <v/>
      </c>
      <c r="AS118" s="128" t="str">
        <f aca="false">IFERROR(Opttax!AR118/GAMSopt!AR118,"")</f>
        <v/>
      </c>
      <c r="AT118" s="128" t="str">
        <f aca="false">IFERROR(Opttax!AS118/GAMSopt!AS118,"")</f>
        <v/>
      </c>
      <c r="AU118" s="128" t="str">
        <f aca="false">IFERROR(Opttax!AT118/GAMSopt!AT118,"")</f>
        <v/>
      </c>
      <c r="AV118" s="128" t="str">
        <f aca="false">IFERROR(Opttax!AU118/GAMSopt!AU118,"")</f>
        <v/>
      </c>
      <c r="AW118" s="128" t="str">
        <f aca="false">IFERROR(Opttax!AV118/GAMSopt!AV118,"")</f>
        <v/>
      </c>
      <c r="AX118" s="128" t="str">
        <f aca="false">IFERROR(Opttax!AW118/GAMSopt!AW118,"")</f>
        <v/>
      </c>
      <c r="AY118" s="128" t="str">
        <f aca="false">IFERROR(Opttax!AX118/GAMSopt!AX118,"")</f>
        <v/>
      </c>
      <c r="AZ118" s="128" t="str">
        <f aca="false">IFERROR(Opttax!AY118/GAMSopt!AY118,"")</f>
        <v/>
      </c>
      <c r="BA118" s="128" t="str">
        <f aca="false">IFERROR(Opttax!AZ118/GAMSopt!AZ118,"")</f>
        <v/>
      </c>
      <c r="BB118" s="128" t="str">
        <f aca="false">IFERROR(Opttax!BA118/GAMSopt!BA118,"")</f>
        <v/>
      </c>
      <c r="BC118" s="128" t="str">
        <f aca="false">IFERROR(Opttax!BB118/GAMSopt!BB118,"")</f>
        <v/>
      </c>
      <c r="BD118" s="128" t="str">
        <f aca="false">IFERROR(Opttax!BC118/GAMSopt!BC118,"")</f>
        <v/>
      </c>
      <c r="BE118" s="128" t="str">
        <f aca="false">IFERROR(Opttax!BD118/GAMSopt!BD118,"")</f>
        <v/>
      </c>
      <c r="BF118" s="128" t="str">
        <f aca="false">IFERROR(Opttax!BE118/GAMSopt!BE118,"")</f>
        <v/>
      </c>
      <c r="BG118" s="128" t="str">
        <f aca="false">IFERROR(Opttax!BF118/GAMSopt!BF118,"")</f>
        <v/>
      </c>
      <c r="BH118" s="128" t="str">
        <f aca="false">IFERROR(Opttax!BG118/GAMSopt!BG118,"")</f>
        <v/>
      </c>
      <c r="BI118" s="128" t="str">
        <f aca="false">IFERROR(Opttax!BH118/GAMSopt!BH118,"")</f>
        <v/>
      </c>
      <c r="BJ118" s="128" t="str">
        <f aca="false">IFERROR(Opttax!BI118/GAMSopt!BI118,"")</f>
        <v/>
      </c>
    </row>
    <row r="119" customFormat="false" ht="12.75" hidden="false" customHeight="false" outlineLevel="0" collapsed="false">
      <c r="A119" s="0" t="str">
        <f aca="false">Opttax!A119</f>
        <v>Utility discount rate (per year)</v>
      </c>
      <c r="B119" s="0" t="str">
        <f aca="false">GAMSopt!A119</f>
        <v>Utility Discount Rate (per year)</v>
      </c>
      <c r="C119" s="128" t="n">
        <f aca="false">IFERROR(Opttax!B119/GAMSopt!B119,"")</f>
        <v>1</v>
      </c>
      <c r="D119" s="128" t="n">
        <f aca="false">IFERROR(Opttax!C119/GAMSopt!C119,"")</f>
        <v>1</v>
      </c>
      <c r="E119" s="128" t="n">
        <f aca="false">IFERROR(Opttax!D119/GAMSopt!D119,"")</f>
        <v>1</v>
      </c>
      <c r="F119" s="128" t="n">
        <f aca="false">IFERROR(Opttax!E119/GAMSopt!E119,"")</f>
        <v>1</v>
      </c>
      <c r="G119" s="128" t="n">
        <f aca="false">IFERROR(Opttax!F119/GAMSopt!F119,"")</f>
        <v>1</v>
      </c>
      <c r="H119" s="128" t="n">
        <f aca="false">IFERROR(Opttax!G119/GAMSopt!G119,"")</f>
        <v>1</v>
      </c>
      <c r="I119" s="128" t="n">
        <f aca="false">IFERROR(Opttax!H119/GAMSopt!H119,"")</f>
        <v>1</v>
      </c>
      <c r="J119" s="128" t="n">
        <f aca="false">IFERROR(Opttax!I119/GAMSopt!I119,"")</f>
        <v>1</v>
      </c>
      <c r="K119" s="128" t="n">
        <f aca="false">IFERROR(Opttax!J119/GAMSopt!J119,"")</f>
        <v>1</v>
      </c>
      <c r="L119" s="128" t="n">
        <f aca="false">IFERROR(Opttax!K119/GAMSopt!K119,"")</f>
        <v>1</v>
      </c>
      <c r="M119" s="128" t="n">
        <f aca="false">IFERROR(Opttax!L119/GAMSopt!L119,"")</f>
        <v>1</v>
      </c>
      <c r="N119" s="128" t="n">
        <f aca="false">IFERROR(Opttax!M119/GAMSopt!M119,"")</f>
        <v>1</v>
      </c>
      <c r="O119" s="128" t="n">
        <f aca="false">IFERROR(Opttax!N119/GAMSopt!N119,"")</f>
        <v>1</v>
      </c>
      <c r="P119" s="128" t="n">
        <f aca="false">IFERROR(Opttax!O119/GAMSopt!O119,"")</f>
        <v>1</v>
      </c>
      <c r="Q119" s="128" t="n">
        <f aca="false">IFERROR(Opttax!P119/GAMSopt!P119,"")</f>
        <v>1</v>
      </c>
      <c r="R119" s="128" t="n">
        <f aca="false">IFERROR(Opttax!Q119/GAMSopt!Q119,"")</f>
        <v>1</v>
      </c>
      <c r="S119" s="128" t="n">
        <f aca="false">IFERROR(Opttax!R119/GAMSopt!R119,"")</f>
        <v>1</v>
      </c>
      <c r="T119" s="128" t="n">
        <f aca="false">IFERROR(Opttax!S119/GAMSopt!S119,"")</f>
        <v>1</v>
      </c>
      <c r="U119" s="128" t="n">
        <f aca="false">IFERROR(Opttax!T119/GAMSopt!T119,"")</f>
        <v>1</v>
      </c>
      <c r="V119" s="128" t="n">
        <f aca="false">IFERROR(Opttax!U119/GAMSopt!U119,"")</f>
        <v>1</v>
      </c>
      <c r="W119" s="128" t="n">
        <f aca="false">IFERROR(Opttax!V119/GAMSopt!V119,"")</f>
        <v>1</v>
      </c>
      <c r="X119" s="128" t="n">
        <f aca="false">IFERROR(Opttax!W119/GAMSopt!W119,"")</f>
        <v>1</v>
      </c>
      <c r="Y119" s="128" t="n">
        <f aca="false">IFERROR(Opttax!X119/GAMSopt!X119,"")</f>
        <v>1</v>
      </c>
      <c r="Z119" s="128" t="n">
        <f aca="false">IFERROR(Opttax!Y119/GAMSopt!Y119,"")</f>
        <v>1</v>
      </c>
      <c r="AA119" s="128" t="n">
        <f aca="false">IFERROR(Opttax!Z119/GAMSopt!Z119,"")</f>
        <v>1</v>
      </c>
      <c r="AB119" s="128" t="n">
        <f aca="false">IFERROR(Opttax!AA119/GAMSopt!AA119,"")</f>
        <v>1</v>
      </c>
      <c r="AC119" s="128" t="n">
        <f aca="false">IFERROR(Opttax!AB119/GAMSopt!AB119,"")</f>
        <v>1</v>
      </c>
      <c r="AD119" s="128" t="n">
        <f aca="false">IFERROR(Opttax!AC119/GAMSopt!AC119,"")</f>
        <v>1</v>
      </c>
      <c r="AE119" s="128" t="n">
        <f aca="false">IFERROR(Opttax!AD119/GAMSopt!AD119,"")</f>
        <v>1</v>
      </c>
      <c r="AF119" s="128" t="n">
        <f aca="false">IFERROR(Opttax!AE119/GAMSopt!AE119,"")</f>
        <v>1</v>
      </c>
      <c r="AG119" s="128" t="n">
        <f aca="false">IFERROR(Opttax!AF119/GAMSopt!AF119,"")</f>
        <v>1</v>
      </c>
      <c r="AH119" s="128" t="n">
        <f aca="false">IFERROR(Opttax!AG119/GAMSopt!AG119,"")</f>
        <v>1</v>
      </c>
      <c r="AI119" s="128" t="n">
        <f aca="false">IFERROR(Opttax!AH119/GAMSopt!AH119,"")</f>
        <v>1</v>
      </c>
      <c r="AJ119" s="128" t="n">
        <f aca="false">IFERROR(Opttax!AI119/GAMSopt!AI119,"")</f>
        <v>1</v>
      </c>
      <c r="AK119" s="128" t="n">
        <f aca="false">IFERROR(Opttax!AJ119/GAMSopt!AJ119,"")</f>
        <v>1</v>
      </c>
      <c r="AL119" s="128" t="n">
        <f aca="false">IFERROR(Opttax!AK119/GAMSopt!AK119,"")</f>
        <v>1</v>
      </c>
      <c r="AM119" s="128" t="n">
        <f aca="false">IFERROR(Opttax!AL119/GAMSopt!AL119,"")</f>
        <v>1</v>
      </c>
      <c r="AN119" s="128" t="n">
        <f aca="false">IFERROR(Opttax!AM119/GAMSopt!AM119,"")</f>
        <v>1</v>
      </c>
      <c r="AO119" s="128" t="n">
        <f aca="false">IFERROR(Opttax!AN119/GAMSopt!AN119,"")</f>
        <v>1</v>
      </c>
      <c r="AP119" s="128" t="n">
        <f aca="false">IFERROR(Opttax!AO119/GAMSopt!AO119,"")</f>
        <v>1</v>
      </c>
      <c r="AQ119" s="128" t="n">
        <f aca="false">IFERROR(Opttax!AP119/GAMSopt!AP119,"")</f>
        <v>1</v>
      </c>
      <c r="AR119" s="128" t="n">
        <f aca="false">IFERROR(Opttax!AQ119/GAMSopt!AQ119,"")</f>
        <v>1</v>
      </c>
      <c r="AS119" s="128" t="n">
        <f aca="false">IFERROR(Opttax!AR119/GAMSopt!AR119,"")</f>
        <v>1</v>
      </c>
      <c r="AT119" s="128" t="n">
        <f aca="false">IFERROR(Opttax!AS119/GAMSopt!AS119,"")</f>
        <v>1</v>
      </c>
      <c r="AU119" s="128" t="n">
        <f aca="false">IFERROR(Opttax!AT119/GAMSopt!AT119,"")</f>
        <v>1</v>
      </c>
      <c r="AV119" s="128" t="n">
        <f aca="false">IFERROR(Opttax!AU119/GAMSopt!AU119,"")</f>
        <v>1</v>
      </c>
      <c r="AW119" s="128" t="n">
        <f aca="false">IFERROR(Opttax!AV119/GAMSopt!AV119,"")</f>
        <v>1</v>
      </c>
      <c r="AX119" s="128" t="n">
        <f aca="false">IFERROR(Opttax!AW119/GAMSopt!AW119,"")</f>
        <v>1</v>
      </c>
      <c r="AY119" s="128" t="n">
        <f aca="false">IFERROR(Opttax!AX119/GAMSopt!AX119,"")</f>
        <v>1</v>
      </c>
      <c r="AZ119" s="128" t="n">
        <f aca="false">IFERROR(Opttax!AY119/GAMSopt!AY119,"")</f>
        <v>1</v>
      </c>
      <c r="BA119" s="128" t="n">
        <f aca="false">IFERROR(Opttax!AZ119/GAMSopt!AZ119,"")</f>
        <v>1</v>
      </c>
      <c r="BB119" s="128" t="n">
        <f aca="false">IFERROR(Opttax!BA119/GAMSopt!BA119,"")</f>
        <v>1</v>
      </c>
      <c r="BC119" s="128" t="n">
        <f aca="false">IFERROR(Opttax!BB119/GAMSopt!BB119,"")</f>
        <v>1</v>
      </c>
      <c r="BD119" s="128" t="n">
        <f aca="false">IFERROR(Opttax!BC119/GAMSopt!BC119,"")</f>
        <v>1</v>
      </c>
      <c r="BE119" s="128" t="n">
        <f aca="false">IFERROR(Opttax!BD119/GAMSopt!BD119,"")</f>
        <v>1</v>
      </c>
      <c r="BF119" s="128" t="n">
        <f aca="false">IFERROR(Opttax!BE119/GAMSopt!BE119,"")</f>
        <v>1</v>
      </c>
      <c r="BG119" s="128" t="n">
        <f aca="false">IFERROR(Opttax!BF119/GAMSopt!BF119,"")</f>
        <v>1</v>
      </c>
      <c r="BH119" s="128" t="n">
        <f aca="false">IFERROR(Opttax!BG119/GAMSopt!BG119,"")</f>
        <v>1</v>
      </c>
      <c r="BI119" s="128" t="n">
        <f aca="false">IFERROR(Opttax!BH119/GAMSopt!BH119,"")</f>
        <v>1</v>
      </c>
      <c r="BJ119" s="128" t="n">
        <f aca="false">IFERROR(Opttax!BI119/GAMSopt!BI119,"")</f>
        <v>1</v>
      </c>
    </row>
    <row r="120" customFormat="false" ht="12.75" hidden="false" customHeight="false" outlineLevel="0" collapsed="false">
      <c r="A120" s="0" t="str">
        <f aca="false">Opttax!A120</f>
        <v>First period gross MPK</v>
      </c>
      <c r="B120" s="0" t="str">
        <f aca="false">GAMSopt!A120</f>
        <v>First Period gross MPK</v>
      </c>
      <c r="C120" s="128" t="n">
        <f aca="false">IFERROR(Opttax!B120/GAMSopt!B120,"")</f>
        <v>1.00000000030104</v>
      </c>
      <c r="D120" s="128" t="n">
        <f aca="false">IFERROR(Opttax!C120/GAMSopt!C120,"")</f>
        <v>0.99999999979482</v>
      </c>
      <c r="E120" s="128" t="n">
        <f aca="false">IFERROR(Opttax!D120/GAMSopt!D120,"")</f>
        <v>1.00000000010435</v>
      </c>
      <c r="F120" s="128" t="n">
        <f aca="false">IFERROR(Opttax!E120/GAMSopt!E120,"")</f>
        <v>1.00000000013875</v>
      </c>
      <c r="G120" s="128" t="n">
        <f aca="false">IFERROR(Opttax!F120/GAMSopt!F120,"")</f>
        <v>0.999999999848478</v>
      </c>
      <c r="H120" s="128" t="n">
        <f aca="false">IFERROR(Opttax!G120/GAMSopt!G120,"")</f>
        <v>1.00000000019597</v>
      </c>
      <c r="I120" s="128" t="n">
        <f aca="false">IFERROR(Opttax!H120/GAMSopt!H120,"")</f>
        <v>0.999999999754369</v>
      </c>
      <c r="J120" s="128" t="n">
        <f aca="false">IFERROR(Opttax!I120/GAMSopt!I120,"")</f>
        <v>1.00000000004732</v>
      </c>
      <c r="K120" s="128" t="n">
        <f aca="false">IFERROR(Opttax!J120/GAMSopt!J120,"")</f>
        <v>0.999999999642031</v>
      </c>
      <c r="L120" s="128" t="n">
        <f aca="false">IFERROR(Opttax!K120/GAMSopt!K120,"")</f>
        <v>1.00000000015727</v>
      </c>
      <c r="M120" s="128" t="n">
        <f aca="false">IFERROR(Opttax!L120/GAMSopt!L120,"")</f>
        <v>0.999999999896104</v>
      </c>
      <c r="N120" s="128" t="n">
        <f aca="false">IFERROR(Opttax!M120/GAMSopt!M120,"")</f>
        <v>1.00000000033741</v>
      </c>
      <c r="O120" s="128" t="n">
        <f aca="false">IFERROR(Opttax!N120/GAMSopt!N120,"")</f>
        <v>1.00000000014659</v>
      </c>
      <c r="P120" s="128" t="n">
        <f aca="false">IFERROR(Opttax!O120/GAMSopt!O120,"")</f>
        <v>0.999999999836322</v>
      </c>
      <c r="Q120" s="128" t="n">
        <f aca="false">IFERROR(Opttax!P120/GAMSopt!P120,"")</f>
        <v>1.00000000008658</v>
      </c>
      <c r="R120" s="128" t="n">
        <f aca="false">IFERROR(Opttax!Q120/GAMSopt!Q120,"")</f>
        <v>1.00000000000854</v>
      </c>
      <c r="S120" s="128" t="n">
        <f aca="false">IFERROR(Opttax!R120/GAMSopt!R120,"")</f>
        <v>1.00000000001416</v>
      </c>
      <c r="T120" s="128" t="n">
        <f aca="false">IFERROR(Opttax!S120/GAMSopt!S120,"")</f>
        <v>0.999999999736328</v>
      </c>
      <c r="U120" s="128" t="n">
        <f aca="false">IFERROR(Opttax!T120/GAMSopt!T120,"")</f>
        <v>0.999999999621108</v>
      </c>
      <c r="V120" s="128" t="n">
        <f aca="false">IFERROR(Opttax!U120/GAMSopt!U120,"")</f>
        <v>0.999999999748586</v>
      </c>
      <c r="W120" s="128" t="n">
        <f aca="false">IFERROR(Opttax!V120/GAMSopt!V120,"")</f>
        <v>1.00000000027724</v>
      </c>
      <c r="X120" s="128" t="n">
        <f aca="false">IFERROR(Opttax!W120/GAMSopt!W120,"")</f>
        <v>0.999999999717774</v>
      </c>
      <c r="Y120" s="128" t="n">
        <f aca="false">IFERROR(Opttax!X120/GAMSopt!X120,"")</f>
        <v>1.00000000024994</v>
      </c>
      <c r="Z120" s="128" t="n">
        <f aca="false">IFERROR(Opttax!Y120/GAMSopt!Y120,"")</f>
        <v>1.00000000021662</v>
      </c>
      <c r="AA120" s="128" t="n">
        <f aca="false">IFERROR(Opttax!Z120/GAMSopt!Z120,"")</f>
        <v>0.999999999996235</v>
      </c>
      <c r="AB120" s="128" t="n">
        <f aca="false">IFERROR(Opttax!AA120/GAMSopt!AA120,"")</f>
        <v>1.00000000005867</v>
      </c>
      <c r="AC120" s="128" t="n">
        <f aca="false">IFERROR(Opttax!AB120/GAMSopt!AB120,"")</f>
        <v>1.0000000002511</v>
      </c>
      <c r="AD120" s="128" t="n">
        <f aca="false">IFERROR(Opttax!AC120/GAMSopt!AC120,"")</f>
        <v>1.00000000038481</v>
      </c>
      <c r="AE120" s="128" t="n">
        <f aca="false">IFERROR(Opttax!AD120/GAMSopt!AD120,"")</f>
        <v>0.999999999763352</v>
      </c>
      <c r="AF120" s="128" t="n">
        <f aca="false">IFERROR(Opttax!AE120/GAMSopt!AE120,"")</f>
        <v>1.00000000008677</v>
      </c>
      <c r="AG120" s="128" t="n">
        <f aca="false">IFERROR(Opttax!AF120/GAMSopt!AF120,"")</f>
        <v>0.999999999884642</v>
      </c>
      <c r="AH120" s="128" t="n">
        <f aca="false">IFERROR(Opttax!AG120/GAMSopt!AG120,"")</f>
        <v>0.999999999570147</v>
      </c>
      <c r="AI120" s="128" t="n">
        <f aca="false">IFERROR(Opttax!AH120/GAMSopt!AH120,"")</f>
        <v>0.99999999970283</v>
      </c>
      <c r="AJ120" s="128" t="n">
        <f aca="false">IFERROR(Opttax!AI120/GAMSopt!AI120,"")</f>
        <v>0.999999999678977</v>
      </c>
      <c r="AK120" s="128" t="n">
        <f aca="false">IFERROR(Opttax!AJ120/GAMSopt!AJ120,"")</f>
        <v>0.999999999760978</v>
      </c>
      <c r="AL120" s="128" t="n">
        <f aca="false">IFERROR(Opttax!AK120/GAMSopt!AK120,"")</f>
        <v>1.00000000020582</v>
      </c>
      <c r="AM120" s="128" t="n">
        <f aca="false">IFERROR(Opttax!AL120/GAMSopt!AL120,"")</f>
        <v>0.99999999986126</v>
      </c>
      <c r="AN120" s="128" t="n">
        <f aca="false">IFERROR(Opttax!AM120/GAMSopt!AM120,"")</f>
        <v>0.99999999972544</v>
      </c>
      <c r="AO120" s="128" t="n">
        <f aca="false">IFERROR(Opttax!AN120/GAMSopt!AN120,"")</f>
        <v>1.00000000002348</v>
      </c>
      <c r="AP120" s="128" t="n">
        <f aca="false">IFERROR(Opttax!AO120/GAMSopt!AO120,"")</f>
        <v>1.00000000043574</v>
      </c>
      <c r="AQ120" s="128" t="n">
        <f aca="false">IFERROR(Opttax!AP120/GAMSopt!AP120,"")</f>
        <v>0.999999999734693</v>
      </c>
      <c r="AR120" s="128" t="n">
        <f aca="false">IFERROR(Opttax!AQ120/GAMSopt!AQ120,"")</f>
        <v>1.00000000017698</v>
      </c>
      <c r="AS120" s="128" t="n">
        <f aca="false">IFERROR(Opttax!AR120/GAMSopt!AR120,"")</f>
        <v>1.00000000034016</v>
      </c>
      <c r="AT120" s="128" t="n">
        <f aca="false">IFERROR(Opttax!AS120/GAMSopt!AS120,"")</f>
        <v>0.999999999774092</v>
      </c>
      <c r="AU120" s="128" t="n">
        <f aca="false">IFERROR(Opttax!AT120/GAMSopt!AT120,"")</f>
        <v>1.00000000042858</v>
      </c>
      <c r="AV120" s="128" t="n">
        <f aca="false">IFERROR(Opttax!AU120/GAMSopt!AU120,"")</f>
        <v>0.999999999662947</v>
      </c>
      <c r="AW120" s="128" t="n">
        <f aca="false">IFERROR(Opttax!AV120/GAMSopt!AV120,"")</f>
        <v>0.999999999870238</v>
      </c>
      <c r="AX120" s="128" t="n">
        <f aca="false">IFERROR(Opttax!AW120/GAMSopt!AW120,"")</f>
        <v>1.00000000029214</v>
      </c>
      <c r="AY120" s="128" t="n">
        <f aca="false">IFERROR(Opttax!AX120/GAMSopt!AX120,"")</f>
        <v>1.00000000034667</v>
      </c>
      <c r="AZ120" s="128" t="n">
        <f aca="false">IFERROR(Opttax!AY120/GAMSopt!AY120,"")</f>
        <v>0.999999999654687</v>
      </c>
      <c r="BA120" s="128" t="n">
        <f aca="false">IFERROR(Opttax!AZ120/GAMSopt!AZ120,"")</f>
        <v>1.00000000049831</v>
      </c>
      <c r="BB120" s="128" t="n">
        <f aca="false">IFERROR(Opttax!BA120/GAMSopt!BA120,"")</f>
        <v>1.00000000049309</v>
      </c>
      <c r="BC120" s="128" t="n">
        <f aca="false">IFERROR(Opttax!BB120/GAMSopt!BB120,"")</f>
        <v>1.00000000021736</v>
      </c>
      <c r="BD120" s="128" t="n">
        <f aca="false">IFERROR(Opttax!BC120/GAMSopt!BC120,"")</f>
        <v>1.0000000004059</v>
      </c>
      <c r="BE120" s="128" t="n">
        <f aca="false">IFERROR(Opttax!BD120/GAMSopt!BD120,"")</f>
        <v>0.999999999651597</v>
      </c>
      <c r="BF120" s="128" t="n">
        <f aca="false">IFERROR(Opttax!BE120/GAMSopt!BE120,"")</f>
        <v>0.99999999962666</v>
      </c>
      <c r="BG120" s="128" t="n">
        <f aca="false">IFERROR(Opttax!BF120/GAMSopt!BF120,"")</f>
        <v>0.999999999609288</v>
      </c>
      <c r="BH120" s="128" t="n">
        <f aca="false">IFERROR(Opttax!BG120/GAMSopt!BG120,"")</f>
        <v>1.00000000039604</v>
      </c>
      <c r="BI120" s="128" t="n">
        <f aca="false">IFERROR(Opttax!BH120/GAMSopt!BH120,"")</f>
        <v>0.999999999538165</v>
      </c>
      <c r="BJ120" s="128" t="n">
        <f aca="false">IFERROR(Opttax!BI120/GAMSopt!BI120,"")</f>
        <v>1.00000000025198</v>
      </c>
    </row>
    <row r="121" customFormat="false" ht="12.75" hidden="false" customHeight="false" outlineLevel="0" collapsed="false">
      <c r="A121" s="0" t="str">
        <f aca="false">Opttax!A121</f>
        <v>All period gross MPK</v>
      </c>
      <c r="B121" s="0" t="str">
        <f aca="false">GAMSopt!A121</f>
        <v>All Periods gross MPK</v>
      </c>
      <c r="C121" s="128" t="str">
        <f aca="false">IFERROR(Opttax!B121/GAMSopt!B121,"")</f>
        <v/>
      </c>
      <c r="D121" s="128" t="str">
        <f aca="false">IFERROR(Opttax!C121/GAMSopt!C121,"")</f>
        <v/>
      </c>
      <c r="E121" s="128" t="str">
        <f aca="false">IFERROR(Opttax!D121/GAMSopt!D121,"")</f>
        <v/>
      </c>
      <c r="F121" s="128" t="str">
        <f aca="false">IFERROR(Opttax!E121/GAMSopt!E121,"")</f>
        <v/>
      </c>
      <c r="G121" s="128" t="str">
        <f aca="false">IFERROR(Opttax!F121/GAMSopt!F121,"")</f>
        <v/>
      </c>
      <c r="H121" s="128" t="str">
        <f aca="false">IFERROR(Opttax!G121/GAMSopt!G121,"")</f>
        <v/>
      </c>
      <c r="I121" s="128" t="str">
        <f aca="false">IFERROR(Opttax!H121/GAMSopt!H121,"")</f>
        <v/>
      </c>
      <c r="J121" s="128" t="str">
        <f aca="false">IFERROR(Opttax!I121/GAMSopt!I121,"")</f>
        <v/>
      </c>
      <c r="K121" s="128" t="str">
        <f aca="false">IFERROR(Opttax!J121/GAMSopt!J121,"")</f>
        <v/>
      </c>
      <c r="L121" s="128" t="str">
        <f aca="false">IFERROR(Opttax!K121/GAMSopt!K121,"")</f>
        <v/>
      </c>
      <c r="M121" s="128" t="str">
        <f aca="false">IFERROR(Opttax!L121/GAMSopt!L121,"")</f>
        <v/>
      </c>
      <c r="N121" s="128" t="str">
        <f aca="false">IFERROR(Opttax!M121/GAMSopt!M121,"")</f>
        <v/>
      </c>
      <c r="O121" s="128" t="str">
        <f aca="false">IFERROR(Opttax!N121/GAMSopt!N121,"")</f>
        <v/>
      </c>
      <c r="P121" s="128" t="str">
        <f aca="false">IFERROR(Opttax!O121/GAMSopt!O121,"")</f>
        <v/>
      </c>
      <c r="Q121" s="128" t="str">
        <f aca="false">IFERROR(Opttax!P121/GAMSopt!P121,"")</f>
        <v/>
      </c>
      <c r="R121" s="128" t="str">
        <f aca="false">IFERROR(Opttax!Q121/GAMSopt!Q121,"")</f>
        <v/>
      </c>
      <c r="S121" s="128" t="str">
        <f aca="false">IFERROR(Opttax!R121/GAMSopt!R121,"")</f>
        <v/>
      </c>
      <c r="T121" s="128" t="str">
        <f aca="false">IFERROR(Opttax!S121/GAMSopt!S121,"")</f>
        <v/>
      </c>
      <c r="U121" s="128" t="str">
        <f aca="false">IFERROR(Opttax!T121/GAMSopt!T121,"")</f>
        <v/>
      </c>
      <c r="V121" s="128" t="str">
        <f aca="false">IFERROR(Opttax!U121/GAMSopt!U121,"")</f>
        <v/>
      </c>
      <c r="W121" s="128" t="str">
        <f aca="false">IFERROR(Opttax!V121/GAMSopt!V121,"")</f>
        <v/>
      </c>
      <c r="X121" s="128" t="str">
        <f aca="false">IFERROR(Opttax!W121/GAMSopt!W121,"")</f>
        <v/>
      </c>
      <c r="Y121" s="128" t="str">
        <f aca="false">IFERROR(Opttax!X121/GAMSopt!X121,"")</f>
        <v/>
      </c>
      <c r="Z121" s="128" t="str">
        <f aca="false">IFERROR(Opttax!Y121/GAMSopt!Y121,"")</f>
        <v/>
      </c>
      <c r="AA121" s="128" t="str">
        <f aca="false">IFERROR(Opttax!Z121/GAMSopt!Z121,"")</f>
        <v/>
      </c>
      <c r="AB121" s="128" t="str">
        <f aca="false">IFERROR(Opttax!AA121/GAMSopt!AA121,"")</f>
        <v/>
      </c>
      <c r="AC121" s="128" t="str">
        <f aca="false">IFERROR(Opttax!AB121/GAMSopt!AB121,"")</f>
        <v/>
      </c>
      <c r="AD121" s="128" t="str">
        <f aca="false">IFERROR(Opttax!AC121/GAMSopt!AC121,"")</f>
        <v/>
      </c>
      <c r="AE121" s="128" t="str">
        <f aca="false">IFERROR(Opttax!AD121/GAMSopt!AD121,"")</f>
        <v/>
      </c>
      <c r="AF121" s="128" t="str">
        <f aca="false">IFERROR(Opttax!AE121/GAMSopt!AE121,"")</f>
        <v/>
      </c>
      <c r="AG121" s="128" t="str">
        <f aca="false">IFERROR(Opttax!AF121/GAMSopt!AF121,"")</f>
        <v/>
      </c>
      <c r="AH121" s="128" t="str">
        <f aca="false">IFERROR(Opttax!AG121/GAMSopt!AG121,"")</f>
        <v/>
      </c>
      <c r="AI121" s="128" t="str">
        <f aca="false">IFERROR(Opttax!AH121/GAMSopt!AH121,"")</f>
        <v/>
      </c>
      <c r="AJ121" s="128" t="str">
        <f aca="false">IFERROR(Opttax!AI121/GAMSopt!AI121,"")</f>
        <v/>
      </c>
      <c r="AK121" s="128" t="str">
        <f aca="false">IFERROR(Opttax!AJ121/GAMSopt!AJ121,"")</f>
        <v/>
      </c>
      <c r="AL121" s="128" t="str">
        <f aca="false">IFERROR(Opttax!AK121/GAMSopt!AK121,"")</f>
        <v/>
      </c>
      <c r="AM121" s="128" t="str">
        <f aca="false">IFERROR(Opttax!AL121/GAMSopt!AL121,"")</f>
        <v/>
      </c>
      <c r="AN121" s="128" t="str">
        <f aca="false">IFERROR(Opttax!AM121/GAMSopt!AM121,"")</f>
        <v/>
      </c>
      <c r="AO121" s="128" t="str">
        <f aca="false">IFERROR(Opttax!AN121/GAMSopt!AN121,"")</f>
        <v/>
      </c>
      <c r="AP121" s="128" t="str">
        <f aca="false">IFERROR(Opttax!AO121/GAMSopt!AO121,"")</f>
        <v/>
      </c>
      <c r="AQ121" s="128" t="str">
        <f aca="false">IFERROR(Opttax!AP121/GAMSopt!AP121,"")</f>
        <v/>
      </c>
      <c r="AR121" s="128" t="str">
        <f aca="false">IFERROR(Opttax!AQ121/GAMSopt!AQ121,"")</f>
        <v/>
      </c>
      <c r="AS121" s="128" t="str">
        <f aca="false">IFERROR(Opttax!AR121/GAMSopt!AR121,"")</f>
        <v/>
      </c>
      <c r="AT121" s="128" t="str">
        <f aca="false">IFERROR(Opttax!AS121/GAMSopt!AS121,"")</f>
        <v/>
      </c>
      <c r="AU121" s="128" t="str">
        <f aca="false">IFERROR(Opttax!AT121/GAMSopt!AT121,"")</f>
        <v/>
      </c>
      <c r="AV121" s="128" t="str">
        <f aca="false">IFERROR(Opttax!AU121/GAMSopt!AU121,"")</f>
        <v/>
      </c>
      <c r="AW121" s="128" t="str">
        <f aca="false">IFERROR(Opttax!AV121/GAMSopt!AV121,"")</f>
        <v/>
      </c>
      <c r="AX121" s="128" t="str">
        <f aca="false">IFERROR(Opttax!AW121/GAMSopt!AW121,"")</f>
        <v/>
      </c>
      <c r="AY121" s="128" t="str">
        <f aca="false">IFERROR(Opttax!AX121/GAMSopt!AX121,"")</f>
        <v/>
      </c>
      <c r="AZ121" s="128" t="str">
        <f aca="false">IFERROR(Opttax!AY121/GAMSopt!AY121,"")</f>
        <v/>
      </c>
      <c r="BA121" s="128" t="str">
        <f aca="false">IFERROR(Opttax!AZ121/GAMSopt!AZ121,"")</f>
        <v/>
      </c>
      <c r="BB121" s="128" t="str">
        <f aca="false">IFERROR(Opttax!BA121/GAMSopt!BA121,"")</f>
        <v/>
      </c>
      <c r="BC121" s="128" t="str">
        <f aca="false">IFERROR(Opttax!BB121/GAMSopt!BB121,"")</f>
        <v/>
      </c>
      <c r="BD121" s="128" t="str">
        <f aca="false">IFERROR(Opttax!BC121/GAMSopt!BC121,"")</f>
        <v/>
      </c>
      <c r="BE121" s="128" t="str">
        <f aca="false">IFERROR(Opttax!BD121/GAMSopt!BD121,"")</f>
        <v/>
      </c>
      <c r="BF121" s="128" t="str">
        <f aca="false">IFERROR(Opttax!BE121/GAMSopt!BE121,"")</f>
        <v/>
      </c>
      <c r="BG121" s="128" t="str">
        <f aca="false">IFERROR(Opttax!BF121/GAMSopt!BF121,"")</f>
        <v/>
      </c>
      <c r="BH121" s="128" t="str">
        <f aca="false">IFERROR(Opttax!BG121/GAMSopt!BG121,"")</f>
        <v/>
      </c>
      <c r="BI121" s="128" t="str">
        <f aca="false">IFERROR(Opttax!BH121/GAMSopt!BH121,"")</f>
        <v/>
      </c>
      <c r="BJ121" s="128" t="str">
        <f aca="false">IFERROR(Opttax!BI121/GAMSopt!BI121,"")</f>
        <v/>
      </c>
    </row>
    <row r="122" customFormat="false" ht="12.75" hidden="false" customHeight="false" outlineLevel="0" collapsed="false">
      <c r="A122" s="0" t="str">
        <f aca="false">Opttax!A122</f>
        <v>WELFARE</v>
      </c>
      <c r="B122" s="0" t="str">
        <f aca="false">GAMSopt!A122</f>
        <v>* WELFARE</v>
      </c>
      <c r="C122" s="128" t="str">
        <f aca="false">IFERROR(Opttax!B122/GAMSopt!B122,"")</f>
        <v/>
      </c>
      <c r="D122" s="128" t="str">
        <f aca="false">IFERROR(Opttax!C122/GAMSopt!C122,"")</f>
        <v/>
      </c>
      <c r="E122" s="128" t="str">
        <f aca="false">IFERROR(Opttax!D122/GAMSopt!D122,"")</f>
        <v/>
      </c>
      <c r="F122" s="128" t="str">
        <f aca="false">IFERROR(Opttax!E122/GAMSopt!E122,"")</f>
        <v/>
      </c>
      <c r="G122" s="128" t="str">
        <f aca="false">IFERROR(Opttax!F122/GAMSopt!F122,"")</f>
        <v/>
      </c>
      <c r="H122" s="128" t="str">
        <f aca="false">IFERROR(Opttax!G122/GAMSopt!G122,"")</f>
        <v/>
      </c>
      <c r="I122" s="128" t="str">
        <f aca="false">IFERROR(Opttax!H122/GAMSopt!H122,"")</f>
        <v/>
      </c>
      <c r="J122" s="128" t="str">
        <f aca="false">IFERROR(Opttax!I122/GAMSopt!I122,"")</f>
        <v/>
      </c>
      <c r="K122" s="128" t="str">
        <f aca="false">IFERROR(Opttax!J122/GAMSopt!J122,"")</f>
        <v/>
      </c>
      <c r="L122" s="128" t="str">
        <f aca="false">IFERROR(Opttax!K122/GAMSopt!K122,"")</f>
        <v/>
      </c>
      <c r="M122" s="128" t="str">
        <f aca="false">IFERROR(Opttax!L122/GAMSopt!L122,"")</f>
        <v/>
      </c>
      <c r="N122" s="128" t="str">
        <f aca="false">IFERROR(Opttax!M122/GAMSopt!M122,"")</f>
        <v/>
      </c>
      <c r="O122" s="128" t="str">
        <f aca="false">IFERROR(Opttax!N122/GAMSopt!N122,"")</f>
        <v/>
      </c>
      <c r="P122" s="128" t="str">
        <f aca="false">IFERROR(Opttax!O122/GAMSopt!O122,"")</f>
        <v/>
      </c>
      <c r="Q122" s="128" t="str">
        <f aca="false">IFERROR(Opttax!P122/GAMSopt!P122,"")</f>
        <v/>
      </c>
      <c r="R122" s="128" t="str">
        <f aca="false">IFERROR(Opttax!Q122/GAMSopt!Q122,"")</f>
        <v/>
      </c>
      <c r="S122" s="128" t="str">
        <f aca="false">IFERROR(Opttax!R122/GAMSopt!R122,"")</f>
        <v/>
      </c>
      <c r="T122" s="128" t="str">
        <f aca="false">IFERROR(Opttax!S122/GAMSopt!S122,"")</f>
        <v/>
      </c>
      <c r="U122" s="128" t="str">
        <f aca="false">IFERROR(Opttax!T122/GAMSopt!T122,"")</f>
        <v/>
      </c>
      <c r="V122" s="128" t="str">
        <f aca="false">IFERROR(Opttax!U122/GAMSopt!U122,"")</f>
        <v/>
      </c>
      <c r="W122" s="128" t="str">
        <f aca="false">IFERROR(Opttax!V122/GAMSopt!V122,"")</f>
        <v/>
      </c>
      <c r="X122" s="128" t="str">
        <f aca="false">IFERROR(Opttax!W122/GAMSopt!W122,"")</f>
        <v/>
      </c>
      <c r="Y122" s="128" t="str">
        <f aca="false">IFERROR(Opttax!X122/GAMSopt!X122,"")</f>
        <v/>
      </c>
      <c r="Z122" s="128" t="str">
        <f aca="false">IFERROR(Opttax!Y122/GAMSopt!Y122,"")</f>
        <v/>
      </c>
      <c r="AA122" s="128" t="str">
        <f aca="false">IFERROR(Opttax!Z122/GAMSopt!Z122,"")</f>
        <v/>
      </c>
      <c r="AB122" s="128" t="str">
        <f aca="false">IFERROR(Opttax!AA122/GAMSopt!AA122,"")</f>
        <v/>
      </c>
      <c r="AC122" s="128" t="str">
        <f aca="false">IFERROR(Opttax!AB122/GAMSopt!AB122,"")</f>
        <v/>
      </c>
      <c r="AD122" s="128" t="str">
        <f aca="false">IFERROR(Opttax!AC122/GAMSopt!AC122,"")</f>
        <v/>
      </c>
      <c r="AE122" s="128" t="str">
        <f aca="false">IFERROR(Opttax!AD122/GAMSopt!AD122,"")</f>
        <v/>
      </c>
      <c r="AF122" s="128" t="str">
        <f aca="false">IFERROR(Opttax!AE122/GAMSopt!AE122,"")</f>
        <v/>
      </c>
      <c r="AG122" s="128" t="str">
        <f aca="false">IFERROR(Opttax!AF122/GAMSopt!AF122,"")</f>
        <v/>
      </c>
      <c r="AH122" s="128" t="str">
        <f aca="false">IFERROR(Opttax!AG122/GAMSopt!AG122,"")</f>
        <v/>
      </c>
      <c r="AI122" s="128" t="str">
        <f aca="false">IFERROR(Opttax!AH122/GAMSopt!AH122,"")</f>
        <v/>
      </c>
      <c r="AJ122" s="128" t="str">
        <f aca="false">IFERROR(Opttax!AI122/GAMSopt!AI122,"")</f>
        <v/>
      </c>
      <c r="AK122" s="128" t="str">
        <f aca="false">IFERROR(Opttax!AJ122/GAMSopt!AJ122,"")</f>
        <v/>
      </c>
      <c r="AL122" s="128" t="str">
        <f aca="false">IFERROR(Opttax!AK122/GAMSopt!AK122,"")</f>
        <v/>
      </c>
      <c r="AM122" s="128" t="str">
        <f aca="false">IFERROR(Opttax!AL122/GAMSopt!AL122,"")</f>
        <v/>
      </c>
      <c r="AN122" s="128" t="str">
        <f aca="false">IFERROR(Opttax!AM122/GAMSopt!AM122,"")</f>
        <v/>
      </c>
      <c r="AO122" s="128" t="str">
        <f aca="false">IFERROR(Opttax!AN122/GAMSopt!AN122,"")</f>
        <v/>
      </c>
      <c r="AP122" s="128" t="str">
        <f aca="false">IFERROR(Opttax!AO122/GAMSopt!AO122,"")</f>
        <v/>
      </c>
      <c r="AQ122" s="128" t="str">
        <f aca="false">IFERROR(Opttax!AP122/GAMSopt!AP122,"")</f>
        <v/>
      </c>
      <c r="AR122" s="128" t="str">
        <f aca="false">IFERROR(Opttax!AQ122/GAMSopt!AQ122,"")</f>
        <v/>
      </c>
      <c r="AS122" s="128" t="str">
        <f aca="false">IFERROR(Opttax!AR122/GAMSopt!AR122,"")</f>
        <v/>
      </c>
      <c r="AT122" s="128" t="str">
        <f aca="false">IFERROR(Opttax!AS122/GAMSopt!AS122,"")</f>
        <v/>
      </c>
      <c r="AU122" s="128" t="str">
        <f aca="false">IFERROR(Opttax!AT122/GAMSopt!AT122,"")</f>
        <v/>
      </c>
      <c r="AV122" s="128" t="str">
        <f aca="false">IFERROR(Opttax!AU122/GAMSopt!AU122,"")</f>
        <v/>
      </c>
      <c r="AW122" s="128" t="str">
        <f aca="false">IFERROR(Opttax!AV122/GAMSopt!AV122,"")</f>
        <v/>
      </c>
      <c r="AX122" s="128" t="str">
        <f aca="false">IFERROR(Opttax!AW122/GAMSopt!AW122,"")</f>
        <v/>
      </c>
      <c r="AY122" s="128" t="str">
        <f aca="false">IFERROR(Opttax!AX122/GAMSopt!AX122,"")</f>
        <v/>
      </c>
      <c r="AZ122" s="128" t="str">
        <f aca="false">IFERROR(Opttax!AY122/GAMSopt!AY122,"")</f>
        <v/>
      </c>
      <c r="BA122" s="128" t="str">
        <f aca="false">IFERROR(Opttax!AZ122/GAMSopt!AZ122,"")</f>
        <v/>
      </c>
      <c r="BB122" s="128" t="str">
        <f aca="false">IFERROR(Opttax!BA122/GAMSopt!BA122,"")</f>
        <v/>
      </c>
      <c r="BC122" s="128" t="str">
        <f aca="false">IFERROR(Opttax!BB122/GAMSopt!BB122,"")</f>
        <v/>
      </c>
      <c r="BD122" s="128" t="str">
        <f aca="false">IFERROR(Opttax!BC122/GAMSopt!BC122,"")</f>
        <v/>
      </c>
      <c r="BE122" s="128" t="str">
        <f aca="false">IFERROR(Opttax!BD122/GAMSopt!BD122,"")</f>
        <v/>
      </c>
      <c r="BF122" s="128" t="str">
        <f aca="false">IFERROR(Opttax!BE122/GAMSopt!BE122,"")</f>
        <v/>
      </c>
      <c r="BG122" s="128" t="str">
        <f aca="false">IFERROR(Opttax!BF122/GAMSopt!BF122,"")</f>
        <v/>
      </c>
      <c r="BH122" s="128" t="str">
        <f aca="false">IFERROR(Opttax!BG122/GAMSopt!BG122,"")</f>
        <v/>
      </c>
      <c r="BI122" s="128" t="str">
        <f aca="false">IFERROR(Opttax!BH122/GAMSopt!BH122,"")</f>
        <v/>
      </c>
      <c r="BJ122" s="128" t="str">
        <f aca="false">IFERROR(Opttax!BI122/GAMSopt!BI122,"")</f>
        <v/>
      </c>
    </row>
    <row r="123" customFormat="false" ht="12.75" hidden="false" customHeight="false" outlineLevel="0" collapsed="false">
      <c r="A123" s="0" t="str">
        <f aca="false">Opttax!A123</f>
        <v>Consumption ($trill per year)</v>
      </c>
      <c r="B123" s="0" t="str">
        <f aca="false">GAMSopt!A123</f>
        <v>Consumption (trillion USD per year)</v>
      </c>
      <c r="C123" s="128" t="n">
        <f aca="false">IFERROR(Opttax!B123/GAMSopt!B123,"")</f>
        <v>1.00000000002237</v>
      </c>
      <c r="D123" s="128" t="n">
        <f aca="false">IFERROR(Opttax!C123/GAMSopt!C123,"")</f>
        <v>0.999999999985618</v>
      </c>
      <c r="E123" s="128" t="n">
        <f aca="false">IFERROR(Opttax!D123/GAMSopt!D123,"")</f>
        <v>1.00000000000305</v>
      </c>
      <c r="F123" s="128" t="n">
        <f aca="false">IFERROR(Opttax!E123/GAMSopt!E123,"")</f>
        <v>1.00000000001261</v>
      </c>
      <c r="G123" s="128" t="n">
        <f aca="false">IFERROR(Opttax!F123/GAMSopt!F123,"")</f>
        <v>0.999999999969849</v>
      </c>
      <c r="H123" s="128" t="n">
        <f aca="false">IFERROR(Opttax!G123/GAMSopt!G123,"")</f>
        <v>1.00000000002763</v>
      </c>
      <c r="I123" s="128" t="n">
        <f aca="false">IFERROR(Opttax!H123/GAMSopt!H123,"")</f>
        <v>0.999999999977805</v>
      </c>
      <c r="J123" s="128" t="n">
        <f aca="false">IFERROR(Opttax!I123/GAMSopt!I123,"")</f>
        <v>0.999999999942814</v>
      </c>
      <c r="K123" s="128" t="n">
        <f aca="false">IFERROR(Opttax!J123/GAMSopt!J123,"")</f>
        <v>1.00000000001631</v>
      </c>
      <c r="L123" s="128" t="n">
        <f aca="false">IFERROR(Opttax!K123/GAMSopt!K123,"")</f>
        <v>1.00000000002496</v>
      </c>
      <c r="M123" s="128" t="n">
        <f aca="false">IFERROR(Opttax!L123/GAMSopt!L123,"")</f>
        <v>1.00000000002949</v>
      </c>
      <c r="N123" s="128" t="n">
        <f aca="false">IFERROR(Opttax!M123/GAMSopt!M123,"")</f>
        <v>0.999999999930687</v>
      </c>
      <c r="O123" s="128" t="n">
        <f aca="false">IFERROR(Opttax!N123/GAMSopt!N123,"")</f>
        <v>1.00000000008363</v>
      </c>
      <c r="P123" s="128" t="n">
        <f aca="false">IFERROR(Opttax!O123/GAMSopt!O123,"")</f>
        <v>0.999999999977606</v>
      </c>
      <c r="Q123" s="128" t="n">
        <f aca="false">IFERROR(Opttax!P123/GAMSopt!P123,"")</f>
        <v>1.0000000000067</v>
      </c>
      <c r="R123" s="128" t="n">
        <f aca="false">IFERROR(Opttax!Q123/GAMSopt!Q123,"")</f>
        <v>1.00000000000422</v>
      </c>
      <c r="S123" s="128" t="n">
        <f aca="false">IFERROR(Opttax!R123/GAMSopt!R123,"")</f>
        <v>0.999999999967843</v>
      </c>
      <c r="T123" s="128" t="n">
        <f aca="false">IFERROR(Opttax!S123/GAMSopt!S123,"")</f>
        <v>0.999999999969874</v>
      </c>
      <c r="U123" s="128" t="n">
        <f aca="false">IFERROR(Opttax!T123/GAMSopt!T123,"")</f>
        <v>0.999999999959569</v>
      </c>
      <c r="V123" s="128" t="n">
        <f aca="false">IFERROR(Opttax!U123/GAMSopt!U123,"")</f>
        <v>0.999999999985663</v>
      </c>
      <c r="W123" s="128" t="n">
        <f aca="false">IFERROR(Opttax!V123/GAMSopt!V123,"")</f>
        <v>1.00000000007433</v>
      </c>
      <c r="X123" s="128" t="n">
        <f aca="false">IFERROR(Opttax!W123/GAMSopt!W123,"")</f>
        <v>0.999999999986725</v>
      </c>
      <c r="Y123" s="128" t="n">
        <f aca="false">IFERROR(Opttax!X123/GAMSopt!X123,"")</f>
        <v>1.00000000005866</v>
      </c>
      <c r="Z123" s="128" t="n">
        <f aca="false">IFERROR(Opttax!Y123/GAMSopt!Y123,"")</f>
        <v>1.00000000001575</v>
      </c>
      <c r="AA123" s="128" t="n">
        <f aca="false">IFERROR(Opttax!Z123/GAMSopt!Z123,"")</f>
        <v>0.999999999989642</v>
      </c>
      <c r="AB123" s="128" t="n">
        <f aca="false">IFERROR(Opttax!AA123/GAMSopt!AA123,"")</f>
        <v>1.00000000001066</v>
      </c>
      <c r="AC123" s="128" t="n">
        <f aca="false">IFERROR(Opttax!AB123/GAMSopt!AB123,"")</f>
        <v>0.999999999973312</v>
      </c>
      <c r="AD123" s="128" t="n">
        <f aca="false">IFERROR(Opttax!AC123/GAMSopt!AC123,"")</f>
        <v>0.999999999944012</v>
      </c>
      <c r="AE123" s="128" t="n">
        <f aca="false">IFERROR(Opttax!AD123/GAMSopt!AD123,"")</f>
        <v>0.999999999946156</v>
      </c>
      <c r="AF123" s="128" t="n">
        <f aca="false">IFERROR(Opttax!AE123/GAMSopt!AE123,"")</f>
        <v>1.00000000005974</v>
      </c>
      <c r="AG123" s="128" t="n">
        <f aca="false">IFERROR(Opttax!AF123/GAMSopt!AF123,"")</f>
        <v>0.999999999988706</v>
      </c>
      <c r="AH123" s="128" t="n">
        <f aca="false">IFERROR(Opttax!AG123/GAMSopt!AG123,"")</f>
        <v>1.00000000006111</v>
      </c>
      <c r="AI123" s="128" t="n">
        <f aca="false">IFERROR(Opttax!AH123/GAMSopt!AH123,"")</f>
        <v>0.999999999929135</v>
      </c>
      <c r="AJ123" s="128" t="n">
        <f aca="false">IFERROR(Opttax!AI123/GAMSopt!AI123,"")</f>
        <v>0.999999999979618</v>
      </c>
      <c r="AK123" s="128" t="n">
        <f aca="false">IFERROR(Opttax!AJ123/GAMSopt!AJ123,"")</f>
        <v>0.999999999980335</v>
      </c>
      <c r="AL123" s="128" t="n">
        <f aca="false">IFERROR(Opttax!AK123/GAMSopt!AK123,"")</f>
        <v>1.00000000007257</v>
      </c>
      <c r="AM123" s="128" t="n">
        <f aca="false">IFERROR(Opttax!AL123/GAMSopt!AL123,"")</f>
        <v>1.00000000006282</v>
      </c>
      <c r="AN123" s="128" t="n">
        <f aca="false">IFERROR(Opttax!AM123/GAMSopt!AM123,"")</f>
        <v>1.00000000002337</v>
      </c>
      <c r="AO123" s="128" t="n">
        <f aca="false">IFERROR(Opttax!AN123/GAMSopt!AN123,"")</f>
        <v>0.999999999999604</v>
      </c>
      <c r="AP123" s="128" t="n">
        <f aca="false">IFERROR(Opttax!AO123/GAMSopt!AO123,"")</f>
        <v>0.999999999905695</v>
      </c>
      <c r="AQ123" s="128" t="n">
        <f aca="false">IFERROR(Opttax!AP123/GAMSopt!AP123,"")</f>
        <v>1.00000000003734</v>
      </c>
      <c r="AR123" s="128" t="n">
        <f aca="false">IFERROR(Opttax!AQ123/GAMSopt!AQ123,"")</f>
        <v>1.00000000004174</v>
      </c>
      <c r="AS123" s="128" t="n">
        <f aca="false">IFERROR(Opttax!AR123/GAMSopt!AR123,"")</f>
        <v>0.999999999970218</v>
      </c>
      <c r="AT123" s="128" t="n">
        <f aca="false">IFERROR(Opttax!AS123/GAMSopt!AS123,"")</f>
        <v>0.999999999959372</v>
      </c>
      <c r="AU123" s="128" t="n">
        <f aca="false">IFERROR(Opttax!AT123/GAMSopt!AT123,"")</f>
        <v>1.00000000003065</v>
      </c>
      <c r="AV123" s="128" t="n">
        <f aca="false">IFERROR(Opttax!AU123/GAMSopt!AU123,"")</f>
        <v>0.999999999912002</v>
      </c>
      <c r="AW123" s="128" t="n">
        <f aca="false">IFERROR(Opttax!AV123/GAMSopt!AV123,"")</f>
        <v>1.00000000005528</v>
      </c>
      <c r="AX123" s="128" t="n">
        <f aca="false">IFERROR(Opttax!AW123/GAMSopt!AW123,"")</f>
        <v>0.999999999959211</v>
      </c>
      <c r="AY123" s="128" t="n">
        <f aca="false">IFERROR(Opttax!AX123/GAMSopt!AX123,"")</f>
        <v>1.00000000002536</v>
      </c>
      <c r="AZ123" s="128" t="n">
        <f aca="false">IFERROR(Opttax!AY123/GAMSopt!AY123,"")</f>
        <v>1.0000000000241</v>
      </c>
      <c r="BA123" s="128" t="n">
        <f aca="false">IFERROR(Opttax!AZ123/GAMSopt!AZ123,"")</f>
        <v>0.999999999956769</v>
      </c>
      <c r="BB123" s="128" t="n">
        <f aca="false">IFERROR(Opttax!BA123/GAMSopt!BA123,"")</f>
        <v>0.999999999970318</v>
      </c>
      <c r="BC123" s="128" t="n">
        <f aca="false">IFERROR(Opttax!BB123/GAMSopt!BB123,"")</f>
        <v>0.999999999979678</v>
      </c>
      <c r="BD123" s="128" t="n">
        <f aca="false">IFERROR(Opttax!BC123/GAMSopt!BC123,"")</f>
        <v>0.999999999985984</v>
      </c>
      <c r="BE123" s="128" t="n">
        <f aca="false">IFERROR(Opttax!BD123/GAMSopt!BD123,"")</f>
        <v>0.999999999990801</v>
      </c>
      <c r="BF123" s="128" t="n">
        <f aca="false">IFERROR(Opttax!BE123/GAMSopt!BE123,"")</f>
        <v>0.999999999993767</v>
      </c>
      <c r="BG123" s="128" t="n">
        <f aca="false">IFERROR(Opttax!BF123/GAMSopt!BF123,"")</f>
        <v>0.9999999999959</v>
      </c>
      <c r="BH123" s="128" t="n">
        <f aca="false">IFERROR(Opttax!BG123/GAMSopt!BG123,"")</f>
        <v>0.999999999997504</v>
      </c>
      <c r="BI123" s="128" t="n">
        <f aca="false">IFERROR(Opttax!BH123/GAMSopt!BH123,"")</f>
        <v>0.999999999998579</v>
      </c>
      <c r="BJ123" s="128" t="n">
        <f aca="false">IFERROR(Opttax!BI123/GAMSopt!BI123,"")</f>
        <v>0.999999999999305</v>
      </c>
    </row>
    <row r="124" customFormat="false" ht="12.75" hidden="false" customHeight="false" outlineLevel="0" collapsed="false">
      <c r="A124" s="0" t="str">
        <f aca="false">Opttax!A124</f>
        <v>Net capital accumulation ($trill per year)</v>
      </c>
      <c r="B124" s="0" t="str">
        <f aca="false">GAMSopt!A124</f>
        <v>Net Capial Accumulation (trillion USD per year)</v>
      </c>
      <c r="C124" s="128" t="str">
        <f aca="false">IFERROR(Opttax!B124/GAMSopt!B124,"")</f>
        <v/>
      </c>
      <c r="D124" s="128" t="str">
        <f aca="false">IFERROR(Opttax!C124/GAMSopt!C124,"")</f>
        <v/>
      </c>
      <c r="E124" s="128" t="str">
        <f aca="false">IFERROR(Opttax!D124/GAMSopt!D124,"")</f>
        <v/>
      </c>
      <c r="F124" s="128" t="str">
        <f aca="false">IFERROR(Opttax!E124/GAMSopt!E124,"")</f>
        <v/>
      </c>
      <c r="G124" s="128" t="str">
        <f aca="false">IFERROR(Opttax!F124/GAMSopt!F124,"")</f>
        <v/>
      </c>
      <c r="H124" s="128" t="str">
        <f aca="false">IFERROR(Opttax!G124/GAMSopt!G124,"")</f>
        <v/>
      </c>
      <c r="I124" s="128" t="str">
        <f aca="false">IFERROR(Opttax!H124/GAMSopt!H124,"")</f>
        <v/>
      </c>
      <c r="J124" s="128" t="str">
        <f aca="false">IFERROR(Opttax!I124/GAMSopt!I124,"")</f>
        <v/>
      </c>
      <c r="K124" s="128" t="str">
        <f aca="false">IFERROR(Opttax!J124/GAMSopt!J124,"")</f>
        <v/>
      </c>
      <c r="L124" s="128" t="str">
        <f aca="false">IFERROR(Opttax!K124/GAMSopt!K124,"")</f>
        <v/>
      </c>
      <c r="M124" s="128" t="str">
        <f aca="false">IFERROR(Opttax!L124/GAMSopt!L124,"")</f>
        <v/>
      </c>
      <c r="N124" s="128" t="str">
        <f aca="false">IFERROR(Opttax!M124/GAMSopt!M124,"")</f>
        <v/>
      </c>
      <c r="O124" s="128" t="str">
        <f aca="false">IFERROR(Opttax!N124/GAMSopt!N124,"")</f>
        <v/>
      </c>
      <c r="P124" s="128" t="str">
        <f aca="false">IFERROR(Opttax!O124/GAMSopt!O124,"")</f>
        <v/>
      </c>
      <c r="Q124" s="128" t="str">
        <f aca="false">IFERROR(Opttax!P124/GAMSopt!P124,"")</f>
        <v/>
      </c>
      <c r="R124" s="128" t="str">
        <f aca="false">IFERROR(Opttax!Q124/GAMSopt!Q124,"")</f>
        <v/>
      </c>
      <c r="S124" s="128" t="str">
        <f aca="false">IFERROR(Opttax!R124/GAMSopt!R124,"")</f>
        <v/>
      </c>
      <c r="T124" s="128" t="str">
        <f aca="false">IFERROR(Opttax!S124/GAMSopt!S124,"")</f>
        <v/>
      </c>
      <c r="U124" s="128" t="str">
        <f aca="false">IFERROR(Opttax!T124/GAMSopt!T124,"")</f>
        <v/>
      </c>
      <c r="V124" s="128" t="str">
        <f aca="false">IFERROR(Opttax!U124/GAMSopt!U124,"")</f>
        <v/>
      </c>
      <c r="W124" s="128" t="str">
        <f aca="false">IFERROR(Opttax!V124/GAMSopt!V124,"")</f>
        <v/>
      </c>
      <c r="X124" s="128" t="str">
        <f aca="false">IFERROR(Opttax!W124/GAMSopt!W124,"")</f>
        <v/>
      </c>
      <c r="Y124" s="128" t="str">
        <f aca="false">IFERROR(Opttax!X124/GAMSopt!X124,"")</f>
        <v/>
      </c>
      <c r="Z124" s="128" t="str">
        <f aca="false">IFERROR(Opttax!Y124/GAMSopt!Y124,"")</f>
        <v/>
      </c>
      <c r="AA124" s="128" t="str">
        <f aca="false">IFERROR(Opttax!Z124/GAMSopt!Z124,"")</f>
        <v/>
      </c>
      <c r="AB124" s="128" t="str">
        <f aca="false">IFERROR(Opttax!AA124/GAMSopt!AA124,"")</f>
        <v/>
      </c>
      <c r="AC124" s="128" t="str">
        <f aca="false">IFERROR(Opttax!AB124/GAMSopt!AB124,"")</f>
        <v/>
      </c>
      <c r="AD124" s="128" t="str">
        <f aca="false">IFERROR(Opttax!AC124/GAMSopt!AC124,"")</f>
        <v/>
      </c>
      <c r="AE124" s="128" t="str">
        <f aca="false">IFERROR(Opttax!AD124/GAMSopt!AD124,"")</f>
        <v/>
      </c>
      <c r="AF124" s="128" t="str">
        <f aca="false">IFERROR(Opttax!AE124/GAMSopt!AE124,"")</f>
        <v/>
      </c>
      <c r="AG124" s="128" t="str">
        <f aca="false">IFERROR(Opttax!AF124/GAMSopt!AF124,"")</f>
        <v/>
      </c>
      <c r="AH124" s="128" t="str">
        <f aca="false">IFERROR(Opttax!AG124/GAMSopt!AG124,"")</f>
        <v/>
      </c>
      <c r="AI124" s="128" t="str">
        <f aca="false">IFERROR(Opttax!AH124/GAMSopt!AH124,"")</f>
        <v/>
      </c>
      <c r="AJ124" s="128" t="str">
        <f aca="false">IFERROR(Opttax!AI124/GAMSopt!AI124,"")</f>
        <v/>
      </c>
      <c r="AK124" s="128" t="str">
        <f aca="false">IFERROR(Opttax!AJ124/GAMSopt!AJ124,"")</f>
        <v/>
      </c>
      <c r="AL124" s="128" t="str">
        <f aca="false">IFERROR(Opttax!AK124/GAMSopt!AK124,"")</f>
        <v/>
      </c>
      <c r="AM124" s="128" t="str">
        <f aca="false">IFERROR(Opttax!AL124/GAMSopt!AL124,"")</f>
        <v/>
      </c>
      <c r="AN124" s="128" t="str">
        <f aca="false">IFERROR(Opttax!AM124/GAMSopt!AM124,"")</f>
        <v/>
      </c>
      <c r="AO124" s="128" t="str">
        <f aca="false">IFERROR(Opttax!AN124/GAMSopt!AN124,"")</f>
        <v/>
      </c>
      <c r="AP124" s="128" t="str">
        <f aca="false">IFERROR(Opttax!AO124/GAMSopt!AO124,"")</f>
        <v/>
      </c>
      <c r="AQ124" s="128" t="str">
        <f aca="false">IFERROR(Opttax!AP124/GAMSopt!AP124,"")</f>
        <v/>
      </c>
      <c r="AR124" s="128" t="str">
        <f aca="false">IFERROR(Opttax!AQ124/GAMSopt!AQ124,"")</f>
        <v/>
      </c>
      <c r="AS124" s="128" t="str">
        <f aca="false">IFERROR(Opttax!AR124/GAMSopt!AR124,"")</f>
        <v/>
      </c>
      <c r="AT124" s="128" t="str">
        <f aca="false">IFERROR(Opttax!AS124/GAMSopt!AS124,"")</f>
        <v/>
      </c>
      <c r="AU124" s="128" t="str">
        <f aca="false">IFERROR(Opttax!AT124/GAMSopt!AT124,"")</f>
        <v/>
      </c>
      <c r="AV124" s="128" t="str">
        <f aca="false">IFERROR(Opttax!AU124/GAMSopt!AU124,"")</f>
        <v/>
      </c>
      <c r="AW124" s="128" t="str">
        <f aca="false">IFERROR(Opttax!AV124/GAMSopt!AV124,"")</f>
        <v/>
      </c>
      <c r="AX124" s="128" t="str">
        <f aca="false">IFERROR(Opttax!AW124/GAMSopt!AW124,"")</f>
        <v/>
      </c>
      <c r="AY124" s="128" t="str">
        <f aca="false">IFERROR(Opttax!AX124/GAMSopt!AX124,"")</f>
        <v/>
      </c>
      <c r="AZ124" s="128" t="str">
        <f aca="false">IFERROR(Opttax!AY124/GAMSopt!AY124,"")</f>
        <v/>
      </c>
      <c r="BA124" s="128" t="str">
        <f aca="false">IFERROR(Opttax!AZ124/GAMSopt!AZ124,"")</f>
        <v/>
      </c>
      <c r="BB124" s="128" t="str">
        <f aca="false">IFERROR(Opttax!BA124/GAMSopt!BA124,"")</f>
        <v/>
      </c>
      <c r="BC124" s="128" t="str">
        <f aca="false">IFERROR(Opttax!BB124/GAMSopt!BB124,"")</f>
        <v/>
      </c>
      <c r="BD124" s="128" t="str">
        <f aca="false">IFERROR(Opttax!BC124/GAMSopt!BC124,"")</f>
        <v/>
      </c>
      <c r="BE124" s="128" t="str">
        <f aca="false">IFERROR(Opttax!BD124/GAMSopt!BD124,"")</f>
        <v/>
      </c>
      <c r="BF124" s="128" t="str">
        <f aca="false">IFERROR(Opttax!BE124/GAMSopt!BE124,"")</f>
        <v/>
      </c>
      <c r="BG124" s="128" t="str">
        <f aca="false">IFERROR(Opttax!BF124/GAMSopt!BF124,"")</f>
        <v/>
      </c>
      <c r="BH124" s="128" t="str">
        <f aca="false">IFERROR(Opttax!BG124/GAMSopt!BG124,"")</f>
        <v/>
      </c>
      <c r="BI124" s="128" t="str">
        <f aca="false">IFERROR(Opttax!BH124/GAMSopt!BH124,"")</f>
        <v/>
      </c>
      <c r="BJ124" s="128" t="str">
        <f aca="false">IFERROR(Opttax!BI124/GAMSopt!BI124,"")</f>
        <v/>
      </c>
    </row>
    <row r="125" customFormat="false" ht="12.75" hidden="false" customHeight="false" outlineLevel="0" collapsed="false">
      <c r="A125" s="0" t="str">
        <f aca="false">Opttax!A125</f>
        <v>Net National Income (Consumption basis)</v>
      </c>
      <c r="B125" s="0" t="str">
        <f aca="false">GAMSopt!A125</f>
        <v>Net National Income (consumption basis)</v>
      </c>
      <c r="C125" s="128" t="str">
        <f aca="false">IFERROR(Opttax!B125/GAMSopt!B125,"")</f>
        <v/>
      </c>
      <c r="D125" s="128" t="str">
        <f aca="false">IFERROR(Opttax!C125/GAMSopt!C125,"")</f>
        <v/>
      </c>
      <c r="E125" s="128" t="str">
        <f aca="false">IFERROR(Opttax!D125/GAMSopt!D125,"")</f>
        <v/>
      </c>
      <c r="F125" s="128" t="str">
        <f aca="false">IFERROR(Opttax!E125/GAMSopt!E125,"")</f>
        <v/>
      </c>
      <c r="G125" s="128" t="str">
        <f aca="false">IFERROR(Opttax!F125/GAMSopt!F125,"")</f>
        <v/>
      </c>
      <c r="H125" s="128" t="str">
        <f aca="false">IFERROR(Opttax!G125/GAMSopt!G125,"")</f>
        <v/>
      </c>
      <c r="I125" s="128" t="str">
        <f aca="false">IFERROR(Opttax!H125/GAMSopt!H125,"")</f>
        <v/>
      </c>
      <c r="J125" s="128" t="str">
        <f aca="false">IFERROR(Opttax!I125/GAMSopt!I125,"")</f>
        <v/>
      </c>
      <c r="K125" s="128" t="str">
        <f aca="false">IFERROR(Opttax!J125/GAMSopt!J125,"")</f>
        <v/>
      </c>
      <c r="L125" s="128" t="str">
        <f aca="false">IFERROR(Opttax!K125/GAMSopt!K125,"")</f>
        <v/>
      </c>
      <c r="M125" s="128" t="str">
        <f aca="false">IFERROR(Opttax!L125/GAMSopt!L125,"")</f>
        <v/>
      </c>
      <c r="N125" s="128" t="str">
        <f aca="false">IFERROR(Opttax!M125/GAMSopt!M125,"")</f>
        <v/>
      </c>
      <c r="O125" s="128" t="str">
        <f aca="false">IFERROR(Opttax!N125/GAMSopt!N125,"")</f>
        <v/>
      </c>
      <c r="P125" s="128" t="str">
        <f aca="false">IFERROR(Opttax!O125/GAMSopt!O125,"")</f>
        <v/>
      </c>
      <c r="Q125" s="128" t="str">
        <f aca="false">IFERROR(Opttax!P125/GAMSopt!P125,"")</f>
        <v/>
      </c>
      <c r="R125" s="128" t="str">
        <f aca="false">IFERROR(Opttax!Q125/GAMSopt!Q125,"")</f>
        <v/>
      </c>
      <c r="S125" s="128" t="str">
        <f aca="false">IFERROR(Opttax!R125/GAMSopt!R125,"")</f>
        <v/>
      </c>
      <c r="T125" s="128" t="str">
        <f aca="false">IFERROR(Opttax!S125/GAMSopt!S125,"")</f>
        <v/>
      </c>
      <c r="U125" s="128" t="str">
        <f aca="false">IFERROR(Opttax!T125/GAMSopt!T125,"")</f>
        <v/>
      </c>
      <c r="V125" s="128" t="str">
        <f aca="false">IFERROR(Opttax!U125/GAMSopt!U125,"")</f>
        <v/>
      </c>
      <c r="W125" s="128" t="str">
        <f aca="false">IFERROR(Opttax!V125/GAMSopt!V125,"")</f>
        <v/>
      </c>
      <c r="X125" s="128" t="str">
        <f aca="false">IFERROR(Opttax!W125/GAMSopt!W125,"")</f>
        <v/>
      </c>
      <c r="Y125" s="128" t="str">
        <f aca="false">IFERROR(Opttax!X125/GAMSopt!X125,"")</f>
        <v/>
      </c>
      <c r="Z125" s="128" t="str">
        <f aca="false">IFERROR(Opttax!Y125/GAMSopt!Y125,"")</f>
        <v/>
      </c>
      <c r="AA125" s="128" t="str">
        <f aca="false">IFERROR(Opttax!Z125/GAMSopt!Z125,"")</f>
        <v/>
      </c>
      <c r="AB125" s="128" t="str">
        <f aca="false">IFERROR(Opttax!AA125/GAMSopt!AA125,"")</f>
        <v/>
      </c>
      <c r="AC125" s="128" t="str">
        <f aca="false">IFERROR(Opttax!AB125/GAMSopt!AB125,"")</f>
        <v/>
      </c>
      <c r="AD125" s="128" t="str">
        <f aca="false">IFERROR(Opttax!AC125/GAMSopt!AC125,"")</f>
        <v/>
      </c>
      <c r="AE125" s="128" t="str">
        <f aca="false">IFERROR(Opttax!AD125/GAMSopt!AD125,"")</f>
        <v/>
      </c>
      <c r="AF125" s="128" t="str">
        <f aca="false">IFERROR(Opttax!AE125/GAMSopt!AE125,"")</f>
        <v/>
      </c>
      <c r="AG125" s="128" t="str">
        <f aca="false">IFERROR(Opttax!AF125/GAMSopt!AF125,"")</f>
        <v/>
      </c>
      <c r="AH125" s="128" t="str">
        <f aca="false">IFERROR(Opttax!AG125/GAMSopt!AG125,"")</f>
        <v/>
      </c>
      <c r="AI125" s="128" t="str">
        <f aca="false">IFERROR(Opttax!AH125/GAMSopt!AH125,"")</f>
        <v/>
      </c>
      <c r="AJ125" s="128" t="str">
        <f aca="false">IFERROR(Opttax!AI125/GAMSopt!AI125,"")</f>
        <v/>
      </c>
      <c r="AK125" s="128" t="str">
        <f aca="false">IFERROR(Opttax!AJ125/GAMSopt!AJ125,"")</f>
        <v/>
      </c>
      <c r="AL125" s="128" t="str">
        <f aca="false">IFERROR(Opttax!AK125/GAMSopt!AK125,"")</f>
        <v/>
      </c>
      <c r="AM125" s="128" t="str">
        <f aca="false">IFERROR(Opttax!AL125/GAMSopt!AL125,"")</f>
        <v/>
      </c>
      <c r="AN125" s="128" t="str">
        <f aca="false">IFERROR(Opttax!AM125/GAMSopt!AM125,"")</f>
        <v/>
      </c>
      <c r="AO125" s="128" t="str">
        <f aca="false">IFERROR(Opttax!AN125/GAMSopt!AN125,"")</f>
        <v/>
      </c>
      <c r="AP125" s="128" t="str">
        <f aca="false">IFERROR(Opttax!AO125/GAMSopt!AO125,"")</f>
        <v/>
      </c>
      <c r="AQ125" s="128" t="str">
        <f aca="false">IFERROR(Opttax!AP125/GAMSopt!AP125,"")</f>
        <v/>
      </c>
      <c r="AR125" s="128" t="str">
        <f aca="false">IFERROR(Opttax!AQ125/GAMSopt!AQ125,"")</f>
        <v/>
      </c>
      <c r="AS125" s="128" t="str">
        <f aca="false">IFERROR(Opttax!AR125/GAMSopt!AR125,"")</f>
        <v/>
      </c>
      <c r="AT125" s="128" t="str">
        <f aca="false">IFERROR(Opttax!AS125/GAMSopt!AS125,"")</f>
        <v/>
      </c>
      <c r="AU125" s="128" t="str">
        <f aca="false">IFERROR(Opttax!AT125/GAMSopt!AT125,"")</f>
        <v/>
      </c>
      <c r="AV125" s="128" t="str">
        <f aca="false">IFERROR(Opttax!AU125/GAMSopt!AU125,"")</f>
        <v/>
      </c>
      <c r="AW125" s="128" t="str">
        <f aca="false">IFERROR(Opttax!AV125/GAMSopt!AV125,"")</f>
        <v/>
      </c>
      <c r="AX125" s="128" t="str">
        <f aca="false">IFERROR(Opttax!AW125/GAMSopt!AW125,"")</f>
        <v/>
      </c>
      <c r="AY125" s="128" t="str">
        <f aca="false">IFERROR(Opttax!AX125/GAMSopt!AX125,"")</f>
        <v/>
      </c>
      <c r="AZ125" s="128" t="str">
        <f aca="false">IFERROR(Opttax!AY125/GAMSopt!AY125,"")</f>
        <v/>
      </c>
      <c r="BA125" s="128" t="str">
        <f aca="false">IFERROR(Opttax!AZ125/GAMSopt!AZ125,"")</f>
        <v/>
      </c>
      <c r="BB125" s="128" t="str">
        <f aca="false">IFERROR(Opttax!BA125/GAMSopt!BA125,"")</f>
        <v/>
      </c>
      <c r="BC125" s="128" t="str">
        <f aca="false">IFERROR(Opttax!BB125/GAMSopt!BB125,"")</f>
        <v/>
      </c>
      <c r="BD125" s="128" t="str">
        <f aca="false">IFERROR(Opttax!BC125/GAMSopt!BC125,"")</f>
        <v/>
      </c>
      <c r="BE125" s="128" t="str">
        <f aca="false">IFERROR(Opttax!BD125/GAMSopt!BD125,"")</f>
        <v/>
      </c>
      <c r="BF125" s="128" t="str">
        <f aca="false">IFERROR(Opttax!BE125/GAMSopt!BE125,"")</f>
        <v/>
      </c>
      <c r="BG125" s="128" t="str">
        <f aca="false">IFERROR(Opttax!BF125/GAMSopt!BF125,"")</f>
        <v/>
      </c>
      <c r="BH125" s="128" t="str">
        <f aca="false">IFERROR(Opttax!BG125/GAMSopt!BG125,"")</f>
        <v/>
      </c>
      <c r="BI125" s="128" t="str">
        <f aca="false">IFERROR(Opttax!BH125/GAMSopt!BH125,"")</f>
        <v/>
      </c>
      <c r="BJ125" s="128" t="str">
        <f aca="false">IFERROR(Opttax!BI125/GAMSopt!BI125,"")</f>
        <v/>
      </c>
    </row>
    <row r="126" customFormat="false" ht="12.75" hidden="false" customHeight="false" outlineLevel="0" collapsed="false">
      <c r="A126" s="0" t="str">
        <f aca="false">Opttax!A126</f>
        <v>Consumption per capita ($thous per year)</v>
      </c>
      <c r="B126" s="0" t="str">
        <f aca="false">GAMSopt!A126</f>
        <v>Consumption Per Capita (thousand USD per year)</v>
      </c>
      <c r="C126" s="128" t="n">
        <f aca="false">IFERROR(Opttax!B126/GAMSopt!B126,"")</f>
        <v>1.00000000001919</v>
      </c>
      <c r="D126" s="128" t="n">
        <f aca="false">IFERROR(Opttax!C126/GAMSopt!C126,"")</f>
        <v>0.999999999981438</v>
      </c>
      <c r="E126" s="128" t="n">
        <f aca="false">IFERROR(Opttax!D126/GAMSopt!D126,"")</f>
        <v>1.00000000000521</v>
      </c>
      <c r="F126" s="128" t="n">
        <f aca="false">IFERROR(Opttax!E126/GAMSopt!E126,"")</f>
        <v>1.00000000000844</v>
      </c>
      <c r="G126" s="128" t="n">
        <f aca="false">IFERROR(Opttax!F126/GAMSopt!F126,"")</f>
        <v>0.999999999966258</v>
      </c>
      <c r="H126" s="128" t="n">
        <f aca="false">IFERROR(Opttax!G126/GAMSopt!G126,"")</f>
        <v>1.00000000002968</v>
      </c>
      <c r="I126" s="128" t="n">
        <f aca="false">IFERROR(Opttax!H126/GAMSopt!H126,"")</f>
        <v>0.999999999975897</v>
      </c>
      <c r="J126" s="128" t="n">
        <f aca="false">IFERROR(Opttax!I126/GAMSopt!I126,"")</f>
        <v>0.999999999942059</v>
      </c>
      <c r="K126" s="128" t="n">
        <f aca="false">IFERROR(Opttax!J126/GAMSopt!J126,"")</f>
        <v>1.00000000001836</v>
      </c>
      <c r="L126" s="128" t="n">
        <f aca="false">IFERROR(Opttax!K126/GAMSopt!K126,"")</f>
        <v>1.00000000002633</v>
      </c>
      <c r="M126" s="128" t="n">
        <f aca="false">IFERROR(Opttax!L126/GAMSopt!L126,"")</f>
        <v>1.00000000003183</v>
      </c>
      <c r="N126" s="128" t="n">
        <f aca="false">IFERROR(Opttax!M126/GAMSopt!M126,"")</f>
        <v>0.999999999930247</v>
      </c>
      <c r="O126" s="128" t="n">
        <f aca="false">IFERROR(Opttax!N126/GAMSopt!N126,"")</f>
        <v>1.00000000008313</v>
      </c>
      <c r="P126" s="128" t="n">
        <f aca="false">IFERROR(Opttax!O126/GAMSopt!O126,"")</f>
        <v>0.999999999977703</v>
      </c>
      <c r="Q126" s="128" t="n">
        <f aca="false">IFERROR(Opttax!P126/GAMSopt!P126,"")</f>
        <v>1.00000000000737</v>
      </c>
      <c r="R126" s="128" t="n">
        <f aca="false">IFERROR(Opttax!Q126/GAMSopt!Q126,"")</f>
        <v>1.00000000000486</v>
      </c>
      <c r="S126" s="128" t="n">
        <f aca="false">IFERROR(Opttax!R126/GAMSopt!R126,"")</f>
        <v>0.999999999969021</v>
      </c>
      <c r="T126" s="128" t="n">
        <f aca="false">IFERROR(Opttax!S126/GAMSopt!S126,"")</f>
        <v>0.999999999970468</v>
      </c>
      <c r="U126" s="128" t="n">
        <f aca="false">IFERROR(Opttax!T126/GAMSopt!T126,"")</f>
        <v>0.999999999959886</v>
      </c>
      <c r="V126" s="128" t="n">
        <f aca="false">IFERROR(Opttax!U126/GAMSopt!U126,"")</f>
        <v>0.999999999984375</v>
      </c>
      <c r="W126" s="128" t="n">
        <f aca="false">IFERROR(Opttax!V126/GAMSopt!V126,"")</f>
        <v>1.00000000007538</v>
      </c>
      <c r="X126" s="128" t="n">
        <f aca="false">IFERROR(Opttax!W126/GAMSopt!W126,"")</f>
        <v>0.999999999987027</v>
      </c>
      <c r="Y126" s="128" t="n">
        <f aca="false">IFERROR(Opttax!X126/GAMSopt!X126,"")</f>
        <v>1.00000000005946</v>
      </c>
      <c r="Z126" s="128" t="n">
        <f aca="false">IFERROR(Opttax!Y126/GAMSopt!Y126,"")</f>
        <v>1.00000000001642</v>
      </c>
      <c r="AA126" s="128" t="n">
        <f aca="false">IFERROR(Opttax!Z126/GAMSopt!Z126,"")</f>
        <v>0.999999999988815</v>
      </c>
      <c r="AB126" s="128" t="n">
        <f aca="false">IFERROR(Opttax!AA126/GAMSopt!AA126,"")</f>
        <v>1.00000000001047</v>
      </c>
      <c r="AC126" s="128" t="n">
        <f aca="false">IFERROR(Opttax!AB126/GAMSopt!AB126,"")</f>
        <v>0.999999999973823</v>
      </c>
      <c r="AD126" s="128" t="n">
        <f aca="false">IFERROR(Opttax!AC126/GAMSopt!AC126,"")</f>
        <v>0.999999999944048</v>
      </c>
      <c r="AE126" s="128" t="n">
        <f aca="false">IFERROR(Opttax!AD126/GAMSopt!AD126,"")</f>
        <v>0.999999999945504</v>
      </c>
      <c r="AF126" s="128" t="n">
        <f aca="false">IFERROR(Opttax!AE126/GAMSopt!AE126,"")</f>
        <v>1.00000000005974</v>
      </c>
      <c r="AG126" s="128" t="n">
        <f aca="false">IFERROR(Opttax!AF126/GAMSopt!AF126,"")</f>
        <v>0.999999999989005</v>
      </c>
      <c r="AH126" s="128" t="n">
        <f aca="false">IFERROR(Opttax!AG126/GAMSopt!AG126,"")</f>
        <v>1.00000000006103</v>
      </c>
      <c r="AI126" s="128" t="n">
        <f aca="false">IFERROR(Opttax!AH126/GAMSopt!AH126,"")</f>
        <v>0.999999999929368</v>
      </c>
      <c r="AJ126" s="128" t="n">
        <f aca="false">IFERROR(Opttax!AI126/GAMSopt!AI126,"")</f>
        <v>0.999999999979539</v>
      </c>
      <c r="AK126" s="128" t="n">
        <f aca="false">IFERROR(Opttax!AJ126/GAMSopt!AJ126,"")</f>
        <v>0.999999999979918</v>
      </c>
      <c r="AL126" s="128" t="n">
        <f aca="false">IFERROR(Opttax!AK126/GAMSopt!AK126,"")</f>
        <v>1.00000000007238</v>
      </c>
      <c r="AM126" s="128" t="n">
        <f aca="false">IFERROR(Opttax!AL126/GAMSopt!AL126,"")</f>
        <v>1.00000000006273</v>
      </c>
      <c r="AN126" s="128" t="n">
        <f aca="false">IFERROR(Opttax!AM126/GAMSopt!AM126,"")</f>
        <v>1.00000000002335</v>
      </c>
      <c r="AO126" s="128" t="n">
        <f aca="false">IFERROR(Opttax!AN126/GAMSopt!AN126,"")</f>
        <v>1.00000000000006</v>
      </c>
      <c r="AP126" s="128" t="n">
        <f aca="false">IFERROR(Opttax!AO126/GAMSopt!AO126,"")</f>
        <v>0.999999999905315</v>
      </c>
      <c r="AQ126" s="128" t="n">
        <f aca="false">IFERROR(Opttax!AP126/GAMSopt!AP126,"")</f>
        <v>1.0000000000374</v>
      </c>
      <c r="AR126" s="128" t="n">
        <f aca="false">IFERROR(Opttax!AQ126/GAMSopt!AQ126,"")</f>
        <v>1.00000000004142</v>
      </c>
      <c r="AS126" s="128" t="n">
        <f aca="false">IFERROR(Opttax!AR126/GAMSopt!AR126,"")</f>
        <v>0.999999999970312</v>
      </c>
      <c r="AT126" s="128" t="n">
        <f aca="false">IFERROR(Opttax!AS126/GAMSopt!AS126,"")</f>
        <v>0.999999999959698</v>
      </c>
      <c r="AU126" s="128" t="n">
        <f aca="false">IFERROR(Opttax!AT126/GAMSopt!AT126,"")</f>
        <v>1.00000000003038</v>
      </c>
      <c r="AV126" s="128" t="n">
        <f aca="false">IFERROR(Opttax!AU126/GAMSopt!AU126,"")</f>
        <v>0.999999999911792</v>
      </c>
      <c r="AW126" s="128" t="n">
        <f aca="false">IFERROR(Opttax!AV126/GAMSopt!AV126,"")</f>
        <v>1.00000000005522</v>
      </c>
      <c r="AX126" s="128" t="n">
        <f aca="false">IFERROR(Opttax!AW126/GAMSopt!AW126,"")</f>
        <v>0.999999999959124</v>
      </c>
      <c r="AY126" s="128" t="n">
        <f aca="false">IFERROR(Opttax!AX126/GAMSopt!AX126,"")</f>
        <v>1.00000000002542</v>
      </c>
      <c r="AZ126" s="128" t="n">
        <f aca="false">IFERROR(Opttax!AY126/GAMSopt!AY126,"")</f>
        <v>1.00000000002419</v>
      </c>
      <c r="BA126" s="128" t="n">
        <f aca="false">IFERROR(Opttax!AZ126/GAMSopt!AZ126,"")</f>
        <v>0.999999999956774</v>
      </c>
      <c r="BB126" s="128" t="n">
        <f aca="false">IFERROR(Opttax!BA126/GAMSopt!BA126,"")</f>
        <v>0.99999999997047</v>
      </c>
      <c r="BC126" s="128" t="n">
        <f aca="false">IFERROR(Opttax!BB126/GAMSopt!BB126,"")</f>
        <v>0.999999999979778</v>
      </c>
      <c r="BD126" s="128" t="n">
        <f aca="false">IFERROR(Opttax!BC126/GAMSopt!BC126,"")</f>
        <v>0.999999999985736</v>
      </c>
      <c r="BE126" s="128" t="n">
        <f aca="false">IFERROR(Opttax!BD126/GAMSopt!BD126,"")</f>
        <v>0.999999999990853</v>
      </c>
      <c r="BF126" s="128" t="n">
        <f aca="false">IFERROR(Opttax!BE126/GAMSopt!BE126,"")</f>
        <v>0.999999999993935</v>
      </c>
      <c r="BG126" s="128" t="n">
        <f aca="false">IFERROR(Opttax!BF126/GAMSopt!BF126,"")</f>
        <v>0.999999999995668</v>
      </c>
      <c r="BH126" s="128" t="n">
        <f aca="false">IFERROR(Opttax!BG126/GAMSopt!BG126,"")</f>
        <v>0.999999999997502</v>
      </c>
      <c r="BI126" s="128" t="n">
        <f aca="false">IFERROR(Opttax!BH126/GAMSopt!BH126,"")</f>
        <v>0.999999999998498</v>
      </c>
      <c r="BJ126" s="128" t="n">
        <f aca="false">IFERROR(Opttax!BI126/GAMSopt!BI126,"")</f>
        <v>0.999999999999186</v>
      </c>
    </row>
    <row r="127" customFormat="false" ht="12.75" hidden="false" customHeight="false" outlineLevel="0" collapsed="false">
      <c r="A127" s="0" t="str">
        <f aca="false">Opttax!A127</f>
        <v>Utility of p. c. consumption</v>
      </c>
      <c r="B127" s="0" t="str">
        <f aca="false">GAMSopt!A127</f>
        <v>Utility of Per Capita Consumption</v>
      </c>
      <c r="C127" s="128" t="str">
        <f aca="false">IFERROR(Opttax!B127/GAMSopt!B127,"")</f>
        <v/>
      </c>
      <c r="D127" s="128" t="str">
        <f aca="false">IFERROR(Opttax!C127/GAMSopt!C127,"")</f>
        <v/>
      </c>
      <c r="E127" s="128" t="str">
        <f aca="false">IFERROR(Opttax!D127/GAMSopt!D127,"")</f>
        <v/>
      </c>
      <c r="F127" s="128" t="str">
        <f aca="false">IFERROR(Opttax!E127/GAMSopt!E127,"")</f>
        <v/>
      </c>
      <c r="G127" s="128" t="str">
        <f aca="false">IFERROR(Opttax!F127/GAMSopt!F127,"")</f>
        <v/>
      </c>
      <c r="H127" s="128" t="str">
        <f aca="false">IFERROR(Opttax!G127/GAMSopt!G127,"")</f>
        <v/>
      </c>
      <c r="I127" s="128" t="str">
        <f aca="false">IFERROR(Opttax!H127/GAMSopt!H127,"")</f>
        <v/>
      </c>
      <c r="J127" s="128" t="str">
        <f aca="false">IFERROR(Opttax!I127/GAMSopt!I127,"")</f>
        <v/>
      </c>
      <c r="K127" s="128" t="str">
        <f aca="false">IFERROR(Opttax!J127/GAMSopt!J127,"")</f>
        <v/>
      </c>
      <c r="L127" s="128" t="str">
        <f aca="false">IFERROR(Opttax!K127/GAMSopt!K127,"")</f>
        <v/>
      </c>
      <c r="M127" s="128" t="str">
        <f aca="false">IFERROR(Opttax!L127/GAMSopt!L127,"")</f>
        <v/>
      </c>
      <c r="N127" s="128" t="str">
        <f aca="false">IFERROR(Opttax!M127/GAMSopt!M127,"")</f>
        <v/>
      </c>
      <c r="O127" s="128" t="str">
        <f aca="false">IFERROR(Opttax!N127/GAMSopt!N127,"")</f>
        <v/>
      </c>
      <c r="P127" s="128" t="str">
        <f aca="false">IFERROR(Opttax!O127/GAMSopt!O127,"")</f>
        <v/>
      </c>
      <c r="Q127" s="128" t="str">
        <f aca="false">IFERROR(Opttax!P127/GAMSopt!P127,"")</f>
        <v/>
      </c>
      <c r="R127" s="128" t="str">
        <f aca="false">IFERROR(Opttax!Q127/GAMSopt!Q127,"")</f>
        <v/>
      </c>
      <c r="S127" s="128" t="str">
        <f aca="false">IFERROR(Opttax!R127/GAMSopt!R127,"")</f>
        <v/>
      </c>
      <c r="T127" s="128" t="str">
        <f aca="false">IFERROR(Opttax!S127/GAMSopt!S127,"")</f>
        <v/>
      </c>
      <c r="U127" s="128" t="str">
        <f aca="false">IFERROR(Opttax!T127/GAMSopt!T127,"")</f>
        <v/>
      </c>
      <c r="V127" s="128" t="str">
        <f aca="false">IFERROR(Opttax!U127/GAMSopt!U127,"")</f>
        <v/>
      </c>
      <c r="W127" s="128" t="str">
        <f aca="false">IFERROR(Opttax!V127/GAMSopt!V127,"")</f>
        <v/>
      </c>
      <c r="X127" s="128" t="str">
        <f aca="false">IFERROR(Opttax!W127/GAMSopt!W127,"")</f>
        <v/>
      </c>
      <c r="Y127" s="128" t="str">
        <f aca="false">IFERROR(Opttax!X127/GAMSopt!X127,"")</f>
        <v/>
      </c>
      <c r="Z127" s="128" t="str">
        <f aca="false">IFERROR(Opttax!Y127/GAMSopt!Y127,"")</f>
        <v/>
      </c>
      <c r="AA127" s="128" t="str">
        <f aca="false">IFERROR(Opttax!Z127/GAMSopt!Z127,"")</f>
        <v/>
      </c>
      <c r="AB127" s="128" t="str">
        <f aca="false">IFERROR(Opttax!AA127/GAMSopt!AA127,"")</f>
        <v/>
      </c>
      <c r="AC127" s="128" t="str">
        <f aca="false">IFERROR(Opttax!AB127/GAMSopt!AB127,"")</f>
        <v/>
      </c>
      <c r="AD127" s="128" t="str">
        <f aca="false">IFERROR(Opttax!AC127/GAMSopt!AC127,"")</f>
        <v/>
      </c>
      <c r="AE127" s="128" t="str">
        <f aca="false">IFERROR(Opttax!AD127/GAMSopt!AD127,"")</f>
        <v/>
      </c>
      <c r="AF127" s="128" t="str">
        <f aca="false">IFERROR(Opttax!AE127/GAMSopt!AE127,"")</f>
        <v/>
      </c>
      <c r="AG127" s="128" t="str">
        <f aca="false">IFERROR(Opttax!AF127/GAMSopt!AF127,"")</f>
        <v/>
      </c>
      <c r="AH127" s="128" t="str">
        <f aca="false">IFERROR(Opttax!AG127/GAMSopt!AG127,"")</f>
        <v/>
      </c>
      <c r="AI127" s="128" t="str">
        <f aca="false">IFERROR(Opttax!AH127/GAMSopt!AH127,"")</f>
        <v/>
      </c>
      <c r="AJ127" s="128" t="str">
        <f aca="false">IFERROR(Opttax!AI127/GAMSopt!AI127,"")</f>
        <v/>
      </c>
      <c r="AK127" s="128" t="str">
        <f aca="false">IFERROR(Opttax!AJ127/GAMSopt!AJ127,"")</f>
        <v/>
      </c>
      <c r="AL127" s="128" t="str">
        <f aca="false">IFERROR(Opttax!AK127/GAMSopt!AK127,"")</f>
        <v/>
      </c>
      <c r="AM127" s="128" t="str">
        <f aca="false">IFERROR(Opttax!AL127/GAMSopt!AL127,"")</f>
        <v/>
      </c>
      <c r="AN127" s="128" t="str">
        <f aca="false">IFERROR(Opttax!AM127/GAMSopt!AM127,"")</f>
        <v/>
      </c>
      <c r="AO127" s="128" t="str">
        <f aca="false">IFERROR(Opttax!AN127/GAMSopt!AN127,"")</f>
        <v/>
      </c>
      <c r="AP127" s="128" t="str">
        <f aca="false">IFERROR(Opttax!AO127/GAMSopt!AO127,"")</f>
        <v/>
      </c>
      <c r="AQ127" s="128" t="str">
        <f aca="false">IFERROR(Opttax!AP127/GAMSopt!AP127,"")</f>
        <v/>
      </c>
      <c r="AR127" s="128" t="str">
        <f aca="false">IFERROR(Opttax!AQ127/GAMSopt!AQ127,"")</f>
        <v/>
      </c>
      <c r="AS127" s="128" t="str">
        <f aca="false">IFERROR(Opttax!AR127/GAMSopt!AR127,"")</f>
        <v/>
      </c>
      <c r="AT127" s="128" t="str">
        <f aca="false">IFERROR(Opttax!AS127/GAMSopt!AS127,"")</f>
        <v/>
      </c>
      <c r="AU127" s="128" t="str">
        <f aca="false">IFERROR(Opttax!AT127/GAMSopt!AT127,"")</f>
        <v/>
      </c>
      <c r="AV127" s="128" t="str">
        <f aca="false">IFERROR(Opttax!AU127/GAMSopt!AU127,"")</f>
        <v/>
      </c>
      <c r="AW127" s="128" t="str">
        <f aca="false">IFERROR(Opttax!AV127/GAMSopt!AV127,"")</f>
        <v/>
      </c>
      <c r="AX127" s="128" t="str">
        <f aca="false">IFERROR(Opttax!AW127/GAMSopt!AW127,"")</f>
        <v/>
      </c>
      <c r="AY127" s="128" t="str">
        <f aca="false">IFERROR(Opttax!AX127/GAMSopt!AX127,"")</f>
        <v/>
      </c>
      <c r="AZ127" s="128" t="str">
        <f aca="false">IFERROR(Opttax!AY127/GAMSopt!AY127,"")</f>
        <v/>
      </c>
      <c r="BA127" s="128" t="str">
        <f aca="false">IFERROR(Opttax!AZ127/GAMSopt!AZ127,"")</f>
        <v/>
      </c>
      <c r="BB127" s="128" t="str">
        <f aca="false">IFERROR(Opttax!BA127/GAMSopt!BA127,"")</f>
        <v/>
      </c>
      <c r="BC127" s="128" t="str">
        <f aca="false">IFERROR(Opttax!BB127/GAMSopt!BB127,"")</f>
        <v/>
      </c>
      <c r="BD127" s="128" t="str">
        <f aca="false">IFERROR(Opttax!BC127/GAMSopt!BC127,"")</f>
        <v/>
      </c>
      <c r="BE127" s="128" t="str">
        <f aca="false">IFERROR(Opttax!BD127/GAMSopt!BD127,"")</f>
        <v/>
      </c>
      <c r="BF127" s="128" t="str">
        <f aca="false">IFERROR(Opttax!BE127/GAMSopt!BE127,"")</f>
        <v/>
      </c>
      <c r="BG127" s="128" t="str">
        <f aca="false">IFERROR(Opttax!BF127/GAMSopt!BF127,"")</f>
        <v/>
      </c>
      <c r="BH127" s="128" t="str">
        <f aca="false">IFERROR(Opttax!BG127/GAMSopt!BG127,"")</f>
        <v/>
      </c>
      <c r="BI127" s="128" t="str">
        <f aca="false">IFERROR(Opttax!BH127/GAMSopt!BH127,"")</f>
        <v/>
      </c>
      <c r="BJ127" s="128" t="str">
        <f aca="false">IFERROR(Opttax!BI127/GAMSopt!BI127,"")</f>
        <v/>
      </c>
    </row>
    <row r="128" customFormat="false" ht="12.75" hidden="false" customHeight="false" outlineLevel="0" collapsed="false">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row>
    <row r="129" customFormat="false" ht="12.75" hidden="false" customHeight="false" outlineLevel="0" collapsed="false">
      <c r="A129" s="0" t="str">
        <f aca="false">Opttax!A129</f>
        <v>Discounted utility (in trillions 2000$) </v>
      </c>
      <c r="B129" s="0" t="str">
        <f aca="false">GAMSopt!A129</f>
        <v>Total Discounted Utility (trillions 2000USD)</v>
      </c>
      <c r="C129" s="128" t="n">
        <f aca="false">IFERROR(Opttax!B129/GAMSopt!B129,"")</f>
        <v>0.999999999999423</v>
      </c>
      <c r="D129" s="128" t="str">
        <f aca="false">IFERROR(Opttax!C129/GAMSopt!C129,"")</f>
        <v/>
      </c>
      <c r="E129" s="128" t="str">
        <f aca="false">IFERROR(Opttax!D129/GAMSopt!D129,"")</f>
        <v/>
      </c>
      <c r="F129" s="128" t="str">
        <f aca="false">IFERROR(Opttax!E129/GAMSopt!E129,"")</f>
        <v/>
      </c>
      <c r="G129" s="128" t="str">
        <f aca="false">IFERROR(Opttax!F129/GAMSopt!F129,"")</f>
        <v/>
      </c>
      <c r="H129" s="128" t="str">
        <f aca="false">IFERROR(Opttax!G129/GAMSopt!G129,"")</f>
        <v/>
      </c>
      <c r="I129" s="128" t="str">
        <f aca="false">IFERROR(Opttax!H129/GAMSopt!H129,"")</f>
        <v/>
      </c>
      <c r="J129" s="128" t="str">
        <f aca="false">IFERROR(Opttax!I129/GAMSopt!I129,"")</f>
        <v/>
      </c>
      <c r="K129" s="128" t="str">
        <f aca="false">IFERROR(Opttax!J129/GAMSopt!J129,"")</f>
        <v/>
      </c>
      <c r="L129" s="128" t="str">
        <f aca="false">IFERROR(Opttax!K129/GAMSopt!K129,"")</f>
        <v/>
      </c>
      <c r="M129" s="128" t="str">
        <f aca="false">IFERROR(Opttax!L129/GAMSopt!L129,"")</f>
        <v/>
      </c>
      <c r="N129" s="128" t="str">
        <f aca="false">IFERROR(Opttax!M129/GAMSopt!M129,"")</f>
        <v/>
      </c>
      <c r="O129" s="128" t="str">
        <f aca="false">IFERROR(Opttax!N129/GAMSopt!N129,"")</f>
        <v/>
      </c>
      <c r="P129" s="128" t="str">
        <f aca="false">IFERROR(Opttax!O129/GAMSopt!O129,"")</f>
        <v/>
      </c>
      <c r="Q129" s="128" t="str">
        <f aca="false">IFERROR(Opttax!P129/GAMSopt!P129,"")</f>
        <v/>
      </c>
      <c r="R129" s="128" t="str">
        <f aca="false">IFERROR(Opttax!Q129/GAMSopt!Q129,"")</f>
        <v/>
      </c>
      <c r="S129" s="128" t="str">
        <f aca="false">IFERROR(Opttax!R129/GAMSopt!R129,"")</f>
        <v/>
      </c>
      <c r="T129" s="128" t="str">
        <f aca="false">IFERROR(Opttax!S129/GAMSopt!S129,"")</f>
        <v/>
      </c>
      <c r="U129" s="128" t="str">
        <f aca="false">IFERROR(Opttax!T129/GAMSopt!T129,"")</f>
        <v/>
      </c>
      <c r="V129" s="128" t="str">
        <f aca="false">IFERROR(Opttax!U129/GAMSopt!U129,"")</f>
        <v/>
      </c>
      <c r="W129" s="128" t="str">
        <f aca="false">IFERROR(Opttax!V129/GAMSopt!V129,"")</f>
        <v/>
      </c>
      <c r="X129" s="128" t="str">
        <f aca="false">IFERROR(Opttax!W129/GAMSopt!W129,"")</f>
        <v/>
      </c>
      <c r="Y129" s="128" t="str">
        <f aca="false">IFERROR(Opttax!X129/GAMSopt!X129,"")</f>
        <v/>
      </c>
      <c r="Z129" s="128" t="str">
        <f aca="false">IFERROR(Opttax!Y129/GAMSopt!Y129,"")</f>
        <v/>
      </c>
      <c r="AA129" s="128" t="str">
        <f aca="false">IFERROR(Opttax!Z129/GAMSopt!Z129,"")</f>
        <v/>
      </c>
      <c r="AB129" s="128" t="str">
        <f aca="false">IFERROR(Opttax!AA129/GAMSopt!AA129,"")</f>
        <v/>
      </c>
      <c r="AC129" s="128" t="str">
        <f aca="false">IFERROR(Opttax!AB129/GAMSopt!AB129,"")</f>
        <v/>
      </c>
      <c r="AD129" s="128" t="str">
        <f aca="false">IFERROR(Opttax!AC129/GAMSopt!AC129,"")</f>
        <v/>
      </c>
      <c r="AE129" s="128" t="str">
        <f aca="false">IFERROR(Opttax!AD129/GAMSopt!AD129,"")</f>
        <v/>
      </c>
      <c r="AF129" s="128" t="str">
        <f aca="false">IFERROR(Opttax!AE129/GAMSopt!AE129,"")</f>
        <v/>
      </c>
      <c r="AG129" s="128" t="str">
        <f aca="false">IFERROR(Opttax!AF129/GAMSopt!AF129,"")</f>
        <v/>
      </c>
      <c r="AH129" s="128" t="str">
        <f aca="false">IFERROR(Opttax!AG129/GAMSopt!AG129,"")</f>
        <v/>
      </c>
      <c r="AI129" s="128" t="str">
        <f aca="false">IFERROR(Opttax!AH129/GAMSopt!AH129,"")</f>
        <v/>
      </c>
      <c r="AJ129" s="128" t="str">
        <f aca="false">IFERROR(Opttax!AI129/GAMSopt!AI129,"")</f>
        <v/>
      </c>
      <c r="AK129" s="128" t="str">
        <f aca="false">IFERROR(Opttax!AJ129/GAMSopt!AJ129,"")</f>
        <v/>
      </c>
      <c r="AL129" s="128" t="str">
        <f aca="false">IFERROR(Opttax!AK129/GAMSopt!AK129,"")</f>
        <v/>
      </c>
      <c r="AM129" s="128" t="str">
        <f aca="false">IFERROR(Opttax!AL129/GAMSopt!AL129,"")</f>
        <v/>
      </c>
      <c r="AN129" s="128" t="str">
        <f aca="false">IFERROR(Opttax!AM129/GAMSopt!AM129,"")</f>
        <v/>
      </c>
      <c r="AO129" s="128" t="str">
        <f aca="false">IFERROR(Opttax!AN129/GAMSopt!AN129,"")</f>
        <v/>
      </c>
      <c r="AP129" s="128" t="str">
        <f aca="false">IFERROR(Opttax!AO129/GAMSopt!AO129,"")</f>
        <v/>
      </c>
      <c r="AQ129" s="128" t="str">
        <f aca="false">IFERROR(Opttax!AP129/GAMSopt!AP129,"")</f>
        <v/>
      </c>
      <c r="AR129" s="128" t="str">
        <f aca="false">IFERROR(Opttax!AQ129/GAMSopt!AQ129,"")</f>
        <v/>
      </c>
      <c r="AS129" s="128" t="str">
        <f aca="false">IFERROR(Opttax!AR129/GAMSopt!AR129,"")</f>
        <v/>
      </c>
      <c r="AT129" s="128" t="str">
        <f aca="false">IFERROR(Opttax!AS129/GAMSopt!AS129,"")</f>
        <v/>
      </c>
      <c r="AU129" s="128" t="str">
        <f aca="false">IFERROR(Opttax!AT129/GAMSopt!AT129,"")</f>
        <v/>
      </c>
      <c r="AV129" s="128" t="str">
        <f aca="false">IFERROR(Opttax!AU129/GAMSopt!AU129,"")</f>
        <v/>
      </c>
      <c r="AW129" s="128" t="str">
        <f aca="false">IFERROR(Opttax!AV129/GAMSopt!AV129,"")</f>
        <v/>
      </c>
      <c r="AX129" s="128" t="str">
        <f aca="false">IFERROR(Opttax!AW129/GAMSopt!AW129,"")</f>
        <v/>
      </c>
      <c r="AY129" s="128" t="str">
        <f aca="false">IFERROR(Opttax!AX129/GAMSopt!AX129,"")</f>
        <v/>
      </c>
      <c r="AZ129" s="128" t="str">
        <f aca="false">IFERROR(Opttax!AY129/GAMSopt!AY129,"")</f>
        <v/>
      </c>
      <c r="BA129" s="128" t="str">
        <f aca="false">IFERROR(Opttax!AZ129/GAMSopt!AZ129,"")</f>
        <v/>
      </c>
      <c r="BB129" s="128" t="str">
        <f aca="false">IFERROR(Opttax!BA129/GAMSopt!BA129,"")</f>
        <v/>
      </c>
      <c r="BC129" s="128" t="str">
        <f aca="false">IFERROR(Opttax!BB129/GAMSopt!BB129,"")</f>
        <v/>
      </c>
      <c r="BD129" s="128" t="str">
        <f aca="false">IFERROR(Opttax!BC129/GAMSopt!BC129,"")</f>
        <v/>
      </c>
      <c r="BE129" s="128" t="str">
        <f aca="false">IFERROR(Opttax!BD129/GAMSopt!BD129,"")</f>
        <v/>
      </c>
      <c r="BF129" s="128" t="str">
        <f aca="false">IFERROR(Opttax!BE129/GAMSopt!BE129,"")</f>
        <v/>
      </c>
      <c r="BG129" s="128" t="str">
        <f aca="false">IFERROR(Opttax!BF129/GAMSopt!BF129,"")</f>
        <v/>
      </c>
      <c r="BH129" s="128" t="str">
        <f aca="false">IFERROR(Opttax!BG129/GAMSopt!BG129,"")</f>
        <v/>
      </c>
      <c r="BI129" s="128" t="str">
        <f aca="false">IFERROR(Opttax!BH129/GAMSopt!BH129,"")</f>
        <v/>
      </c>
      <c r="BJ129" s="128" t="str">
        <f aca="false">IFERROR(Opttax!BI129/GAMSopt!BI129,"")</f>
        <v/>
      </c>
    </row>
    <row r="130" customFormat="false" ht="12.75" hidden="false" customHeight="false" outlineLevel="0" collapsed="false">
      <c r="A130" s="0" t="str">
        <f aca="false">Opttax!A130</f>
        <v>Control variables: Optimized for 2015 and beyond.</v>
      </c>
      <c r="B130" s="0" t="str">
        <f aca="false">GAMSopt!A130</f>
        <v>** CONTROL VARIABLES</v>
      </c>
      <c r="C130" s="128" t="str">
        <f aca="false">IFERROR(Opttax!B130/GAMSopt!B130,"")</f>
        <v/>
      </c>
      <c r="D130" s="128" t="str">
        <f aca="false">IFERROR(Opttax!C130/GAMSopt!C130,"")</f>
        <v/>
      </c>
      <c r="E130" s="128" t="str">
        <f aca="false">IFERROR(Opttax!D130/GAMSopt!D130,"")</f>
        <v/>
      </c>
      <c r="F130" s="128" t="str">
        <f aca="false">IFERROR(Opttax!E130/GAMSopt!E130,"")</f>
        <v/>
      </c>
      <c r="G130" s="128" t="str">
        <f aca="false">IFERROR(Opttax!F130/GAMSopt!F130,"")</f>
        <v/>
      </c>
      <c r="H130" s="128" t="str">
        <f aca="false">IFERROR(Opttax!G130/GAMSopt!G130,"")</f>
        <v/>
      </c>
      <c r="I130" s="128" t="str">
        <f aca="false">IFERROR(Opttax!H130/GAMSopt!H130,"")</f>
        <v/>
      </c>
      <c r="J130" s="128" t="str">
        <f aca="false">IFERROR(Opttax!I130/GAMSopt!I130,"")</f>
        <v/>
      </c>
      <c r="K130" s="128" t="str">
        <f aca="false">IFERROR(Opttax!J130/GAMSopt!J130,"")</f>
        <v/>
      </c>
      <c r="L130" s="128" t="str">
        <f aca="false">IFERROR(Opttax!K130/GAMSopt!K130,"")</f>
        <v/>
      </c>
      <c r="M130" s="128" t="str">
        <f aca="false">IFERROR(Opttax!L130/GAMSopt!L130,"")</f>
        <v/>
      </c>
      <c r="N130" s="128" t="str">
        <f aca="false">IFERROR(Opttax!M130/GAMSopt!M130,"")</f>
        <v/>
      </c>
      <c r="O130" s="128" t="str">
        <f aca="false">IFERROR(Opttax!N130/GAMSopt!N130,"")</f>
        <v/>
      </c>
      <c r="P130" s="128" t="str">
        <f aca="false">IFERROR(Opttax!O130/GAMSopt!O130,"")</f>
        <v/>
      </c>
      <c r="Q130" s="128" t="str">
        <f aca="false">IFERROR(Opttax!P130/GAMSopt!P130,"")</f>
        <v/>
      </c>
      <c r="R130" s="128" t="str">
        <f aca="false">IFERROR(Opttax!Q130/GAMSopt!Q130,"")</f>
        <v/>
      </c>
      <c r="S130" s="128" t="str">
        <f aca="false">IFERROR(Opttax!R130/GAMSopt!R130,"")</f>
        <v/>
      </c>
      <c r="T130" s="128" t="str">
        <f aca="false">IFERROR(Opttax!S130/GAMSopt!S130,"")</f>
        <v/>
      </c>
      <c r="U130" s="128" t="str">
        <f aca="false">IFERROR(Opttax!T130/GAMSopt!T130,"")</f>
        <v/>
      </c>
      <c r="V130" s="128" t="str">
        <f aca="false">IFERROR(Opttax!U130/GAMSopt!U130,"")</f>
        <v/>
      </c>
      <c r="W130" s="128" t="str">
        <f aca="false">IFERROR(Opttax!V130/GAMSopt!V130,"")</f>
        <v/>
      </c>
      <c r="X130" s="128" t="str">
        <f aca="false">IFERROR(Opttax!W130/GAMSopt!W130,"")</f>
        <v/>
      </c>
      <c r="Y130" s="128" t="str">
        <f aca="false">IFERROR(Opttax!X130/GAMSopt!X130,"")</f>
        <v/>
      </c>
      <c r="Z130" s="128" t="str">
        <f aca="false">IFERROR(Opttax!Y130/GAMSopt!Y130,"")</f>
        <v/>
      </c>
      <c r="AA130" s="128" t="str">
        <f aca="false">IFERROR(Opttax!Z130/GAMSopt!Z130,"")</f>
        <v/>
      </c>
      <c r="AB130" s="128" t="str">
        <f aca="false">IFERROR(Opttax!AA130/GAMSopt!AA130,"")</f>
        <v/>
      </c>
      <c r="AC130" s="128" t="str">
        <f aca="false">IFERROR(Opttax!AB130/GAMSopt!AB130,"")</f>
        <v/>
      </c>
      <c r="AD130" s="128" t="str">
        <f aca="false">IFERROR(Opttax!AC130/GAMSopt!AC130,"")</f>
        <v/>
      </c>
      <c r="AE130" s="128" t="str">
        <f aca="false">IFERROR(Opttax!AD130/GAMSopt!AD130,"")</f>
        <v/>
      </c>
      <c r="AF130" s="128" t="str">
        <f aca="false">IFERROR(Opttax!AE130/GAMSopt!AE130,"")</f>
        <v/>
      </c>
      <c r="AG130" s="128" t="str">
        <f aca="false">IFERROR(Opttax!AF130/GAMSopt!AF130,"")</f>
        <v/>
      </c>
      <c r="AH130" s="128" t="str">
        <f aca="false">IFERROR(Opttax!AG130/GAMSopt!AG130,"")</f>
        <v/>
      </c>
      <c r="AI130" s="128" t="str">
        <f aca="false">IFERROR(Opttax!AH130/GAMSopt!AH130,"")</f>
        <v/>
      </c>
      <c r="AJ130" s="128" t="str">
        <f aca="false">IFERROR(Opttax!AI130/GAMSopt!AI130,"")</f>
        <v/>
      </c>
      <c r="AK130" s="128" t="str">
        <f aca="false">IFERROR(Opttax!AJ130/GAMSopt!AJ130,"")</f>
        <v/>
      </c>
      <c r="AL130" s="128" t="str">
        <f aca="false">IFERROR(Opttax!AK130/GAMSopt!AK130,"")</f>
        <v/>
      </c>
      <c r="AM130" s="128" t="str">
        <f aca="false">IFERROR(Opttax!AL130/GAMSopt!AL130,"")</f>
        <v/>
      </c>
      <c r="AN130" s="128" t="str">
        <f aca="false">IFERROR(Opttax!AM130/GAMSopt!AM130,"")</f>
        <v/>
      </c>
      <c r="AO130" s="128" t="str">
        <f aca="false">IFERROR(Opttax!AN130/GAMSopt!AN130,"")</f>
        <v/>
      </c>
      <c r="AP130" s="128" t="str">
        <f aca="false">IFERROR(Opttax!AO130/GAMSopt!AO130,"")</f>
        <v/>
      </c>
      <c r="AQ130" s="128" t="str">
        <f aca="false">IFERROR(Opttax!AP130/GAMSopt!AP130,"")</f>
        <v/>
      </c>
      <c r="AR130" s="128" t="str">
        <f aca="false">IFERROR(Opttax!AQ130/GAMSopt!AQ130,"")</f>
        <v/>
      </c>
      <c r="AS130" s="128" t="str">
        <f aca="false">IFERROR(Opttax!AR130/GAMSopt!AR130,"")</f>
        <v/>
      </c>
      <c r="AT130" s="128" t="str">
        <f aca="false">IFERROR(Opttax!AS130/GAMSopt!AS130,"")</f>
        <v/>
      </c>
      <c r="AU130" s="128" t="str">
        <f aca="false">IFERROR(Opttax!AT130/GAMSopt!AT130,"")</f>
        <v/>
      </c>
      <c r="AV130" s="128" t="str">
        <f aca="false">IFERROR(Opttax!AU130/GAMSopt!AU130,"")</f>
        <v/>
      </c>
      <c r="AW130" s="128" t="str">
        <f aca="false">IFERROR(Opttax!AV130/GAMSopt!AV130,"")</f>
        <v/>
      </c>
      <c r="AX130" s="128" t="str">
        <f aca="false">IFERROR(Opttax!AW130/GAMSopt!AW130,"")</f>
        <v/>
      </c>
      <c r="AY130" s="128" t="str">
        <f aca="false">IFERROR(Opttax!AX130/GAMSopt!AX130,"")</f>
        <v/>
      </c>
      <c r="AZ130" s="128" t="str">
        <f aca="false">IFERROR(Opttax!AY130/GAMSopt!AY130,"")</f>
        <v/>
      </c>
      <c r="BA130" s="128" t="str">
        <f aca="false">IFERROR(Opttax!AZ130/GAMSopt!AZ130,"")</f>
        <v/>
      </c>
      <c r="BB130" s="128" t="str">
        <f aca="false">IFERROR(Opttax!BA130/GAMSopt!BA130,"")</f>
        <v/>
      </c>
      <c r="BC130" s="128" t="str">
        <f aca="false">IFERROR(Opttax!BB130/GAMSopt!BB130,"")</f>
        <v/>
      </c>
      <c r="BD130" s="128" t="str">
        <f aca="false">IFERROR(Opttax!BC130/GAMSopt!BC130,"")</f>
        <v/>
      </c>
      <c r="BE130" s="128" t="str">
        <f aca="false">IFERROR(Opttax!BD130/GAMSopt!BD130,"")</f>
        <v/>
      </c>
      <c r="BF130" s="128" t="str">
        <f aca="false">IFERROR(Opttax!BE130/GAMSopt!BE130,"")</f>
        <v/>
      </c>
      <c r="BG130" s="128" t="str">
        <f aca="false">IFERROR(Opttax!BF130/GAMSopt!BF130,"")</f>
        <v/>
      </c>
      <c r="BH130" s="128" t="str">
        <f aca="false">IFERROR(Opttax!BG130/GAMSopt!BG130,"")</f>
        <v/>
      </c>
      <c r="BI130" s="128" t="str">
        <f aca="false">IFERROR(Opttax!BH130/GAMSopt!BH130,"")</f>
        <v/>
      </c>
      <c r="BJ130" s="128" t="str">
        <f aca="false">IFERROR(Opttax!BI130/GAMSopt!BI130,"")</f>
        <v/>
      </c>
    </row>
    <row r="131" customFormat="false" ht="12.75" hidden="false" customHeight="false" outlineLevel="0" collapsed="false">
      <c r="A131" s="0" t="str">
        <f aca="false">Opttax!A131</f>
        <v>Savings Rate (fraction of gross output)</v>
      </c>
      <c r="B131" s="0" t="str">
        <f aca="false">GAMSopt!A131</f>
        <v>Savings Rate (proportion of gross output)</v>
      </c>
      <c r="C131" s="128" t="n">
        <f aca="false">IFERROR(Opttax!B131/GAMSopt!B131,"")</f>
        <v>1</v>
      </c>
      <c r="D131" s="128" t="n">
        <f aca="false">IFERROR(Opttax!C131/GAMSopt!C131,"")</f>
        <v>1</v>
      </c>
      <c r="E131" s="128" t="n">
        <f aca="false">IFERROR(Opttax!D131/GAMSopt!D131,"")</f>
        <v>1</v>
      </c>
      <c r="F131" s="128" t="n">
        <f aca="false">IFERROR(Opttax!E131/GAMSopt!E131,"")</f>
        <v>1</v>
      </c>
      <c r="G131" s="128" t="n">
        <f aca="false">IFERROR(Opttax!F131/GAMSopt!F131,"")</f>
        <v>1</v>
      </c>
      <c r="H131" s="128" t="n">
        <f aca="false">IFERROR(Opttax!G131/GAMSopt!G131,"")</f>
        <v>1</v>
      </c>
      <c r="I131" s="128" t="n">
        <f aca="false">IFERROR(Opttax!H131/GAMSopt!H131,"")</f>
        <v>1</v>
      </c>
      <c r="J131" s="128" t="n">
        <f aca="false">IFERROR(Opttax!I131/GAMSopt!I131,"")</f>
        <v>1</v>
      </c>
      <c r="K131" s="128" t="n">
        <f aca="false">IFERROR(Opttax!J131/GAMSopt!J131,"")</f>
        <v>1</v>
      </c>
      <c r="L131" s="128" t="n">
        <f aca="false">IFERROR(Opttax!K131/GAMSopt!K131,"")</f>
        <v>1</v>
      </c>
      <c r="M131" s="128" t="n">
        <f aca="false">IFERROR(Opttax!L131/GAMSopt!L131,"")</f>
        <v>1</v>
      </c>
      <c r="N131" s="128" t="n">
        <f aca="false">IFERROR(Opttax!M131/GAMSopt!M131,"")</f>
        <v>1</v>
      </c>
      <c r="O131" s="128" t="n">
        <f aca="false">IFERROR(Opttax!N131/GAMSopt!N131,"")</f>
        <v>1</v>
      </c>
      <c r="P131" s="128" t="n">
        <f aca="false">IFERROR(Opttax!O131/GAMSopt!O131,"")</f>
        <v>1</v>
      </c>
      <c r="Q131" s="128" t="n">
        <f aca="false">IFERROR(Opttax!P131/GAMSopt!P131,"")</f>
        <v>1</v>
      </c>
      <c r="R131" s="128" t="n">
        <f aca="false">IFERROR(Opttax!Q131/GAMSopt!Q131,"")</f>
        <v>1</v>
      </c>
      <c r="S131" s="128" t="n">
        <f aca="false">IFERROR(Opttax!R131/GAMSopt!R131,"")</f>
        <v>1</v>
      </c>
      <c r="T131" s="128" t="n">
        <f aca="false">IFERROR(Opttax!S131/GAMSopt!S131,"")</f>
        <v>1</v>
      </c>
      <c r="U131" s="128" t="n">
        <f aca="false">IFERROR(Opttax!T131/GAMSopt!T131,"")</f>
        <v>1</v>
      </c>
      <c r="V131" s="128" t="n">
        <f aca="false">IFERROR(Opttax!U131/GAMSopt!U131,"")</f>
        <v>1</v>
      </c>
      <c r="W131" s="128" t="n">
        <f aca="false">IFERROR(Opttax!V131/GAMSopt!V131,"")</f>
        <v>1</v>
      </c>
      <c r="X131" s="128" t="n">
        <f aca="false">IFERROR(Opttax!W131/GAMSopt!W131,"")</f>
        <v>1</v>
      </c>
      <c r="Y131" s="128" t="n">
        <f aca="false">IFERROR(Opttax!X131/GAMSopt!X131,"")</f>
        <v>1</v>
      </c>
      <c r="Z131" s="128" t="n">
        <f aca="false">IFERROR(Opttax!Y131/GAMSopt!Y131,"")</f>
        <v>1</v>
      </c>
      <c r="AA131" s="128" t="n">
        <f aca="false">IFERROR(Opttax!Z131/GAMSopt!Z131,"")</f>
        <v>1</v>
      </c>
      <c r="AB131" s="128" t="n">
        <f aca="false">IFERROR(Opttax!AA131/GAMSopt!AA131,"")</f>
        <v>1</v>
      </c>
      <c r="AC131" s="128" t="n">
        <f aca="false">IFERROR(Opttax!AB131/GAMSopt!AB131,"")</f>
        <v>1</v>
      </c>
      <c r="AD131" s="128" t="n">
        <f aca="false">IFERROR(Opttax!AC131/GAMSopt!AC131,"")</f>
        <v>1</v>
      </c>
      <c r="AE131" s="128" t="n">
        <f aca="false">IFERROR(Opttax!AD131/GAMSopt!AD131,"")</f>
        <v>1</v>
      </c>
      <c r="AF131" s="128" t="n">
        <f aca="false">IFERROR(Opttax!AE131/GAMSopt!AE131,"")</f>
        <v>1</v>
      </c>
      <c r="AG131" s="128" t="n">
        <f aca="false">IFERROR(Opttax!AF131/GAMSopt!AF131,"")</f>
        <v>1</v>
      </c>
      <c r="AH131" s="128" t="n">
        <f aca="false">IFERROR(Opttax!AG131/GAMSopt!AG131,"")</f>
        <v>1</v>
      </c>
      <c r="AI131" s="128" t="n">
        <f aca="false">IFERROR(Opttax!AH131/GAMSopt!AH131,"")</f>
        <v>1</v>
      </c>
      <c r="AJ131" s="128" t="n">
        <f aca="false">IFERROR(Opttax!AI131/GAMSopt!AI131,"")</f>
        <v>1</v>
      </c>
      <c r="AK131" s="128" t="n">
        <f aca="false">IFERROR(Opttax!AJ131/GAMSopt!AJ131,"")</f>
        <v>1</v>
      </c>
      <c r="AL131" s="128" t="n">
        <f aca="false">IFERROR(Opttax!AK131/GAMSopt!AK131,"")</f>
        <v>1</v>
      </c>
      <c r="AM131" s="128" t="n">
        <f aca="false">IFERROR(Opttax!AL131/GAMSopt!AL131,"")</f>
        <v>1</v>
      </c>
      <c r="AN131" s="128" t="n">
        <f aca="false">IFERROR(Opttax!AM131/GAMSopt!AM131,"")</f>
        <v>1</v>
      </c>
      <c r="AO131" s="128" t="n">
        <f aca="false">IFERROR(Opttax!AN131/GAMSopt!AN131,"")</f>
        <v>1</v>
      </c>
      <c r="AP131" s="128" t="n">
        <f aca="false">IFERROR(Opttax!AO131/GAMSopt!AO131,"")</f>
        <v>1</v>
      </c>
      <c r="AQ131" s="128" t="n">
        <f aca="false">IFERROR(Opttax!AP131/GAMSopt!AP131,"")</f>
        <v>1</v>
      </c>
      <c r="AR131" s="128" t="n">
        <f aca="false">IFERROR(Opttax!AQ131/GAMSopt!AQ131,"")</f>
        <v>1</v>
      </c>
      <c r="AS131" s="128" t="n">
        <f aca="false">IFERROR(Opttax!AR131/GAMSopt!AR131,"")</f>
        <v>1</v>
      </c>
      <c r="AT131" s="128" t="n">
        <f aca="false">IFERROR(Opttax!AS131/GAMSopt!AS131,"")</f>
        <v>1</v>
      </c>
      <c r="AU131" s="128" t="n">
        <f aca="false">IFERROR(Opttax!AT131/GAMSopt!AT131,"")</f>
        <v>1</v>
      </c>
      <c r="AV131" s="128" t="n">
        <f aca="false">IFERROR(Opttax!AU131/GAMSopt!AU131,"")</f>
        <v>1</v>
      </c>
      <c r="AW131" s="128" t="n">
        <f aca="false">IFERROR(Opttax!AV131/GAMSopt!AV131,"")</f>
        <v>1</v>
      </c>
      <c r="AX131" s="128" t="n">
        <f aca="false">IFERROR(Opttax!AW131/GAMSopt!AW131,"")</f>
        <v>1</v>
      </c>
      <c r="AY131" s="128" t="n">
        <f aca="false">IFERROR(Opttax!AX131/GAMSopt!AX131,"")</f>
        <v>1</v>
      </c>
      <c r="AZ131" s="128" t="n">
        <f aca="false">IFERROR(Opttax!AY131/GAMSopt!AY131,"")</f>
        <v>1</v>
      </c>
      <c r="BA131" s="128" t="n">
        <f aca="false">IFERROR(Opttax!AZ131/GAMSopt!AZ131,"")</f>
        <v>1</v>
      </c>
      <c r="BB131" s="128" t="n">
        <f aca="false">IFERROR(Opttax!BA131/GAMSopt!BA131,"")</f>
        <v>1</v>
      </c>
      <c r="BC131" s="128" t="n">
        <f aca="false">IFERROR(Opttax!BB131/GAMSopt!BB131,"")</f>
        <v>1</v>
      </c>
      <c r="BD131" s="128" t="n">
        <f aca="false">IFERROR(Opttax!BC131/GAMSopt!BC131,"")</f>
        <v>1</v>
      </c>
      <c r="BE131" s="128" t="n">
        <f aca="false">IFERROR(Opttax!BD131/GAMSopt!BD131,"")</f>
        <v>1</v>
      </c>
      <c r="BF131" s="128" t="n">
        <f aca="false">IFERROR(Opttax!BE131/GAMSopt!BE131,"")</f>
        <v>1</v>
      </c>
      <c r="BG131" s="128" t="n">
        <f aca="false">IFERROR(Opttax!BF131/GAMSopt!BF131,"")</f>
        <v>1</v>
      </c>
      <c r="BH131" s="128" t="n">
        <f aca="false">IFERROR(Opttax!BG131/GAMSopt!BG131,"")</f>
        <v>1</v>
      </c>
      <c r="BI131" s="128" t="n">
        <f aca="false">IFERROR(Opttax!BH131/GAMSopt!BH131,"")</f>
        <v>1</v>
      </c>
      <c r="BJ131" s="128" t="n">
        <f aca="false">IFERROR(Opttax!BI131/GAMSopt!BI131,"")</f>
        <v>1</v>
      </c>
    </row>
    <row r="132" customFormat="false" ht="12.75" hidden="false" customHeight="false" outlineLevel="0" collapsed="false">
      <c r="A132" s="0" t="str">
        <f aca="false">Opttax!A132</f>
        <v>Carbon price (per t CO2)</v>
      </c>
      <c r="B132" s="0" t="str">
        <f aca="false">GAMSopt!A132</f>
        <v>Carbon Price (per t CO2)</v>
      </c>
      <c r="C132" s="128" t="n">
        <f aca="false">IFERROR(Opttax!B132/GAMSopt!B132,"")</f>
        <v>1</v>
      </c>
      <c r="D132" s="128" t="n">
        <f aca="false">IFERROR(Opttax!C132/GAMSopt!C132,"")</f>
        <v>1</v>
      </c>
      <c r="E132" s="128" t="n">
        <f aca="false">IFERROR(Opttax!D132/GAMSopt!D132,"")</f>
        <v>1</v>
      </c>
      <c r="F132" s="128" t="n">
        <f aca="false">IFERROR(Opttax!E132/GAMSopt!E132,"")</f>
        <v>1</v>
      </c>
      <c r="G132" s="128" t="n">
        <f aca="false">IFERROR(Opttax!F132/GAMSopt!F132,"")</f>
        <v>1</v>
      </c>
      <c r="H132" s="128" t="n">
        <f aca="false">IFERROR(Opttax!G132/GAMSopt!G132,"")</f>
        <v>1</v>
      </c>
      <c r="I132" s="128" t="n">
        <f aca="false">IFERROR(Opttax!H132/GAMSopt!H132,"")</f>
        <v>1</v>
      </c>
      <c r="J132" s="128" t="n">
        <f aca="false">IFERROR(Opttax!I132/GAMSopt!I132,"")</f>
        <v>1</v>
      </c>
      <c r="K132" s="128" t="n">
        <f aca="false">IFERROR(Opttax!J132/GAMSopt!J132,"")</f>
        <v>1</v>
      </c>
      <c r="L132" s="128" t="n">
        <f aca="false">IFERROR(Opttax!K132/GAMSopt!K132,"")</f>
        <v>1</v>
      </c>
      <c r="M132" s="128" t="n">
        <f aca="false">IFERROR(Opttax!L132/GAMSopt!L132,"")</f>
        <v>1</v>
      </c>
      <c r="N132" s="128" t="n">
        <f aca="false">IFERROR(Opttax!M132/GAMSopt!M132,"")</f>
        <v>1</v>
      </c>
      <c r="O132" s="128" t="n">
        <f aca="false">IFERROR(Opttax!N132/GAMSopt!N132,"")</f>
        <v>1</v>
      </c>
      <c r="P132" s="128" t="n">
        <f aca="false">IFERROR(Opttax!O132/GAMSopt!O132,"")</f>
        <v>1</v>
      </c>
      <c r="Q132" s="128" t="n">
        <f aca="false">IFERROR(Opttax!P132/GAMSopt!P132,"")</f>
        <v>1</v>
      </c>
      <c r="R132" s="128" t="n">
        <f aca="false">IFERROR(Opttax!Q132/GAMSopt!Q132,"")</f>
        <v>1</v>
      </c>
      <c r="S132" s="128" t="n">
        <f aca="false">IFERROR(Opttax!R132/GAMSopt!R132,"")</f>
        <v>1</v>
      </c>
      <c r="T132" s="128" t="n">
        <f aca="false">IFERROR(Opttax!S132/GAMSopt!S132,"")</f>
        <v>1</v>
      </c>
      <c r="U132" s="128" t="n">
        <f aca="false">IFERROR(Opttax!T132/GAMSopt!T132,"")</f>
        <v>1</v>
      </c>
      <c r="V132" s="128" t="n">
        <f aca="false">IFERROR(Opttax!U132/GAMSopt!U132,"")</f>
        <v>1</v>
      </c>
      <c r="W132" s="128" t="n">
        <f aca="false">IFERROR(Opttax!V132/GAMSopt!V132,"")</f>
        <v>1</v>
      </c>
      <c r="X132" s="128" t="n">
        <f aca="false">IFERROR(Opttax!W132/GAMSopt!W132,"")</f>
        <v>1</v>
      </c>
      <c r="Y132" s="128" t="n">
        <f aca="false">IFERROR(Opttax!X132/GAMSopt!X132,"")</f>
        <v>1</v>
      </c>
      <c r="Z132" s="128" t="n">
        <f aca="false">IFERROR(Opttax!Y132/GAMSopt!Y132,"")</f>
        <v>1</v>
      </c>
      <c r="AA132" s="128" t="n">
        <f aca="false">IFERROR(Opttax!Z132/GAMSopt!Z132,"")</f>
        <v>1</v>
      </c>
      <c r="AB132" s="128" t="n">
        <f aca="false">IFERROR(Opttax!AA132/GAMSopt!AA132,"")</f>
        <v>1</v>
      </c>
      <c r="AC132" s="128" t="n">
        <f aca="false">IFERROR(Opttax!AB132/GAMSopt!AB132,"")</f>
        <v>1</v>
      </c>
      <c r="AD132" s="128" t="n">
        <f aca="false">IFERROR(Opttax!AC132/GAMSopt!AC132,"")</f>
        <v>1</v>
      </c>
      <c r="AE132" s="128" t="n">
        <f aca="false">IFERROR(Opttax!AD132/GAMSopt!AD132,"")</f>
        <v>1</v>
      </c>
      <c r="AF132" s="128" t="n">
        <f aca="false">IFERROR(Opttax!AE132/GAMSopt!AE132,"")</f>
        <v>1</v>
      </c>
      <c r="AG132" s="128" t="n">
        <f aca="false">IFERROR(Opttax!AF132/GAMSopt!AF132,"")</f>
        <v>1</v>
      </c>
      <c r="AH132" s="128" t="n">
        <f aca="false">IFERROR(Opttax!AG132/GAMSopt!AG132,"")</f>
        <v>1</v>
      </c>
      <c r="AI132" s="128" t="n">
        <f aca="false">IFERROR(Opttax!AH132/GAMSopt!AH132,"")</f>
        <v>1</v>
      </c>
      <c r="AJ132" s="128" t="n">
        <f aca="false">IFERROR(Opttax!AI132/GAMSopt!AI132,"")</f>
        <v>1</v>
      </c>
      <c r="AK132" s="128" t="n">
        <f aca="false">IFERROR(Opttax!AJ132/GAMSopt!AJ132,"")</f>
        <v>1</v>
      </c>
      <c r="AL132" s="128" t="n">
        <f aca="false">IFERROR(Opttax!AK132/GAMSopt!AK132,"")</f>
        <v>1</v>
      </c>
      <c r="AM132" s="128" t="n">
        <f aca="false">IFERROR(Opttax!AL132/GAMSopt!AL132,"")</f>
        <v>1</v>
      </c>
      <c r="AN132" s="128" t="n">
        <f aca="false">IFERROR(Opttax!AM132/GAMSopt!AM132,"")</f>
        <v>1</v>
      </c>
      <c r="AO132" s="128" t="n">
        <f aca="false">IFERROR(Opttax!AN132/GAMSopt!AN132,"")</f>
        <v>1</v>
      </c>
      <c r="AP132" s="128" t="n">
        <f aca="false">IFERROR(Opttax!AO132/GAMSopt!AO132,"")</f>
        <v>1</v>
      </c>
      <c r="AQ132" s="128" t="n">
        <f aca="false">IFERROR(Opttax!AP132/GAMSopt!AP132,"")</f>
        <v>1</v>
      </c>
      <c r="AR132" s="128" t="n">
        <f aca="false">IFERROR(Opttax!AQ132/GAMSopt!AQ132,"")</f>
        <v>1</v>
      </c>
      <c r="AS132" s="128" t="n">
        <f aca="false">IFERROR(Opttax!AR132/GAMSopt!AR132,"")</f>
        <v>1</v>
      </c>
      <c r="AT132" s="128" t="n">
        <f aca="false">IFERROR(Opttax!AS132/GAMSopt!AS132,"")</f>
        <v>1</v>
      </c>
      <c r="AU132" s="128" t="n">
        <f aca="false">IFERROR(Opttax!AT132/GAMSopt!AT132,"")</f>
        <v>1</v>
      </c>
      <c r="AV132" s="128" t="n">
        <f aca="false">IFERROR(Opttax!AU132/GAMSopt!AU132,"")</f>
        <v>1</v>
      </c>
      <c r="AW132" s="128" t="n">
        <f aca="false">IFERROR(Opttax!AV132/GAMSopt!AV132,"")</f>
        <v>1</v>
      </c>
      <c r="AX132" s="128" t="n">
        <f aca="false">IFERROR(Opttax!AW132/GAMSopt!AW132,"")</f>
        <v>1</v>
      </c>
      <c r="AY132" s="128" t="n">
        <f aca="false">IFERROR(Opttax!AX132/GAMSopt!AX132,"")</f>
        <v>1</v>
      </c>
      <c r="AZ132" s="128" t="n">
        <f aca="false">IFERROR(Opttax!AY132/GAMSopt!AY132,"")</f>
        <v>1</v>
      </c>
      <c r="BA132" s="128" t="n">
        <f aca="false">IFERROR(Opttax!AZ132/GAMSopt!AZ132,"")</f>
        <v>1</v>
      </c>
      <c r="BB132" s="128" t="n">
        <f aca="false">IFERROR(Opttax!BA132/GAMSopt!BA132,"")</f>
        <v>1</v>
      </c>
      <c r="BC132" s="128" t="n">
        <f aca="false">IFERROR(Opttax!BB132/GAMSopt!BB132,"")</f>
        <v>1</v>
      </c>
      <c r="BD132" s="128" t="n">
        <f aca="false">IFERROR(Opttax!BC132/GAMSopt!BC132,"")</f>
        <v>1</v>
      </c>
      <c r="BE132" s="128" t="n">
        <f aca="false">IFERROR(Opttax!BD132/GAMSopt!BD132,"")</f>
        <v>1</v>
      </c>
      <c r="BF132" s="128" t="n">
        <f aca="false">IFERROR(Opttax!BE132/GAMSopt!BE132,"")</f>
        <v>1</v>
      </c>
      <c r="BG132" s="128" t="n">
        <f aca="false">IFERROR(Opttax!BF132/GAMSopt!BF132,"")</f>
        <v>1</v>
      </c>
      <c r="BH132" s="128" t="n">
        <f aca="false">IFERROR(Opttax!BG132/GAMSopt!BG132,"")</f>
        <v>1</v>
      </c>
      <c r="BI132" s="128" t="n">
        <f aca="false">IFERROR(Opttax!BH132/GAMSopt!BH132,"")</f>
        <v>1</v>
      </c>
      <c r="BJ132" s="128" t="str">
        <f aca="false">IFERROR(Opttax!BI132/GAMSopt!BI132,"")</f>
        <v/>
      </c>
    </row>
    <row r="133" customFormat="false" ht="12.75" hidden="false" customHeight="false" outlineLevel="0" collapsed="false">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c r="AA133" s="128"/>
      <c r="AB133" s="128"/>
      <c r="AC133" s="128"/>
      <c r="AD133" s="128"/>
      <c r="AE133" s="128"/>
      <c r="AF133" s="128"/>
      <c r="AG133" s="128"/>
      <c r="AH133" s="128"/>
      <c r="AI133" s="128"/>
      <c r="AJ133" s="128"/>
      <c r="AK133" s="128"/>
      <c r="AL133" s="128"/>
      <c r="AM133" s="128"/>
      <c r="AN133" s="128"/>
      <c r="AO133" s="128"/>
      <c r="AP133" s="128"/>
      <c r="AQ133" s="128"/>
      <c r="AR133" s="128"/>
      <c r="AS133" s="128"/>
      <c r="AT133" s="128"/>
      <c r="AU133" s="128"/>
      <c r="AV133" s="128"/>
      <c r="AW133" s="128"/>
      <c r="AX133" s="128"/>
      <c r="AY133" s="128"/>
      <c r="AZ133" s="128"/>
      <c r="BA133" s="128"/>
      <c r="BB133" s="128"/>
      <c r="BC133" s="128"/>
      <c r="BD133" s="128"/>
      <c r="BE133" s="128"/>
      <c r="BF133" s="128"/>
      <c r="BG133" s="128"/>
      <c r="BH133" s="128"/>
      <c r="BI133" s="128"/>
      <c r="BJ133" s="128"/>
    </row>
    <row r="134" customFormat="false" ht="12.75" hidden="false" customHeight="false" outlineLevel="0" collapsed="false">
      <c r="A134" s="0" t="str">
        <f aca="false">Opttax!A134</f>
        <v>    Carbon price [per t C]</v>
      </c>
      <c r="B134" s="0" t="str">
        <f aca="false">GAMSopt!A134</f>
        <v>Carbon Price (per t C)</v>
      </c>
      <c r="C134" s="128" t="n">
        <f aca="false">IFERROR(Opttax!B134/GAMSopt!B134,"")</f>
        <v>0.999999999997112</v>
      </c>
      <c r="D134" s="128" t="n">
        <f aca="false">IFERROR(Opttax!C134/GAMSopt!C134,"")</f>
        <v>0.999999999997564</v>
      </c>
      <c r="E134" s="128" t="n">
        <f aca="false">IFERROR(Opttax!D134/GAMSopt!D134,"")</f>
        <v>0.999999999999487</v>
      </c>
      <c r="F134" s="128" t="n">
        <f aca="false">IFERROR(Opttax!E134/GAMSopt!E134,"")</f>
        <v>0.999999999998986</v>
      </c>
      <c r="G134" s="128" t="n">
        <f aca="false">IFERROR(Opttax!F134/GAMSopt!F134,"")</f>
        <v>0.999999999999762</v>
      </c>
      <c r="H134" s="128" t="n">
        <f aca="false">IFERROR(Opttax!G134/GAMSopt!G134,"")</f>
        <v>1.00000000000093</v>
      </c>
      <c r="I134" s="128" t="n">
        <f aca="false">IFERROR(Opttax!H134/GAMSopt!H134,"")</f>
        <v>0.999999999999155</v>
      </c>
      <c r="J134" s="128" t="n">
        <f aca="false">IFERROR(Opttax!I134/GAMSopt!I134,"")</f>
        <v>1.000000000001</v>
      </c>
      <c r="K134" s="128" t="n">
        <f aca="false">IFERROR(Opttax!J134/GAMSopt!J134,"")</f>
        <v>0.999999999999931</v>
      </c>
      <c r="L134" s="128" t="n">
        <f aca="false">IFERROR(Opttax!K134/GAMSopt!K134,"")</f>
        <v>1.00000000000061</v>
      </c>
      <c r="M134" s="128" t="n">
        <f aca="false">IFERROR(Opttax!L134/GAMSopt!L134,"")</f>
        <v>1.00000000000013</v>
      </c>
      <c r="N134" s="128" t="n">
        <f aca="false">IFERROR(Opttax!M134/GAMSopt!M134,"")</f>
        <v>1.00000000000041</v>
      </c>
      <c r="O134" s="128" t="n">
        <f aca="false">IFERROR(Opttax!N134/GAMSopt!N134,"")</f>
        <v>1.00000000000043</v>
      </c>
      <c r="P134" s="128" t="n">
        <f aca="false">IFERROR(Opttax!O134/GAMSopt!O134,"")</f>
        <v>0.999999999999748</v>
      </c>
      <c r="Q134" s="128" t="n">
        <f aca="false">IFERROR(Opttax!P134/GAMSopt!P134,"")</f>
        <v>1.00000000000023</v>
      </c>
      <c r="R134" s="128" t="n">
        <f aca="false">IFERROR(Opttax!Q134/GAMSopt!Q134,"")</f>
        <v>1.00000000000029</v>
      </c>
      <c r="S134" s="128" t="n">
        <f aca="false">IFERROR(Opttax!R134/GAMSopt!R134,"")</f>
        <v>1.0000000000001</v>
      </c>
      <c r="T134" s="128" t="n">
        <f aca="false">IFERROR(Opttax!S134/GAMSopt!S134,"")</f>
        <v>1.0000000000001</v>
      </c>
      <c r="U134" s="128" t="n">
        <f aca="false">IFERROR(Opttax!T134/GAMSopt!T134,"")</f>
        <v>0.999999999999764</v>
      </c>
      <c r="V134" s="128" t="n">
        <f aca="false">IFERROR(Opttax!U134/GAMSopt!U134,"")</f>
        <v>1.00000000000004</v>
      </c>
      <c r="W134" s="128" t="n">
        <f aca="false">IFERROR(Opttax!V134/GAMSopt!V134,"")</f>
        <v>1.00000000000004</v>
      </c>
      <c r="X134" s="128" t="n">
        <f aca="false">IFERROR(Opttax!W134/GAMSopt!W134,"")</f>
        <v>0.999999999999785</v>
      </c>
      <c r="Y134" s="128" t="n">
        <f aca="false">IFERROR(Opttax!X134/GAMSopt!X134,"")</f>
        <v>1.00000000000028</v>
      </c>
      <c r="Z134" s="128" t="n">
        <f aca="false">IFERROR(Opttax!Y134/GAMSopt!Y134,"")</f>
        <v>1.00000000000004</v>
      </c>
      <c r="AA134" s="128" t="n">
        <f aca="false">IFERROR(Opttax!Z134/GAMSopt!Z134,"")</f>
        <v>0.999999999999802</v>
      </c>
      <c r="AB134" s="128" t="n">
        <f aca="false">IFERROR(Opttax!AA134/GAMSopt!AA134,"")</f>
        <v>0.999999999999749</v>
      </c>
      <c r="AC134" s="128" t="n">
        <f aca="false">IFERROR(Opttax!AB134/GAMSopt!AB134,"")</f>
        <v>0.999999999999965</v>
      </c>
      <c r="AD134" s="128" t="n">
        <f aca="false">IFERROR(Opttax!AC134/GAMSopt!AC134,"")</f>
        <v>0.999999999999839</v>
      </c>
      <c r="AE134" s="128" t="n">
        <f aca="false">IFERROR(Opttax!AD134/GAMSopt!AD134,"")</f>
        <v>1</v>
      </c>
      <c r="AF134" s="128" t="n">
        <f aca="false">IFERROR(Opttax!AE134/GAMSopt!AE134,"")</f>
        <v>0.99999999999983</v>
      </c>
      <c r="AG134" s="128" t="n">
        <f aca="false">IFERROR(Opttax!AF134/GAMSopt!AF134,"")</f>
        <v>1.00000000000025</v>
      </c>
      <c r="AH134" s="128" t="n">
        <f aca="false">IFERROR(Opttax!AG134/GAMSopt!AG134,"")</f>
        <v>0.999999999999896</v>
      </c>
      <c r="AI134" s="128" t="n">
        <f aca="false">IFERROR(Opttax!AH134/GAMSopt!AH134,"")</f>
        <v>1.00000000000016</v>
      </c>
      <c r="AJ134" s="128" t="n">
        <f aca="false">IFERROR(Opttax!AI134/GAMSopt!AI134,"")</f>
        <v>0.999999999999764</v>
      </c>
      <c r="AK134" s="128" t="n">
        <f aca="false">IFERROR(Opttax!AJ134/GAMSopt!AJ134,"")</f>
        <v>1.00000000000016</v>
      </c>
      <c r="AL134" s="128" t="n">
        <f aca="false">IFERROR(Opttax!AK134/GAMSopt!AK134,"")</f>
        <v>0.999999999999816</v>
      </c>
      <c r="AM134" s="128" t="n">
        <f aca="false">IFERROR(Opttax!AL134/GAMSopt!AL134,"")</f>
        <v>1.00000000000022</v>
      </c>
      <c r="AN134" s="128" t="n">
        <f aca="false">IFERROR(Opttax!AM134/GAMSopt!AM134,"")</f>
        <v>0.999999999999965</v>
      </c>
      <c r="AO134" s="128" t="n">
        <f aca="false">IFERROR(Opttax!AN134/GAMSopt!AN134,"")</f>
        <v>1.00000000000027</v>
      </c>
      <c r="AP134" s="128" t="n">
        <f aca="false">IFERROR(Opttax!AO134/GAMSopt!AO134,"")</f>
        <v>0.99999999999999</v>
      </c>
      <c r="AQ134" s="128" t="n">
        <f aca="false">IFERROR(Opttax!AP134/GAMSopt!AP134,"")</f>
        <v>1.0000000000002</v>
      </c>
      <c r="AR134" s="128" t="n">
        <f aca="false">IFERROR(Opttax!AQ134/GAMSopt!AQ134,"")</f>
        <v>1.00000000000003</v>
      </c>
      <c r="AS134" s="128" t="n">
        <f aca="false">IFERROR(Opttax!AR134/GAMSopt!AR134,"")</f>
        <v>0.999999999999988</v>
      </c>
      <c r="AT134" s="128" t="n">
        <f aca="false">IFERROR(Opttax!AS134/GAMSopt!AS134,"")</f>
        <v>1.00000000000015</v>
      </c>
      <c r="AU134" s="128" t="n">
        <f aca="false">IFERROR(Opttax!AT134/GAMSopt!AT134,"")</f>
        <v>1.00000000000016</v>
      </c>
      <c r="AV134" s="128" t="n">
        <f aca="false">IFERROR(Opttax!AU134/GAMSopt!AU134,"")</f>
        <v>1.00000000000001</v>
      </c>
      <c r="AW134" s="128" t="n">
        <f aca="false">IFERROR(Opttax!AV134/GAMSopt!AV134,"")</f>
        <v>0.999999999999738</v>
      </c>
      <c r="AX134" s="128" t="n">
        <f aca="false">IFERROR(Opttax!AW134/GAMSopt!AW134,"")</f>
        <v>1.00000000000016</v>
      </c>
      <c r="AY134" s="128" t="n">
        <f aca="false">IFERROR(Opttax!AX134/GAMSopt!AX134,"")</f>
        <v>0.999999999999842</v>
      </c>
      <c r="AZ134" s="128" t="n">
        <f aca="false">IFERROR(Opttax!AY134/GAMSopt!AY134,"")</f>
        <v>0.999999999999861</v>
      </c>
      <c r="BA134" s="128" t="n">
        <f aca="false">IFERROR(Opttax!AZ134/GAMSopt!AZ134,"")</f>
        <v>1.00000000000038</v>
      </c>
      <c r="BB134" s="128" t="n">
        <f aca="false">IFERROR(Opttax!BA134/GAMSopt!BA134,"")</f>
        <v>1.00000000000039</v>
      </c>
      <c r="BC134" s="128" t="n">
        <f aca="false">IFERROR(Opttax!BB134/GAMSopt!BB134,"")</f>
        <v>0.99999999999997</v>
      </c>
      <c r="BD134" s="128" t="n">
        <f aca="false">IFERROR(Opttax!BC134/GAMSopt!BC134,"")</f>
        <v>0.999999999999824</v>
      </c>
      <c r="BE134" s="128" t="n">
        <f aca="false">IFERROR(Opttax!BD134/GAMSopt!BD134,"")</f>
        <v>1.00000000000006</v>
      </c>
      <c r="BF134" s="128" t="n">
        <f aca="false">IFERROR(Opttax!BE134/GAMSopt!BE134,"")</f>
        <v>0.99999999999992</v>
      </c>
      <c r="BG134" s="128" t="n">
        <f aca="false">IFERROR(Opttax!BF134/GAMSopt!BF134,"")</f>
        <v>1.00000000000086</v>
      </c>
      <c r="BH134" s="128" t="n">
        <f aca="false">IFERROR(Opttax!BG134/GAMSopt!BG134,"")</f>
        <v>0.999999999999088</v>
      </c>
      <c r="BI134" s="128" t="n">
        <f aca="false">IFERROR(Opttax!BH134/GAMSopt!BH134,"")</f>
        <v>1.00000000000363</v>
      </c>
      <c r="BJ134" s="128" t="str">
        <f aca="false">IFERROR(Opttax!BI134/GAMSopt!BI134,"")</f>
        <v/>
      </c>
    </row>
    <row r="135" customFormat="false" ht="12.75" hidden="false" customHeight="false" outlineLevel="0" collapsed="false">
      <c r="A135" s="0" t="str">
        <f aca="false">Opttax!A135</f>
        <v>Emissions control rate (total)</v>
      </c>
      <c r="B135" s="0" t="str">
        <f aca="false">GAMSopt!A135</f>
        <v>Emissions Control Rate (total)</v>
      </c>
      <c r="C135" s="128" t="n">
        <f aca="false">IFERROR(Opttax!B135/GAMSopt!B135,"")</f>
        <v>1</v>
      </c>
      <c r="D135" s="128" t="n">
        <f aca="false">IFERROR(Opttax!C135/GAMSopt!C135,"")</f>
        <v>1</v>
      </c>
      <c r="E135" s="128" t="n">
        <f aca="false">IFERROR(Opttax!D135/GAMSopt!D135,"")</f>
        <v>1</v>
      </c>
      <c r="F135" s="128" t="n">
        <f aca="false">IFERROR(Opttax!E135/GAMSopt!E135,"")</f>
        <v>1</v>
      </c>
      <c r="G135" s="128" t="n">
        <f aca="false">IFERROR(Opttax!F135/GAMSopt!F135,"")</f>
        <v>1</v>
      </c>
      <c r="H135" s="128" t="n">
        <f aca="false">IFERROR(Opttax!G135/GAMSopt!G135,"")</f>
        <v>1</v>
      </c>
      <c r="I135" s="128" t="n">
        <f aca="false">IFERROR(Opttax!H135/GAMSopt!H135,"")</f>
        <v>1</v>
      </c>
      <c r="J135" s="128" t="n">
        <f aca="false">IFERROR(Opttax!I135/GAMSopt!I135,"")</f>
        <v>1</v>
      </c>
      <c r="K135" s="128" t="n">
        <f aca="false">IFERROR(Opttax!J135/GAMSopt!J135,"")</f>
        <v>1</v>
      </c>
      <c r="L135" s="128" t="n">
        <f aca="false">IFERROR(Opttax!K135/GAMSopt!K135,"")</f>
        <v>1</v>
      </c>
      <c r="M135" s="128" t="n">
        <f aca="false">IFERROR(Opttax!L135/GAMSopt!L135,"")</f>
        <v>1</v>
      </c>
      <c r="N135" s="128" t="n">
        <f aca="false">IFERROR(Opttax!M135/GAMSopt!M135,"")</f>
        <v>1</v>
      </c>
      <c r="O135" s="128" t="n">
        <f aca="false">IFERROR(Opttax!N135/GAMSopt!N135,"")</f>
        <v>1</v>
      </c>
      <c r="P135" s="128" t="n">
        <f aca="false">IFERROR(Opttax!O135/GAMSopt!O135,"")</f>
        <v>1</v>
      </c>
      <c r="Q135" s="128" t="n">
        <f aca="false">IFERROR(Opttax!P135/GAMSopt!P135,"")</f>
        <v>1</v>
      </c>
      <c r="R135" s="128" t="n">
        <f aca="false">IFERROR(Opttax!Q135/GAMSopt!Q135,"")</f>
        <v>1</v>
      </c>
      <c r="S135" s="128" t="n">
        <f aca="false">IFERROR(Opttax!R135/GAMSopt!R135,"")</f>
        <v>1</v>
      </c>
      <c r="T135" s="128" t="n">
        <f aca="false">IFERROR(Opttax!S135/GAMSopt!S135,"")</f>
        <v>1</v>
      </c>
      <c r="U135" s="128" t="n">
        <f aca="false">IFERROR(Opttax!T135/GAMSopt!T135,"")</f>
        <v>1</v>
      </c>
      <c r="V135" s="128" t="n">
        <f aca="false">IFERROR(Opttax!U135/GAMSopt!U135,"")</f>
        <v>1</v>
      </c>
      <c r="W135" s="128" t="n">
        <f aca="false">IFERROR(Opttax!V135/GAMSopt!V135,"")</f>
        <v>1</v>
      </c>
      <c r="X135" s="128" t="n">
        <f aca="false">IFERROR(Opttax!W135/GAMSopt!W135,"")</f>
        <v>1</v>
      </c>
      <c r="Y135" s="128" t="n">
        <f aca="false">IFERROR(Opttax!X135/GAMSopt!X135,"")</f>
        <v>1</v>
      </c>
      <c r="Z135" s="128" t="n">
        <f aca="false">IFERROR(Opttax!Y135/GAMSopt!Y135,"")</f>
        <v>1</v>
      </c>
      <c r="AA135" s="128" t="n">
        <f aca="false">IFERROR(Opttax!Z135/GAMSopt!Z135,"")</f>
        <v>1</v>
      </c>
      <c r="AB135" s="128" t="n">
        <f aca="false">IFERROR(Opttax!AA135/GAMSopt!AA135,"")</f>
        <v>1</v>
      </c>
      <c r="AC135" s="128" t="n">
        <f aca="false">IFERROR(Opttax!AB135/GAMSopt!AB135,"")</f>
        <v>1</v>
      </c>
      <c r="AD135" s="128" t="n">
        <f aca="false">IFERROR(Opttax!AC135/GAMSopt!AC135,"")</f>
        <v>1</v>
      </c>
      <c r="AE135" s="128" t="n">
        <f aca="false">IFERROR(Opttax!AD135/GAMSopt!AD135,"")</f>
        <v>1</v>
      </c>
      <c r="AF135" s="128" t="n">
        <f aca="false">IFERROR(Opttax!AE135/GAMSopt!AE135,"")</f>
        <v>1</v>
      </c>
      <c r="AG135" s="128" t="n">
        <f aca="false">IFERROR(Opttax!AF135/GAMSopt!AF135,"")</f>
        <v>1</v>
      </c>
      <c r="AH135" s="128" t="n">
        <f aca="false">IFERROR(Opttax!AG135/GAMSopt!AG135,"")</f>
        <v>1</v>
      </c>
      <c r="AI135" s="128" t="n">
        <f aca="false">IFERROR(Opttax!AH135/GAMSopt!AH135,"")</f>
        <v>1</v>
      </c>
      <c r="AJ135" s="128" t="n">
        <f aca="false">IFERROR(Opttax!AI135/GAMSopt!AI135,"")</f>
        <v>1</v>
      </c>
      <c r="AK135" s="128" t="n">
        <f aca="false">IFERROR(Opttax!AJ135/GAMSopt!AJ135,"")</f>
        <v>1</v>
      </c>
      <c r="AL135" s="128" t="n">
        <f aca="false">IFERROR(Opttax!AK135/GAMSopt!AK135,"")</f>
        <v>1</v>
      </c>
      <c r="AM135" s="128" t="n">
        <f aca="false">IFERROR(Opttax!AL135/GAMSopt!AL135,"")</f>
        <v>1</v>
      </c>
      <c r="AN135" s="128" t="n">
        <f aca="false">IFERROR(Opttax!AM135/GAMSopt!AM135,"")</f>
        <v>1</v>
      </c>
      <c r="AO135" s="128" t="n">
        <f aca="false">IFERROR(Opttax!AN135/GAMSopt!AN135,"")</f>
        <v>1</v>
      </c>
      <c r="AP135" s="128" t="n">
        <f aca="false">IFERROR(Opttax!AO135/GAMSopt!AO135,"")</f>
        <v>1</v>
      </c>
      <c r="AQ135" s="128" t="n">
        <f aca="false">IFERROR(Opttax!AP135/GAMSopt!AP135,"")</f>
        <v>1</v>
      </c>
      <c r="AR135" s="128" t="n">
        <f aca="false">IFERROR(Opttax!AQ135/GAMSopt!AQ135,"")</f>
        <v>1</v>
      </c>
      <c r="AS135" s="128" t="n">
        <f aca="false">IFERROR(Opttax!AR135/GAMSopt!AR135,"")</f>
        <v>1</v>
      </c>
      <c r="AT135" s="128" t="n">
        <f aca="false">IFERROR(Opttax!AS135/GAMSopt!AS135,"")</f>
        <v>1</v>
      </c>
      <c r="AU135" s="128" t="n">
        <f aca="false">IFERROR(Opttax!AT135/GAMSopt!AT135,"")</f>
        <v>1</v>
      </c>
      <c r="AV135" s="128" t="n">
        <f aca="false">IFERROR(Opttax!AU135/GAMSopt!AU135,"")</f>
        <v>1</v>
      </c>
      <c r="AW135" s="128" t="n">
        <f aca="false">IFERROR(Opttax!AV135/GAMSopt!AV135,"")</f>
        <v>1</v>
      </c>
      <c r="AX135" s="128" t="n">
        <f aca="false">IFERROR(Opttax!AW135/GAMSopt!AW135,"")</f>
        <v>1</v>
      </c>
      <c r="AY135" s="128" t="n">
        <f aca="false">IFERROR(Opttax!AX135/GAMSopt!AX135,"")</f>
        <v>1</v>
      </c>
      <c r="AZ135" s="128" t="n">
        <f aca="false">IFERROR(Opttax!AY135/GAMSopt!AY135,"")</f>
        <v>1</v>
      </c>
      <c r="BA135" s="128" t="n">
        <f aca="false">IFERROR(Opttax!AZ135/GAMSopt!AZ135,"")</f>
        <v>1</v>
      </c>
      <c r="BB135" s="128" t="n">
        <f aca="false">IFERROR(Opttax!BA135/GAMSopt!BA135,"")</f>
        <v>1</v>
      </c>
      <c r="BC135" s="128" t="n">
        <f aca="false">IFERROR(Opttax!BB135/GAMSopt!BB135,"")</f>
        <v>1</v>
      </c>
      <c r="BD135" s="128" t="n">
        <f aca="false">IFERROR(Opttax!BC135/GAMSopt!BC135,"")</f>
        <v>1</v>
      </c>
      <c r="BE135" s="128" t="n">
        <f aca="false">IFERROR(Opttax!BD135/GAMSopt!BD135,"")</f>
        <v>1</v>
      </c>
      <c r="BF135" s="128" t="n">
        <f aca="false">IFERROR(Opttax!BE135/GAMSopt!BE135,"")</f>
        <v>1</v>
      </c>
      <c r="BG135" s="128" t="n">
        <f aca="false">IFERROR(Opttax!BF135/GAMSopt!BF135,"")</f>
        <v>1</v>
      </c>
      <c r="BH135" s="128" t="n">
        <f aca="false">IFERROR(Opttax!BG135/GAMSopt!BG135,"")</f>
        <v>1</v>
      </c>
      <c r="BI135" s="128" t="n">
        <f aca="false">IFERROR(Opttax!BH135/GAMSopt!BH135,"")</f>
        <v>1</v>
      </c>
      <c r="BJ135" s="128" t="str">
        <f aca="false">IFERROR(Opttax!BI135/GAMSopt!BI135,"")</f>
        <v/>
      </c>
    </row>
    <row r="136" customFormat="false" ht="12.75" hidden="false" customHeight="false" outlineLevel="0" collapsed="false">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c r="AA136" s="128"/>
      <c r="AB136" s="128"/>
      <c r="AC136" s="128"/>
      <c r="AD136" s="128"/>
      <c r="AE136" s="128"/>
      <c r="AF136" s="128"/>
      <c r="AG136" s="128"/>
      <c r="AH136" s="128"/>
      <c r="AI136" s="128"/>
      <c r="AJ136" s="128"/>
      <c r="AK136" s="128"/>
      <c r="AL136" s="128"/>
      <c r="AM136" s="128"/>
      <c r="AN136" s="128"/>
      <c r="AO136" s="128"/>
      <c r="AP136" s="128"/>
      <c r="AQ136" s="128"/>
      <c r="AR136" s="128"/>
      <c r="AS136" s="128"/>
      <c r="AT136" s="128"/>
      <c r="AU136" s="128"/>
      <c r="AV136" s="128"/>
      <c r="AW136" s="128"/>
      <c r="AX136" s="128"/>
      <c r="AY136" s="128"/>
      <c r="AZ136" s="128"/>
      <c r="BA136" s="128"/>
      <c r="BB136" s="128"/>
      <c r="BC136" s="128"/>
      <c r="BD136" s="128"/>
      <c r="BE136" s="128"/>
      <c r="BF136" s="128"/>
      <c r="BG136" s="128"/>
      <c r="BH136" s="128"/>
      <c r="BI136" s="128"/>
      <c r="BJ136" s="128"/>
    </row>
    <row r="137" customFormat="false" ht="12.75" hidden="false" customHeight="false" outlineLevel="0" collapsed="false">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c r="AA137" s="128"/>
      <c r="AB137" s="128"/>
      <c r="AC137" s="128"/>
      <c r="AD137" s="128"/>
      <c r="AE137" s="128"/>
      <c r="AF137" s="128"/>
      <c r="AG137" s="128"/>
      <c r="AH137" s="128"/>
      <c r="AI137" s="128"/>
      <c r="AJ137" s="128"/>
      <c r="AK137" s="128"/>
      <c r="AL137" s="128"/>
      <c r="AM137" s="128"/>
      <c r="AN137" s="128"/>
      <c r="AO137" s="128"/>
      <c r="AP137" s="128"/>
      <c r="AQ137" s="128"/>
      <c r="AR137" s="128"/>
      <c r="AS137" s="128"/>
      <c r="AT137" s="128"/>
      <c r="AU137" s="128"/>
      <c r="AV137" s="128"/>
      <c r="AW137" s="128"/>
      <c r="AX137" s="128"/>
      <c r="AY137" s="128"/>
      <c r="AZ137" s="128"/>
      <c r="BA137" s="128"/>
      <c r="BB137" s="128"/>
      <c r="BC137" s="128"/>
      <c r="BD137" s="128"/>
      <c r="BE137" s="128"/>
      <c r="BF137" s="128"/>
      <c r="BG137" s="128"/>
      <c r="BH137" s="128"/>
      <c r="BI137" s="128"/>
      <c r="BJ137" s="128"/>
    </row>
    <row r="138" customFormat="false" ht="12.75" hidden="false" customHeight="false" outlineLevel="0" collapsed="false">
      <c r="A138" s="0" t="str">
        <f aca="false">Opttax!A138</f>
        <v>Consumption discount rate (end of period, % per year)</v>
      </c>
      <c r="B138" s="0" t="str">
        <f aca="false">GAMSopt!A138</f>
        <v>Interest Rate (Real Rate of Return)</v>
      </c>
      <c r="C138" s="128" t="n">
        <f aca="false">IFERROR(Opttax!B138/GAMSopt!B138,"")</f>
        <v>1.00000000018498</v>
      </c>
      <c r="D138" s="128" t="n">
        <f aca="false">IFERROR(Opttax!C138/GAMSopt!C138,"")</f>
        <v>1.00000000043761</v>
      </c>
      <c r="E138" s="128" t="n">
        <f aca="false">IFERROR(Opttax!D138/GAMSopt!D138,"")</f>
        <v>0.999999999788079</v>
      </c>
      <c r="F138" s="128" t="n">
        <f aca="false">IFERROR(Opttax!E138/GAMSopt!E138,"")</f>
        <v>0.999999999555267</v>
      </c>
      <c r="G138" s="128" t="n">
        <f aca="false">IFERROR(Opttax!F138/GAMSopt!F138,"")</f>
        <v>0.999999999678868</v>
      </c>
      <c r="H138" s="128" t="n">
        <f aca="false">IFERROR(Opttax!G138/GAMSopt!G138,"")</f>
        <v>0.999999999536206</v>
      </c>
      <c r="I138" s="128" t="n">
        <f aca="false">IFERROR(Opttax!H138/GAMSopt!H138,"")</f>
        <v>1.00000000059177</v>
      </c>
      <c r="J138" s="128" t="n">
        <f aca="false">IFERROR(Opttax!I138/GAMSopt!I138,"")</f>
        <v>1.00000000140832</v>
      </c>
      <c r="K138" s="128" t="n">
        <f aca="false">IFERROR(Opttax!J138/GAMSopt!J138,"")</f>
        <v>0.999999999978576</v>
      </c>
      <c r="L138" s="128" t="n">
        <f aca="false">IFERROR(Opttax!K138/GAMSopt!K138,"")</f>
        <v>0.999999999443686</v>
      </c>
      <c r="M138" s="128" t="n">
        <f aca="false">IFERROR(Opttax!L138/GAMSopt!L138,"")</f>
        <v>0.999999999253149</v>
      </c>
      <c r="N138" s="128" t="n">
        <f aca="false">IFERROR(Opttax!M138/GAMSopt!M138,"")</f>
        <v>1.00000000045889</v>
      </c>
      <c r="O138" s="128" t="n">
        <f aca="false">IFERROR(Opttax!N138/GAMSopt!N138,"")</f>
        <v>0.999999999200046</v>
      </c>
      <c r="P138" s="128" t="n">
        <f aca="false">IFERROR(Opttax!O138/GAMSopt!O138,"")</f>
        <v>1.00000000046745</v>
      </c>
      <c r="Q138" s="128" t="n">
        <f aca="false">IFERROR(Opttax!P138/GAMSopt!P138,"")</f>
        <v>0.999999999890082</v>
      </c>
      <c r="R138" s="128" t="n">
        <f aca="false">IFERROR(Opttax!Q138/GAMSopt!Q138,"")</f>
        <v>0.999999998642524</v>
      </c>
      <c r="S138" s="128" t="n">
        <f aca="false">IFERROR(Opttax!R138/GAMSopt!R138,"")</f>
        <v>0.999999998815396</v>
      </c>
      <c r="T138" s="128" t="n">
        <f aca="false">IFERROR(Opttax!S138/GAMSopt!S138,"")</f>
        <v>0.999999999446921</v>
      </c>
      <c r="U138" s="128" t="n">
        <f aca="false">IFERROR(Opttax!T138/GAMSopt!T138,"")</f>
        <v>0.999999999844352</v>
      </c>
      <c r="V138" s="128" t="n">
        <f aca="false">IFERROR(Opttax!U138/GAMSopt!U138,"")</f>
        <v>1.00000000219036</v>
      </c>
      <c r="W138" s="128" t="n">
        <f aca="false">IFERROR(Opttax!V138/GAMSopt!V138,"")</f>
        <v>0.999999998621779</v>
      </c>
      <c r="X138" s="128" t="n">
        <f aca="false">IFERROR(Opttax!W138/GAMSopt!W138,"")</f>
        <v>0.999999999835757</v>
      </c>
      <c r="Y138" s="128" t="n">
        <f aca="false">IFERROR(Opttax!X138/GAMSopt!X138,"")</f>
        <v>0.99999999990859</v>
      </c>
      <c r="Z138" s="128" t="n">
        <f aca="false">IFERROR(Opttax!Y138/GAMSopt!Y138,"")</f>
        <v>1.00000000022458</v>
      </c>
      <c r="AA138" s="128" t="n">
        <f aca="false">IFERROR(Opttax!Z138/GAMSopt!Z138,"")</f>
        <v>1.00000000108165</v>
      </c>
      <c r="AB138" s="128" t="n">
        <f aca="false">IFERROR(Opttax!AA138/GAMSopt!AA138,"")</f>
        <v>0.999999999299926</v>
      </c>
      <c r="AC138" s="128" t="n">
        <f aca="false">IFERROR(Opttax!AB138/GAMSopt!AB138,"")</f>
        <v>1.00000000102582</v>
      </c>
      <c r="AD138" s="128" t="n">
        <f aca="false">IFERROR(Opttax!AC138/GAMSopt!AC138,"")</f>
        <v>1.00000000062923</v>
      </c>
      <c r="AE138" s="128" t="n">
        <f aca="false">IFERROR(Opttax!AD138/GAMSopt!AD138,"")</f>
        <v>1.00000000000812</v>
      </c>
      <c r="AF138" s="128" t="n">
        <f aca="false">IFERROR(Opttax!AE138/GAMSopt!AE138,"")</f>
        <v>0.999999999413733</v>
      </c>
      <c r="AG138" s="128" t="n">
        <f aca="false">IFERROR(Opttax!AF138/GAMSopt!AF138,"")</f>
        <v>1.00000000129331</v>
      </c>
      <c r="AH138" s="128" t="n">
        <f aca="false">IFERROR(Opttax!AG138/GAMSopt!AG138,"")</f>
        <v>0.999999997890834</v>
      </c>
      <c r="AI138" s="128" t="n">
        <f aca="false">IFERROR(Opttax!AH138/GAMSopt!AH138,"")</f>
        <v>0.99999999940377</v>
      </c>
      <c r="AJ138" s="128" t="n">
        <f aca="false">IFERROR(Opttax!AI138/GAMSopt!AI138,"")</f>
        <v>0.999999998393624</v>
      </c>
      <c r="AK138" s="128" t="n">
        <f aca="false">IFERROR(Opttax!AJ138/GAMSopt!AJ138,"")</f>
        <v>1.00000000030764</v>
      </c>
      <c r="AL138" s="128" t="n">
        <f aca="false">IFERROR(Opttax!AK138/GAMSopt!AK138,"")</f>
        <v>1.00000000165879</v>
      </c>
      <c r="AM138" s="128" t="n">
        <f aca="false">IFERROR(Opttax!AL138/GAMSopt!AL138,"")</f>
        <v>1.00000000118436</v>
      </c>
      <c r="AN138" s="128" t="n">
        <f aca="false">IFERROR(Opttax!AM138/GAMSopt!AM138,"")</f>
        <v>1.00000000024405</v>
      </c>
      <c r="AO138" s="128" t="n">
        <f aca="false">IFERROR(Opttax!AN138/GAMSopt!AN138,"")</f>
        <v>0.999999999049246</v>
      </c>
      <c r="AP138" s="128" t="n">
        <f aca="false">IFERROR(Opttax!AO138/GAMSopt!AO138,"")</f>
        <v>1.00000000315649</v>
      </c>
      <c r="AQ138" s="128" t="n">
        <f aca="false">IFERROR(Opttax!AP138/GAMSopt!AP138,"")</f>
        <v>1.00000000092714</v>
      </c>
      <c r="AR138" s="128" t="n">
        <f aca="false">IFERROR(Opttax!AQ138/GAMSopt!AQ138,"")</f>
        <v>0.999999998018438</v>
      </c>
      <c r="AS138" s="128" t="n">
        <f aca="false">IFERROR(Opttax!AR138/GAMSopt!AR138,"")</f>
        <v>0.999999999057093</v>
      </c>
      <c r="AT138" s="128" t="n">
        <f aca="false">IFERROR(Opttax!AS138/GAMSopt!AS138,"")</f>
        <v>1.00000000086712</v>
      </c>
      <c r="AU138" s="128" t="n">
        <f aca="false">IFERROR(Opttax!AT138/GAMSopt!AT138,"")</f>
        <v>1.00000000055557</v>
      </c>
      <c r="AV138" s="128" t="n">
        <f aca="false">IFERROR(Opttax!AU138/GAMSopt!AU138,"")</f>
        <v>1.00000000206508</v>
      </c>
      <c r="AW138" s="128" t="n">
        <f aca="false">IFERROR(Opttax!AV138/GAMSopt!AV138,"")</f>
        <v>0.999999999473252</v>
      </c>
      <c r="AX138" s="128" t="n">
        <f aca="false">IFERROR(Opttax!AW138/GAMSopt!AW138,"")</f>
        <v>1.0000000023972</v>
      </c>
      <c r="AY138" s="128" t="n">
        <f aca="false">IFERROR(Opttax!AX138/GAMSopt!AX138,"")</f>
        <v>1.00000000051336</v>
      </c>
      <c r="AZ138" s="128" t="n">
        <f aca="false">IFERROR(Opttax!AY138/GAMSopt!AY138,"")</f>
        <v>0.999999996906618</v>
      </c>
      <c r="BA138" s="128" t="n">
        <f aca="false">IFERROR(Opttax!AZ138/GAMSopt!AZ138,"")</f>
        <v>0.999999999791306</v>
      </c>
      <c r="BB138" s="128" t="n">
        <f aca="false">IFERROR(Opttax!BA138/GAMSopt!BA138,"")</f>
        <v>1.00000000177917</v>
      </c>
      <c r="BC138" s="128" t="n">
        <f aca="false">IFERROR(Opttax!BB138/GAMSopt!BB138,"")</f>
        <v>1.00000000170761</v>
      </c>
      <c r="BD138" s="128" t="n">
        <f aca="false">IFERROR(Opttax!BC138/GAMSopt!BC138,"")</f>
        <v>1.00000000110473</v>
      </c>
      <c r="BE138" s="128" t="n">
        <f aca="false">IFERROR(Opttax!BD138/GAMSopt!BD138,"")</f>
        <v>0.999999998799201</v>
      </c>
      <c r="BF138" s="128" t="n">
        <f aca="false">IFERROR(Opttax!BE138/GAMSopt!BE138,"")</f>
        <v>1.00000000037891</v>
      </c>
      <c r="BG138" s="128" t="n">
        <f aca="false">IFERROR(Opttax!BF138/GAMSopt!BF138,"")</f>
        <v>1.00000000148633</v>
      </c>
      <c r="BH138" s="128" t="n">
        <f aca="false">IFERROR(Opttax!BG138/GAMSopt!BG138,"")</f>
        <v>0.999999999477978</v>
      </c>
      <c r="BI138" s="128" t="n">
        <f aca="false">IFERROR(Opttax!BH138/GAMSopt!BH138,"")</f>
        <v>1.00000000185762</v>
      </c>
      <c r="BJ138" s="128" t="str">
        <f aca="false">IFERROR(Opttax!BI138/GAMSopt!BI138,"")</f>
        <v/>
      </c>
    </row>
    <row r="143" customFormat="false" ht="12.75" hidden="false" customHeight="false" outlineLevel="0" collapsed="false">
      <c r="C143" s="128" t="n">
        <f aca="false">+AVERAGE(C3:C138)</f>
        <v>0.999999999853721</v>
      </c>
      <c r="D143" s="128" t="n">
        <f aca="false">+AVERAGE(D3:D138)</f>
        <v>1.00000000001897</v>
      </c>
      <c r="E143" s="128" t="n">
        <f aca="false">+AVERAGE(E3:E138)</f>
        <v>0.999999999832473</v>
      </c>
      <c r="F143" s="128" t="n">
        <f aca="false">+AVERAGE(F3:F138)</f>
        <v>1.00000000019766</v>
      </c>
      <c r="G143" s="128" t="n">
        <f aca="false">+AVERAGE(G3:G138)</f>
        <v>1.00000000025815</v>
      </c>
      <c r="H143" s="128" t="n">
        <f aca="false">+AVERAGE(H3:H138)</f>
        <v>0.999999999898929</v>
      </c>
      <c r="I143" s="128" t="n">
        <f aca="false">+AVERAGE(I3:I138)</f>
        <v>0.999999999961551</v>
      </c>
      <c r="J143" s="128" t="n">
        <f aca="false">+AVERAGE(J3:J138)</f>
        <v>0.999999999933673</v>
      </c>
      <c r="K143" s="128" t="n">
        <f aca="false">+AVERAGE(K3:K138)</f>
        <v>1.00000000005349</v>
      </c>
      <c r="L143" s="128" t="n">
        <f aca="false">+AVERAGE(L3:L138)</f>
        <v>0.999999999836535</v>
      </c>
      <c r="M143" s="128" t="n">
        <f aca="false">+AVERAGE(M3:M138)</f>
        <v>0.99999999996834</v>
      </c>
      <c r="N143" s="128" t="n">
        <f aca="false">+AVERAGE(N3:N138)</f>
        <v>1.00000000003735</v>
      </c>
      <c r="O143" s="128" t="n">
        <f aca="false">+AVERAGE(O3:O138)</f>
        <v>1.00000000001789</v>
      </c>
      <c r="P143" s="128" t="n">
        <f aca="false">+AVERAGE(P3:P138)</f>
        <v>1.00000000007373</v>
      </c>
      <c r="Q143" s="128" t="n">
        <f aca="false">+AVERAGE(Q3:Q138)</f>
        <v>1.00000000011238</v>
      </c>
      <c r="R143" s="128" t="n">
        <f aca="false">+AVERAGE(R3:R138)</f>
        <v>1.00000000013598</v>
      </c>
      <c r="S143" s="128" t="n">
        <f aca="false">+AVERAGE(S3:S138)</f>
        <v>0.999999999902315</v>
      </c>
      <c r="T143" s="128" t="n">
        <f aca="false">+AVERAGE(T3:T138)</f>
        <v>1.00000000009739</v>
      </c>
      <c r="U143" s="128" t="n">
        <f aca="false">+AVERAGE(U3:U138)</f>
        <v>1.00000000012177</v>
      </c>
      <c r="V143" s="128" t="n">
        <f aca="false">+AVERAGE(V3:V138)</f>
        <v>1.00000000002249</v>
      </c>
      <c r="W143" s="128" t="n">
        <f aca="false">+AVERAGE(W3:W138)</f>
        <v>0.999999999921256</v>
      </c>
      <c r="X143" s="128" t="n">
        <f aca="false">+AVERAGE(X3:X138)</f>
        <v>0.999999999902213</v>
      </c>
      <c r="Y143" s="128" t="n">
        <f aca="false">+AVERAGE(Y3:Y138)</f>
        <v>1.00000000002321</v>
      </c>
      <c r="Z143" s="128" t="n">
        <f aca="false">+AVERAGE(Z3:Z138)</f>
        <v>1.00000000007017</v>
      </c>
      <c r="AA143" s="128" t="n">
        <f aca="false">+AVERAGE(AA3:AA138)</f>
        <v>0.999999999890851</v>
      </c>
      <c r="AB143" s="128" t="n">
        <f aca="false">+AVERAGE(AB3:AB138)</f>
        <v>1.00000000001822</v>
      </c>
      <c r="AC143" s="128" t="n">
        <f aca="false">+AVERAGE(AC3:AC138)</f>
        <v>0.999999999956192</v>
      </c>
      <c r="AD143" s="128" t="n">
        <f aca="false">+AVERAGE(AD3:AD138)</f>
        <v>0.999999999985518</v>
      </c>
      <c r="AE143" s="128" t="n">
        <f aca="false">+AVERAGE(AE3:AE138)</f>
        <v>1.00000000014981</v>
      </c>
      <c r="AF143" s="128" t="n">
        <f aca="false">+AVERAGE(AF3:AF138)</f>
        <v>0.99999999986569</v>
      </c>
      <c r="AG143" s="128" t="n">
        <f aca="false">+AVERAGE(AG3:AG138)</f>
        <v>1.00000000043498</v>
      </c>
      <c r="AH143" s="128" t="n">
        <f aca="false">+AVERAGE(AH3:AH138)</f>
        <v>1.00000000019672</v>
      </c>
      <c r="AI143" s="128" t="n">
        <f aca="false">+AVERAGE(AI3:AI138)</f>
        <v>0.999999999993545</v>
      </c>
      <c r="AJ143" s="128" t="n">
        <f aca="false">+AVERAGE(AJ3:AJ138)</f>
        <v>0.999999999708813</v>
      </c>
      <c r="AK143" s="128" t="n">
        <f aca="false">+AVERAGE(AK3:AK138)</f>
        <v>1.00000000005196</v>
      </c>
      <c r="AL143" s="128" t="n">
        <f aca="false">+AVERAGE(AL3:AL138)</f>
        <v>1.00000000072604</v>
      </c>
      <c r="AM143" s="128" t="n">
        <f aca="false">+AVERAGE(AM3:AM138)</f>
        <v>1.00000000050762</v>
      </c>
      <c r="AN143" s="128" t="n">
        <f aca="false">+AVERAGE(AN3:AN138)</f>
        <v>0.999999999200421</v>
      </c>
      <c r="AO143" s="128" t="n">
        <f aca="false">+AVERAGE(AO3:AO138)</f>
        <v>0.999999999520786</v>
      </c>
      <c r="AP143" s="128" t="n">
        <f aca="false">+AVERAGE(AP3:AP138)</f>
        <v>1.00000000204968</v>
      </c>
      <c r="AQ143" s="128" t="n">
        <f aca="false">+AVERAGE(AQ3:AQ138)</f>
        <v>1.00000000243718</v>
      </c>
      <c r="AR143" s="128" t="n">
        <f aca="false">+AVERAGE(AR3:AR138)</f>
        <v>0.999999999709918</v>
      </c>
      <c r="AS143" s="128" t="n">
        <f aca="false">+AVERAGE(AS3:AS138)</f>
        <v>0.999999996180064</v>
      </c>
      <c r="AT143" s="128" t="n">
        <f aca="false">+AVERAGE(AT3:AT138)</f>
        <v>0.999999996130004</v>
      </c>
      <c r="AU143" s="128" t="n">
        <f aca="false">+AVERAGE(AU3:AU138)</f>
        <v>0.999999998730603</v>
      </c>
      <c r="AV143" s="128" t="n">
        <f aca="false">+AVERAGE(AV3:AV138)</f>
        <v>0.999999995479291</v>
      </c>
      <c r="AW143" s="128" t="n">
        <f aca="false">+AVERAGE(AW3:AW138)</f>
        <v>1.00000000378073</v>
      </c>
      <c r="AX143" s="128" t="n">
        <f aca="false">+AVERAGE(AX3:AX138)</f>
        <v>0.999999992843564</v>
      </c>
      <c r="AY143" s="128" t="n">
        <f aca="false">+AVERAGE(AY3:AY138)</f>
        <v>0.999999985977889</v>
      </c>
      <c r="AZ143" s="128" t="n">
        <f aca="false">+AVERAGE(AZ3:AZ138)</f>
        <v>0.999999986574682</v>
      </c>
      <c r="BA143" s="128" t="n">
        <f aca="false">+AVERAGE(BA3:BA138)</f>
        <v>0.999999986148511</v>
      </c>
      <c r="BB143" s="128" t="n">
        <f aca="false">+AVERAGE(BB3:BB138)</f>
        <v>1.00000002556453</v>
      </c>
      <c r="BC143" s="128" t="n">
        <f aca="false">+AVERAGE(BC3:BC138)</f>
        <v>0.999999977478975</v>
      </c>
      <c r="BD143" s="128" t="n">
        <f aca="false">+AVERAGE(BD3:BD138)</f>
        <v>0.999999976952208</v>
      </c>
      <c r="BE143" s="128" t="n">
        <f aca="false">+AVERAGE(BE3:BE138)</f>
        <v>1.00000002732954</v>
      </c>
      <c r="BF143" s="128" t="n">
        <f aca="false">+AVERAGE(BF3:BF138)</f>
        <v>0.999999932325441</v>
      </c>
      <c r="BG143" s="128" t="n">
        <f aca="false">+AVERAGE(BG3:BG138)</f>
        <v>0.999999933071675</v>
      </c>
      <c r="BH143" s="128" t="n">
        <f aca="false">+AVERAGE(BH3:BH138)</f>
        <v>1.00000003056614</v>
      </c>
      <c r="BI143" s="128" t="n">
        <f aca="false">+AVERAGE(BI3:BI138)</f>
        <v>1.00000009339659</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sheetPr filterMode="false">
    <pageSetUpPr fitToPage="false"/>
  </sheetPr>
  <dimension ref="A1:KW213"/>
  <sheetViews>
    <sheetView showFormulas="false" showGridLines="true" showRowColHeaders="true" showZeros="true" rightToLeft="false" tabSelected="false" showOutlineSymbols="true" defaultGridColor="true" view="normal" topLeftCell="A1" colorId="64" zoomScale="70" zoomScaleNormal="70" zoomScalePageLayoutView="100" workbookViewId="0">
      <pane xSplit="1" ySplit="2" topLeftCell="B3" activePane="bottomRight" state="frozen"/>
      <selection pane="topLeft" activeCell="A1" activeCellId="0" sqref="A1"/>
      <selection pane="topRight" activeCell="B1" activeCellId="0" sqref="B1"/>
      <selection pane="bottomLeft" activeCell="A3" activeCellId="0" sqref="A3"/>
      <selection pane="bottomRight" activeCell="E23" activeCellId="0" sqref="E23"/>
    </sheetView>
  </sheetViews>
  <sheetFormatPr defaultRowHeight="16.5" zeroHeight="false" outlineLevelRow="0" outlineLevelCol="0"/>
  <cols>
    <col collapsed="false" customWidth="true" hidden="false" outlineLevel="0" max="1" min="1" style="40" width="49.29"/>
    <col collapsed="false" customWidth="true" hidden="false" outlineLevel="0" max="2" min="2" style="54" width="17.42"/>
    <col collapsed="false" customWidth="true" hidden="false" outlineLevel="0" max="6" min="3" style="42" width="17.42"/>
    <col collapsed="false" customWidth="true" hidden="false" outlineLevel="0" max="7" min="7" style="42" width="17.86"/>
    <col collapsed="false" customWidth="true" hidden="false" outlineLevel="0" max="17" min="8" style="42" width="15.71"/>
    <col collapsed="false" customWidth="true" hidden="false" outlineLevel="0" max="61" min="18" style="42" width="16.86"/>
    <col collapsed="false" customWidth="true" hidden="false" outlineLevel="0" max="124" min="62" style="42" width="12.42"/>
    <col collapsed="false" customWidth="true" hidden="false" outlineLevel="0" max="1025" min="125" style="42" width="12.29"/>
  </cols>
  <sheetData>
    <row r="1" s="45" customFormat="true" ht="16.5" hidden="false" customHeight="false" outlineLevel="0" collapsed="false">
      <c r="A1" s="43" t="str">
        <f aca="false">Base!A1</f>
        <v> Period</v>
      </c>
      <c r="B1" s="45" t="n">
        <v>1</v>
      </c>
      <c r="C1" s="45" t="n">
        <v>2</v>
      </c>
      <c r="D1" s="45" t="n">
        <v>3</v>
      </c>
      <c r="E1" s="45" t="n">
        <v>4</v>
      </c>
      <c r="F1" s="45" t="n">
        <v>5</v>
      </c>
      <c r="G1" s="45" t="n">
        <v>6</v>
      </c>
      <c r="H1" s="45" t="n">
        <v>7</v>
      </c>
      <c r="I1" s="45" t="n">
        <v>8</v>
      </c>
      <c r="J1" s="45" t="n">
        <v>9</v>
      </c>
      <c r="K1" s="45" t="n">
        <v>10</v>
      </c>
      <c r="L1" s="45" t="n">
        <v>11</v>
      </c>
      <c r="M1" s="45" t="n">
        <v>12</v>
      </c>
      <c r="N1" s="45" t="n">
        <v>13</v>
      </c>
      <c r="O1" s="45" t="n">
        <v>14</v>
      </c>
      <c r="P1" s="45" t="n">
        <v>15</v>
      </c>
      <c r="Q1" s="45" t="n">
        <v>16</v>
      </c>
      <c r="R1" s="45" t="n">
        <v>17</v>
      </c>
      <c r="S1" s="45" t="n">
        <v>18</v>
      </c>
      <c r="T1" s="45" t="n">
        <v>19</v>
      </c>
      <c r="U1" s="45" t="n">
        <v>20</v>
      </c>
      <c r="V1" s="45" t="n">
        <v>21</v>
      </c>
      <c r="W1" s="45" t="n">
        <v>22</v>
      </c>
      <c r="X1" s="45" t="n">
        <v>23</v>
      </c>
      <c r="Y1" s="45" t="n">
        <v>24</v>
      </c>
      <c r="Z1" s="45" t="n">
        <v>25</v>
      </c>
      <c r="AA1" s="45" t="n">
        <v>26</v>
      </c>
      <c r="AB1" s="45" t="n">
        <v>27</v>
      </c>
      <c r="AC1" s="45" t="n">
        <v>28</v>
      </c>
      <c r="AD1" s="45" t="n">
        <v>29</v>
      </c>
      <c r="AE1" s="45" t="n">
        <v>30</v>
      </c>
      <c r="AF1" s="45" t="n">
        <v>31</v>
      </c>
      <c r="AG1" s="45" t="n">
        <v>32</v>
      </c>
      <c r="AH1" s="45" t="n">
        <v>33</v>
      </c>
      <c r="AI1" s="45" t="n">
        <v>34</v>
      </c>
      <c r="AJ1" s="45" t="n">
        <v>35</v>
      </c>
      <c r="AK1" s="45" t="n">
        <v>36</v>
      </c>
      <c r="AL1" s="45" t="n">
        <v>37</v>
      </c>
      <c r="AM1" s="45" t="n">
        <v>38</v>
      </c>
      <c r="AN1" s="45" t="n">
        <v>39</v>
      </c>
      <c r="AO1" s="45" t="n">
        <f aca="false">+AN1+1</f>
        <v>40</v>
      </c>
      <c r="AP1" s="45" t="n">
        <f aca="false">+AO1+1</f>
        <v>41</v>
      </c>
      <c r="AQ1" s="45" t="n">
        <f aca="false">+AP1+1</f>
        <v>42</v>
      </c>
      <c r="AR1" s="45" t="n">
        <f aca="false">+AQ1+1</f>
        <v>43</v>
      </c>
      <c r="AS1" s="45" t="n">
        <f aca="false">+AR1+1</f>
        <v>44</v>
      </c>
      <c r="AT1" s="45" t="n">
        <f aca="false">+AS1+1</f>
        <v>45</v>
      </c>
      <c r="AU1" s="45" t="n">
        <f aca="false">+AT1+1</f>
        <v>46</v>
      </c>
      <c r="AV1" s="45" t="n">
        <f aca="false">+AU1+1</f>
        <v>47</v>
      </c>
      <c r="AW1" s="45" t="n">
        <f aca="false">+AV1+1</f>
        <v>48</v>
      </c>
      <c r="AX1" s="45" t="n">
        <f aca="false">+AW1+1</f>
        <v>49</v>
      </c>
      <c r="AY1" s="45" t="n">
        <f aca="false">+AX1+1</f>
        <v>50</v>
      </c>
      <c r="AZ1" s="45" t="n">
        <f aca="false">+AY1+1</f>
        <v>51</v>
      </c>
      <c r="BA1" s="45" t="n">
        <f aca="false">+AZ1+1</f>
        <v>52</v>
      </c>
      <c r="BB1" s="45" t="n">
        <f aca="false">+BA1+1</f>
        <v>53</v>
      </c>
      <c r="BC1" s="45" t="n">
        <f aca="false">+BB1+1</f>
        <v>54</v>
      </c>
      <c r="BD1" s="45" t="n">
        <f aca="false">+BC1+1</f>
        <v>55</v>
      </c>
      <c r="BE1" s="45" t="n">
        <f aca="false">+BD1+1</f>
        <v>56</v>
      </c>
      <c r="BF1" s="45" t="n">
        <f aca="false">+BE1+1</f>
        <v>57</v>
      </c>
      <c r="BG1" s="45" t="n">
        <f aca="false">+BF1+1</f>
        <v>58</v>
      </c>
      <c r="BH1" s="45" t="n">
        <f aca="false">+BG1+1</f>
        <v>59</v>
      </c>
      <c r="BI1" s="45" t="n">
        <f aca="false">+BH1+1</f>
        <v>60</v>
      </c>
    </row>
    <row r="2" s="45" customFormat="true" ht="16.5" hidden="false" customHeight="false" outlineLevel="0" collapsed="false">
      <c r="A2" s="43" t="str">
        <f aca="false">Base!A2</f>
        <v> Year</v>
      </c>
      <c r="B2" s="45" t="n">
        <v>2010</v>
      </c>
      <c r="C2" s="45" t="n">
        <f aca="false">+B2+Parameters!$B$21</f>
        <v>2015</v>
      </c>
      <c r="D2" s="45" t="n">
        <f aca="false">+C2+Parameters!$B$21</f>
        <v>2020</v>
      </c>
      <c r="E2" s="45" t="n">
        <f aca="false">+D2+Parameters!$B$21</f>
        <v>2025</v>
      </c>
      <c r="F2" s="45" t="n">
        <f aca="false">+E2+Parameters!$B$21</f>
        <v>2030</v>
      </c>
      <c r="G2" s="45" t="n">
        <f aca="false">+F2+Parameters!$B$21</f>
        <v>2035</v>
      </c>
      <c r="H2" s="45" t="n">
        <f aca="false">+G2+Parameters!$B$21</f>
        <v>2040</v>
      </c>
      <c r="I2" s="45" t="n">
        <f aca="false">+H2+Parameters!$B$21</f>
        <v>2045</v>
      </c>
      <c r="J2" s="45" t="n">
        <f aca="false">+I2+Parameters!$B$21</f>
        <v>2050</v>
      </c>
      <c r="K2" s="45" t="n">
        <f aca="false">+J2+Parameters!$B$21</f>
        <v>2055</v>
      </c>
      <c r="L2" s="45" t="n">
        <f aca="false">+K2+Parameters!$B$21</f>
        <v>2060</v>
      </c>
      <c r="M2" s="45" t="n">
        <f aca="false">+L2+Parameters!$B$21</f>
        <v>2065</v>
      </c>
      <c r="N2" s="45" t="n">
        <f aca="false">+M2+Parameters!$B$21</f>
        <v>2070</v>
      </c>
      <c r="O2" s="45" t="n">
        <f aca="false">+N2+Parameters!$B$21</f>
        <v>2075</v>
      </c>
      <c r="P2" s="45" t="n">
        <f aca="false">+O2+Parameters!$B$21</f>
        <v>2080</v>
      </c>
      <c r="Q2" s="45" t="n">
        <f aca="false">+P2+Parameters!$B$21</f>
        <v>2085</v>
      </c>
      <c r="R2" s="45" t="n">
        <f aca="false">+Q2+Parameters!$B$21</f>
        <v>2090</v>
      </c>
      <c r="S2" s="45" t="n">
        <f aca="false">+R2+Parameters!$B$21</f>
        <v>2095</v>
      </c>
      <c r="T2" s="45" t="n">
        <f aca="false">+S2+Parameters!$B$21</f>
        <v>2100</v>
      </c>
      <c r="U2" s="45" t="n">
        <f aca="false">+T2+Parameters!$B$21</f>
        <v>2105</v>
      </c>
      <c r="V2" s="45" t="n">
        <f aca="false">+U2+Parameters!$B$21</f>
        <v>2110</v>
      </c>
      <c r="W2" s="45" t="n">
        <f aca="false">+V2+Parameters!$B$21</f>
        <v>2115</v>
      </c>
      <c r="X2" s="45" t="n">
        <f aca="false">+W2+Parameters!$B$21</f>
        <v>2120</v>
      </c>
      <c r="Y2" s="45" t="n">
        <f aca="false">+X2+Parameters!$B$21</f>
        <v>2125</v>
      </c>
      <c r="Z2" s="45" t="n">
        <f aca="false">+Y2+Parameters!$B$21</f>
        <v>2130</v>
      </c>
      <c r="AA2" s="45" t="n">
        <f aca="false">+Z2+Parameters!$B$21</f>
        <v>2135</v>
      </c>
      <c r="AB2" s="45" t="n">
        <f aca="false">+AA2+Parameters!$B$21</f>
        <v>2140</v>
      </c>
      <c r="AC2" s="45" t="n">
        <f aca="false">+AB2+Parameters!$B$21</f>
        <v>2145</v>
      </c>
      <c r="AD2" s="45" t="n">
        <f aca="false">+AC2+Parameters!$B$21</f>
        <v>2150</v>
      </c>
      <c r="AE2" s="45" t="n">
        <f aca="false">+AD2+Parameters!$B$21</f>
        <v>2155</v>
      </c>
      <c r="AF2" s="45" t="n">
        <f aca="false">+AE2+Parameters!$B$21</f>
        <v>2160</v>
      </c>
      <c r="AG2" s="45" t="n">
        <f aca="false">+AF2+Parameters!$B$21</f>
        <v>2165</v>
      </c>
      <c r="AH2" s="45" t="n">
        <f aca="false">+AG2+Parameters!$B$21</f>
        <v>2170</v>
      </c>
      <c r="AI2" s="45" t="n">
        <f aca="false">+AH2+Parameters!$B$21</f>
        <v>2175</v>
      </c>
      <c r="AJ2" s="45" t="n">
        <f aca="false">+AI2+Parameters!$B$21</f>
        <v>2180</v>
      </c>
      <c r="AK2" s="45" t="n">
        <f aca="false">+AJ2+Parameters!$B$21</f>
        <v>2185</v>
      </c>
      <c r="AL2" s="45" t="n">
        <f aca="false">+AK2+Parameters!$B$21</f>
        <v>2190</v>
      </c>
      <c r="AM2" s="45" t="n">
        <f aca="false">+AL2+Parameters!$B$21</f>
        <v>2195</v>
      </c>
      <c r="AN2" s="45" t="n">
        <f aca="false">+AM2+Parameters!$B$21</f>
        <v>2200</v>
      </c>
      <c r="AO2" s="45" t="n">
        <f aca="false">+AN2+Parameters!$B$21</f>
        <v>2205</v>
      </c>
      <c r="AP2" s="45" t="n">
        <f aca="false">+AO2+Parameters!$B$21</f>
        <v>2210</v>
      </c>
      <c r="AQ2" s="45" t="n">
        <f aca="false">+AP2+Parameters!$B$21</f>
        <v>2215</v>
      </c>
      <c r="AR2" s="45" t="n">
        <f aca="false">+AQ2+Parameters!$B$21</f>
        <v>2220</v>
      </c>
      <c r="AS2" s="45" t="n">
        <f aca="false">+AR2+Parameters!$B$21</f>
        <v>2225</v>
      </c>
      <c r="AT2" s="45" t="n">
        <f aca="false">+AS2+Parameters!$B$21</f>
        <v>2230</v>
      </c>
      <c r="AU2" s="45" t="n">
        <f aca="false">+AT2+Parameters!$B$21</f>
        <v>2235</v>
      </c>
      <c r="AV2" s="45" t="n">
        <f aca="false">+AU2+Parameters!$B$21</f>
        <v>2240</v>
      </c>
      <c r="AW2" s="45" t="n">
        <f aca="false">+AV2+Parameters!$B$21</f>
        <v>2245</v>
      </c>
      <c r="AX2" s="45" t="n">
        <f aca="false">+AW2+Parameters!$B$21</f>
        <v>2250</v>
      </c>
      <c r="AY2" s="45" t="n">
        <f aca="false">+AX2+Parameters!$B$21</f>
        <v>2255</v>
      </c>
      <c r="AZ2" s="45" t="n">
        <f aca="false">+AY2+Parameters!$B$21</f>
        <v>2260</v>
      </c>
      <c r="BA2" s="45" t="n">
        <f aca="false">+AZ2+Parameters!$B$21</f>
        <v>2265</v>
      </c>
      <c r="BB2" s="45" t="n">
        <f aca="false">+BA2+Parameters!$B$21</f>
        <v>2270</v>
      </c>
      <c r="BC2" s="45" t="n">
        <f aca="false">+BB2+Parameters!$B$21</f>
        <v>2275</v>
      </c>
      <c r="BD2" s="45" t="n">
        <f aca="false">+BC2+Parameters!$B$21</f>
        <v>2280</v>
      </c>
      <c r="BE2" s="45" t="n">
        <f aca="false">+BD2+Parameters!$B$21</f>
        <v>2285</v>
      </c>
      <c r="BF2" s="45" t="n">
        <f aca="false">+BE2+Parameters!$B$21</f>
        <v>2290</v>
      </c>
      <c r="BG2" s="45" t="n">
        <f aca="false">+BF2+Parameters!$B$21</f>
        <v>2295</v>
      </c>
      <c r="BH2" s="45" t="n">
        <f aca="false">+BG2+Parameters!$B$21</f>
        <v>2300</v>
      </c>
      <c r="BI2" s="45" t="n">
        <f aca="false">+BH2+Parameters!$B$21</f>
        <v>2305</v>
      </c>
    </row>
    <row r="3" customFormat="false" ht="23.25" hidden="false" customHeight="false" outlineLevel="0" collapsed="false">
      <c r="A3" s="46" t="str">
        <f aca="false">Base!A3</f>
        <v>World economic parameters</v>
      </c>
      <c r="B3" s="53"/>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row>
    <row r="4" customFormat="false" ht="18.75" hidden="false" customHeight="false" outlineLevel="0" collapsed="false">
      <c r="A4" s="48" t="str">
        <f aca="false">Base!A4</f>
        <v>OUTPUT AND CAPITAL ACCUMULATION</v>
      </c>
      <c r="B4" s="53"/>
      <c r="C4" s="47"/>
      <c r="D4" s="47"/>
      <c r="E4" s="47"/>
      <c r="F4" s="47"/>
      <c r="G4" s="47"/>
      <c r="H4" s="47"/>
      <c r="I4" s="47"/>
      <c r="J4" s="47"/>
      <c r="K4" s="47"/>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c r="BA4" s="47"/>
      <c r="BB4" s="47"/>
      <c r="BC4" s="47"/>
      <c r="BD4" s="47"/>
      <c r="BE4" s="47"/>
      <c r="BF4" s="47"/>
      <c r="BG4" s="47"/>
      <c r="BH4" s="47"/>
      <c r="BI4" s="47"/>
    </row>
    <row r="5" customFormat="false" ht="21" hidden="false" customHeight="true" outlineLevel="0" collapsed="false">
      <c r="A5" s="49" t="str">
        <f aca="false">Base!A5</f>
        <v>Capital share</v>
      </c>
      <c r="B5" s="53" t="n">
        <f aca="false">+Base!B5</f>
        <v>0.3</v>
      </c>
      <c r="C5" s="47"/>
      <c r="D5" s="47"/>
      <c r="E5" s="47"/>
      <c r="F5" s="47"/>
      <c r="G5" s="47"/>
      <c r="H5" s="47"/>
      <c r="I5" s="47"/>
      <c r="J5" s="47"/>
      <c r="K5" s="4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c r="BB5" s="47"/>
      <c r="BC5" s="47"/>
      <c r="BD5" s="47"/>
      <c r="BE5" s="47"/>
      <c r="BF5" s="47"/>
      <c r="BG5" s="47"/>
      <c r="BH5" s="47"/>
      <c r="BI5" s="47"/>
    </row>
    <row r="6" customFormat="false" ht="21" hidden="false" customHeight="true" outlineLevel="0" collapsed="false">
      <c r="A6" s="49" t="str">
        <f aca="false">Base!A6</f>
        <v>Depreciation</v>
      </c>
      <c r="B6" s="53" t="n">
        <f aca="false">+Base!B6</f>
        <v>0.1</v>
      </c>
      <c r="C6" s="47"/>
      <c r="D6" s="47"/>
      <c r="E6" s="47"/>
      <c r="F6" s="47"/>
      <c r="G6" s="47"/>
      <c r="H6" s="47"/>
      <c r="I6" s="47"/>
      <c r="J6" s="47"/>
      <c r="K6" s="4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c r="BA6" s="47"/>
      <c r="BB6" s="47"/>
      <c r="BC6" s="47"/>
      <c r="BD6" s="47"/>
      <c r="BE6" s="47"/>
      <c r="BF6" s="47"/>
      <c r="BG6" s="47"/>
      <c r="BH6" s="47"/>
      <c r="BI6" s="47"/>
    </row>
    <row r="7" customFormat="false" ht="22.15" hidden="true" customHeight="true" outlineLevel="0" collapsed="false">
      <c r="A7" s="50" t="str">
        <f aca="false">Base!A7</f>
        <v>World capital risk premium (percent per year)</v>
      </c>
      <c r="B7" s="129" t="n">
        <f aca="false">+Parameters!B22*Parameters!B23</f>
        <v>0</v>
      </c>
      <c r="C7" s="47"/>
      <c r="D7" s="47"/>
      <c r="E7" s="47"/>
      <c r="F7" s="47"/>
      <c r="G7" s="47"/>
      <c r="H7" s="47"/>
      <c r="I7" s="47"/>
      <c r="J7" s="47"/>
      <c r="K7" s="4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row>
    <row r="8" customFormat="false" ht="22.15" hidden="true" customHeight="true" outlineLevel="0" collapsed="false">
      <c r="A8" s="50" t="str">
        <f aca="false">Base!A8</f>
        <v>Fraction diversifiable risk</v>
      </c>
      <c r="B8" s="129" t="n">
        <f aca="false">1-Parameters!B24</f>
        <v>0.5</v>
      </c>
      <c r="C8" s="47"/>
      <c r="D8" s="47"/>
      <c r="E8" s="47"/>
      <c r="F8" s="47"/>
      <c r="G8" s="47"/>
      <c r="H8" s="47"/>
      <c r="I8" s="47"/>
      <c r="J8" s="47"/>
      <c r="K8" s="4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c r="BA8" s="47"/>
      <c r="BB8" s="47"/>
      <c r="BC8" s="47"/>
      <c r="BD8" s="47"/>
      <c r="BE8" s="47"/>
      <c r="BF8" s="47"/>
      <c r="BG8" s="47"/>
      <c r="BH8" s="47"/>
      <c r="BI8" s="47"/>
    </row>
    <row r="9" customFormat="false" ht="22.15" hidden="true" customHeight="true" outlineLevel="0" collapsed="false">
      <c r="A9" s="50" t="str">
        <f aca="false">Base!A9</f>
        <v>Diversifiable risk ( per year)</v>
      </c>
      <c r="B9" s="130" t="n">
        <f aca="false">+B7*B8</f>
        <v>0</v>
      </c>
      <c r="C9" s="47"/>
      <c r="D9" s="47"/>
      <c r="E9" s="47"/>
      <c r="F9" s="47"/>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row>
    <row r="10" customFormat="false" ht="22.15" hidden="true" customHeight="true" outlineLevel="0" collapsed="false">
      <c r="A10" s="49" t="str">
        <f aca="false">Base!A10</f>
        <v>Depreciation (with no risk)</v>
      </c>
      <c r="B10" s="53" t="n">
        <f aca="false">+B6+B9</f>
        <v>0.1</v>
      </c>
      <c r="C10" s="47"/>
      <c r="D10" s="47"/>
      <c r="E10" s="47"/>
      <c r="F10" s="47"/>
      <c r="G10" s="47"/>
      <c r="H10" s="47"/>
      <c r="I10" s="47"/>
      <c r="J10" s="47"/>
      <c r="K10" s="4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c r="BA10" s="47"/>
      <c r="BB10" s="47"/>
      <c r="BC10" s="47"/>
      <c r="BD10" s="47"/>
      <c r="BE10" s="47"/>
      <c r="BF10" s="47"/>
      <c r="BG10" s="47"/>
      <c r="BH10" s="47"/>
      <c r="BI10" s="47"/>
    </row>
    <row r="11" customFormat="false" ht="21" hidden="false" customHeight="true" outlineLevel="0" collapsed="false">
      <c r="A11" s="49" t="str">
        <f aca="false">Base!A11</f>
        <v>Initial output (2005 US International $, trillions)</v>
      </c>
      <c r="B11" s="53" t="n">
        <f aca="false">+Base!B11</f>
        <v>63.5819868191</v>
      </c>
      <c r="C11" s="47"/>
      <c r="D11" s="47"/>
      <c r="E11" s="47"/>
      <c r="F11" s="47"/>
      <c r="G11" s="47"/>
      <c r="H11" s="47"/>
      <c r="I11" s="47"/>
      <c r="J11" s="47"/>
      <c r="K11" s="4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c r="BA11" s="47"/>
      <c r="BB11" s="47"/>
      <c r="BC11" s="47"/>
      <c r="BD11" s="47"/>
      <c r="BE11" s="47"/>
      <c r="BF11" s="47"/>
      <c r="BG11" s="47"/>
      <c r="BH11" s="47"/>
      <c r="BI11" s="47"/>
    </row>
    <row r="12" customFormat="false" ht="21" hidden="false" customHeight="true" outlineLevel="0" collapsed="false">
      <c r="A12" s="49" t="str">
        <f aca="false">Base!A12</f>
        <v>Initial K</v>
      </c>
      <c r="B12" s="53" t="n">
        <f aca="false">+Base!B12</f>
        <v>135</v>
      </c>
      <c r="C12" s="47"/>
      <c r="D12" s="47"/>
      <c r="E12" s="47"/>
      <c r="F12" s="47"/>
      <c r="G12" s="47"/>
      <c r="H12" s="47"/>
      <c r="I12" s="47"/>
      <c r="J12" s="47"/>
      <c r="K12" s="4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c r="BA12" s="47"/>
      <c r="BB12" s="47"/>
      <c r="BC12" s="47"/>
      <c r="BD12" s="47"/>
      <c r="BE12" s="47"/>
      <c r="BF12" s="47"/>
      <c r="BG12" s="47"/>
      <c r="BH12" s="47"/>
      <c r="BI12" s="47"/>
    </row>
    <row r="13" customFormat="false" ht="21" hidden="false" customHeight="true" outlineLevel="0" collapsed="false">
      <c r="A13" s="49" t="str">
        <f aca="false">Base!A13</f>
        <v>Initial A</v>
      </c>
      <c r="B13" s="53" t="n">
        <f aca="false">+Base!B13</f>
        <v>3.8</v>
      </c>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c r="AW13" s="47"/>
      <c r="AX13" s="47"/>
      <c r="AY13" s="47"/>
      <c r="AZ13" s="47"/>
      <c r="BA13" s="47"/>
      <c r="BB13" s="47"/>
      <c r="BC13" s="47"/>
      <c r="BD13" s="47"/>
      <c r="BE13" s="47"/>
      <c r="BF13" s="47"/>
      <c r="BG13" s="47"/>
      <c r="BH13" s="47"/>
      <c r="BI13" s="47"/>
    </row>
    <row r="14" customFormat="false" ht="21" hidden="false" customHeight="true" outlineLevel="0" collapsed="false">
      <c r="A14" s="48" t="str">
        <f aca="false">Base!A14</f>
        <v>WELFARE</v>
      </c>
      <c r="B14" s="53"/>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c r="AW14" s="47"/>
      <c r="AX14" s="47"/>
      <c r="AY14" s="47"/>
      <c r="AZ14" s="47"/>
      <c r="BA14" s="47"/>
      <c r="BB14" s="47"/>
      <c r="BC14" s="47"/>
      <c r="BD14" s="47"/>
      <c r="BE14" s="47"/>
      <c r="BF14" s="47"/>
      <c r="BG14" s="47"/>
      <c r="BH14" s="47"/>
      <c r="BI14" s="47"/>
    </row>
    <row r="15" customFormat="false" ht="35.45" hidden="false" customHeight="true" outlineLevel="0" collapsed="false">
      <c r="A15" s="49" t="str">
        <f aca="false">Base!A15</f>
        <v>Time preference plus risk (per year)</v>
      </c>
      <c r="B15" s="53" t="n">
        <f aca="false">+Base!B15</f>
        <v>0.015</v>
      </c>
      <c r="C15" s="47" t="n">
        <f aca="false">+B15</f>
        <v>0.015</v>
      </c>
      <c r="D15" s="47" t="n">
        <f aca="false">+C15</f>
        <v>0.015</v>
      </c>
      <c r="E15" s="47" t="n">
        <f aca="false">+D15</f>
        <v>0.015</v>
      </c>
      <c r="F15" s="47" t="n">
        <f aca="false">+E15</f>
        <v>0.015</v>
      </c>
      <c r="G15" s="47" t="n">
        <f aca="false">+F15</f>
        <v>0.015</v>
      </c>
      <c r="H15" s="47" t="n">
        <f aca="false">+G15</f>
        <v>0.015</v>
      </c>
      <c r="I15" s="47" t="n">
        <f aca="false">+H15</f>
        <v>0.015</v>
      </c>
      <c r="J15" s="47" t="n">
        <f aca="false">+I15</f>
        <v>0.015</v>
      </c>
      <c r="K15" s="47" t="n">
        <f aca="false">+J15</f>
        <v>0.015</v>
      </c>
      <c r="L15" s="47" t="n">
        <f aca="false">+K15</f>
        <v>0.015</v>
      </c>
      <c r="M15" s="47" t="n">
        <f aca="false">+L15</f>
        <v>0.015</v>
      </c>
      <c r="N15" s="47" t="n">
        <f aca="false">+M15</f>
        <v>0.015</v>
      </c>
      <c r="O15" s="47" t="n">
        <f aca="false">+N15</f>
        <v>0.015</v>
      </c>
      <c r="P15" s="47" t="n">
        <f aca="false">+O15</f>
        <v>0.015</v>
      </c>
      <c r="Q15" s="47" t="n">
        <f aca="false">+P15</f>
        <v>0.015</v>
      </c>
      <c r="R15" s="47" t="n">
        <f aca="false">+Q15</f>
        <v>0.015</v>
      </c>
      <c r="S15" s="47" t="n">
        <f aca="false">+R15</f>
        <v>0.015</v>
      </c>
      <c r="T15" s="47" t="n">
        <f aca="false">+S15</f>
        <v>0.015</v>
      </c>
      <c r="U15" s="47" t="n">
        <f aca="false">+T15</f>
        <v>0.015</v>
      </c>
      <c r="V15" s="47" t="n">
        <f aca="false">+U15</f>
        <v>0.015</v>
      </c>
      <c r="W15" s="47" t="n">
        <f aca="false">+V15</f>
        <v>0.015</v>
      </c>
      <c r="X15" s="47" t="n">
        <f aca="false">+W15</f>
        <v>0.015</v>
      </c>
      <c r="Y15" s="47" t="n">
        <f aca="false">+X15</f>
        <v>0.015</v>
      </c>
      <c r="Z15" s="47" t="n">
        <f aca="false">+Y15</f>
        <v>0.015</v>
      </c>
      <c r="AA15" s="47" t="n">
        <f aca="false">+Z15</f>
        <v>0.015</v>
      </c>
      <c r="AB15" s="47" t="n">
        <f aca="false">+AA15</f>
        <v>0.015</v>
      </c>
      <c r="AC15" s="47" t="n">
        <f aca="false">+AB15</f>
        <v>0.015</v>
      </c>
      <c r="AD15" s="47" t="n">
        <f aca="false">+AC15</f>
        <v>0.015</v>
      </c>
      <c r="AE15" s="47" t="n">
        <f aca="false">+AD15</f>
        <v>0.015</v>
      </c>
      <c r="AF15" s="47" t="n">
        <f aca="false">+AE15</f>
        <v>0.015</v>
      </c>
      <c r="AG15" s="47" t="n">
        <f aca="false">+AF15</f>
        <v>0.015</v>
      </c>
      <c r="AH15" s="47" t="n">
        <f aca="false">+AG15</f>
        <v>0.015</v>
      </c>
      <c r="AI15" s="47" t="n">
        <f aca="false">+AH15</f>
        <v>0.015</v>
      </c>
      <c r="AJ15" s="47" t="n">
        <f aca="false">+AI15</f>
        <v>0.015</v>
      </c>
      <c r="AK15" s="47" t="n">
        <f aca="false">+AJ15</f>
        <v>0.015</v>
      </c>
      <c r="AL15" s="47" t="n">
        <f aca="false">+AK15</f>
        <v>0.015</v>
      </c>
      <c r="AM15" s="47" t="n">
        <f aca="false">+AL15</f>
        <v>0.015</v>
      </c>
      <c r="AN15" s="47" t="n">
        <f aca="false">+AM15</f>
        <v>0.015</v>
      </c>
      <c r="AO15" s="47" t="n">
        <f aca="false">+AN15</f>
        <v>0.015</v>
      </c>
      <c r="AP15" s="47" t="n">
        <f aca="false">+AO15</f>
        <v>0.015</v>
      </c>
      <c r="AQ15" s="47" t="n">
        <f aca="false">+AP15</f>
        <v>0.015</v>
      </c>
      <c r="AR15" s="47" t="n">
        <f aca="false">+AQ15</f>
        <v>0.015</v>
      </c>
      <c r="AS15" s="47" t="n">
        <f aca="false">+AR15</f>
        <v>0.015</v>
      </c>
      <c r="AT15" s="47" t="n">
        <f aca="false">+AS15</f>
        <v>0.015</v>
      </c>
      <c r="AU15" s="47" t="n">
        <f aca="false">+AT15</f>
        <v>0.015</v>
      </c>
      <c r="AV15" s="47" t="n">
        <f aca="false">+AU15</f>
        <v>0.015</v>
      </c>
      <c r="AW15" s="47" t="n">
        <f aca="false">+AV15</f>
        <v>0.015</v>
      </c>
      <c r="AX15" s="47" t="n">
        <f aca="false">+AW15</f>
        <v>0.015</v>
      </c>
      <c r="AY15" s="47" t="n">
        <f aca="false">+AX15</f>
        <v>0.015</v>
      </c>
      <c r="AZ15" s="47" t="n">
        <f aca="false">+AY15</f>
        <v>0.015</v>
      </c>
      <c r="BA15" s="47" t="n">
        <f aca="false">+AZ15</f>
        <v>0.015</v>
      </c>
      <c r="BB15" s="47" t="n">
        <f aca="false">+BA15</f>
        <v>0.015</v>
      </c>
      <c r="BC15" s="47" t="n">
        <f aca="false">+BB15</f>
        <v>0.015</v>
      </c>
      <c r="BD15" s="47" t="n">
        <f aca="false">+BC15</f>
        <v>0.015</v>
      </c>
      <c r="BE15" s="47" t="n">
        <f aca="false">+BD15</f>
        <v>0.015</v>
      </c>
      <c r="BF15" s="47" t="n">
        <f aca="false">+BE15</f>
        <v>0.015</v>
      </c>
      <c r="BG15" s="47" t="n">
        <f aca="false">+BF15</f>
        <v>0.015</v>
      </c>
      <c r="BH15" s="47" t="n">
        <f aca="false">+BG15</f>
        <v>0.015</v>
      </c>
      <c r="BI15" s="47" t="n">
        <f aca="false">+BH15</f>
        <v>0.015</v>
      </c>
    </row>
    <row r="16" customFormat="false" ht="22.15" hidden="true" customHeight="true" outlineLevel="0" collapsed="false">
      <c r="A16" s="49" t="str">
        <f aca="false">Base!A16</f>
        <v>   Time premium</v>
      </c>
      <c r="B16" s="53" t="n">
        <f aca="false">+Base!B16</f>
        <v>0.015</v>
      </c>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c r="AW16" s="47"/>
      <c r="AX16" s="47"/>
      <c r="AY16" s="47"/>
      <c r="AZ16" s="47"/>
      <c r="BA16" s="47"/>
      <c r="BB16" s="47"/>
      <c r="BC16" s="47"/>
      <c r="BD16" s="47"/>
      <c r="BE16" s="47"/>
      <c r="BF16" s="47"/>
      <c r="BG16" s="47"/>
      <c r="BH16" s="47"/>
      <c r="BI16" s="47"/>
    </row>
    <row r="17" customFormat="false" ht="21" hidden="true" customHeight="true" outlineLevel="0" collapsed="false">
      <c r="A17" s="49" t="str">
        <f aca="false">Base!A17</f>
        <v>  Non-diversifiable global risk (percent per year)</v>
      </c>
      <c r="B17" s="53" t="n">
        <f aca="false">+Base!B17</f>
        <v>0</v>
      </c>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row>
    <row r="18" customFormat="false" ht="21" hidden="false" customHeight="true" outlineLevel="0" collapsed="false">
      <c r="A18" s="49" t="str">
        <f aca="false">Base!A18</f>
        <v>Social time preference factor</v>
      </c>
      <c r="B18" s="53" t="n">
        <f aca="false">+Base!B18</f>
        <v>1</v>
      </c>
      <c r="C18" s="47" t="n">
        <f aca="false">B18/(1+B15)^(C2-B2)</f>
        <v>0.92826032540564</v>
      </c>
      <c r="D18" s="47" t="n">
        <f aca="false">C18/(1+C15)^(D2-C2)</f>
        <v>0.861667231722184</v>
      </c>
      <c r="E18" s="47" t="n">
        <f aca="false">D18/(1+D15)^(E2-D2)</f>
        <v>0.799851504909811</v>
      </c>
      <c r="F18" s="47" t="n">
        <f aca="false">E18/(1+E15)^(F2-E2)</f>
        <v>0.742470418223772</v>
      </c>
      <c r="G18" s="47" t="n">
        <f aca="false">F18/(1+F15)^(G2-F2)</f>
        <v>0.68920583202446</v>
      </c>
      <c r="H18" s="47" t="n">
        <f aca="false">G18/(1+G15)^(H2-G2)</f>
        <v>0.63976242990649</v>
      </c>
      <c r="I18" s="47" t="n">
        <f aca="false">H18/(1+H15)^(I2-H2)</f>
        <v>0.593866081367302</v>
      </c>
      <c r="J18" s="47" t="n">
        <f aca="false">I18/(1+I15)^(J2-I2)</f>
        <v>0.551262321937384</v>
      </c>
      <c r="K18" s="47" t="n">
        <f aca="false">J18/(1+J15)^(K2-J2)</f>
        <v>0.511714942345464</v>
      </c>
      <c r="L18" s="47" t="n">
        <f aca="false">K18/(1+K15)^(L2-K2)</f>
        <v>0.475004678896529</v>
      </c>
      <c r="M18" s="47" t="n">
        <f aca="false">L18/(1+L15)^(M2-L2)</f>
        <v>0.440927997801693</v>
      </c>
      <c r="N18" s="47" t="n">
        <f aca="false">M18/(1+M15)^(N2-M2)</f>
        <v>0.409295966719857</v>
      </c>
      <c r="O18" s="47" t="n">
        <f aca="false">N18/(1+N15)^(O2-N2)</f>
        <v>0.37993320725459</v>
      </c>
      <c r="P18" s="47" t="n">
        <f aca="false">O18/(1+O15)^(P2-O2)</f>
        <v>0.352676922598554</v>
      </c>
      <c r="Q18" s="47" t="n">
        <f aca="false">P18/(1+P15)^(Q2-P2)</f>
        <v>0.327375994934394</v>
      </c>
      <c r="R18" s="47" t="n">
        <f aca="false">Q18/(1+Q15)^(R2-Q2)</f>
        <v>0.303890147587796</v>
      </c>
      <c r="S18" s="47" t="n">
        <f aca="false">R18/(1+R15)^(S2-R2)</f>
        <v>0.282089167287415</v>
      </c>
      <c r="T18" s="47" t="n">
        <f aca="false">S18/(1+S15)^(T2-S2)</f>
        <v>0.261852182219622</v>
      </c>
      <c r="U18" s="47" t="n">
        <f aca="false">T18/(1+T15)^(U2-T2)</f>
        <v>0.243066991875363</v>
      </c>
      <c r="V18" s="47" t="n">
        <f aca="false">U18/(1+U15)^(V2-U2)</f>
        <v>0.225629444973594</v>
      </c>
      <c r="W18" s="47" t="n">
        <f aca="false">V18/(1+V15)^(W2-V2)</f>
        <v>0.209442862012283</v>
      </c>
      <c r="X18" s="47" t="n">
        <f aca="false">W18/(1+W15)^(X2-W2)</f>
        <v>0.19441749924541</v>
      </c>
      <c r="Y18" s="47" t="n">
        <f aca="false">X18/(1+X15)^(Y2-X2)</f>
        <v>0.180470051114095</v>
      </c>
      <c r="Z18" s="47" t="n">
        <f aca="false">Y18/(1+Y15)^(Z2-Y2)</f>
        <v>0.167523188373142</v>
      </c>
      <c r="AA18" s="47" t="n">
        <f aca="false">Z18/(1+Z15)^(AA2-Z2)</f>
        <v>0.155505129352243</v>
      </c>
      <c r="AB18" s="47" t="n">
        <f aca="false">AA18/(1+AA15)^(AB2-AA2)</f>
        <v>0.14434924197476</v>
      </c>
      <c r="AC18" s="47" t="n">
        <f aca="false">AB18/(1+AB15)^(AC2-AB2)</f>
        <v>0.133993674327548</v>
      </c>
      <c r="AD18" s="47" t="n">
        <f aca="false">AC18/(1+AC15)^(AD2-AC2)</f>
        <v>0.124381011733587</v>
      </c>
      <c r="AE18" s="47" t="n">
        <f aca="false">AD18/(1+AD15)^(AE2-AD2)</f>
        <v>0.115457958426102</v>
      </c>
      <c r="AF18" s="47" t="n">
        <f aca="false">AE18/(1+AE15)^(AF2-AE2)</f>
        <v>0.107175042059284</v>
      </c>
      <c r="AG18" s="47" t="n">
        <f aca="false">AF18/(1+AF15)^(AG2-AF2)</f>
        <v>0.0994863394173143</v>
      </c>
      <c r="AH18" s="47" t="n">
        <f aca="false">AG18/(1+AG15)^(AH2-AG2)</f>
        <v>0.0923492218009321</v>
      </c>
      <c r="AI18" s="47" t="n">
        <f aca="false">AH18/(1+AH15)^(AI2-AH2)</f>
        <v>0.0857241186798909</v>
      </c>
      <c r="AJ18" s="47" t="n">
        <f aca="false">AI18/(1+AI15)^(AJ2-AI2)</f>
        <v>0.0795742983009072</v>
      </c>
      <c r="AK18" s="47" t="n">
        <f aca="false">AJ18/(1+AJ15)^(AK2-AJ2)</f>
        <v>0.0738656640347255</v>
      </c>
      <c r="AL18" s="47" t="n">
        <f aca="false">AK18/(1+AK15)^(AL2-AK2)</f>
        <v>0.068566565333178</v>
      </c>
      <c r="AM18" s="47" t="n">
        <f aca="false">AL18/(1+AL15)^(AM2-AL2)</f>
        <v>0.0636476222481229</v>
      </c>
      <c r="AN18" s="47" t="n">
        <f aca="false">AM18/(1+AM15)^(AN2-AM2)</f>
        <v>0.0590815625393378</v>
      </c>
      <c r="AO18" s="47" t="n">
        <f aca="false">AN18/(1+AN15)^(AO2-AN2)</f>
        <v>0.0548430704682393</v>
      </c>
      <c r="AP18" s="47" t="n">
        <f aca="false">AO18/(1+AO15)^(AP2-AO2)</f>
        <v>0.0509086464390923</v>
      </c>
      <c r="AQ18" s="47" t="n">
        <f aca="false">AP18/(1+AP15)^(AQ2-AP2)</f>
        <v>0.0472564767095124</v>
      </c>
      <c r="AR18" s="47" t="n">
        <f aca="false">AQ18/(1+AQ15)^(AR2-AQ2)</f>
        <v>0.0438663124478961</v>
      </c>
      <c r="AS18" s="47" t="n">
        <f aca="false">AR18/(1+AR15)^(AS2-AR2)</f>
        <v>0.0407193574672295</v>
      </c>
      <c r="AT18" s="47" t="n">
        <f aca="false">AS18/(1+AS15)^(AT2-AS2)</f>
        <v>0.037798164012839</v>
      </c>
      <c r="AU18" s="47" t="n">
        <f aca="false">AT18/(1+AT15)^(AU2-AT2)</f>
        <v>0.0350865360262937</v>
      </c>
      <c r="AV18" s="47" t="n">
        <f aca="false">AU18/(1+AU15)^(AV2-AU2)</f>
        <v>0.0325694393491241</v>
      </c>
      <c r="AW18" s="47" t="n">
        <f aca="false">AV18/(1+AV15)^(AW2-AV2)</f>
        <v>0.0302329183684972</v>
      </c>
      <c r="AX18" s="47" t="n">
        <f aca="false">AW18/(1+AW15)^(AX2-AW2)</f>
        <v>0.0280640186427033</v>
      </c>
      <c r="AY18" s="47" t="n">
        <f aca="false">AX18/(1+AX15)^(AY2-AX2)</f>
        <v>0.0260507150774657</v>
      </c>
      <c r="AZ18" s="47" t="n">
        <f aca="false">AY18/(1+AY15)^(AZ2-AY2)</f>
        <v>0.0241818452548579</v>
      </c>
      <c r="BA18" s="47" t="n">
        <f aca="false">AZ18/(1+AZ15)^(BA2-AZ2)</f>
        <v>0.0224470475451833</v>
      </c>
      <c r="BB18" s="47" t="n">
        <f aca="false">BA18/(1+BA15)^(BB2-BA2)</f>
        <v>0.0208367036586877</v>
      </c>
      <c r="BC18" s="47" t="n">
        <f aca="false">BB18/(1+BB15)^(BC2-BB2)</f>
        <v>0.0193418853185943</v>
      </c>
      <c r="BD18" s="47" t="n">
        <f aca="false">BC18/(1+BC15)^(BD2-BC2)</f>
        <v>0.0179543047597969</v>
      </c>
      <c r="BE18" s="47" t="n">
        <f aca="false">BD18/(1+BD15)^(BE2-BD2)</f>
        <v>0.0166662687787611</v>
      </c>
      <c r="BF18" s="47" t="n">
        <f aca="false">BE18/(1+BE15)^(BF2-BE2)</f>
        <v>0.0154706360798706</v>
      </c>
      <c r="BG18" s="47" t="n">
        <f aca="false">BF18/(1+BF15)^(BG2-BF2)</f>
        <v>0.014360777681733</v>
      </c>
      <c r="BH18" s="47" t="n">
        <f aca="false">BG18/(1+BG15)^(BH2-BG2)</f>
        <v>0.0133305401639235</v>
      </c>
      <c r="BI18" s="47" t="n">
        <f aca="false">BH18/(1+BH15)^(BI2-BH2)</f>
        <v>0.0123742115503966</v>
      </c>
    </row>
    <row r="19" customFormat="false" ht="21" hidden="false" customHeight="true" outlineLevel="0" collapsed="false">
      <c r="A19" s="49" t="str">
        <f aca="false">Base!A19</f>
        <v>Elasticity of MU of consumption</v>
      </c>
      <c r="B19" s="53" t="n">
        <f aca="false">+Base!B19</f>
        <v>1.45</v>
      </c>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c r="AW19" s="47"/>
      <c r="AX19" s="47"/>
      <c r="AY19" s="47"/>
      <c r="AZ19" s="47"/>
      <c r="BA19" s="47"/>
      <c r="BB19" s="47"/>
      <c r="BC19" s="47"/>
      <c r="BD19" s="47"/>
      <c r="BE19" s="47"/>
      <c r="BF19" s="47"/>
      <c r="BG19" s="47"/>
      <c r="BH19" s="47"/>
      <c r="BI19" s="47"/>
    </row>
    <row r="20" customFormat="false" ht="21" hidden="false" customHeight="true" outlineLevel="0" collapsed="false">
      <c r="A20" s="48" t="str">
        <f aca="false">Base!A20</f>
        <v>PRODUCTIVITY</v>
      </c>
      <c r="B20" s="53"/>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7"/>
      <c r="BC20" s="47"/>
      <c r="BD20" s="47"/>
      <c r="BE20" s="47"/>
      <c r="BF20" s="47"/>
      <c r="BG20" s="47"/>
      <c r="BH20" s="47"/>
      <c r="BI20" s="47"/>
    </row>
    <row r="21" customFormat="false" ht="21" hidden="false" customHeight="true" outlineLevel="0" collapsed="false">
      <c r="A21" s="49" t="str">
        <f aca="false">Base!A21</f>
        <v>Total factor productivity</v>
      </c>
      <c r="B21" s="53" t="n">
        <f aca="false">Base!B21</f>
        <v>3.8</v>
      </c>
      <c r="C21" s="53" t="n">
        <f aca="false">Base!C21</f>
        <v>4.12595005428882</v>
      </c>
      <c r="D21" s="53" t="n">
        <f aca="false">Base!D21</f>
        <v>4.46853085311524</v>
      </c>
      <c r="E21" s="53" t="n">
        <f aca="false">Base!E21</f>
        <v>4.82770953713644</v>
      </c>
      <c r="F21" s="53" t="n">
        <f aca="false">Base!F21</f>
        <v>5.20339779043003</v>
      </c>
      <c r="G21" s="53" t="n">
        <f aca="false">Base!G21</f>
        <v>5.59545278308429</v>
      </c>
      <c r="H21" s="53" t="n">
        <f aca="false">Base!H21</f>
        <v>6.00367848598588</v>
      </c>
      <c r="I21" s="53" t="n">
        <f aca="false">Base!I21</f>
        <v>6.42782732863018</v>
      </c>
      <c r="J21" s="53" t="n">
        <f aca="false">Base!J21</f>
        <v>6.86760216853734</v>
      </c>
      <c r="K21" s="53" t="n">
        <f aca="false">Base!K21</f>
        <v>7.32265853923653</v>
      </c>
      <c r="L21" s="53" t="n">
        <f aca="false">Base!L21</f>
        <v>7.79260714275233</v>
      </c>
      <c r="M21" s="53" t="n">
        <f aca="false">Base!M21</f>
        <v>8.27701655204906</v>
      </c>
      <c r="N21" s="53" t="n">
        <f aca="false">Base!N21</f>
        <v>8.77541608891702</v>
      </c>
      <c r="O21" s="53" t="n">
        <f aca="false">Base!O21</f>
        <v>9.28729884326855</v>
      </c>
      <c r="P21" s="53" t="n">
        <f aca="false">Base!P21</f>
        <v>9.81212480069856</v>
      </c>
      <c r="Q21" s="53" t="n">
        <f aca="false">Base!Q21</f>
        <v>10.3493240464005</v>
      </c>
      <c r="R21" s="53" t="n">
        <f aca="false">Base!R21</f>
        <v>10.8983000150598</v>
      </c>
      <c r="S21" s="53" t="n">
        <f aca="false">Base!S21</f>
        <v>11.4584327581212</v>
      </c>
      <c r="T21" s="53" t="n">
        <f aca="false">Base!T21</f>
        <v>12.0290822017894</v>
      </c>
      <c r="U21" s="53" t="n">
        <f aca="false">Base!U21</f>
        <v>12.6095913712335</v>
      </c>
      <c r="V21" s="53" t="n">
        <f aca="false">Base!V21</f>
        <v>13.1992895586705</v>
      </c>
      <c r="W21" s="53" t="n">
        <f aca="false">Base!W21</f>
        <v>13.7974954152658</v>
      </c>
      <c r="X21" s="53" t="n">
        <f aca="false">Base!X21</f>
        <v>14.4035199490767</v>
      </c>
      <c r="Y21" s="53" t="n">
        <f aca="false">Base!Y21</f>
        <v>15.016669413531</v>
      </c>
      <c r="Z21" s="53" t="n">
        <f aca="false">Base!Z21</f>
        <v>15.6362480731659</v>
      </c>
      <c r="AA21" s="53" t="n">
        <f aca="false">Base!AA21</f>
        <v>16.2615608355131</v>
      </c>
      <c r="AB21" s="53" t="n">
        <f aca="false">Base!AB21</f>
        <v>16.8919157400929</v>
      </c>
      <c r="AC21" s="53" t="n">
        <f aca="false">Base!AC21</f>
        <v>17.5266262974525</v>
      </c>
      <c r="AD21" s="53" t="n">
        <f aca="false">Base!AD21</f>
        <v>18.165013673037</v>
      </c>
      <c r="AE21" s="53" t="n">
        <f aca="false">Base!AE21</f>
        <v>18.8064087124125</v>
      </c>
      <c r="AF21" s="53" t="n">
        <f aca="false">Base!AF21</f>
        <v>19.4501538059511</v>
      </c>
      <c r="AG21" s="53" t="n">
        <f aca="false">Base!AG21</f>
        <v>20.0956045925475</v>
      </c>
      <c r="AH21" s="53" t="n">
        <f aca="false">Base!AH21</f>
        <v>20.7421315032517</v>
      </c>
      <c r="AI21" s="53" t="n">
        <f aca="false">Base!AI21</f>
        <v>21.3891211468793</v>
      </c>
      <c r="AJ21" s="53" t="n">
        <f aca="false">Base!AJ21</f>
        <v>22.0359775407021</v>
      </c>
      <c r="AK21" s="53" t="n">
        <f aca="false">Base!AK21</f>
        <v>22.6821231902297</v>
      </c>
      <c r="AL21" s="53" t="n">
        <f aca="false">Base!AL21</f>
        <v>23.3270000228697</v>
      </c>
      <c r="AM21" s="53" t="n">
        <f aca="false">Base!AM21</f>
        <v>23.9700701809135</v>
      </c>
      <c r="AN21" s="53" t="n">
        <f aca="false">Base!AN21</f>
        <v>24.6108166798348</v>
      </c>
      <c r="AO21" s="53" t="n">
        <f aca="false">Base!AO21</f>
        <v>25.2487439383219</v>
      </c>
      <c r="AP21" s="53" t="n">
        <f aca="false">Base!AP21</f>
        <v>25.8833781868008</v>
      </c>
      <c r="AQ21" s="53" t="n">
        <f aca="false">Base!AQ21</f>
        <v>26.514267761445</v>
      </c>
      <c r="AR21" s="53" t="n">
        <f aca="false">Base!AR21</f>
        <v>27.1409832908277</v>
      </c>
      <c r="AS21" s="53" t="n">
        <f aca="false">Base!AS21</f>
        <v>27.763117782455</v>
      </c>
      <c r="AT21" s="53" t="n">
        <f aca="false">Base!AT21</f>
        <v>28.3802866164311</v>
      </c>
      <c r="AU21" s="53" t="n">
        <f aca="false">Base!AU21</f>
        <v>28.9921274534622</v>
      </c>
      <c r="AV21" s="53" t="n">
        <f aca="false">Base!AV21</f>
        <v>29.5983000643065</v>
      </c>
      <c r="AW21" s="53" t="n">
        <f aca="false">Base!AW21</f>
        <v>30.1984860876338</v>
      </c>
      <c r="AX21" s="53" t="n">
        <f aca="false">Base!AX21</f>
        <v>30.7923887230738</v>
      </c>
      <c r="AY21" s="53" t="n">
        <f aca="false">Base!AY21</f>
        <v>31.3797323660184</v>
      </c>
      <c r="AZ21" s="53" t="n">
        <f aca="false">Base!AZ21</f>
        <v>31.9602621904951</v>
      </c>
      <c r="BA21" s="53" t="n">
        <f aca="false">Base!BA21</f>
        <v>32.53374368617</v>
      </c>
      <c r="BB21" s="53" t="n">
        <f aca="false">Base!BB21</f>
        <v>33.0999621552503</v>
      </c>
      <c r="BC21" s="53" t="n">
        <f aca="false">Base!BC21</f>
        <v>33.6587221747664</v>
      </c>
      <c r="BD21" s="53" t="n">
        <f aca="false">Base!BD21</f>
        <v>34.209847029408</v>
      </c>
      <c r="BE21" s="53" t="n">
        <f aca="false">Base!BE21</f>
        <v>34.7531781197832</v>
      </c>
      <c r="BF21" s="53" t="n">
        <f aca="false">Base!BF21</f>
        <v>35.2885743506558</v>
      </c>
      <c r="BG21" s="53" t="n">
        <f aca="false">Base!BG21</f>
        <v>35.8159115034128</v>
      </c>
      <c r="BH21" s="53" t="n">
        <f aca="false">Base!BH21</f>
        <v>36.3350815967036</v>
      </c>
      <c r="BI21" s="53" t="n">
        <f aca="false">Base!BI21</f>
        <v>36.8459922388969</v>
      </c>
      <c r="BJ21" s="54"/>
      <c r="BK21" s="54"/>
      <c r="BL21" s="54"/>
      <c r="BM21" s="54"/>
      <c r="BN21" s="54"/>
      <c r="BO21" s="54"/>
      <c r="BP21" s="54"/>
      <c r="BQ21" s="54"/>
      <c r="BR21" s="54"/>
      <c r="BS21" s="54"/>
      <c r="BT21" s="54"/>
      <c r="BU21" s="54"/>
      <c r="BV21" s="54"/>
      <c r="BW21" s="54"/>
      <c r="BX21" s="54"/>
      <c r="BY21" s="54"/>
      <c r="BZ21" s="54"/>
      <c r="CA21" s="54"/>
      <c r="CB21" s="54"/>
      <c r="CC21" s="54"/>
      <c r="CD21" s="54"/>
      <c r="CE21" s="54"/>
      <c r="CF21" s="54"/>
      <c r="CG21" s="54"/>
      <c r="CH21" s="54"/>
      <c r="CI21" s="54"/>
      <c r="CJ21" s="54"/>
      <c r="CK21" s="54"/>
      <c r="CL21" s="54"/>
      <c r="CM21" s="54"/>
      <c r="CN21" s="54"/>
      <c r="CO21" s="54"/>
      <c r="CP21" s="54"/>
      <c r="CQ21" s="54"/>
      <c r="CR21" s="54"/>
      <c r="CS21" s="54"/>
      <c r="CT21" s="54"/>
      <c r="CU21" s="54"/>
      <c r="CV21" s="54"/>
      <c r="CW21" s="54"/>
      <c r="CX21" s="54"/>
      <c r="CY21" s="54"/>
      <c r="CZ21" s="54"/>
      <c r="DA21" s="54"/>
      <c r="DB21" s="54"/>
      <c r="DC21" s="54"/>
      <c r="DD21" s="54"/>
      <c r="DE21" s="54"/>
      <c r="DF21" s="54"/>
      <c r="DG21" s="54"/>
      <c r="DH21" s="54"/>
      <c r="DI21" s="54"/>
      <c r="DJ21" s="54"/>
      <c r="DK21" s="54"/>
      <c r="DL21" s="54"/>
      <c r="DM21" s="54"/>
      <c r="DN21" s="54"/>
      <c r="DO21" s="54"/>
      <c r="DP21" s="54"/>
      <c r="DQ21" s="54"/>
      <c r="DR21" s="54"/>
      <c r="DS21" s="54"/>
      <c r="DT21" s="54"/>
    </row>
    <row r="22" customFormat="false" ht="21" hidden="false" customHeight="true" outlineLevel="0" collapsed="false">
      <c r="A22" s="49" t="str">
        <f aca="false">Base!A22</f>
        <v>     Initial level of total factor productivity</v>
      </c>
      <c r="B22" s="53" t="n">
        <f aca="false">+Base!B22</f>
        <v>3.8</v>
      </c>
      <c r="C22" s="47"/>
      <c r="D22" s="47"/>
      <c r="E22" s="47"/>
      <c r="F22" s="47"/>
      <c r="G22" s="47"/>
      <c r="H22" s="47"/>
      <c r="I22" s="47"/>
      <c r="J22" s="47"/>
      <c r="K22" s="4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row>
    <row r="23" customFormat="false" ht="21" hidden="false" customHeight="true" outlineLevel="0" collapsed="false">
      <c r="A23" s="49" t="str">
        <f aca="false">Base!A23</f>
        <v>     Rate of growth of productivity (per 5 year, log)</v>
      </c>
      <c r="B23" s="53" t="n">
        <f aca="false">+Base!B23</f>
        <v>0.079</v>
      </c>
      <c r="C23" s="53" t="n">
        <f aca="false">+Base!C23</f>
        <v>0.0766651971503321</v>
      </c>
      <c r="D23" s="53" t="n">
        <f aca="false">+Base!D23</f>
        <v>0.0743993981531556</v>
      </c>
      <c r="E23" s="53" t="n">
        <f aca="false">+Base!E23</f>
        <v>0.072200563636427</v>
      </c>
      <c r="F23" s="53" t="n">
        <f aca="false">+Base!F23</f>
        <v>0.0700667145006554</v>
      </c>
      <c r="G23" s="53" t="n">
        <f aca="false">+Base!G23</f>
        <v>0.0679959301375796</v>
      </c>
      <c r="H23" s="53" t="n">
        <f aca="false">+Base!H23</f>
        <v>0.0659863467014905</v>
      </c>
      <c r="I23" s="53" t="n">
        <f aca="false">+Base!I23</f>
        <v>0.0640361554316448</v>
      </c>
      <c r="J23" s="53" t="n">
        <f aca="false">+Base!J23</f>
        <v>0.0621436010242577</v>
      </c>
      <c r="K23" s="53" t="n">
        <f aca="false">+Base!K23</f>
        <v>0.0603069800526114</v>
      </c>
      <c r="L23" s="53" t="n">
        <f aca="false">+Base!L23</f>
        <v>0.0585246394338557</v>
      </c>
      <c r="M23" s="53" t="n">
        <f aca="false">+Base!M23</f>
        <v>0.0567949749411222</v>
      </c>
      <c r="N23" s="53" t="n">
        <f aca="false">+Base!N23</f>
        <v>0.0551164297596115</v>
      </c>
      <c r="O23" s="53" t="n">
        <f aca="false">+Base!O23</f>
        <v>0.053487493085355</v>
      </c>
      <c r="P23" s="53" t="n">
        <f aca="false">+Base!P23</f>
        <v>0.0519066987653895</v>
      </c>
      <c r="Q23" s="53" t="n">
        <f aca="false">+Base!Q23</f>
        <v>0.0503726239781201</v>
      </c>
      <c r="R23" s="53" t="n">
        <f aca="false">+Base!R23</f>
        <v>0.0488838879526851</v>
      </c>
      <c r="S23" s="53" t="n">
        <f aca="false">+Base!S23</f>
        <v>0.047439150726169</v>
      </c>
      <c r="T23" s="53" t="n">
        <f aca="false">+Base!T23</f>
        <v>0.0460371119375452</v>
      </c>
      <c r="U23" s="53" t="n">
        <f aca="false">+Base!U23</f>
        <v>0.0446765096572634</v>
      </c>
      <c r="V23" s="53" t="n">
        <f aca="false">+Base!V23</f>
        <v>0.0433561192514281</v>
      </c>
      <c r="W23" s="53" t="n">
        <f aca="false">+Base!W23</f>
        <v>0.0420747522795449</v>
      </c>
      <c r="X23" s="53" t="n">
        <f aca="false">+Base!X23</f>
        <v>0.0408312554248442</v>
      </c>
      <c r="Y23" s="53" t="n">
        <f aca="false">+Base!Y23</f>
        <v>0.0396245094562184</v>
      </c>
      <c r="Z23" s="53" t="n">
        <f aca="false">+Base!Z23</f>
        <v>0.0384534282208378</v>
      </c>
      <c r="AA23" s="53" t="n">
        <f aca="false">+Base!AA23</f>
        <v>0.0373169576665402</v>
      </c>
      <c r="AB23" s="53" t="n">
        <f aca="false">+Base!AB23</f>
        <v>0.0362140748931127</v>
      </c>
      <c r="AC23" s="53" t="n">
        <f aca="false">+Base!AC23</f>
        <v>0.0351437872316124</v>
      </c>
      <c r="AD23" s="53" t="n">
        <f aca="false">+Base!AD23</f>
        <v>0.0341051313508973</v>
      </c>
      <c r="AE23" s="53" t="n">
        <f aca="false">+Base!AE23</f>
        <v>0.0330971723905635</v>
      </c>
      <c r="AF23" s="53" t="n">
        <f aca="false">+Base!AF23</f>
        <v>0.0321190031195073</v>
      </c>
      <c r="AG23" s="53" t="n">
        <f aca="false">+Base!AG23</f>
        <v>0.0311697431193565</v>
      </c>
      <c r="AH23" s="53" t="n">
        <f aca="false">+Base!AH23</f>
        <v>0.0302485379920339</v>
      </c>
      <c r="AI23" s="53" t="n">
        <f aca="false">+Base!AI23</f>
        <v>0.0293545585907416</v>
      </c>
      <c r="AJ23" s="53" t="n">
        <f aca="false">+Base!AJ23</f>
        <v>0.0284870002736732</v>
      </c>
      <c r="AK23" s="53" t="n">
        <f aca="false">+Base!AK23</f>
        <v>0.0276450821797813</v>
      </c>
      <c r="AL23" s="53" t="n">
        <f aca="false">+Base!AL23</f>
        <v>0.0268280465259502</v>
      </c>
      <c r="AM23" s="53" t="n">
        <f aca="false">+Base!AM23</f>
        <v>0.0260351579249399</v>
      </c>
      <c r="AN23" s="53" t="n">
        <f aca="false">+Base!AN23</f>
        <v>0.025265702723488</v>
      </c>
      <c r="AO23" s="53" t="n">
        <f aca="false">+Base!AO23</f>
        <v>0.0245189883599733</v>
      </c>
      <c r="AP23" s="53" t="n">
        <f aca="false">+Base!AP23</f>
        <v>0.023794342741064</v>
      </c>
      <c r="AQ23" s="53" t="n">
        <f aca="false">+Base!AQ23</f>
        <v>0.0230911136367879</v>
      </c>
      <c r="AR23" s="53" t="n">
        <f aca="false">+Base!AR23</f>
        <v>0.0224086680934819</v>
      </c>
      <c r="AS23" s="53" t="n">
        <f aca="false">+Base!AS23</f>
        <v>0.0217463918640904</v>
      </c>
      <c r="AT23" s="53" t="n">
        <f aca="false">+Base!AT23</f>
        <v>0.0211036888553022</v>
      </c>
      <c r="AU23" s="53" t="n">
        <f aca="false">+Base!AU23</f>
        <v>0.0204799805910254</v>
      </c>
      <c r="AV23" s="53" t="n">
        <f aca="false">+Base!AV23</f>
        <v>0.0198747056917208</v>
      </c>
      <c r="AW23" s="53" t="n">
        <f aca="false">+Base!AW23</f>
        <v>0.0192873193691215</v>
      </c>
      <c r="AX23" s="53" t="n">
        <f aca="false">+Base!AX23</f>
        <v>0.0187172929358876</v>
      </c>
      <c r="AY23" s="53" t="n">
        <f aca="false">+Base!AY23</f>
        <v>0.0181641133297512</v>
      </c>
      <c r="AZ23" s="53" t="n">
        <f aca="false">+Base!AZ23</f>
        <v>0.017627282651726</v>
      </c>
      <c r="BA23" s="53" t="n">
        <f aca="false">+Base!BA23</f>
        <v>0.0171063177179646</v>
      </c>
      <c r="BB23" s="53" t="n">
        <f aca="false">+Base!BB23</f>
        <v>0.0166007496248604</v>
      </c>
      <c r="BC23" s="53" t="n">
        <f aca="false">+Base!BC23</f>
        <v>0.0161101233270029</v>
      </c>
      <c r="BD23" s="53" t="n">
        <f aca="false">+Base!BD23</f>
        <v>0.0156339972276056</v>
      </c>
      <c r="BE23" s="53" t="n">
        <f aca="false">+Base!BE23</f>
        <v>0.0151719427810396</v>
      </c>
      <c r="BF23" s="53" t="n">
        <f aca="false">+Base!BF23</f>
        <v>0.0147235441071134</v>
      </c>
      <c r="BG23" s="53" t="n">
        <f aca="false">+Base!BG23</f>
        <v>0.0142883976167526</v>
      </c>
      <c r="BH23" s="53" t="n">
        <f aca="false">+Base!BH23</f>
        <v>0.0138661116487428</v>
      </c>
      <c r="BI23" s="53" t="n">
        <f aca="false">+Base!BI23</f>
        <v>0.0134563061172073</v>
      </c>
    </row>
    <row r="24" customFormat="false" ht="21" hidden="false" customHeight="true" outlineLevel="0" collapsed="false">
      <c r="A24" s="48" t="str">
        <f aca="false">Base!A24</f>
        <v>DAMAGE FUNCTION</v>
      </c>
      <c r="B24" s="53"/>
      <c r="C24" s="47"/>
      <c r="D24" s="47"/>
      <c r="E24" s="47"/>
      <c r="F24" s="47"/>
      <c r="G24" s="47"/>
      <c r="H24" s="47"/>
      <c r="I24" s="47"/>
      <c r="J24" s="47"/>
      <c r="K24" s="4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c r="AW24" s="47"/>
      <c r="AX24" s="47"/>
      <c r="AY24" s="47"/>
      <c r="AZ24" s="47"/>
      <c r="BA24" s="47"/>
      <c r="BB24" s="47"/>
      <c r="BC24" s="47"/>
      <c r="BD24" s="47"/>
      <c r="BE24" s="47"/>
      <c r="BF24" s="47"/>
      <c r="BG24" s="47"/>
      <c r="BH24" s="47"/>
      <c r="BI24" s="47"/>
    </row>
    <row r="25" customFormat="false" ht="21" hidden="false" customHeight="true" outlineLevel="0" collapsed="false">
      <c r="A25" s="49" t="str">
        <f aca="false">Base!A25</f>
        <v>Damage coefficient on temperature</v>
      </c>
      <c r="B25" s="53" t="n">
        <f aca="false">+Base!B25</f>
        <v>0</v>
      </c>
      <c r="C25" s="47"/>
      <c r="D25" s="47"/>
      <c r="E25" s="47"/>
      <c r="F25" s="47"/>
      <c r="G25" s="47"/>
      <c r="H25" s="47"/>
      <c r="I25" s="47"/>
      <c r="J25" s="47"/>
      <c r="K25" s="4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c r="AW25" s="47"/>
      <c r="AX25" s="47"/>
      <c r="AY25" s="47"/>
      <c r="AZ25" s="47"/>
      <c r="BA25" s="47"/>
      <c r="BB25" s="47"/>
      <c r="BC25" s="47"/>
      <c r="BD25" s="47"/>
      <c r="BE25" s="47"/>
      <c r="BF25" s="47"/>
      <c r="BG25" s="47"/>
      <c r="BH25" s="47"/>
      <c r="BI25" s="47"/>
    </row>
    <row r="26" customFormat="false" ht="21" hidden="false" customHeight="true" outlineLevel="0" collapsed="false">
      <c r="A26" s="49" t="str">
        <f aca="false">Base!A26</f>
        <v>Damage coefficient on temperature squared</v>
      </c>
      <c r="B26" s="53" t="n">
        <f aca="false">+Base!B26</f>
        <v>0.00267</v>
      </c>
      <c r="C26" s="47"/>
      <c r="D26" s="47"/>
      <c r="E26" s="47"/>
      <c r="F26" s="47"/>
      <c r="G26" s="47"/>
      <c r="H26" s="47"/>
      <c r="I26" s="47"/>
      <c r="J26" s="47"/>
      <c r="K26" s="4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c r="AW26" s="47"/>
      <c r="AX26" s="47"/>
      <c r="AY26" s="47"/>
      <c r="AZ26" s="47"/>
      <c r="BA26" s="47"/>
      <c r="BB26" s="47"/>
      <c r="BC26" s="47"/>
      <c r="BD26" s="47"/>
      <c r="BE26" s="47"/>
      <c r="BF26" s="47"/>
      <c r="BG26" s="47"/>
      <c r="BH26" s="47"/>
      <c r="BI26" s="47"/>
    </row>
    <row r="27" customFormat="false" ht="21" hidden="false" customHeight="true" outlineLevel="0" collapsed="false">
      <c r="A27" s="49" t="str">
        <f aca="false">Base!A27</f>
        <v>Exponent on damages</v>
      </c>
      <c r="B27" s="53" t="n">
        <f aca="false">+Base!B27</f>
        <v>2</v>
      </c>
      <c r="C27" s="47"/>
      <c r="D27" s="47"/>
      <c r="E27" s="47"/>
      <c r="F27" s="47"/>
      <c r="G27" s="47"/>
      <c r="H27" s="47"/>
      <c r="I27" s="47"/>
      <c r="J27" s="47"/>
      <c r="K27" s="4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row>
    <row r="28" customFormat="false" ht="21" hidden="false" customHeight="true" outlineLevel="0" collapsed="false">
      <c r="A28" s="49" t="str">
        <f aca="false">Base!A28</f>
        <v>Threshold for catastrophic damages</v>
      </c>
      <c r="B28" s="53" t="n">
        <f aca="false">+Base!B28</f>
        <v>0</v>
      </c>
      <c r="C28" s="47"/>
      <c r="D28" s="47"/>
      <c r="E28" s="47"/>
      <c r="F28" s="47"/>
      <c r="G28" s="47"/>
      <c r="H28" s="47"/>
      <c r="I28" s="47"/>
      <c r="J28" s="47"/>
      <c r="K28" s="4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7"/>
      <c r="BC28" s="47"/>
      <c r="BD28" s="47"/>
      <c r="BE28" s="47"/>
      <c r="BF28" s="47"/>
      <c r="BG28" s="47"/>
      <c r="BH28" s="47"/>
      <c r="BI28" s="47"/>
    </row>
    <row r="29" customFormat="false" ht="21" hidden="false" customHeight="true" outlineLevel="0" collapsed="false">
      <c r="A29" s="49" t="str">
        <f aca="false">Base!A29</f>
        <v>Exponent for catastrophic damages</v>
      </c>
      <c r="B29" s="53" t="n">
        <f aca="false">+Base!B29</f>
        <v>0</v>
      </c>
      <c r="C29" s="47"/>
      <c r="D29" s="47"/>
      <c r="E29" s="47"/>
      <c r="F29" s="47"/>
      <c r="G29" s="47"/>
      <c r="H29" s="47"/>
      <c r="I29" s="47"/>
      <c r="J29" s="47"/>
      <c r="K29" s="4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c r="AW29" s="47"/>
      <c r="AX29" s="47"/>
      <c r="AY29" s="47"/>
      <c r="AZ29" s="47"/>
      <c r="BA29" s="47"/>
      <c r="BB29" s="47"/>
      <c r="BC29" s="47"/>
      <c r="BD29" s="47"/>
      <c r="BE29" s="47"/>
      <c r="BF29" s="47"/>
      <c r="BG29" s="47"/>
      <c r="BH29" s="47"/>
      <c r="BI29" s="47"/>
    </row>
    <row r="30" customFormat="false" ht="21" hidden="false" customHeight="true" outlineLevel="0" collapsed="false">
      <c r="A30" s="49" t="str">
        <f aca="false">Base!A30</f>
        <v>Damage rate at threshold for catastrophic damages</v>
      </c>
      <c r="B30" s="53" t="n">
        <f aca="false">+Base!B30</f>
        <v>0</v>
      </c>
      <c r="C30" s="47"/>
      <c r="D30" s="47"/>
      <c r="E30" s="47"/>
      <c r="F30" s="47"/>
      <c r="G30" s="47"/>
      <c r="H30" s="47"/>
      <c r="I30" s="47"/>
      <c r="J30" s="47"/>
      <c r="K30" s="4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c r="AW30" s="47"/>
      <c r="AX30" s="47"/>
      <c r="AY30" s="47"/>
      <c r="AZ30" s="47"/>
      <c r="BA30" s="47"/>
      <c r="BB30" s="47"/>
      <c r="BC30" s="47"/>
      <c r="BD30" s="47"/>
      <c r="BE30" s="47"/>
      <c r="BF30" s="47"/>
      <c r="BG30" s="47"/>
      <c r="BH30" s="47"/>
      <c r="BI30" s="47"/>
    </row>
    <row r="31" customFormat="false" ht="21" hidden="false" customHeight="true" outlineLevel="0" collapsed="false">
      <c r="A31" s="48" t="str">
        <f aca="false">Base!A31</f>
        <v>ABATEMENT COST</v>
      </c>
      <c r="B31" s="53"/>
      <c r="C31" s="47"/>
      <c r="D31" s="47"/>
      <c r="E31" s="47"/>
      <c r="F31" s="47"/>
      <c r="G31" s="47"/>
      <c r="H31" s="47"/>
      <c r="I31" s="47"/>
      <c r="J31" s="47"/>
      <c r="K31" s="4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c r="AW31" s="47"/>
      <c r="AX31" s="47"/>
      <c r="AY31" s="47"/>
      <c r="AZ31" s="47"/>
      <c r="BA31" s="47"/>
      <c r="BB31" s="47"/>
      <c r="BC31" s="47"/>
      <c r="BD31" s="47"/>
      <c r="BE31" s="47"/>
      <c r="BF31" s="47"/>
      <c r="BG31" s="47"/>
      <c r="BH31" s="47"/>
      <c r="BI31" s="47"/>
    </row>
    <row r="32" customFormat="false" ht="21" hidden="false" customHeight="true" outlineLevel="0" collapsed="false">
      <c r="A32" s="49" t="str">
        <f aca="false">Base!A32</f>
        <v>Abatement cost function coefficient</v>
      </c>
      <c r="B32" s="47" t="n">
        <f aca="false">+B34*B41/$B39/1000</f>
        <v>0.0674643417277143</v>
      </c>
      <c r="C32" s="47" t="n">
        <f aca="false">+C34*C41/$B39/1000</f>
        <v>0.0625697152820738</v>
      </c>
      <c r="D32" s="47" t="n">
        <f aca="false">+D34*D41/$B39/1000</f>
        <v>0.0580446807728228</v>
      </c>
      <c r="E32" s="47" t="n">
        <f aca="false">+E34*E41/$B39/1000</f>
        <v>0.0538602656783962</v>
      </c>
      <c r="F32" s="47" t="n">
        <f aca="false">+F34*F41/$B39/1000</f>
        <v>0.0499898500003486</v>
      </c>
      <c r="G32" s="47" t="n">
        <f aca="false">+G34*G41/$B39/1000</f>
        <v>0.0464089687974527</v>
      </c>
      <c r="H32" s="47" t="n">
        <f aca="false">+H34*H41/$B39/1000</f>
        <v>0.0430951318230041</v>
      </c>
      <c r="I32" s="47" t="n">
        <f aca="false">+I34*I41/$B39/1000</f>
        <v>0.040027658739229</v>
      </c>
      <c r="J32" s="47" t="n">
        <f aca="false">+J34*J41/$B39/1000</f>
        <v>0.0371875285227673</v>
      </c>
      <c r="K32" s="47" t="n">
        <f aca="false">+K34*K41/$B39/1000</f>
        <v>0.0345572418020766</v>
      </c>
      <c r="L32" s="47" t="n">
        <f aca="false">+L34*L41/$B39/1000</f>
        <v>0.0321206949825412</v>
      </c>
      <c r="M32" s="47" t="n">
        <f aca="false">+M34*M41/$B39/1000</f>
        <v>0.0298630651192307</v>
      </c>
      <c r="N32" s="47" t="n">
        <f aca="false">+N34*N41/$B39/1000</f>
        <v>0.0277707045916697</v>
      </c>
      <c r="O32" s="47" t="n">
        <f aca="false">+O34*O41/$B39/1000</f>
        <v>0.0258310447205917</v>
      </c>
      <c r="P32" s="47" t="n">
        <f aca="false">+P34*P41/$B39/1000</f>
        <v>0.0240325075442967</v>
      </c>
      <c r="Q32" s="47" t="n">
        <f aca="false">+Q34*Q41/$B39/1000</f>
        <v>0.0223644250426742</v>
      </c>
      <c r="R32" s="47" t="n">
        <f aca="false">+R34*R41/$B39/1000</f>
        <v>0.0208169651608787</v>
      </c>
      <c r="S32" s="47" t="n">
        <f aca="false">+S34*S41/$B39/1000</f>
        <v>0.0193810640426713</v>
      </c>
      <c r="T32" s="47" t="n">
        <f aca="false">+T34*T41/$B39/1000</f>
        <v>0.0180483639361264</v>
      </c>
      <c r="U32" s="47" t="n">
        <f aca="false">+U34*U41/$B39/1000</f>
        <v>0.0168111562822538</v>
      </c>
      <c r="V32" s="47" t="n">
        <f aca="false">+V34*V41/$B39/1000</f>
        <v>0.0156623295405563</v>
      </c>
      <c r="W32" s="47" t="n">
        <f aca="false">+W34*W41/$B39/1000</f>
        <v>0.0145953213450444</v>
      </c>
      <c r="X32" s="47" t="n">
        <f aca="false">+X34*X41/$B39/1000</f>
        <v>0.0136040746201366</v>
      </c>
      <c r="Y32" s="47" t="n">
        <f aca="false">+Y34*Y41/$B39/1000</f>
        <v>0.0126829973185172</v>
      </c>
      <c r="Z32" s="47" t="n">
        <f aca="false">+Z34*Z41/$B39/1000</f>
        <v>0.0118269254727125</v>
      </c>
      <c r="AA32" s="47" t="n">
        <f aca="false">+AA34*AA41/$B39/1000</f>
        <v>0.0110310892791535</v>
      </c>
      <c r="AB32" s="47" t="n">
        <f aca="false">+AB34*AB41/$B39/1000</f>
        <v>0.0102910819580691</v>
      </c>
      <c r="AC32" s="47" t="n">
        <f aca="false">+AC34*AC41/$B39/1000</f>
        <v>0.00960283115491521</v>
      </c>
      <c r="AD32" s="47" t="n">
        <f aca="false">+AD34*AD41/$B39/1000</f>
        <v>0.00896257266941505</v>
      </c>
      <c r="AE32" s="47" t="n">
        <f aca="false">+AE34*AE41/$B39/1000</f>
        <v>0.00836682631682089</v>
      </c>
      <c r="AF32" s="47" t="n">
        <f aca="false">+AF34*AF41/$B39/1000</f>
        <v>0.00781237374290305</v>
      </c>
      <c r="AG32" s="47" t="n">
        <f aca="false">+AG34*AG41/$B39/1000</f>
        <v>0.00729623802955746</v>
      </c>
      <c r="AH32" s="47" t="n">
        <f aca="false">+AH34*AH41/$B39/1000</f>
        <v>0.00681566494194824</v>
      </c>
      <c r="AI32" s="47" t="n">
        <f aca="false">+AI34*AI41/$B39/1000</f>
        <v>0.00636810568088569</v>
      </c>
      <c r="AJ32" s="47" t="n">
        <f aca="false">+AJ34*AJ41/$B39/1000</f>
        <v>0.00595120101579667</v>
      </c>
      <c r="AK32" s="47" t="n">
        <f aca="false">+AK34*AK41/$B39/1000</f>
        <v>0.0055627666842754</v>
      </c>
      <c r="AL32" s="47" t="n">
        <f aca="false">+AL34*AL41/$B39/1000</f>
        <v>0.00520077995390141</v>
      </c>
      <c r="AM32" s="47" t="n">
        <f aca="false">+AM34*AM41/$B39/1000</f>
        <v>0.00486336725086139</v>
      </c>
      <c r="AN32" s="47" t="n">
        <f aca="false">+AN34*AN41/$B39/1000</f>
        <v>0.00454879276798895</v>
      </c>
      <c r="AO32" s="47" t="n">
        <f aca="false">+AO34*AO41/$B39/1000</f>
        <v>0.00425544797221096</v>
      </c>
      <c r="AP32" s="47" t="n">
        <f aca="false">+AP34*AP41/$B39/1000</f>
        <v>0.00398184193812338</v>
      </c>
      <c r="AQ32" s="47" t="n">
        <f aca="false">+AQ34*AQ41/$B39/1000</f>
        <v>0.00372659244057052</v>
      </c>
      <c r="AR32" s="47" t="n">
        <f aca="false">+AR34*AR41/$B39/1000</f>
        <v>0.00348841774472153</v>
      </c>
      <c r="AS32" s="47" t="n">
        <f aca="false">+AS34*AS41/$B39/1000</f>
        <v>0.00326612903727382</v>
      </c>
      <c r="AT32" s="47" t="n">
        <f aca="false">+AT34*AT41/$B39/1000</f>
        <v>0.0030586234471075</v>
      </c>
      <c r="AU32" s="47" t="n">
        <f aca="false">+AU34*AU41/$B39/1000</f>
        <v>0.00286487760800713</v>
      </c>
      <c r="AV32" s="47" t="n">
        <f aca="false">+AV34*AV41/$B39/1000</f>
        <v>0.00268394171999277</v>
      </c>
      <c r="AW32" s="47" t="n">
        <f aca="false">+AW34*AW41/$B39/1000</f>
        <v>0.0025149340693925</v>
      </c>
      <c r="AX32" s="47" t="n">
        <f aca="false">+AX34*AX41/$B39/1000</f>
        <v>0.0023570359710745</v>
      </c>
      <c r="AY32" s="47" t="n">
        <f aca="false">+AY34*AY41/$B39/1000</f>
        <v>0.00220948709926327</v>
      </c>
      <c r="AZ32" s="47" t="n">
        <f aca="false">+AZ34*AZ41/$B39/1000</f>
        <v>0.00207158117611702</v>
      </c>
      <c r="BA32" s="47" t="n">
        <f aca="false">+BA34*BA41/$B39/1000</f>
        <v>0.00194266198976357</v>
      </c>
      <c r="BB32" s="47" t="n">
        <f aca="false">+BB34*BB41/$B39/1000</f>
        <v>0.0018221197158</v>
      </c>
      <c r="BC32" s="47" t="n">
        <f aca="false">+BC34*BC41/$B39/1000</f>
        <v>0.00170938751837575</v>
      </c>
      <c r="BD32" s="47" t="n">
        <f aca="false">+BD34*BD41/$B39/1000</f>
        <v>0.00160393840891628</v>
      </c>
      <c r="BE32" s="47" t="n">
        <f aca="false">+BE34*BE41/$B39/1000</f>
        <v>0.00150528234231964</v>
      </c>
      <c r="BF32" s="47" t="n">
        <f aca="false">+BF34*BF41/$B39/1000</f>
        <v>0.00141296353208618</v>
      </c>
      <c r="BG32" s="47" t="n">
        <f aca="false">+BG34*BG41/$B39/1000</f>
        <v>0.00132655796733397</v>
      </c>
      <c r="BH32" s="47" t="n">
        <f aca="false">+BH34*BH41/$B39/1000</f>
        <v>0.00124567111602109</v>
      </c>
      <c r="BI32" s="47" t="n">
        <f aca="false">+BI34*BI41/$B39/1000</f>
        <v>0.00116993579995173</v>
      </c>
    </row>
    <row r="33" customFormat="false" ht="21" hidden="false" customHeight="true" outlineLevel="0" collapsed="false">
      <c r="A33" s="49" t="str">
        <f aca="false">Base!A33</f>
        <v>   Price of backstop technology (1000$ per tC)</v>
      </c>
      <c r="B33" s="53" t="n">
        <f aca="false">+Base!B33</f>
        <v>344</v>
      </c>
      <c r="C33" s="47"/>
      <c r="D33" s="47"/>
      <c r="E33" s="47"/>
      <c r="F33" s="47"/>
      <c r="G33" s="47"/>
      <c r="H33" s="47"/>
      <c r="I33" s="47"/>
      <c r="J33" s="47"/>
      <c r="K33" s="4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row>
    <row r="34" customFormat="false" ht="21" hidden="false" customHeight="true" outlineLevel="0" collapsed="false">
      <c r="A34" s="49" t="str">
        <f aca="false">Base!A34</f>
        <v>Backstop price (1000$ per ton CO2)</v>
      </c>
      <c r="B34" s="53" t="n">
        <f aca="false">+B33</f>
        <v>344</v>
      </c>
      <c r="C34" s="47" t="n">
        <f aca="false">+B34*(1-$B$36)</f>
        <v>335.4</v>
      </c>
      <c r="D34" s="47" t="n">
        <f aca="false">+C34*(1-$B$36)</f>
        <v>327.015</v>
      </c>
      <c r="E34" s="47" t="n">
        <f aca="false">+D34*(1-$B$36)</f>
        <v>318.839625</v>
      </c>
      <c r="F34" s="47" t="n">
        <f aca="false">+E34*(1-$B$36)</f>
        <v>310.868634375</v>
      </c>
      <c r="G34" s="47" t="n">
        <f aca="false">+F34*(1-$B$36)</f>
        <v>303.096918515625</v>
      </c>
      <c r="H34" s="47" t="n">
        <f aca="false">+G34*(1-$B$36)</f>
        <v>295.519495552734</v>
      </c>
      <c r="I34" s="47" t="n">
        <f aca="false">+H34*(1-$B$36)</f>
        <v>288.131508163916</v>
      </c>
      <c r="J34" s="47" t="n">
        <f aca="false">+I34*(1-$B$36)</f>
        <v>280.928220459818</v>
      </c>
      <c r="K34" s="47" t="n">
        <f aca="false">+J34*(1-$B$36)</f>
        <v>273.905014948323</v>
      </c>
      <c r="L34" s="47" t="n">
        <f aca="false">+K34*(1-$B$36)</f>
        <v>267.057389574614</v>
      </c>
      <c r="M34" s="47" t="n">
        <f aca="false">+L34*(1-$B$36)</f>
        <v>260.380954835249</v>
      </c>
      <c r="N34" s="47" t="n">
        <f aca="false">+M34*(1-$B$36)</f>
        <v>253.871430964368</v>
      </c>
      <c r="O34" s="47" t="n">
        <f aca="false">+N34*(1-$B$36)</f>
        <v>247.524645190259</v>
      </c>
      <c r="P34" s="47" t="n">
        <f aca="false">+O34*(1-$B$36)</f>
        <v>241.336529060502</v>
      </c>
      <c r="Q34" s="47" t="n">
        <f aca="false">+P34*(1-$B$36)</f>
        <v>235.30311583399</v>
      </c>
      <c r="R34" s="47" t="n">
        <f aca="false">+Q34*(1-$B$36)</f>
        <v>229.42053793814</v>
      </c>
      <c r="S34" s="47" t="n">
        <f aca="false">+R34*(1-$B$36)</f>
        <v>223.685024489686</v>
      </c>
      <c r="T34" s="47" t="n">
        <f aca="false">+S34*(1-$B$36)</f>
        <v>218.092898877444</v>
      </c>
      <c r="U34" s="47" t="n">
        <f aca="false">+T34*(1-$B$36)</f>
        <v>212.640576405508</v>
      </c>
      <c r="V34" s="47" t="n">
        <f aca="false">+U34*(1-$B$36)</f>
        <v>207.32456199537</v>
      </c>
      <c r="W34" s="47" t="n">
        <f aca="false">+V34*(1-$B$36)</f>
        <v>202.141447945486</v>
      </c>
      <c r="X34" s="47" t="n">
        <f aca="false">+W34*(1-$B$36)</f>
        <v>197.087911746849</v>
      </c>
      <c r="Y34" s="47" t="n">
        <f aca="false">+X34*(1-$B$36)</f>
        <v>192.160713953178</v>
      </c>
      <c r="Z34" s="47" t="n">
        <f aca="false">+Y34*(1-$B$36)</f>
        <v>187.356696104348</v>
      </c>
      <c r="AA34" s="47" t="n">
        <f aca="false">+Z34*(1-$B$36)</f>
        <v>182.67277870174</v>
      </c>
      <c r="AB34" s="47" t="n">
        <f aca="false">+AA34*(1-$B$36)</f>
        <v>178.105959234196</v>
      </c>
      <c r="AC34" s="47" t="n">
        <f aca="false">+AB34*(1-$B$36)</f>
        <v>173.653310253341</v>
      </c>
      <c r="AD34" s="47" t="n">
        <f aca="false">+AC34*(1-$B$36)</f>
        <v>169.311977497008</v>
      </c>
      <c r="AE34" s="47" t="n">
        <f aca="false">+AD34*(1-$B$36)</f>
        <v>165.079178059582</v>
      </c>
      <c r="AF34" s="47" t="n">
        <f aca="false">+AE34*(1-$B$36)</f>
        <v>160.952198608093</v>
      </c>
      <c r="AG34" s="47" t="n">
        <f aca="false">+AF34*(1-$B$36)</f>
        <v>156.928393642891</v>
      </c>
      <c r="AH34" s="47" t="n">
        <f aca="false">+AG34*(1-$B$36)</f>
        <v>153.005183801818</v>
      </c>
      <c r="AI34" s="47" t="n">
        <f aca="false">+AH34*(1-$B$36)</f>
        <v>149.180054206773</v>
      </c>
      <c r="AJ34" s="47" t="n">
        <f aca="false">+AI34*(1-$B$36)</f>
        <v>145.450552851603</v>
      </c>
      <c r="AK34" s="47" t="n">
        <f aca="false">+AJ34*(1-$B$36)</f>
        <v>141.814289030313</v>
      </c>
      <c r="AL34" s="47" t="n">
        <f aca="false">+AK34*(1-$B$36)</f>
        <v>138.268931804556</v>
      </c>
      <c r="AM34" s="47" t="n">
        <f aca="false">+AL34*(1-$B$36)</f>
        <v>134.812208509442</v>
      </c>
      <c r="AN34" s="47" t="n">
        <f aca="false">+AM34*(1-$B$36)</f>
        <v>131.441903296706</v>
      </c>
      <c r="AO34" s="47" t="n">
        <f aca="false">+AN34*(1-$B$36)</f>
        <v>128.155855714288</v>
      </c>
      <c r="AP34" s="47" t="n">
        <f aca="false">+AO34*(1-$B$36)</f>
        <v>124.951959321431</v>
      </c>
      <c r="AQ34" s="47" t="n">
        <f aca="false">+AP34*(1-$B$36)</f>
        <v>121.828160338395</v>
      </c>
      <c r="AR34" s="47" t="n">
        <f aca="false">+AQ34*(1-$B$36)</f>
        <v>118.782456329935</v>
      </c>
      <c r="AS34" s="47" t="n">
        <f aca="false">+AR34*(1-$B$36)</f>
        <v>115.812894921687</v>
      </c>
      <c r="AT34" s="47" t="n">
        <f aca="false">+AS34*(1-$B$36)</f>
        <v>112.917572548645</v>
      </c>
      <c r="AU34" s="47" t="n">
        <f aca="false">+AT34*(1-$B$36)</f>
        <v>110.094633234928</v>
      </c>
      <c r="AV34" s="47" t="n">
        <f aca="false">+AU34*(1-$B$36)</f>
        <v>107.342267404055</v>
      </c>
      <c r="AW34" s="47" t="n">
        <f aca="false">+AV34*(1-$B$36)</f>
        <v>104.658710718954</v>
      </c>
      <c r="AX34" s="47" t="n">
        <f aca="false">+AW34*(1-$B$36)</f>
        <v>102.04224295098</v>
      </c>
      <c r="AY34" s="47" t="n">
        <f aca="false">+AX34*(1-$B$36)</f>
        <v>99.4911868772055</v>
      </c>
      <c r="AZ34" s="47" t="n">
        <f aca="false">+AY34*(1-$B$36)</f>
        <v>97.0039072052753</v>
      </c>
      <c r="BA34" s="47" t="n">
        <f aca="false">+AZ34*(1-$B$36)</f>
        <v>94.5788095251435</v>
      </c>
      <c r="BB34" s="47" t="n">
        <f aca="false">+BA34*(1-$B$36)</f>
        <v>92.2143392870149</v>
      </c>
      <c r="BC34" s="47" t="n">
        <f aca="false">+BB34*(1-$B$36)</f>
        <v>89.9089808048395</v>
      </c>
      <c r="BD34" s="47" t="n">
        <f aca="false">+BC34*(1-$B$36)</f>
        <v>87.6612562847185</v>
      </c>
      <c r="BE34" s="47" t="n">
        <f aca="false">+BD34*(1-$B$36)</f>
        <v>85.4697248776006</v>
      </c>
      <c r="BF34" s="47" t="n">
        <f aca="false">+BE34*(1-$B$36)</f>
        <v>83.3329817556605</v>
      </c>
      <c r="BG34" s="47" t="n">
        <f aca="false">+BF34*(1-$B$36)</f>
        <v>81.249657211769</v>
      </c>
      <c r="BH34" s="47" t="n">
        <f aca="false">+BG34*(1-$B$36)</f>
        <v>79.2184157814748</v>
      </c>
      <c r="BI34" s="47" t="n">
        <f aca="false">+BH34*(1-$B$36)</f>
        <v>77.2379553869379</v>
      </c>
    </row>
    <row r="35" customFormat="false" ht="21" hidden="false" customHeight="true" outlineLevel="0" collapsed="false">
      <c r="A35" s="49" t="str">
        <f aca="false">Base!A35</f>
        <v>   Ratio of asymptotic to initial backstop price</v>
      </c>
      <c r="B35" s="53" t="n">
        <f aca="false">+Base!B35</f>
        <v>0</v>
      </c>
      <c r="C35" s="47"/>
      <c r="D35" s="47" t="n">
        <f aca="false">+D34/C34</f>
        <v>0.975</v>
      </c>
      <c r="E35" s="47" t="n">
        <f aca="false">+E34/D34</f>
        <v>0.975</v>
      </c>
      <c r="F35" s="47" t="n">
        <f aca="false">+F34/E34</f>
        <v>0.975</v>
      </c>
      <c r="G35" s="47" t="n">
        <f aca="false">+G34/F34</f>
        <v>0.975</v>
      </c>
      <c r="H35" s="47" t="n">
        <f aca="false">+H34/G34</f>
        <v>0.975</v>
      </c>
      <c r="I35" s="47" t="n">
        <f aca="false">+I34/H34</f>
        <v>0.975</v>
      </c>
      <c r="J35" s="47" t="n">
        <f aca="false">+J34/I34</f>
        <v>0.975</v>
      </c>
      <c r="K35" s="47" t="n">
        <f aca="false">+K34/J34</f>
        <v>0.975</v>
      </c>
      <c r="L35" s="47" t="n">
        <f aca="false">+L34/K34</f>
        <v>0.975</v>
      </c>
      <c r="M35" s="47" t="n">
        <f aca="false">+M34/L34</f>
        <v>0.975</v>
      </c>
      <c r="N35" s="47" t="n">
        <f aca="false">+N34/M34</f>
        <v>0.975</v>
      </c>
      <c r="O35" s="47" t="n">
        <f aca="false">+O34/N34</f>
        <v>0.975</v>
      </c>
      <c r="P35" s="47" t="n">
        <f aca="false">+P34/O34</f>
        <v>0.975</v>
      </c>
      <c r="Q35" s="47" t="n">
        <f aca="false">+Q34/P34</f>
        <v>0.975</v>
      </c>
      <c r="R35" s="47" t="n">
        <f aca="false">+R34/Q34</f>
        <v>0.975</v>
      </c>
      <c r="S35" s="47" t="n">
        <f aca="false">+S34/R34</f>
        <v>0.975</v>
      </c>
      <c r="T35" s="47" t="n">
        <f aca="false">+T34/S34</f>
        <v>0.975</v>
      </c>
      <c r="U35" s="47" t="n">
        <f aca="false">+U34/T34</f>
        <v>0.975</v>
      </c>
      <c r="V35" s="47" t="n">
        <f aca="false">+V34/U34</f>
        <v>0.975</v>
      </c>
      <c r="W35" s="47" t="n">
        <f aca="false">+W34/V34</f>
        <v>0.975</v>
      </c>
      <c r="X35" s="47" t="n">
        <f aca="false">+X34/W34</f>
        <v>0.975</v>
      </c>
      <c r="Y35" s="47" t="n">
        <f aca="false">+Y34/X34</f>
        <v>0.975</v>
      </c>
      <c r="Z35" s="47" t="n">
        <f aca="false">+Z34/Y34</f>
        <v>0.975</v>
      </c>
      <c r="AA35" s="47" t="n">
        <f aca="false">+AA34/Z34</f>
        <v>0.975</v>
      </c>
      <c r="AB35" s="47" t="n">
        <f aca="false">+AB34/AA34</f>
        <v>0.975</v>
      </c>
      <c r="AC35" s="47" t="n">
        <f aca="false">+AC34/AB34</f>
        <v>0.975</v>
      </c>
      <c r="AD35" s="47"/>
      <c r="AE35" s="47"/>
      <c r="AF35" s="47"/>
      <c r="AG35" s="47"/>
      <c r="AH35" s="47"/>
      <c r="AI35" s="47"/>
      <c r="AJ35" s="47"/>
      <c r="AK35" s="47"/>
      <c r="AL35" s="47"/>
      <c r="AM35" s="47"/>
      <c r="AN35" s="47"/>
      <c r="AO35" s="47"/>
      <c r="AP35" s="47"/>
      <c r="AQ35" s="47"/>
      <c r="AR35" s="47"/>
      <c r="AS35" s="47"/>
      <c r="AT35" s="47"/>
      <c r="AU35" s="47"/>
      <c r="AV35" s="47"/>
      <c r="AW35" s="47"/>
      <c r="AX35" s="47"/>
      <c r="AY35" s="47"/>
      <c r="AZ35" s="47"/>
      <c r="BA35" s="47"/>
      <c r="BB35" s="47"/>
      <c r="BC35" s="47"/>
      <c r="BD35" s="47"/>
      <c r="BE35" s="47"/>
      <c r="BF35" s="47"/>
      <c r="BG35" s="47"/>
      <c r="BH35" s="47"/>
      <c r="BI35" s="47"/>
    </row>
    <row r="36" customFormat="false" ht="21" hidden="false" customHeight="true" outlineLevel="0" collapsed="false">
      <c r="A36" s="49" t="str">
        <f aca="false">Base!A36</f>
        <v>   Decline rate of backstop price (per half-decade)</v>
      </c>
      <c r="B36" s="53" t="n">
        <f aca="false">+Base!B36</f>
        <v>0.025</v>
      </c>
      <c r="C36" s="47"/>
      <c r="D36" s="47"/>
      <c r="E36" s="47"/>
      <c r="F36" s="47"/>
      <c r="G36" s="47"/>
      <c r="H36" s="47"/>
      <c r="I36" s="47"/>
      <c r="J36" s="47"/>
      <c r="K36" s="4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c r="AW36" s="47"/>
      <c r="AX36" s="47"/>
      <c r="AY36" s="47"/>
      <c r="AZ36" s="47"/>
      <c r="BA36" s="47"/>
      <c r="BB36" s="47"/>
      <c r="BC36" s="47"/>
      <c r="BD36" s="47"/>
      <c r="BE36" s="47"/>
      <c r="BF36" s="47"/>
      <c r="BG36" s="47"/>
      <c r="BH36" s="47"/>
      <c r="BI36" s="47"/>
    </row>
    <row r="37" customFormat="false" ht="21" hidden="false" customHeight="true" outlineLevel="0" collapsed="false">
      <c r="A37" s="49" t="str">
        <f aca="false">Base!A37</f>
        <v>   Upper limit of control rate after 2150</v>
      </c>
      <c r="B37" s="53" t="n">
        <f aca="false">+Base!B37</f>
        <v>1.2</v>
      </c>
      <c r="C37" s="47"/>
      <c r="D37" s="47"/>
      <c r="E37" s="47"/>
      <c r="F37" s="47"/>
      <c r="G37" s="47"/>
      <c r="H37" s="47"/>
      <c r="I37" s="47"/>
      <c r="J37" s="47"/>
      <c r="K37" s="4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row>
    <row r="38" customFormat="false" ht="28.15" hidden="false" customHeight="true" outlineLevel="0" collapsed="false">
      <c r="A38" s="49" t="str">
        <f aca="false">Base!A38</f>
        <v>Backstop competitive year (pback declines rapidly for periods beyond)</v>
      </c>
      <c r="B38" s="53" t="n">
        <f aca="false">+Base!B38</f>
        <v>2250</v>
      </c>
      <c r="C38" s="47"/>
      <c r="D38" s="47"/>
      <c r="E38" s="47"/>
      <c r="F38" s="47"/>
      <c r="G38" s="47"/>
      <c r="H38" s="47"/>
      <c r="I38" s="47"/>
      <c r="J38" s="47"/>
      <c r="K38" s="4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row>
    <row r="39" customFormat="false" ht="21" hidden="false" customHeight="true" outlineLevel="0" collapsed="false">
      <c r="A39" s="49" t="str">
        <f aca="false">Base!A39</f>
        <v>Exponent of control cost function</v>
      </c>
      <c r="B39" s="53" t="n">
        <f aca="false">+Base!B39</f>
        <v>2.8</v>
      </c>
      <c r="C39" s="47"/>
      <c r="D39" s="47"/>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c r="AW39" s="47"/>
      <c r="AX39" s="47"/>
      <c r="AY39" s="47"/>
      <c r="AZ39" s="47"/>
      <c r="BA39" s="47"/>
      <c r="BB39" s="47"/>
      <c r="BC39" s="47"/>
      <c r="BD39" s="47"/>
      <c r="BE39" s="47"/>
      <c r="BF39" s="47"/>
      <c r="BG39" s="47"/>
      <c r="BH39" s="47"/>
      <c r="BI39" s="47"/>
    </row>
    <row r="40" customFormat="false" ht="21" hidden="false" customHeight="true" outlineLevel="0" collapsed="false">
      <c r="A40" s="48" t="str">
        <f aca="false">Base!A40</f>
        <v>EMISSIONS</v>
      </c>
      <c r="B40" s="53"/>
      <c r="C40" s="47"/>
      <c r="D40" s="47"/>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c r="AW40" s="47"/>
      <c r="AX40" s="47"/>
      <c r="AY40" s="47"/>
      <c r="AZ40" s="47"/>
      <c r="BA40" s="47"/>
      <c r="BB40" s="47"/>
      <c r="BC40" s="47"/>
      <c r="BD40" s="47"/>
      <c r="BE40" s="47"/>
      <c r="BF40" s="47"/>
      <c r="BG40" s="47"/>
      <c r="BH40" s="47"/>
      <c r="BI40" s="47"/>
    </row>
    <row r="41" customFormat="false" ht="24" hidden="false" customHeight="true" outlineLevel="0" collapsed="false">
      <c r="A41" s="49" t="str">
        <f aca="false">Base!A41</f>
        <v>Sigma (industrial, MTCO2/$1000 2000 US$)</v>
      </c>
      <c r="B41" s="53" t="n">
        <f aca="false">+B42</f>
        <v>0.5491283629</v>
      </c>
      <c r="C41" s="47" t="n">
        <f aca="false">+B41*EXP(B43*(C2-B2))</f>
        <v>0.522347056618386</v>
      </c>
      <c r="D41" s="47" t="n">
        <f aca="false">+C41*EXP(C43*(D2-C2))</f>
        <v>0.496995875308178</v>
      </c>
      <c r="E41" s="47" t="n">
        <f aca="false">+D41*EXP(D43*(E2-D2))</f>
        <v>0.47299247670207</v>
      </c>
      <c r="F41" s="47" t="n">
        <f aca="false">+E41*EXP(E43*(F2-E2))</f>
        <v>0.450259577594209</v>
      </c>
      <c r="G41" s="47" t="n">
        <f aca="false">+F41*EXP(F43*(G2-F2))</f>
        <v>0.428724624681952</v>
      </c>
      <c r="H41" s="47" t="n">
        <f aca="false">+G41*EXP(G43*(H2-G2))</f>
        <v>0.408319487953643</v>
      </c>
      <c r="I41" s="47" t="n">
        <f aca="false">+H41*EXP(H43*(I2-H2))</f>
        <v>0.388980175004259</v>
      </c>
      <c r="J41" s="47" t="n">
        <f aca="false">+I41*EXP(I43*(J2-I2))</f>
        <v>0.370646564781987</v>
      </c>
      <c r="K41" s="47" t="n">
        <f aca="false">+J41*EXP(J43*(K2-J2))</f>
        <v>0.353262159380579</v>
      </c>
      <c r="L41" s="47" t="n">
        <f aca="false">+K41*EXP(K43*(L2-K2))</f>
        <v>0.336773852595407</v>
      </c>
      <c r="M41" s="47" t="n">
        <f aca="false">+L41*EXP(L43*(M2-L2))</f>
        <v>0.321131714056248</v>
      </c>
      <c r="N41" s="47" t="n">
        <f aca="false">+M41*EXP(M43*(N2-M2))</f>
        <v>0.306288787837608</v>
      </c>
      <c r="O41" s="47" t="n">
        <f aca="false">+N41*EXP(N43*(O2-N2))</f>
        <v>0.292200904528367</v>
      </c>
      <c r="P41" s="47" t="n">
        <f aca="false">+O41*EXP(O43*(P2-O2))</f>
        <v>0.278826505817364</v>
      </c>
      <c r="Q41" s="47" t="n">
        <f aca="false">+P41*EXP(P43*(Q2-P2))</f>
        <v>0.266126480720584</v>
      </c>
      <c r="R41" s="47" t="n">
        <f aca="false">+Q41*EXP(Q43*(R2-Q2))</f>
        <v>0.254064012639429</v>
      </c>
      <c r="S41" s="47" t="n">
        <f aca="false">+R41*EXP(R43*(S2-R2))</f>
        <v>0.242604436498527</v>
      </c>
      <c r="T41" s="47" t="n">
        <f aca="false">+S41*EXP(S43*(T2-S2))</f>
        <v>0.231715105265999</v>
      </c>
      <c r="U41" s="47" t="n">
        <f aca="false">+T41*EXP(T43*(U2-T2))</f>
        <v>0.221365265209521</v>
      </c>
      <c r="V41" s="47" t="n">
        <f aca="false">+U41*EXP(U43*(V2-U2))</f>
        <v>0.211525939288066</v>
      </c>
      <c r="W41" s="47" t="n">
        <f aca="false">+V41*EXP(V43*(W2-V2))</f>
        <v>0.202169818122334</v>
      </c>
      <c r="X41" s="47" t="n">
        <f aca="false">+W41*EXP(W43*(X2-W2))</f>
        <v>0.193271158026725</v>
      </c>
      <c r="Y41" s="47" t="n">
        <f aca="false">+X41*EXP(X43*(Y2-X2))</f>
        <v>0.184805685622615</v>
      </c>
      <c r="Z41" s="47" t="n">
        <f aca="false">+Y41*EXP(Y43*(Z2-Y2))</f>
        <v>0.176750508586847</v>
      </c>
      <c r="AA41" s="47" t="n">
        <f aca="false">+Z41*EXP(Z43*(AA2-Z2))</f>
        <v>0.16908403212096</v>
      </c>
      <c r="AB41" s="47" t="n">
        <f aca="false">+AA41*EXP(AA43*(AB2-AA2))</f>
        <v>0.161785880755982</v>
      </c>
      <c r="AC41" s="47" t="n">
        <f aca="false">+AB41*EXP(AB43*(AC2-AB2))</f>
        <v>0.154836825134724</v>
      </c>
      <c r="AD41" s="47" t="n">
        <f aca="false">+AC41*EXP(AC43*(AD2-AC2))</f>
        <v>0.148218713438662</v>
      </c>
      <c r="AE41" s="47" t="n">
        <f aca="false">+AD41*EXP(AD43*(AE2-AD2))</f>
        <v>0.141914407149779</v>
      </c>
      <c r="AF41" s="47" t="n">
        <f aca="false">+AE41*EXP(AE43*(AF2-AE2))</f>
        <v>0.135907720859357</v>
      </c>
      <c r="AG41" s="47" t="n">
        <f aca="false">+AF41*EXP(AF43*(AG2-AF2))</f>
        <v>0.130183365855707</v>
      </c>
      <c r="AH41" s="47" t="n">
        <f aca="false">+AG41*EXP(AG43*(AH2-AG2))</f>
        <v>0.124726897241427</v>
      </c>
      <c r="AI41" s="47" t="n">
        <f aca="false">+AH41*EXP(AH43*(AI2-AH2))</f>
        <v>0.119524664347993</v>
      </c>
      <c r="AJ41" s="47" t="n">
        <f aca="false">+AI41*EXP(AI43*(AJ2-AI2))</f>
        <v>0.114563764231488</v>
      </c>
      <c r="AK41" s="47" t="n">
        <f aca="false">+AJ41*EXP(AJ43*(AK2-AJ2))</f>
        <v>0.109831998048107</v>
      </c>
      <c r="AL41" s="47" t="n">
        <f aca="false">+AK41*EXP(AK43*(AL2-AK2))</f>
        <v>0.105317830121865</v>
      </c>
      <c r="AM41" s="47" t="n">
        <f aca="false">+AL41*EXP(AL43*(AM2-AL2))</f>
        <v>0.101010349529718</v>
      </c>
      <c r="AN41" s="47" t="n">
        <f aca="false">+AM41*EXP(AM43*(AN2-AM2))</f>
        <v>0.0968992340412061</v>
      </c>
      <c r="AO41" s="47" t="n">
        <f aca="false">+AN41*EXP(AN43*(AO2-AN2))</f>
        <v>0.092974716260759</v>
      </c>
      <c r="AP41" s="47" t="n">
        <f aca="false">+AO41*EXP(AO43*(AP2-AO2))</f>
        <v>0.08922755183106</v>
      </c>
      <c r="AQ41" s="47" t="n">
        <f aca="false">+AP41*EXP(AP43*(AQ2-AP2))</f>
        <v>0.0856489895654195</v>
      </c>
      <c r="AR41" s="47" t="n">
        <f aca="false">+AQ41*EXP(AQ43*(AR2-AQ2))</f>
        <v>0.0822307433859548</v>
      </c>
      <c r="AS41" s="47" t="n">
        <f aca="false">+AR41*EXP(AR43*(AS2-AR2))</f>
        <v>0.0789649659526317</v>
      </c>
      <c r="AT41" s="47" t="n">
        <f aca="false">+AS41*EXP(AS43*(AT2-AS2))</f>
        <v>0.0758442238758859</v>
      </c>
      <c r="AU41" s="47" t="n">
        <f aca="false">+AT41*EXP(AT43*(AU2-AT2))</f>
        <v>0.0728614744126785</v>
      </c>
      <c r="AV41" s="47" t="n">
        <f aca="false">+AU41*EXP(AU43*(AV2-AU2))</f>
        <v>0.0700100435524791</v>
      </c>
      <c r="AW41" s="47" t="n">
        <f aca="false">+AV41*EXP(AV43*(AW2-AV2))</f>
        <v>0.0672836054058492</v>
      </c>
      <c r="AX41" s="47" t="n">
        <f aca="false">+AW41*EXP(AW43*(AX2-AW2))</f>
        <v>0.0646761628140518</v>
      </c>
      <c r="AY41" s="47" t="n">
        <f aca="false">+AX41*EXP(AX43*(AY2-AX2))</f>
        <v>0.06218202910347</v>
      </c>
      <c r="AZ41" s="47" t="n">
        <f aca="false">+AY41*EXP(AY43*(AZ2-AY2))</f>
        <v>0.0597958109136064</v>
      </c>
      <c r="BA41" s="47" t="n">
        <f aca="false">+AZ41*EXP(AZ43*(BA2-AZ2))</f>
        <v>0.0575123920320857</v>
      </c>
      <c r="BB41" s="47" t="n">
        <f aca="false">+BA41*EXP(BA43*(BB2-BA2))</f>
        <v>0.0553269181744104</v>
      </c>
      <c r="BC41" s="47" t="n">
        <f aca="false">+BB41*EXP(BB43*(BC2-BB2))</f>
        <v>0.0532347826502607</v>
      </c>
      <c r="BD41" s="47" t="n">
        <f aca="false">+BC41*EXP(BC43*(BD2-BC2))</f>
        <v>0.0512316128618897</v>
      </c>
      <c r="BE41" s="47" t="n">
        <f aca="false">+BD41*EXP(BD43*(BE2-BD2))</f>
        <v>0.0493132575836756</v>
      </c>
      <c r="BF41" s="47" t="n">
        <f aca="false">+BE41*EXP(BE43*(BF2-BE2))</f>
        <v>0.0474757749751655</v>
      </c>
      <c r="BG41" s="47" t="n">
        <f aca="false">+BF41*EXP(BF43*(BG2-BF2))</f>
        <v>0.0457154212829969</v>
      </c>
      <c r="BH41" s="47" t="n">
        <f aca="false">+BG41*EXP(BG43*(BH2-BG2))</f>
        <v>0.0440286401899329</v>
      </c>
      <c r="BI41" s="47" t="n">
        <f aca="false">+BH41*EXP(BH43*(BI2-BH2))</f>
        <v>0.0424120527719049</v>
      </c>
    </row>
    <row r="42" customFormat="false" ht="21" hidden="false" customHeight="true" outlineLevel="0" collapsed="false">
      <c r="A42" s="49" t="str">
        <f aca="false">Base!A42</f>
        <v>      Sigma, 2010</v>
      </c>
      <c r="B42" s="53" t="n">
        <f aca="false">+Base!B42</f>
        <v>0.5491283629</v>
      </c>
      <c r="C42" s="53"/>
      <c r="D42" s="47"/>
      <c r="E42" s="47"/>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c r="AW42" s="47"/>
      <c r="AX42" s="47"/>
      <c r="AY42" s="47"/>
      <c r="AZ42" s="47"/>
      <c r="BA42" s="47"/>
      <c r="BB42" s="47"/>
      <c r="BC42" s="47"/>
      <c r="BD42" s="47"/>
      <c r="BE42" s="47"/>
      <c r="BF42" s="47"/>
      <c r="BG42" s="47"/>
      <c r="BH42" s="47"/>
      <c r="BI42" s="47"/>
    </row>
    <row r="43" customFormat="false" ht="21" hidden="false" customHeight="true" outlineLevel="0" collapsed="false">
      <c r="A43" s="49" t="str">
        <f aca="false">Base!A43</f>
        <v>     Growth rate of sigma (per year, log)</v>
      </c>
      <c r="B43" s="136" t="n">
        <f aca="false">+Parameters!B15</f>
        <v>-0.01</v>
      </c>
      <c r="C43" s="136" t="n">
        <f aca="false">+B43*(1+Parameters!$B$57)^5</f>
        <v>-0.00995009990004999</v>
      </c>
      <c r="D43" s="136" t="n">
        <f aca="false">+C43*(1+Parameters!$B$57)^5</f>
        <v>-0.00990044880209748</v>
      </c>
      <c r="E43" s="136" t="n">
        <f aca="false">+D43*(1+Parameters!$B$57)^5</f>
        <v>-0.00985104546362002</v>
      </c>
      <c r="F43" s="47" t="n">
        <f aca="false">+E43*(1+Parameters!$B$57)^5</f>
        <v>-0.00980188864829535</v>
      </c>
      <c r="G43" s="47" t="n">
        <f aca="false">+F43*(1+Parameters!$B$57)^5</f>
        <v>-0.00975297712597047</v>
      </c>
      <c r="H43" s="47" t="n">
        <f aca="false">+G43*(1+Parameters!$B$57)^5</f>
        <v>-0.00970430967263086</v>
      </c>
      <c r="I43" s="47" t="n">
        <f aca="false">+H43*(1+Parameters!$B$57)^5</f>
        <v>-0.00965588507036985</v>
      </c>
      <c r="J43" s="47" t="n">
        <f aca="false">+I43*(1+Parameters!$B$57)^5</f>
        <v>-0.00960770210735812</v>
      </c>
      <c r="K43" s="47" t="n">
        <f aca="false">+J43*(1+Parameters!$B$57)^5</f>
        <v>-0.00955975957781341</v>
      </c>
      <c r="L43" s="47" t="n">
        <f aca="false">+K43*(1+Parameters!$B$57)^5</f>
        <v>-0.00951205628197032</v>
      </c>
      <c r="M43" s="47" t="n">
        <f aca="false">+L43*(1+Parameters!$B$57)^5</f>
        <v>-0.00946459102605027</v>
      </c>
      <c r="N43" s="47" t="n">
        <f aca="false">+M43*(1+Parameters!$B$57)^5</f>
        <v>-0.00941736262223168</v>
      </c>
      <c r="O43" s="47" t="n">
        <f aca="false">+N43*(1+Parameters!$B$57)^5</f>
        <v>-0.0093703698886202</v>
      </c>
      <c r="P43" s="47" t="n">
        <f aca="false">+O43*(1+Parameters!$B$57)^5</f>
        <v>-0.00932361164921913</v>
      </c>
      <c r="Q43" s="47" t="n">
        <f aca="false">+P43*(1+Parameters!$B$57)^5</f>
        <v>-0.00927708673390002</v>
      </c>
      <c r="R43" s="47" t="n">
        <f aca="false">+Q43*(1+Parameters!$B$57)^5</f>
        <v>-0.00923079397837337</v>
      </c>
      <c r="S43" s="47" t="n">
        <f aca="false">+R43*(1+Parameters!$B$57)^5</f>
        <v>-0.00918473222415949</v>
      </c>
      <c r="T43" s="47" t="n">
        <f aca="false">+S43*(1+Parameters!$B$57)^5</f>
        <v>-0.00913890031855952</v>
      </c>
      <c r="U43" s="47" t="n">
        <f aca="false">+T43*(1+Parameters!$B$57)^5</f>
        <v>-0.00909329711462659</v>
      </c>
      <c r="V43" s="47" t="n">
        <f aca="false">+U43*(1+Parameters!$B$57)^5</f>
        <v>-0.00904792147113709</v>
      </c>
      <c r="W43" s="47" t="n">
        <f aca="false">+V43*(1+Parameters!$B$57)^5</f>
        <v>-0.00900277225256214</v>
      </c>
      <c r="X43" s="47" t="n">
        <f aca="false">+W43*(1+Parameters!$B$57)^5</f>
        <v>-0.00895784832903913</v>
      </c>
      <c r="Y43" s="47" t="n">
        <f aca="false">+X43*(1+Parameters!$B$57)^5</f>
        <v>-0.00891314857634352</v>
      </c>
      <c r="Z43" s="47" t="n">
        <f aca="false">+Y43*(1+Parameters!$B$57)^5</f>
        <v>-0.00886867187586064</v>
      </c>
      <c r="AA43" s="47" t="n">
        <f aca="false">+Z43*(1+Parameters!$B$57)^5</f>
        <v>-0.00882441711455771</v>
      </c>
      <c r="AB43" s="47" t="n">
        <f aca="false">+AA43*(1+Parameters!$B$57)^5</f>
        <v>-0.00878038318495601</v>
      </c>
      <c r="AC43" s="47" t="n">
        <f aca="false">+AB43*(1+Parameters!$B$57)^5</f>
        <v>-0.00873656898510314</v>
      </c>
      <c r="AD43" s="47" t="n">
        <f aca="false">+AC43*(1+Parameters!$B$57)^5</f>
        <v>-0.00869297341854546</v>
      </c>
      <c r="AE43" s="47" t="n">
        <f aca="false">+AD43*(1+Parameters!$B$57)^5</f>
        <v>-0.00864959539430064</v>
      </c>
      <c r="AF43" s="47" t="n">
        <f aca="false">+AE43*(1+Parameters!$B$57)^5</f>
        <v>-0.00860643382683037</v>
      </c>
      <c r="AG43" s="47" t="n">
        <f aca="false">+AF43*(1+Parameters!$B$57)^5</f>
        <v>-0.00856348763601317</v>
      </c>
      <c r="AH43" s="47" t="n">
        <f aca="false">+AG43*(1+Parameters!$B$57)^5</f>
        <v>-0.0085207557471174</v>
      </c>
      <c r="AI43" s="47" t="n">
        <f aca="false">+AH43*(1+Parameters!$B$57)^5</f>
        <v>-0.00847823709077432</v>
      </c>
      <c r="AJ43" s="47" t="n">
        <f aca="false">+AI43*(1+Parameters!$B$57)^5</f>
        <v>-0.00843593060295137</v>
      </c>
      <c r="AK43" s="47" t="n">
        <f aca="false">+AJ43*(1+Parameters!$B$57)^5</f>
        <v>-0.00839383522492551</v>
      </c>
      <c r="AL43" s="47" t="n">
        <f aca="false">+AK43*(1+Parameters!$B$57)^5</f>
        <v>-0.00835194990325674</v>
      </c>
      <c r="AM43" s="47" t="n">
        <f aca="false">+AL43*(1+Parameters!$B$57)^5</f>
        <v>-0.00831027358976174</v>
      </c>
      <c r="AN43" s="47" t="n">
        <f aca="false">+AM43*(1+Parameters!$B$57)^5</f>
        <v>-0.00826880524148763</v>
      </c>
      <c r="AO43" s="47" t="n">
        <f aca="false">+AN43*(1+Parameters!$B$57)^5</f>
        <v>-0.0082275438206859</v>
      </c>
      <c r="AP43" s="47" t="n">
        <f aca="false">+AO43*(1+Parameters!$B$57)^5</f>
        <v>-0.00818648829478637</v>
      </c>
      <c r="AQ43" s="47" t="n">
        <f aca="false">+AP43*(1+Parameters!$B$57)^5</f>
        <v>-0.00814563763637142</v>
      </c>
      <c r="AR43" s="47" t="n">
        <f aca="false">+AQ43*(1+Parameters!$B$57)^5</f>
        <v>-0.00810499082315027</v>
      </c>
      <c r="AS43" s="47" t="n">
        <f aca="false">+AR43*(1+Parameters!$B$57)^5</f>
        <v>-0.00806454683793336</v>
      </c>
      <c r="AT43" s="47" t="n">
        <f aca="false">+AS43*(1+Parameters!$B$57)^5</f>
        <v>-0.00802430466860692</v>
      </c>
      <c r="AU43" s="47" t="n">
        <f aca="false">+AT43*(1+Parameters!$B$57)^5</f>
        <v>-0.00798426330810764</v>
      </c>
      <c r="AV43" s="47" t="n">
        <f aca="false">+AU43*(1+Parameters!$B$57)^5</f>
        <v>-0.00794442175439746</v>
      </c>
      <c r="AW43" s="47" t="n">
        <f aca="false">+AV43*(1+Parameters!$B$57)^5</f>
        <v>-0.00790477901043852</v>
      </c>
      <c r="AX43" s="47" t="n">
        <f aca="false">+AW43*(1+Parameters!$B$57)^5</f>
        <v>-0.00786533408416815</v>
      </c>
      <c r="AY43" s="47" t="n">
        <f aca="false">+AX43*(1+Parameters!$B$57)^5</f>
        <v>-0.00782608598847413</v>
      </c>
      <c r="AZ43" s="47" t="n">
        <f aca="false">+AY43*(1+Parameters!$B$57)^5</f>
        <v>-0.00778703374116991</v>
      </c>
      <c r="BA43" s="47" t="n">
        <f aca="false">+AZ43*(1+Parameters!$B$57)^5</f>
        <v>-0.00774817636497006</v>
      </c>
      <c r="BB43" s="47" t="n">
        <f aca="false">+BA43*(1+Parameters!$B$57)^5</f>
        <v>-0.00770951288746583</v>
      </c>
      <c r="BC43" s="47" t="n">
        <f aca="false">+BB43*(1+Parameters!$B$57)^5</f>
        <v>-0.00767104234110079</v>
      </c>
      <c r="BD43" s="47" t="n">
        <f aca="false">+BC43*(1+Parameters!$B$57)^5</f>
        <v>-0.00763276376314662</v>
      </c>
      <c r="BE43" s="47" t="n">
        <f aca="false">+BD43*(1+Parameters!$B$57)^5</f>
        <v>-0.00759467619567903</v>
      </c>
      <c r="BF43" s="47" t="n">
        <f aca="false">+BE43*(1+Parameters!$B$57)^5</f>
        <v>-0.0075567786855538</v>
      </c>
      <c r="BG43" s="47" t="n">
        <f aca="false">+BF43*(1+Parameters!$B$57)^5</f>
        <v>-0.00751907028438288</v>
      </c>
      <c r="BH43" s="47" t="n">
        <f aca="false">+BG43*(1+Parameters!$B$57)^5</f>
        <v>-0.00748155004851069</v>
      </c>
    </row>
    <row r="44" customFormat="false" ht="21" hidden="false" customHeight="true" outlineLevel="0" collapsed="false">
      <c r="A44" s="49" t="str">
        <f aca="false">Base!A44</f>
        <v>Carbon emissions from land use change (GTCO2 per year)</v>
      </c>
      <c r="B44" s="53" t="n">
        <f aca="false">+B45</f>
        <v>3.3</v>
      </c>
      <c r="C44" s="47" t="n">
        <f aca="false">+B44*(1-Parameters!$D$55)</f>
        <v>2.64</v>
      </c>
      <c r="D44" s="47" t="n">
        <f aca="false">+C44*(1-Parameters!$D$55)</f>
        <v>2.112</v>
      </c>
      <c r="E44" s="47" t="n">
        <f aca="false">+D44*(1-Parameters!$D$55)</f>
        <v>1.6896</v>
      </c>
      <c r="F44" s="47" t="n">
        <f aca="false">+E44*(1-Parameters!$D$55)</f>
        <v>1.35168</v>
      </c>
      <c r="G44" s="47" t="n">
        <f aca="false">+F44*(1-Parameters!$D$55)</f>
        <v>1.081344</v>
      </c>
      <c r="H44" s="47" t="n">
        <f aca="false">+G44*(1-Parameters!$D$55)</f>
        <v>0.8650752</v>
      </c>
      <c r="I44" s="47" t="n">
        <f aca="false">+H44*(1-Parameters!$D$55)</f>
        <v>0.69206016</v>
      </c>
      <c r="J44" s="47" t="n">
        <f aca="false">+I44*(1-Parameters!$D$55)</f>
        <v>0.553648128</v>
      </c>
      <c r="K44" s="47" t="n">
        <f aca="false">+J44*(1-Parameters!$D$55)</f>
        <v>0.4429185024</v>
      </c>
      <c r="L44" s="47" t="n">
        <f aca="false">+K44*(1-Parameters!$D$55)</f>
        <v>0.35433480192</v>
      </c>
      <c r="M44" s="47" t="n">
        <f aca="false">+L44*(1-Parameters!$D$55)</f>
        <v>0.283467841536</v>
      </c>
      <c r="N44" s="47" t="n">
        <f aca="false">+M44*(1-Parameters!$D$55)</f>
        <v>0.2267742732288</v>
      </c>
      <c r="O44" s="47" t="n">
        <f aca="false">+N44*(1-Parameters!$D$55)</f>
        <v>0.18141941858304</v>
      </c>
      <c r="P44" s="47" t="n">
        <f aca="false">+O44*(1-Parameters!$D$55)</f>
        <v>0.145135534866432</v>
      </c>
      <c r="Q44" s="47" t="n">
        <f aca="false">+P44*(1-Parameters!$D$55)</f>
        <v>0.116108427893146</v>
      </c>
      <c r="R44" s="47" t="n">
        <f aca="false">+Q44*(1-Parameters!$D$55)</f>
        <v>0.0928867423145165</v>
      </c>
      <c r="S44" s="47" t="n">
        <f aca="false">+R44*(1-Parameters!$D$55)</f>
        <v>0.0743093938516132</v>
      </c>
      <c r="T44" s="47" t="n">
        <f aca="false">+S44*(1-Parameters!$D$55)</f>
        <v>0.0594475150812906</v>
      </c>
      <c r="U44" s="47" t="n">
        <f aca="false">+T44*(1-Parameters!$D$55)</f>
        <v>0.0475580120650325</v>
      </c>
      <c r="V44" s="47" t="n">
        <f aca="false">+U44*(1-Parameters!$D$55)</f>
        <v>0.038046409652026</v>
      </c>
      <c r="W44" s="47" t="n">
        <f aca="false">+V44*(1-Parameters!$D$55)</f>
        <v>0.0304371277216208</v>
      </c>
      <c r="X44" s="47" t="n">
        <f aca="false">+W44*(1-Parameters!$D$55)</f>
        <v>0.0243497021772966</v>
      </c>
      <c r="Y44" s="47" t="n">
        <f aca="false">+X44*(1-Parameters!$D$55)</f>
        <v>0.0194797617418373</v>
      </c>
      <c r="Z44" s="47" t="n">
        <f aca="false">+Y44*(1-Parameters!$D$55)</f>
        <v>0.0155838093934698</v>
      </c>
      <c r="AA44" s="47" t="n">
        <f aca="false">+Z44*(1-Parameters!$D$55)</f>
        <v>0.0124670475147759</v>
      </c>
      <c r="AB44" s="47" t="n">
        <f aca="false">+AA44*(1-Parameters!$D$55)</f>
        <v>0.0099736380118207</v>
      </c>
      <c r="AC44" s="47" t="n">
        <f aca="false">+AB44*(1-Parameters!$D$55)</f>
        <v>0.00797891040945656</v>
      </c>
      <c r="AD44" s="47" t="n">
        <f aca="false">+AC44*(1-Parameters!$D$55)</f>
        <v>0.00638312832756525</v>
      </c>
      <c r="AE44" s="47" t="n">
        <f aca="false">+AD44*(1-Parameters!$D$55)</f>
        <v>0.0051065026620522</v>
      </c>
      <c r="AF44" s="47" t="n">
        <f aca="false">+AE44*(1-Parameters!$D$55)</f>
        <v>0.00408520212964176</v>
      </c>
      <c r="AG44" s="47" t="n">
        <f aca="false">+AF44*(1-Parameters!$D$55)</f>
        <v>0.00326816170371341</v>
      </c>
      <c r="AH44" s="47" t="n">
        <f aca="false">+AG44*(1-Parameters!$D$55)</f>
        <v>0.00261452936297073</v>
      </c>
      <c r="AI44" s="47" t="n">
        <f aca="false">+AH44*(1-Parameters!$D$55)</f>
        <v>0.00209162349037658</v>
      </c>
      <c r="AJ44" s="47" t="n">
        <f aca="false">+AI44*(1-Parameters!$D$55)</f>
        <v>0.00167329879230127</v>
      </c>
      <c r="AK44" s="47" t="n">
        <f aca="false">+AJ44*(1-Parameters!$D$55)</f>
        <v>0.00133863903384101</v>
      </c>
      <c r="AL44" s="47" t="n">
        <f aca="false">+AK44*(1-Parameters!$D$55)</f>
        <v>0.00107091122707281</v>
      </c>
      <c r="AM44" s="47" t="n">
        <f aca="false">+AL44*(1-Parameters!$D$55)</f>
        <v>0.000856728981658248</v>
      </c>
      <c r="AN44" s="47" t="n">
        <f aca="false">+AM44*(1-Parameters!$D$55)</f>
        <v>0.000685383185326598</v>
      </c>
      <c r="AO44" s="47" t="n">
        <f aca="false">+AN44*(1-Parameters!$D$55)</f>
        <v>0.000548306548261279</v>
      </c>
      <c r="AP44" s="47" t="n">
        <f aca="false">+AO44*(1-Parameters!$D$55)</f>
        <v>0.000438645238609023</v>
      </c>
      <c r="AQ44" s="47" t="n">
        <f aca="false">+AP44*(1-Parameters!$D$55)</f>
        <v>0.000350916190887218</v>
      </c>
      <c r="AR44" s="47" t="n">
        <f aca="false">+AQ44*(1-Parameters!$D$55)</f>
        <v>0.000280732952709775</v>
      </c>
      <c r="AS44" s="47" t="n">
        <f aca="false">+AR44*(1-Parameters!$D$55)</f>
        <v>0.00022458636216782</v>
      </c>
      <c r="AT44" s="47" t="n">
        <f aca="false">+AS44*(1-Parameters!$D$55)</f>
        <v>0.000179669089734256</v>
      </c>
      <c r="AU44" s="47" t="n">
        <f aca="false">+AT44*(1-Parameters!$D$55)</f>
        <v>0.000143735271787405</v>
      </c>
      <c r="AV44" s="47" t="n">
        <f aca="false">+AU44*(1-Parameters!$D$55)</f>
        <v>0.000114988217429924</v>
      </c>
      <c r="AW44" s="47" t="n">
        <f aca="false">+AV44*(1-Parameters!$D$55)</f>
        <v>9.1990573943939E-005</v>
      </c>
      <c r="AX44" s="47" t="n">
        <f aca="false">+AW44*(1-Parameters!$D$55)</f>
        <v>7.35924591551512E-005</v>
      </c>
      <c r="AY44" s="47" t="n">
        <f aca="false">+AX44*(1-Parameters!$D$55)</f>
        <v>5.8873967324121E-005</v>
      </c>
      <c r="AZ44" s="47" t="n">
        <f aca="false">+AY44*(1-Parameters!$D$55)</f>
        <v>4.70991738592968E-005</v>
      </c>
      <c r="BA44" s="47" t="n">
        <f aca="false">+AZ44*(1-Parameters!$D$55)</f>
        <v>3.76793390874374E-005</v>
      </c>
      <c r="BB44" s="47" t="n">
        <f aca="false">+BA44*(1-Parameters!$D$55)</f>
        <v>3.01434712699499E-005</v>
      </c>
      <c r="BC44" s="47" t="n">
        <f aca="false">+BB44*(1-Parameters!$D$55)</f>
        <v>2.411477701596E-005</v>
      </c>
      <c r="BD44" s="47" t="n">
        <f aca="false">+BC44*(1-Parameters!$D$55)</f>
        <v>1.9291821612768E-005</v>
      </c>
      <c r="BE44" s="47" t="n">
        <f aca="false">+BD44*(1-Parameters!$D$55)</f>
        <v>1.54334572902144E-005</v>
      </c>
      <c r="BF44" s="47" t="n">
        <f aca="false">+BE44*(1-Parameters!$D$55)</f>
        <v>1.23467658321715E-005</v>
      </c>
      <c r="BG44" s="47" t="n">
        <f aca="false">+BF44*(1-Parameters!$D$55)</f>
        <v>9.8774126657372E-006</v>
      </c>
      <c r="BH44" s="47" t="n">
        <f aca="false">+BG44*(1-Parameters!$D$55)</f>
        <v>7.90193013258976E-006</v>
      </c>
      <c r="BI44" s="47" t="n">
        <f aca="false">+BH44*(1-Parameters!$D$55)</f>
        <v>6.32154410607181E-006</v>
      </c>
    </row>
    <row r="45" customFormat="false" ht="22.15" hidden="false" customHeight="true" outlineLevel="0" collapsed="false">
      <c r="A45" s="49" t="str">
        <f aca="false">Base!A45</f>
        <v>      CO2 emissions, land use (GTCO2 per year, 2010)</v>
      </c>
      <c r="B45" s="53" t="n">
        <f aca="false">+Base!B45</f>
        <v>3.3</v>
      </c>
      <c r="C45" s="47"/>
      <c r="D45" s="47"/>
      <c r="E45" s="47"/>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c r="AW45" s="47"/>
      <c r="AX45" s="47"/>
      <c r="AY45" s="47"/>
      <c r="AZ45" s="47"/>
      <c r="BA45" s="47"/>
      <c r="BB45" s="47"/>
      <c r="BC45" s="47"/>
      <c r="BD45" s="47"/>
      <c r="BE45" s="47"/>
      <c r="BF45" s="47"/>
      <c r="BG45" s="47"/>
      <c r="BH45" s="47"/>
      <c r="BI45" s="47"/>
    </row>
    <row r="46" customFormat="false" ht="21" hidden="false" customHeight="true" outlineLevel="0" collapsed="false">
      <c r="A46" s="48" t="str">
        <f aca="false">Base!A46</f>
        <v>PARTICIPATION</v>
      </c>
      <c r="B46" s="76"/>
      <c r="C46" s="47"/>
      <c r="D46" s="47"/>
      <c r="E46" s="47"/>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c r="AW46" s="47"/>
      <c r="AX46" s="47"/>
      <c r="AY46" s="47"/>
      <c r="AZ46" s="47"/>
      <c r="BA46" s="47"/>
      <c r="BB46" s="47"/>
      <c r="BC46" s="47"/>
      <c r="BD46" s="47"/>
      <c r="BE46" s="47"/>
      <c r="BF46" s="47"/>
      <c r="BG46" s="47"/>
      <c r="BH46" s="47"/>
      <c r="BI46" s="47"/>
    </row>
    <row r="47" customFormat="false" ht="21" hidden="false" customHeight="true" outlineLevel="0" collapsed="false">
      <c r="A47" s="49" t="str">
        <f aca="false">Base!A47</f>
        <v>All immediate</v>
      </c>
      <c r="B47" s="59" t="n">
        <v>1</v>
      </c>
      <c r="C47" s="59" t="n">
        <f aca="false">+IF(Parameters!$B$27=1,Parameters!D45,IF(Parameters!$B$27=2,Parameters!D46,IF(Parameters!$B$27=3,Parameters!D47,Parameters!D48)))</f>
        <v>1</v>
      </c>
      <c r="D47" s="59" t="n">
        <f aca="false">+IF(Parameters!$B$27=1,Parameters!E45,IF(Parameters!$B$27=2,Parameters!E46,IF(Parameters!$B$27=3,Parameters!E47,Parameters!E48)))</f>
        <v>1</v>
      </c>
      <c r="E47" s="59" t="n">
        <f aca="false">+IF(Parameters!$B$27=1,Parameters!F45,IF(Parameters!$B$27=2,Parameters!F46,IF(Parameters!$B$27=3,Parameters!F47,Parameters!F48)))</f>
        <v>1</v>
      </c>
      <c r="F47" s="59" t="n">
        <f aca="false">+IF(Parameters!$B$27=1,Parameters!G45,IF(Parameters!$B$27=2,Parameters!G46,IF(Parameters!$B$27=3,Parameters!G47,Parameters!G48)))</f>
        <v>1</v>
      </c>
      <c r="G47" s="59" t="n">
        <f aca="false">+IF(Parameters!$B$27=1,Parameters!H45,IF(Parameters!$B$27=2,Parameters!H46,IF(Parameters!$B$27=3,Parameters!H47,Parameters!H48)))</f>
        <v>1</v>
      </c>
      <c r="H47" s="59" t="n">
        <f aca="false">+IF(Parameters!$B$27=1,Parameters!I45,IF(Parameters!$B$27=2,Parameters!I46,IF(Parameters!$B$27=3,Parameters!I47,Parameters!I48)))</f>
        <v>1</v>
      </c>
      <c r="I47" s="59" t="n">
        <f aca="false">+IF(Parameters!$B$27=1,Parameters!J45,IF(Parameters!$B$27=2,Parameters!J46,IF(Parameters!$B$27=3,Parameters!J47,Parameters!J48)))</f>
        <v>1</v>
      </c>
      <c r="J47" s="59" t="n">
        <f aca="false">+IF(Parameters!$B$27=1,Parameters!K45,IF(Parameters!$B$27=2,Parameters!K46,IF(Parameters!$B$27=3,Parameters!K47,Parameters!K48)))</f>
        <v>1</v>
      </c>
      <c r="K47" s="59" t="n">
        <f aca="false">+IF(Parameters!$B$27=1,Parameters!L45,IF(Parameters!$B$27=2,Parameters!L46,IF(Parameters!$B$27=3,Parameters!L47,Parameters!L48)))</f>
        <v>1</v>
      </c>
      <c r="L47" s="59" t="n">
        <f aca="false">+IF(Parameters!$B$27=1,Parameters!M45,IF(Parameters!$B$27=2,Parameters!M46,IF(Parameters!$B$27=3,Parameters!M47,Parameters!M48)))</f>
        <v>1</v>
      </c>
      <c r="M47" s="59" t="n">
        <f aca="false">+IF(Parameters!$B$27=1,Parameters!N45,IF(Parameters!$B$27=2,Parameters!N46,IF(Parameters!$B$27=3,Parameters!N47,Parameters!N48)))</f>
        <v>1</v>
      </c>
      <c r="N47" s="59" t="n">
        <f aca="false">+IF(Parameters!$B$27=1,Parameters!O45,IF(Parameters!$B$27=2,Parameters!O46,IF(Parameters!$B$27=3,Parameters!O47,Parameters!O48)))</f>
        <v>1</v>
      </c>
      <c r="O47" s="59" t="n">
        <f aca="false">+IF(Parameters!$B$27=1,Parameters!P45,IF(Parameters!$B$27=2,Parameters!P46,IF(Parameters!$B$27=3,Parameters!P47,Parameters!P48)))</f>
        <v>1</v>
      </c>
      <c r="P47" s="59" t="n">
        <f aca="false">+IF(Parameters!$B$27=1,Parameters!Q45,IF(Parameters!$B$27=2,Parameters!Q46,IF(Parameters!$B$27=3,Parameters!Q47,Parameters!Q48)))</f>
        <v>1</v>
      </c>
      <c r="Q47" s="59" t="n">
        <f aca="false">+IF(Parameters!$B$27=1,Parameters!R45,IF(Parameters!$B$27=2,Parameters!R46,IF(Parameters!$B$27=3,Parameters!R47,Parameters!R48)))</f>
        <v>1</v>
      </c>
      <c r="R47" s="59" t="n">
        <f aca="false">+IF(Parameters!$B$27=1,Parameters!S45,IF(Parameters!$B$27=2,Parameters!S46,IF(Parameters!$B$27=3,Parameters!S47,Parameters!S48)))</f>
        <v>1</v>
      </c>
      <c r="S47" s="59" t="n">
        <f aca="false">+IF(Parameters!$B$27=1,Parameters!T45,IF(Parameters!$B$27=2,Parameters!T46,IF(Parameters!$B$27=3,Parameters!T47,Parameters!T48)))</f>
        <v>1</v>
      </c>
      <c r="T47" s="59" t="n">
        <f aca="false">+IF(Parameters!$B$27=1,Parameters!U45,IF(Parameters!$B$27=2,Parameters!U46,IF(Parameters!$B$27=3,Parameters!U47,Parameters!U48)))</f>
        <v>1</v>
      </c>
      <c r="U47" s="59" t="n">
        <f aca="false">+IF(Parameters!$B$27=1,Parameters!V45,IF(Parameters!$B$27=2,Parameters!V46,IF(Parameters!$B$27=3,Parameters!V47,Parameters!V48)))</f>
        <v>1</v>
      </c>
      <c r="V47" s="59" t="n">
        <f aca="false">+IF(Parameters!$B$27=1,Parameters!W45,IF(Parameters!$B$27=2,Parameters!W46,IF(Parameters!$B$27=3,Parameters!W47,Parameters!W48)))</f>
        <v>1</v>
      </c>
      <c r="W47" s="59" t="n">
        <f aca="false">+IF(Parameters!$B$27=1,Parameters!X45,IF(Parameters!$B$27=2,Parameters!X46,IF(Parameters!$B$27=3,Parameters!X47,Parameters!X48)))</f>
        <v>1</v>
      </c>
      <c r="X47" s="59" t="n">
        <f aca="false">+IF(Parameters!$B$27=1,Parameters!Y45,IF(Parameters!$B$27=2,Parameters!Y46,IF(Parameters!$B$27=3,Parameters!Y47,Parameters!Y48)))</f>
        <v>1</v>
      </c>
      <c r="Y47" s="59" t="n">
        <f aca="false">+IF(Parameters!$B$27=1,Parameters!Z45,IF(Parameters!$B$27=2,Parameters!Z46,IF(Parameters!$B$27=3,Parameters!Z47,Parameters!Z48)))</f>
        <v>1</v>
      </c>
      <c r="Z47" s="59" t="n">
        <f aca="false">+IF(Parameters!$B$27=1,Parameters!AA45,IF(Parameters!$B$27=2,Parameters!AA46,IF(Parameters!$B$27=3,Parameters!AA47,Parameters!AA48)))</f>
        <v>1</v>
      </c>
      <c r="AA47" s="59" t="n">
        <f aca="false">+IF(Parameters!$B$27=1,Parameters!AB45,IF(Parameters!$B$27=2,Parameters!AB46,IF(Parameters!$B$27=3,Parameters!AB47,Parameters!AB48)))</f>
        <v>1</v>
      </c>
      <c r="AB47" s="59" t="n">
        <f aca="false">+IF(Parameters!$B$27=1,Parameters!AC45,IF(Parameters!$B$27=2,Parameters!AC46,IF(Parameters!$B$27=3,Parameters!AC47,Parameters!AC48)))</f>
        <v>1</v>
      </c>
      <c r="AC47" s="59" t="n">
        <f aca="false">+IF(Parameters!$B$27=1,Parameters!AD45,IF(Parameters!$B$27=2,Parameters!AD46,IF(Parameters!$B$27=3,Parameters!AD47,Parameters!AD48)))</f>
        <v>1</v>
      </c>
      <c r="AD47" s="59" t="n">
        <f aca="false">+IF(Parameters!$B$27=1,Parameters!AE45,IF(Parameters!$B$27=2,Parameters!AE46,IF(Parameters!$B$27=3,Parameters!AE47,Parameters!AE48)))</f>
        <v>1</v>
      </c>
      <c r="AE47" s="59" t="n">
        <f aca="false">+IF(Parameters!$B$27=1,Parameters!AF45,IF(Parameters!$B$27=2,Parameters!AF46,IF(Parameters!$B$27=3,Parameters!AF47,Parameters!AF48)))</f>
        <v>1</v>
      </c>
      <c r="AF47" s="59" t="n">
        <f aca="false">+IF(Parameters!$B$27=1,Parameters!AG45,IF(Parameters!$B$27=2,Parameters!AG46,IF(Parameters!$B$27=3,Parameters!AG47,Parameters!AG48)))</f>
        <v>1</v>
      </c>
      <c r="AG47" s="59" t="n">
        <f aca="false">+IF(Parameters!$B$27=1,Parameters!AH45,IF(Parameters!$B$27=2,Parameters!AH46,IF(Parameters!$B$27=3,Parameters!AH47,Parameters!AH48)))</f>
        <v>1</v>
      </c>
      <c r="AH47" s="59" t="n">
        <f aca="false">+IF(Parameters!$B$27=1,Parameters!AI45,IF(Parameters!$B$27=2,Parameters!AI46,IF(Parameters!$B$27=3,Parameters!AI47,Parameters!AI48)))</f>
        <v>1</v>
      </c>
      <c r="AI47" s="59" t="n">
        <f aca="false">+IF(Parameters!$B$27=1,Parameters!AJ45,IF(Parameters!$B$27=2,Parameters!AJ46,IF(Parameters!$B$27=3,Parameters!AJ47,Parameters!AJ48)))</f>
        <v>1</v>
      </c>
      <c r="AJ47" s="59" t="n">
        <f aca="false">+IF(Parameters!$B$27=1,Parameters!AK45,IF(Parameters!$B$27=2,Parameters!AK46,IF(Parameters!$B$27=3,Parameters!AK47,Parameters!AK48)))</f>
        <v>1</v>
      </c>
      <c r="AK47" s="59" t="n">
        <f aca="false">+IF(Parameters!$B$27=1,Parameters!AL45,IF(Parameters!$B$27=2,Parameters!AL46,IF(Parameters!$B$27=3,Parameters!AL47,Parameters!AL48)))</f>
        <v>1</v>
      </c>
      <c r="AL47" s="59" t="n">
        <f aca="false">+IF(Parameters!$B$27=1,Parameters!AM45,IF(Parameters!$B$27=2,Parameters!AM46,IF(Parameters!$B$27=3,Parameters!AM47,Parameters!AM48)))</f>
        <v>1</v>
      </c>
      <c r="AM47" s="59" t="n">
        <f aca="false">+IF(Parameters!$B$27=1,Parameters!AN45,IF(Parameters!$B$27=2,Parameters!AN46,IF(Parameters!$B$27=3,Parameters!AN47,Parameters!AN48)))</f>
        <v>1</v>
      </c>
      <c r="AN47" s="59" t="n">
        <f aca="false">+IF(Parameters!$B$27=1,Parameters!AO45,IF(Parameters!$B$27=2,Parameters!AO46,IF(Parameters!$B$27=3,Parameters!AO47,Parameters!AO48)))</f>
        <v>1</v>
      </c>
      <c r="AO47" s="59" t="n">
        <f aca="false">+IF(Parameters!$B$27=1,Parameters!AP45,IF(Parameters!$B$27=2,Parameters!AP46,IF(Parameters!$B$27=3,Parameters!AP47,Parameters!AP48)))</f>
        <v>1</v>
      </c>
      <c r="AP47" s="59" t="n">
        <f aca="false">+IF(Parameters!$B$27=1,Parameters!AQ45,IF(Parameters!$B$27=2,Parameters!AQ46,IF(Parameters!$B$27=3,Parameters!AQ47,Parameters!AQ48)))</f>
        <v>1</v>
      </c>
      <c r="AQ47" s="59" t="n">
        <f aca="false">+IF(Parameters!$B$27=1,Parameters!AR45,IF(Parameters!$B$27=2,Parameters!AR46,IF(Parameters!$B$27=3,Parameters!AR47,Parameters!AR48)))</f>
        <v>1</v>
      </c>
      <c r="AR47" s="59" t="n">
        <f aca="false">+IF(Parameters!$B$27=1,Parameters!AS45,IF(Parameters!$B$27=2,Parameters!AS46,IF(Parameters!$B$27=3,Parameters!AS47,Parameters!AS48)))</f>
        <v>1</v>
      </c>
      <c r="AS47" s="59" t="n">
        <f aca="false">+IF(Parameters!$B$27=1,Parameters!AT45,IF(Parameters!$B$27=2,Parameters!AT46,IF(Parameters!$B$27=3,Parameters!AT47,Parameters!AT48)))</f>
        <v>1</v>
      </c>
      <c r="AT47" s="59" t="n">
        <f aca="false">+IF(Parameters!$B$27=1,Parameters!AU45,IF(Parameters!$B$27=2,Parameters!AU46,IF(Parameters!$B$27=3,Parameters!AU47,Parameters!AU48)))</f>
        <v>1</v>
      </c>
      <c r="AU47" s="59" t="n">
        <f aca="false">+IF(Parameters!$B$27=1,Parameters!AV45,IF(Parameters!$B$27=2,Parameters!AV46,IF(Parameters!$B$27=3,Parameters!AV47,Parameters!AV48)))</f>
        <v>1</v>
      </c>
      <c r="AV47" s="59" t="n">
        <f aca="false">+IF(Parameters!$B$27=1,Parameters!AW45,IF(Parameters!$B$27=2,Parameters!AW46,IF(Parameters!$B$27=3,Parameters!AW47,Parameters!AW48)))</f>
        <v>1</v>
      </c>
      <c r="AW47" s="59" t="n">
        <f aca="false">+IF(Parameters!$B$27=1,Parameters!AX45,IF(Parameters!$B$27=2,Parameters!AX46,IF(Parameters!$B$27=3,Parameters!AX47,Parameters!AX48)))</f>
        <v>1</v>
      </c>
      <c r="AX47" s="59" t="n">
        <f aca="false">+IF(Parameters!$B$27=1,Parameters!AY45,IF(Parameters!$B$27=2,Parameters!AY46,IF(Parameters!$B$27=3,Parameters!AY47,Parameters!AY48)))</f>
        <v>1</v>
      </c>
      <c r="AY47" s="59" t="n">
        <f aca="false">+IF(Parameters!$B$27=1,Parameters!AZ45,IF(Parameters!$B$27=2,Parameters!AZ46,IF(Parameters!$B$27=3,Parameters!AZ47,Parameters!AZ48)))</f>
        <v>1</v>
      </c>
      <c r="AZ47" s="59" t="n">
        <f aca="false">+IF(Parameters!$B$27=1,Parameters!BA45,IF(Parameters!$B$27=2,Parameters!BA46,IF(Parameters!$B$27=3,Parameters!BA47,Parameters!BA48)))</f>
        <v>1</v>
      </c>
      <c r="BA47" s="59" t="n">
        <f aca="false">+IF(Parameters!$B$27=1,Parameters!BB45,IF(Parameters!$B$27=2,Parameters!BB46,IF(Parameters!$B$27=3,Parameters!BB47,Parameters!BB48)))</f>
        <v>1</v>
      </c>
      <c r="BB47" s="59" t="n">
        <f aca="false">+IF(Parameters!$B$27=1,Parameters!BC45,IF(Parameters!$B$27=2,Parameters!BC46,IF(Parameters!$B$27=3,Parameters!BC47,Parameters!BC48)))</f>
        <v>1</v>
      </c>
      <c r="BC47" s="59" t="n">
        <f aca="false">+IF(Parameters!$B$27=1,Parameters!BD45,IF(Parameters!$B$27=2,Parameters!BD46,IF(Parameters!$B$27=3,Parameters!BD47,Parameters!BD48)))</f>
        <v>1</v>
      </c>
      <c r="BD47" s="59" t="n">
        <f aca="false">+IF(Parameters!$B$27=1,Parameters!BE45,IF(Parameters!$B$27=2,Parameters!BE46,IF(Parameters!$B$27=3,Parameters!BE47,Parameters!BE48)))</f>
        <v>1</v>
      </c>
      <c r="BE47" s="59" t="n">
        <f aca="false">+IF(Parameters!$B$27=1,Parameters!BF45,IF(Parameters!$B$27=2,Parameters!BF46,IF(Parameters!$B$27=3,Parameters!BF47,Parameters!BF48)))</f>
        <v>1</v>
      </c>
      <c r="BF47" s="59" t="n">
        <f aca="false">+IF(Parameters!$B$27=1,Parameters!BG45,IF(Parameters!$B$27=2,Parameters!BG46,IF(Parameters!$B$27=3,Parameters!BG47,Parameters!BG48)))</f>
        <v>1</v>
      </c>
      <c r="BG47" s="59" t="n">
        <f aca="false">+IF(Parameters!$B$27=1,Parameters!BH45,IF(Parameters!$B$27=2,Parameters!BH46,IF(Parameters!$B$27=3,Parameters!BH47,Parameters!BH48)))</f>
        <v>1</v>
      </c>
      <c r="BH47" s="59" t="n">
        <f aca="false">+IF(Parameters!$B$27=1,Parameters!BI45,IF(Parameters!$B$27=2,Parameters!BI46,IF(Parameters!$B$27=3,Parameters!BI47,Parameters!BI48)))</f>
        <v>1</v>
      </c>
      <c r="BI47" s="59" t="n">
        <f aca="false">+IF(Parameters!$B$27=1,Parameters!BJ45,IF(Parameters!$B$27=2,Parameters!BJ46,IF(Parameters!$B$27=3,Parameters!BJ47,Parameters!BJ48)))</f>
        <v>1</v>
      </c>
      <c r="BJ47" s="60"/>
      <c r="BK47" s="60"/>
      <c r="BL47" s="60"/>
      <c r="BM47" s="60"/>
      <c r="BN47" s="60"/>
      <c r="BO47" s="60"/>
      <c r="BP47" s="60"/>
      <c r="BQ47" s="60"/>
      <c r="BR47" s="60"/>
      <c r="BS47" s="60"/>
      <c r="BT47" s="60"/>
      <c r="BU47" s="60"/>
      <c r="BV47" s="60"/>
      <c r="BW47" s="60"/>
      <c r="BX47" s="60"/>
      <c r="BY47" s="60"/>
      <c r="BZ47" s="60"/>
      <c r="CA47" s="60"/>
      <c r="CB47" s="60"/>
      <c r="CC47" s="60"/>
      <c r="CD47" s="60"/>
      <c r="CE47" s="60"/>
      <c r="CF47" s="60"/>
      <c r="CG47" s="60"/>
      <c r="CH47" s="60"/>
      <c r="CI47" s="60"/>
      <c r="CJ47" s="60"/>
      <c r="CK47" s="60"/>
      <c r="CL47" s="60"/>
      <c r="CM47" s="60"/>
      <c r="CN47" s="60"/>
      <c r="CO47" s="60"/>
      <c r="CP47" s="60"/>
      <c r="CQ47" s="60"/>
      <c r="CR47" s="60"/>
      <c r="CS47" s="60"/>
      <c r="CT47" s="60"/>
      <c r="CU47" s="60"/>
      <c r="CV47" s="60"/>
      <c r="CW47" s="60"/>
      <c r="CX47" s="60"/>
      <c r="CY47" s="60"/>
      <c r="CZ47" s="60"/>
      <c r="DA47" s="60"/>
      <c r="DB47" s="60"/>
      <c r="DC47" s="60"/>
      <c r="DD47" s="60"/>
      <c r="DE47" s="60"/>
      <c r="DF47" s="60"/>
      <c r="DG47" s="60"/>
      <c r="DH47" s="60"/>
      <c r="DI47" s="60"/>
      <c r="DJ47" s="60"/>
      <c r="DK47" s="60"/>
      <c r="DL47" s="60"/>
      <c r="DM47" s="60"/>
      <c r="DN47" s="60"/>
      <c r="DO47" s="60"/>
      <c r="DP47" s="60"/>
      <c r="DQ47" s="60"/>
      <c r="DR47" s="60"/>
      <c r="DS47" s="60"/>
      <c r="DT47" s="60"/>
    </row>
    <row r="48" customFormat="false" ht="21" hidden="false" customHeight="true" outlineLevel="0" collapsed="false">
      <c r="A48" s="48" t="str">
        <f aca="false">Base!A48</f>
        <v>SCALING</v>
      </c>
      <c r="B48" s="53"/>
      <c r="C48" s="47" t="s">
        <v>460</v>
      </c>
      <c r="D48" s="47" t="n">
        <f aca="false">+B126</f>
        <v>6.88784549324009</v>
      </c>
      <c r="E48" s="47" t="n">
        <v>7.52677609350203</v>
      </c>
      <c r="F48" s="53"/>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c r="AW48" s="47"/>
      <c r="AX48" s="47"/>
      <c r="AY48" s="47"/>
      <c r="AZ48" s="47"/>
      <c r="BA48" s="47"/>
      <c r="BB48" s="47"/>
      <c r="BC48" s="47"/>
      <c r="BD48" s="47"/>
      <c r="BE48" s="47"/>
      <c r="BF48" s="47"/>
      <c r="BG48" s="47"/>
      <c r="BH48" s="47"/>
      <c r="BI48" s="47"/>
    </row>
    <row r="49" customFormat="false" ht="21" hidden="false" customHeight="true" outlineLevel="0" collapsed="false">
      <c r="A49" s="49" t="str">
        <f aca="false">Base!A49</f>
        <v>Multiplicative scaling coefficient in utility function</v>
      </c>
      <c r="B49" s="53" t="n">
        <f aca="false">+Base!B49</f>
        <v>0.016408662</v>
      </c>
      <c r="C49" s="53"/>
      <c r="D49" s="47"/>
      <c r="E49" s="47"/>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c r="AW49" s="47"/>
      <c r="AX49" s="47"/>
      <c r="AY49" s="47"/>
      <c r="AZ49" s="47"/>
      <c r="BA49" s="47"/>
      <c r="BB49" s="47"/>
      <c r="BC49" s="47"/>
      <c r="BD49" s="47"/>
      <c r="BE49" s="47"/>
      <c r="BF49" s="47"/>
      <c r="BG49" s="47"/>
      <c r="BH49" s="47"/>
      <c r="BI49" s="47"/>
    </row>
    <row r="50" customFormat="false" ht="21" hidden="false" customHeight="true" outlineLevel="0" collapsed="false">
      <c r="A50" s="49" t="str">
        <f aca="false">Base!A50</f>
        <v>Additive scaling coefficient in utility function</v>
      </c>
      <c r="B50" s="53" t="n">
        <f aca="false">+Base!B50</f>
        <v>-3855.106895</v>
      </c>
      <c r="C50" s="137"/>
      <c r="D50" s="137"/>
      <c r="E50" s="47"/>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c r="AW50" s="47"/>
      <c r="AX50" s="47"/>
      <c r="AY50" s="47"/>
      <c r="AZ50" s="47"/>
      <c r="BA50" s="47"/>
      <c r="BB50" s="47"/>
      <c r="BC50" s="47"/>
      <c r="BD50" s="47"/>
      <c r="BE50" s="47"/>
      <c r="BF50" s="47"/>
      <c r="BG50" s="47"/>
      <c r="BH50" s="47"/>
      <c r="BI50" s="47"/>
    </row>
    <row r="51" customFormat="false" ht="21" hidden="false" customHeight="true" outlineLevel="0" collapsed="false">
      <c r="A51" s="48" t="str">
        <f aca="false">Base!A51</f>
        <v>Hotelling on (1) or off(0)</v>
      </c>
      <c r="B51" s="53" t="n">
        <v>0</v>
      </c>
      <c r="C51" s="47" t="s">
        <v>461</v>
      </c>
      <c r="D51" s="47" t="n">
        <f aca="false">+D50-B129</f>
        <v>-2670.7775001924</v>
      </c>
      <c r="E51" s="47"/>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c r="AW51" s="47"/>
      <c r="AX51" s="47"/>
      <c r="AY51" s="47"/>
      <c r="AZ51" s="47"/>
      <c r="BA51" s="47"/>
      <c r="BB51" s="47"/>
      <c r="BC51" s="47"/>
      <c r="BD51" s="47"/>
      <c r="BE51" s="47"/>
      <c r="BF51" s="47"/>
      <c r="BG51" s="47"/>
      <c r="BH51" s="47"/>
      <c r="BI51" s="47"/>
    </row>
    <row r="52" customFormat="false" ht="21" hidden="false" customHeight="true" outlineLevel="0" collapsed="false">
      <c r="A52" s="48" t="str">
        <f aca="false">Base!A52</f>
        <v>POPULATION</v>
      </c>
      <c r="B52" s="53"/>
      <c r="C52" s="53"/>
      <c r="D52" s="53"/>
      <c r="E52" s="53"/>
      <c r="F52" s="53"/>
      <c r="G52" s="53"/>
      <c r="H52" s="53"/>
      <c r="I52" s="53"/>
      <c r="J52" s="53"/>
      <c r="K52" s="53"/>
      <c r="L52" s="53"/>
      <c r="M52" s="53"/>
      <c r="N52" s="53"/>
      <c r="O52" s="53"/>
      <c r="P52" s="53"/>
      <c r="Q52" s="53"/>
      <c r="R52" s="53"/>
      <c r="S52" s="53"/>
      <c r="T52" s="53"/>
      <c r="U52" s="53"/>
      <c r="V52" s="53"/>
      <c r="W52" s="53"/>
      <c r="X52" s="53"/>
      <c r="Y52" s="53"/>
      <c r="Z52" s="53"/>
      <c r="AA52" s="53"/>
      <c r="AB52" s="53"/>
      <c r="AC52" s="53"/>
      <c r="AD52" s="53"/>
      <c r="AE52" s="53"/>
      <c r="AF52" s="53"/>
      <c r="AG52" s="53"/>
      <c r="AH52" s="53"/>
      <c r="AI52" s="53"/>
      <c r="AJ52" s="53"/>
      <c r="AK52" s="53"/>
      <c r="AL52" s="53"/>
      <c r="AM52" s="53"/>
      <c r="AN52" s="53"/>
      <c r="AO52" s="53"/>
      <c r="AP52" s="53"/>
      <c r="AQ52" s="53"/>
      <c r="AR52" s="53"/>
      <c r="AS52" s="53"/>
      <c r="AT52" s="53"/>
      <c r="AU52" s="53"/>
      <c r="AV52" s="53"/>
      <c r="AW52" s="53"/>
      <c r="AX52" s="53"/>
      <c r="AY52" s="53"/>
      <c r="AZ52" s="53"/>
      <c r="BA52" s="53"/>
      <c r="BB52" s="53"/>
      <c r="BC52" s="53"/>
      <c r="BD52" s="53"/>
      <c r="BE52" s="53"/>
      <c r="BF52" s="53"/>
      <c r="BG52" s="53"/>
      <c r="BH52" s="53"/>
      <c r="BI52" s="53"/>
      <c r="BJ52" s="54"/>
      <c r="BK52" s="54"/>
      <c r="BL52" s="54"/>
      <c r="BM52" s="54"/>
      <c r="BN52" s="54"/>
      <c r="BO52" s="54"/>
      <c r="BP52" s="54"/>
      <c r="BQ52" s="54"/>
      <c r="BR52" s="54"/>
      <c r="BS52" s="54"/>
      <c r="BT52" s="54"/>
      <c r="BU52" s="54"/>
      <c r="BV52" s="54"/>
      <c r="BW52" s="54"/>
      <c r="BX52" s="54"/>
      <c r="BY52" s="54"/>
      <c r="BZ52" s="54"/>
      <c r="CA52" s="54"/>
      <c r="CB52" s="54"/>
      <c r="CC52" s="54"/>
      <c r="CD52" s="54"/>
      <c r="CE52" s="54"/>
      <c r="CF52" s="54"/>
      <c r="CG52" s="54"/>
      <c r="CH52" s="54"/>
      <c r="CI52" s="54"/>
      <c r="CJ52" s="54"/>
      <c r="CK52" s="54"/>
      <c r="CL52" s="54"/>
      <c r="CM52" s="54"/>
      <c r="CN52" s="54"/>
      <c r="CO52" s="54"/>
      <c r="CP52" s="54"/>
      <c r="CQ52" s="54"/>
      <c r="CR52" s="54"/>
      <c r="CS52" s="54"/>
      <c r="CT52" s="54"/>
      <c r="CU52" s="54"/>
      <c r="CV52" s="54"/>
      <c r="CW52" s="54"/>
      <c r="CX52" s="54"/>
      <c r="CY52" s="54"/>
      <c r="CZ52" s="54"/>
      <c r="DA52" s="54"/>
      <c r="DB52" s="54"/>
      <c r="DC52" s="54"/>
      <c r="DD52" s="54"/>
      <c r="DE52" s="54"/>
      <c r="DF52" s="54"/>
      <c r="DG52" s="54"/>
      <c r="DH52" s="54"/>
      <c r="DI52" s="54"/>
      <c r="DJ52" s="54"/>
      <c r="DK52" s="54"/>
      <c r="DL52" s="54"/>
      <c r="DM52" s="54"/>
      <c r="DN52" s="54"/>
      <c r="DO52" s="54"/>
      <c r="DP52" s="54"/>
      <c r="DQ52" s="54"/>
      <c r="DR52" s="54"/>
      <c r="DS52" s="54"/>
      <c r="DT52" s="54"/>
    </row>
    <row r="53" customFormat="false" ht="21" hidden="false" customHeight="true" outlineLevel="0" collapsed="false">
      <c r="A53" s="49" t="str">
        <f aca="false">Base!A53</f>
        <v>Population (millions)</v>
      </c>
      <c r="B53" s="53" t="n">
        <f aca="false">+Base!B53</f>
        <v>6838</v>
      </c>
      <c r="C53" s="53" t="n">
        <f aca="false">+Base!C53</f>
        <v>7242.4909902817</v>
      </c>
      <c r="D53" s="53" t="n">
        <f aca="false">+Base!D53</f>
        <v>7612.0624490151</v>
      </c>
      <c r="E53" s="53" t="n">
        <f aca="false">+Base!E53</f>
        <v>7947.3144083379</v>
      </c>
      <c r="F53" s="53" t="n">
        <f aca="false">+Base!F53</f>
        <v>8249.5494073664</v>
      </c>
      <c r="G53" s="53" t="n">
        <f aca="false">+Base!G53</f>
        <v>8520.5561633235</v>
      </c>
      <c r="H53" s="53" t="n">
        <f aca="false">+Base!H53</f>
        <v>8762.4308785046</v>
      </c>
      <c r="I53" s="53" t="n">
        <f aca="false">+Base!I53</f>
        <v>8977.4350979826</v>
      </c>
      <c r="J53" s="53" t="n">
        <f aca="false">+Base!J53</f>
        <v>9167.8866567272</v>
      </c>
      <c r="K53" s="53" t="n">
        <f aca="false">+Base!K53</f>
        <v>9336.079129048</v>
      </c>
      <c r="L53" s="53" t="n">
        <f aca="false">+Base!L53</f>
        <v>9484.2248989409</v>
      </c>
      <c r="M53" s="53" t="n">
        <f aca="false">+Base!M53</f>
        <v>9614.4171827133</v>
      </c>
      <c r="N53" s="53" t="n">
        <f aca="false">+Base!N53</f>
        <v>9728.6068217838</v>
      </c>
      <c r="O53" s="53" t="n">
        <f aca="false">+Base!O53</f>
        <v>9828.5902665064</v>
      </c>
      <c r="P53" s="53" t="n">
        <f aca="false">+Base!P53</f>
        <v>9916.005792335</v>
      </c>
      <c r="Q53" s="53" t="n">
        <f aca="false">+Base!Q53</f>
        <v>9992.3355707251</v>
      </c>
      <c r="R53" s="53" t="n">
        <f aca="false">+Base!R53</f>
        <v>10058.9117304096</v>
      </c>
      <c r="S53" s="53" t="n">
        <f aca="false">+Base!S53</f>
        <v>10116.9249798906</v>
      </c>
      <c r="T53" s="53" t="n">
        <f aca="false">+Base!T53</f>
        <v>10167.4347198162</v>
      </c>
      <c r="U53" s="53" t="n">
        <f aca="false">+Base!U53</f>
        <v>10211.3798609328</v>
      </c>
      <c r="V53" s="53" t="n">
        <f aca="false">+Base!V53</f>
        <v>10249.5897887346</v>
      </c>
      <c r="W53" s="53" t="n">
        <f aca="false">+Base!W53</f>
        <v>10282.7950896782</v>
      </c>
      <c r="X53" s="53" t="n">
        <f aca="false">+Base!X53</f>
        <v>10311.6377853629</v>
      </c>
      <c r="Y53" s="53" t="n">
        <f aca="false">+Base!Y53</f>
        <v>10336.6809188678</v>
      </c>
      <c r="Z53" s="53" t="n">
        <f aca="false">+Base!Z53</f>
        <v>10358.4174087482</v>
      </c>
      <c r="AA53" s="53" t="n">
        <f aca="false">+Base!AA53</f>
        <v>10377.2781370437</v>
      </c>
      <c r="AB53" s="53" t="n">
        <f aca="false">+Base!AB53</f>
        <v>10393.63927294</v>
      </c>
      <c r="AC53" s="53" t="n">
        <f aca="false">+Base!AC53</f>
        <v>10407.8288573315</v>
      </c>
      <c r="AD53" s="53" t="n">
        <f aca="false">+Base!AD53</f>
        <v>10420.1326885111</v>
      </c>
      <c r="AE53" s="53" t="n">
        <f aca="false">+Base!AE53</f>
        <v>10430.799557918</v>
      </c>
      <c r="AF53" s="53" t="n">
        <f aca="false">+Base!AF53</f>
        <v>10440.0458890952</v>
      </c>
      <c r="AG53" s="53" t="n">
        <f aca="false">+Base!AG53</f>
        <v>10448.0598341152</v>
      </c>
      <c r="AH53" s="53" t="n">
        <f aca="false">+Base!AH53</f>
        <v>10455.0048807149</v>
      </c>
      <c r="AI53" s="53" t="n">
        <f aca="false">+Base!AI53</f>
        <v>10461.0230210058</v>
      </c>
      <c r="AJ53" s="53" t="n">
        <f aca="false">+Base!AJ53</f>
        <v>10466.2375294065</v>
      </c>
      <c r="AK53" s="53" t="n">
        <f aca="false">+Base!AK53</f>
        <v>10470.7553937935</v>
      </c>
      <c r="AL53" s="53" t="n">
        <f aca="false">+Base!AL53</f>
        <v>10474.6694400288</v>
      </c>
      <c r="AM53" s="53" t="n">
        <f aca="false">+Base!AM53</f>
        <v>10478.060186201</v>
      </c>
      <c r="AN53" s="53" t="n">
        <f aca="false">+Base!AN53</f>
        <v>10480.9974592226</v>
      </c>
      <c r="AO53" s="53" t="n">
        <f aca="false">+Base!AO53</f>
        <v>10483.5418029352</v>
      </c>
      <c r="AP53" s="53" t="n">
        <f aca="false">+Base!AP53</f>
        <v>10485.7457036401</v>
      </c>
      <c r="AQ53" s="53" t="n">
        <f aca="false">+Base!AQ53</f>
        <v>10487.654655995</v>
      </c>
      <c r="AR53" s="53" t="n">
        <f aca="false">+Base!AR53</f>
        <v>10489.3080895277</v>
      </c>
      <c r="AS53" s="53" t="n">
        <f aca="false">+Base!AS53</f>
        <v>10490.7401735831</v>
      </c>
      <c r="AT53" s="53" t="n">
        <f aca="false">+Base!AT53</f>
        <v>10491.9805163496</v>
      </c>
      <c r="AU53" s="53" t="n">
        <f aca="false">+Base!AU53</f>
        <v>10493.0547716735</v>
      </c>
      <c r="AV53" s="53" t="n">
        <f aca="false">+Base!AV53</f>
        <v>10493.985165654</v>
      </c>
      <c r="AW53" s="53" t="n">
        <f aca="false">+Base!AW53</f>
        <v>10494.7909534956</v>
      </c>
      <c r="AX53" s="53" t="n">
        <f aca="false">+Base!AX53</f>
        <v>10495.4888157582</v>
      </c>
      <c r="AY53" s="53" t="n">
        <f aca="false">+Base!AY53</f>
        <v>10496.0932019719</v>
      </c>
      <c r="AZ53" s="53" t="n">
        <f aca="false">+Base!AZ53</f>
        <v>10496.6166285535</v>
      </c>
      <c r="BA53" s="53" t="n">
        <f aca="false">+Base!BA53</f>
        <v>10497.0699370635</v>
      </c>
      <c r="BB53" s="53" t="n">
        <f aca="false">+Base!BB53</f>
        <v>10497.4625180506</v>
      </c>
      <c r="BC53" s="53" t="n">
        <f aca="false">+Base!BC53</f>
        <v>10497.8025050483</v>
      </c>
      <c r="BD53" s="53" t="n">
        <f aca="false">+Base!BD53</f>
        <v>10498.0969426852</v>
      </c>
      <c r="BE53" s="53" t="n">
        <f aca="false">+Base!BE53</f>
        <v>10498.3519323512</v>
      </c>
      <c r="BF53" s="53" t="n">
        <f aca="false">+Base!BF53</f>
        <v>10498.5727584062</v>
      </c>
      <c r="BG53" s="53" t="n">
        <f aca="false">+Base!BG53</f>
        <v>10498.7639975228</v>
      </c>
      <c r="BH53" s="53" t="n">
        <f aca="false">+Base!BH53</f>
        <v>10498.9296134125</v>
      </c>
      <c r="BI53" s="53" t="n">
        <f aca="false">+Base!BI53</f>
        <v>10499.0730388838</v>
      </c>
      <c r="BJ53" s="54"/>
      <c r="BK53" s="54"/>
      <c r="BL53" s="54"/>
      <c r="BM53" s="54"/>
      <c r="BN53" s="54"/>
      <c r="BO53" s="54"/>
      <c r="BP53" s="54"/>
      <c r="BQ53" s="54"/>
      <c r="BR53" s="54"/>
      <c r="BS53" s="54"/>
      <c r="BT53" s="54"/>
      <c r="BU53" s="54"/>
      <c r="BV53" s="54"/>
      <c r="BW53" s="54"/>
      <c r="BX53" s="54"/>
      <c r="BY53" s="54"/>
      <c r="BZ53" s="54"/>
      <c r="CA53" s="54"/>
      <c r="CB53" s="54"/>
      <c r="CC53" s="54"/>
      <c r="CD53" s="54"/>
      <c r="CE53" s="54"/>
      <c r="CF53" s="54"/>
      <c r="CG53" s="54"/>
      <c r="CH53" s="54"/>
      <c r="CI53" s="54"/>
      <c r="CJ53" s="54"/>
      <c r="CK53" s="54"/>
      <c r="CL53" s="54"/>
      <c r="CM53" s="54"/>
      <c r="CN53" s="54"/>
      <c r="CO53" s="54"/>
      <c r="CP53" s="54"/>
      <c r="CQ53" s="54"/>
      <c r="CR53" s="54"/>
      <c r="CS53" s="54"/>
      <c r="CT53" s="54"/>
      <c r="CU53" s="54"/>
      <c r="CV53" s="54"/>
      <c r="CW53" s="54"/>
      <c r="CX53" s="54"/>
      <c r="CY53" s="54"/>
      <c r="CZ53" s="54"/>
      <c r="DA53" s="54"/>
      <c r="DB53" s="54"/>
      <c r="DC53" s="54"/>
      <c r="DD53" s="54"/>
      <c r="DE53" s="54"/>
      <c r="DF53" s="54"/>
      <c r="DG53" s="54"/>
      <c r="DH53" s="54"/>
      <c r="DI53" s="54"/>
      <c r="DJ53" s="54"/>
      <c r="DK53" s="54"/>
      <c r="DL53" s="54"/>
      <c r="DM53" s="54"/>
      <c r="DN53" s="54"/>
      <c r="DO53" s="54"/>
      <c r="DP53" s="54"/>
      <c r="DQ53" s="54"/>
      <c r="DR53" s="54"/>
      <c r="DS53" s="54"/>
      <c r="DT53" s="54"/>
    </row>
    <row r="54" customFormat="false" ht="21" hidden="false" customHeight="true" outlineLevel="0" collapsed="false">
      <c r="A54" s="49" t="str">
        <f aca="false">Base!A54</f>
        <v>     Rate of pop growth (per half-decade)</v>
      </c>
      <c r="B54" s="53"/>
      <c r="C54" s="53" t="n">
        <f aca="false">+C53/B53-1</f>
        <v>0.0591534060078531</v>
      </c>
      <c r="D54" s="53" t="n">
        <f aca="false">+D53/C53-1</f>
        <v>0.051028224850995</v>
      </c>
      <c r="E54" s="53" t="n">
        <f aca="false">+E53/D53-1</f>
        <v>0.0440421977050618</v>
      </c>
      <c r="F54" s="53" t="n">
        <f aca="false">+F53/E53-1</f>
        <v>0.0380298278763718</v>
      </c>
      <c r="G54" s="53" t="n">
        <f aca="false">+G53/F53-1</f>
        <v>0.0328510979902861</v>
      </c>
      <c r="H54" s="53" t="n">
        <f aca="false">+H53/G53-1</f>
        <v>0.0283871980355277</v>
      </c>
      <c r="I54" s="53" t="n">
        <f aca="false">+I53/H53-1</f>
        <v>0.0245370516993673</v>
      </c>
      <c r="J54" s="53" t="n">
        <f aca="false">+J53/I53-1</f>
        <v>0.0212144734733195</v>
      </c>
      <c r="K54" s="53" t="n">
        <f aca="false">+K53/J53-1</f>
        <v>0.0183458280646809</v>
      </c>
      <c r="L54" s="53" t="n">
        <f aca="false">+L53/K53-1</f>
        <v>0.0158680927876849</v>
      </c>
      <c r="M54" s="53" t="n">
        <f aca="false">+M53/L53-1</f>
        <v>0.0137272455218707</v>
      </c>
      <c r="N54" s="53" t="n">
        <f aca="false">+N53/M53-1</f>
        <v>0.0118769174356002</v>
      </c>
      <c r="O54" s="53" t="n">
        <f aca="false">+O53/N53-1</f>
        <v>0.0102772623618341</v>
      </c>
      <c r="P54" s="53" t="n">
        <f aca="false">+P53/O53-1</f>
        <v>0.00889400447656175</v>
      </c>
      <c r="Q54" s="53" t="n">
        <f aca="false">+Q53/P53-1</f>
        <v>0.00769763350169694</v>
      </c>
      <c r="R54" s="53" t="n">
        <f aca="false">+R53/Q53-1</f>
        <v>0.00666272256503775</v>
      </c>
      <c r="S54" s="53" t="n">
        <f aca="false">+S53/R53-1</f>
        <v>0.00576734850009841</v>
      </c>
      <c r="T54" s="53" t="n">
        <f aca="false">+T53/S53-1</f>
        <v>0.00499259804990126</v>
      </c>
      <c r="U54" s="53" t="n">
        <f aca="false">+U53/T53-1</f>
        <v>0.004322146374931</v>
      </c>
      <c r="V54" s="53" t="n">
        <f aca="false">+V53/U53-1</f>
        <v>0.00374189662143354</v>
      </c>
      <c r="W54" s="53" t="n">
        <f aca="false">+W53/V53-1</f>
        <v>0.00323967120909519</v>
      </c>
      <c r="X54" s="53" t="n">
        <f aca="false">+X53/W53-1</f>
        <v>0.00280494704340173</v>
      </c>
      <c r="Y54" s="53" t="n">
        <f aca="false">+Y53/X53-1</f>
        <v>0.00242862812156264</v>
      </c>
      <c r="Z54" s="53" t="n">
        <f aca="false">+Z53/Y53-1</f>
        <v>0.00210285003968003</v>
      </c>
      <c r="AA54" s="53" t="n">
        <f aca="false">+AA53/Z53-1</f>
        <v>0.00182081176604942</v>
      </c>
      <c r="AB54" s="53" t="n">
        <f aca="false">+AB53/AA53-1</f>
        <v>0.00157663075810754</v>
      </c>
      <c r="AC54" s="53" t="n">
        <f aca="false">+AC53/AB53-1</f>
        <v>0.00136521809338186</v>
      </c>
      <c r="AD54" s="53" t="n">
        <f aca="false">+AD53/AC53-1</f>
        <v>0.00118217078203897</v>
      </c>
      <c r="AE54" s="53" t="n">
        <f aca="false">+AE53/AD53-1</f>
        <v>0.00102367884611132</v>
      </c>
      <c r="AF54" s="53" t="n">
        <f aca="false">+AF53/AE53-1</f>
        <v>0.000886445101917488</v>
      </c>
      <c r="AG54" s="53" t="n">
        <f aca="false">+AG53/AF53-1</f>
        <v>0.000767615880728156</v>
      </c>
      <c r="AH54" s="53" t="n">
        <f aca="false">+AH53/AG53-1</f>
        <v>0.000664721174071348</v>
      </c>
      <c r="AI54" s="53" t="n">
        <f aca="false">+AI53/AH53-1</f>
        <v>0.000575622905925277</v>
      </c>
      <c r="AJ54" s="53" t="n">
        <f aca="false">+AJ53/AI53-1</f>
        <v>0.00049847021560212</v>
      </c>
      <c r="AK54" s="53" t="n">
        <f aca="false">+AK53/AJ53-1</f>
        <v>0.000431660792553856</v>
      </c>
      <c r="AL54" s="53" t="n">
        <f aca="false">+AL53/AK53-1</f>
        <v>0.000373807436817586</v>
      </c>
      <c r="AM54" s="53" t="n">
        <f aca="false">+AM53/AL53-1</f>
        <v>0.000323709133888572</v>
      </c>
      <c r="AN54" s="53" t="n">
        <f aca="false">+AN53/AM53-1</f>
        <v>0.000280326030715816</v>
      </c>
      <c r="AO54" s="53" t="n">
        <f aca="false">+AO53/AN53-1</f>
        <v>0.000242757783550429</v>
      </c>
      <c r="AP54" s="53" t="n">
        <f aca="false">+AP53/AO53-1</f>
        <v>0.00021022482156563</v>
      </c>
      <c r="AQ54" s="53" t="n">
        <f aca="false">+AQ53/AP53-1</f>
        <v>0.000182052131422417</v>
      </c>
      <c r="AR54" s="53" t="n">
        <f aca="false">+AR53/AQ53-1</f>
        <v>0.000157655222920106</v>
      </c>
      <c r="AS54" s="53" t="n">
        <f aca="false">+AS53/AR53-1</f>
        <v>0.000136527980985734</v>
      </c>
      <c r="AT54" s="53" t="n">
        <f aca="false">+AT53/AS53-1</f>
        <v>0.000118232150065234</v>
      </c>
      <c r="AU54" s="53" t="n">
        <f aca="false">+AU53/AT53-1</f>
        <v>0.000102388230918349</v>
      </c>
      <c r="AV54" s="53" t="n">
        <f aca="false">+AV53/AU53-1</f>
        <v>8.86675997358033E-005</v>
      </c>
      <c r="AW54" s="53" t="n">
        <f aca="false">+AW53/AV53-1</f>
        <v>7.67856852168514E-005</v>
      </c>
      <c r="AX54" s="53" t="n">
        <f aca="false">+AX53/AW53-1</f>
        <v>6.64960613026011E-005</v>
      </c>
      <c r="AY54" s="53" t="n">
        <f aca="false">+AY53/AX53-1</f>
        <v>5.75853325470721E-005</v>
      </c>
      <c r="AZ54" s="53" t="n">
        <f aca="false">+AZ53/AY53-1</f>
        <v>4.98687055772162E-005</v>
      </c>
      <c r="BA54" s="53" t="n">
        <f aca="false">+BA53/AZ53-1</f>
        <v>4.31861547429691E-005</v>
      </c>
      <c r="BB54" s="53" t="n">
        <f aca="false">+BB53/BA53-1</f>
        <v>3.73991017925679E-005</v>
      </c>
      <c r="BC54" s="53" t="n">
        <f aca="false">+BC53/BB53-1</f>
        <v>3.23875409999896E-005</v>
      </c>
      <c r="BD54" s="53" t="n">
        <f aca="false">+BD53/BC53-1</f>
        <v>2.80475496428068E-005</v>
      </c>
      <c r="BE54" s="53" t="n">
        <f aca="false">+BE53/BD53-1</f>
        <v>2.42891323436467E-005</v>
      </c>
      <c r="BF54" s="53" t="n">
        <f aca="false">+BF53/BE53-1</f>
        <v>2.10343543847191E-005</v>
      </c>
      <c r="BG54" s="53" t="n">
        <f aca="false">+BG53/BF53-1</f>
        <v>1.82157252228698E-005</v>
      </c>
      <c r="BH54" s="53" t="n">
        <f aca="false">+BH53/BG53-1</f>
        <v>1.57747987992174E-005</v>
      </c>
      <c r="BI54" s="53" t="n">
        <f aca="false">+BI53/BH53-1</f>
        <v>1.36609613152761E-005</v>
      </c>
      <c r="BJ54" s="54"/>
      <c r="BK54" s="54"/>
      <c r="BL54" s="54"/>
      <c r="BM54" s="54"/>
      <c r="BN54" s="54"/>
      <c r="BO54" s="54"/>
      <c r="BP54" s="54"/>
      <c r="BQ54" s="54"/>
      <c r="BR54" s="54"/>
      <c r="BS54" s="54"/>
      <c r="BT54" s="54"/>
      <c r="BU54" s="54"/>
      <c r="BV54" s="54"/>
      <c r="BW54" s="54"/>
      <c r="BX54" s="54"/>
      <c r="BY54" s="54"/>
      <c r="BZ54" s="54"/>
      <c r="CA54" s="54"/>
      <c r="CB54" s="54"/>
      <c r="CC54" s="54"/>
      <c r="CD54" s="54"/>
      <c r="CE54" s="54"/>
      <c r="CF54" s="54"/>
      <c r="CG54" s="54"/>
      <c r="CH54" s="54"/>
      <c r="CI54" s="54"/>
      <c r="CJ54" s="54"/>
      <c r="CK54" s="54"/>
      <c r="CL54" s="54"/>
      <c r="CM54" s="54"/>
      <c r="CN54" s="54"/>
      <c r="CO54" s="54"/>
      <c r="CP54" s="54"/>
      <c r="CQ54" s="54"/>
      <c r="CR54" s="54"/>
      <c r="CS54" s="54"/>
      <c r="CT54" s="54"/>
      <c r="CU54" s="54"/>
      <c r="CV54" s="54"/>
      <c r="CW54" s="54"/>
      <c r="CX54" s="54"/>
      <c r="CY54" s="54"/>
      <c r="CZ54" s="54"/>
      <c r="DA54" s="54"/>
      <c r="DB54" s="54"/>
      <c r="DC54" s="54"/>
      <c r="DD54" s="54"/>
      <c r="DE54" s="54"/>
      <c r="DF54" s="54"/>
      <c r="DG54" s="54"/>
      <c r="DH54" s="54"/>
      <c r="DI54" s="54"/>
      <c r="DJ54" s="54"/>
      <c r="DK54" s="54"/>
      <c r="DL54" s="54"/>
      <c r="DM54" s="54"/>
      <c r="DN54" s="54"/>
      <c r="DO54" s="54"/>
      <c r="DP54" s="54"/>
      <c r="DQ54" s="54"/>
      <c r="DR54" s="54"/>
      <c r="DS54" s="54"/>
      <c r="DT54" s="54"/>
    </row>
    <row r="55" s="64" customFormat="true" ht="38.45" hidden="false" customHeight="true" outlineLevel="0" collapsed="false">
      <c r="A55" s="46" t="str">
        <f aca="false">Base!A55</f>
        <v>Global parameters</v>
      </c>
      <c r="B55" s="138"/>
      <c r="C55" s="138"/>
      <c r="D55" s="138"/>
      <c r="E55" s="138"/>
      <c r="F55" s="138"/>
      <c r="G55" s="138"/>
      <c r="H55" s="138"/>
      <c r="I55" s="138"/>
      <c r="J55" s="138"/>
      <c r="K55" s="138"/>
      <c r="L55" s="138"/>
      <c r="M55" s="138"/>
      <c r="N55" s="138"/>
      <c r="O55" s="138"/>
      <c r="P55" s="138"/>
      <c r="Q55" s="138"/>
      <c r="R55" s="138"/>
      <c r="S55" s="138"/>
      <c r="T55" s="138"/>
      <c r="U55" s="138"/>
      <c r="V55" s="138"/>
      <c r="W55" s="138"/>
      <c r="X55" s="138"/>
      <c r="Y55" s="138"/>
      <c r="Z55" s="138"/>
      <c r="AA55" s="138"/>
      <c r="AB55" s="138"/>
      <c r="AC55" s="138"/>
      <c r="AD55" s="138"/>
      <c r="AE55" s="138"/>
      <c r="AF55" s="138"/>
      <c r="AG55" s="138"/>
      <c r="AH55" s="138"/>
      <c r="AI55" s="138"/>
      <c r="AJ55" s="138"/>
      <c r="AK55" s="138"/>
      <c r="AL55" s="138"/>
      <c r="AM55" s="138"/>
      <c r="AN55" s="138"/>
      <c r="AO55" s="138"/>
      <c r="AP55" s="138"/>
      <c r="AQ55" s="138"/>
      <c r="AR55" s="138"/>
      <c r="AS55" s="138"/>
      <c r="AT55" s="138"/>
      <c r="AU55" s="138"/>
      <c r="AV55" s="138"/>
      <c r="AW55" s="138"/>
      <c r="AX55" s="138"/>
      <c r="AY55" s="138"/>
      <c r="AZ55" s="138"/>
      <c r="BA55" s="138"/>
      <c r="BB55" s="138"/>
      <c r="BC55" s="138"/>
      <c r="BD55" s="138"/>
      <c r="BE55" s="138"/>
      <c r="BF55" s="138"/>
      <c r="BG55" s="138"/>
      <c r="BH55" s="138"/>
      <c r="BI55" s="138"/>
      <c r="BJ55" s="139"/>
      <c r="BK55" s="139"/>
      <c r="BL55" s="139"/>
      <c r="BM55" s="139"/>
      <c r="BN55" s="139"/>
      <c r="BO55" s="139"/>
      <c r="BP55" s="139"/>
      <c r="BQ55" s="139"/>
      <c r="BR55" s="139"/>
      <c r="BS55" s="139"/>
      <c r="BT55" s="139"/>
      <c r="BU55" s="139"/>
      <c r="BV55" s="139"/>
      <c r="BW55" s="139"/>
      <c r="BX55" s="139"/>
      <c r="BY55" s="139"/>
      <c r="BZ55" s="139"/>
    </row>
    <row r="56" s="67" customFormat="true" ht="21" hidden="false" customHeight="true" outlineLevel="0" collapsed="false">
      <c r="A56" s="48" t="str">
        <f aca="false">Base!A56</f>
        <v>CARBON LIMITS</v>
      </c>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c r="Z56" s="140"/>
      <c r="AA56" s="140"/>
      <c r="AB56" s="140"/>
      <c r="AC56" s="140"/>
      <c r="AD56" s="140"/>
      <c r="AE56" s="140"/>
      <c r="AF56" s="140"/>
      <c r="AG56" s="140"/>
      <c r="AH56" s="140"/>
      <c r="AI56" s="140"/>
      <c r="AJ56" s="140"/>
      <c r="AK56" s="140"/>
      <c r="AL56" s="140"/>
      <c r="AM56" s="140"/>
      <c r="AN56" s="140"/>
      <c r="AO56" s="140"/>
      <c r="AP56" s="140"/>
      <c r="AQ56" s="140"/>
      <c r="AR56" s="140"/>
      <c r="AS56" s="140"/>
      <c r="AT56" s="140"/>
      <c r="AU56" s="140"/>
      <c r="AV56" s="140"/>
      <c r="AW56" s="140"/>
      <c r="AX56" s="140"/>
      <c r="AY56" s="140"/>
      <c r="AZ56" s="140"/>
      <c r="BA56" s="140"/>
      <c r="BB56" s="140"/>
      <c r="BC56" s="140"/>
      <c r="BD56" s="140"/>
      <c r="BE56" s="140"/>
      <c r="BF56" s="140"/>
      <c r="BG56" s="140"/>
      <c r="BH56" s="140"/>
      <c r="BI56" s="140"/>
      <c r="BJ56" s="42"/>
      <c r="BK56" s="42"/>
      <c r="BL56" s="42"/>
      <c r="BM56" s="42"/>
      <c r="BN56" s="42"/>
      <c r="BO56" s="42"/>
      <c r="BP56" s="42"/>
      <c r="BQ56" s="42"/>
      <c r="BR56" s="42"/>
      <c r="BS56" s="42"/>
      <c r="BT56" s="42"/>
      <c r="BU56" s="42"/>
      <c r="BV56" s="42"/>
      <c r="BW56" s="42"/>
      <c r="BX56" s="42"/>
      <c r="BY56" s="42"/>
      <c r="BZ56" s="42"/>
    </row>
    <row r="57" s="67" customFormat="true" ht="21" hidden="false" customHeight="true" outlineLevel="0" collapsed="false">
      <c r="A57" s="49" t="str">
        <f aca="false">Base!A57</f>
        <v>Maximum carbon resources (GtC)</v>
      </c>
      <c r="B57" s="53" t="n">
        <f aca="false">+Base!B57</f>
        <v>6000</v>
      </c>
      <c r="C57" s="140"/>
      <c r="D57" s="140"/>
      <c r="E57" s="140"/>
      <c r="F57" s="140"/>
      <c r="G57" s="140"/>
      <c r="H57" s="140"/>
      <c r="I57" s="140"/>
      <c r="J57" s="140"/>
      <c r="K57" s="140"/>
      <c r="L57" s="140"/>
      <c r="M57" s="140"/>
      <c r="N57" s="140"/>
      <c r="O57" s="140"/>
      <c r="P57" s="140"/>
      <c r="Q57" s="140"/>
      <c r="R57" s="140"/>
      <c r="S57" s="140"/>
      <c r="T57" s="140"/>
      <c r="U57" s="140"/>
      <c r="V57" s="140"/>
      <c r="W57" s="140"/>
      <c r="X57" s="140"/>
      <c r="Y57" s="140"/>
      <c r="Z57" s="140"/>
      <c r="AA57" s="140"/>
      <c r="AB57" s="140"/>
      <c r="AC57" s="140"/>
      <c r="AD57" s="140"/>
      <c r="AE57" s="140"/>
      <c r="AF57" s="140"/>
      <c r="AG57" s="140"/>
      <c r="AH57" s="140"/>
      <c r="AI57" s="140"/>
      <c r="AJ57" s="140"/>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140"/>
      <c r="BG57" s="140"/>
      <c r="BH57" s="140"/>
      <c r="BI57" s="140"/>
      <c r="BJ57" s="42"/>
      <c r="BK57" s="42"/>
      <c r="BL57" s="42"/>
      <c r="BM57" s="42"/>
      <c r="BN57" s="42"/>
      <c r="BO57" s="42"/>
      <c r="BP57" s="42"/>
      <c r="BQ57" s="42"/>
      <c r="BR57" s="42"/>
      <c r="BS57" s="42"/>
      <c r="BT57" s="42"/>
      <c r="BU57" s="42"/>
      <c r="BV57" s="42"/>
      <c r="BW57" s="42"/>
      <c r="BX57" s="42"/>
      <c r="BY57" s="42"/>
      <c r="BZ57" s="42"/>
    </row>
    <row r="58" s="67" customFormat="true" ht="21" hidden="false" customHeight="true" outlineLevel="0" collapsed="false">
      <c r="A58" s="48" t="str">
        <f aca="false">Base!A58</f>
        <v>CARBON CYCLE INITIAL CONDITIONS</v>
      </c>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140"/>
      <c r="BG58" s="140"/>
      <c r="BH58" s="140"/>
      <c r="BI58" s="140"/>
      <c r="BJ58" s="42"/>
      <c r="BK58" s="42"/>
      <c r="BL58" s="42"/>
      <c r="BM58" s="42"/>
      <c r="BN58" s="42"/>
      <c r="BO58" s="42"/>
      <c r="BP58" s="42"/>
      <c r="BQ58" s="42"/>
      <c r="BR58" s="42"/>
      <c r="BS58" s="42"/>
      <c r="BT58" s="42"/>
      <c r="BU58" s="42"/>
      <c r="BV58" s="42"/>
      <c r="BW58" s="42"/>
      <c r="BX58" s="42"/>
      <c r="BY58" s="42"/>
      <c r="BZ58" s="42"/>
    </row>
    <row r="59" s="67" customFormat="true" ht="21" hidden="false" customHeight="true" outlineLevel="0" collapsed="false">
      <c r="A59" s="49" t="str">
        <f aca="false">Base!A59</f>
        <v>Initial atmospheric concentration of CO2 (GTC), 2010</v>
      </c>
      <c r="B59" s="47"/>
      <c r="C59" s="47"/>
      <c r="D59" s="140"/>
      <c r="E59" s="140"/>
      <c r="F59" s="140"/>
      <c r="G59" s="140"/>
      <c r="H59" s="140"/>
      <c r="I59" s="140"/>
      <c r="J59" s="140"/>
      <c r="K59" s="140"/>
      <c r="L59" s="140"/>
      <c r="M59" s="140"/>
      <c r="N59" s="140"/>
      <c r="O59" s="140"/>
      <c r="P59" s="140"/>
      <c r="Q59" s="140"/>
      <c r="R59" s="140"/>
      <c r="S59" s="140"/>
      <c r="T59" s="140"/>
      <c r="U59" s="140"/>
      <c r="V59" s="140"/>
      <c r="W59" s="140"/>
      <c r="X59" s="140"/>
      <c r="Y59" s="140"/>
      <c r="Z59" s="140"/>
      <c r="AA59" s="140"/>
      <c r="AB59" s="140"/>
      <c r="AC59" s="140"/>
      <c r="AD59" s="140"/>
      <c r="AE59" s="140"/>
      <c r="AF59" s="140"/>
      <c r="AG59" s="140"/>
      <c r="AH59" s="140"/>
      <c r="AI59" s="140"/>
      <c r="AJ59" s="140"/>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140"/>
      <c r="BG59" s="140"/>
      <c r="BH59" s="140"/>
      <c r="BI59" s="140"/>
      <c r="BJ59" s="42"/>
      <c r="BK59" s="42"/>
      <c r="BL59" s="42"/>
      <c r="BM59" s="42"/>
      <c r="BN59" s="42"/>
      <c r="BO59" s="42"/>
      <c r="BP59" s="42"/>
      <c r="BQ59" s="42"/>
      <c r="BR59" s="42"/>
      <c r="BS59" s="42"/>
      <c r="BT59" s="42"/>
      <c r="BU59" s="42"/>
      <c r="BV59" s="42"/>
      <c r="BW59" s="42"/>
      <c r="BX59" s="42"/>
      <c r="BY59" s="42"/>
      <c r="BZ59" s="42"/>
    </row>
    <row r="60" s="67" customFormat="true" ht="21" hidden="false" customHeight="true" outlineLevel="0" collapsed="false">
      <c r="A60" s="49" t="str">
        <f aca="false">Base!A60</f>
        <v>  At end 2010</v>
      </c>
      <c r="B60" s="53" t="n">
        <f aca="false">+Base!B60</f>
        <v>830.4</v>
      </c>
      <c r="C60" s="140"/>
      <c r="D60" s="140"/>
      <c r="E60" s="140"/>
      <c r="F60" s="140"/>
      <c r="G60" s="140"/>
      <c r="H60" s="140"/>
      <c r="I60" s="140"/>
      <c r="J60" s="140"/>
      <c r="K60" s="140"/>
      <c r="L60" s="140"/>
      <c r="M60" s="140"/>
      <c r="N60" s="140"/>
      <c r="O60" s="140"/>
      <c r="P60" s="140"/>
      <c r="Q60" s="140"/>
      <c r="R60" s="140"/>
      <c r="S60" s="140"/>
      <c r="T60" s="140"/>
      <c r="U60" s="140"/>
      <c r="V60" s="140"/>
      <c r="W60" s="140"/>
      <c r="X60" s="140"/>
      <c r="Y60" s="140"/>
      <c r="Z60" s="140"/>
      <c r="AA60" s="140"/>
      <c r="AB60" s="140"/>
      <c r="AC60" s="140"/>
      <c r="AD60" s="140"/>
      <c r="AE60" s="140"/>
      <c r="AF60" s="140"/>
      <c r="AG60" s="140"/>
      <c r="AH60" s="140"/>
      <c r="AI60" s="140"/>
      <c r="AJ60" s="140"/>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140"/>
      <c r="BG60" s="140"/>
      <c r="BH60" s="140"/>
      <c r="BI60" s="140"/>
      <c r="BJ60" s="42"/>
      <c r="BK60" s="42"/>
      <c r="BL60" s="42"/>
      <c r="BM60" s="42"/>
      <c r="BN60" s="42"/>
      <c r="BO60" s="42"/>
      <c r="BP60" s="42"/>
      <c r="BQ60" s="42"/>
      <c r="BR60" s="42"/>
      <c r="BS60" s="42"/>
      <c r="BT60" s="42"/>
      <c r="BU60" s="42"/>
      <c r="BV60" s="42"/>
      <c r="BW60" s="42"/>
      <c r="BX60" s="42"/>
      <c r="BY60" s="42"/>
      <c r="BZ60" s="42"/>
    </row>
    <row r="61" s="67" customFormat="true" ht="21" hidden="false" customHeight="true" outlineLevel="0" collapsed="false">
      <c r="A61" s="49" t="n">
        <f aca="false">Base!A61</f>
        <v>0</v>
      </c>
      <c r="B61" s="53" t="n">
        <f aca="false">+Base!B61</f>
        <v>0</v>
      </c>
      <c r="C61" s="140"/>
      <c r="D61" s="140"/>
      <c r="E61" s="140"/>
      <c r="F61" s="140"/>
      <c r="G61" s="140"/>
      <c r="H61" s="140"/>
      <c r="I61" s="140"/>
      <c r="J61" s="140"/>
      <c r="K61" s="140"/>
      <c r="L61" s="140"/>
      <c r="M61" s="140"/>
      <c r="N61" s="140"/>
      <c r="O61" s="140"/>
      <c r="P61" s="140"/>
      <c r="Q61" s="140"/>
      <c r="R61" s="140"/>
      <c r="S61" s="140"/>
      <c r="T61" s="140"/>
      <c r="U61" s="140"/>
      <c r="V61" s="140"/>
      <c r="W61" s="140"/>
      <c r="X61" s="140"/>
      <c r="Y61" s="140"/>
      <c r="Z61" s="140"/>
      <c r="AA61" s="140"/>
      <c r="AB61" s="140"/>
      <c r="AC61" s="140"/>
      <c r="AD61" s="140"/>
      <c r="AE61" s="140"/>
      <c r="AF61" s="140"/>
      <c r="AG61" s="140"/>
      <c r="AH61" s="140"/>
      <c r="AI61" s="140"/>
      <c r="AJ61" s="140"/>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140"/>
      <c r="BG61" s="140"/>
      <c r="BH61" s="140"/>
      <c r="BI61" s="140"/>
      <c r="BJ61" s="42"/>
      <c r="BK61" s="42"/>
      <c r="BL61" s="42"/>
      <c r="BM61" s="42"/>
      <c r="BN61" s="42"/>
      <c r="BO61" s="42"/>
      <c r="BP61" s="42"/>
      <c r="BQ61" s="42"/>
      <c r="BR61" s="42"/>
      <c r="BS61" s="42"/>
      <c r="BT61" s="42"/>
      <c r="BU61" s="42"/>
      <c r="BV61" s="42"/>
      <c r="BW61" s="42"/>
      <c r="BX61" s="42"/>
      <c r="BY61" s="42"/>
      <c r="BZ61" s="42"/>
    </row>
    <row r="62" s="67" customFormat="true" ht="21" hidden="false" customHeight="true" outlineLevel="0" collapsed="false">
      <c r="A62" s="49" t="str">
        <f aca="false">Base!A62</f>
        <v>CO2 in biosphere/shallow oceans (GTC), 2010</v>
      </c>
      <c r="B62" s="53" t="n">
        <f aca="false">+Base!B62</f>
        <v>1527</v>
      </c>
      <c r="C62" s="140"/>
      <c r="D62" s="140"/>
      <c r="E62" s="140"/>
      <c r="F62" s="140"/>
      <c r="G62" s="140"/>
      <c r="H62" s="140"/>
      <c r="I62" s="140"/>
      <c r="J62" s="140"/>
      <c r="K62" s="140"/>
      <c r="L62" s="140"/>
      <c r="M62" s="140"/>
      <c r="N62" s="140"/>
      <c r="O62" s="140"/>
      <c r="P62" s="140"/>
      <c r="Q62" s="140"/>
      <c r="R62" s="140"/>
      <c r="S62" s="140"/>
      <c r="T62" s="140"/>
      <c r="U62" s="140"/>
      <c r="V62" s="140"/>
      <c r="W62" s="140"/>
      <c r="X62" s="140"/>
      <c r="Y62" s="140"/>
      <c r="Z62" s="140"/>
      <c r="AA62" s="140"/>
      <c r="AB62" s="140"/>
      <c r="AC62" s="140"/>
      <c r="AD62" s="140"/>
      <c r="AE62" s="140"/>
      <c r="AF62" s="140"/>
      <c r="AG62" s="140"/>
      <c r="AH62" s="140"/>
      <c r="AI62" s="140"/>
      <c r="AJ62" s="140"/>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140"/>
      <c r="BG62" s="140"/>
      <c r="BH62" s="140"/>
      <c r="BI62" s="140"/>
      <c r="BJ62" s="42"/>
      <c r="BK62" s="42"/>
      <c r="BL62" s="42"/>
      <c r="BM62" s="42"/>
      <c r="BN62" s="42"/>
      <c r="BO62" s="42"/>
      <c r="BP62" s="42"/>
      <c r="BQ62" s="42"/>
      <c r="BR62" s="42"/>
      <c r="BS62" s="42"/>
      <c r="BT62" s="42"/>
      <c r="BU62" s="42"/>
      <c r="BV62" s="42"/>
      <c r="BW62" s="42"/>
      <c r="BX62" s="42"/>
      <c r="BY62" s="42"/>
      <c r="BZ62" s="42"/>
    </row>
    <row r="63" s="67" customFormat="true" ht="21" hidden="false" customHeight="true" outlineLevel="0" collapsed="false">
      <c r="A63" s="49" t="str">
        <f aca="false">Base!A63</f>
        <v>Initial concentration of CO2 in deep oceans (GTC), 2010</v>
      </c>
      <c r="B63" s="53" t="n">
        <f aca="false">+Base!B63</f>
        <v>10010</v>
      </c>
      <c r="C63" s="140"/>
      <c r="D63" s="140"/>
      <c r="E63" s="140"/>
      <c r="F63" s="140"/>
      <c r="G63" s="140"/>
      <c r="H63" s="140"/>
      <c r="I63" s="140"/>
      <c r="J63" s="140"/>
      <c r="K63" s="140"/>
      <c r="L63" s="140"/>
      <c r="M63" s="140"/>
      <c r="N63" s="140"/>
      <c r="O63" s="140"/>
      <c r="P63" s="140"/>
      <c r="Q63" s="140"/>
      <c r="R63" s="140"/>
      <c r="S63" s="140"/>
      <c r="T63" s="140"/>
      <c r="U63" s="140"/>
      <c r="V63" s="140"/>
      <c r="W63" s="140"/>
      <c r="X63" s="140"/>
      <c r="Y63" s="140"/>
      <c r="Z63" s="140"/>
      <c r="AA63" s="140"/>
      <c r="AB63" s="140"/>
      <c r="AC63" s="140"/>
      <c r="AD63" s="140"/>
      <c r="AE63" s="140"/>
      <c r="AF63" s="140"/>
      <c r="AG63" s="140"/>
      <c r="AH63" s="140"/>
      <c r="AI63" s="140"/>
      <c r="AJ63" s="140"/>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140"/>
      <c r="BG63" s="140"/>
      <c r="BH63" s="140"/>
      <c r="BI63" s="140"/>
      <c r="BJ63" s="42"/>
      <c r="BK63" s="42"/>
      <c r="BL63" s="42"/>
      <c r="BM63" s="42"/>
      <c r="BN63" s="42"/>
      <c r="BO63" s="42"/>
      <c r="BP63" s="42"/>
      <c r="BQ63" s="42"/>
      <c r="BR63" s="42"/>
      <c r="BS63" s="42"/>
      <c r="BT63" s="42"/>
      <c r="BU63" s="42"/>
      <c r="BV63" s="42"/>
      <c r="BW63" s="42"/>
      <c r="BX63" s="42"/>
      <c r="BY63" s="42"/>
      <c r="BZ63" s="42"/>
    </row>
    <row r="64" s="67" customFormat="true" ht="21" hidden="false" customHeight="true" outlineLevel="0" collapsed="false">
      <c r="A64" s="48" t="str">
        <f aca="false">Base!A64</f>
        <v>CARBON CYCLE PARAMETERS (per 5 year period)</v>
      </c>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c r="AD64" s="140"/>
      <c r="AE64" s="140"/>
      <c r="AF64" s="140"/>
      <c r="AG64" s="140"/>
      <c r="AH64" s="140"/>
      <c r="AI64" s="140"/>
      <c r="AJ64" s="140"/>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140"/>
      <c r="BG64" s="140"/>
      <c r="BH64" s="140"/>
      <c r="BI64" s="140"/>
      <c r="BJ64" s="42"/>
      <c r="BK64" s="42"/>
      <c r="BL64" s="42"/>
      <c r="BM64" s="42"/>
      <c r="BN64" s="42"/>
      <c r="BO64" s="42"/>
      <c r="BP64" s="42"/>
      <c r="BQ64" s="42"/>
      <c r="BR64" s="42"/>
      <c r="BS64" s="42"/>
      <c r="BT64" s="42"/>
      <c r="BU64" s="42"/>
      <c r="BV64" s="42"/>
      <c r="BW64" s="42"/>
      <c r="BX64" s="42"/>
      <c r="BY64" s="42"/>
      <c r="BZ64" s="42"/>
    </row>
    <row r="65" s="67" customFormat="true" ht="21" hidden="false" customHeight="true" outlineLevel="0" collapsed="false">
      <c r="A65" s="49" t="str">
        <f aca="false">Base!A65</f>
        <v>      Atmosphere to atmosphere (b11)</v>
      </c>
      <c r="B65" s="53" t="n">
        <f aca="false">+Base!B65</f>
        <v>0.912</v>
      </c>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c r="AD65" s="140"/>
      <c r="AE65" s="140"/>
      <c r="AF65" s="140"/>
      <c r="AG65" s="140"/>
      <c r="AH65" s="140"/>
      <c r="AI65" s="140"/>
      <c r="AJ65" s="140"/>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140"/>
      <c r="BG65" s="140"/>
      <c r="BH65" s="140"/>
      <c r="BI65" s="140"/>
      <c r="BJ65" s="42"/>
      <c r="BK65" s="42"/>
      <c r="BL65" s="42"/>
      <c r="BM65" s="42"/>
      <c r="BN65" s="42"/>
      <c r="BO65" s="42"/>
      <c r="BP65" s="42"/>
      <c r="BQ65" s="42"/>
      <c r="BR65" s="42"/>
      <c r="BS65" s="42"/>
      <c r="BT65" s="42"/>
      <c r="BU65" s="42"/>
      <c r="BV65" s="42"/>
      <c r="BW65" s="42"/>
      <c r="BX65" s="42"/>
      <c r="BY65" s="42"/>
      <c r="BZ65" s="42"/>
    </row>
    <row r="66" s="67" customFormat="true" ht="21" hidden="false" customHeight="true" outlineLevel="0" collapsed="false">
      <c r="A66" s="49" t="str">
        <f aca="false">Base!A66</f>
        <v>       Biosphere/shallow oceans to atmosphere (b21)</v>
      </c>
      <c r="B66" s="53" t="n">
        <f aca="false">+Base!B66</f>
        <v>0.0383288888888889</v>
      </c>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c r="AD66" s="140"/>
      <c r="AE66" s="140"/>
      <c r="AF66" s="140"/>
      <c r="AG66" s="140"/>
      <c r="AH66" s="140"/>
      <c r="AI66" s="140"/>
      <c r="AJ66" s="140"/>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140"/>
      <c r="BG66" s="140"/>
      <c r="BH66" s="140"/>
      <c r="BI66" s="140"/>
      <c r="BJ66" s="42"/>
      <c r="BK66" s="42"/>
      <c r="BL66" s="42"/>
      <c r="BM66" s="42"/>
      <c r="BN66" s="42"/>
      <c r="BO66" s="42"/>
      <c r="BP66" s="42"/>
      <c r="BQ66" s="42"/>
      <c r="BR66" s="42"/>
      <c r="BS66" s="42"/>
      <c r="BT66" s="42"/>
      <c r="BU66" s="42"/>
      <c r="BV66" s="42"/>
      <c r="BW66" s="42"/>
      <c r="BX66" s="42"/>
      <c r="BY66" s="42"/>
      <c r="BZ66" s="42"/>
    </row>
    <row r="67" s="67" customFormat="true" ht="21" hidden="false" customHeight="true" outlineLevel="0" collapsed="false">
      <c r="A67" s="49" t="str">
        <f aca="false">Base!A67</f>
        <v>      Atmosphere to biosphere/shallow oceans (b12)</v>
      </c>
      <c r="B67" s="53" t="n">
        <f aca="false">+Base!B67</f>
        <v>0.088</v>
      </c>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c r="AD67" s="140"/>
      <c r="AE67" s="140"/>
      <c r="AF67" s="140"/>
      <c r="AG67" s="140"/>
      <c r="AH67" s="140"/>
      <c r="AI67" s="140"/>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140"/>
      <c r="BG67" s="140"/>
      <c r="BH67" s="140"/>
      <c r="BI67" s="140"/>
      <c r="BJ67" s="42"/>
      <c r="BK67" s="42"/>
      <c r="BL67" s="42"/>
      <c r="BM67" s="42"/>
      <c r="BN67" s="42"/>
      <c r="BO67" s="42"/>
      <c r="BP67" s="42"/>
      <c r="BQ67" s="42"/>
      <c r="BR67" s="42"/>
      <c r="BS67" s="42"/>
      <c r="BT67" s="42"/>
      <c r="BU67" s="42"/>
      <c r="BV67" s="42"/>
      <c r="BW67" s="42"/>
      <c r="BX67" s="42"/>
      <c r="BY67" s="42"/>
      <c r="BZ67" s="42"/>
    </row>
    <row r="68" s="67" customFormat="true" ht="21" hidden="false" customHeight="true" outlineLevel="0" collapsed="false">
      <c r="A68" s="49" t="str">
        <f aca="false">Base!A68</f>
        <v>      Biosphere/shallow oceans to B/SO (b22)</v>
      </c>
      <c r="B68" s="53" t="n">
        <f aca="false">+Base!B68</f>
        <v>0.959171111111111</v>
      </c>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c r="AD68" s="140"/>
      <c r="AE68" s="140"/>
      <c r="AF68" s="140"/>
      <c r="AG68" s="140"/>
      <c r="AH68" s="140"/>
      <c r="AI68" s="140"/>
      <c r="AJ68" s="140"/>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140"/>
      <c r="BG68" s="140"/>
      <c r="BH68" s="140"/>
      <c r="BI68" s="140"/>
      <c r="BJ68" s="42"/>
      <c r="BK68" s="42"/>
      <c r="BL68" s="42"/>
      <c r="BM68" s="42"/>
      <c r="BN68" s="42"/>
      <c r="BO68" s="42"/>
      <c r="BP68" s="42"/>
      <c r="BQ68" s="42"/>
      <c r="BR68" s="42"/>
      <c r="BS68" s="42"/>
      <c r="BT68" s="42"/>
      <c r="BU68" s="42"/>
      <c r="BV68" s="42"/>
      <c r="BW68" s="42"/>
      <c r="BX68" s="42"/>
      <c r="BY68" s="42"/>
      <c r="BZ68" s="42"/>
    </row>
    <row r="69" s="67" customFormat="true" ht="21" hidden="false" customHeight="true" outlineLevel="0" collapsed="false">
      <c r="A69" s="49" t="str">
        <f aca="false">Base!A69</f>
        <v>      Deep oceans to biosphere/shallow oceans (b32)</v>
      </c>
      <c r="B69" s="53" t="n">
        <f aca="false">+Base!B69</f>
        <v>0.0003375</v>
      </c>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c r="AD69" s="140"/>
      <c r="AE69" s="140"/>
      <c r="AF69" s="140"/>
      <c r="AG69" s="140"/>
      <c r="AH69" s="140"/>
      <c r="AI69" s="140"/>
      <c r="AJ69" s="140"/>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140"/>
      <c r="BG69" s="140"/>
      <c r="BH69" s="140"/>
      <c r="BI69" s="140"/>
      <c r="BJ69" s="42"/>
      <c r="BK69" s="42"/>
      <c r="BL69" s="42"/>
      <c r="BM69" s="42"/>
      <c r="BN69" s="42"/>
      <c r="BO69" s="42"/>
      <c r="BP69" s="42"/>
      <c r="BQ69" s="42"/>
      <c r="BR69" s="42"/>
      <c r="BS69" s="42"/>
      <c r="BT69" s="42"/>
      <c r="BU69" s="42"/>
      <c r="BV69" s="42"/>
      <c r="BW69" s="42"/>
      <c r="BX69" s="42"/>
      <c r="BY69" s="42"/>
      <c r="BZ69" s="42"/>
    </row>
    <row r="70" s="67" customFormat="true" ht="21" hidden="false" customHeight="true" outlineLevel="0" collapsed="false">
      <c r="A70" s="49" t="str">
        <f aca="false">Base!A70</f>
        <v>      Biosphere/shallow oceans to deep oceans (b23)</v>
      </c>
      <c r="B70" s="53" t="n">
        <f aca="false">+Base!B70</f>
        <v>0.0025</v>
      </c>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c r="AD70" s="140"/>
      <c r="AE70" s="140"/>
      <c r="AF70" s="140"/>
      <c r="AG70" s="140"/>
      <c r="AH70" s="140"/>
      <c r="AI70" s="140"/>
      <c r="AJ70" s="140"/>
      <c r="AK70" s="140"/>
      <c r="AL70" s="140"/>
      <c r="AM70" s="140"/>
      <c r="AN70" s="140"/>
      <c r="AO70" s="140"/>
      <c r="AP70" s="140"/>
      <c r="AQ70" s="140"/>
      <c r="AR70" s="140"/>
      <c r="AS70" s="140"/>
      <c r="AT70" s="140"/>
      <c r="AU70" s="140"/>
      <c r="AV70" s="140"/>
      <c r="AW70" s="140"/>
      <c r="AX70" s="140"/>
      <c r="AY70" s="140"/>
      <c r="AZ70" s="140"/>
      <c r="BA70" s="140"/>
      <c r="BB70" s="140"/>
      <c r="BC70" s="140"/>
      <c r="BD70" s="140"/>
      <c r="BE70" s="140"/>
      <c r="BF70" s="140"/>
      <c r="BG70" s="140"/>
      <c r="BH70" s="140"/>
      <c r="BI70" s="140"/>
      <c r="BJ70" s="42"/>
      <c r="BK70" s="42"/>
      <c r="BL70" s="42"/>
      <c r="BM70" s="42"/>
      <c r="BN70" s="42"/>
      <c r="BO70" s="42"/>
      <c r="BP70" s="42"/>
      <c r="BQ70" s="42"/>
      <c r="BR70" s="42"/>
      <c r="BS70" s="42"/>
      <c r="BT70" s="42"/>
      <c r="BU70" s="42"/>
      <c r="BV70" s="42"/>
      <c r="BW70" s="42"/>
      <c r="BX70" s="42"/>
      <c r="BY70" s="42"/>
      <c r="BZ70" s="42"/>
    </row>
    <row r="71" s="67" customFormat="true" ht="21" hidden="false" customHeight="true" outlineLevel="0" collapsed="false">
      <c r="A71" s="49" t="str">
        <f aca="false">Base!A71</f>
        <v>      Deep oceans to deep oceans (b33)</v>
      </c>
      <c r="B71" s="53" t="n">
        <f aca="false">+Base!B71</f>
        <v>0.9996625</v>
      </c>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c r="AD71" s="140"/>
      <c r="AE71" s="140"/>
      <c r="AF71" s="140"/>
      <c r="AG71" s="140"/>
      <c r="AH71" s="140"/>
      <c r="AI71" s="140"/>
      <c r="AJ71" s="140"/>
      <c r="AK71" s="140"/>
      <c r="AL71" s="140"/>
      <c r="AM71" s="140"/>
      <c r="AN71" s="140"/>
      <c r="AO71" s="140"/>
      <c r="AP71" s="140"/>
      <c r="AQ71" s="140"/>
      <c r="AR71" s="140"/>
      <c r="AS71" s="140"/>
      <c r="AT71" s="140"/>
      <c r="AU71" s="140"/>
      <c r="AV71" s="140"/>
      <c r="AW71" s="140"/>
      <c r="AX71" s="140"/>
      <c r="AY71" s="140"/>
      <c r="AZ71" s="140"/>
      <c r="BA71" s="140"/>
      <c r="BB71" s="140"/>
      <c r="BC71" s="140"/>
      <c r="BD71" s="140"/>
      <c r="BE71" s="140"/>
      <c r="BF71" s="140"/>
      <c r="BG71" s="140"/>
      <c r="BH71" s="140"/>
      <c r="BI71" s="140"/>
      <c r="BJ71" s="42"/>
      <c r="BK71" s="42"/>
      <c r="BL71" s="42"/>
      <c r="BM71" s="42"/>
      <c r="BN71" s="42"/>
      <c r="BO71" s="42"/>
      <c r="BP71" s="42"/>
      <c r="BQ71" s="42"/>
      <c r="BR71" s="42"/>
      <c r="BS71" s="42"/>
      <c r="BT71" s="42"/>
      <c r="BU71" s="42"/>
      <c r="BV71" s="42"/>
      <c r="BW71" s="42"/>
      <c r="BX71" s="42"/>
      <c r="BY71" s="42"/>
      <c r="BZ71" s="42"/>
    </row>
    <row r="72" s="67" customFormat="true" ht="21" hidden="false" customHeight="true" outlineLevel="0" collapsed="false">
      <c r="A72" s="48" t="str">
        <f aca="false">Base!A72</f>
        <v>TEMPERATURE DATA</v>
      </c>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c r="AD72" s="140"/>
      <c r="AE72" s="140"/>
      <c r="AF72" s="140"/>
      <c r="AG72" s="140"/>
      <c r="AH72" s="140"/>
      <c r="AI72" s="140"/>
      <c r="AJ72" s="140"/>
      <c r="AK72" s="140"/>
      <c r="AL72" s="140"/>
      <c r="AM72" s="140"/>
      <c r="AN72" s="140"/>
      <c r="AO72" s="140"/>
      <c r="AP72" s="140"/>
      <c r="AQ72" s="140"/>
      <c r="AR72" s="140"/>
      <c r="AS72" s="140"/>
      <c r="AT72" s="140"/>
      <c r="AU72" s="140"/>
      <c r="AV72" s="140"/>
      <c r="AW72" s="140"/>
      <c r="AX72" s="140"/>
      <c r="AY72" s="140"/>
      <c r="AZ72" s="140"/>
      <c r="BA72" s="140"/>
      <c r="BB72" s="140"/>
      <c r="BC72" s="140"/>
      <c r="BD72" s="140"/>
      <c r="BE72" s="140"/>
      <c r="BF72" s="140"/>
      <c r="BG72" s="140"/>
      <c r="BH72" s="140"/>
      <c r="BI72" s="140"/>
      <c r="BJ72" s="42"/>
      <c r="BK72" s="42"/>
      <c r="BL72" s="42"/>
      <c r="BM72" s="42"/>
      <c r="BN72" s="42"/>
      <c r="BO72" s="42"/>
      <c r="BP72" s="42"/>
      <c r="BQ72" s="42"/>
      <c r="BR72" s="42"/>
      <c r="BS72" s="42"/>
      <c r="BT72" s="42"/>
      <c r="BU72" s="42"/>
      <c r="BV72" s="42"/>
      <c r="BW72" s="42"/>
      <c r="BX72" s="42"/>
      <c r="BY72" s="42"/>
      <c r="BZ72" s="42"/>
    </row>
    <row r="73" s="67" customFormat="true" ht="21" hidden="false" customHeight="true" outlineLevel="0" collapsed="false">
      <c r="A73" s="49" t="str">
        <f aca="false">Base!A73</f>
        <v>Exogenous forcing (Watts per square meter)</v>
      </c>
      <c r="B73" s="53" t="n">
        <f aca="false">+Base!B73</f>
        <v>0.25</v>
      </c>
      <c r="C73" s="53" t="n">
        <f aca="false">+Base!C73</f>
        <v>0.275</v>
      </c>
      <c r="D73" s="53" t="n">
        <f aca="false">+Base!D73</f>
        <v>0.3</v>
      </c>
      <c r="E73" s="53" t="n">
        <f aca="false">+Base!E73</f>
        <v>0.325</v>
      </c>
      <c r="F73" s="53" t="n">
        <f aca="false">+Base!F73</f>
        <v>0.35</v>
      </c>
      <c r="G73" s="53" t="n">
        <f aca="false">+Base!G73</f>
        <v>0.375</v>
      </c>
      <c r="H73" s="53" t="n">
        <f aca="false">+Base!H73</f>
        <v>0.4</v>
      </c>
      <c r="I73" s="53" t="n">
        <f aca="false">+Base!I73</f>
        <v>0.425</v>
      </c>
      <c r="J73" s="53" t="n">
        <f aca="false">+Base!J73</f>
        <v>0.45</v>
      </c>
      <c r="K73" s="53" t="n">
        <f aca="false">+Base!K73</f>
        <v>0.475</v>
      </c>
      <c r="L73" s="53" t="n">
        <f aca="false">+Base!L73</f>
        <v>0.5</v>
      </c>
      <c r="M73" s="53" t="n">
        <f aca="false">+Base!M73</f>
        <v>0.525</v>
      </c>
      <c r="N73" s="53" t="n">
        <f aca="false">+Base!N73</f>
        <v>0.55</v>
      </c>
      <c r="O73" s="53" t="n">
        <f aca="false">+Base!O73</f>
        <v>0.575</v>
      </c>
      <c r="P73" s="53" t="n">
        <f aca="false">+Base!P73</f>
        <v>0.6</v>
      </c>
      <c r="Q73" s="53" t="n">
        <f aca="false">+Base!Q73</f>
        <v>0.625</v>
      </c>
      <c r="R73" s="53" t="n">
        <f aca="false">+Base!R73</f>
        <v>0.65</v>
      </c>
      <c r="S73" s="53" t="n">
        <f aca="false">+Base!S73</f>
        <v>0.675</v>
      </c>
      <c r="T73" s="53" t="n">
        <f aca="false">+Base!T73</f>
        <v>0.7</v>
      </c>
      <c r="U73" s="53" t="n">
        <f aca="false">+Base!U73</f>
        <v>0.7</v>
      </c>
      <c r="V73" s="53" t="n">
        <f aca="false">+Base!V73</f>
        <v>0.7</v>
      </c>
      <c r="W73" s="53" t="n">
        <f aca="false">+Base!W73</f>
        <v>0.7</v>
      </c>
      <c r="X73" s="53" t="n">
        <f aca="false">+Base!X73</f>
        <v>0.7</v>
      </c>
      <c r="Y73" s="53" t="n">
        <f aca="false">+Base!Y73</f>
        <v>0.7</v>
      </c>
      <c r="Z73" s="53" t="n">
        <f aca="false">+Base!Z73</f>
        <v>0.7</v>
      </c>
      <c r="AA73" s="53" t="n">
        <f aca="false">+Base!AA73</f>
        <v>0.7</v>
      </c>
      <c r="AB73" s="53" t="n">
        <f aca="false">+Base!AB73</f>
        <v>0.7</v>
      </c>
      <c r="AC73" s="53" t="n">
        <f aca="false">+Base!AC73</f>
        <v>0.7</v>
      </c>
      <c r="AD73" s="53" t="n">
        <f aca="false">+Base!AD73</f>
        <v>0.7</v>
      </c>
      <c r="AE73" s="53" t="n">
        <f aca="false">+Base!AE73</f>
        <v>0.7</v>
      </c>
      <c r="AF73" s="53" t="n">
        <f aca="false">+Base!AF73</f>
        <v>0.7</v>
      </c>
      <c r="AG73" s="53" t="n">
        <f aca="false">+Base!AG73</f>
        <v>0.7</v>
      </c>
      <c r="AH73" s="53" t="n">
        <f aca="false">+Base!AH73</f>
        <v>0.7</v>
      </c>
      <c r="AI73" s="53" t="n">
        <f aca="false">+Base!AI73</f>
        <v>0.7</v>
      </c>
      <c r="AJ73" s="53" t="n">
        <f aca="false">+Base!AJ73</f>
        <v>0.7</v>
      </c>
      <c r="AK73" s="53" t="n">
        <f aca="false">+Base!AK73</f>
        <v>0.7</v>
      </c>
      <c r="AL73" s="53" t="n">
        <f aca="false">+Base!AL73</f>
        <v>0.7</v>
      </c>
      <c r="AM73" s="53" t="n">
        <f aca="false">+Base!AM73</f>
        <v>0.7</v>
      </c>
      <c r="AN73" s="53" t="n">
        <f aca="false">+Base!AN73</f>
        <v>0.7</v>
      </c>
      <c r="AO73" s="53" t="n">
        <f aca="false">+Base!AO73</f>
        <v>0.7</v>
      </c>
      <c r="AP73" s="53" t="n">
        <f aca="false">+Base!AP73</f>
        <v>0.7</v>
      </c>
      <c r="AQ73" s="53" t="n">
        <f aca="false">+Base!AQ73</f>
        <v>0.7</v>
      </c>
      <c r="AR73" s="53" t="n">
        <f aca="false">+Base!AR73</f>
        <v>0.7</v>
      </c>
      <c r="AS73" s="53" t="n">
        <f aca="false">+Base!AS73</f>
        <v>0.7</v>
      </c>
      <c r="AT73" s="53" t="n">
        <f aca="false">+Base!AT73</f>
        <v>0.7</v>
      </c>
      <c r="AU73" s="53" t="n">
        <f aca="false">+Base!AU73</f>
        <v>0.7</v>
      </c>
      <c r="AV73" s="53" t="n">
        <f aca="false">+Base!AV73</f>
        <v>0.7</v>
      </c>
      <c r="AW73" s="53" t="n">
        <f aca="false">+Base!AW73</f>
        <v>0.7</v>
      </c>
      <c r="AX73" s="53" t="n">
        <f aca="false">+Base!AX73</f>
        <v>0.7</v>
      </c>
      <c r="AY73" s="53" t="n">
        <f aca="false">+Base!AY73</f>
        <v>0.7</v>
      </c>
      <c r="AZ73" s="53" t="n">
        <f aca="false">+Base!AZ73</f>
        <v>0.7</v>
      </c>
      <c r="BA73" s="53" t="n">
        <f aca="false">+Base!BA73</f>
        <v>0.7</v>
      </c>
      <c r="BB73" s="53" t="n">
        <f aca="false">+Base!BB73</f>
        <v>0.7</v>
      </c>
      <c r="BC73" s="53" t="n">
        <f aca="false">+Base!BC73</f>
        <v>0.7</v>
      </c>
      <c r="BD73" s="53" t="n">
        <f aca="false">+Base!BD73</f>
        <v>0.7</v>
      </c>
      <c r="BE73" s="53" t="n">
        <f aca="false">+Base!BE73</f>
        <v>0.7</v>
      </c>
      <c r="BF73" s="53" t="n">
        <f aca="false">+Base!BF73</f>
        <v>0.7</v>
      </c>
      <c r="BG73" s="53" t="n">
        <f aca="false">+Base!BG73</f>
        <v>0.7</v>
      </c>
      <c r="BH73" s="53" t="n">
        <f aca="false">+Base!BH73</f>
        <v>0.7</v>
      </c>
      <c r="BI73" s="53" t="n">
        <f aca="false">+Base!BI73</f>
        <v>0.7</v>
      </c>
      <c r="BJ73" s="141"/>
      <c r="BK73" s="141"/>
      <c r="BL73" s="141"/>
      <c r="BM73" s="141"/>
      <c r="BN73" s="141"/>
      <c r="BO73" s="141"/>
      <c r="BP73" s="141"/>
      <c r="BQ73" s="141"/>
      <c r="BR73" s="141"/>
      <c r="BS73" s="141"/>
      <c r="BT73" s="141"/>
      <c r="BU73" s="141"/>
      <c r="BV73" s="141"/>
      <c r="BW73" s="141"/>
      <c r="BX73" s="141"/>
      <c r="BY73" s="141"/>
      <c r="BZ73" s="141"/>
      <c r="CA73" s="72"/>
      <c r="CB73" s="72"/>
      <c r="CC73" s="72"/>
      <c r="CD73" s="72"/>
      <c r="CE73" s="72"/>
      <c r="CF73" s="72"/>
      <c r="CG73" s="72"/>
      <c r="CH73" s="72"/>
      <c r="CI73" s="72"/>
      <c r="CJ73" s="72"/>
      <c r="CK73" s="72"/>
      <c r="CL73" s="72"/>
      <c r="CM73" s="72"/>
      <c r="CN73" s="72"/>
      <c r="CO73" s="72"/>
      <c r="CP73" s="72"/>
      <c r="CQ73" s="72"/>
      <c r="CR73" s="72"/>
      <c r="CS73" s="72"/>
      <c r="CT73" s="72"/>
      <c r="CU73" s="72"/>
      <c r="CV73" s="72"/>
      <c r="CW73" s="72"/>
      <c r="CX73" s="72"/>
      <c r="CY73" s="72"/>
      <c r="CZ73" s="72"/>
      <c r="DA73" s="72"/>
      <c r="DB73" s="72"/>
      <c r="DC73" s="72"/>
      <c r="DD73" s="72"/>
      <c r="DE73" s="72"/>
      <c r="DF73" s="72"/>
      <c r="DG73" s="72"/>
      <c r="DH73" s="72"/>
      <c r="DI73" s="72"/>
      <c r="DJ73" s="72"/>
      <c r="DK73" s="72"/>
      <c r="DL73" s="72"/>
      <c r="DM73" s="72"/>
      <c r="DN73" s="72"/>
      <c r="DO73" s="72"/>
      <c r="DP73" s="72"/>
      <c r="DQ73" s="72"/>
      <c r="DR73" s="72"/>
      <c r="DS73" s="72"/>
      <c r="DT73" s="72"/>
    </row>
    <row r="74" s="67" customFormat="true" ht="21" hidden="false" customHeight="true" outlineLevel="0" collapsed="false">
      <c r="A74" s="49" t="str">
        <f aca="false">Base!A74</f>
        <v>2010 forcings, non-CO2 GHG and influences</v>
      </c>
      <c r="B74" s="53" t="n">
        <f aca="false">+Base!B74</f>
        <v>0.25</v>
      </c>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c r="AD74" s="140"/>
      <c r="AE74" s="140"/>
      <c r="AF74" s="140"/>
      <c r="AG74" s="140"/>
      <c r="AH74" s="140"/>
      <c r="AI74" s="140"/>
      <c r="AJ74" s="140"/>
      <c r="AK74" s="140"/>
      <c r="AL74" s="140"/>
      <c r="AM74" s="140"/>
      <c r="AN74" s="140"/>
      <c r="AO74" s="140"/>
      <c r="AP74" s="140"/>
      <c r="AQ74" s="140"/>
      <c r="AR74" s="140"/>
      <c r="AS74" s="140"/>
      <c r="AT74" s="140"/>
      <c r="AU74" s="140"/>
      <c r="AV74" s="140"/>
      <c r="AW74" s="140"/>
      <c r="AX74" s="140"/>
      <c r="AY74" s="140"/>
      <c r="AZ74" s="140"/>
      <c r="BA74" s="140"/>
      <c r="BB74" s="140"/>
      <c r="BC74" s="140"/>
      <c r="BD74" s="140"/>
      <c r="BE74" s="140"/>
      <c r="BF74" s="140"/>
      <c r="BG74" s="140"/>
      <c r="BH74" s="140"/>
      <c r="BI74" s="140"/>
      <c r="BJ74" s="42"/>
      <c r="BK74" s="42"/>
      <c r="BL74" s="42"/>
      <c r="BM74" s="42"/>
      <c r="BN74" s="42"/>
      <c r="BO74" s="42"/>
      <c r="BP74" s="42"/>
      <c r="BQ74" s="42"/>
      <c r="BR74" s="42"/>
      <c r="BS74" s="42"/>
      <c r="BT74" s="42"/>
      <c r="BU74" s="42"/>
      <c r="BV74" s="42"/>
      <c r="BW74" s="42"/>
      <c r="BX74" s="42"/>
      <c r="BY74" s="42"/>
      <c r="BZ74" s="42"/>
    </row>
    <row r="75" s="67" customFormat="true" ht="21" hidden="false" customHeight="true" outlineLevel="0" collapsed="false">
      <c r="A75" s="49" t="str">
        <f aca="false">Base!A75</f>
        <v>2100 forcings, non-CO2 GHG and influences</v>
      </c>
      <c r="B75" s="53" t="n">
        <f aca="false">+Base!B75</f>
        <v>0.7</v>
      </c>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c r="AD75" s="140"/>
      <c r="AE75" s="140"/>
      <c r="AF75" s="140"/>
      <c r="AG75" s="140"/>
      <c r="AH75" s="140"/>
      <c r="AI75" s="140"/>
      <c r="AJ75" s="140"/>
      <c r="AK75" s="140"/>
      <c r="AL75" s="140"/>
      <c r="AM75" s="140"/>
      <c r="AN75" s="140"/>
      <c r="AO75" s="140"/>
      <c r="AP75" s="140"/>
      <c r="AQ75" s="140"/>
      <c r="AR75" s="140"/>
      <c r="AS75" s="140"/>
      <c r="AT75" s="140"/>
      <c r="AU75" s="140"/>
      <c r="AV75" s="140"/>
      <c r="AW75" s="140"/>
      <c r="AX75" s="140"/>
      <c r="AY75" s="140"/>
      <c r="AZ75" s="140"/>
      <c r="BA75" s="140"/>
      <c r="BB75" s="140"/>
      <c r="BC75" s="140"/>
      <c r="BD75" s="140"/>
      <c r="BE75" s="140"/>
      <c r="BF75" s="140"/>
      <c r="BG75" s="140"/>
      <c r="BH75" s="140"/>
      <c r="BI75" s="140"/>
      <c r="BJ75" s="42"/>
      <c r="BK75" s="42"/>
      <c r="BL75" s="42"/>
      <c r="BM75" s="42"/>
      <c r="BN75" s="42"/>
      <c r="BO75" s="42"/>
      <c r="BP75" s="42"/>
      <c r="BQ75" s="42"/>
      <c r="BR75" s="42"/>
      <c r="BS75" s="42"/>
      <c r="BT75" s="42"/>
      <c r="BU75" s="42"/>
      <c r="BV75" s="42"/>
      <c r="BW75" s="42"/>
      <c r="BX75" s="42"/>
      <c r="BY75" s="42"/>
      <c r="BZ75" s="42"/>
    </row>
    <row r="76" s="67" customFormat="true" ht="21" hidden="false" customHeight="true" outlineLevel="0" collapsed="false">
      <c r="A76" s="49" t="str">
        <f aca="false">Base!A76</f>
        <v>Initial temperature (2008-2011)</v>
      </c>
      <c r="B76" s="53" t="n">
        <f aca="false">+Base!B76</f>
        <v>0.8</v>
      </c>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c r="AD76" s="140"/>
      <c r="AE76" s="140"/>
      <c r="AF76" s="140"/>
      <c r="AG76" s="140"/>
      <c r="AH76" s="140"/>
      <c r="AI76" s="140"/>
      <c r="AJ76" s="140"/>
      <c r="AK76" s="140"/>
      <c r="AL76" s="140"/>
      <c r="AM76" s="140"/>
      <c r="AN76" s="140"/>
      <c r="AO76" s="140"/>
      <c r="AP76" s="140"/>
      <c r="AQ76" s="140"/>
      <c r="AR76" s="140"/>
      <c r="AS76" s="140"/>
      <c r="AT76" s="140"/>
      <c r="AU76" s="140"/>
      <c r="AV76" s="140"/>
      <c r="AW76" s="140"/>
      <c r="AX76" s="140"/>
      <c r="AY76" s="140"/>
      <c r="AZ76" s="140"/>
      <c r="BA76" s="140"/>
      <c r="BB76" s="140"/>
      <c r="BC76" s="140"/>
      <c r="BD76" s="140"/>
      <c r="BE76" s="140"/>
      <c r="BF76" s="140"/>
      <c r="BG76" s="140"/>
      <c r="BH76" s="140"/>
      <c r="BI76" s="140"/>
      <c r="BJ76" s="42"/>
      <c r="BK76" s="42"/>
      <c r="BL76" s="42"/>
      <c r="BM76" s="42"/>
      <c r="BN76" s="42"/>
      <c r="BO76" s="42"/>
      <c r="BP76" s="42"/>
      <c r="BQ76" s="42"/>
      <c r="BR76" s="42"/>
      <c r="BS76" s="42"/>
      <c r="BT76" s="42"/>
      <c r="BU76" s="42"/>
      <c r="BV76" s="42"/>
      <c r="BW76" s="42"/>
      <c r="BX76" s="42"/>
      <c r="BY76" s="42"/>
      <c r="BZ76" s="42"/>
    </row>
    <row r="77" s="67" customFormat="true" ht="21" hidden="false" customHeight="true" outlineLevel="0" collapsed="false">
      <c r="A77" s="49" t="str">
        <f aca="false">Base!A77</f>
        <v>Initial temperature of deep oceans (deg. C above 1900)</v>
      </c>
      <c r="B77" s="53" t="n">
        <f aca="false">+Base!B77</f>
        <v>0.0068</v>
      </c>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c r="AD77" s="140"/>
      <c r="AE77" s="140"/>
      <c r="AF77" s="140"/>
      <c r="AG77" s="140"/>
      <c r="AH77" s="140"/>
      <c r="AI77" s="140"/>
      <c r="AJ77" s="140"/>
      <c r="AK77" s="140"/>
      <c r="AL77" s="140"/>
      <c r="AM77" s="140"/>
      <c r="AN77" s="140"/>
      <c r="AO77" s="140"/>
      <c r="AP77" s="140"/>
      <c r="AQ77" s="140"/>
      <c r="AR77" s="140"/>
      <c r="AS77" s="140"/>
      <c r="AT77" s="140"/>
      <c r="AU77" s="140"/>
      <c r="AV77" s="140"/>
      <c r="AW77" s="140"/>
      <c r="AX77" s="140"/>
      <c r="AY77" s="140"/>
      <c r="AZ77" s="140"/>
      <c r="BA77" s="140"/>
      <c r="BB77" s="140"/>
      <c r="BC77" s="140"/>
      <c r="BD77" s="140"/>
      <c r="BE77" s="140"/>
      <c r="BF77" s="140"/>
      <c r="BG77" s="140"/>
      <c r="BH77" s="140"/>
      <c r="BI77" s="140"/>
      <c r="BJ77" s="42"/>
      <c r="BK77" s="42"/>
      <c r="BL77" s="42"/>
      <c r="BM77" s="42"/>
      <c r="BN77" s="42"/>
      <c r="BO77" s="42"/>
      <c r="BP77" s="42"/>
      <c r="BQ77" s="42"/>
      <c r="BR77" s="42"/>
      <c r="BS77" s="42"/>
      <c r="BT77" s="42"/>
      <c r="BU77" s="42"/>
      <c r="BV77" s="42"/>
      <c r="BW77" s="42"/>
      <c r="BX77" s="42"/>
      <c r="BY77" s="42"/>
      <c r="BZ77" s="42"/>
    </row>
    <row r="78" s="67" customFormat="true" ht="21" hidden="false" customHeight="true" outlineLevel="0" collapsed="false">
      <c r="A78" s="48" t="str">
        <f aca="false">Base!A78</f>
        <v>CLIMATE MODEL PARAMETERS</v>
      </c>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c r="AD78" s="140"/>
      <c r="AE78" s="140"/>
      <c r="AF78" s="140"/>
      <c r="AG78" s="140"/>
      <c r="AH78" s="140"/>
      <c r="AI78" s="140"/>
      <c r="AJ78" s="140"/>
      <c r="AK78" s="140"/>
      <c r="AL78" s="140"/>
      <c r="AM78" s="140"/>
      <c r="AN78" s="140"/>
      <c r="AO78" s="140"/>
      <c r="AP78" s="140"/>
      <c r="AQ78" s="140"/>
      <c r="AR78" s="140"/>
      <c r="AS78" s="140"/>
      <c r="AT78" s="140"/>
      <c r="AU78" s="140"/>
      <c r="AV78" s="140"/>
      <c r="AW78" s="140"/>
      <c r="AX78" s="140"/>
      <c r="AY78" s="140"/>
      <c r="AZ78" s="140"/>
      <c r="BA78" s="140"/>
      <c r="BB78" s="140"/>
      <c r="BC78" s="140"/>
      <c r="BD78" s="140"/>
      <c r="BE78" s="140"/>
      <c r="BF78" s="140"/>
      <c r="BG78" s="140"/>
      <c r="BH78" s="140"/>
      <c r="BI78" s="140"/>
      <c r="BJ78" s="42"/>
      <c r="BK78" s="42"/>
      <c r="BL78" s="42"/>
      <c r="BM78" s="42"/>
      <c r="BN78" s="42"/>
      <c r="BO78" s="42"/>
      <c r="BP78" s="42"/>
      <c r="BQ78" s="42"/>
      <c r="BR78" s="42"/>
      <c r="BS78" s="42"/>
      <c r="BT78" s="42"/>
      <c r="BU78" s="42"/>
      <c r="BV78" s="42"/>
      <c r="BW78" s="42"/>
      <c r="BX78" s="42"/>
      <c r="BY78" s="42"/>
      <c r="BZ78" s="42"/>
    </row>
    <row r="79" s="67" customFormat="true" ht="21" hidden="false" customHeight="true" outlineLevel="0" collapsed="false">
      <c r="A79" s="49" t="str">
        <f aca="false">Base!A79</f>
        <v>Equilibrium temperature increase for CO2 doubling</v>
      </c>
      <c r="B79" s="53" t="n">
        <f aca="false">+Base!B79</f>
        <v>2.9</v>
      </c>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c r="AD79" s="140"/>
      <c r="AE79" s="140"/>
      <c r="AF79" s="140"/>
      <c r="AG79" s="140"/>
      <c r="AH79" s="140"/>
      <c r="AI79" s="140"/>
      <c r="AJ79" s="140"/>
      <c r="AK79" s="140"/>
      <c r="AL79" s="140"/>
      <c r="AM79" s="140"/>
      <c r="AN79" s="140"/>
      <c r="AO79" s="140"/>
      <c r="AP79" s="140"/>
      <c r="AQ79" s="140"/>
      <c r="AR79" s="140"/>
      <c r="AS79" s="140"/>
      <c r="AT79" s="140"/>
      <c r="AU79" s="140"/>
      <c r="AV79" s="140"/>
      <c r="AW79" s="140"/>
      <c r="AX79" s="140"/>
      <c r="AY79" s="140"/>
      <c r="AZ79" s="140"/>
      <c r="BA79" s="140"/>
      <c r="BB79" s="140"/>
      <c r="BC79" s="140"/>
      <c r="BD79" s="140"/>
      <c r="BE79" s="140"/>
      <c r="BF79" s="140"/>
      <c r="BG79" s="140"/>
      <c r="BH79" s="140"/>
      <c r="BI79" s="140"/>
      <c r="BJ79" s="42"/>
      <c r="BK79" s="42"/>
      <c r="BL79" s="42"/>
      <c r="BM79" s="42"/>
      <c r="BN79" s="42"/>
      <c r="BO79" s="42"/>
      <c r="BP79" s="42"/>
      <c r="BQ79" s="42"/>
      <c r="BR79" s="42"/>
      <c r="BS79" s="42"/>
      <c r="BT79" s="42"/>
      <c r="BU79" s="42"/>
      <c r="BV79" s="42"/>
      <c r="BW79" s="42"/>
      <c r="BX79" s="42"/>
      <c r="BY79" s="42"/>
      <c r="BZ79" s="42"/>
    </row>
    <row r="80" s="67" customFormat="true" ht="21" hidden="false" customHeight="true" outlineLevel="0" collapsed="false">
      <c r="A80" s="49" t="str">
        <f aca="false">Base!A80</f>
        <v>Forcings at CO2 doubling (W/m2)</v>
      </c>
      <c r="B80" s="53" t="n">
        <f aca="false">+Base!B80</f>
        <v>3.8</v>
      </c>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c r="AD80" s="140"/>
      <c r="AE80" s="140"/>
      <c r="AF80" s="140"/>
      <c r="AG80" s="140"/>
      <c r="AH80" s="140"/>
      <c r="AI80" s="140"/>
      <c r="AJ80" s="140"/>
      <c r="AK80" s="140"/>
      <c r="AL80" s="140"/>
      <c r="AM80" s="140"/>
      <c r="AN80" s="140"/>
      <c r="AO80" s="140"/>
      <c r="AP80" s="140"/>
      <c r="AQ80" s="140"/>
      <c r="AR80" s="140"/>
      <c r="AS80" s="140"/>
      <c r="AT80" s="140"/>
      <c r="AU80" s="140"/>
      <c r="AV80" s="140"/>
      <c r="AW80" s="140"/>
      <c r="AX80" s="140"/>
      <c r="AY80" s="140"/>
      <c r="AZ80" s="140"/>
      <c r="BA80" s="140"/>
      <c r="BB80" s="140"/>
      <c r="BC80" s="140"/>
      <c r="BD80" s="140"/>
      <c r="BE80" s="140"/>
      <c r="BF80" s="140"/>
      <c r="BG80" s="140"/>
      <c r="BH80" s="140"/>
      <c r="BI80" s="140"/>
      <c r="BJ80" s="42"/>
      <c r="BK80" s="42"/>
      <c r="BL80" s="42"/>
      <c r="BM80" s="42"/>
      <c r="BN80" s="42"/>
      <c r="BO80" s="42"/>
      <c r="BP80" s="42"/>
      <c r="BQ80" s="42"/>
      <c r="BR80" s="42"/>
      <c r="BS80" s="42"/>
      <c r="BT80" s="42"/>
      <c r="BU80" s="42"/>
      <c r="BV80" s="42"/>
      <c r="BW80" s="42"/>
      <c r="BX80" s="42"/>
      <c r="BY80" s="42"/>
      <c r="BZ80" s="42"/>
    </row>
    <row r="81" s="67" customFormat="true" ht="21" hidden="false" customHeight="true" outlineLevel="0" collapsed="false">
      <c r="A81" s="48" t="str">
        <f aca="false">Base!A81</f>
        <v>CLIMATE MODULE TRANSITION PARAMETERS (per 5 years)</v>
      </c>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c r="AD81" s="140"/>
      <c r="AE81" s="140"/>
      <c r="AF81" s="140"/>
      <c r="AG81" s="140"/>
      <c r="AH81" s="140"/>
      <c r="AI81" s="140"/>
      <c r="AJ81" s="140"/>
      <c r="AK81" s="140"/>
      <c r="AL81" s="140"/>
      <c r="AM81" s="140"/>
      <c r="AN81" s="140"/>
      <c r="AO81" s="140"/>
      <c r="AP81" s="140"/>
      <c r="AQ81" s="140"/>
      <c r="AR81" s="140"/>
      <c r="AS81" s="140"/>
      <c r="AT81" s="140"/>
      <c r="AU81" s="140"/>
      <c r="AV81" s="140"/>
      <c r="AW81" s="140"/>
      <c r="AX81" s="140"/>
      <c r="AY81" s="140"/>
      <c r="AZ81" s="140"/>
      <c r="BA81" s="140"/>
      <c r="BB81" s="140"/>
      <c r="BC81" s="140"/>
      <c r="BD81" s="140"/>
      <c r="BE81" s="140"/>
      <c r="BF81" s="140"/>
      <c r="BG81" s="140"/>
      <c r="BH81" s="140"/>
      <c r="BI81" s="140"/>
      <c r="BJ81" s="42"/>
      <c r="BK81" s="42"/>
      <c r="BL81" s="42"/>
      <c r="BM81" s="42"/>
      <c r="BN81" s="42"/>
      <c r="BO81" s="42"/>
      <c r="BP81" s="42"/>
      <c r="BQ81" s="42"/>
      <c r="BR81" s="42"/>
      <c r="BS81" s="42"/>
      <c r="BT81" s="42"/>
      <c r="BU81" s="42"/>
      <c r="BV81" s="42"/>
      <c r="BW81" s="42"/>
      <c r="BX81" s="42"/>
      <c r="BY81" s="42"/>
      <c r="BZ81" s="42"/>
    </row>
    <row r="82" s="67" customFormat="true" ht="21" hidden="false" customHeight="true" outlineLevel="0" collapsed="false">
      <c r="A82" s="49" t="str">
        <f aca="false">Base!A82</f>
        <v>Speed of adjustment parameter for atmospheric temperature (c1)</v>
      </c>
      <c r="B82" s="53" t="n">
        <f aca="false">+Base!B82</f>
        <v>0.098</v>
      </c>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c r="AD82" s="140"/>
      <c r="AE82" s="140"/>
      <c r="AF82" s="140"/>
      <c r="AG82" s="140"/>
      <c r="AH82" s="140"/>
      <c r="AI82" s="140"/>
      <c r="AJ82" s="140"/>
      <c r="AK82" s="140"/>
      <c r="AL82" s="140"/>
      <c r="AM82" s="140"/>
      <c r="AN82" s="140"/>
      <c r="AO82" s="140"/>
      <c r="AP82" s="140"/>
      <c r="AQ82" s="140"/>
      <c r="AR82" s="140"/>
      <c r="AS82" s="140"/>
      <c r="AT82" s="140"/>
      <c r="AU82" s="140"/>
      <c r="AV82" s="140"/>
      <c r="AW82" s="140"/>
      <c r="AX82" s="140"/>
      <c r="AY82" s="140"/>
      <c r="AZ82" s="140"/>
      <c r="BA82" s="140"/>
      <c r="BB82" s="140"/>
      <c r="BC82" s="140"/>
      <c r="BD82" s="140"/>
      <c r="BE82" s="140"/>
      <c r="BF82" s="140"/>
      <c r="BG82" s="140"/>
      <c r="BH82" s="140"/>
      <c r="BI82" s="140"/>
      <c r="BJ82" s="42"/>
      <c r="BK82" s="42"/>
      <c r="BL82" s="42"/>
      <c r="BM82" s="42"/>
      <c r="BN82" s="42"/>
      <c r="BO82" s="42"/>
      <c r="BP82" s="42"/>
      <c r="BQ82" s="42"/>
      <c r="BR82" s="42"/>
      <c r="BS82" s="42"/>
      <c r="BT82" s="42"/>
      <c r="BU82" s="42"/>
      <c r="BV82" s="42"/>
      <c r="BW82" s="42"/>
      <c r="BX82" s="42"/>
      <c r="BY82" s="42"/>
      <c r="BZ82" s="42"/>
    </row>
    <row r="83" s="67" customFormat="true" ht="21" hidden="false" customHeight="true" outlineLevel="0" collapsed="false">
      <c r="A83" s="49" t="str">
        <f aca="false">Base!A83</f>
        <v>Coefficient of heat loss from atmosphere to oceans (c3)</v>
      </c>
      <c r="B83" s="53" t="n">
        <f aca="false">+Base!B83</f>
        <v>0.088</v>
      </c>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c r="AD83" s="140"/>
      <c r="AE83" s="140"/>
      <c r="AF83" s="140"/>
      <c r="AG83" s="140"/>
      <c r="AH83" s="140"/>
      <c r="AI83" s="140"/>
      <c r="AJ83" s="140"/>
      <c r="AK83" s="140"/>
      <c r="AL83" s="140"/>
      <c r="AM83" s="140"/>
      <c r="AN83" s="140"/>
      <c r="AO83" s="140"/>
      <c r="AP83" s="140"/>
      <c r="AQ83" s="140"/>
      <c r="AR83" s="140"/>
      <c r="AS83" s="140"/>
      <c r="AT83" s="140"/>
      <c r="AU83" s="140"/>
      <c r="AV83" s="140"/>
      <c r="AW83" s="140"/>
      <c r="AX83" s="140"/>
      <c r="AY83" s="140"/>
      <c r="AZ83" s="140"/>
      <c r="BA83" s="140"/>
      <c r="BB83" s="140"/>
      <c r="BC83" s="140"/>
      <c r="BD83" s="140"/>
      <c r="BE83" s="140"/>
      <c r="BF83" s="140"/>
      <c r="BG83" s="140"/>
      <c r="BH83" s="140"/>
      <c r="BI83" s="140"/>
      <c r="BJ83" s="42"/>
      <c r="BK83" s="42"/>
      <c r="BL83" s="42"/>
      <c r="BM83" s="42"/>
      <c r="BN83" s="42"/>
      <c r="BO83" s="42"/>
      <c r="BP83" s="42"/>
      <c r="BQ83" s="42"/>
      <c r="BR83" s="42"/>
      <c r="BS83" s="42"/>
      <c r="BT83" s="42"/>
      <c r="BU83" s="42"/>
      <c r="BV83" s="42"/>
      <c r="BW83" s="42"/>
      <c r="BX83" s="42"/>
      <c r="BY83" s="42"/>
      <c r="BZ83" s="42"/>
    </row>
    <row r="84" s="67" customFormat="true" ht="21" hidden="false" customHeight="true" outlineLevel="0" collapsed="false">
      <c r="A84" s="49" t="str">
        <f aca="false">Base!A84</f>
        <v>Coefficient of heat gain by deep oceans (c4)</v>
      </c>
      <c r="B84" s="53" t="n">
        <f aca="false">+Base!B84</f>
        <v>0.025</v>
      </c>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c r="AD84" s="140"/>
      <c r="AE84" s="140"/>
      <c r="AF84" s="140"/>
      <c r="AG84" s="140"/>
      <c r="AH84" s="140"/>
      <c r="AI84" s="140"/>
      <c r="AJ84" s="140"/>
      <c r="AK84" s="140"/>
      <c r="AL84" s="140"/>
      <c r="AM84" s="140"/>
      <c r="AN84" s="140"/>
      <c r="AO84" s="140"/>
      <c r="AP84" s="140"/>
      <c r="AQ84" s="140"/>
      <c r="AR84" s="140"/>
      <c r="AS84" s="140"/>
      <c r="AT84" s="140"/>
      <c r="AU84" s="140"/>
      <c r="AV84" s="140"/>
      <c r="AW84" s="140"/>
      <c r="AX84" s="140"/>
      <c r="AY84" s="140"/>
      <c r="AZ84" s="140"/>
      <c r="BA84" s="140"/>
      <c r="BB84" s="140"/>
      <c r="BC84" s="140"/>
      <c r="BD84" s="140"/>
      <c r="BE84" s="140"/>
      <c r="BF84" s="140"/>
      <c r="BG84" s="140"/>
      <c r="BH84" s="140"/>
      <c r="BI84" s="140"/>
      <c r="BJ84" s="42"/>
      <c r="BK84" s="42"/>
      <c r="BL84" s="42"/>
      <c r="BM84" s="42"/>
      <c r="BN84" s="42"/>
      <c r="BO84" s="42"/>
      <c r="BP84" s="42"/>
      <c r="BQ84" s="42"/>
      <c r="BR84" s="42"/>
      <c r="BS84" s="42"/>
      <c r="BT84" s="42"/>
      <c r="BU84" s="42"/>
      <c r="BV84" s="42"/>
      <c r="BW84" s="42"/>
      <c r="BX84" s="42"/>
      <c r="BY84" s="42"/>
      <c r="BZ84" s="42"/>
    </row>
    <row r="85" s="64" customFormat="true" ht="45.75" hidden="false" customHeight="false" outlineLevel="0" collapsed="false">
      <c r="A85" s="46" t="str">
        <f aca="false">Base!A85</f>
        <v>Global Environmental Variables</v>
      </c>
      <c r="B85" s="138"/>
      <c r="C85" s="138"/>
      <c r="D85" s="138"/>
      <c r="E85" s="138"/>
      <c r="F85" s="138"/>
      <c r="G85" s="138"/>
      <c r="H85" s="138"/>
      <c r="I85" s="138"/>
      <c r="J85" s="138"/>
      <c r="K85" s="138"/>
      <c r="L85" s="138"/>
      <c r="M85" s="138"/>
      <c r="N85" s="138"/>
      <c r="O85" s="138"/>
      <c r="P85" s="138"/>
      <c r="Q85" s="138"/>
      <c r="R85" s="138"/>
      <c r="S85" s="138"/>
      <c r="T85" s="138"/>
      <c r="U85" s="138"/>
      <c r="V85" s="138"/>
      <c r="W85" s="138"/>
      <c r="X85" s="138"/>
      <c r="Y85" s="138"/>
      <c r="Z85" s="138"/>
      <c r="AA85" s="138"/>
      <c r="AB85" s="138"/>
      <c r="AC85" s="138"/>
      <c r="AD85" s="138"/>
      <c r="AE85" s="138"/>
      <c r="AF85" s="138"/>
      <c r="AG85" s="138"/>
      <c r="AH85" s="138"/>
      <c r="AI85" s="138"/>
      <c r="AJ85" s="138"/>
      <c r="AK85" s="138"/>
      <c r="AL85" s="138"/>
      <c r="AM85" s="138"/>
      <c r="AN85" s="138"/>
      <c r="AO85" s="138"/>
      <c r="AP85" s="138"/>
      <c r="AQ85" s="138"/>
      <c r="AR85" s="138"/>
      <c r="AS85" s="138"/>
      <c r="AT85" s="138"/>
      <c r="AU85" s="138"/>
      <c r="AV85" s="138"/>
      <c r="AW85" s="138"/>
      <c r="AX85" s="138"/>
      <c r="AY85" s="138"/>
      <c r="AZ85" s="138"/>
      <c r="BA85" s="138"/>
      <c r="BB85" s="138"/>
      <c r="BC85" s="138"/>
      <c r="BD85" s="138"/>
      <c r="BE85" s="138"/>
      <c r="BF85" s="138"/>
      <c r="BG85" s="138"/>
      <c r="BH85" s="138"/>
      <c r="BI85" s="138"/>
      <c r="BJ85" s="139"/>
      <c r="BK85" s="139"/>
      <c r="BL85" s="139"/>
      <c r="BM85" s="139"/>
      <c r="BN85" s="139"/>
      <c r="BO85" s="139"/>
      <c r="BP85" s="139"/>
      <c r="BQ85" s="139"/>
      <c r="BR85" s="139"/>
      <c r="BS85" s="139"/>
      <c r="BT85" s="139"/>
      <c r="BU85" s="139"/>
      <c r="BV85" s="139"/>
      <c r="BW85" s="139"/>
      <c r="BX85" s="139"/>
      <c r="BY85" s="139"/>
      <c r="BZ85" s="139"/>
    </row>
    <row r="86" s="67" customFormat="true" ht="21" hidden="false" customHeight="false" outlineLevel="0" collapsed="false">
      <c r="A86" s="73" t="str">
        <f aca="false">Base!A86</f>
        <v>CARBON CYCLE (beginning of period)</v>
      </c>
      <c r="B86" s="47"/>
      <c r="C86" s="47"/>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c r="AW86" s="47"/>
      <c r="AX86" s="47"/>
      <c r="AY86" s="47"/>
      <c r="AZ86" s="47"/>
      <c r="BA86" s="47"/>
      <c r="BB86" s="47"/>
      <c r="BC86" s="47"/>
      <c r="BD86" s="47"/>
      <c r="BE86" s="47"/>
      <c r="BF86" s="47"/>
      <c r="BG86" s="47"/>
      <c r="BH86" s="47"/>
      <c r="BI86" s="47"/>
      <c r="BJ86" s="42"/>
      <c r="BK86" s="42"/>
      <c r="BL86" s="42"/>
      <c r="BM86" s="42"/>
      <c r="BN86" s="42"/>
      <c r="BO86" s="42"/>
      <c r="BP86" s="42"/>
      <c r="BQ86" s="42"/>
      <c r="BR86" s="42"/>
      <c r="BS86" s="42"/>
      <c r="BT86" s="42"/>
      <c r="BU86" s="42"/>
      <c r="BV86" s="42"/>
      <c r="BW86" s="42"/>
      <c r="BX86" s="42"/>
      <c r="BY86" s="42"/>
      <c r="BZ86" s="42"/>
    </row>
    <row r="87" s="67" customFormat="true" ht="17.25" hidden="false" customHeight="false" outlineLevel="0" collapsed="false">
      <c r="A87" s="49" t="str">
        <f aca="false">Base!A87</f>
        <v>Atmospheric concentration of carbon (GTC)</v>
      </c>
      <c r="B87" s="47" t="n">
        <f aca="false">+Base!B60</f>
        <v>830.4</v>
      </c>
      <c r="C87" s="47" t="n">
        <f aca="false">Base!$B65*B87+Base!$B66*B89+B112*5/3.666</f>
        <v>854.326584951506</v>
      </c>
      <c r="D87" s="47" t="n">
        <f aca="false">Base!$B65*C87+Base!$B66*C89+C112*5/3.666</f>
        <v>877.906214470639</v>
      </c>
      <c r="E87" s="47" t="n">
        <f aca="false">Base!$B65*D87+Base!$B66*D89+D112*5/3.666</f>
        <v>900.631703633586</v>
      </c>
      <c r="F87" s="47" t="n">
        <f aca="false">Base!$B65*E87+Base!$B66*E89+E112*5/3.666</f>
        <v>921.762534744671</v>
      </c>
      <c r="G87" s="47" t="n">
        <f aca="false">Base!$B65*F87+Base!$B66*F89+F112*5/3.666</f>
        <v>940.348585133231</v>
      </c>
      <c r="H87" s="47" t="n">
        <f aca="false">Base!$B65*G87+Base!$B66*G89+G112*5/3.666</f>
        <v>955.252061023067</v>
      </c>
      <c r="I87" s="47" t="n">
        <f aca="false">Base!$B65*H87+Base!$B66*H89+H112*5/3.666</f>
        <v>965.169718939595</v>
      </c>
      <c r="J87" s="47" t="n">
        <f aca="false">Base!$B65*I87+Base!$B66*I89+I112*5/3.666</f>
        <v>968.656866373597</v>
      </c>
      <c r="K87" s="47" t="n">
        <f aca="false">Base!$B65*J87+Base!$B66*J89+J112*5/3.666</f>
        <v>964.153366433428</v>
      </c>
      <c r="L87" s="47" t="n">
        <f aca="false">Base!$B65*K87+Base!$B66*K89+K112*5/3.666</f>
        <v>950.009151277212</v>
      </c>
      <c r="M87" s="47" t="n">
        <f aca="false">Base!$B65*L87+Base!$B66*L89+L112*5/3.666</f>
        <v>932.549116976556</v>
      </c>
      <c r="N87" s="47" t="n">
        <f aca="false">Base!$B65*M87+Base!$B66*M89+M112*5/3.666</f>
        <v>917.182086033295</v>
      </c>
      <c r="O87" s="47" t="n">
        <f aca="false">Base!$B65*N87+Base!$B66*N89+N112*5/3.666</f>
        <v>903.657656604476</v>
      </c>
      <c r="P87" s="47" t="n">
        <f aca="false">Base!$B65*O87+Base!$B66*O89+O112*5/3.666</f>
        <v>891.754149009124</v>
      </c>
      <c r="Q87" s="47" t="n">
        <f aca="false">Base!$B65*P87+Base!$B66*P89+P112*5/3.666</f>
        <v>881.2755758832</v>
      </c>
      <c r="R87" s="47" t="n">
        <f aca="false">Base!$B65*Q87+Base!$B66*Q89+Q112*5/3.666</f>
        <v>872.048873279559</v>
      </c>
      <c r="S87" s="47" t="n">
        <f aca="false">Base!$B65*R87+Base!$B66*R89+R112*5/3.666</f>
        <v>863.921384376452</v>
      </c>
      <c r="T87" s="47" t="n">
        <f aca="false">Base!$B65*S87+Base!$B66*S89+S112*5/3.666</f>
        <v>856.758583551784</v>
      </c>
      <c r="U87" s="47" t="n">
        <f aca="false">Base!$B65*T87+Base!$B66*T89+T112*5/3.666</f>
        <v>853.584649049199</v>
      </c>
      <c r="V87" s="47" t="n">
        <f aca="false">Base!$B65*U87+Base!$B66*U89+U112*5/3.666</f>
        <v>853.107410241354</v>
      </c>
      <c r="W87" s="47" t="n">
        <f aca="false">Base!$B65*V87+Base!$B66*V89+V112*5/3.666</f>
        <v>852.642359302089</v>
      </c>
      <c r="X87" s="47" t="n">
        <f aca="false">Base!$B65*W87+Base!$B66*W89+W112*5/3.666</f>
        <v>852.189178730001</v>
      </c>
      <c r="Y87" s="47" t="n">
        <f aca="false">Base!$B65*X87+Base!$B66*X89+X112*5/3.666</f>
        <v>851.747559582519</v>
      </c>
      <c r="Z87" s="47" t="n">
        <f aca="false">Base!$B65*Y87+Base!$B66*Y89+Y112*5/3.666</f>
        <v>851.31720126072</v>
      </c>
      <c r="AA87" s="47" t="n">
        <f aca="false">Base!$B65*Z87+Base!$B66*Z89+Z112*5/3.666</f>
        <v>850.897811255376</v>
      </c>
      <c r="AB87" s="47" t="n">
        <f aca="false">Base!$B65*AA87+Base!$B66*AA89+AA112*5/3.666</f>
        <v>850.48910492809</v>
      </c>
      <c r="AC87" s="47" t="n">
        <f aca="false">Base!$B65*AB87+Base!$B66*AB89+AB112*5/3.666</f>
        <v>845.966320082059</v>
      </c>
      <c r="AD87" s="47" t="n">
        <f aca="false">Base!$B65*AC87+Base!$B66*AC89+AC112*5/3.666</f>
        <v>841.966724071103</v>
      </c>
      <c r="AE87" s="47" t="n">
        <f aca="false">Base!$B65*AD87+Base!$B66*AD89+AD112*5/3.666</f>
        <v>838.424358623964</v>
      </c>
      <c r="AF87" s="47" t="n">
        <f aca="false">Base!$B65*AE87+Base!$B66*AE89+AE112*5/3.666</f>
        <v>815.70311706042</v>
      </c>
      <c r="AG87" s="47" t="n">
        <f aca="false">Base!$B65*AF87+Base!$B66*AF89+AF112*5/3.666</f>
        <v>789.470352280518</v>
      </c>
      <c r="AH87" s="47" t="n">
        <f aca="false">Base!$B65*AG87+Base!$B66*AG89+AG112*5/3.666</f>
        <v>760.651536101395</v>
      </c>
      <c r="AI87" s="47" t="n">
        <f aca="false">Base!$B65*AH87+Base!$B66*AH89+AH112*5/3.666</f>
        <v>730.226054651755</v>
      </c>
      <c r="AJ87" s="47" t="n">
        <f aca="false">Base!$B65*AI87+Base!$B66*AI89+AI112*5/3.666</f>
        <v>699.208348265698</v>
      </c>
      <c r="AK87" s="47" t="n">
        <f aca="false">Base!$B65*AJ87+Base!$B66*AJ89+AJ112*5/3.666</f>
        <v>668.618818455509</v>
      </c>
      <c r="AL87" s="47" t="n">
        <f aca="false">Base!$B65*AK87+Base!$B66*AK89+AK112*5/3.666</f>
        <v>639.443068805755</v>
      </c>
      <c r="AM87" s="47" t="n">
        <f aca="false">Base!$B65*AL87+Base!$B66*AL89+AL112*5/3.666</f>
        <v>612.57991182162</v>
      </c>
      <c r="AN87" s="47" t="n">
        <f aca="false">Base!$B65*AM87+Base!$B66*AM89+AM112*5/3.666</f>
        <v>588.781707542622</v>
      </c>
      <c r="AO87" s="47" t="n">
        <f aca="false">Base!$B65*AN87+Base!$B66*AN89+AN112*5/3.666</f>
        <v>568.594731550601</v>
      </c>
      <c r="AP87" s="47" t="n">
        <f aca="false">Base!$B65*AO87+Base!$B66*AO89+AO112*5/3.666</f>
        <v>552.310882717568</v>
      </c>
      <c r="AQ87" s="47" t="n">
        <f aca="false">Base!$B65*AP87+Base!$B66*AP89+AP112*5/3.666</f>
        <v>539.943359687217</v>
      </c>
      <c r="AR87" s="47" t="n">
        <f aca="false">Base!$B65*AQ87+Base!$B66*AQ89+AQ112*5/3.666</f>
        <v>531.235972752281</v>
      </c>
      <c r="AS87" s="47" t="n">
        <f aca="false">Base!$B65*AR87+Base!$B66*AR89+AR112*5/3.666</f>
        <v>525.708564674216</v>
      </c>
      <c r="AT87" s="47" t="n">
        <f aca="false">Base!$B65*AS87+Base!$B66*AS89+AS112*5/3.666</f>
        <v>522.732245526734</v>
      </c>
      <c r="AU87" s="47" t="n">
        <f aca="false">Base!$B65*AT87+Base!$B66*AT89+AT112*5/3.666</f>
        <v>521.621841671126</v>
      </c>
      <c r="AV87" s="47" t="n">
        <f aca="false">Base!$B65*AU87+Base!$B66*AU89+AU112*5/3.666</f>
        <v>521.731871576173</v>
      </c>
      <c r="AW87" s="47" t="n">
        <f aca="false">Base!$B65*AV87+Base!$B66*AV89+AV112*5/3.666</f>
        <v>522.546328057792</v>
      </c>
      <c r="AX87" s="47" t="n">
        <f aca="false">Base!$B65*AW87+Base!$B66*AW89+AW112*5/3.666</f>
        <v>523.759158375962</v>
      </c>
      <c r="AY87" s="47" t="n">
        <f aca="false">Base!$B65*AX87+Base!$B66*AX89+AX112*5/3.666</f>
        <v>525.347804766332</v>
      </c>
      <c r="AZ87" s="47" t="n">
        <f aca="false">Base!$B65*AY87+Base!$B66*AY89+AY112*5/3.666</f>
        <v>527.645336333553</v>
      </c>
      <c r="BA87" s="47" t="n">
        <f aca="false">Base!$B65*AZ87+Base!$B66*AZ89+AZ112*5/3.666</f>
        <v>533.892680787816</v>
      </c>
      <c r="BB87" s="47" t="n">
        <f aca="false">Base!$B65*BA87+Base!$B66*BA89+BA112*5/3.666</f>
        <v>541.77500416482</v>
      </c>
      <c r="BC87" s="47" t="n">
        <f aca="false">Base!$B65*BB87+Base!$B66*BB89+BB112*5/3.666</f>
        <v>553.696923457905</v>
      </c>
      <c r="BD87" s="47" t="n">
        <f aca="false">Base!$B65*BC87+Base!$B66*BC89+BC112*5/3.666</f>
        <v>572.511398776415</v>
      </c>
      <c r="BE87" s="47" t="n">
        <f aca="false">Base!$B65*BD87+Base!$B66*BD89+BD112*5/3.666</f>
        <v>601.503935206545</v>
      </c>
      <c r="BF87" s="47" t="n">
        <f aca="false">Base!$B65*BE87+Base!$B66*BE89+BE112*5/3.666</f>
        <v>644.284612108488</v>
      </c>
      <c r="BG87" s="47" t="n">
        <f aca="false">Base!$B65*BF87+Base!$B66*BF89+BF112*5/3.666</f>
        <v>704.602496696338</v>
      </c>
      <c r="BH87" s="47" t="n">
        <f aca="false">Base!$B65*BG87+Base!$B66*BG89+BG112*5/3.666</f>
        <v>786.17700395535</v>
      </c>
      <c r="BI87" s="47" t="n">
        <f aca="false">Base!$B65*BH87+Base!$B66*BH89+BH112*5/3.666</f>
        <v>892.878792973762</v>
      </c>
      <c r="BJ87" s="42"/>
      <c r="BK87" s="42"/>
      <c r="BL87" s="42"/>
      <c r="BM87" s="42"/>
      <c r="BN87" s="42"/>
      <c r="BO87" s="42"/>
      <c r="BP87" s="42"/>
      <c r="BQ87" s="42"/>
      <c r="BR87" s="42"/>
      <c r="BS87" s="42"/>
      <c r="BT87" s="42"/>
      <c r="BU87" s="42"/>
      <c r="BV87" s="42"/>
      <c r="BW87" s="42"/>
      <c r="BX87" s="42"/>
      <c r="BY87" s="42"/>
      <c r="BZ87" s="42"/>
    </row>
    <row r="88" s="67" customFormat="true" ht="16.5" hidden="false" customHeight="false" outlineLevel="0" collapsed="false">
      <c r="A88" s="49" t="str">
        <f aca="false">Base!A88</f>
        <v>Atmospheric concentration of carbon (ppm)</v>
      </c>
      <c r="B88" s="47" t="n">
        <f aca="false">+B87/2.13</f>
        <v>389.859154929577</v>
      </c>
      <c r="C88" s="47" t="n">
        <f aca="false">+C87/2.13</f>
        <v>401.092293404463</v>
      </c>
      <c r="D88" s="47" t="n">
        <f aca="false">+D87/2.13</f>
        <v>412.162542004995</v>
      </c>
      <c r="E88" s="47" t="n">
        <f aca="false">+E87/2.13</f>
        <v>422.831785743468</v>
      </c>
      <c r="F88" s="47" t="n">
        <f aca="false">+F87/2.13</f>
        <v>432.752363729893</v>
      </c>
      <c r="G88" s="47" t="n">
        <f aca="false">+G87/2.13</f>
        <v>441.478208982738</v>
      </c>
      <c r="H88" s="47" t="n">
        <f aca="false">+H87/2.13</f>
        <v>448.475146020219</v>
      </c>
      <c r="I88" s="47" t="n">
        <f aca="false">+I87/2.13</f>
        <v>453.131323445819</v>
      </c>
      <c r="J88" s="47" t="n">
        <f aca="false">+J87/2.13</f>
        <v>454.768481865539</v>
      </c>
      <c r="K88" s="47" t="n">
        <f aca="false">+K87/2.13</f>
        <v>452.654162644802</v>
      </c>
      <c r="L88" s="47" t="n">
        <f aca="false">+L87/2.13</f>
        <v>446.013686045639</v>
      </c>
      <c r="M88" s="47" t="n">
        <f aca="false">+M87/2.13</f>
        <v>437.816486843454</v>
      </c>
      <c r="N88" s="47" t="n">
        <f aca="false">+N87/2.13</f>
        <v>430.601918325491</v>
      </c>
      <c r="O88" s="47" t="n">
        <f aca="false">+O87/2.13</f>
        <v>424.252420941069</v>
      </c>
      <c r="P88" s="47" t="n">
        <f aca="false">+P87/2.13</f>
        <v>418.663919722593</v>
      </c>
      <c r="Q88" s="47" t="n">
        <f aca="false">+Q87/2.13</f>
        <v>413.744401823099</v>
      </c>
      <c r="R88" s="47" t="n">
        <f aca="false">+R87/2.13</f>
        <v>409.412616563173</v>
      </c>
      <c r="S88" s="47" t="n">
        <f aca="false">+S87/2.13</f>
        <v>405.596894073452</v>
      </c>
      <c r="T88" s="47" t="n">
        <f aca="false">+T87/2.13</f>
        <v>402.234076784875</v>
      </c>
      <c r="U88" s="47" t="n">
        <f aca="false">+U87/2.13</f>
        <v>400.743966689765</v>
      </c>
      <c r="V88" s="47" t="n">
        <f aca="false">+V87/2.13</f>
        <v>400.519910911434</v>
      </c>
      <c r="W88" s="47" t="n">
        <f aca="false">+W87/2.13</f>
        <v>400.301577137131</v>
      </c>
      <c r="X88" s="47" t="n">
        <f aca="false">+X87/2.13</f>
        <v>400.088816305165</v>
      </c>
      <c r="Y88" s="47" t="n">
        <f aca="false">+Y87/2.13</f>
        <v>399.881483372075</v>
      </c>
      <c r="Z88" s="47" t="n">
        <f aca="false">+Z87/2.13</f>
        <v>399.679437211606</v>
      </c>
      <c r="AA88" s="47" t="n">
        <f aca="false">+AA87/2.13</f>
        <v>399.482540495482</v>
      </c>
      <c r="AB88" s="47" t="n">
        <f aca="false">+AB87/2.13</f>
        <v>399.290659590653</v>
      </c>
      <c r="AC88" s="47" t="n">
        <f aca="false">+AC87/2.13</f>
        <v>397.167286423502</v>
      </c>
      <c r="AD88" s="47" t="n">
        <f aca="false">+AD87/2.13</f>
        <v>395.289541817419</v>
      </c>
      <c r="AE88" s="47" t="n">
        <f aca="false">+AE87/2.13</f>
        <v>393.62645944787</v>
      </c>
      <c r="AF88" s="47" t="n">
        <f aca="false">+AF87/2.13</f>
        <v>382.959209887521</v>
      </c>
      <c r="AG88" s="47" t="n">
        <f aca="false">+AG87/2.13</f>
        <v>370.643357878177</v>
      </c>
      <c r="AH88" s="47" t="n">
        <f aca="false">+AH87/2.13</f>
        <v>357.113397230702</v>
      </c>
      <c r="AI88" s="47" t="n">
        <f aca="false">+AI87/2.13</f>
        <v>342.829133639322</v>
      </c>
      <c r="AJ88" s="47" t="n">
        <f aca="false">+AJ87/2.13</f>
        <v>328.266830171689</v>
      </c>
      <c r="AK88" s="47" t="n">
        <f aca="false">+AK87/2.13</f>
        <v>313.905548570661</v>
      </c>
      <c r="AL88" s="47" t="n">
        <f aca="false">+AL87/2.13</f>
        <v>300.208013523828</v>
      </c>
      <c r="AM88" s="47" t="n">
        <f aca="false">+AM87/2.13</f>
        <v>287.596202733155</v>
      </c>
      <c r="AN88" s="47" t="n">
        <f aca="false">+AN87/2.13</f>
        <v>276.42333687447</v>
      </c>
      <c r="AO88" s="47" t="n">
        <f aca="false">+AO87/2.13</f>
        <v>266.94588335709</v>
      </c>
      <c r="AP88" s="47" t="n">
        <f aca="false">+AP87/2.13</f>
        <v>259.300883904961</v>
      </c>
      <c r="AQ88" s="47" t="n">
        <f aca="false">+AQ87/2.13</f>
        <v>253.494535064421</v>
      </c>
      <c r="AR88" s="47" t="n">
        <f aca="false">+AR87/2.13</f>
        <v>249.406559977597</v>
      </c>
      <c r="AS88" s="47" t="n">
        <f aca="false">+AS87/2.13</f>
        <v>246.811532710899</v>
      </c>
      <c r="AT88" s="47" t="n">
        <f aca="false">+AT87/2.13</f>
        <v>245.414199777809</v>
      </c>
      <c r="AU88" s="47" t="n">
        <f aca="false">+AU87/2.13</f>
        <v>244.892883413674</v>
      </c>
      <c r="AV88" s="47" t="n">
        <f aca="false">+AV87/2.13</f>
        <v>244.944540646091</v>
      </c>
      <c r="AW88" s="47" t="n">
        <f aca="false">+AW87/2.13</f>
        <v>245.326914581123</v>
      </c>
      <c r="AX88" s="47" t="n">
        <f aca="false">+AX87/2.13</f>
        <v>245.896318486367</v>
      </c>
      <c r="AY88" s="47" t="n">
        <f aca="false">+AY87/2.13</f>
        <v>246.642161862128</v>
      </c>
      <c r="AZ88" s="47" t="n">
        <f aca="false">+AZ87/2.13</f>
        <v>247.720815180072</v>
      </c>
      <c r="BA88" s="47" t="n">
        <f aca="false">+BA87/2.13</f>
        <v>250.653840745453</v>
      </c>
      <c r="BB88" s="47" t="n">
        <f aca="false">+BB87/2.13</f>
        <v>254.354462049211</v>
      </c>
      <c r="BC88" s="47" t="n">
        <f aca="false">+BC87/2.13</f>
        <v>259.951607257233</v>
      </c>
      <c r="BD88" s="47" t="n">
        <f aca="false">+BD87/2.13</f>
        <v>268.784694261228</v>
      </c>
      <c r="BE88" s="47" t="n">
        <f aca="false">+BE87/2.13</f>
        <v>282.396213711993</v>
      </c>
      <c r="BF88" s="47" t="n">
        <f aca="false">+BF87/2.13</f>
        <v>302.481038548586</v>
      </c>
      <c r="BG88" s="47" t="n">
        <f aca="false">+BG87/2.13</f>
        <v>330.799294223633</v>
      </c>
      <c r="BH88" s="47" t="n">
        <f aca="false">+BH87/2.13</f>
        <v>369.097184955563</v>
      </c>
      <c r="BI88" s="47" t="n">
        <f aca="false">+BI87/2.13</f>
        <v>419.191921583926</v>
      </c>
      <c r="BJ88" s="42"/>
      <c r="BK88" s="42"/>
      <c r="BL88" s="42"/>
      <c r="BM88" s="42"/>
      <c r="BN88" s="42"/>
      <c r="BO88" s="42"/>
      <c r="BP88" s="42"/>
      <c r="BQ88" s="42"/>
      <c r="BR88" s="42"/>
      <c r="BS88" s="42"/>
      <c r="BT88" s="42"/>
      <c r="BU88" s="42"/>
      <c r="BV88" s="42"/>
      <c r="BW88" s="42"/>
      <c r="BX88" s="42"/>
      <c r="BY88" s="42"/>
      <c r="BZ88" s="42"/>
    </row>
    <row r="89" s="67" customFormat="true" ht="33" hidden="false" customHeight="false" outlineLevel="0" collapsed="false">
      <c r="A89" s="49" t="str">
        <f aca="false">Base!A89</f>
        <v>Concentration in biosphere and upper oceans (GTC)</v>
      </c>
      <c r="B89" s="47" t="n">
        <f aca="false">Base!B62</f>
        <v>1527</v>
      </c>
      <c r="C89" s="47" t="n">
        <f aca="false">B87* Base!$B67+B89* Base!$B68+B90* Base!$B69</f>
        <v>1541.10786166667</v>
      </c>
      <c r="D89" s="47" t="n">
        <f aca="false">C87* Base!$B67+C89* Base!$B68+C90* Base!$B69</f>
        <v>1556.74540269731</v>
      </c>
      <c r="E89" s="47" t="n">
        <f aca="false">D87* Base!$B67+D89* Base!$B68+D90* Base!$B69</f>
        <v>1573.81964775857</v>
      </c>
      <c r="F89" s="47" t="n">
        <f aca="false">E87* Base!$B67+E89* Base!$B68+E90* Base!$B69</f>
        <v>1592.19678661004</v>
      </c>
      <c r="G89" s="47" t="n">
        <f aca="false">F87* Base!$B67+F89* Base!$B68+F90* Base!$B69</f>
        <v>1611.68330798529</v>
      </c>
      <c r="H89" s="47" t="n">
        <f aca="false">G87* Base!$B67+G89* Base!$B68+G90* Base!$B69</f>
        <v>1632.00999176736</v>
      </c>
      <c r="I89" s="47" t="n">
        <f aca="false">H87* Base!$B67+H89* Base!$B68+H90* Base!$B69</f>
        <v>1652.81848487605</v>
      </c>
      <c r="J89" s="47" t="n">
        <f aca="false">I87* Base!$B67+I89* Base!$B68+I90* Base!$B69</f>
        <v>1673.65038066685</v>
      </c>
      <c r="K89" s="47" t="n">
        <f aca="false">J87* Base!$B67+J89* Base!$B68+J90* Base!$B69</f>
        <v>1693.93885618915</v>
      </c>
      <c r="L89" s="47" t="n">
        <f aca="false">K87* Base!$B67+K89* Base!$B68+K90* Base!$B69</f>
        <v>1713.00293921101</v>
      </c>
      <c r="M89" s="47" t="n">
        <f aca="false">L87* Base!$B67+L89* Base!$B68+L90* Base!$B69</f>
        <v>1730.04425440558</v>
      </c>
      <c r="N89" s="47" t="n">
        <f aca="false">M87* Base!$B67+M89* Base!$B68+M90* Base!$B69</f>
        <v>1744.85361303899</v>
      </c>
      <c r="O89" s="47" t="n">
        <f aca="false">N87* Base!$B67+N89* Base!$B68+N90* Base!$B69</f>
        <v>1757.70634198898</v>
      </c>
      <c r="P89" s="47" t="n">
        <f aca="false">O87* Base!$B67+O89* Base!$B68+O90* Base!$B69</f>
        <v>1768.84448959262</v>
      </c>
      <c r="Q89" s="47" t="n">
        <f aca="false">P87* Base!$B67+P89* Base!$B68+P90* Base!$B69</f>
        <v>1778.48071215528</v>
      </c>
      <c r="R89" s="47" t="n">
        <f aca="false">Q87* Base!$B67+Q89* Base!$B68+Q90* Base!$B69</f>
        <v>1786.80173512333</v>
      </c>
      <c r="S89" s="47" t="n">
        <f aca="false">R87* Base!$B67+R89* Base!$B68+R90* Base!$B69</f>
        <v>1793.97142925292</v>
      </c>
      <c r="T89" s="47" t="n">
        <f aca="false">S87* Base!$B67+S89* Base!$B68+S90* Base!$B69</f>
        <v>1800.13353972656</v>
      </c>
      <c r="U89" s="47" t="n">
        <f aca="false">T87* Base!$B67+T89* Base!$B68+T90* Base!$B69</f>
        <v>1805.41410354222</v>
      </c>
      <c r="V89" s="47" t="n">
        <f aca="false">U87* Base!$B67+U89* Base!$B68+U90* Base!$B69</f>
        <v>1810.20013858051</v>
      </c>
      <c r="W89" s="47" t="n">
        <f aca="false">V87* Base!$B67+V89* Base!$B68+V90* Base!$B69</f>
        <v>1814.74914945133</v>
      </c>
      <c r="X89" s="47" t="n">
        <f aca="false">W87* Base!$B67+W89* Base!$B68+W90* Base!$B69</f>
        <v>1819.07189003002</v>
      </c>
      <c r="Y89" s="47" t="n">
        <f aca="false">X87* Base!$B67+X89* Base!$B68+X90* Base!$B69</f>
        <v>1823.17864698171</v>
      </c>
      <c r="Z89" s="47" t="n">
        <f aca="false">Y87* Base!$B67+Y89* Base!$B68+Y90* Base!$B69</f>
        <v>1827.07925959931</v>
      </c>
      <c r="AA89" s="47" t="n">
        <f aca="false">Z87* Base!$B67+Z89* Base!$B68+Z90* Base!$B69</f>
        <v>1830.78313881221</v>
      </c>
      <c r="AB89" s="47" t="n">
        <f aca="false">AA87* Base!$B67+AA89* Base!$B68+AA90* Base!$B69</f>
        <v>1834.29928539615</v>
      </c>
      <c r="AC89" s="47" t="n">
        <f aca="false">AB87* Base!$B67+AB89* Base!$B68+AB90* Base!$B69</f>
        <v>1837.63630741993</v>
      </c>
      <c r="AD89" s="47" t="n">
        <f aca="false">AC87* Base!$B67+AC89* Base!$B68+AC90* Base!$B69</f>
        <v>1840.43948226176</v>
      </c>
      <c r="AE89" s="47" t="n">
        <f aca="false">AD87* Base!$B67+AD89* Base!$B68+AD90* Base!$B69</f>
        <v>1842.77664960539</v>
      </c>
      <c r="AF89" s="47" t="n">
        <f aca="false">AE87* Base!$B67+AE89* Base!$B68+AE90* Base!$B69</f>
        <v>1844.70707453648</v>
      </c>
      <c r="AG89" s="47" t="n">
        <f aca="false">AF87* Base!$B67+AF89* Base!$B68+AF90* Base!$B69</f>
        <v>1844.55962463125</v>
      </c>
      <c r="AH89" s="47" t="n">
        <f aca="false">AG87* Base!$B67+AG89* Base!$B68+AG90* Base!$B69</f>
        <v>1842.11012465738</v>
      </c>
      <c r="AI89" s="47" t="n">
        <f aca="false">AH87* Base!$B67+AH89* Base!$B68+AH90* Base!$B69</f>
        <v>1837.22499197443</v>
      </c>
      <c r="AJ89" s="47" t="n">
        <f aca="false">AI87* Base!$B67+AI89* Base!$B68+AI90* Base!$B69</f>
        <v>1829.86228200975</v>
      </c>
      <c r="AK89" s="47" t="n">
        <f aca="false">AJ87* Base!$B67+AJ89* Base!$B68+AJ90* Base!$B69</f>
        <v>1820.07103143611</v>
      </c>
      <c r="AL89" s="47" t="n">
        <f aca="false">AK87* Base!$B67+AK89* Base!$B68+AK90* Base!$B69</f>
        <v>1807.98806805746</v>
      </c>
      <c r="AM89" s="47" t="n">
        <f aca="false">AL87* Base!$B67+AL89* Base!$B68+AL90* Base!$B69</f>
        <v>1793.83136421905</v>
      </c>
      <c r="AN89" s="47" t="n">
        <f aca="false">AM87* Base!$B67+AM89* Base!$B68+AM90* Base!$B69</f>
        <v>1777.88908626713</v>
      </c>
      <c r="AO89" s="47" t="n">
        <f aca="false">AN87* Base!$B67+AN89* Base!$B68+AN90* Base!$B69</f>
        <v>1760.50384097346</v>
      </c>
      <c r="AP89" s="47" t="n">
        <f aca="false">AO87* Base!$B67+AO89* Base!$B68+AO90* Base!$B69</f>
        <v>1742.05231760467</v>
      </c>
      <c r="AQ89" s="47" t="n">
        <f aca="false">AP87* Base!$B67+AP89* Base!$B68+AP90* Base!$B69</f>
        <v>1722.921511511</v>
      </c>
      <c r="AR89" s="47" t="n">
        <f aca="false">AQ87* Base!$B67+AQ89* Base!$B68+AQ90* Base!$B69</f>
        <v>1703.48377803851</v>
      </c>
      <c r="AS89" s="47" t="n">
        <f aca="false">AR87* Base!$B67+AR89* Base!$B68+AR90* Base!$B69</f>
        <v>1684.0737244161</v>
      </c>
      <c r="AT89" s="47" t="n">
        <f aca="false">AS87* Base!$B67+AS89* Base!$B68+AS90* Base!$B69</f>
        <v>1664.97004214084</v>
      </c>
      <c r="AU89" s="47" t="n">
        <f aca="false">AT87* Base!$B67+AT89* Base!$B68+AT90* Base!$B69</f>
        <v>1646.38470176102</v>
      </c>
      <c r="AV89" s="47" t="n">
        <f aca="false">AU87* Base!$B67+AU89* Base!$B68+AU90* Base!$B69</f>
        <v>1628.46072428684</v>
      </c>
      <c r="AW89" s="47" t="n">
        <f aca="false">AV87* Base!$B67+AV89* Base!$B68+AV90* Base!$B69</f>
        <v>1611.27848940764</v>
      </c>
      <c r="AX89" s="47" t="n">
        <f aca="false">AW87* Base!$B67+AW89* Base!$B68+AW90* Base!$B69</f>
        <v>1594.8696869305</v>
      </c>
      <c r="AY89" s="47" t="n">
        <f aca="false">AX87* Base!$B67+AX89* Base!$B68+AX90* Base!$B69</f>
        <v>1579.23778079274</v>
      </c>
      <c r="AZ89" s="47" t="n">
        <f aca="false">AY87* Base!$B67+AY89* Base!$B68+AY90* Base!$B69</f>
        <v>1564.3841090772</v>
      </c>
      <c r="BA89" s="47" t="n">
        <f aca="false">AZ87* Base!$B67+AZ89* Base!$B68+AZ90* Base!$B69</f>
        <v>1550.33926597572</v>
      </c>
      <c r="BB89" s="47" t="n">
        <f aca="false">BA87* Base!$B67+BA89* Base!$B68+BA90* Base!$B69</f>
        <v>1537.41779885286</v>
      </c>
      <c r="BC89" s="47" t="n">
        <f aca="false">BB87* Base!$B67+BB89* Base!$B68+BB90* Base!$B69</f>
        <v>1525.71770775166</v>
      </c>
      <c r="BD89" s="47" t="n">
        <f aca="false">BC87* Base!$B67+BC89* Base!$B68+BC90* Base!$B69</f>
        <v>1515.54459872952</v>
      </c>
      <c r="BE89" s="47" t="n">
        <f aca="false">BD87* Base!$B67+BD89* Base!$B68+BD90* Base!$B69</f>
        <v>1507.44266181199</v>
      </c>
      <c r="BF89" s="47" t="n">
        <f aca="false">BE87* Base!$B67+BE89* Base!$B68+BE90* Base!$B69</f>
        <v>1502.22299408983</v>
      </c>
      <c r="BG89" s="47" t="n">
        <f aca="false">BF87* Base!$B67+BF89* Base!$B68+BF90* Base!$B69</f>
        <v>1500.98126519496</v>
      </c>
      <c r="BH89" s="47" t="n">
        <f aca="false">BG87* Base!$B67+BG89* Base!$B68+BG90* Base!$B69</f>
        <v>1505.09833013473</v>
      </c>
      <c r="BI89" s="47" t="n">
        <f aca="false">BH87* Base!$B67+BH89* Base!$B68+BH90* Base!$B69</f>
        <v>1516.22597701741</v>
      </c>
      <c r="BJ89" s="42"/>
      <c r="BK89" s="42"/>
      <c r="BL89" s="42"/>
      <c r="BM89" s="42"/>
      <c r="BN89" s="42"/>
      <c r="BO89" s="42"/>
      <c r="BP89" s="42"/>
      <c r="BQ89" s="42"/>
      <c r="BR89" s="42"/>
      <c r="BS89" s="42"/>
      <c r="BT89" s="42"/>
      <c r="BU89" s="42"/>
      <c r="BV89" s="42"/>
      <c r="BW89" s="42"/>
      <c r="BX89" s="42"/>
      <c r="BY89" s="42"/>
      <c r="BZ89" s="42"/>
    </row>
    <row r="90" s="67" customFormat="true" ht="16.5" hidden="false" customHeight="false" outlineLevel="0" collapsed="false">
      <c r="A90" s="49" t="str">
        <f aca="false">Base!A90</f>
        <v>Concentration in deep oceans (GTC)</v>
      </c>
      <c r="B90" s="47" t="n">
        <f aca="false">Base!B63</f>
        <v>10010</v>
      </c>
      <c r="C90" s="47" t="n">
        <f aca="false">Base!$B70*B89+Base!$B71*B90</f>
        <v>10010.439125</v>
      </c>
      <c r="D90" s="47" t="n">
        <f aca="false">Base!$B70*C89+Base!$B71*C90</f>
        <v>10010.9133714495</v>
      </c>
      <c r="E90" s="47" t="n">
        <f aca="false">Base!$B70*D89+Base!$B71*D90</f>
        <v>10011.4265516934</v>
      </c>
      <c r="F90" s="47" t="n">
        <f aca="false">Base!$B70*E89+Base!$B71*E90</f>
        <v>10011.9822443516</v>
      </c>
      <c r="G90" s="47" t="n">
        <f aca="false">Base!$B70*F89+Base!$B71*F90</f>
        <v>10012.5836923106</v>
      </c>
      <c r="H90" s="47" t="n">
        <f aca="false">Base!$B70*G89+Base!$B71*G90</f>
        <v>10013.2336535844</v>
      </c>
      <c r="I90" s="47" t="n">
        <f aca="false">Base!$B70*H89+Base!$B71*H90</f>
        <v>10013.9342122058</v>
      </c>
      <c r="J90" s="47" t="n">
        <f aca="false">Base!$B70*I89+Base!$B71*I90</f>
        <v>10014.6865556213</v>
      </c>
      <c r="K90" s="47" t="n">
        <f aca="false">Base!$B70*J89+Base!$B71*J90</f>
        <v>10015.4907248605</v>
      </c>
      <c r="L90" s="47" t="n">
        <f aca="false">Base!$B70*K89+Base!$B71*K90</f>
        <v>10016.3453438813</v>
      </c>
      <c r="M90" s="47" t="n">
        <f aca="false">Base!$B70*L89+Base!$B71*L90</f>
        <v>10017.2473346758</v>
      </c>
      <c r="N90" s="47" t="n">
        <f aca="false">Base!$B70*M89+Base!$B71*M90</f>
        <v>10018.1916243363</v>
      </c>
      <c r="O90" s="47" t="n">
        <f aca="false">Base!$B70*N89+Base!$B71*N90</f>
        <v>10019.1726186957</v>
      </c>
      <c r="P90" s="47" t="n">
        <f aca="false">Base!$B70*O89+Base!$B71*O90</f>
        <v>10020.1854137919</v>
      </c>
      <c r="Q90" s="47" t="n">
        <f aca="false">Base!$B70*P89+Base!$B71*P90</f>
        <v>10021.2257124387</v>
      </c>
      <c r="R90" s="47" t="n">
        <f aca="false">Base!$B70*Q89+Base!$B71*Q90</f>
        <v>10022.2897505411</v>
      </c>
      <c r="S90" s="47" t="n">
        <f aca="false">Base!$B70*R89+Base!$B71*R90</f>
        <v>10023.3742320882</v>
      </c>
      <c r="T90" s="47" t="n">
        <f aca="false">Base!$B70*S89+Base!$B71*S90</f>
        <v>10024.476271858</v>
      </c>
      <c r="U90" s="47" t="n">
        <f aca="false">Base!$B70*T89+Base!$B71*T90</f>
        <v>10025.5933449655</v>
      </c>
      <c r="V90" s="47" t="n">
        <f aca="false">Base!$B70*U89+Base!$B71*U90</f>
        <v>10026.7232424704</v>
      </c>
      <c r="W90" s="47" t="n">
        <f aca="false">Base!$B70*V89+Base!$B71*V90</f>
        <v>10027.8647237226</v>
      </c>
      <c r="X90" s="47" t="n">
        <f aca="false">Base!$B70*W89+Base!$B71*W90</f>
        <v>10029.0171922519</v>
      </c>
      <c r="Y90" s="47" t="n">
        <f aca="false">Base!$B70*X89+Base!$B71*X90</f>
        <v>10030.1800786746</v>
      </c>
      <c r="Z90" s="47" t="n">
        <f aca="false">Base!$B70*Y89+Base!$B71*Y90</f>
        <v>10031.3528395155</v>
      </c>
      <c r="AA90" s="47" t="n">
        <f aca="false">Base!$B70*Z89+Base!$B71*Z90</f>
        <v>10032.5349560812</v>
      </c>
      <c r="AB90" s="47" t="n">
        <f aca="false">Base!$B70*AA89+Base!$B71*AA90</f>
        <v>10033.7259333805</v>
      </c>
      <c r="AC90" s="47" t="n">
        <f aca="false">Base!$B70*AB89+Base!$B71*AB90</f>
        <v>10034.9252990915</v>
      </c>
      <c r="AD90" s="47" t="n">
        <f aca="false">Base!$B70*AC89+Base!$B71*AC90</f>
        <v>10036.1326025716</v>
      </c>
      <c r="AE90" s="47" t="n">
        <f aca="false">Base!$B70*AD89+Base!$B71*AD90</f>
        <v>10037.3465065239</v>
      </c>
      <c r="AF90" s="47" t="n">
        <f aca="false">Base!$B70*AE89+Base!$B71*AE90</f>
        <v>10038.565843702</v>
      </c>
      <c r="AG90" s="47" t="n">
        <f aca="false">Base!$B70*AF89+Base!$B71*AF90</f>
        <v>10039.7895954161</v>
      </c>
      <c r="AH90" s="47" t="n">
        <f aca="false">Base!$B70*AG89+Base!$B71*AG90</f>
        <v>10041.0125654892</v>
      </c>
      <c r="AI90" s="47" t="n">
        <f aca="false">Base!$B70*AH89+Base!$B71*AH90</f>
        <v>10042.22899906</v>
      </c>
      <c r="AJ90" s="47" t="n">
        <f aca="false">Base!$B70*AI89+Base!$B71*AI90</f>
        <v>10043.4328092527</v>
      </c>
      <c r="AK90" s="47" t="n">
        <f aca="false">Base!$B70*AJ89+Base!$B71*AJ90</f>
        <v>10044.6178063846</v>
      </c>
      <c r="AL90" s="47" t="n">
        <f aca="false">Base!$B70*AK89+Base!$B71*AK90</f>
        <v>10045.7779254536</v>
      </c>
      <c r="AM90" s="47" t="n">
        <f aca="false">Base!$B70*AL89+Base!$B71*AL90</f>
        <v>10046.9074455739</v>
      </c>
      <c r="AN90" s="47" t="n">
        <f aca="false">Base!$B70*AM89+Base!$B71*AM90</f>
        <v>10048.0011927215</v>
      </c>
      <c r="AO90" s="47" t="n">
        <f aca="false">Base!$B70*AN89+Base!$B71*AN90</f>
        <v>10049.0547150347</v>
      </c>
      <c r="AP90" s="47" t="n">
        <f aca="false">Base!$B70*AO89+Base!$B71*AO90</f>
        <v>10050.0644186708</v>
      </c>
      <c r="AQ90" s="47" t="n">
        <f aca="false">Base!$B70*AP89+Base!$B71*AP90</f>
        <v>10051.0276527235</v>
      </c>
      <c r="AR90" s="47" t="n">
        <f aca="false">Base!$B70*AQ89+Base!$B71*AQ90</f>
        <v>10051.9427346695</v>
      </c>
      <c r="AS90" s="47" t="n">
        <f aca="false">Base!$B70*AR89+Base!$B71*AR90</f>
        <v>10052.8089134416</v>
      </c>
      <c r="AT90" s="47" t="n">
        <f aca="false">Base!$B70*AS89+Base!$B71*AS90</f>
        <v>10053.6262747444</v>
      </c>
      <c r="AU90" s="47" t="n">
        <f aca="false">Base!$B70*AT89+Base!$B71*AT90</f>
        <v>10054.395600982</v>
      </c>
      <c r="AV90" s="47" t="n">
        <f aca="false">Base!$B70*AU89+Base!$B71*AU90</f>
        <v>10055.1182042211</v>
      </c>
      <c r="AW90" s="47" t="n">
        <f aca="false">Base!$B70*AV89+Base!$B71*AV90</f>
        <v>10055.7957536379</v>
      </c>
      <c r="AX90" s="47" t="n">
        <f aca="false">Base!$B70*AW89+Base!$B71*AW90</f>
        <v>10056.4301187945</v>
      </c>
      <c r="AY90" s="47" t="n">
        <f aca="false">Base!$B70*AX89+Base!$B71*AX90</f>
        <v>10057.0232478468</v>
      </c>
      <c r="AZ90" s="47" t="n">
        <f aca="false">Base!$B70*AY89+Base!$B71*AY90</f>
        <v>10057.5770969526</v>
      </c>
      <c r="BA90" s="47" t="n">
        <f aca="false">Base!$B70*AZ89+Base!$B71*AZ90</f>
        <v>10058.0936249551</v>
      </c>
      <c r="BB90" s="47" t="n">
        <f aca="false">Base!$B70*BA89+Base!$B71*BA90</f>
        <v>10058.5748665216</v>
      </c>
      <c r="BC90" s="47" t="n">
        <f aca="false">Base!$B70*BB89+Base!$B71*BB90</f>
        <v>10059.0236420013</v>
      </c>
      <c r="BD90" s="47" t="n">
        <f aca="false">Base!$B70*BC89+Base!$B71*BC90</f>
        <v>10059.4430157915</v>
      </c>
      <c r="BE90" s="47" t="n">
        <f aca="false">Base!$B70*BD89+Base!$B71*BD90</f>
        <v>10059.8368152705</v>
      </c>
      <c r="BF90" s="47" t="n">
        <f aca="false">Base!$B70*BE89+Base!$B71*BE90</f>
        <v>10060.2102269998</v>
      </c>
      <c r="BG90" s="47" t="n">
        <f aca="false">Base!$B70*BF89+Base!$B71*BF90</f>
        <v>10060.5704635334</v>
      </c>
      <c r="BH90" s="47" t="n">
        <f aca="false">Base!$B70*BG89+Base!$B71*BG90</f>
        <v>10060.927474165</v>
      </c>
      <c r="BI90" s="47" t="n">
        <f aca="false">Base!$B70*BH89+Base!$B71*BH90</f>
        <v>10061.2946569678</v>
      </c>
      <c r="BJ90" s="42"/>
      <c r="BK90" s="42"/>
      <c r="BL90" s="42"/>
      <c r="BM90" s="42"/>
      <c r="BN90" s="42"/>
      <c r="BO90" s="42"/>
      <c r="BP90" s="42"/>
      <c r="BQ90" s="42"/>
      <c r="BR90" s="42"/>
      <c r="BS90" s="42"/>
      <c r="BT90" s="42"/>
      <c r="BU90" s="42"/>
      <c r="BV90" s="42"/>
      <c r="BW90" s="42"/>
      <c r="BX90" s="42"/>
      <c r="BY90" s="42"/>
      <c r="BZ90" s="42"/>
    </row>
    <row r="91" s="67" customFormat="true" ht="39.75" hidden="false" customHeight="false" outlineLevel="0" collapsed="false">
      <c r="A91" s="73" t="str">
        <f aca="false">Base!A91</f>
        <v>CUMULATIVE EMISSIONS/HOTELLING RENTS</v>
      </c>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c r="AW91" s="47"/>
      <c r="AX91" s="47"/>
      <c r="AY91" s="47"/>
      <c r="AZ91" s="47"/>
      <c r="BA91" s="47"/>
      <c r="BB91" s="47"/>
      <c r="BC91" s="47"/>
      <c r="BD91" s="47"/>
      <c r="BE91" s="47"/>
      <c r="BF91" s="47"/>
      <c r="BG91" s="47"/>
      <c r="BH91" s="47"/>
      <c r="BI91" s="47"/>
      <c r="BJ91" s="42"/>
      <c r="BK91" s="42"/>
      <c r="BL91" s="42"/>
      <c r="BM91" s="42"/>
      <c r="BN91" s="42"/>
      <c r="BO91" s="42"/>
      <c r="BP91" s="42"/>
      <c r="BQ91" s="42"/>
      <c r="BR91" s="42"/>
      <c r="BS91" s="42"/>
      <c r="BT91" s="42"/>
      <c r="BU91" s="42"/>
      <c r="BV91" s="42"/>
      <c r="BW91" s="42"/>
      <c r="BX91" s="42"/>
      <c r="BY91" s="42"/>
      <c r="BZ91" s="42"/>
    </row>
    <row r="92" s="67" customFormat="true" ht="21" hidden="false" customHeight="true" outlineLevel="0" collapsed="false">
      <c r="A92" s="49" t="str">
        <f aca="false">Base!A92</f>
        <v>Cumulative Emissions to date</v>
      </c>
      <c r="B92" s="47" t="n">
        <f aca="false">+Base!B92</f>
        <v>90</v>
      </c>
      <c r="C92" s="47" t="n">
        <f aca="false">+Parameters!D89+B113*5/3.666+B92</f>
        <v>123.972753287567</v>
      </c>
      <c r="D92" s="47" t="n">
        <f aca="false">+Parameters!E89+C113*5/3.666+C92</f>
        <v>160.063515622333</v>
      </c>
      <c r="E92" s="47" t="n">
        <f aca="false">+Parameters!F89+D113*5/3.666+D92</f>
        <v>197.495906358836</v>
      </c>
      <c r="F92" s="47" t="n">
        <f aca="false">+Parameters!G89+E113*5/3.666+E92</f>
        <v>235.255149994317</v>
      </c>
      <c r="G92" s="47" t="n">
        <f aca="false">+Parameters!H89+F113*5/3.666+F92</f>
        <v>272.08563452897</v>
      </c>
      <c r="H92" s="47" t="n">
        <f aca="false">+Parameters!I89+G113*5/3.666+G92</f>
        <v>306.490927324113</v>
      </c>
      <c r="I92" s="47" t="n">
        <f aca="false">+Parameters!J89+H113*5/3.666+H92</f>
        <v>336.737774450204</v>
      </c>
      <c r="J92" s="47" t="n">
        <f aca="false">+Parameters!K89+I113*5/3.666+I92</f>
        <v>360.865271074209</v>
      </c>
      <c r="K92" s="47" t="n">
        <f aca="false">+Parameters!L89+J113*5/3.666+J92</f>
        <v>376.699303882397</v>
      </c>
      <c r="L92" s="47" t="n">
        <f aca="false">+Parameters!M89+K113*5/3.666+K92</f>
        <v>381.869701158402</v>
      </c>
      <c r="M92" s="47" t="n">
        <f aca="false">+Parameters!N89+L113*5/3.666+L92</f>
        <v>381.869701158402</v>
      </c>
      <c r="N92" s="47" t="n">
        <f aca="false">+Parameters!O89+M113*5/3.666+M92</f>
        <v>381.869701158402</v>
      </c>
      <c r="O92" s="47" t="n">
        <f aca="false">+Parameters!P89+N113*5/3.666+N92</f>
        <v>381.869701158402</v>
      </c>
      <c r="P92" s="47" t="n">
        <f aca="false">+Parameters!Q89+O113*5/3.666+O92</f>
        <v>381.869701158402</v>
      </c>
      <c r="Q92" s="47" t="n">
        <f aca="false">+Parameters!R89+P113*5/3.666+P92</f>
        <v>381.869701158402</v>
      </c>
      <c r="R92" s="47" t="n">
        <f aca="false">+Parameters!S89+Q113*5/3.666+Q92</f>
        <v>381.869701158402</v>
      </c>
      <c r="S92" s="47" t="n">
        <f aca="false">+Parameters!T89+R113*5/3.666+R92</f>
        <v>381.869701158402</v>
      </c>
      <c r="T92" s="47" t="n">
        <f aca="false">+Parameters!U89+S113*5/3.666+S92</f>
        <v>381.869701158402</v>
      </c>
      <c r="U92" s="47" t="n">
        <f aca="false">+Parameters!V89+T113*5/3.666+T92</f>
        <v>385.012324044007</v>
      </c>
      <c r="V92" s="47" t="n">
        <f aca="false">+Parameters!W89+U113*5/3.666+U92</f>
        <v>390.386154151368</v>
      </c>
      <c r="W92" s="47" t="n">
        <f aca="false">+Parameters!X89+V113*5/3.666+V92</f>
        <v>395.559704432621</v>
      </c>
      <c r="X92" s="47" t="n">
        <f aca="false">+Parameters!Y89+W113*5/3.666+W92</f>
        <v>400.540220246658</v>
      </c>
      <c r="Y92" s="47" t="n">
        <f aca="false">+Parameters!Z89+X113*5/3.666+X92</f>
        <v>405.335034296008</v>
      </c>
      <c r="Z92" s="47" t="n">
        <f aca="false">+Parameters!AA89+Y113*5/3.666+Y92</f>
        <v>409.951481290677</v>
      </c>
      <c r="AA92" s="47" t="n">
        <f aca="false">+Parameters!AB89+Z113*5/3.666+Z92</f>
        <v>414.39683255027</v>
      </c>
      <c r="AB92" s="47" t="n">
        <f aca="false">+Parameters!AC89+AA113*5/3.666+AA92</f>
        <v>418.678246495369</v>
      </c>
      <c r="AC92" s="47" t="n">
        <f aca="false">+Parameters!AD89+AB113*5/3.666+AB92</f>
        <v>418.678246495369</v>
      </c>
      <c r="AD92" s="47" t="n">
        <f aca="false">+Parameters!AE89+AC113*5/3.666+AC92</f>
        <v>418.678246495369</v>
      </c>
      <c r="AE92" s="47" t="n">
        <f aca="false">+Parameters!AF89+AD113*5/3.666+AD92</f>
        <v>418.678246495369</v>
      </c>
      <c r="AF92" s="47" t="n">
        <f aca="false">+Parameters!AG89+AE113*5/3.666+AE92</f>
        <v>399.099802361944</v>
      </c>
      <c r="AG92" s="47" t="n">
        <f aca="false">+Parameters!AH89+AF113*5/3.666+AF92</f>
        <v>373.937767647682</v>
      </c>
      <c r="AH92" s="47" t="n">
        <f aca="false">+Parameters!AI89+AG113*5/3.666+AG92</f>
        <v>343.887964173246</v>
      </c>
      <c r="AI92" s="47" t="n">
        <f aca="false">+Parameters!AJ89+AH113*5/3.666+AH92</f>
        <v>309.790217695777</v>
      </c>
      <c r="AJ92" s="47" t="n">
        <f aca="false">+Parameters!AK89+AI113*5/3.666+AI92</f>
        <v>272.610758805268</v>
      </c>
      <c r="AK92" s="47" t="n">
        <f aca="false">+Parameters!AL89+AJ113*5/3.666+AJ92</f>
        <v>233.412693367317</v>
      </c>
      <c r="AL92" s="47" t="n">
        <f aca="false">+Parameters!AM89+AK113*5/3.666+AK92</f>
        <v>193.312273659028</v>
      </c>
      <c r="AM92" s="47" t="n">
        <f aca="false">+Parameters!AN89+AL113*5/3.666+AL92</f>
        <v>153.420472357734</v>
      </c>
      <c r="AN92" s="47" t="n">
        <f aca="false">+Parameters!AO89+AM113*5/3.666+AM92</f>
        <v>114.772568795239</v>
      </c>
      <c r="AO92" s="47" t="n">
        <f aca="false">+Parameters!AP89+AN113*5/3.666+AN92</f>
        <v>78.2529350392727</v>
      </c>
      <c r="AP92" s="47" t="n">
        <f aca="false">+Parameters!AQ89+AO113*5/3.666+AO92</f>
        <v>44.526518646842</v>
      </c>
      <c r="AQ92" s="47" t="n">
        <f aca="false">+Parameters!AR89+AP113*5/3.666+AP92</f>
        <v>13.9908253141642</v>
      </c>
      <c r="AR92" s="47" t="n">
        <f aca="false">+Parameters!AS89+AQ113*5/3.666+AQ92</f>
        <v>-13.239691756377</v>
      </c>
      <c r="AS92" s="47" t="n">
        <f aca="false">+Parameters!AT89+AR113*5/3.666+AR92</f>
        <v>-37.3113575719827</v>
      </c>
      <c r="AT92" s="47" t="n">
        <f aca="false">+Parameters!AU89+AS113*5/3.666+AS92</f>
        <v>-58.5743040017986</v>
      </c>
      <c r="AU92" s="47" t="n">
        <f aca="false">+Parameters!AV89+AT113*5/3.666+AT92</f>
        <v>-77.5009670474578</v>
      </c>
      <c r="AV92" s="47" t="n">
        <f aca="false">+Parameters!AW89+AU113*5/3.666+AU92</f>
        <v>-94.5925074158027</v>
      </c>
      <c r="AW92" s="47" t="n">
        <f aca="false">+Parameters!AX89+AV113*5/3.666+AV92</f>
        <v>-110.28289322722</v>
      </c>
      <c r="AX92" s="47" t="n">
        <f aca="false">+Parameters!AY89+AW113*5/3.666+AW92</f>
        <v>-124.84462569403</v>
      </c>
      <c r="AY92" s="47" t="n">
        <f aca="false">+Parameters!AZ89+AX113*5/3.666+AX92</f>
        <v>-138.294856760794</v>
      </c>
      <c r="AZ92" s="47" t="n">
        <f aca="false">+Parameters!BA89+AY113*5/3.666+AY92</f>
        <v>-150.297228100558</v>
      </c>
      <c r="BA92" s="47" t="n">
        <f aca="false">+Parameters!BB89+AZ113*5/3.666+AZ92</f>
        <v>-157.578262983133</v>
      </c>
      <c r="BB92" s="47" t="n">
        <f aca="false">+Parameters!BC89+BA113*5/3.666+BA92</f>
        <v>-162.136216552725</v>
      </c>
      <c r="BC92" s="47" t="n">
        <f aca="false">+Parameters!BD89+BB113*5/3.666+BB92</f>
        <v>-161.465653993376</v>
      </c>
      <c r="BD92" s="47" t="n">
        <f aca="false">+Parameters!BE89+BC113*5/3.666+BC92</f>
        <v>-152.404946796561</v>
      </c>
      <c r="BE92" s="47" t="n">
        <f aca="false">+Parameters!BF89+BD113*5/3.666+BD92</f>
        <v>-131.12057411678</v>
      </c>
      <c r="BF92" s="47" t="n">
        <f aca="false">+Parameters!BG89+BE113*5/3.666+BE92</f>
        <v>-93.1861742570741</v>
      </c>
      <c r="BG92" s="47" t="n">
        <f aca="false">+Parameters!BH89+BF113*5/3.666+BF92</f>
        <v>-33.7497988700415</v>
      </c>
      <c r="BH92" s="47" t="n">
        <f aca="false">+Parameters!BI89+BG113*5/3.666+BG92</f>
        <v>52.2987704886382</v>
      </c>
      <c r="BI92" s="47" t="n">
        <f aca="false">+Parameters!BJ89+BH113*5/3.666+BH92</f>
        <v>170.495378415216</v>
      </c>
      <c r="BJ92" s="42"/>
      <c r="BK92" s="42"/>
      <c r="BL92" s="42"/>
      <c r="BM92" s="42"/>
      <c r="BN92" s="42"/>
      <c r="BO92" s="42"/>
      <c r="BP92" s="42"/>
      <c r="BQ92" s="42"/>
      <c r="BR92" s="42"/>
      <c r="BS92" s="42"/>
      <c r="BT92" s="42"/>
      <c r="BU92" s="42"/>
      <c r="BV92" s="42"/>
      <c r="BW92" s="42"/>
      <c r="BX92" s="42"/>
      <c r="BY92" s="42"/>
      <c r="BZ92" s="42"/>
    </row>
    <row r="93" s="67" customFormat="true" ht="16.5" hidden="false" customHeight="false" outlineLevel="0" collapsed="false">
      <c r="A93" s="49" t="str">
        <f aca="false">Base!A93</f>
        <v>Ratio to Max</v>
      </c>
      <c r="B93" s="47" t="n">
        <f aca="false">+B92/ Base!$B$57</f>
        <v>0.015</v>
      </c>
      <c r="C93" s="47" t="n">
        <f aca="false">+C92/ Base!$B$57</f>
        <v>0.0206621255479279</v>
      </c>
      <c r="D93" s="47" t="n">
        <f aca="false">+D92/ Base!$B$57</f>
        <v>0.0266772526037222</v>
      </c>
      <c r="E93" s="47" t="n">
        <f aca="false">+E92/ Base!$B$57</f>
        <v>0.0329159843931393</v>
      </c>
      <c r="F93" s="47" t="n">
        <f aca="false">+F92/ Base!$B$57</f>
        <v>0.0392091916657196</v>
      </c>
      <c r="G93" s="47" t="n">
        <f aca="false">+G92/ Base!$B$57</f>
        <v>0.0453476057548284</v>
      </c>
      <c r="H93" s="47" t="n">
        <f aca="false">+H92/ Base!$B$57</f>
        <v>0.0510818212206855</v>
      </c>
      <c r="I93" s="47" t="n">
        <f aca="false">+I92/ Base!$B$57</f>
        <v>0.0561229624083674</v>
      </c>
      <c r="J93" s="47" t="n">
        <f aca="false">+J92/ Base!$B$57</f>
        <v>0.0601442118457015</v>
      </c>
      <c r="K93" s="47" t="n">
        <f aca="false">+K92/ Base!$B$57</f>
        <v>0.0627832173137328</v>
      </c>
      <c r="L93" s="47" t="n">
        <f aca="false">+L92/ Base!$B$57</f>
        <v>0.0636449501930671</v>
      </c>
      <c r="M93" s="47" t="n">
        <f aca="false">+M92/ Base!$B$57</f>
        <v>0.0636449501930671</v>
      </c>
      <c r="N93" s="47" t="n">
        <f aca="false">+N92/ Base!$B$57</f>
        <v>0.0636449501930671</v>
      </c>
      <c r="O93" s="47" t="n">
        <f aca="false">+O92/ Base!$B$57</f>
        <v>0.0636449501930671</v>
      </c>
      <c r="P93" s="47" t="n">
        <f aca="false">+P92/ Base!$B$57</f>
        <v>0.0636449501930671</v>
      </c>
      <c r="Q93" s="47" t="n">
        <f aca="false">+Q92/ Base!$B$57</f>
        <v>0.0636449501930671</v>
      </c>
      <c r="R93" s="47" t="n">
        <f aca="false">+R92/ Base!$B$57</f>
        <v>0.0636449501930671</v>
      </c>
      <c r="S93" s="47" t="n">
        <f aca="false">+S92/ Base!$B$57</f>
        <v>0.0636449501930671</v>
      </c>
      <c r="T93" s="47" t="n">
        <f aca="false">+T92/ Base!$B$57</f>
        <v>0.0636449501930671</v>
      </c>
      <c r="U93" s="47" t="n">
        <f aca="false">+U92/ Base!$B$57</f>
        <v>0.0641687206740012</v>
      </c>
      <c r="V93" s="47" t="n">
        <f aca="false">+V92/ Base!$B$57</f>
        <v>0.065064359025228</v>
      </c>
      <c r="W93" s="47" t="n">
        <f aca="false">+W92/ Base!$B$57</f>
        <v>0.0659266174054368</v>
      </c>
      <c r="X93" s="47" t="n">
        <f aca="false">+X92/ Base!$B$57</f>
        <v>0.0667567033744431</v>
      </c>
      <c r="Y93" s="47" t="n">
        <f aca="false">+Y92/ Base!$B$57</f>
        <v>0.0675558390493347</v>
      </c>
      <c r="Z93" s="47" t="n">
        <f aca="false">+Z92/ Base!$B$57</f>
        <v>0.0683252468817794</v>
      </c>
      <c r="AA93" s="47" t="n">
        <f aca="false">+AA92/ Base!$B$57</f>
        <v>0.0690661387583784</v>
      </c>
      <c r="AB93" s="47" t="n">
        <f aca="false">+AB92/ Base!$B$57</f>
        <v>0.0697797077492282</v>
      </c>
      <c r="AC93" s="47" t="n">
        <f aca="false">+AC92/ Base!$B$57</f>
        <v>0.0697797077492282</v>
      </c>
      <c r="AD93" s="47" t="n">
        <f aca="false">+AD92/ Base!$B$57</f>
        <v>0.0697797077492282</v>
      </c>
      <c r="AE93" s="47" t="n">
        <f aca="false">+AE92/ Base!$B$57</f>
        <v>0.0697797077492282</v>
      </c>
      <c r="AF93" s="47" t="n">
        <f aca="false">+AF92/ Base!$B$57</f>
        <v>0.0665166337269907</v>
      </c>
      <c r="AG93" s="47" t="n">
        <f aca="false">+AG92/ Base!$B$57</f>
        <v>0.0623229612746136</v>
      </c>
      <c r="AH93" s="47" t="n">
        <f aca="false">+AH92/ Base!$B$57</f>
        <v>0.057314660695541</v>
      </c>
      <c r="AI93" s="47" t="n">
        <f aca="false">+AI92/ Base!$B$57</f>
        <v>0.0516317029492962</v>
      </c>
      <c r="AJ93" s="47" t="n">
        <f aca="false">+AJ92/ Base!$B$57</f>
        <v>0.0454351264675447</v>
      </c>
      <c r="AK93" s="47" t="n">
        <f aca="false">+AK92/ Base!$B$57</f>
        <v>0.0389021155612195</v>
      </c>
      <c r="AL93" s="47" t="n">
        <f aca="false">+AL92/ Base!$B$57</f>
        <v>0.0322187122765047</v>
      </c>
      <c r="AM93" s="47" t="n">
        <f aca="false">+AM92/ Base!$B$57</f>
        <v>0.025570078726289</v>
      </c>
      <c r="AN93" s="47" t="n">
        <f aca="false">+AN92/ Base!$B$57</f>
        <v>0.0191287614658732</v>
      </c>
      <c r="AO93" s="47" t="n">
        <f aca="false">+AO92/ Base!$B$57</f>
        <v>0.0130421558398788</v>
      </c>
      <c r="AP93" s="47" t="n">
        <f aca="false">+AP92/ Base!$B$57</f>
        <v>0.00742108644114034</v>
      </c>
      <c r="AQ93" s="47" t="n">
        <f aca="false">+AQ92/ Base!$B$57</f>
        <v>0.00233180421902737</v>
      </c>
      <c r="AR93" s="47" t="n">
        <f aca="false">+AR92/ Base!$B$57</f>
        <v>-0.00220661529272951</v>
      </c>
      <c r="AS93" s="47" t="n">
        <f aca="false">+AS92/ Base!$B$57</f>
        <v>-0.00621855959533045</v>
      </c>
      <c r="AT93" s="47" t="n">
        <f aca="false">+AT92/ Base!$B$57</f>
        <v>-0.00976238400029976</v>
      </c>
      <c r="AU93" s="47" t="n">
        <f aca="false">+AU92/ Base!$B$57</f>
        <v>-0.012916827841243</v>
      </c>
      <c r="AV93" s="47" t="n">
        <f aca="false">+AV92/ Base!$B$57</f>
        <v>-0.0157654179026338</v>
      </c>
      <c r="AW93" s="47" t="n">
        <f aca="false">+AW92/ Base!$B$57</f>
        <v>-0.0183804822045366</v>
      </c>
      <c r="AX93" s="47" t="n">
        <f aca="false">+AX92/ Base!$B$57</f>
        <v>-0.0208074376156717</v>
      </c>
      <c r="AY93" s="47" t="n">
        <f aca="false">+AY92/ Base!$B$57</f>
        <v>-0.0230491427934657</v>
      </c>
      <c r="AZ93" s="47" t="n">
        <f aca="false">+AZ92/ Base!$B$57</f>
        <v>-0.0250495380167597</v>
      </c>
      <c r="BA93" s="47" t="n">
        <f aca="false">+BA92/ Base!$B$57</f>
        <v>-0.0262630438305221</v>
      </c>
      <c r="BB93" s="47" t="n">
        <f aca="false">+BB92/ Base!$B$57</f>
        <v>-0.0270227027587876</v>
      </c>
      <c r="BC93" s="47" t="n">
        <f aca="false">+BC92/ Base!$B$57</f>
        <v>-0.0269109423322294</v>
      </c>
      <c r="BD93" s="47" t="n">
        <f aca="false">+BD92/ Base!$B$57</f>
        <v>-0.0254008244660935</v>
      </c>
      <c r="BE93" s="47" t="n">
        <f aca="false">+BE92/ Base!$B$57</f>
        <v>-0.0218534290194634</v>
      </c>
      <c r="BF93" s="47" t="n">
        <f aca="false">+BF92/ Base!$B$57</f>
        <v>-0.0155310290428457</v>
      </c>
      <c r="BG93" s="47" t="n">
        <f aca="false">+BG92/ Base!$B$57</f>
        <v>-0.00562496647834024</v>
      </c>
      <c r="BH93" s="47" t="n">
        <f aca="false">+BH92/ Base!$B$57</f>
        <v>0.00871646174810637</v>
      </c>
      <c r="BI93" s="47" t="n">
        <f aca="false">+BI92/ Base!$B$57</f>
        <v>0.028415896402536</v>
      </c>
      <c r="BJ93" s="42"/>
      <c r="BK93" s="42"/>
      <c r="BL93" s="42"/>
      <c r="BM93" s="42"/>
      <c r="BN93" s="42"/>
      <c r="BO93" s="42"/>
      <c r="BP93" s="42"/>
      <c r="BQ93" s="42"/>
      <c r="BR93" s="42"/>
      <c r="BS93" s="42"/>
      <c r="BT93" s="42"/>
      <c r="BU93" s="42"/>
      <c r="BV93" s="42"/>
      <c r="BW93" s="42"/>
      <c r="BX93" s="42"/>
      <c r="BY93" s="42"/>
      <c r="BZ93" s="42"/>
    </row>
    <row r="94" s="67" customFormat="true" ht="16.5" hidden="false" customHeight="false" outlineLevel="0" collapsed="false">
      <c r="A94" s="49" t="str">
        <f aca="false">Base!A94</f>
        <v>Maximum ratio</v>
      </c>
      <c r="B94" s="47" t="n">
        <f aca="false">+MAX(B93:BI93)</f>
        <v>0.0697797077492282</v>
      </c>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c r="AW94" s="47"/>
      <c r="AX94" s="47"/>
      <c r="AY94" s="47"/>
      <c r="AZ94" s="47"/>
      <c r="BA94" s="47"/>
      <c r="BB94" s="47"/>
      <c r="BC94" s="47"/>
      <c r="BD94" s="47"/>
      <c r="BE94" s="47"/>
      <c r="BF94" s="47"/>
      <c r="BG94" s="47"/>
      <c r="BH94" s="47"/>
      <c r="BI94" s="47"/>
      <c r="BJ94" s="42"/>
      <c r="BK94" s="42"/>
      <c r="BL94" s="42"/>
      <c r="BM94" s="42"/>
      <c r="BN94" s="42"/>
      <c r="BO94" s="42"/>
      <c r="BP94" s="42"/>
      <c r="BQ94" s="42"/>
      <c r="BR94" s="42"/>
      <c r="BS94" s="42"/>
      <c r="BT94" s="42"/>
      <c r="BU94" s="42"/>
      <c r="BV94" s="42"/>
      <c r="BW94" s="42"/>
      <c r="BX94" s="42"/>
      <c r="BY94" s="42"/>
      <c r="BZ94" s="42"/>
    </row>
    <row r="95" s="67" customFormat="true" ht="16.5" hidden="false" customHeight="false" outlineLevel="0" collapsed="false">
      <c r="A95" s="49" t="str">
        <f aca="false">Base!A95</f>
        <v>Coefficient of Hotelling rent on ratio</v>
      </c>
      <c r="B95" s="47" t="n">
        <v>20</v>
      </c>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c r="AW95" s="47"/>
      <c r="AX95" s="47"/>
      <c r="AY95" s="47"/>
      <c r="AZ95" s="47"/>
      <c r="BA95" s="47"/>
      <c r="BB95" s="47"/>
      <c r="BC95" s="47"/>
      <c r="BD95" s="47"/>
      <c r="BE95" s="47"/>
      <c r="BF95" s="47"/>
      <c r="BG95" s="47"/>
      <c r="BH95" s="47"/>
      <c r="BI95" s="47"/>
      <c r="BJ95" s="42"/>
      <c r="BK95" s="42"/>
      <c r="BL95" s="42"/>
      <c r="BM95" s="42"/>
      <c r="BN95" s="42"/>
      <c r="BO95" s="42"/>
      <c r="BP95" s="42"/>
      <c r="BQ95" s="42"/>
      <c r="BR95" s="42"/>
      <c r="BS95" s="42"/>
      <c r="BT95" s="42"/>
      <c r="BU95" s="42"/>
      <c r="BV95" s="42"/>
      <c r="BW95" s="42"/>
      <c r="BX95" s="42"/>
      <c r="BY95" s="42"/>
      <c r="BZ95" s="42"/>
    </row>
    <row r="96" s="67" customFormat="true" ht="16.5" hidden="false" customHeight="false" outlineLevel="0" collapsed="false">
      <c r="A96" s="49" t="str">
        <f aca="false">Base!A96</f>
        <v>Exponent on Hotelling</v>
      </c>
      <c r="B96" s="47" t="n">
        <v>2.5</v>
      </c>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c r="AW96" s="47"/>
      <c r="AX96" s="47"/>
      <c r="AY96" s="47"/>
      <c r="AZ96" s="47"/>
      <c r="BA96" s="47"/>
      <c r="BB96" s="47"/>
      <c r="BC96" s="47"/>
      <c r="BD96" s="47"/>
      <c r="BE96" s="47"/>
      <c r="BF96" s="47"/>
      <c r="BG96" s="47"/>
      <c r="BH96" s="47"/>
      <c r="BI96" s="47"/>
      <c r="BJ96" s="42"/>
      <c r="BK96" s="42"/>
      <c r="BL96" s="42"/>
      <c r="BM96" s="42"/>
      <c r="BN96" s="42"/>
      <c r="BO96" s="42"/>
      <c r="BP96" s="42"/>
      <c r="BQ96" s="42"/>
      <c r="BR96" s="42"/>
      <c r="BS96" s="42"/>
      <c r="BT96" s="42"/>
      <c r="BU96" s="42"/>
      <c r="BV96" s="42"/>
      <c r="BW96" s="42"/>
      <c r="BX96" s="42"/>
      <c r="BY96" s="42"/>
      <c r="BZ96" s="42"/>
    </row>
    <row r="97" s="79" customFormat="true" ht="23.45" hidden="false" customHeight="true" outlineLevel="0" collapsed="false">
      <c r="A97" s="76" t="str">
        <f aca="false">Base!A97</f>
        <v>Hotelling rent on carbon fuels (2005$/t CO2)</v>
      </c>
      <c r="B97" s="131" t="n">
        <v>0</v>
      </c>
      <c r="C97" s="78" t="n">
        <f aca="false">+B97*(1+0.05)^5</f>
        <v>0</v>
      </c>
      <c r="D97" s="78" t="n">
        <f aca="false">+C97*(1+0.05)^5</f>
        <v>0</v>
      </c>
      <c r="E97" s="78" t="n">
        <f aca="false">+D97*(1+0.05)^5</f>
        <v>0</v>
      </c>
      <c r="F97" s="78" t="n">
        <f aca="false">+E97*(1+0.05)^5</f>
        <v>0</v>
      </c>
      <c r="G97" s="78" t="n">
        <f aca="false">+F97*(1+0.05)^5</f>
        <v>0</v>
      </c>
      <c r="H97" s="78" t="n">
        <f aca="false">+G97*(1+0.05)^5</f>
        <v>0</v>
      </c>
      <c r="I97" s="78" t="n">
        <f aca="false">+H97*(1+0.05)^5</f>
        <v>0</v>
      </c>
      <c r="J97" s="78" t="n">
        <f aca="false">+I97*(1+0.04)^5</f>
        <v>0</v>
      </c>
      <c r="K97" s="78" t="n">
        <f aca="false">+J97*(1+0.04)^5</f>
        <v>0</v>
      </c>
      <c r="L97" s="78" t="n">
        <f aca="false">+K97*(1+0.04)^5</f>
        <v>0</v>
      </c>
      <c r="M97" s="78" t="n">
        <f aca="false">+L97*(1+0.04)^5</f>
        <v>0</v>
      </c>
      <c r="N97" s="78" t="n">
        <f aca="false">+M97*(1+0.04)^5</f>
        <v>0</v>
      </c>
      <c r="O97" s="78" t="n">
        <f aca="false">+N97*(1+0.04)^5</f>
        <v>0</v>
      </c>
      <c r="P97" s="78" t="n">
        <f aca="false">+O97*(1+0.04)^5</f>
        <v>0</v>
      </c>
      <c r="Q97" s="78" t="n">
        <f aca="false">+P97*(1+0.04)^5</f>
        <v>0</v>
      </c>
      <c r="R97" s="78" t="n">
        <f aca="false">+Q97*(1+0.04)^5</f>
        <v>0</v>
      </c>
      <c r="S97" s="78" t="n">
        <f aca="false">+R97*(1+0.04)^5</f>
        <v>0</v>
      </c>
      <c r="T97" s="78" t="n">
        <f aca="false">+S97*(1+0.04)^5</f>
        <v>0</v>
      </c>
      <c r="U97" s="78" t="n">
        <f aca="false">+T97*(1+0.03)^5</f>
        <v>0</v>
      </c>
      <c r="V97" s="78" t="n">
        <f aca="false">+U97*(1+0.03)^5</f>
        <v>0</v>
      </c>
      <c r="W97" s="78" t="n">
        <f aca="false">+V97*(1+0.03)^5</f>
        <v>0</v>
      </c>
      <c r="X97" s="78" t="n">
        <f aca="false">+W97*(1+0.03)^5</f>
        <v>0</v>
      </c>
      <c r="Y97" s="78" t="n">
        <f aca="false">+X97*(1+0.03)^5</f>
        <v>0</v>
      </c>
      <c r="Z97" s="78" t="n">
        <f aca="false">+Y97*(1+0.03)^5</f>
        <v>0</v>
      </c>
      <c r="AA97" s="78" t="n">
        <f aca="false">+Z97*(1+0.03)^5</f>
        <v>0</v>
      </c>
      <c r="AB97" s="78" t="n">
        <f aca="false">+AA97*(1+0.03)^5</f>
        <v>0</v>
      </c>
      <c r="AC97" s="78" t="n">
        <f aca="false">+AB97*(1+0.03)^5</f>
        <v>0</v>
      </c>
      <c r="AD97" s="78" t="n">
        <f aca="false">+AC97*(1+0.03)^5</f>
        <v>0</v>
      </c>
      <c r="AE97" s="78" t="n">
        <f aca="false">+AD97*(1+0.03)^5</f>
        <v>0</v>
      </c>
      <c r="AF97" s="78" t="n">
        <f aca="false">+AE97*(1+0.03)^5</f>
        <v>0</v>
      </c>
      <c r="AG97" s="78" t="n">
        <f aca="false">+AF97*(1+0.03)^5</f>
        <v>0</v>
      </c>
      <c r="AH97" s="78" t="n">
        <f aca="false">+AG97*(1+0.03)^5</f>
        <v>0</v>
      </c>
      <c r="AI97" s="78" t="n">
        <f aca="false">+AH97*(1+0.03)^5</f>
        <v>0</v>
      </c>
      <c r="AJ97" s="78" t="n">
        <f aca="false">+AI97*(1+0.03)^5</f>
        <v>0</v>
      </c>
      <c r="AK97" s="78" t="n">
        <f aca="false">+AJ97*(1+0.03)^5</f>
        <v>0</v>
      </c>
      <c r="AL97" s="78" t="n">
        <f aca="false">+AK97*(1+0.03)^5</f>
        <v>0</v>
      </c>
      <c r="AM97" s="78" t="n">
        <f aca="false">+AL97*(1+0.03)^5</f>
        <v>0</v>
      </c>
      <c r="AN97" s="78" t="n">
        <f aca="false">+AM97*(1+0.03)^5</f>
        <v>0</v>
      </c>
      <c r="AO97" s="78" t="n">
        <f aca="false">+AN97*(1+$B$16+$B$17)^5</f>
        <v>0</v>
      </c>
      <c r="AP97" s="78" t="n">
        <f aca="false">+AO97*(1+$B$16+$B$17)^5</f>
        <v>0</v>
      </c>
      <c r="AQ97" s="78" t="n">
        <f aca="false">+AP97*(1+$B$16+$B$17)^5</f>
        <v>0</v>
      </c>
      <c r="AR97" s="78" t="n">
        <f aca="false">+AQ97*(1+$B$16+$B$17)^5</f>
        <v>0</v>
      </c>
      <c r="AS97" s="78" t="n">
        <f aca="false">+AR97*(1+$B$16+$B$17)^5</f>
        <v>0</v>
      </c>
      <c r="AT97" s="78" t="n">
        <f aca="false">+AS97*(1+$B$16+$B$17)^5</f>
        <v>0</v>
      </c>
      <c r="AU97" s="78" t="n">
        <f aca="false">+AT97*(1+$B$16+$B$17)^5</f>
        <v>0</v>
      </c>
      <c r="AV97" s="78" t="n">
        <f aca="false">+AU97*(1+$B$16+$B$17)^5</f>
        <v>0</v>
      </c>
      <c r="AW97" s="78" t="n">
        <f aca="false">+AV97*(1+$B$16+$B$17)^5</f>
        <v>0</v>
      </c>
      <c r="AX97" s="78" t="n">
        <f aca="false">+AW97*(1+$B$16+$B$17)^5</f>
        <v>0</v>
      </c>
      <c r="AY97" s="78" t="n">
        <f aca="false">+AX97*(1+$B$16+$B$17)^5</f>
        <v>0</v>
      </c>
      <c r="AZ97" s="78" t="n">
        <f aca="false">+AY97*(1+$B$16+$B$17)^5</f>
        <v>0</v>
      </c>
      <c r="BA97" s="78" t="n">
        <f aca="false">+AZ97*(1+$B$16+$B$17)^5</f>
        <v>0</v>
      </c>
      <c r="BB97" s="78" t="n">
        <f aca="false">+BA97*(1+$B$16+$B$17)^5</f>
        <v>0</v>
      </c>
      <c r="BC97" s="78" t="n">
        <f aca="false">+BB97*(1+$B$16+$B$17)^5</f>
        <v>0</v>
      </c>
      <c r="BD97" s="78" t="n">
        <f aca="false">+BC97*(1+$B$16+$B$17)^5</f>
        <v>0</v>
      </c>
      <c r="BE97" s="78" t="n">
        <f aca="false">+BD97*(1+$B$16+$B$17)^5</f>
        <v>0</v>
      </c>
      <c r="BF97" s="78" t="n">
        <f aca="false">+BE97*(1+$B$16+$B$17)^5</f>
        <v>0</v>
      </c>
      <c r="BG97" s="78" t="n">
        <f aca="false">+BF97*(1+$B$16+$B$17)^5</f>
        <v>0</v>
      </c>
      <c r="BH97" s="78" t="n">
        <f aca="false">+BG97*(1+$B$16+$B$17)^5</f>
        <v>0</v>
      </c>
      <c r="BI97" s="78" t="n">
        <f aca="false">+BH97*(1+$B$16+$B$17)^5</f>
        <v>0</v>
      </c>
      <c r="DS97" s="72"/>
      <c r="DT97" s="72"/>
      <c r="DU97" s="72"/>
      <c r="DV97" s="72"/>
      <c r="DW97" s="72"/>
      <c r="DX97" s="72"/>
      <c r="DY97" s="72"/>
      <c r="DZ97" s="72"/>
      <c r="EA97" s="72"/>
      <c r="EB97" s="72"/>
      <c r="EC97" s="72"/>
      <c r="ED97" s="72"/>
      <c r="EE97" s="72"/>
      <c r="EF97" s="72"/>
      <c r="EG97" s="72"/>
      <c r="EH97" s="72"/>
      <c r="EI97" s="72"/>
      <c r="EJ97" s="72"/>
      <c r="EK97" s="72"/>
      <c r="EL97" s="72"/>
      <c r="EM97" s="72"/>
      <c r="EN97" s="72"/>
      <c r="EO97" s="72"/>
      <c r="EP97" s="72"/>
      <c r="EQ97" s="72"/>
      <c r="ER97" s="72"/>
      <c r="ES97" s="72"/>
      <c r="ET97" s="72"/>
      <c r="EU97" s="72"/>
      <c r="EV97" s="72"/>
      <c r="EW97" s="72"/>
      <c r="EX97" s="72"/>
      <c r="EY97" s="72"/>
      <c r="EZ97" s="72"/>
      <c r="FA97" s="72"/>
      <c r="FB97" s="72"/>
      <c r="FC97" s="72"/>
      <c r="FD97" s="72"/>
      <c r="FE97" s="72"/>
      <c r="FF97" s="72"/>
      <c r="FG97" s="72"/>
      <c r="FH97" s="72"/>
      <c r="FI97" s="72"/>
      <c r="FJ97" s="72"/>
      <c r="FK97" s="72"/>
      <c r="FL97" s="72"/>
      <c r="FM97" s="72"/>
      <c r="FN97" s="72"/>
      <c r="FO97" s="72"/>
      <c r="FP97" s="72"/>
      <c r="FQ97" s="72"/>
      <c r="FR97" s="72"/>
      <c r="FS97" s="72"/>
      <c r="FT97" s="72"/>
      <c r="FU97" s="72"/>
      <c r="FV97" s="72"/>
      <c r="FW97" s="72"/>
      <c r="FX97" s="72"/>
      <c r="FY97" s="72"/>
      <c r="FZ97" s="72"/>
      <c r="GA97" s="72"/>
      <c r="GB97" s="72"/>
      <c r="GC97" s="72"/>
      <c r="GD97" s="72"/>
      <c r="GE97" s="72"/>
      <c r="GF97" s="72"/>
      <c r="GG97" s="72"/>
      <c r="GH97" s="72"/>
      <c r="GI97" s="72"/>
      <c r="GJ97" s="72"/>
      <c r="GK97" s="72"/>
      <c r="GL97" s="72"/>
      <c r="GM97" s="72"/>
      <c r="GN97" s="72"/>
      <c r="GO97" s="72"/>
      <c r="GP97" s="72"/>
      <c r="GQ97" s="72"/>
      <c r="GR97" s="72"/>
      <c r="GS97" s="72"/>
      <c r="GT97" s="72"/>
      <c r="GU97" s="72"/>
      <c r="GV97" s="72"/>
      <c r="GW97" s="72"/>
      <c r="GX97" s="72"/>
      <c r="GY97" s="72"/>
      <c r="GZ97" s="72"/>
      <c r="HA97" s="72"/>
      <c r="HB97" s="72"/>
      <c r="HC97" s="72"/>
      <c r="HD97" s="72"/>
      <c r="HE97" s="72"/>
      <c r="HF97" s="72"/>
      <c r="HG97" s="72"/>
      <c r="HH97" s="72"/>
      <c r="HI97" s="72"/>
      <c r="HJ97" s="72"/>
      <c r="HK97" s="72"/>
      <c r="HL97" s="72"/>
      <c r="HM97" s="72"/>
      <c r="HN97" s="72"/>
      <c r="HO97" s="72"/>
      <c r="HP97" s="72"/>
      <c r="HQ97" s="72"/>
      <c r="HR97" s="72"/>
      <c r="HS97" s="72"/>
      <c r="HT97" s="72"/>
      <c r="HU97" s="72"/>
      <c r="HV97" s="72"/>
      <c r="HW97" s="72"/>
      <c r="HX97" s="72"/>
      <c r="HY97" s="72"/>
      <c r="HZ97" s="72"/>
      <c r="IA97" s="72"/>
      <c r="IB97" s="72"/>
      <c r="IC97" s="72"/>
      <c r="ID97" s="72"/>
      <c r="IE97" s="72"/>
      <c r="IF97" s="72"/>
      <c r="IG97" s="72"/>
      <c r="IH97" s="72"/>
      <c r="II97" s="72"/>
      <c r="IJ97" s="72"/>
      <c r="IK97" s="72"/>
      <c r="IL97" s="72"/>
      <c r="IM97" s="72"/>
      <c r="IN97" s="72"/>
      <c r="IO97" s="72"/>
      <c r="IP97" s="72"/>
      <c r="IQ97" s="72"/>
      <c r="IR97" s="72"/>
      <c r="IS97" s="72"/>
      <c r="IT97" s="72"/>
      <c r="IU97" s="72"/>
      <c r="IV97" s="72"/>
      <c r="IW97" s="72"/>
      <c r="IX97" s="72"/>
      <c r="IY97" s="72"/>
      <c r="IZ97" s="72"/>
      <c r="JA97" s="72"/>
      <c r="JB97" s="72"/>
      <c r="JC97" s="72"/>
      <c r="JD97" s="72"/>
      <c r="JE97" s="72"/>
      <c r="JF97" s="72"/>
      <c r="JG97" s="72"/>
      <c r="JH97" s="72"/>
      <c r="JI97" s="72"/>
      <c r="JJ97" s="72"/>
      <c r="JK97" s="72"/>
      <c r="JL97" s="72"/>
      <c r="JM97" s="72"/>
      <c r="JN97" s="72"/>
      <c r="JO97" s="72"/>
      <c r="JP97" s="72"/>
      <c r="JQ97" s="72"/>
      <c r="JR97" s="72"/>
      <c r="JS97" s="72"/>
      <c r="JT97" s="72"/>
      <c r="JU97" s="72"/>
      <c r="JV97" s="72"/>
      <c r="JW97" s="72"/>
      <c r="JX97" s="72"/>
      <c r="JY97" s="72"/>
      <c r="JZ97" s="72"/>
      <c r="KA97" s="72"/>
      <c r="KB97" s="72"/>
      <c r="KC97" s="72"/>
      <c r="KD97" s="72"/>
      <c r="KE97" s="72"/>
      <c r="KF97" s="72"/>
      <c r="KG97" s="72"/>
      <c r="KH97" s="72"/>
      <c r="KI97" s="72"/>
      <c r="KJ97" s="72"/>
      <c r="KK97" s="72"/>
      <c r="KL97" s="72"/>
      <c r="KM97" s="72"/>
      <c r="KN97" s="72"/>
      <c r="KO97" s="72"/>
      <c r="KP97" s="72"/>
      <c r="KQ97" s="72"/>
      <c r="KR97" s="72"/>
      <c r="KS97" s="72"/>
      <c r="KT97" s="72"/>
      <c r="KU97" s="72"/>
      <c r="KV97" s="72"/>
      <c r="KW97" s="72"/>
    </row>
    <row r="98" s="67" customFormat="true" ht="18" hidden="false" customHeight="true" outlineLevel="0" collapsed="false">
      <c r="A98" s="73" t="str">
        <f aca="false">Base!A98</f>
        <v>CLIMATE MODULE</v>
      </c>
      <c r="B98" s="47" t="s">
        <v>472</v>
      </c>
      <c r="C98" s="47" t="n">
        <f aca="false">+MAX(B99:AY99)</f>
        <v>2.00000000005572</v>
      </c>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c r="AW98" s="47"/>
      <c r="AX98" s="47"/>
      <c r="AY98" s="47"/>
      <c r="AZ98" s="47"/>
      <c r="BA98" s="47"/>
      <c r="BB98" s="47"/>
      <c r="BC98" s="47"/>
      <c r="BD98" s="47"/>
      <c r="BE98" s="47"/>
      <c r="BF98" s="47"/>
      <c r="BG98" s="47"/>
      <c r="BH98" s="47"/>
      <c r="BI98" s="47"/>
      <c r="BJ98" s="42"/>
      <c r="BK98" s="42"/>
      <c r="BL98" s="42"/>
      <c r="BM98" s="42"/>
      <c r="BN98" s="42"/>
      <c r="BO98" s="42"/>
      <c r="BP98" s="42"/>
      <c r="BQ98" s="42"/>
      <c r="BR98" s="42"/>
      <c r="BS98" s="42"/>
      <c r="BT98" s="42"/>
      <c r="BU98" s="42"/>
      <c r="BV98" s="42"/>
      <c r="BW98" s="42"/>
      <c r="BX98" s="42"/>
      <c r="BY98" s="42"/>
      <c r="BZ98" s="42"/>
    </row>
    <row r="99" s="67" customFormat="true" ht="18" hidden="false" customHeight="true" outlineLevel="0" collapsed="false">
      <c r="A99" s="49" t="str">
        <f aca="false">Base!A99</f>
        <v>Atmospheric temperature (degrees Celsius above preindustrial)</v>
      </c>
      <c r="B99" s="47" t="n">
        <f aca="false">Base!B76</f>
        <v>0.8</v>
      </c>
      <c r="C99" s="142" t="n">
        <f aca="false">B99+Base!$B82*(C100-(Base!$B$80/Base!$B79)*B99-Base!$B83*(B99-B101))</f>
        <v>0.918091403449022</v>
      </c>
      <c r="D99" s="142" t="n">
        <f aca="false">C99+Base!$B82*(D100-(Base!$B$80/Base!$B79)*C99-Base!$B83*(C99-C101))</f>
        <v>1.03724839094308</v>
      </c>
      <c r="E99" s="142" t="n">
        <f aca="false">D99+Base!$B82*(E100-(Base!$B$80/Base!$B79)*D99-Base!$B83*(D99-D101))</f>
        <v>1.15644911759541</v>
      </c>
      <c r="F99" s="142" t="n">
        <f aca="false">E99+Base!$B82*(F100-(Base!$B$80/Base!$B79)*E99-Base!$B83*(E99-E101))</f>
        <v>1.2744376335669</v>
      </c>
      <c r="G99" s="142" t="n">
        <f aca="false">F99+Base!$B82*(G100-(Base!$B$80/Base!$B79)*F99-Base!$B83*(F99-F101))</f>
        <v>1.38966603783833</v>
      </c>
      <c r="H99" s="142" t="n">
        <f aca="false">G99+Base!$B82*(H100-(Base!$B$80/Base!$B79)*G99-Base!$B83*(G99-G101))</f>
        <v>1.50025504867549</v>
      </c>
      <c r="I99" s="142" t="n">
        <f aca="false">H99+Base!$B82*(I100-(Base!$B$80/Base!$B79)*H99-Base!$B83*(H99-H101))</f>
        <v>1.60395996356844</v>
      </c>
      <c r="J99" s="142" t="n">
        <f aca="false">I99+Base!$B82*(J100-(Base!$B$80/Base!$B79)*I99-Base!$B83*(I99-I101))</f>
        <v>1.6981296298607</v>
      </c>
      <c r="K99" s="142" t="n">
        <f aca="false">J99+Base!$B82*(K100-(Base!$B$80/Base!$B79)*J99-Base!$B83*(J99-J101))</f>
        <v>1.77964460176388</v>
      </c>
      <c r="L99" s="142" t="n">
        <f aca="false">K99+Base!$B82*(L100-(Base!$B$80/Base!$B79)*K99-Base!$B83*(K99-K101))</f>
        <v>1.84481539246677</v>
      </c>
      <c r="M99" s="142" t="n">
        <f aca="false">L99+Base!$B82*(M100-(Base!$B$80/Base!$B79)*L99-Base!$B83*(L99-L101))</f>
        <v>1.89386540931028</v>
      </c>
      <c r="N99" s="142" t="n">
        <f aca="false">M99+Base!$B82*(N100-(Base!$B$80/Base!$B79)*M99-Base!$B83*(M99-M101))</f>
        <v>1.93004876070707</v>
      </c>
      <c r="O99" s="142" t="n">
        <f aca="false">N99+Base!$B82*(O100-(Base!$B$80/Base!$B79)*N99-Base!$B83*(N99-N101))</f>
        <v>1.95607671783637</v>
      </c>
      <c r="P99" s="142" t="n">
        <f aca="false">O99+Base!$B82*(P100-(Base!$B$80/Base!$B79)*O99-Base!$B83*(O99-O101))</f>
        <v>1.97419749571287</v>
      </c>
      <c r="Q99" s="142" t="n">
        <f aca="false">P99+Base!$B82*(Q100-(Base!$B$80/Base!$B79)*P99-Base!$B83*(P99-P101))</f>
        <v>1.98626560495426</v>
      </c>
      <c r="R99" s="142" t="n">
        <f aca="false">Q99+Base!$B82*(R100-(Base!$B$80/Base!$B79)*Q99-Base!$B83*(Q99-Q101))</f>
        <v>1.99380197688012</v>
      </c>
      <c r="S99" s="142" t="n">
        <f aca="false">R99+Base!$B82*(S100-(Base!$B$80/Base!$B79)*R99-Base!$B83*(R99-R101))</f>
        <v>1.99804593801921</v>
      </c>
      <c r="T99" s="142" t="n">
        <f aca="false">S99+Base!$B82*(T100-(Base!$B$80/Base!$B79)*S99-Base!$B83*(S99-S101))</f>
        <v>2.0000000000487</v>
      </c>
      <c r="U99" s="142" t="n">
        <f aca="false">T99+Base!$B82*(U100-(Base!$B$80/Base!$B79)*T99-Base!$B83*(T99-T101))</f>
        <v>2.0000000000492</v>
      </c>
      <c r="V99" s="142" t="n">
        <f aca="false">U99+Base!$B82*(V100-(Base!$B$80/Base!$B79)*U99-Base!$B83*(U99-U101))</f>
        <v>2.00000000004831</v>
      </c>
      <c r="W99" s="142" t="n">
        <f aca="false">V99+Base!$B82*(W100-(Base!$B$80/Base!$B79)*V99-Base!$B83*(V99-V101))</f>
        <v>2.00000000004355</v>
      </c>
      <c r="X99" s="142" t="n">
        <f aca="false">W99+Base!$B82*(X100-(Base!$B$80/Base!$B79)*W99-Base!$B83*(W99-W101))</f>
        <v>2.00000000004103</v>
      </c>
      <c r="Y99" s="142" t="n">
        <f aca="false">X99+Base!$B82*(Y100-(Base!$B$80/Base!$B79)*X99-Base!$B83*(X99-X101))</f>
        <v>2.00000000004068</v>
      </c>
      <c r="Z99" s="142" t="n">
        <f aca="false">Y99+Base!$B82*(Z100-(Base!$B$80/Base!$B79)*Y99-Base!$B83*(Y99-Y101))</f>
        <v>2.00000000004334</v>
      </c>
      <c r="AA99" s="142" t="n">
        <f aca="false">Z99+Base!$B82*(AA100-(Base!$B$80/Base!$B79)*Z99-Base!$B83*(Z99-Z101))</f>
        <v>2.00000000004772</v>
      </c>
      <c r="AB99" s="142" t="n">
        <f aca="false">AA99+Base!$B82*(AB100-(Base!$B$80/Base!$B79)*AA99-Base!$B83*(AA99-AA101))</f>
        <v>2.00000000005572</v>
      </c>
      <c r="AC99" s="142" t="n">
        <f aca="false">AB99+Base!$B82*(AC100-(Base!$B$80/Base!$B79)*AB99-Base!$B83*(AB99-AB101))</f>
        <v>1.99738697042911</v>
      </c>
      <c r="AD99" s="142" t="n">
        <f aca="false">AC99+Base!$B82*(AD100-(Base!$B$80/Base!$B79)*AC99-Base!$B83*(AC99-AC101))</f>
        <v>1.99283129763519</v>
      </c>
      <c r="AE99" s="142" t="n">
        <f aca="false">AD99+Base!$B82*(AE100-(Base!$B$80/Base!$B79)*AD99-Base!$B83*(AD99-AD101))</f>
        <v>1.98687344763982</v>
      </c>
      <c r="AF99" s="142" t="n">
        <f aca="false">AE99+Base!$B82*(AF100-(Base!$B$80/Base!$B79)*AE99-Base!$B83*(AE99-AE101))</f>
        <v>1.96720315690049</v>
      </c>
      <c r="AG99" s="142" t="n">
        <f aca="false">AF99+Base!$B82*(AG100-(Base!$B$80/Base!$B79)*AF99-Base!$B83*(AF99-AF101))</f>
        <v>1.93289105031539</v>
      </c>
      <c r="AH99" s="142" t="n">
        <f aca="false">AG99+Base!$B82*(AH100-(Base!$B$80/Base!$B79)*AG99-Base!$B83*(AG99-AG101))</f>
        <v>1.88351675662078</v>
      </c>
      <c r="AI99" s="142" t="n">
        <f aca="false">AH99+Base!$B82*(AI100-(Base!$B$80/Base!$B79)*AH99-Base!$B83*(AH99-AH101))</f>
        <v>1.81917905050812</v>
      </c>
      <c r="AJ99" s="142" t="n">
        <f aca="false">AI99+Base!$B82*(AJ100-(Base!$B$80/Base!$B79)*AI99-Base!$B83*(AI99-AI101))</f>
        <v>1.74052441049209</v>
      </c>
      <c r="AK99" s="142" t="n">
        <f aca="false">AJ99+Base!$B82*(AK100-(Base!$B$80/Base!$B79)*AJ99-Base!$B83*(AJ99-AJ101))</f>
        <v>1.64878211131987</v>
      </c>
      <c r="AL99" s="142" t="n">
        <f aca="false">AK99+Base!$B82*(AL100-(Base!$B$80/Base!$B79)*AK99-Base!$B83*(AK99-AK101))</f>
        <v>1.54578796356603</v>
      </c>
      <c r="AM99" s="142" t="n">
        <f aca="false">AL99+Base!$B82*(AM100-(Base!$B$80/Base!$B79)*AL99-Base!$B83*(AL99-AL101))</f>
        <v>1.43397289769486</v>
      </c>
      <c r="AN99" s="142" t="n">
        <f aca="false">AM99+Base!$B82*(AN100-(Base!$B$80/Base!$B79)*AM99-Base!$B83*(AM99-AM101))</f>
        <v>1.316290315071</v>
      </c>
      <c r="AO99" s="142" t="n">
        <f aca="false">AN99+Base!$B82*(AO100-(Base!$B$80/Base!$B79)*AN99-Base!$B83*(AN99-AN101))</f>
        <v>1.19606237443315</v>
      </c>
      <c r="AP99" s="142" t="n">
        <f aca="false">AO99+Base!$B82*(AP100-(Base!$B$80/Base!$B79)*AO99-Base!$B83*(AO99-AO101))</f>
        <v>1.07674333667695</v>
      </c>
      <c r="AQ99" s="142" t="n">
        <f aca="false">AP99+Base!$B82*(AQ100-(Base!$B$80/Base!$B79)*AP99-Base!$B83*(AP99-AP101))</f>
        <v>0.961625464312874</v>
      </c>
      <c r="AR99" s="142" t="n">
        <f aca="false">AQ99+Base!$B82*(AR100-(Base!$B$80/Base!$B79)*AQ99-Base!$B83*(AQ99-AQ101))</f>
        <v>0.85353938638029</v>
      </c>
      <c r="AS99" s="142" t="n">
        <f aca="false">AR99+Base!$B82*(AS100-(Base!$B$80/Base!$B79)*AR99-Base!$B83*(AR99-AR101))</f>
        <v>0.754612246913899</v>
      </c>
      <c r="AT99" s="142" t="n">
        <f aca="false">AS99+Base!$B82*(AT100-(Base!$B$80/Base!$B79)*AS99-Base!$B83*(AS99-AS101))</f>
        <v>0.666135470405242</v>
      </c>
      <c r="AU99" s="142" t="n">
        <f aca="false">AT99+Base!$B82*(AU100-(Base!$B$80/Base!$B79)*AT99-Base!$B83*(AT99-AT101))</f>
        <v>0.588564916105576</v>
      </c>
      <c r="AV99" s="142" t="n">
        <f aca="false">AU99+Base!$B82*(AV100-(Base!$B$80/Base!$B79)*AU99-Base!$B83*(AU99-AU101))</f>
        <v>0.521644636677713</v>
      </c>
      <c r="AW99" s="142" t="n">
        <f aca="false">AV99+Base!$B82*(AW100-(Base!$B$80/Base!$B79)*AV99-Base!$B83*(AV99-AV101))</f>
        <v>0.464625472019646</v>
      </c>
      <c r="AX99" s="142" t="n">
        <f aca="false">AW99+Base!$B82*(AX100-(Base!$B$80/Base!$B79)*AW99-Base!$B83*(AW99-AW101))</f>
        <v>0.41654634824688</v>
      </c>
      <c r="AY99" s="142" t="n">
        <f aca="false">AX99+Base!$B82*(AY100-(Base!$B$80/Base!$B79)*AX99-Base!$B83*(AX99-AX101))</f>
        <v>0.376554424488123</v>
      </c>
      <c r="AZ99" s="142" t="n">
        <f aca="false">AY99+Base!$B82*(AZ100-(Base!$B$80/Base!$B79)*AY99-Base!$B83*(AY99-AY101))</f>
        <v>0.344251671663641</v>
      </c>
      <c r="BA99" s="142" t="n">
        <f aca="false">AZ99+Base!$B82*(BA100-(Base!$B$80/Base!$B79)*AZ99-Base!$B83*(AZ99-AZ101))</f>
        <v>0.322558465151004</v>
      </c>
      <c r="BB99" s="142" t="n">
        <f aca="false">BA99+Base!$B82*(BB100-(Base!$B$80/Base!$B79)*BA99-Base!$B83*(BA99-BA101))</f>
        <v>0.311567690225561</v>
      </c>
      <c r="BC99" s="142" t="n">
        <f aca="false">BB99+Base!$B82*(BC100-(Base!$B$80/Base!$B79)*BB99-Base!$B83*(BB99-BB101))</f>
        <v>0.313631948625429</v>
      </c>
      <c r="BD99" s="142" t="n">
        <f aca="false">BC99+Base!$B82*(BD100-(Base!$B$80/Base!$B79)*BC99-Base!$B83*(BC99-BC101))</f>
        <v>0.333221745917321</v>
      </c>
      <c r="BE99" s="142" t="n">
        <f aca="false">BD99+Base!$B82*(BE100-(Base!$B$80/Base!$B79)*BD99-Base!$B83*(BD99-BD101))</f>
        <v>0.37652770266545</v>
      </c>
      <c r="BF99" s="142" t="n">
        <f aca="false">BE99+Base!$B82*(BF100-(Base!$B$80/Base!$B79)*BE99-Base!$B83*(BE99-BE101))</f>
        <v>0.450680441798816</v>
      </c>
      <c r="BG99" s="142" t="n">
        <f aca="false">BF99+Base!$B82*(BG100-(Base!$B$80/Base!$B79)*BF99-Base!$B83*(BF99-BF101))</f>
        <v>0.562632775693439</v>
      </c>
      <c r="BH99" s="142" t="n">
        <f aca="false">BG99+Base!$B82*(BH100-(Base!$B$80/Base!$B79)*BG99-Base!$B83*(BG99-BG101))</f>
        <v>0.717998410532852</v>
      </c>
      <c r="BI99" s="142" t="n">
        <f aca="false">BH99+Base!$B82*(BI100-(Base!$B$80/Base!$B79)*BH99-Base!$B83*(BH99-BH101))</f>
        <v>0.920375370447045</v>
      </c>
      <c r="BJ99" s="143"/>
      <c r="BK99" s="143"/>
      <c r="BL99" s="143"/>
      <c r="BM99" s="143"/>
      <c r="BN99" s="143"/>
      <c r="BO99" s="143"/>
      <c r="BP99" s="143"/>
      <c r="BQ99" s="143"/>
      <c r="BR99" s="143"/>
      <c r="BS99" s="143"/>
      <c r="BT99" s="143"/>
      <c r="BU99" s="143"/>
      <c r="BV99" s="143"/>
      <c r="BW99" s="143"/>
      <c r="BX99" s="143"/>
      <c r="BY99" s="143"/>
      <c r="BZ99" s="143"/>
      <c r="CA99" s="81"/>
      <c r="CB99" s="81"/>
      <c r="CC99" s="81"/>
      <c r="CD99" s="81"/>
      <c r="CE99" s="81"/>
      <c r="CF99" s="81"/>
      <c r="CG99" s="81"/>
      <c r="CH99" s="81"/>
      <c r="CI99" s="81"/>
      <c r="CJ99" s="81"/>
      <c r="CK99" s="81"/>
      <c r="CL99" s="81"/>
      <c r="CM99" s="81"/>
      <c r="CN99" s="81"/>
      <c r="CO99" s="81"/>
      <c r="CP99" s="81"/>
      <c r="CQ99" s="81"/>
      <c r="CR99" s="81"/>
      <c r="CS99" s="81"/>
      <c r="CT99" s="81"/>
      <c r="CU99" s="81"/>
      <c r="CV99" s="81"/>
      <c r="CW99" s="81"/>
      <c r="CX99" s="81"/>
      <c r="CY99" s="81"/>
      <c r="CZ99" s="81"/>
      <c r="DA99" s="81"/>
      <c r="DB99" s="81"/>
      <c r="DC99" s="81"/>
      <c r="DD99" s="81"/>
      <c r="DE99" s="81"/>
      <c r="DF99" s="81"/>
      <c r="DG99" s="81"/>
      <c r="DH99" s="81"/>
      <c r="DI99" s="81"/>
      <c r="DJ99" s="81"/>
      <c r="DK99" s="81"/>
      <c r="DL99" s="81"/>
      <c r="DM99" s="81"/>
      <c r="DN99" s="81"/>
      <c r="DO99" s="81"/>
      <c r="DP99" s="81"/>
      <c r="DQ99" s="81"/>
      <c r="DR99" s="81"/>
      <c r="DS99" s="81"/>
      <c r="DT99" s="81"/>
      <c r="DU99" s="81"/>
      <c r="DV99" s="81"/>
      <c r="DW99" s="81"/>
      <c r="DX99" s="81"/>
    </row>
    <row r="100" s="67" customFormat="true" ht="18" hidden="false" customHeight="true" outlineLevel="0" collapsed="false">
      <c r="A100" s="49" t="str">
        <f aca="false">Base!A100</f>
        <v>Total increase in radiative forcing since preindustrial (Watts per square meter)</v>
      </c>
      <c r="B100" s="144" t="n">
        <f aca="false">Base!$B$80*(LOG(B87/Parameters!$B$71))/LOG(2)+Base!B73</f>
        <v>2.14236309680979</v>
      </c>
      <c r="C100" s="144" t="n">
        <f aca="false">Base!$B$80*(LOG(C87/Parameters!$B$71))/LOG(2)+Base!C73</f>
        <v>2.32309178297736</v>
      </c>
      <c r="D100" s="144" t="n">
        <f aca="false">Base!$B$80*(LOG(D87/Parameters!$B$71))/LOG(2)+Base!D73</f>
        <v>2.4973525527547</v>
      </c>
      <c r="E100" s="144" t="n">
        <f aca="false">Base!$B$80*(LOG(E87/Parameters!$B$71))/LOG(2)+Base!E73</f>
        <v>2.66246021274171</v>
      </c>
      <c r="F100" s="144" t="n">
        <f aca="false">Base!$B$80*(LOG(F87/Parameters!$B$71))/LOG(2)+Base!F73</f>
        <v>2.81460010547441</v>
      </c>
      <c r="G100" s="144" t="n">
        <f aca="false">Base!$B$80*(LOG(G87/Parameters!$B$71))/LOG(2)+Base!G73</f>
        <v>2.94904211796552</v>
      </c>
      <c r="H100" s="144" t="n">
        <f aca="false">Base!$B$80*(LOG(H87/Parameters!$B$71))/LOG(2)+Base!H73</f>
        <v>3.06024817891147</v>
      </c>
      <c r="I100" s="144" t="n">
        <f aca="false">Base!$B$80*(LOG(I87/Parameters!$B$71))/LOG(2)+Base!I73</f>
        <v>3.14187269372412</v>
      </c>
      <c r="J100" s="144" t="n">
        <f aca="false">Base!$B$80*(LOG(J87/Parameters!$B$71))/LOG(2)+Base!J73</f>
        <v>3.18664427411699</v>
      </c>
      <c r="K100" s="144" t="n">
        <f aca="false">Base!$B$80*(LOG(K87/Parameters!$B$71))/LOG(2)+Base!K73</f>
        <v>3.18609668855905</v>
      </c>
      <c r="L100" s="144" t="n">
        <f aca="false">Base!$B$80*(LOG(L87/Parameters!$B$71))/LOG(2)+Base!L73</f>
        <v>3.13007597160604</v>
      </c>
      <c r="M100" s="144" t="n">
        <f aca="false">Base!$B$80*(LOG(M87/Parameters!$B$71))/LOG(2)+Base!M73</f>
        <v>3.05338152214383</v>
      </c>
      <c r="N100" s="144" t="n">
        <f aca="false">Base!$B$80*(LOG(N87/Parameters!$B$71))/LOG(2)+Base!N73</f>
        <v>2.98728968396121</v>
      </c>
      <c r="O100" s="144" t="n">
        <f aca="false">Base!$B$80*(LOG(O87/Parameters!$B$71))/LOG(2)+Base!O73</f>
        <v>2.93084863738106</v>
      </c>
      <c r="P100" s="144" t="n">
        <f aca="false">Base!$B$80*(LOG(P87/Parameters!$B$71))/LOG(2)+Base!P73</f>
        <v>2.88315349833785</v>
      </c>
      <c r="Q100" s="144" t="n">
        <f aca="false">Base!$B$80*(LOG(Q87/Parameters!$B$71))/LOG(2)+Base!Q73</f>
        <v>2.84335285470371</v>
      </c>
      <c r="R100" s="144" t="n">
        <f aca="false">Base!$B$80*(LOG(R87/Parameters!$B$71))/LOG(2)+Base!R73</f>
        <v>2.81065278019197</v>
      </c>
      <c r="S100" s="144" t="n">
        <f aca="false">Base!$B$80*(LOG(S87/Parameters!$B$71))/LOG(2)+Base!S73</f>
        <v>2.78431874435225</v>
      </c>
      <c r="T100" s="144" t="n">
        <f aca="false">Base!$B$80*(LOG(T87/Parameters!$B$71))/LOG(2)+Base!T73</f>
        <v>2.76367582524454</v>
      </c>
      <c r="U100" s="144" t="n">
        <f aca="false">Base!$B$80*(LOG(U87/Parameters!$B$71))/LOG(2)+Base!U73</f>
        <v>2.74332868790173</v>
      </c>
      <c r="V100" s="144" t="n">
        <f aca="false">Base!$B$80*(LOG(V87/Parameters!$B$71))/LOG(2)+Base!V73</f>
        <v>2.74026271207175</v>
      </c>
      <c r="W100" s="144" t="n">
        <f aca="false">Base!$B$80*(LOG(W87/Parameters!$B$71))/LOG(2)+Base!W73</f>
        <v>2.73727338560982</v>
      </c>
      <c r="X100" s="144" t="n">
        <f aca="false">Base!$B$80*(LOG(X87/Parameters!$B$71))/LOG(2)+Base!X73</f>
        <v>2.73435879236561</v>
      </c>
      <c r="Y100" s="144" t="n">
        <f aca="false">Base!$B$80*(LOG(Y87/Parameters!$B$71))/LOG(2)+Base!Y73</f>
        <v>2.73151706395504</v>
      </c>
      <c r="Z100" s="144" t="n">
        <f aca="false">Base!$B$80*(LOG(Z87/Parameters!$B$71))/LOG(2)+Base!Z73</f>
        <v>2.72874637876703</v>
      </c>
      <c r="AA100" s="144" t="n">
        <f aca="false">Base!$B$80*(LOG(AA87/Parameters!$B$71))/LOG(2)+Base!AA73</f>
        <v>2.72604496070049</v>
      </c>
      <c r="AB100" s="144" t="n">
        <f aca="false">Base!$B$80*(LOG(AB87/Parameters!$B$71))/LOG(2)+Base!AB73</f>
        <v>2.72341107810777</v>
      </c>
      <c r="AC100" s="144" t="n">
        <f aca="false">Base!$B$80*(LOG(AC87/Parameters!$B$71))/LOG(2)+Base!AC73</f>
        <v>2.69417947484913</v>
      </c>
      <c r="AD100" s="144" t="n">
        <f aca="false">Base!$B$80*(LOG(AD87/Parameters!$B$71))/LOG(2)+Base!AD73</f>
        <v>2.66819883424355</v>
      </c>
      <c r="AE100" s="144" t="n">
        <f aca="false">Base!$B$80*(LOG(AE87/Parameters!$B$71))/LOG(2)+Base!AE73</f>
        <v>2.64508501198054</v>
      </c>
      <c r="AF100" s="144" t="n">
        <f aca="false">Base!$B$80*(LOG(AF87/Parameters!$B$71))/LOG(2)+Base!AF73</f>
        <v>2.49446643810723</v>
      </c>
      <c r="AG100" s="144" t="n">
        <f aca="false">Base!$B$80*(LOG(AG87/Parameters!$B$71))/LOG(2)+Base!AG73</f>
        <v>2.31526194602016</v>
      </c>
      <c r="AH100" s="144" t="n">
        <f aca="false">Base!$B$80*(LOG(AH87/Parameters!$B$71))/LOG(2)+Base!AH73</f>
        <v>2.11139422739283</v>
      </c>
      <c r="AI100" s="144" t="n">
        <f aca="false">Base!$B$80*(LOG(AI87/Parameters!$B$71))/LOG(2)+Base!AI73</f>
        <v>1.88760256335392</v>
      </c>
      <c r="AJ100" s="144" t="n">
        <f aca="false">Base!$B$80*(LOG(AJ87/Parameters!$B$71))/LOG(2)+Base!AJ73</f>
        <v>1.64964376929136</v>
      </c>
      <c r="AK100" s="144" t="n">
        <f aca="false">Base!$B$80*(LOG(AK87/Parameters!$B$71))/LOG(2)+Base!AK73</f>
        <v>1.40439766091129</v>
      </c>
      <c r="AL100" s="144" t="n">
        <f aca="false">Base!$B$80*(LOG(AL87/Parameters!$B$71))/LOG(2)+Base!AL73</f>
        <v>1.15979909964148</v>
      </c>
      <c r="AM100" s="144" t="n">
        <f aca="false">Base!$B$80*(LOG(AM87/Parameters!$B$71))/LOG(2)+Base!AM73</f>
        <v>0.924511230323502</v>
      </c>
      <c r="AN100" s="144" t="n">
        <f aca="false">Base!$B$80*(LOG(AN87/Parameters!$B$71))/LOG(2)+Base!AN73</f>
        <v>0.707283440700189</v>
      </c>
      <c r="AO100" s="144" t="n">
        <f aca="false">Base!$B$80*(LOG(AO87/Parameters!$B$71))/LOG(2)+Base!AO73</f>
        <v>0.516021390253551</v>
      </c>
      <c r="AP100" s="144" t="n">
        <f aca="false">Base!$B$80*(LOG(AP87/Parameters!$B$71))/LOG(2)+Base!AP73</f>
        <v>0.35672471790438</v>
      </c>
      <c r="AQ100" s="144" t="n">
        <f aca="false">Base!$B$80*(LOG(AQ87/Parameters!$B$71))/LOG(2)+Base!AQ73</f>
        <v>0.232569298896731</v>
      </c>
      <c r="AR100" s="144" t="n">
        <f aca="false">Base!$B$80*(LOG(AR87/Parameters!$B$71))/LOG(2)+Base!AR73</f>
        <v>0.143439411816071</v>
      </c>
      <c r="AS100" s="144" t="n">
        <f aca="false">Base!$B$80*(LOG(AS87/Parameters!$B$71))/LOG(2)+Base!AS73</f>
        <v>0.0860989190535364</v>
      </c>
      <c r="AT100" s="144" t="n">
        <f aca="false">Base!$B$80*(LOG(AT87/Parameters!$B$71))/LOG(2)+Base!AT73</f>
        <v>0.0549728068401608</v>
      </c>
      <c r="AU100" s="144" t="n">
        <f aca="false">Base!$B$80*(LOG(AU87/Parameters!$B$71))/LOG(2)+Base!AU73</f>
        <v>0.0433148757133837</v>
      </c>
      <c r="AV100" s="144" t="n">
        <f aca="false">Base!$B$80*(LOG(AV87/Parameters!$B$71))/LOG(2)+Base!AV73</f>
        <v>0.0444711671385258</v>
      </c>
      <c r="AW100" s="144" t="n">
        <f aca="false">Base!$B$80*(LOG(AW87/Parameters!$B$71))/LOG(2)+Base!AW73</f>
        <v>0.0530226197106392</v>
      </c>
      <c r="AX100" s="144" t="n">
        <f aca="false">Base!$B$80*(LOG(AX87/Parameters!$B$71))/LOG(2)+Base!AX73</f>
        <v>0.0657321607556561</v>
      </c>
      <c r="AY100" s="144" t="n">
        <f aca="false">Base!$B$80*(LOG(AY87/Parameters!$B$71))/LOG(2)+Base!AY73</f>
        <v>0.0823355188223325</v>
      </c>
      <c r="AZ100" s="144" t="n">
        <f aca="false">Base!$B$80*(LOG(AZ87/Parameters!$B$71))/LOG(2)+Base!AZ73</f>
        <v>0.106259021474106</v>
      </c>
      <c r="BA100" s="144" t="n">
        <f aca="false">Base!$B$80*(LOG(BA87/Parameters!$B$71))/LOG(2)+Base!BA73</f>
        <v>0.170787740651129</v>
      </c>
      <c r="BB100" s="144" t="n">
        <f aca="false">Base!$B$80*(LOG(BB87/Parameters!$B$71))/LOG(2)+Base!BB73</f>
        <v>0.251135178278342</v>
      </c>
      <c r="BC100" s="144" t="n">
        <f aca="false">Base!$B$80*(LOG(BC87/Parameters!$B$71))/LOG(2)+Base!BC73</f>
        <v>0.370465332618194</v>
      </c>
      <c r="BD100" s="144" t="n">
        <f aca="false">Base!$B$80*(LOG(BD87/Parameters!$B$71))/LOG(2)+Base!BD73</f>
        <v>0.553655398183278</v>
      </c>
      <c r="BE100" s="144" t="n">
        <f aca="false">Base!$B$80*(LOG(BE87/Parameters!$B$71))/LOG(2)+Base!BE73</f>
        <v>0.824480479359241</v>
      </c>
      <c r="BF100" s="144" t="n">
        <f aca="false">Base!$B$80*(LOG(BF87/Parameters!$B$71))/LOG(2)+Base!BF73</f>
        <v>1.20115153628734</v>
      </c>
      <c r="BG100" s="144" t="n">
        <f aca="false">Base!$B$80*(LOG(BG87/Parameters!$B$71))/LOG(2)+Base!BG73</f>
        <v>1.69177504099951</v>
      </c>
      <c r="BH100" s="144" t="n">
        <f aca="false">Base!$B$80*(LOG(BH87/Parameters!$B$71))/LOG(2)+Base!BH73</f>
        <v>2.29234443729165</v>
      </c>
      <c r="BI100" s="144" t="n">
        <f aca="false">Base!$B$80*(LOG(BI87/Parameters!$B$71))/LOG(2)+Base!BI73</f>
        <v>2.99006312115072</v>
      </c>
      <c r="BJ100" s="145"/>
      <c r="BK100" s="145"/>
      <c r="BL100" s="145"/>
      <c r="BM100" s="145"/>
      <c r="BN100" s="145"/>
      <c r="BO100" s="145"/>
      <c r="BP100" s="145"/>
      <c r="BQ100" s="145"/>
      <c r="BR100" s="145"/>
      <c r="BS100" s="145"/>
      <c r="BT100" s="145"/>
      <c r="BU100" s="145"/>
      <c r="BV100" s="145"/>
      <c r="BW100" s="145"/>
      <c r="BX100" s="145"/>
      <c r="BY100" s="145"/>
      <c r="BZ100" s="145"/>
      <c r="CA100" s="84"/>
      <c r="CB100" s="84"/>
      <c r="CC100" s="84"/>
      <c r="CD100" s="84"/>
      <c r="CE100" s="84"/>
      <c r="CF100" s="84"/>
      <c r="CG100" s="84"/>
      <c r="CH100" s="84"/>
      <c r="CI100" s="84"/>
      <c r="CJ100" s="84"/>
      <c r="CK100" s="84"/>
      <c r="CL100" s="84"/>
      <c r="CM100" s="84"/>
      <c r="CN100" s="84"/>
      <c r="CO100" s="84"/>
      <c r="CP100" s="84"/>
      <c r="CQ100" s="84"/>
      <c r="CR100" s="84"/>
      <c r="CS100" s="84"/>
      <c r="CT100" s="84"/>
      <c r="CU100" s="84"/>
      <c r="CV100" s="84"/>
      <c r="CW100" s="84"/>
      <c r="CX100" s="84"/>
      <c r="CY100" s="84"/>
      <c r="CZ100" s="84"/>
      <c r="DA100" s="84"/>
      <c r="DB100" s="84"/>
      <c r="DC100" s="84"/>
      <c r="DD100" s="84"/>
      <c r="DE100" s="84"/>
      <c r="DF100" s="84"/>
      <c r="DG100" s="84"/>
      <c r="DH100" s="84"/>
      <c r="DI100" s="84"/>
      <c r="DJ100" s="84"/>
      <c r="DK100" s="84"/>
      <c r="DL100" s="84"/>
      <c r="DM100" s="84"/>
      <c r="DN100" s="84"/>
      <c r="DO100" s="84"/>
      <c r="DP100" s="84"/>
      <c r="DQ100" s="84"/>
      <c r="DR100" s="84"/>
      <c r="DS100" s="84"/>
      <c r="DT100" s="84"/>
      <c r="DU100" s="84"/>
      <c r="DV100" s="84"/>
      <c r="DW100" s="84"/>
      <c r="DX100" s="84"/>
    </row>
    <row r="101" s="67" customFormat="true" ht="18" hidden="false" customHeight="true" outlineLevel="0" collapsed="false">
      <c r="A101" s="49" t="str">
        <f aca="false">Base!A101</f>
        <v>Lower ocean temperature (degrees Celsius above preindustrial)</v>
      </c>
      <c r="B101" s="47" t="n">
        <f aca="false">Base!B77</f>
        <v>0.0068</v>
      </c>
      <c r="C101" s="47" t="n">
        <f aca="false">B101+ Base!$B84*(B99-B101)</f>
        <v>0.02663</v>
      </c>
      <c r="D101" s="47" t="n">
        <f aca="false">C101+ Base!$B84*(C99-C101)</f>
        <v>0.0489165350862256</v>
      </c>
      <c r="E101" s="47" t="n">
        <f aca="false">D101+ Base!$B84*(D99-D101)</f>
        <v>0.073624831482647</v>
      </c>
      <c r="F101" s="47" t="n">
        <f aca="false">E101+ Base!$B84*(E99-E101)</f>
        <v>0.100695438635466</v>
      </c>
      <c r="G101" s="47" t="n">
        <f aca="false">F101+ Base!$B84*(F99-F101)</f>
        <v>0.130038993508752</v>
      </c>
      <c r="H101" s="47" t="n">
        <f aca="false">G101+ Base!$B84*(G99-G101)</f>
        <v>0.161529669616991</v>
      </c>
      <c r="I101" s="47" t="n">
        <f aca="false">H101+ Base!$B84*(H99-H101)</f>
        <v>0.194997804093454</v>
      </c>
      <c r="J101" s="47" t="n">
        <f aca="false">I101+ Base!$B84*(I99-I101)</f>
        <v>0.230221858080328</v>
      </c>
      <c r="K101" s="47" t="n">
        <f aca="false">J101+ Base!$B84*(J99-J101)</f>
        <v>0.266919552374838</v>
      </c>
      <c r="L101" s="47" t="n">
        <f aca="false">K101+ Base!$B84*(K99-K101)</f>
        <v>0.304737678609564</v>
      </c>
      <c r="M101" s="47" t="n">
        <f aca="false">L101+ Base!$B84*(L99-L101)</f>
        <v>0.343239621455994</v>
      </c>
      <c r="N101" s="47" t="n">
        <f aca="false">M101+ Base!$B84*(M99-M101)</f>
        <v>0.382005266152351</v>
      </c>
      <c r="O101" s="47" t="n">
        <f aca="false">N101+ Base!$B84*(N99-N101)</f>
        <v>0.420706353516219</v>
      </c>
      <c r="P101" s="47" t="n">
        <f aca="false">O101+ Base!$B84*(O99-O101)</f>
        <v>0.459090612624223</v>
      </c>
      <c r="Q101" s="47" t="n">
        <f aca="false">P101+ Base!$B84*(P99-P101)</f>
        <v>0.496968284701439</v>
      </c>
      <c r="R101" s="47" t="n">
        <f aca="false">Q101+ Base!$B84*(Q99-Q101)</f>
        <v>0.53420071770776</v>
      </c>
      <c r="S101" s="47" t="n">
        <f aca="false">R101+ Base!$B84*(R99-R101)</f>
        <v>0.570690749187069</v>
      </c>
      <c r="T101" s="47" t="n">
        <f aca="false">S101+ Base!$B84*(S99-S101)</f>
        <v>0.606374628907872</v>
      </c>
      <c r="U101" s="47" t="n">
        <f aca="false">T101+ Base!$B84*(T99-T101)</f>
        <v>0.641215263186393</v>
      </c>
      <c r="V101" s="47" t="n">
        <f aca="false">U101+ Base!$B84*(U99-U101)</f>
        <v>0.675184881607963</v>
      </c>
      <c r="W101" s="47" t="n">
        <f aca="false">V101+ Base!$B84*(V99-V101)</f>
        <v>0.708305259568972</v>
      </c>
      <c r="X101" s="47" t="n">
        <f aca="false">W101+ Base!$B84*(W99-W101)</f>
        <v>0.740597628080836</v>
      </c>
      <c r="Y101" s="47" t="n">
        <f aca="false">X101+ Base!$B84*(X99-X101)</f>
        <v>0.772082687379841</v>
      </c>
      <c r="Z101" s="47" t="n">
        <f aca="false">Y101+ Base!$B84*(Y99-Y101)</f>
        <v>0.802780620196362</v>
      </c>
      <c r="AA101" s="47" t="n">
        <f aca="false">Z101+ Base!$B84*(Z99-Z101)</f>
        <v>0.832711104692537</v>
      </c>
      <c r="AB101" s="47" t="n">
        <f aca="false">AA101+ Base!$B84*(AA99-AA101)</f>
        <v>0.861893327076416</v>
      </c>
      <c r="AC101" s="47" t="n">
        <f aca="false">AB101+ Base!$B84*(AB99-AB101)</f>
        <v>0.890345993900899</v>
      </c>
      <c r="AD101" s="47" t="n">
        <f aca="false">AC101+ Base!$B84*(AC99-AC101)</f>
        <v>0.918022018314104</v>
      </c>
      <c r="AE101" s="47" t="n">
        <f aca="false">AD101+ Base!$B84*(AD99-AD101)</f>
        <v>0.944892250297131</v>
      </c>
      <c r="AF101" s="47" t="n">
        <f aca="false">AE101+ Base!$B84*(AE99-AE101)</f>
        <v>0.970941780230698</v>
      </c>
      <c r="AG101" s="47" t="n">
        <f aca="false">AF101+ Base!$B84*(AF99-AF101)</f>
        <v>0.995848314647443</v>
      </c>
      <c r="AH101" s="47" t="n">
        <f aca="false">AG101+ Base!$B84*(AG99-AG101)</f>
        <v>1.01927438303914</v>
      </c>
      <c r="AI101" s="47" t="n">
        <f aca="false">AH101+ Base!$B84*(AH99-AH101)</f>
        <v>1.04088044237868</v>
      </c>
      <c r="AJ101" s="47" t="n">
        <f aca="false">AI101+ Base!$B84*(AI99-AI101)</f>
        <v>1.06033790758192</v>
      </c>
      <c r="AK101" s="47" t="n">
        <f aca="false">AJ101+ Base!$B84*(AJ99-AJ101)</f>
        <v>1.07734257015467</v>
      </c>
      <c r="AL101" s="47" t="n">
        <f aca="false">AK101+ Base!$B84*(AK99-AK101)</f>
        <v>1.0916285586838</v>
      </c>
      <c r="AM101" s="47" t="n">
        <f aca="false">AL101+ Base!$B84*(AL99-AL101)</f>
        <v>1.10298254380586</v>
      </c>
      <c r="AN101" s="47" t="n">
        <f aca="false">AM101+ Base!$B84*(AM99-AM101)</f>
        <v>1.11125730265308</v>
      </c>
      <c r="AO101" s="47" t="n">
        <f aca="false">AN101+ Base!$B84*(AN99-AN101)</f>
        <v>1.11638312796353</v>
      </c>
      <c r="AP101" s="47" t="n">
        <f aca="false">AO101+ Base!$B84*(AO99-AO101)</f>
        <v>1.11837510912527</v>
      </c>
      <c r="AQ101" s="47" t="n">
        <f aca="false">AP101+ Base!$B84*(AP99-AP101)</f>
        <v>1.11733431481406</v>
      </c>
      <c r="AR101" s="47" t="n">
        <f aca="false">AQ101+ Base!$B84*(AQ99-AQ101)</f>
        <v>1.11344159355153</v>
      </c>
      <c r="AS101" s="47" t="n">
        <f aca="false">AR101+ Base!$B84*(AR99-AR101)</f>
        <v>1.10694403837225</v>
      </c>
      <c r="AT101" s="47" t="n">
        <f aca="false">AS101+ Base!$B84*(AS99-AS101)</f>
        <v>1.09813574358579</v>
      </c>
      <c r="AU101" s="47" t="n">
        <f aca="false">AT101+ Base!$B84*(AT99-AT101)</f>
        <v>1.08733573675628</v>
      </c>
      <c r="AV101" s="47" t="n">
        <f aca="false">AU101+ Base!$B84*(AU99-AU101)</f>
        <v>1.07486646624001</v>
      </c>
      <c r="AW101" s="47" t="n">
        <f aca="false">AV101+ Base!$B84*(AV99-AV101)</f>
        <v>1.06103592050096</v>
      </c>
      <c r="AX101" s="47" t="n">
        <f aca="false">AW101+ Base!$B84*(AW99-AW101)</f>
        <v>1.04612565928892</v>
      </c>
      <c r="AY101" s="47" t="n">
        <f aca="false">AX101+ Base!$B84*(AX99-AX101)</f>
        <v>1.03038617651287</v>
      </c>
      <c r="AZ101" s="47" t="n">
        <f aca="false">AY101+ Base!$B84*(AY99-AY101)</f>
        <v>1.01404038271225</v>
      </c>
      <c r="BA101" s="47" t="n">
        <f aca="false">AZ101+ Base!$B84*(AZ99-AZ101)</f>
        <v>0.997295664936037</v>
      </c>
      <c r="BB101" s="47" t="n">
        <f aca="false">BA101+ Base!$B84*(BA99-BA101)</f>
        <v>0.980427234941411</v>
      </c>
      <c r="BC101" s="47" t="n">
        <f aca="false">BB101+ Base!$B84*(BB99-BB101)</f>
        <v>0.963705746323515</v>
      </c>
      <c r="BD101" s="47" t="n">
        <f aca="false">BC101+ Base!$B84*(BC99-BC101)</f>
        <v>0.947453901381063</v>
      </c>
      <c r="BE101" s="47" t="n">
        <f aca="false">BD101+ Base!$B84*(BD99-BD101)</f>
        <v>0.93209809749447</v>
      </c>
      <c r="BF101" s="47" t="n">
        <f aca="false">BE101+ Base!$B84*(BE99-BE101)</f>
        <v>0.918208837623744</v>
      </c>
      <c r="BG101" s="47" t="n">
        <f aca="false">BF101+ Base!$B84*(BF99-BF101)</f>
        <v>0.906520627728121</v>
      </c>
      <c r="BH101" s="47" t="n">
        <f aca="false">BG101+ Base!$B84*(BG99-BG101)</f>
        <v>0.897923431427254</v>
      </c>
      <c r="BI101" s="47" t="n">
        <f aca="false">BH101+ Base!$B84*(BH99-BH101)</f>
        <v>0.893425305904894</v>
      </c>
      <c r="BJ101" s="42"/>
      <c r="BK101" s="42"/>
      <c r="BL101" s="42"/>
      <c r="BM101" s="42"/>
      <c r="BN101" s="42"/>
      <c r="BO101" s="42"/>
      <c r="BP101" s="42"/>
      <c r="BQ101" s="42"/>
      <c r="BR101" s="42"/>
      <c r="BS101" s="42"/>
      <c r="BT101" s="42"/>
      <c r="BU101" s="42"/>
      <c r="BV101" s="42"/>
      <c r="BW101" s="42"/>
      <c r="BX101" s="42"/>
      <c r="BY101" s="42"/>
      <c r="BZ101" s="42"/>
    </row>
    <row r="102" customFormat="false" ht="18" hidden="false" customHeight="true" outlineLevel="0" collapsed="false">
      <c r="A102" s="46" t="str">
        <f aca="false">Base!A102</f>
        <v>Economic Endogenous Variables</v>
      </c>
      <c r="B102" s="53"/>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c r="AW102" s="47"/>
      <c r="AX102" s="47"/>
      <c r="AY102" s="47"/>
      <c r="AZ102" s="47"/>
      <c r="BA102" s="47"/>
      <c r="BB102" s="47"/>
      <c r="BC102" s="47"/>
      <c r="BD102" s="47"/>
      <c r="BE102" s="47"/>
      <c r="BF102" s="47"/>
      <c r="BG102" s="47"/>
      <c r="BH102" s="47"/>
      <c r="BI102" s="47"/>
    </row>
    <row r="103" customFormat="false" ht="18" hidden="false" customHeight="true" outlineLevel="0" collapsed="false">
      <c r="A103" s="48" t="str">
        <f aca="false">Base!A103</f>
        <v>OUTPUT  </v>
      </c>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c r="AW103" s="47"/>
      <c r="AX103" s="47"/>
      <c r="AY103" s="47"/>
      <c r="AZ103" s="47"/>
      <c r="BA103" s="47"/>
      <c r="BB103" s="47"/>
      <c r="BC103" s="47"/>
      <c r="BD103" s="47"/>
      <c r="BE103" s="47"/>
      <c r="BF103" s="47"/>
      <c r="BG103" s="47"/>
      <c r="BH103" s="47"/>
      <c r="BI103" s="47"/>
    </row>
    <row r="104" customFormat="false" ht="18" hidden="false" customHeight="true" outlineLevel="0" collapsed="false">
      <c r="A104" s="49" t="str">
        <f aca="false">Base!A104</f>
        <v>Output gross of abatement cost and climate damage ($trill)</v>
      </c>
      <c r="B104" s="47" t="n">
        <f aca="false">B21*B117^$B5*(B53/1000)^(1-$B5)</f>
        <v>63.5819868191407</v>
      </c>
      <c r="C104" s="47" t="n">
        <f aca="false">C21*C117^$B5*(C53/1000)^(1-$B5)</f>
        <v>75.7607289572919</v>
      </c>
      <c r="D104" s="47" t="n">
        <f aca="false">D21*D117^$B5*(D53/1000)^(1-$B5)</f>
        <v>89.4015630732807</v>
      </c>
      <c r="E104" s="47" t="n">
        <f aca="false">E21*E117^$B5*(E53/1000)^(1-$B5)</f>
        <v>104.523823084428</v>
      </c>
      <c r="F104" s="47" t="n">
        <f aca="false">F21*F117^$B5*(F53/1000)^(1-$B5)</f>
        <v>121.150718372952</v>
      </c>
      <c r="G104" s="47" t="n">
        <f aca="false">G21*G117^$B5*(G53/1000)^(1-$B5)</f>
        <v>139.308864234243</v>
      </c>
      <c r="H104" s="47" t="n">
        <f aca="false">H21*H117^$B5*(H53/1000)^(1-$B5)</f>
        <v>159.024630818806</v>
      </c>
      <c r="I104" s="47" t="n">
        <f aca="false">I21*I117^$B5*(I53/1000)^(1-$B5)</f>
        <v>180.313253837808</v>
      </c>
      <c r="J104" s="47" t="n">
        <f aca="false">J21*J117^$B5*(J53/1000)^(1-$B5)</f>
        <v>203.152841663293</v>
      </c>
      <c r="K104" s="47" t="n">
        <f aca="false">K21*K117^$B5*(K53/1000)^(1-$B5)</f>
        <v>227.428021242783</v>
      </c>
      <c r="L104" s="47" t="n">
        <f aca="false">L21*L117^$B5*(L53/1000)^(1-$B5)</f>
        <v>252.811366023991</v>
      </c>
      <c r="M104" s="47" t="n">
        <f aca="false">M21*M117^$B5*(M53/1000)^(1-$B5)</f>
        <v>279.637415087548</v>
      </c>
      <c r="N104" s="47" t="n">
        <f aca="false">N21*N117^$B5*(N53/1000)^(1-$B5)</f>
        <v>308.321968598111</v>
      </c>
      <c r="O104" s="47" t="n">
        <f aca="false">O21*O117^$B5*(O53/1000)^(1-$B5)</f>
        <v>338.780000500386</v>
      </c>
      <c r="P104" s="47" t="n">
        <f aca="false">P21*P117^$B5*(P53/1000)^(1-$B5)</f>
        <v>370.949815758638</v>
      </c>
      <c r="Q104" s="47" t="n">
        <f aca="false">Q21*Q117^$B5*(Q53/1000)^(1-$B5)</f>
        <v>404.782508222187</v>
      </c>
      <c r="R104" s="47" t="n">
        <f aca="false">R21*R117^$B5*(R53/1000)^(1-$B5)</f>
        <v>440.233470580722</v>
      </c>
      <c r="S104" s="47" t="n">
        <f aca="false">S21*S117^$B5*(S53/1000)^(1-$B5)</f>
        <v>477.254044848553</v>
      </c>
      <c r="T104" s="47" t="n">
        <f aca="false">T21*T117^$B5*(T53/1000)^(1-$B5)</f>
        <v>515.780706176759</v>
      </c>
      <c r="U104" s="47" t="n">
        <f aca="false">U21*U117^$B5*(U53/1000)^(1-$B5)</f>
        <v>556.023888180609</v>
      </c>
      <c r="V104" s="47" t="n">
        <f aca="false">V21*V117^$B5*(V53/1000)^(1-$B5)</f>
        <v>597.881399997043</v>
      </c>
      <c r="W104" s="47" t="n">
        <f aca="false">W21*W117^$B5*(W53/1000)^(1-$B5)</f>
        <v>641.156175103384</v>
      </c>
      <c r="X104" s="47" t="n">
        <f aca="false">X21*X117^$B5*(X53/1000)^(1-$B5)</f>
        <v>685.833919893907</v>
      </c>
      <c r="Y104" s="47" t="n">
        <f aca="false">Y21*Y117^$B5*(Y53/1000)^(1-$B5)</f>
        <v>731.89377021074</v>
      </c>
      <c r="Z104" s="47" t="n">
        <f aca="false">Z21*Z117^$B5*(Z53/1000)^(1-$B5)</f>
        <v>779.313418143158</v>
      </c>
      <c r="AA104" s="47" t="n">
        <f aca="false">AA21*AA117^$B5*(AA53/1000)^(1-$B5)</f>
        <v>828.076009446805</v>
      </c>
      <c r="AB104" s="47" t="n">
        <f aca="false">AB21*AB117^$B5*(AB53/1000)^(1-$B5)</f>
        <v>878.18130632752</v>
      </c>
      <c r="AC104" s="47" t="n">
        <f aca="false">AC21*AC117^$B5*(AC53/1000)^(1-$B5)</f>
        <v>929.356078781864</v>
      </c>
      <c r="AD104" s="47" t="n">
        <f aca="false">AD21*AD117^$B5*(AD53/1000)^(1-$B5)</f>
        <v>981.895833833272</v>
      </c>
      <c r="AE104" s="47" t="n">
        <f aca="false">AE21*AE117^$B5*(AE53/1000)^(1-$B5)</f>
        <v>1035.88458803907</v>
      </c>
      <c r="AF104" s="47" t="n">
        <f aca="false">AF21*AF117^$B5*(AF53/1000)^(1-$B5)</f>
        <v>1090.01558193655</v>
      </c>
      <c r="AG104" s="47" t="n">
        <f aca="false">AG21*AG117^$B5*(AG53/1000)^(1-$B5)</f>
        <v>1145.13800556024</v>
      </c>
      <c r="AH104" s="47" t="n">
        <f aca="false">AH21*AH117^$B5*(AH53/1000)^(1-$B5)</f>
        <v>1201.21198764942</v>
      </c>
      <c r="AI104" s="47" t="n">
        <f aca="false">AI21*AI117^$B5*(AI53/1000)^(1-$B5)</f>
        <v>1258.19881837543</v>
      </c>
      <c r="AJ104" s="47" t="n">
        <f aca="false">AJ21*AJ117^$B5*(AJ53/1000)^(1-$B5)</f>
        <v>1316.06003486313</v>
      </c>
      <c r="AK104" s="47" t="n">
        <f aca="false">AK21*AK117^$B5*(AK53/1000)^(1-$B5)</f>
        <v>1374.75586258206</v>
      </c>
      <c r="AL104" s="47" t="n">
        <f aca="false">AL21*AL117^$B5*(AL53/1000)^(1-$B5)</f>
        <v>1434.24290460307</v>
      </c>
      <c r="AM104" s="47" t="n">
        <f aca="false">AM21*AM117^$B5*(AM53/1000)^(1-$B5)</f>
        <v>1494.47122493195</v>
      </c>
      <c r="AN104" s="47" t="n">
        <f aca="false">AN21*AN117^$B5*(AN53/1000)^(1-$B5)</f>
        <v>1555.38130417608</v>
      </c>
      <c r="AO104" s="47" t="n">
        <f aca="false">AO21*AO117^$B5*(AO53/1000)^(1-$B5)</f>
        <v>1616.9016516788</v>
      </c>
      <c r="AP104" s="47" t="n">
        <f aca="false">AP21*AP117^$B5*(AP53/1000)^(1-$B5)</f>
        <v>1678.94788453554</v>
      </c>
      <c r="AQ104" s="47" t="n">
        <f aca="false">AQ21*AQ117^$B5*(AQ53/1000)^(1-$B5)</f>
        <v>1741.42365418374</v>
      </c>
      <c r="AR104" s="47" t="n">
        <f aca="false">AR21*AR117^$B5*(AR53/1000)^(1-$B5)</f>
        <v>1804.22292644852</v>
      </c>
      <c r="AS104" s="47" t="n">
        <f aca="false">AS21*AS117^$B5*(AS53/1000)^(1-$B5)</f>
        <v>1867.23206084086</v>
      </c>
      <c r="AT104" s="47" t="n">
        <f aca="false">AT21*AT117^$B5*(AT53/1000)^(1-$B5)</f>
        <v>1930.32923172005</v>
      </c>
      <c r="AU104" s="47" t="n">
        <f aca="false">AU21*AU117^$B5*(AU53/1000)^(1-$B5)</f>
        <v>1993.37802991658</v>
      </c>
      <c r="AV104" s="47" t="n">
        <f aca="false">AV21*AV117^$B5*(AV53/1000)^(1-$B5)</f>
        <v>2056.21108073988</v>
      </c>
      <c r="AW104" s="47" t="n">
        <f aca="false">AW21*AW117^$B5*(AW53/1000)^(1-$B5)</f>
        <v>2118.59721043831</v>
      </c>
      <c r="AX104" s="47" t="n">
        <f aca="false">AX21*AX117^$B5*(AX53/1000)^(1-$B5)</f>
        <v>2180.18038765729</v>
      </c>
      <c r="AY104" s="47" t="n">
        <f aca="false">AY21*AY117^$B5*(AY53/1000)^(1-$B5)</f>
        <v>2240.36763205479</v>
      </c>
      <c r="AZ104" s="47" t="n">
        <f aca="false">AZ21*AZ117^$B5*(AZ53/1000)^(1-$B5)</f>
        <v>2298.11986848252</v>
      </c>
      <c r="BA104" s="47" t="n">
        <f aca="false">BA21*BA117^$B5*(BA53/1000)^(1-$B5)</f>
        <v>2375.52881499116</v>
      </c>
      <c r="BB104" s="47" t="n">
        <f aca="false">BB21*BB117^$B5*(BB53/1000)^(1-$B5)</f>
        <v>2448.56417723304</v>
      </c>
      <c r="BC104" s="47" t="n">
        <f aca="false">BC21*BC117^$B5*(BC53/1000)^(1-$B5)</f>
        <v>2518.36058808834</v>
      </c>
      <c r="BD104" s="47" t="n">
        <f aca="false">BD21*BD117^$B5*(BD53/1000)^(1-$B5)</f>
        <v>2585.71198687197</v>
      </c>
      <c r="BE104" s="47" t="n">
        <f aca="false">BE21*BE117^$B5*(BE53/1000)^(1-$B5)</f>
        <v>2651.16775631281</v>
      </c>
      <c r="BF104" s="47" t="n">
        <f aca="false">BF21*BF117^$B5*(BF53/1000)^(1-$B5)</f>
        <v>2715.09600659795</v>
      </c>
      <c r="BG104" s="47" t="n">
        <f aca="false">BG21*BG117^$B5*(BG53/1000)^(1-$B5)</f>
        <v>2777.72537946317</v>
      </c>
      <c r="BH104" s="47" t="n">
        <f aca="false">BH21*BH117^$B5*(BH53/1000)^(1-$B5)</f>
        <v>2839.1737825496</v>
      </c>
      <c r="BI104" s="47" t="n">
        <f aca="false">BI21*BI117^$B5*(BI53/1000)^(1-$B5)</f>
        <v>2899.47034871486</v>
      </c>
    </row>
    <row r="105" customFormat="false" ht="18" hidden="false" customHeight="true" outlineLevel="0" collapsed="false">
      <c r="A105" s="49" t="str">
        <f aca="false">Base!A105</f>
        <v>     Total damage (fraction of gross output)</v>
      </c>
      <c r="B105" s="47" t="n">
        <f aca="false">($B25*B99+$B26*B99^$B$27)</f>
        <v>0.0017088</v>
      </c>
      <c r="C105" s="47" t="n">
        <f aca="false">($B25*C99+$B26*C99^$B$27)</f>
        <v>0.00225052117298228</v>
      </c>
      <c r="D105" s="47" t="n">
        <f aca="false">($B25*D99+$B26*D99^$B$27)</f>
        <v>0.00287261087945241</v>
      </c>
      <c r="E105" s="47" t="n">
        <f aca="false">($B25*E99+$B26*E99^$B$27)</f>
        <v>0.00357079007943782</v>
      </c>
      <c r="F105" s="47" t="n">
        <f aca="false">($B25*F99+$B26*F99^$B$27)</f>
        <v>0.00433659072254379</v>
      </c>
      <c r="G105" s="47" t="n">
        <f aca="false">($B25*G99+$B26*G99^$B$27)</f>
        <v>0.00515622843024579</v>
      </c>
      <c r="H105" s="47" t="n">
        <f aca="false">($B25*H99+$B26*H99^$B$27)</f>
        <v>0.00600954311357373</v>
      </c>
      <c r="I105" s="47" t="n">
        <f aca="false">($B25*I99+$B26*I99^$B$27)</f>
        <v>0.00686907579783033</v>
      </c>
      <c r="J105" s="47" t="n">
        <f aca="false">($B25*J99+$B26*J99^$B$27)</f>
        <v>0.00769933012029492</v>
      </c>
      <c r="K105" s="47" t="n">
        <f aca="false">($B25*K99+$B26*K99^$B$27)</f>
        <v>0.00845625020592818</v>
      </c>
      <c r="L105" s="47" t="n">
        <f aca="false">($B25*L99+$B26*L99^$B$27)</f>
        <v>0.00908692803219379</v>
      </c>
      <c r="M105" s="47" t="n">
        <f aca="false">($B25*M99+$B26*M99^$B$27)</f>
        <v>0.00957655892351389</v>
      </c>
      <c r="N105" s="47" t="n">
        <f aca="false">($B25*N99+$B26*N99^$B$27)</f>
        <v>0.00994598554394744</v>
      </c>
      <c r="O105" s="47" t="n">
        <f aca="false">($B25*O99+$B26*O99^$B$27)</f>
        <v>0.0102160504565842</v>
      </c>
      <c r="P105" s="47" t="n">
        <f aca="false">($B25*P99+$B26*P99^$B$27)</f>
        <v>0.0104062068580509</v>
      </c>
      <c r="Q105" s="47" t="n">
        <f aca="false">($B25*Q99+$B26*Q99^$B$27)</f>
        <v>0.0105338203126429</v>
      </c>
      <c r="R105" s="47" t="n">
        <f aca="false">($B25*R99+$B26*R99^$B$27)</f>
        <v>0.0106139076824396</v>
      </c>
      <c r="S105" s="47" t="n">
        <f aca="false">($B25*S99+$B26*S99^$B$27)</f>
        <v>0.0106591408130616</v>
      </c>
      <c r="T105" s="47" t="n">
        <f aca="false">($B25*T99+$B26*T99^$B$27)</f>
        <v>0.0106800000005201</v>
      </c>
      <c r="U105" s="47" t="n">
        <f aca="false">($B25*U99+$B26*U99^$B$27)</f>
        <v>0.0106800000005255</v>
      </c>
      <c r="V105" s="47" t="n">
        <f aca="false">($B25*V99+$B26*V99^$B$27)</f>
        <v>0.010680000000516</v>
      </c>
      <c r="W105" s="47" t="n">
        <f aca="false">($B25*W99+$B26*W99^$B$27)</f>
        <v>0.0106800000004651</v>
      </c>
      <c r="X105" s="47" t="n">
        <f aca="false">($B25*X99+$B26*X99^$B$27)</f>
        <v>0.0106800000004382</v>
      </c>
      <c r="Y105" s="47" t="n">
        <f aca="false">($B25*Y99+$B26*Y99^$B$27)</f>
        <v>0.0106800000004344</v>
      </c>
      <c r="Z105" s="47" t="n">
        <f aca="false">($B25*Z99+$B26*Z99^$B$27)</f>
        <v>0.0106800000004629</v>
      </c>
      <c r="AA105" s="47" t="n">
        <f aca="false">($B25*AA99+$B26*AA99^$B$27)</f>
        <v>0.0106800000005097</v>
      </c>
      <c r="AB105" s="47" t="n">
        <f aca="false">($B25*AB99+$B26*AB99^$B$27)</f>
        <v>0.0106800000005951</v>
      </c>
      <c r="AC105" s="47" t="n">
        <f aca="false">($B25*AC99+$B26*AC99^$B$27)</f>
        <v>0.0106521110747387</v>
      </c>
      <c r="AD105" s="47" t="n">
        <f aca="false">($B25*AD99+$B26*AD99^$B$27)</f>
        <v>0.0106035754708277</v>
      </c>
      <c r="AE105" s="47" t="n">
        <f aca="false">($B25*AE99+$B26*AE99^$B$27)</f>
        <v>0.0105402684788195</v>
      </c>
      <c r="AF105" s="47" t="n">
        <f aca="false">($B25*AF99+$B26*AF99^$B$27)</f>
        <v>0.0103326016555864</v>
      </c>
      <c r="AG105" s="47" t="n">
        <f aca="false">($B25*AG99+$B26*AG99^$B$27)</f>
        <v>0.00997530105907955</v>
      </c>
      <c r="AH105" s="47" t="n">
        <f aca="false">($B25*AH99+$B26*AH99^$B$27)</f>
        <v>0.0094721864444983</v>
      </c>
      <c r="AI105" s="47" t="n">
        <f aca="false">($B25*AI99+$B26*AI99^$B$27)</f>
        <v>0.00883613115554636</v>
      </c>
      <c r="AJ105" s="47" t="n">
        <f aca="false">($B25*AJ99+$B26*AJ99^$B$27)</f>
        <v>0.00808856534679528</v>
      </c>
      <c r="AK105" s="47" t="n">
        <f aca="false">($B25*AK99+$B26*AK99^$B$27)</f>
        <v>0.00725834814312441</v>
      </c>
      <c r="AL105" s="47" t="n">
        <f aca="false">($B25*AL99+$B26*AL99^$B$27)</f>
        <v>0.00637985934357596</v>
      </c>
      <c r="AM105" s="47" t="n">
        <f aca="false">($B25*AM99+$B26*AM99^$B$27)</f>
        <v>0.00549026298443343</v>
      </c>
      <c r="AN105" s="47" t="n">
        <f aca="false">($B25*AN99+$B26*AN99^$B$27)</f>
        <v>0.00462609591677771</v>
      </c>
      <c r="AO105" s="47" t="n">
        <f aca="false">($B25*AO99+$B26*AO99^$B$27)</f>
        <v>0.00381960909343757</v>
      </c>
      <c r="AP105" s="47" t="n">
        <f aca="false">($B25*AP99+$B26*AP99^$B$27)</f>
        <v>0.00309553448891883</v>
      </c>
      <c r="AQ105" s="47" t="n">
        <f aca="false">($B25*AQ99+$B26*AQ99^$B$27)</f>
        <v>0.00246901183475192</v>
      </c>
      <c r="AR105" s="47" t="n">
        <f aca="false">($B25*AR99+$B26*AR99^$B$27)</f>
        <v>0.00194517372255352</v>
      </c>
      <c r="AS105" s="47" t="n">
        <f aca="false">($B25*AS99+$B26*AS99^$B$27)</f>
        <v>0.00152040384732382</v>
      </c>
      <c r="AT105" s="47" t="n">
        <f aca="false">($B25*AT99+$B26*AT99^$B$27)</f>
        <v>0.00118477636136847</v>
      </c>
      <c r="AU105" s="47" t="n">
        <f aca="false">($B25*AU99+$B26*AU99^$B$27)</f>
        <v>0.00092491112345587</v>
      </c>
      <c r="AV105" s="47" t="n">
        <f aca="false">($B25*AV99+$B26*AV99^$B$27)</f>
        <v>0.000726542049022244</v>
      </c>
      <c r="AW105" s="47" t="n">
        <f aca="false">($B25*AW99+$B26*AW99^$B$27)</f>
        <v>0.000576391134096108</v>
      </c>
      <c r="AX105" s="47" t="n">
        <f aca="false">($B25*AX99+$B26*AX99^$B$27)</f>
        <v>0.000463273996834955</v>
      </c>
      <c r="AY105" s="47" t="n">
        <f aca="false">($B25*AY99+$B26*AY99^$B$27)</f>
        <v>0.000378587936386223</v>
      </c>
      <c r="AZ105" s="47" t="n">
        <f aca="false">($B25*AZ99+$B26*AZ99^$B$27)</f>
        <v>0.000316419599893375</v>
      </c>
      <c r="BA105" s="47" t="n">
        <f aca="false">($B25*BA99+$B26*BA99^$B$27)</f>
        <v>0.000277797382386326</v>
      </c>
      <c r="BB105" s="47" t="n">
        <f aca="false">($B25*BB99+$B26*BB99^$B$27)</f>
        <v>0.000259188716331951</v>
      </c>
      <c r="BC105" s="47" t="n">
        <f aca="false">($B25*BC99+$B26*BC99^$B$27)</f>
        <v>0.000262634547860219</v>
      </c>
      <c r="BD105" s="47" t="n">
        <f aca="false">($B25*BD99+$B26*BD99^$B$27)</f>
        <v>0.000296468074312342</v>
      </c>
      <c r="BE105" s="47" t="n">
        <f aca="false">($B25*BE99+$B26*BE99^$B$27)</f>
        <v>0.000378534206034972</v>
      </c>
      <c r="BF105" s="47" t="n">
        <f aca="false">($B25*BF99+$B26*BF99^$B$27)</f>
        <v>0.000542311337855336</v>
      </c>
      <c r="BG105" s="47" t="n">
        <f aca="false">($B25*BG99+$B26*BG99^$B$27)</f>
        <v>0.000845203559559625</v>
      </c>
      <c r="BH105" s="47" t="n">
        <f aca="false">($B25*BH99+$B26*BH99^$B$27)</f>
        <v>0.00137644298579896</v>
      </c>
      <c r="BI105" s="47" t="n">
        <f aca="false">($B25*BI99+$B26*BI99^$B$27)</f>
        <v>0.00226173249614318</v>
      </c>
    </row>
    <row r="106" customFormat="false" ht="18" hidden="false" customHeight="true" outlineLevel="0" collapsed="false">
      <c r="A106" s="49" t="str">
        <f aca="false">Base!A106</f>
        <v>     Climate damages (trillion $)</v>
      </c>
      <c r="B106" s="47" t="n">
        <f aca="false">+B104*B105/(1+B105^Parameters!$B$56)</f>
        <v>0.108648899076548</v>
      </c>
      <c r="C106" s="47" t="n">
        <f aca="false">+C104*C105/(1+C105^Parameters!$B$56)</f>
        <v>0.170501124598957</v>
      </c>
      <c r="D106" s="47" t="n">
        <f aca="false">+D104*D105/(1+D105^Parameters!$B$56)</f>
        <v>0.256815902724357</v>
      </c>
      <c r="E106" s="47" t="n">
        <f aca="false">+E104*E105/(1+E105^Parameters!$B$56)</f>
        <v>0.373232630534788</v>
      </c>
      <c r="F106" s="47" t="n">
        <f aca="false">+F104*F105/(1+F105^Parameters!$B$56)</f>
        <v>0.525381081325658</v>
      </c>
      <c r="G106" s="47" t="n">
        <f aca="false">+G104*G105/(1+G105^Parameters!$B$56)</f>
        <v>0.718308326349855</v>
      </c>
      <c r="H106" s="47" t="n">
        <f aca="false">+H104*H105/(1+H105^Parameters!$B$56)</f>
        <v>0.955665375025758</v>
      </c>
      <c r="I106" s="47" t="n">
        <f aca="false">+I104*I105/(1+I105^Parameters!$B$56)</f>
        <v>1.23858540796533</v>
      </c>
      <c r="J106" s="47" t="n">
        <f aca="false">+J104*J105/(1+J105^Parameters!$B$56)</f>
        <v>1.5641407928417</v>
      </c>
      <c r="K106" s="47" t="n">
        <f aca="false">+K104*K105/(1+K105^Parameters!$B$56)</f>
        <v>1.92318825146812</v>
      </c>
      <c r="L106" s="47" t="n">
        <f aca="false">+L104*L105/(1+L105^Parameters!$B$56)</f>
        <v>2.29727868878061</v>
      </c>
      <c r="M106" s="47" t="n">
        <f aca="false">+M104*M105/(1+M105^Parameters!$B$56)</f>
        <v>2.67796418280502</v>
      </c>
      <c r="N106" s="47" t="n">
        <f aca="false">+N104*N105/(1+N105^Parameters!$B$56)</f>
        <v>3.06656584255822</v>
      </c>
      <c r="O106" s="47" t="n">
        <f aca="false">+O104*O105/(1+O105^Parameters!$B$56)</f>
        <v>3.46099357879358</v>
      </c>
      <c r="P106" s="47" t="n">
        <f aca="false">+P104*P105/(1+P105^Parameters!$B$56)</f>
        <v>3.86018051674024</v>
      </c>
      <c r="Q106" s="47" t="n">
        <f aca="false">+Q104*Q105/(1+Q105^Parameters!$B$56)</f>
        <v>4.26390620731342</v>
      </c>
      <c r="R106" s="47" t="n">
        <f aca="false">+R104*R105/(1+R105^Parameters!$B$56)</f>
        <v>4.67259741546376</v>
      </c>
      <c r="S106" s="47" t="n">
        <f aca="false">+S104*S105/(1+S105^Parameters!$B$56)</f>
        <v>5.08711806764394</v>
      </c>
      <c r="T106" s="47" t="n">
        <f aca="false">+T104*T105/(1+T105^Parameters!$B$56)</f>
        <v>5.50853794223606</v>
      </c>
      <c r="U106" s="47" t="n">
        <f aca="false">+U104*U105/(1+U105^Parameters!$B$56)</f>
        <v>5.93833512606108</v>
      </c>
      <c r="V106" s="47" t="n">
        <f aca="false">+V104*V105/(1+V105^Parameters!$B$56)</f>
        <v>6.38537335227692</v>
      </c>
      <c r="W106" s="47" t="n">
        <f aca="false">+W104*W105/(1+W105^Parameters!$B$56)</f>
        <v>6.84754795040231</v>
      </c>
      <c r="X106" s="47" t="n">
        <f aca="false">+X104*X105/(1+X105^Parameters!$B$56)</f>
        <v>7.32470626476749</v>
      </c>
      <c r="Y106" s="47" t="n">
        <f aca="false">+Y104*Y105/(1+Y105^Parameters!$B$56)</f>
        <v>7.81662546616867</v>
      </c>
      <c r="Z106" s="47" t="n">
        <f aca="false">+Z104*Z105/(1+Z105^Parameters!$B$56)</f>
        <v>8.32306730612964</v>
      </c>
      <c r="AA106" s="47" t="n">
        <f aca="false">+AA104*AA105/(1+AA105^Parameters!$B$56)</f>
        <v>8.84385178131395</v>
      </c>
      <c r="AB106" s="47" t="n">
        <f aca="false">+AB104*AB105/(1+AB105^Parameters!$B$56)</f>
        <v>9.37897635210049</v>
      </c>
      <c r="AC106" s="47" t="n">
        <f aca="false">+AC104*AC105/(1+AC105^Parameters!$B$56)</f>
        <v>9.89960417916804</v>
      </c>
      <c r="AD106" s="47" t="n">
        <f aca="false">+AD104*AD105/(1+AD105^Parameters!$B$56)</f>
        <v>10.4116065785424</v>
      </c>
      <c r="AE106" s="47" t="n">
        <f aca="false">+AE104*AE105/(1+AE105^Parameters!$B$56)</f>
        <v>10.9185016710031</v>
      </c>
      <c r="AF106" s="47" t="n">
        <f aca="false">+AF104*AF105/(1+AF105^Parameters!$B$56)</f>
        <v>11.2626968065325</v>
      </c>
      <c r="AG106" s="47" t="n">
        <f aca="false">+AG104*AG105/(1+AG105^Parameters!$B$56)</f>
        <v>11.4230963596573</v>
      </c>
      <c r="AH106" s="47" t="n">
        <f aca="false">+AH104*AH105/(1+AH105^Parameters!$B$56)</f>
        <v>11.3781039063817</v>
      </c>
      <c r="AI106" s="47" t="n">
        <f aca="false">+AI104*AI105/(1+AI105^Parameters!$B$56)</f>
        <v>11.1176097789188</v>
      </c>
      <c r="AJ106" s="47" t="n">
        <f aca="false">+AJ104*AJ105/(1+AJ105^Parameters!$B$56)</f>
        <v>10.6450375922961</v>
      </c>
      <c r="AK106" s="47" t="n">
        <f aca="false">+AK104*AK105/(1+AK105^Parameters!$B$56)</f>
        <v>9.97845666242187</v>
      </c>
      <c r="AL106" s="47" t="n">
        <f aca="false">+AL104*AL105/(1+AL105^Parameters!$B$56)</f>
        <v>9.15026799588939</v>
      </c>
      <c r="AM106" s="47" t="n">
        <f aca="false">+AM104*AM105/(1+AM105^Parameters!$B$56)</f>
        <v>8.20504004754478</v>
      </c>
      <c r="AN106" s="47" t="n">
        <f aca="false">+AN104*AN105/(1+AN105^Parameters!$B$56)</f>
        <v>7.19534310028135</v>
      </c>
      <c r="AO106" s="47" t="n">
        <f aca="false">+AO104*AO105/(1+AO105^Parameters!$B$56)</f>
        <v>6.17593225194658</v>
      </c>
      <c r="AP106" s="47" t="n">
        <f aca="false">+AP104*AP105/(1+AP105^Parameters!$B$56)</f>
        <v>5.19724108167706</v>
      </c>
      <c r="AQ106" s="47" t="n">
        <f aca="false">+AQ104*AQ105/(1+AQ105^Parameters!$B$56)</f>
        <v>4.29959561149657</v>
      </c>
      <c r="AR106" s="47" t="n">
        <f aca="false">+AR104*AR105/(1+AR105^Parameters!$B$56)</f>
        <v>3.50952702615627</v>
      </c>
      <c r="AS106" s="47" t="n">
        <f aca="false">+AS104*AS105/(1+AS105^Parameters!$B$56)</f>
        <v>2.83894680914883</v>
      </c>
      <c r="AT106" s="47" t="n">
        <f aca="false">+AT104*AT105/(1+AT105^Parameters!$B$56)</f>
        <v>2.28700844340049</v>
      </c>
      <c r="AU106" s="47" t="n">
        <f aca="false">+AU104*AU105/(1+AU105^Parameters!$B$56)</f>
        <v>1.84369751312239</v>
      </c>
      <c r="AV106" s="47" t="n">
        <f aca="false">+AV104*AV105/(1+AV105^Parameters!$B$56)</f>
        <v>1.493923811823</v>
      </c>
      <c r="AW106" s="47" t="n">
        <f aca="false">+AW104*AW105/(1+AW105^Parameters!$B$56)</f>
        <v>1.22114064881739</v>
      </c>
      <c r="AX106" s="47" t="n">
        <f aca="false">+AX104*AX105/(1+AX105^Parameters!$B$56)</f>
        <v>1.01002088201118</v>
      </c>
      <c r="AY106" s="47" t="n">
        <f aca="false">+AY104*AY105/(1+AY105^Parameters!$B$56)</f>
        <v>0.848176158566113</v>
      </c>
      <c r="AZ106" s="47" t="n">
        <f aca="false">+AZ104*AZ105/(1+AZ105^Parameters!$B$56)</f>
        <v>0.727170169292254</v>
      </c>
      <c r="BA106" s="47" t="n">
        <f aca="false">+BA104*BA105/(1+BA105^Parameters!$B$56)</f>
        <v>0.659915686587835</v>
      </c>
      <c r="BB106" s="47" t="n">
        <f aca="false">+BB104*BB105/(1+BB105^Parameters!$B$56)</f>
        <v>0.634640205953431</v>
      </c>
      <c r="BC106" s="47" t="n">
        <f aca="false">+BC104*BC105/(1+BC105^Parameters!$B$56)</f>
        <v>0.661408494401575</v>
      </c>
      <c r="BD106" s="47" t="n">
        <f aca="false">+BD104*BD105/(1+BD105^Parameters!$B$56)</f>
        <v>0.76658105347427</v>
      </c>
      <c r="BE106" s="47" t="n">
        <f aca="false">+BE104*BE105/(1+BE105^Parameters!$B$56)</f>
        <v>1.00355768170138</v>
      </c>
      <c r="BF106" s="47" t="n">
        <f aca="false">+BF104*BF105/(1+BF105^Parameters!$B$56)</f>
        <v>1.47242734774382</v>
      </c>
      <c r="BG106" s="47" t="n">
        <f aca="false">+BG104*BG105/(1+BG105^Parameters!$B$56)</f>
        <v>2.34774337820138</v>
      </c>
      <c r="BH106" s="47" t="n">
        <f aca="false">+BH104*BH105/(1+BH105^Parameters!$B$56)</f>
        <v>3.9079608384547</v>
      </c>
      <c r="BI106" s="47" t="n">
        <f aca="false">+BI104*BI105/(1+BI105^Parameters!$B$56)</f>
        <v>6.557826309292</v>
      </c>
    </row>
    <row r="107" customFormat="false" ht="18" hidden="false" customHeight="true" outlineLevel="0" collapsed="false">
      <c r="A107" s="49" t="str">
        <f aca="false">Base!A107</f>
        <v>Output after damages before abatement</v>
      </c>
      <c r="B107" s="47" t="n">
        <f aca="false">+B104-B106</f>
        <v>63.4733379200641</v>
      </c>
      <c r="C107" s="47" t="n">
        <f aca="false">+C104-C106</f>
        <v>75.590227832693</v>
      </c>
      <c r="D107" s="47" t="n">
        <f aca="false">+D104-D106</f>
        <v>89.1447471705564</v>
      </c>
      <c r="E107" s="47" t="n">
        <f aca="false">+E104-E106</f>
        <v>104.150590453893</v>
      </c>
      <c r="F107" s="47" t="n">
        <f aca="false">+F104-F106</f>
        <v>120.625337291626</v>
      </c>
      <c r="G107" s="47" t="n">
        <f aca="false">+G104-G106</f>
        <v>138.590555907893</v>
      </c>
      <c r="H107" s="47" t="n">
        <f aca="false">+H104-H106</f>
        <v>158.06896544378</v>
      </c>
      <c r="I107" s="47" t="n">
        <f aca="false">+I104-I106</f>
        <v>179.074668429843</v>
      </c>
      <c r="J107" s="47" t="n">
        <f aca="false">+J104-J106</f>
        <v>201.588700870451</v>
      </c>
      <c r="K107" s="47" t="n">
        <f aca="false">+K104-K106</f>
        <v>225.504832991315</v>
      </c>
      <c r="L107" s="47" t="n">
        <f aca="false">+L104-L106</f>
        <v>250.514087335211</v>
      </c>
      <c r="M107" s="47" t="n">
        <f aca="false">+M104-M106</f>
        <v>276.959450904743</v>
      </c>
      <c r="N107" s="47" t="n">
        <f aca="false">+N104-N106</f>
        <v>305.255402755553</v>
      </c>
      <c r="O107" s="47" t="n">
        <f aca="false">+O104-O106</f>
        <v>335.319006921593</v>
      </c>
      <c r="P107" s="47" t="n">
        <f aca="false">+P104-P106</f>
        <v>367.089635241898</v>
      </c>
      <c r="Q107" s="47" t="n">
        <f aca="false">+Q104-Q106</f>
        <v>400.518602014874</v>
      </c>
      <c r="R107" s="47" t="n">
        <f aca="false">+R104-R106</f>
        <v>435.560873165258</v>
      </c>
      <c r="S107" s="47" t="n">
        <f aca="false">+S104-S106</f>
        <v>472.166926780909</v>
      </c>
      <c r="T107" s="47" t="n">
        <f aca="false">+T104-T106</f>
        <v>510.272168234523</v>
      </c>
      <c r="U107" s="47" t="n">
        <f aca="false">+U104-U106</f>
        <v>550.085553054548</v>
      </c>
      <c r="V107" s="47" t="n">
        <f aca="false">+V104-V106</f>
        <v>591.496026644767</v>
      </c>
      <c r="W107" s="47" t="n">
        <f aca="false">+W104-W106</f>
        <v>634.308627152981</v>
      </c>
      <c r="X107" s="47" t="n">
        <f aca="false">+X104-X106</f>
        <v>678.509213629139</v>
      </c>
      <c r="Y107" s="47" t="n">
        <f aca="false">+Y104-Y106</f>
        <v>724.077144744572</v>
      </c>
      <c r="Z107" s="47" t="n">
        <f aca="false">+Z104-Z106</f>
        <v>770.990350837028</v>
      </c>
      <c r="AA107" s="47" t="n">
        <f aca="false">+AA104-AA106</f>
        <v>819.232157665491</v>
      </c>
      <c r="AB107" s="47" t="n">
        <f aca="false">+AB104-AB106</f>
        <v>868.80232997542</v>
      </c>
      <c r="AC107" s="47" t="n">
        <f aca="false">+AC104-AC106</f>
        <v>919.456474602696</v>
      </c>
      <c r="AD107" s="47" t="n">
        <f aca="false">+AD104-AD106</f>
        <v>971.48422725473</v>
      </c>
      <c r="AE107" s="47" t="n">
        <f aca="false">+AE104-AE106</f>
        <v>1024.96608636806</v>
      </c>
      <c r="AF107" s="47" t="n">
        <f aca="false">+AF104-AF106</f>
        <v>1078.75288513002</v>
      </c>
      <c r="AG107" s="47" t="n">
        <f aca="false">+AG104-AG106</f>
        <v>1133.71490920059</v>
      </c>
      <c r="AH107" s="47" t="n">
        <f aca="false">+AH104-AH106</f>
        <v>1189.83388374303</v>
      </c>
      <c r="AI107" s="47" t="n">
        <f aca="false">+AI104-AI106</f>
        <v>1247.08120859651</v>
      </c>
      <c r="AJ107" s="47" t="n">
        <f aca="false">+AJ104-AJ106</f>
        <v>1305.41499727083</v>
      </c>
      <c r="AK107" s="47" t="n">
        <f aca="false">+AK104-AK106</f>
        <v>1364.77740591964</v>
      </c>
      <c r="AL107" s="47" t="n">
        <f aca="false">+AL104-AL106</f>
        <v>1425.09263660718</v>
      </c>
      <c r="AM107" s="47" t="n">
        <f aca="false">+AM104-AM106</f>
        <v>1486.26618488441</v>
      </c>
      <c r="AN107" s="47" t="n">
        <f aca="false">+AN104-AN106</f>
        <v>1548.1859610758</v>
      </c>
      <c r="AO107" s="47" t="n">
        <f aca="false">+AO104-AO106</f>
        <v>1610.72571942686</v>
      </c>
      <c r="AP107" s="47" t="n">
        <f aca="false">+AP104-AP106</f>
        <v>1673.75064345386</v>
      </c>
      <c r="AQ107" s="47" t="n">
        <f aca="false">+AQ104-AQ106</f>
        <v>1737.12405857224</v>
      </c>
      <c r="AR107" s="47" t="n">
        <f aca="false">+AR104-AR106</f>
        <v>1800.71339942236</v>
      </c>
      <c r="AS107" s="47" t="n">
        <f aca="false">+AS104-AS106</f>
        <v>1864.39311403171</v>
      </c>
      <c r="AT107" s="47" t="n">
        <f aca="false">+AT104-AT106</f>
        <v>1928.04222327665</v>
      </c>
      <c r="AU107" s="47" t="n">
        <f aca="false">+AU104-AU106</f>
        <v>1991.53433240346</v>
      </c>
      <c r="AV107" s="47" t="n">
        <f aca="false">+AV104-AV106</f>
        <v>2054.71715692806</v>
      </c>
      <c r="AW107" s="47" t="n">
        <f aca="false">+AW104-AW106</f>
        <v>2117.37606978949</v>
      </c>
      <c r="AX107" s="47" t="n">
        <f aca="false">+AX104-AX106</f>
        <v>2179.17036677528</v>
      </c>
      <c r="AY107" s="47" t="n">
        <f aca="false">+AY104-AY106</f>
        <v>2239.51945589623</v>
      </c>
      <c r="AZ107" s="47" t="n">
        <f aca="false">+AZ104-AZ106</f>
        <v>2297.39269831323</v>
      </c>
      <c r="BA107" s="47" t="n">
        <f aca="false">+BA104-BA106</f>
        <v>2374.86889930457</v>
      </c>
      <c r="BB107" s="47" t="n">
        <f aca="false">+BB104-BB106</f>
        <v>2447.92953702708</v>
      </c>
      <c r="BC107" s="47" t="n">
        <f aca="false">+BC104-BC106</f>
        <v>2517.69917959394</v>
      </c>
      <c r="BD107" s="47" t="n">
        <f aca="false">+BD104-BD106</f>
        <v>2584.94540581849</v>
      </c>
      <c r="BE107" s="47" t="n">
        <f aca="false">+BE104-BE106</f>
        <v>2650.1641986311</v>
      </c>
      <c r="BF107" s="47" t="n">
        <f aca="false">+BF104-BF106</f>
        <v>2713.62357925021</v>
      </c>
      <c r="BG107" s="47" t="n">
        <f aca="false">+BG104-BG106</f>
        <v>2775.37763608497</v>
      </c>
      <c r="BH107" s="47" t="n">
        <f aca="false">+BH104-BH106</f>
        <v>2835.26582171115</v>
      </c>
      <c r="BI107" s="47" t="n">
        <f aca="false">+BI104-BI106</f>
        <v>2892.91252240557</v>
      </c>
    </row>
    <row r="108" customFormat="false" ht="18" hidden="false" customHeight="true" outlineLevel="0" collapsed="false">
      <c r="A108" s="49" t="str">
        <f aca="false">Base!A108</f>
        <v>    Abatement cost (fraction of output)</v>
      </c>
      <c r="B108" s="47" t="n">
        <f aca="false">(B32*(B135)^$B39)*B47^(1-$B$39)</f>
        <v>0.00203874584895293</v>
      </c>
      <c r="C108" s="47" t="n">
        <f aca="false">(C32*(C135)^$B39)*C47^(1-$B$39)</f>
        <v>0.00283841065514862</v>
      </c>
      <c r="D108" s="47" t="n">
        <f aca="false">(D32*(D135)^$B39)*D47^(1-$B$39)</f>
        <v>0.00393114655095828</v>
      </c>
      <c r="E108" s="47" t="n">
        <f aca="false">(E32*(E135)^$B39)*E47^(1-$B$39)</f>
        <v>0.00540726990690199</v>
      </c>
      <c r="F108" s="47" t="n">
        <f aca="false">(F32*(F135)^$B39)*F47^(1-$B$39)</f>
        <v>0.00737903556619559</v>
      </c>
      <c r="G108" s="47" t="n">
        <f aca="false">(G32*(G135)^$B39)*G47^(1-$B$39)</f>
        <v>0.00998220240964967</v>
      </c>
      <c r="H108" s="47" t="n">
        <f aca="false">(H32*(H135)^$B39)*H47^(1-$B$39)</f>
        <v>0.0133756724655379</v>
      </c>
      <c r="I108" s="47" t="n">
        <f aca="false">(I32*(I135)^$B39)*I47^(1-$B$39)</f>
        <v>0.0177389079265046</v>
      </c>
      <c r="J108" s="47" t="n">
        <f aca="false">(J32*(J135)^$B39)*J47^(1-$B$39)</f>
        <v>0.0232688010992848</v>
      </c>
      <c r="K108" s="47" t="n">
        <f aca="false">(K32*(K135)^$B39)*K47^(1-$B$39)</f>
        <v>0.0301830364706766</v>
      </c>
      <c r="L108" s="47" t="n">
        <f aca="false">(L32*(L135)^$B39)*L47^(1-$B$39)</f>
        <v>0.0321206949825412</v>
      </c>
      <c r="M108" s="47" t="n">
        <f aca="false">(M32*(M135)^$B39)*M47^(1-$B$39)</f>
        <v>0.0298630651192307</v>
      </c>
      <c r="N108" s="47" t="n">
        <f aca="false">(N32*(N135)^$B39)*N47^(1-$B$39)</f>
        <v>0.0277707045916697</v>
      </c>
      <c r="O108" s="47" t="n">
        <f aca="false">(O32*(O135)^$B39)*O47^(1-$B$39)</f>
        <v>0.0258310447205917</v>
      </c>
      <c r="P108" s="47" t="n">
        <f aca="false">(P32*(P135)^$B39)*P47^(1-$B$39)</f>
        <v>0.0240325075442967</v>
      </c>
      <c r="Q108" s="47" t="n">
        <f aca="false">(Q32*(Q135)^$B39)*Q47^(1-$B$39)</f>
        <v>0.0223644250426742</v>
      </c>
      <c r="R108" s="47" t="n">
        <f aca="false">(R32*(R135)^$B39)*R47^(1-$B$39)</f>
        <v>0.0208169651608787</v>
      </c>
      <c r="S108" s="47" t="n">
        <f aca="false">(S32*(S135)^$B39)*S47^(1-$B$39)</f>
        <v>0.0193810640426713</v>
      </c>
      <c r="T108" s="47" t="n">
        <f aca="false">(T32*(T135)^$B39)*T47^(1-$B$39)</f>
        <v>0.017090885939049</v>
      </c>
      <c r="U108" s="47" t="n">
        <f aca="false">(U32*(U135)^$B39)*U47^(1-$B$39)</f>
        <v>0.0153473846039899</v>
      </c>
      <c r="V108" s="47" t="n">
        <f aca="false">(V32*(V135)^$B39)*V47^(1-$B$39)</f>
        <v>0.014382186044523</v>
      </c>
      <c r="W108" s="47" t="n">
        <f aca="false">(W32*(W135)^$B39)*W47^(1-$B$39)</f>
        <v>0.013472993118225</v>
      </c>
      <c r="X108" s="47" t="n">
        <f aca="false">(X32*(X135)^$B39)*X47^(1-$B$39)</f>
        <v>0.0126177538935247</v>
      </c>
      <c r="Y108" s="47" t="n">
        <f aca="false">(Y32*(Y135)^$B39)*Y47^(1-$B$39)</f>
        <v>0.0118141956379122</v>
      </c>
      <c r="Z108" s="47" t="n">
        <f aca="false">(Z32*(Z135)^$B39)*Z47^(1-$B$39)</f>
        <v>0.011059923183813</v>
      </c>
      <c r="AA108" s="47" t="n">
        <f aca="false">(AA32*(AA135)^$B39)*AA47^(1-$B$39)</f>
        <v>0.0103524890582286</v>
      </c>
      <c r="AB108" s="47" t="n">
        <f aca="false">(AB32*(AB135)^$B39)*AB47^(1-$B$39)</f>
        <v>0.0102910819580691</v>
      </c>
      <c r="AC108" s="47" t="n">
        <f aca="false">(AC32*(AC135)^$B39)*AC47^(1-$B$39)</f>
        <v>0.00960283115491521</v>
      </c>
      <c r="AD108" s="47" t="n">
        <f aca="false">(AD32*(AD135)^$B39)*AD47^(1-$B$39)</f>
        <v>0.00896257266941505</v>
      </c>
      <c r="AE108" s="47" t="n">
        <f aca="false">(AE32*(AE135)^$B39)*AE47^(1-$B$39)</f>
        <v>0.0108606861240883</v>
      </c>
      <c r="AF108" s="47" t="n">
        <f aca="false">(AF32*(AF135)^$B39)*AF47^(1-$B$39)</f>
        <v>0.010851938714809</v>
      </c>
      <c r="AG108" s="47" t="n">
        <f aca="false">(AG32*(AG135)^$B39)*AG47^(1-$B$39)</f>
        <v>0.0107328702280101</v>
      </c>
      <c r="AH108" s="47" t="n">
        <f aca="false">(AH32*(AH135)^$B39)*AH47^(1-$B$39)</f>
        <v>0.0104994655517383</v>
      </c>
      <c r="AI108" s="47" t="n">
        <f aca="false">(AI32*(AI135)^$B39)*AI47^(1-$B$39)</f>
        <v>0.0101527770394706</v>
      </c>
      <c r="AJ108" s="47" t="n">
        <f aca="false">(AJ32*(AJ135)^$B39)*AJ47^(1-$B$39)</f>
        <v>0.00969990666064731</v>
      </c>
      <c r="AK108" s="47" t="n">
        <f aca="false">(AK32*(AK135)^$B39)*AK47^(1-$B$39)</f>
        <v>0.00915459039729625</v>
      </c>
      <c r="AL108" s="47" t="n">
        <f aca="false">(AL32*(AL135)^$B39)*AL47^(1-$B$39)</f>
        <v>0.00853704809985629</v>
      </c>
      <c r="AM108" s="47" t="n">
        <f aca="false">(AM32*(AM135)^$B39)*AM47^(1-$B$39)</f>
        <v>0.00787280629950176</v>
      </c>
      <c r="AN108" s="47" t="n">
        <f aca="false">(AN32*(AN135)^$B39)*AN47^(1-$B$39)</f>
        <v>0.00719039554590349</v>
      </c>
      <c r="AO108" s="47" t="n">
        <f aca="false">(AO32*(AO135)^$B39)*AO47^(1-$B$39)</f>
        <v>0.00651819391387409</v>
      </c>
      <c r="AP108" s="47" t="n">
        <f aca="false">(AP32*(AP135)^$B39)*AP47^(1-$B$39)</f>
        <v>0.00588105948750117</v>
      </c>
      <c r="AQ108" s="47" t="n">
        <f aca="false">(AQ32*(AQ135)^$B39)*AQ47^(1-$B$39)</f>
        <v>0.0052975930486411</v>
      </c>
      <c r="AR108" s="47" t="n">
        <f aca="false">(AR32*(AR135)^$B39)*AR47^(1-$B$39)</f>
        <v>0.00477870501250664</v>
      </c>
      <c r="AS108" s="47" t="n">
        <f aca="false">(AS32*(AS135)^$B39)*AS47^(1-$B$39)</f>
        <v>0.00432767654216216</v>
      </c>
      <c r="AT108" s="47" t="n">
        <f aca="false">(AT32*(AT135)^$B39)*AT47^(1-$B$39)</f>
        <v>0.00394137254062746</v>
      </c>
      <c r="AU108" s="47" t="n">
        <f aca="false">(AU32*(AU135)^$B39)*AU47^(1-$B$39)</f>
        <v>0.0036119720394287</v>
      </c>
      <c r="AV108" s="47" t="n">
        <f aca="false">(AV32*(AV135)^$B39)*AV47^(1-$B$39)</f>
        <v>0.00332861703633123</v>
      </c>
      <c r="AW108" s="47" t="n">
        <f aca="false">(AW32*(AW135)^$B39)*AW47^(1-$B$39)</f>
        <v>0.00307862227075148</v>
      </c>
      <c r="AX108" s="47" t="n">
        <f aca="false">(AX32*(AX135)^$B39)*AX47^(1-$B$39)</f>
        <v>0.00284820175058522</v>
      </c>
      <c r="AY108" s="47" t="n">
        <f aca="false">(AY32*(AY135)^$B39)*AY47^(1-$B$39)</f>
        <v>0.00262287833539464</v>
      </c>
      <c r="AZ108" s="47" t="n">
        <f aca="false">(AZ32*(AZ135)^$B39)*AZ47^(1-$B$39)</f>
        <v>0.00230487799335937</v>
      </c>
      <c r="BA108" s="47" t="n">
        <f aca="false">(BA32*(BA135)^$B39)*BA47^(1-$B$39)</f>
        <v>0.00207866357993808</v>
      </c>
      <c r="BB108" s="47" t="n">
        <f aca="false">(BB32*(BB135)^$B39)*BB47^(1-$B$39)</f>
        <v>0.00180366407011661</v>
      </c>
      <c r="BC108" s="47" t="n">
        <f aca="false">(BC32*(BC135)^$B39)*BC47^(1-$B$39)</f>
        <v>0.00148264946431788</v>
      </c>
      <c r="BD108" s="47" t="n">
        <f aca="false">(BD32*(BD135)^$B39)*BD47^(1-$B$39)</f>
        <v>0.00112919258538898</v>
      </c>
      <c r="BE108" s="47" t="n">
        <f aca="false">(BE32*(BE135)^$B39)*BE47^(1-$B$39)</f>
        <v>0.000770450315365311</v>
      </c>
      <c r="BF108" s="47" t="n">
        <f aca="false">(BF32*(BF135)^$B39)*BF47^(1-$B$39)</f>
        <v>0.000445029874967959</v>
      </c>
      <c r="BG108" s="47" t="n">
        <f aca="false">(BG32*(BG135)^$B39)*BG47^(1-$B$39)</f>
        <v>0.000193869808472217</v>
      </c>
      <c r="BH108" s="47" t="n">
        <f aca="false">(BH32*(BH135)^$B39)*BH47^(1-$B$39)</f>
        <v>4.55338890338325E-005</v>
      </c>
      <c r="BI108" s="47" t="n">
        <f aca="false">(BI32*(BI135)^$B39)*BI47^(1-$B$39)</f>
        <v>7.38179585549857E-015</v>
      </c>
    </row>
    <row r="109" customFormat="false" ht="18" hidden="false" customHeight="true" outlineLevel="0" collapsed="false">
      <c r="A109" s="49" t="str">
        <f aca="false">Base!A109</f>
        <v>    Abatement cost ($ trillion)</v>
      </c>
      <c r="B109" s="47" t="n">
        <f aca="false">+B104*B108</f>
        <v>0.129627511695703</v>
      </c>
      <c r="C109" s="47" t="n">
        <f aca="false">+C104*C108</f>
        <v>0.215040060314204</v>
      </c>
      <c r="D109" s="47" t="n">
        <f aca="false">+D104*D108</f>
        <v>0.351450646325806</v>
      </c>
      <c r="E109" s="47" t="n">
        <f aca="false">+E104*E108</f>
        <v>0.565188523118772</v>
      </c>
      <c r="F109" s="47" t="n">
        <f aca="false">+F104*F108</f>
        <v>0.893975459744157</v>
      </c>
      <c r="G109" s="47" t="n">
        <f aca="false">+G104*G108</f>
        <v>1.39060928024462</v>
      </c>
      <c r="H109" s="47" t="n">
        <f aca="false">+H104*H108</f>
        <v>2.12706137578543</v>
      </c>
      <c r="I109" s="47" t="n">
        <f aca="false">+I104*I108</f>
        <v>3.19856020775734</v>
      </c>
      <c r="J109" s="47" t="n">
        <f aca="false">+J104*J108</f>
        <v>4.72712306541767</v>
      </c>
      <c r="K109" s="47" t="n">
        <f aca="false">+K104*K108</f>
        <v>6.86446825962474</v>
      </c>
      <c r="L109" s="47" t="n">
        <f aca="false">+L104*L108</f>
        <v>8.1204767761762</v>
      </c>
      <c r="M109" s="47" t="n">
        <f aca="false">+M104*M108</f>
        <v>8.35083033653282</v>
      </c>
      <c r="N109" s="47" t="n">
        <f aca="false">+N104*N108</f>
        <v>8.5623183090602</v>
      </c>
      <c r="O109" s="47" t="n">
        <f aca="false">+O104*O108</f>
        <v>8.75104134336755</v>
      </c>
      <c r="P109" s="47" t="n">
        <f aca="false">+P104*P108</f>
        <v>8.91485424577493</v>
      </c>
      <c r="Q109" s="47" t="n">
        <f aca="false">+Q104*Q108</f>
        <v>9.05272806372073</v>
      </c>
      <c r="R109" s="47" t="n">
        <f aca="false">+R104*R108</f>
        <v>9.1643248197316</v>
      </c>
      <c r="S109" s="47" t="n">
        <f aca="false">+S104*S108</f>
        <v>9.24969120783371</v>
      </c>
      <c r="T109" s="47" t="n">
        <f aca="false">+T104*T108</f>
        <v>8.81514921882914</v>
      </c>
      <c r="U109" s="47" t="n">
        <f aca="false">+U104*U108</f>
        <v>8.53351246091369</v>
      </c>
      <c r="V109" s="47" t="n">
        <f aca="false">+V104*V108</f>
        <v>8.59884152731734</v>
      </c>
      <c r="W109" s="47" t="n">
        <f aca="false">+W104*W108</f>
        <v>8.63829273487533</v>
      </c>
      <c r="X109" s="47" t="n">
        <f aca="false">+X104*X108</f>
        <v>8.65368361305263</v>
      </c>
      <c r="Y109" s="47" t="n">
        <f aca="false">+Y104*Y108</f>
        <v>8.64673618743886</v>
      </c>
      <c r="Z109" s="47" t="n">
        <f aca="false">+Z104*Z108</f>
        <v>8.61914654077806</v>
      </c>
      <c r="AA109" s="47" t="n">
        <f aca="false">+AA104*AA108</f>
        <v>8.57264782717964</v>
      </c>
      <c r="AB109" s="47" t="n">
        <f aca="false">+AB104*AB108</f>
        <v>9.03743579746067</v>
      </c>
      <c r="AC109" s="47" t="n">
        <f aca="false">+AC104*AC108</f>
        <v>8.92444950733632</v>
      </c>
      <c r="AD109" s="47" t="n">
        <f aca="false">+AD104*AD108</f>
        <v>8.80031276452658</v>
      </c>
      <c r="AE109" s="47" t="n">
        <f aca="false">+AE104*AE108</f>
        <v>11.2504173714728</v>
      </c>
      <c r="AF109" s="47" t="n">
        <f aca="false">+AF104*AF108</f>
        <v>11.8287822933623</v>
      </c>
      <c r="AG109" s="47" t="n">
        <f aca="false">+AG104*AG108</f>
        <v>12.2906176068403</v>
      </c>
      <c r="AH109" s="47" t="n">
        <f aca="false">+AH104*AH108</f>
        <v>12.6120838846601</v>
      </c>
      <c r="AI109" s="47" t="n">
        <f aca="false">+AI104*AI108</f>
        <v>12.7742120742911</v>
      </c>
      <c r="AJ109" s="47" t="n">
        <f aca="false">+AJ104*AJ108</f>
        <v>12.7656594979806</v>
      </c>
      <c r="AK109" s="47" t="n">
        <f aca="false">+AK104*AK108</f>
        <v>12.5853268182204</v>
      </c>
      <c r="AL109" s="47" t="n">
        <f aca="false">+AL104*AL108</f>
        <v>12.244200663474</v>
      </c>
      <c r="AM109" s="47" t="n">
        <f aca="false">+AM104*AM108</f>
        <v>11.7656824740684</v>
      </c>
      <c r="AN109" s="47" t="n">
        <f aca="false">+AN104*AN108</f>
        <v>11.1838068017293</v>
      </c>
      <c r="AO109" s="47" t="n">
        <f aca="false">+AO104*AO108</f>
        <v>10.5392785053057</v>
      </c>
      <c r="AP109" s="47" t="n">
        <f aca="false">+AP104*AP108</f>
        <v>9.87399238536774</v>
      </c>
      <c r="AQ109" s="47" t="n">
        <f aca="false">+AQ104*AQ108</f>
        <v>9.22535384514294</v>
      </c>
      <c r="AR109" s="47" t="n">
        <f aca="false">+AR104*AR108</f>
        <v>8.62184914229892</v>
      </c>
      <c r="AS109" s="47" t="n">
        <f aca="false">+AS104*AS108</f>
        <v>8.08077638847408</v>
      </c>
      <c r="AT109" s="47" t="n">
        <f aca="false">+AT104*AT108</f>
        <v>7.60814662827193</v>
      </c>
      <c r="AU109" s="47" t="n">
        <f aca="false">+AU104*AU108</f>
        <v>7.20002570807017</v>
      </c>
      <c r="AV109" s="47" t="n">
        <f aca="false">+AV104*AV108</f>
        <v>6.84433923364382</v>
      </c>
      <c r="AW109" s="47" t="n">
        <f aca="false">+AW104*AW108</f>
        <v>6.52236055480734</v>
      </c>
      <c r="AX109" s="47" t="n">
        <f aca="false">+AX104*AX108</f>
        <v>6.20959359671708</v>
      </c>
      <c r="AY109" s="47" t="n">
        <f aca="false">+AY104*AY108</f>
        <v>5.8762117254359</v>
      </c>
      <c r="AZ109" s="47" t="n">
        <f aca="false">+AZ104*AZ108</f>
        <v>5.29688591096731</v>
      </c>
      <c r="BA109" s="47" t="n">
        <f aca="false">+BA104*BA108</f>
        <v>4.93792523081559</v>
      </c>
      <c r="BB109" s="47" t="n">
        <f aca="false">+BB104*BB108</f>
        <v>4.41638722984986</v>
      </c>
      <c r="BC109" s="47" t="n">
        <f aca="false">+BC104*BC108</f>
        <v>3.73384597688844</v>
      </c>
      <c r="BD109" s="47" t="n">
        <f aca="false">+BD104*BD108</f>
        <v>2.91976680352724</v>
      </c>
      <c r="BE109" s="47" t="n">
        <f aca="false">+BE104*BE108</f>
        <v>2.04259303393754</v>
      </c>
      <c r="BF109" s="47" t="n">
        <f aca="false">+BF104*BF108</f>
        <v>1.20829883634229</v>
      </c>
      <c r="BG109" s="47" t="n">
        <f aca="false">+BG104*BG108</f>
        <v>0.538517087304942</v>
      </c>
      <c r="BH109" s="47" t="n">
        <f aca="false">+BH104*BH108</f>
        <v>0.12927862396238</v>
      </c>
      <c r="BI109" s="47" t="n">
        <f aca="false">+BI104*BI108</f>
        <v>2.14032982032844E-011</v>
      </c>
    </row>
    <row r="110" customFormat="false" ht="18" hidden="false" customHeight="true" outlineLevel="0" collapsed="false">
      <c r="A110" s="49" t="str">
        <f aca="false">Base!A110</f>
        <v>Net output (net of damages and abatement, $trill p.a.)</v>
      </c>
      <c r="B110" s="47" t="n">
        <f aca="false">+B107-B109</f>
        <v>63.3437104083684</v>
      </c>
      <c r="C110" s="47" t="n">
        <f aca="false">+C107-C109</f>
        <v>75.3751877723788</v>
      </c>
      <c r="D110" s="47" t="n">
        <f aca="false">+D107-D109</f>
        <v>88.7932965242306</v>
      </c>
      <c r="E110" s="47" t="n">
        <f aca="false">+E107-E109</f>
        <v>103.585401930774</v>
      </c>
      <c r="F110" s="47" t="n">
        <f aca="false">+F107-F109</f>
        <v>119.731361831882</v>
      </c>
      <c r="G110" s="47" t="n">
        <f aca="false">+G107-G109</f>
        <v>137.199946627649</v>
      </c>
      <c r="H110" s="47" t="n">
        <f aca="false">+H107-H109</f>
        <v>155.941904067995</v>
      </c>
      <c r="I110" s="47" t="n">
        <f aca="false">+I107-I109</f>
        <v>175.876108222086</v>
      </c>
      <c r="J110" s="47" t="n">
        <f aca="false">+J107-J109</f>
        <v>196.861577805034</v>
      </c>
      <c r="K110" s="47" t="n">
        <f aca="false">+K107-K109</f>
        <v>218.64036473169</v>
      </c>
      <c r="L110" s="47" t="n">
        <f aca="false">+L107-L109</f>
        <v>242.393610559034</v>
      </c>
      <c r="M110" s="47" t="n">
        <f aca="false">+M107-M109</f>
        <v>268.608620568211</v>
      </c>
      <c r="N110" s="47" t="n">
        <f aca="false">+N107-N109</f>
        <v>296.693084446492</v>
      </c>
      <c r="O110" s="47" t="n">
        <f aca="false">+O107-O109</f>
        <v>326.567965578225</v>
      </c>
      <c r="P110" s="47" t="n">
        <f aca="false">+P107-P109</f>
        <v>358.174780996123</v>
      </c>
      <c r="Q110" s="47" t="n">
        <f aca="false">+Q107-Q109</f>
        <v>391.465873951153</v>
      </c>
      <c r="R110" s="47" t="n">
        <f aca="false">+R107-R109</f>
        <v>426.396548345527</v>
      </c>
      <c r="S110" s="47" t="n">
        <f aca="false">+S107-S109</f>
        <v>462.917235573075</v>
      </c>
      <c r="T110" s="47" t="n">
        <f aca="false">+T107-T109</f>
        <v>501.457019015694</v>
      </c>
      <c r="U110" s="47" t="n">
        <f aca="false">+U107-U109</f>
        <v>541.552040593634</v>
      </c>
      <c r="V110" s="47" t="n">
        <f aca="false">+V107-V109</f>
        <v>582.897185117449</v>
      </c>
      <c r="W110" s="47" t="n">
        <f aca="false">+W107-W109</f>
        <v>625.670334418106</v>
      </c>
      <c r="X110" s="47" t="n">
        <f aca="false">+X107-X109</f>
        <v>669.855530016087</v>
      </c>
      <c r="Y110" s="47" t="n">
        <f aca="false">+Y107-Y109</f>
        <v>715.430408557133</v>
      </c>
      <c r="Z110" s="47" t="n">
        <f aca="false">+Z107-Z109</f>
        <v>762.37120429625</v>
      </c>
      <c r="AA110" s="47" t="n">
        <f aca="false">+AA107-AA109</f>
        <v>810.659509838312</v>
      </c>
      <c r="AB110" s="47" t="n">
        <f aca="false">+AB107-AB109</f>
        <v>859.764894177959</v>
      </c>
      <c r="AC110" s="47" t="n">
        <f aca="false">+AC107-AC109</f>
        <v>910.53202509536</v>
      </c>
      <c r="AD110" s="47" t="n">
        <f aca="false">+AD107-AD109</f>
        <v>962.683914490203</v>
      </c>
      <c r="AE110" s="47" t="n">
        <f aca="false">+AE107-AE109</f>
        <v>1013.71566899659</v>
      </c>
      <c r="AF110" s="47" t="n">
        <f aca="false">+AF107-AF109</f>
        <v>1066.92410283665</v>
      </c>
      <c r="AG110" s="47" t="n">
        <f aca="false">+AG107-AG109</f>
        <v>1121.42429159375</v>
      </c>
      <c r="AH110" s="47" t="n">
        <f aca="false">+AH107-AH109</f>
        <v>1177.22179985837</v>
      </c>
      <c r="AI110" s="47" t="n">
        <f aca="false">+AI107-AI109</f>
        <v>1234.30699652222</v>
      </c>
      <c r="AJ110" s="47" t="n">
        <f aca="false">+AJ107-AJ109</f>
        <v>1292.64933777285</v>
      </c>
      <c r="AK110" s="47" t="n">
        <f aca="false">+AK107-AK109</f>
        <v>1352.19207910142</v>
      </c>
      <c r="AL110" s="47" t="n">
        <f aca="false">+AL107-AL109</f>
        <v>1412.8484359437</v>
      </c>
      <c r="AM110" s="47" t="n">
        <f aca="false">+AM107-AM109</f>
        <v>1474.50050241034</v>
      </c>
      <c r="AN110" s="47" t="n">
        <f aca="false">+AN107-AN109</f>
        <v>1537.00215427407</v>
      </c>
      <c r="AO110" s="47" t="n">
        <f aca="false">+AO107-AO109</f>
        <v>1600.18644092155</v>
      </c>
      <c r="AP110" s="47" t="n">
        <f aca="false">+AP107-AP109</f>
        <v>1663.87665106849</v>
      </c>
      <c r="AQ110" s="47" t="n">
        <f aca="false">+AQ107-AQ109</f>
        <v>1727.8987047271</v>
      </c>
      <c r="AR110" s="47" t="n">
        <f aca="false">+AR107-AR109</f>
        <v>1792.09155028006</v>
      </c>
      <c r="AS110" s="47" t="n">
        <f aca="false">+AS107-AS109</f>
        <v>1856.31233764323</v>
      </c>
      <c r="AT110" s="47" t="n">
        <f aca="false">+AT107-AT109</f>
        <v>1920.43407664838</v>
      </c>
      <c r="AU110" s="47" t="n">
        <f aca="false">+AU107-AU109</f>
        <v>1984.33430669539</v>
      </c>
      <c r="AV110" s="47" t="n">
        <f aca="false">+AV107-AV109</f>
        <v>2047.87281769442</v>
      </c>
      <c r="AW110" s="47" t="n">
        <f aca="false">+AW107-AW109</f>
        <v>2110.85370923469</v>
      </c>
      <c r="AX110" s="47" t="n">
        <f aca="false">+AX107-AX109</f>
        <v>2172.96077317857</v>
      </c>
      <c r="AY110" s="47" t="n">
        <f aca="false">+AY107-AY109</f>
        <v>2233.64324417079</v>
      </c>
      <c r="AZ110" s="47" t="n">
        <f aca="false">+AZ107-AZ109</f>
        <v>2292.09581240226</v>
      </c>
      <c r="BA110" s="47" t="n">
        <f aca="false">+BA107-BA109</f>
        <v>2369.93097407376</v>
      </c>
      <c r="BB110" s="47" t="n">
        <f aca="false">+BB107-BB109</f>
        <v>2443.51314979723</v>
      </c>
      <c r="BC110" s="47" t="n">
        <f aca="false">+BC107-BC109</f>
        <v>2513.96533361705</v>
      </c>
      <c r="BD110" s="47" t="n">
        <f aca="false">+BD107-BD109</f>
        <v>2582.02563901496</v>
      </c>
      <c r="BE110" s="47" t="n">
        <f aca="false">+BE107-BE109</f>
        <v>2648.12160559717</v>
      </c>
      <c r="BF110" s="47" t="n">
        <f aca="false">+BF107-BF109</f>
        <v>2712.41528041387</v>
      </c>
      <c r="BG110" s="47" t="n">
        <f aca="false">+BG107-BG109</f>
        <v>2774.83911899767</v>
      </c>
      <c r="BH110" s="47" t="n">
        <f aca="false">+BH107-BH109</f>
        <v>2835.13654308719</v>
      </c>
      <c r="BI110" s="47" t="n">
        <f aca="false">+BI107-BI109</f>
        <v>2892.91252240555</v>
      </c>
    </row>
    <row r="111" customFormat="false" ht="18" hidden="false" customHeight="true" outlineLevel="0" collapsed="false">
      <c r="A111" s="48" t="str">
        <f aca="false">Base!A111</f>
        <v>EMISSIONS</v>
      </c>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c r="AW111" s="47"/>
      <c r="AX111" s="47"/>
      <c r="AY111" s="47"/>
      <c r="AZ111" s="47"/>
      <c r="BA111" s="47"/>
      <c r="BB111" s="47"/>
      <c r="BC111" s="47"/>
      <c r="BD111" s="47"/>
      <c r="BE111" s="47"/>
      <c r="BF111" s="47"/>
      <c r="BG111" s="47"/>
      <c r="BH111" s="47"/>
      <c r="BI111" s="47"/>
    </row>
    <row r="112" customFormat="false" ht="18" hidden="false" customHeight="true" outlineLevel="0" collapsed="false">
      <c r="A112" s="49" t="str">
        <f aca="false">Base!A112</f>
        <v>Total carbon emissions (GTCO2 per year)</v>
      </c>
      <c r="B112" s="47" t="n">
        <f aca="false">+B113+B44</f>
        <v>28.2088227104443</v>
      </c>
      <c r="C112" s="47" t="n">
        <f aca="false">+C113+C44</f>
        <v>29.1017469438502</v>
      </c>
      <c r="D112" s="47" t="n">
        <f aca="false">+D113+D44</f>
        <v>29.5574288880038</v>
      </c>
      <c r="E112" s="47" t="n">
        <f aca="false">+E113+E44</f>
        <v>29.3746774335352</v>
      </c>
      <c r="F112" s="47" t="n">
        <f aca="false">+F113+F44</f>
        <v>28.3557912608077</v>
      </c>
      <c r="G112" s="47" t="n">
        <f aca="false">+G113+G44</f>
        <v>26.3073046773984</v>
      </c>
      <c r="H112" s="47" t="n">
        <f aca="false">+H113+H44</f>
        <v>23.0420635128503</v>
      </c>
      <c r="I112" s="47" t="n">
        <f aca="false">+I113+I44</f>
        <v>18.3823406847203</v>
      </c>
      <c r="J112" s="47" t="n">
        <f aca="false">+J113+J44</f>
        <v>12.1631609829635</v>
      </c>
      <c r="K112" s="47" t="n">
        <f aca="false">+K113+K44</f>
        <v>4.2338537851671</v>
      </c>
      <c r="L112" s="47" t="n">
        <f aca="false">+L113+L44</f>
        <v>0.35433480192</v>
      </c>
      <c r="M112" s="47" t="n">
        <f aca="false">+M113+M44</f>
        <v>0.283467841536</v>
      </c>
      <c r="N112" s="47" t="n">
        <f aca="false">+N113+N44</f>
        <v>0.2267742732288</v>
      </c>
      <c r="O112" s="47" t="n">
        <f aca="false">+O113+O44</f>
        <v>0.18141941858304</v>
      </c>
      <c r="P112" s="47" t="n">
        <f aca="false">+P113+P44</f>
        <v>0.145135534866432</v>
      </c>
      <c r="Q112" s="47" t="n">
        <f aca="false">+Q113+Q44</f>
        <v>0.116108427893146</v>
      </c>
      <c r="R112" s="47" t="n">
        <f aca="false">+R113+R44</f>
        <v>0.0928867423145165</v>
      </c>
      <c r="S112" s="47" t="n">
        <f aca="false">+S113+S44</f>
        <v>0.0743093938516132</v>
      </c>
      <c r="T112" s="47" t="n">
        <f aca="false">+T113+T44</f>
        <v>2.36361861480664</v>
      </c>
      <c r="U112" s="47" t="n">
        <f aca="false">+U113+U44</f>
        <v>3.98765024678215</v>
      </c>
      <c r="V112" s="47" t="n">
        <f aca="false">+V113+V44</f>
        <v>3.83129347586641</v>
      </c>
      <c r="W112" s="47" t="n">
        <f aca="false">+W113+W44</f>
        <v>3.68215132257396</v>
      </c>
      <c r="X112" s="47" t="n">
        <f aca="false">+X113+X44</f>
        <v>3.53990736316039</v>
      </c>
      <c r="Y112" s="47" t="n">
        <f aca="false">+Y113+Y44</f>
        <v>3.40425869823291</v>
      </c>
      <c r="Z112" s="47" t="n">
        <f aca="false">+Z113+Z44</f>
        <v>3.27491535292742</v>
      </c>
      <c r="AA112" s="47" t="n">
        <f aca="false">+AA113+AA44</f>
        <v>3.15159975206133</v>
      </c>
      <c r="AB112" s="47" t="n">
        <f aca="false">+AB113+AB44</f>
        <v>0.0099736380118207</v>
      </c>
      <c r="AC112" s="47" t="n">
        <f aca="false">+AC113+AC44</f>
        <v>0.00797891040945656</v>
      </c>
      <c r="AD112" s="47" t="n">
        <f aca="false">+AD113+AD44</f>
        <v>0.00638312832756525</v>
      </c>
      <c r="AE112" s="47" t="n">
        <f aca="false">+AE113+AE44</f>
        <v>-14.349808735965</v>
      </c>
      <c r="AF112" s="47" t="n">
        <f aca="false">+AF113+AF44</f>
        <v>-18.4447186503677</v>
      </c>
      <c r="AG112" s="47" t="n">
        <f aca="false">+AG113+AG44</f>
        <v>-22.0292477457527</v>
      </c>
      <c r="AH112" s="47" t="n">
        <f aca="false">+AH113+AH44</f>
        <v>-24.9978531879172</v>
      </c>
      <c r="AI112" s="47" t="n">
        <f aca="false">+AI113+AI44</f>
        <v>-27.2578876350307</v>
      </c>
      <c r="AJ112" s="47" t="n">
        <f aca="false">+AJ113+AJ44</f>
        <v>-28.7383482803137</v>
      </c>
      <c r="AK112" s="47" t="n">
        <f aca="false">+AK113+AK44</f>
        <v>-29.4002890910831</v>
      </c>
      <c r="AL112" s="47" t="n">
        <f aca="false">+AL113+AL44</f>
        <v>-29.2475978028819</v>
      </c>
      <c r="AM112" s="47" t="n">
        <f aca="false">+AM113+AM44</f>
        <v>-28.33578616304</v>
      </c>
      <c r="AN112" s="47" t="n">
        <f aca="false">+AN113+AN44</f>
        <v>-26.7755100866891</v>
      </c>
      <c r="AO112" s="47" t="n">
        <f aca="false">+AO113+AO44</f>
        <v>-24.7276601923819</v>
      </c>
      <c r="AP112" s="47" t="n">
        <f aca="false">+AP113+AP44</f>
        <v>-22.3883317062808</v>
      </c>
      <c r="AQ112" s="47" t="n">
        <f aca="false">+AQ113+AQ44</f>
        <v>-19.96506419993</v>
      </c>
      <c r="AR112" s="47" t="n">
        <f aca="false">+AR113+AR44</f>
        <v>-17.6490646430494</v>
      </c>
      <c r="AS112" s="47" t="n">
        <f aca="false">+AS113+AS44</f>
        <v>-15.5897677359788</v>
      </c>
      <c r="AT112" s="47" t="n">
        <f aca="false">+AT113+AT44</f>
        <v>-13.8768496759876</v>
      </c>
      <c r="AU112" s="47" t="n">
        <f aca="false">+AU113+AU44</f>
        <v>-12.5313736627987</v>
      </c>
      <c r="AV112" s="47" t="n">
        <f aca="false">+AV113+AV44</f>
        <v>-11.5040758887133</v>
      </c>
      <c r="AW112" s="47" t="n">
        <f aca="false">+AW113+AW44</f>
        <v>-10.6765702540918</v>
      </c>
      <c r="AX112" s="47" t="n">
        <f aca="false">+AX113+AX44</f>
        <v>-9.86163582569228</v>
      </c>
      <c r="AY112" s="47" t="n">
        <f aca="false">+AY113+AY44</f>
        <v>-8.80007979234759</v>
      </c>
      <c r="AZ112" s="47" t="n">
        <f aca="false">+AZ113+AZ44</f>
        <v>-5.33840767672952</v>
      </c>
      <c r="BA112" s="47" t="n">
        <f aca="false">+BA113+BA44</f>
        <v>-3.34185387788648</v>
      </c>
      <c r="BB112" s="47" t="n">
        <f aca="false">+BB113+BB44</f>
        <v>0.491686611985929</v>
      </c>
      <c r="BC112" s="47" t="n">
        <f aca="false">+BC113+BC44</f>
        <v>6.64333463148193</v>
      </c>
      <c r="BD112" s="47" t="n">
        <f aca="false">+BD113+BD44</f>
        <v>15.6057213406372</v>
      </c>
      <c r="BE112" s="47" t="n">
        <f aca="false">+BE113+BE44</f>
        <v>27.8135174105938</v>
      </c>
      <c r="BF112" s="47" t="n">
        <f aca="false">+BF113+BF44</f>
        <v>43.5787627805382</v>
      </c>
      <c r="BG112" s="47" t="n">
        <f aca="false">+BG113+BG44</f>
        <v>63.0908209311966</v>
      </c>
      <c r="BH112" s="47" t="n">
        <f aca="false">+BH113+BH44</f>
        <v>86.6617608336971</v>
      </c>
      <c r="BI112" s="47" t="n">
        <f aca="false">+BI113+BI44</f>
        <v>122.960198512869</v>
      </c>
    </row>
    <row r="113" customFormat="false" ht="16.5" hidden="false" customHeight="false" outlineLevel="0" collapsed="false">
      <c r="A113" s="49" t="str">
        <f aca="false">Base!A113</f>
        <v>Industrial emissions (GTCO2 per year)</v>
      </c>
      <c r="B113" s="53" t="n">
        <f aca="false">+B41*B104*(1-B135)</f>
        <v>24.9088227104443</v>
      </c>
      <c r="C113" s="53" t="n">
        <f aca="false">+C41*C104*(1-C135)</f>
        <v>26.4617469438502</v>
      </c>
      <c r="D113" s="53" t="n">
        <f aca="false">+D41*D104*(1-D135)</f>
        <v>27.4454288880038</v>
      </c>
      <c r="E113" s="53" t="n">
        <f aca="false">+E41*E104*(1-E135)</f>
        <v>27.6850774335352</v>
      </c>
      <c r="F113" s="53" t="n">
        <f aca="false">+F41*F104*(1-F135)</f>
        <v>27.0041112608077</v>
      </c>
      <c r="G113" s="53" t="n">
        <f aca="false">+G41*G104*(1-G135)</f>
        <v>25.2259606773984</v>
      </c>
      <c r="H113" s="53" t="n">
        <f aca="false">+H41*H104*(1-H135)</f>
        <v>22.1769883128503</v>
      </c>
      <c r="I113" s="53" t="n">
        <f aca="false">+I41*I104*(1-I135)</f>
        <v>17.6902805247203</v>
      </c>
      <c r="J113" s="53" t="n">
        <f aca="false">+J41*J104*(1-J135)</f>
        <v>11.6095128549635</v>
      </c>
      <c r="K113" s="53" t="n">
        <f aca="false">+K41*K104*(1-K135)</f>
        <v>3.7909352827671</v>
      </c>
      <c r="L113" s="53" t="n">
        <f aca="false">+L41*L104*(1-L135)</f>
        <v>0</v>
      </c>
      <c r="M113" s="53" t="n">
        <f aca="false">+M41*M104*(1-M135)</f>
        <v>0</v>
      </c>
      <c r="N113" s="53" t="n">
        <f aca="false">+N41*N104*(1-N135)</f>
        <v>0</v>
      </c>
      <c r="O113" s="53" t="n">
        <f aca="false">+O41*O104*(1-O135)</f>
        <v>0</v>
      </c>
      <c r="P113" s="53" t="n">
        <f aca="false">+P41*P104*(1-P135)</f>
        <v>0</v>
      </c>
      <c r="Q113" s="53" t="n">
        <f aca="false">+Q41*Q104*(1-Q135)</f>
        <v>0</v>
      </c>
      <c r="R113" s="53" t="n">
        <f aca="false">+R41*R104*(1-R135)</f>
        <v>0</v>
      </c>
      <c r="S113" s="53" t="n">
        <f aca="false">+S41*S104*(1-S135)</f>
        <v>0</v>
      </c>
      <c r="T113" s="53" t="n">
        <f aca="false">+T41*T104*(1-T135)</f>
        <v>2.30417109972535</v>
      </c>
      <c r="U113" s="53" t="n">
        <f aca="false">+U41*U104*(1-U135)</f>
        <v>3.94009223471712</v>
      </c>
      <c r="V113" s="53" t="n">
        <f aca="false">+V41*V104*(1-V135)</f>
        <v>3.79324706621438</v>
      </c>
      <c r="W113" s="53" t="n">
        <f aca="false">+W41*W104*(1-W135)</f>
        <v>3.65171419485234</v>
      </c>
      <c r="X113" s="53" t="n">
        <f aca="false">+X41*X104*(1-X135)</f>
        <v>3.5155576609831</v>
      </c>
      <c r="Y113" s="53" t="n">
        <f aca="false">+Y41*Y104*(1-Y135)</f>
        <v>3.38477893649107</v>
      </c>
      <c r="Z113" s="53" t="n">
        <f aca="false">+Z41*Z104*(1-Z135)</f>
        <v>3.25933154353395</v>
      </c>
      <c r="AA113" s="53" t="n">
        <f aca="false">+AA41*AA104*(1-AA135)</f>
        <v>3.13913270454655</v>
      </c>
      <c r="AB113" s="53" t="n">
        <f aca="false">+AB41*AB104*(1-AB135)</f>
        <v>0</v>
      </c>
      <c r="AC113" s="53" t="n">
        <f aca="false">+AC41*AC104*(1-AC135)</f>
        <v>0</v>
      </c>
      <c r="AD113" s="53" t="n">
        <f aca="false">+AD41*AD104*(1-AD135)</f>
        <v>0</v>
      </c>
      <c r="AE113" s="53" t="n">
        <f aca="false">+AE41*AE104*(1-AE135)</f>
        <v>-14.354915238627</v>
      </c>
      <c r="AF113" s="53" t="n">
        <f aca="false">+AF41*AF104*(1-AF135)</f>
        <v>-18.4488038524974</v>
      </c>
      <c r="AG113" s="53" t="n">
        <f aca="false">+AG41*AG104*(1-AG135)</f>
        <v>-22.0325159074564</v>
      </c>
      <c r="AH113" s="53" t="n">
        <f aca="false">+AH41*AH104*(1-AH135)</f>
        <v>-25.0004677172802</v>
      </c>
      <c r="AI113" s="53" t="n">
        <f aca="false">+AI41*AI104*(1-AI135)</f>
        <v>-27.259979258521</v>
      </c>
      <c r="AJ113" s="53" t="n">
        <f aca="false">+AJ41*AJ104*(1-AJ135)</f>
        <v>-28.740021579106</v>
      </c>
      <c r="AK113" s="53" t="n">
        <f aca="false">+AK41*AK104*(1-AK135)</f>
        <v>-29.401627730117</v>
      </c>
      <c r="AL113" s="53" t="n">
        <f aca="false">+AL41*AL104*(1-AL135)</f>
        <v>-29.2486687141089</v>
      </c>
      <c r="AM113" s="53" t="n">
        <f aca="false">+AM41*AM104*(1-AM135)</f>
        <v>-28.3366428920216</v>
      </c>
      <c r="AN113" s="53" t="n">
        <f aca="false">+AN41*AN104*(1-AN135)</f>
        <v>-26.7761954698745</v>
      </c>
      <c r="AO113" s="53" t="n">
        <f aca="false">+AO41*AO104*(1-AO135)</f>
        <v>-24.7282084989301</v>
      </c>
      <c r="AP113" s="53" t="n">
        <f aca="false">+AP41*AP104*(1-AP135)</f>
        <v>-22.3887703515194</v>
      </c>
      <c r="AQ113" s="53" t="n">
        <f aca="false">+AQ41*AQ104*(1-AQ135)</f>
        <v>-19.9654151161209</v>
      </c>
      <c r="AR113" s="53" t="n">
        <f aca="false">+AR41*AR104*(1-AR135)</f>
        <v>-17.6493453760021</v>
      </c>
      <c r="AS113" s="53" t="n">
        <f aca="false">+AS41*AS104*(1-AS135)</f>
        <v>-15.589992322341</v>
      </c>
      <c r="AT113" s="53" t="n">
        <f aca="false">+AT41*AT104*(1-AT135)</f>
        <v>-13.8770293450774</v>
      </c>
      <c r="AU113" s="53" t="n">
        <f aca="false">+AU41*AU104*(1-AU135)</f>
        <v>-12.5315173980705</v>
      </c>
      <c r="AV113" s="53" t="n">
        <f aca="false">+AV41*AV104*(1-AV135)</f>
        <v>-11.5041908769308</v>
      </c>
      <c r="AW113" s="53" t="n">
        <f aca="false">+AW41*AW104*(1-AW135)</f>
        <v>-10.6766622446657</v>
      </c>
      <c r="AX113" s="53" t="n">
        <f aca="false">+AX41*AX104*(1-AX135)</f>
        <v>-9.86170941815143</v>
      </c>
      <c r="AY113" s="53" t="n">
        <f aca="false">+AY41*AY104*(1-AY135)</f>
        <v>-8.80013866631492</v>
      </c>
      <c r="AZ113" s="53" t="n">
        <f aca="false">+AZ41*AZ104*(1-AZ135)</f>
        <v>-5.33845477590338</v>
      </c>
      <c r="BA113" s="53" t="n">
        <f aca="false">+BA41*BA104*(1-BA135)</f>
        <v>-3.34189155722556</v>
      </c>
      <c r="BB113" s="53" t="n">
        <f aca="false">+BB41*BB104*(1-BB135)</f>
        <v>0.49165646851466</v>
      </c>
      <c r="BC113" s="53" t="n">
        <f aca="false">+BC41*BC104*(1-BC135)</f>
        <v>6.64331051670492</v>
      </c>
      <c r="BD113" s="53" t="n">
        <f aca="false">+BD41*BD104*(1-BD135)</f>
        <v>15.6057020488156</v>
      </c>
      <c r="BE113" s="53" t="n">
        <f aca="false">+BE41*BE104*(1-BE135)</f>
        <v>27.8135019771365</v>
      </c>
      <c r="BF113" s="53" t="n">
        <f aca="false">+BF41*BF104*(1-BF135)</f>
        <v>43.5787504337724</v>
      </c>
      <c r="BG113" s="53" t="n">
        <f aca="false">+BG41*BG104*(1-BG135)</f>
        <v>63.090811053784</v>
      </c>
      <c r="BH113" s="53" t="n">
        <f aca="false">+BH41*BH104*(1-BH135)</f>
        <v>86.6617529317669</v>
      </c>
      <c r="BI113" s="53" t="n">
        <f aca="false">+BI41*BI104*(1-BI135)</f>
        <v>122.960192191324</v>
      </c>
      <c r="BJ113" s="54"/>
      <c r="BK113" s="54"/>
      <c r="BL113" s="54"/>
      <c r="BM113" s="54"/>
      <c r="BN113" s="54"/>
      <c r="BO113" s="54"/>
      <c r="BP113" s="54"/>
      <c r="BQ113" s="54"/>
      <c r="BR113" s="54"/>
      <c r="BS113" s="54"/>
      <c r="BT113" s="54"/>
      <c r="BU113" s="54"/>
      <c r="BV113" s="54"/>
      <c r="BW113" s="54"/>
      <c r="BX113" s="54"/>
      <c r="BY113" s="54"/>
      <c r="BZ113" s="54"/>
      <c r="CA113" s="54"/>
      <c r="CB113" s="54"/>
      <c r="CC113" s="54"/>
      <c r="CD113" s="54"/>
      <c r="CE113" s="54"/>
      <c r="CF113" s="54"/>
      <c r="CG113" s="54"/>
      <c r="CH113" s="54"/>
      <c r="CI113" s="54"/>
      <c r="CJ113" s="54"/>
      <c r="CK113" s="54"/>
      <c r="CL113" s="54"/>
      <c r="CM113" s="54"/>
      <c r="CN113" s="54"/>
      <c r="CO113" s="54"/>
      <c r="CP113" s="54"/>
      <c r="CQ113" s="54"/>
      <c r="CR113" s="54"/>
      <c r="CS113" s="54"/>
      <c r="CT113" s="54"/>
      <c r="CU113" s="54"/>
      <c r="CV113" s="54"/>
      <c r="CW113" s="54"/>
      <c r="CX113" s="54"/>
      <c r="CY113" s="54"/>
      <c r="CZ113" s="54"/>
      <c r="DA113" s="54"/>
      <c r="DB113" s="54"/>
      <c r="DC113" s="54"/>
      <c r="DD113" s="54"/>
      <c r="DE113" s="54"/>
      <c r="DF113" s="54"/>
      <c r="DG113" s="54"/>
      <c r="DH113" s="54"/>
      <c r="DI113" s="54"/>
      <c r="DJ113" s="54"/>
      <c r="DK113" s="54"/>
      <c r="DL113" s="54"/>
      <c r="DM113" s="54"/>
      <c r="DN113" s="54"/>
      <c r="DO113" s="54"/>
      <c r="DP113" s="54"/>
      <c r="DQ113" s="54"/>
      <c r="DR113" s="54"/>
      <c r="DS113" s="54"/>
      <c r="DT113" s="54"/>
    </row>
    <row r="114" s="87" customFormat="true" ht="16.5" hidden="false" customHeight="false" outlineLevel="0" collapsed="false">
      <c r="A114" s="49" t="str">
        <f aca="false">Base!A114</f>
        <v>World emissions intensity (sigma)</v>
      </c>
      <c r="B114" s="53" t="n">
        <f aca="false">+B113/B104</f>
        <v>0.391759112235633</v>
      </c>
      <c r="C114" s="53" t="n">
        <f aca="false">+C113/C104</f>
        <v>0.349280521822425</v>
      </c>
      <c r="D114" s="53" t="n">
        <f aca="false">+D113/D104</f>
        <v>0.306990481424886</v>
      </c>
      <c r="E114" s="53" t="n">
        <f aca="false">+E113/E104</f>
        <v>0.264868588007664</v>
      </c>
      <c r="F114" s="53" t="n">
        <f aca="false">+F113/F104</f>
        <v>0.222896831512611</v>
      </c>
      <c r="G114" s="53" t="n">
        <f aca="false">+G113/G104</f>
        <v>0.181079365021467</v>
      </c>
      <c r="H114" s="53" t="n">
        <f aca="false">+H113/H104</f>
        <v>0.139456310627245</v>
      </c>
      <c r="I114" s="53" t="n">
        <f aca="false">+I113/I104</f>
        <v>0.0981085979438464</v>
      </c>
      <c r="J114" s="53" t="n">
        <f aca="false">+J113/J104</f>
        <v>0.0571466919188123</v>
      </c>
      <c r="K114" s="53" t="n">
        <f aca="false">+K113/K104</f>
        <v>0.01666872561284</v>
      </c>
      <c r="L114" s="53" t="n">
        <f aca="false">+L113/L104</f>
        <v>0</v>
      </c>
      <c r="M114" s="53" t="n">
        <f aca="false">+M113/M104</f>
        <v>0</v>
      </c>
      <c r="N114" s="53" t="n">
        <f aca="false">+N113/N104</f>
        <v>0</v>
      </c>
      <c r="O114" s="53" t="n">
        <f aca="false">+O113/O104</f>
        <v>0</v>
      </c>
      <c r="P114" s="53" t="n">
        <f aca="false">+P113/P104</f>
        <v>0</v>
      </c>
      <c r="Q114" s="53" t="n">
        <f aca="false">+Q113/Q104</f>
        <v>0</v>
      </c>
      <c r="R114" s="53" t="n">
        <f aca="false">+R113/R104</f>
        <v>0</v>
      </c>
      <c r="S114" s="53" t="n">
        <f aca="false">+S113/S104</f>
        <v>0</v>
      </c>
      <c r="T114" s="53" t="n">
        <f aca="false">+T113/T104</f>
        <v>0.00446734643644406</v>
      </c>
      <c r="U114" s="53" t="n">
        <f aca="false">+U113/U104</f>
        <v>0.00708619237135598</v>
      </c>
      <c r="V114" s="53" t="n">
        <f aca="false">+V113/V104</f>
        <v>0.00634448080544593</v>
      </c>
      <c r="W114" s="53" t="n">
        <f aca="false">+W113/W104</f>
        <v>0.00569551434837778</v>
      </c>
      <c r="X114" s="53" t="n">
        <f aca="false">+X113/X104</f>
        <v>0.00512596061379835</v>
      </c>
      <c r="Y114" s="53" t="n">
        <f aca="false">+Y113/Y104</f>
        <v>0.00462468608732175</v>
      </c>
      <c r="Z114" s="53" t="n">
        <f aca="false">+Z113/Z104</f>
        <v>0.00418231159332511</v>
      </c>
      <c r="AA114" s="53" t="n">
        <f aca="false">+AA113/AA104</f>
        <v>0.00379087507515602</v>
      </c>
      <c r="AB114" s="53" t="n">
        <f aca="false">+AB113/AB104</f>
        <v>0</v>
      </c>
      <c r="AC114" s="53" t="n">
        <f aca="false">+AC113/AC104</f>
        <v>0</v>
      </c>
      <c r="AD114" s="53" t="n">
        <f aca="false">+AD113/AD104</f>
        <v>0</v>
      </c>
      <c r="AE114" s="53" t="n">
        <f aca="false">+AE113/AE104</f>
        <v>-0.0138576395521058</v>
      </c>
      <c r="AF114" s="53" t="n">
        <f aca="false">+AF113/AF104</f>
        <v>-0.0169252661688751</v>
      </c>
      <c r="AG114" s="53" t="n">
        <f aca="false">+AG113/AG104</f>
        <v>-0.0192400529896633</v>
      </c>
      <c r="AH114" s="53" t="n">
        <f aca="false">+AH113/AH104</f>
        <v>-0.0208127024824338</v>
      </c>
      <c r="AI114" s="53" t="n">
        <f aca="false">+AI113/AI104</f>
        <v>-0.0216658757426896</v>
      </c>
      <c r="AJ114" s="53" t="n">
        <f aca="false">+AJ113/AJ104</f>
        <v>-0.0218379259439293</v>
      </c>
      <c r="AK114" s="53" t="n">
        <f aca="false">+AK113/AK104</f>
        <v>-0.0213867993076931</v>
      </c>
      <c r="AL114" s="53" t="n">
        <f aca="false">+AL113/AL104</f>
        <v>-0.0203931067884234</v>
      </c>
      <c r="AM114" s="53" t="n">
        <f aca="false">+AM113/AM104</f>
        <v>-0.0189609825999238</v>
      </c>
      <c r="AN114" s="53" t="n">
        <f aca="false">+AN113/AN104</f>
        <v>-0.017215196941086</v>
      </c>
      <c r="AO114" s="53" t="n">
        <f aca="false">+AO113/AO104</f>
        <v>-0.0152935761264485</v>
      </c>
      <c r="AP114" s="53" t="n">
        <f aca="false">+AP113/AP104</f>
        <v>-0.0133350001853768</v>
      </c>
      <c r="AQ114" s="53" t="n">
        <f aca="false">+AQ113/AQ104</f>
        <v>-0.0114649959348803</v>
      </c>
      <c r="AR114" s="53" t="n">
        <f aca="false">+AR113/AR104</f>
        <v>-0.00978224204851645</v>
      </c>
      <c r="AS114" s="53" t="n">
        <f aca="false">+AS113/AS104</f>
        <v>-0.00834925269830707</v>
      </c>
      <c r="AT114" s="53" t="n">
        <f aca="false">+AT113/AT104</f>
        <v>-0.00718894430910731</v>
      </c>
      <c r="AU114" s="53" t="n">
        <f aca="false">+AU113/AU104</f>
        <v>-0.00628657344969079</v>
      </c>
      <c r="AV114" s="53" t="n">
        <f aca="false">+AV113/AV104</f>
        <v>-0.00559484917900122</v>
      </c>
      <c r="AW114" s="53" t="n">
        <f aca="false">+AW113/AW104</f>
        <v>-0.00503949603636873</v>
      </c>
      <c r="AX114" s="53" t="n">
        <f aca="false">+AX113/AX104</f>
        <v>-0.00452334562496835</v>
      </c>
      <c r="AY114" s="53" t="n">
        <f aca="false">+AY113/AY104</f>
        <v>-0.00392798866596895</v>
      </c>
      <c r="AZ114" s="53" t="n">
        <f aca="false">+AZ113/AZ104</f>
        <v>-0.00232296619907317</v>
      </c>
      <c r="BA114" s="53" t="n">
        <f aca="false">+BA113/BA104</f>
        <v>-0.00140679899824242</v>
      </c>
      <c r="BB114" s="53" t="n">
        <f aca="false">+BB113/BB104</f>
        <v>0.000200793784817292</v>
      </c>
      <c r="BC114" s="53" t="n">
        <f aca="false">+BC113/BC104</f>
        <v>0.00263795047783359</v>
      </c>
      <c r="BD114" s="53" t="n">
        <f aca="false">+BD113/BD104</f>
        <v>0.00603535974928683</v>
      </c>
      <c r="BE114" s="53" t="n">
        <f aca="false">+BE113/BE104</f>
        <v>0.010491038113642</v>
      </c>
      <c r="BF114" s="53" t="n">
        <f aca="false">+BF113/BF104</f>
        <v>0.0160505375603189</v>
      </c>
      <c r="BG114" s="53" t="n">
        <f aca="false">+BG113/BG104</f>
        <v>0.0227131204258849</v>
      </c>
      <c r="BH114" s="53" t="n">
        <f aca="false">+BH113/BH104</f>
        <v>0.0305235817069091</v>
      </c>
      <c r="BI114" s="53" t="n">
        <f aca="false">+BI113/BI104</f>
        <v>0.0424078115666278</v>
      </c>
      <c r="BJ114" s="54"/>
      <c r="BK114" s="54"/>
      <c r="BL114" s="54"/>
      <c r="BM114" s="54"/>
      <c r="BN114" s="54"/>
      <c r="BO114" s="54"/>
      <c r="BP114" s="54"/>
      <c r="BQ114" s="54"/>
      <c r="BR114" s="54"/>
      <c r="BS114" s="54"/>
      <c r="BT114" s="54"/>
      <c r="BU114" s="54"/>
      <c r="BV114" s="54"/>
      <c r="BW114" s="54"/>
      <c r="BX114" s="54"/>
      <c r="BY114" s="54"/>
      <c r="BZ114" s="54"/>
      <c r="CA114" s="54"/>
      <c r="CB114" s="54"/>
      <c r="CC114" s="54"/>
      <c r="CD114" s="54"/>
      <c r="CE114" s="54"/>
      <c r="CF114" s="54"/>
      <c r="CG114" s="54"/>
      <c r="CH114" s="54"/>
      <c r="CI114" s="54"/>
      <c r="CJ114" s="54"/>
      <c r="CK114" s="54"/>
      <c r="CL114" s="54"/>
      <c r="CM114" s="54"/>
      <c r="CN114" s="54"/>
      <c r="CO114" s="54"/>
      <c r="CP114" s="54"/>
      <c r="CQ114" s="54"/>
      <c r="CR114" s="54"/>
      <c r="CS114" s="54"/>
      <c r="CT114" s="54"/>
      <c r="CU114" s="54"/>
      <c r="CV114" s="54"/>
      <c r="CW114" s="54"/>
      <c r="CX114" s="54"/>
      <c r="CY114" s="54"/>
      <c r="CZ114" s="54"/>
      <c r="DA114" s="54"/>
      <c r="DB114" s="54"/>
      <c r="DC114" s="54"/>
      <c r="DD114" s="54"/>
      <c r="DE114" s="54"/>
      <c r="DF114" s="54"/>
      <c r="DG114" s="54"/>
      <c r="DH114" s="54"/>
      <c r="DI114" s="54"/>
      <c r="DJ114" s="54"/>
      <c r="DK114" s="54"/>
      <c r="DL114" s="54"/>
      <c r="DM114" s="54"/>
      <c r="DN114" s="54"/>
      <c r="DO114" s="54"/>
      <c r="DP114" s="54"/>
      <c r="DQ114" s="54"/>
    </row>
    <row r="115" customFormat="false" ht="18" hidden="false" customHeight="false" outlineLevel="0" collapsed="false">
      <c r="A115" s="48" t="str">
        <f aca="false">Base!A115</f>
        <v>CAPITAL ACCUMULATION</v>
      </c>
      <c r="B115" s="53"/>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c r="AW115" s="47"/>
      <c r="AX115" s="47"/>
      <c r="AY115" s="47"/>
      <c r="AZ115" s="47"/>
      <c r="BA115" s="47"/>
      <c r="BB115" s="47"/>
      <c r="BC115" s="47"/>
      <c r="BD115" s="47"/>
      <c r="BE115" s="47"/>
      <c r="BF115" s="47"/>
      <c r="BG115" s="47"/>
      <c r="BH115" s="47"/>
      <c r="BI115" s="47"/>
    </row>
    <row r="116" customFormat="false" ht="17.25" hidden="false" customHeight="false" outlineLevel="0" collapsed="false">
      <c r="A116" s="49" t="str">
        <f aca="false">Base!A116</f>
        <v>Gross investment ($trill per year, 2005$)</v>
      </c>
      <c r="B116" s="53" t="n">
        <f aca="false">(B131)*B110</f>
        <v>16.2446229255927</v>
      </c>
      <c r="C116" s="47" t="n">
        <f aca="false">(C131)*C110</f>
        <v>19.1402756112483</v>
      </c>
      <c r="D116" s="47" t="n">
        <f aca="false">(D131)*D110</f>
        <v>22.3591340209882</v>
      </c>
      <c r="E116" s="47" t="n">
        <f aca="false">(E131)*E110</f>
        <v>25.9152345158071</v>
      </c>
      <c r="F116" s="47" t="n">
        <f aca="false">(F131)*F110</f>
        <v>29.8255425994081</v>
      </c>
      <c r="G116" s="47" t="n">
        <f aca="false">(G131)*G110</f>
        <v>34.1051832166529</v>
      </c>
      <c r="H116" s="47" t="n">
        <f aca="false">(H131)*H110</f>
        <v>38.7543924304563</v>
      </c>
      <c r="I116" s="47" t="n">
        <f aca="false">(I131)*I110</f>
        <v>43.7285100228746</v>
      </c>
      <c r="J116" s="47" t="n">
        <f aca="false">(J131)*J110</f>
        <v>48.8742736738596</v>
      </c>
      <c r="K116" s="47" t="n">
        <f aca="false">(K131)*K110</f>
        <v>53.7986671457274</v>
      </c>
      <c r="L116" s="47" t="n">
        <f aca="false">(L131)*L110</f>
        <v>59.2985146430733</v>
      </c>
      <c r="M116" s="47" t="n">
        <f aca="false">(M131)*M110</f>
        <v>65.7137938795862</v>
      </c>
      <c r="N116" s="47" t="n">
        <f aca="false">(N131)*N110</f>
        <v>72.5565175376447</v>
      </c>
      <c r="O116" s="47" t="n">
        <f aca="false">(O131)*O110</f>
        <v>79.8188262214567</v>
      </c>
      <c r="P116" s="47" t="n">
        <f aca="false">(P131)*P110</f>
        <v>87.4916040106425</v>
      </c>
      <c r="Q116" s="47" t="n">
        <f aca="false">(Q131)*Q110</f>
        <v>95.5614091425031</v>
      </c>
      <c r="R116" s="47" t="n">
        <f aca="false">(R131)*R110</f>
        <v>104.005237300885</v>
      </c>
      <c r="S116" s="47" t="n">
        <f aca="false">(S131)*S110</f>
        <v>112.780877364267</v>
      </c>
      <c r="T116" s="47" t="n">
        <f aca="false">(T131)*T110</f>
        <v>122.299963688402</v>
      </c>
      <c r="U116" s="47" t="n">
        <f aca="false">(U131)*U110</f>
        <v>132.223137348879</v>
      </c>
      <c r="V116" s="47" t="n">
        <f aca="false">(V131)*V110</f>
        <v>142.345330480506</v>
      </c>
      <c r="W116" s="47" t="n">
        <f aca="false">(W131)*W110</f>
        <v>152.848458256203</v>
      </c>
      <c r="X116" s="47" t="n">
        <f aca="false">(X131)*X110</f>
        <v>163.733453507128</v>
      </c>
      <c r="Y116" s="47" t="n">
        <f aca="false">(Y131)*Y110</f>
        <v>175.006615244298</v>
      </c>
      <c r="Z116" s="47" t="n">
        <f aca="false">(Z131)*Z110</f>
        <v>186.686247723337</v>
      </c>
      <c r="AA116" s="47" t="n">
        <f aca="false">(AA131)*AA110</f>
        <v>198.814982001604</v>
      </c>
      <c r="AB116" s="47" t="n">
        <f aca="false">(AB131)*AB110</f>
        <v>210.957163042254</v>
      </c>
      <c r="AC116" s="47" t="n">
        <f aca="false">(AC131)*AC110</f>
        <v>223.913552789132</v>
      </c>
      <c r="AD116" s="47" t="n">
        <f aca="false">(AD131)*AD110</f>
        <v>237.568067285305</v>
      </c>
      <c r="AE116" s="47" t="n">
        <f aca="false">(AE131)*AE110</f>
        <v>249.60951750898</v>
      </c>
      <c r="AF116" s="47" t="n">
        <f aca="false">(AF131)*AF110</f>
        <v>262.849133854561</v>
      </c>
      <c r="AG116" s="47" t="n">
        <f aca="false">(AG131)*AG110</f>
        <v>276.390473590717</v>
      </c>
      <c r="AH116" s="47" t="n">
        <f aca="false">(AH131)*AH110</f>
        <v>290.238109915486</v>
      </c>
      <c r="AI116" s="47" t="n">
        <f aca="false">(AI131)*AI110</f>
        <v>304.39628636652</v>
      </c>
      <c r="AJ116" s="47" t="n">
        <f aca="false">(AJ131)*AJ110</f>
        <v>318.866997326829</v>
      </c>
      <c r="AK116" s="47" t="n">
        <f aca="false">(AK131)*AK110</f>
        <v>333.647358791956</v>
      </c>
      <c r="AL116" s="47" t="n">
        <f aca="false">(AL131)*AL110</f>
        <v>348.726617410085</v>
      </c>
      <c r="AM116" s="47" t="n">
        <f aca="false">(AM131)*AM110</f>
        <v>364.08348549315</v>
      </c>
      <c r="AN116" s="47" t="n">
        <f aca="false">(AN131)*AN110</f>
        <v>379.684718432029</v>
      </c>
      <c r="AO116" s="47" t="n">
        <f aca="false">(AO131)*AO110</f>
        <v>395.485615459768</v>
      </c>
      <c r="AP116" s="47" t="n">
        <f aca="false">(AP131)*AP110</f>
        <v>411.432348172082</v>
      </c>
      <c r="AQ116" s="47" t="n">
        <f aca="false">(AQ131)*AQ110</f>
        <v>427.464880606062</v>
      </c>
      <c r="AR116" s="47" t="n">
        <f aca="false">(AR131)*AR110</f>
        <v>443.518188759451</v>
      </c>
      <c r="AS116" s="47" t="n">
        <f aca="false">(AS131)*AS110</f>
        <v>459.518884595684</v>
      </c>
      <c r="AT116" s="47" t="n">
        <f aca="false">(AT131)*AT110</f>
        <v>475.373952429674</v>
      </c>
      <c r="AU116" s="47" t="n">
        <f aca="false">(AU131)*AU110</f>
        <v>490.947185858829</v>
      </c>
      <c r="AV116" s="47" t="n">
        <f aca="false">(AV131)*AV110</f>
        <v>506.015788073593</v>
      </c>
      <c r="AW116" s="47" t="n">
        <f aca="false">(AW131)*AW110</f>
        <v>520.192533010999</v>
      </c>
      <c r="AX116" s="47" t="n">
        <f aca="false">(AX131)*AX110</f>
        <v>532.78522199915</v>
      </c>
      <c r="AY116" s="47" t="n">
        <f aca="false">(AY131)*AY110</f>
        <v>542.537971007042</v>
      </c>
      <c r="AZ116" s="47" t="n">
        <f aca="false">(AZ131)*AZ110</f>
        <v>591.998256193992</v>
      </c>
      <c r="BA116" s="47" t="n">
        <f aca="false">(BA131)*BA110</f>
        <v>612.101377420765</v>
      </c>
      <c r="BB116" s="47" t="n">
        <f aca="false">(BB131)*BB110</f>
        <v>631.106045323196</v>
      </c>
      <c r="BC116" s="47" t="n">
        <f aca="false">(BC131)*BC110</f>
        <v>649.302304720694</v>
      </c>
      <c r="BD116" s="47" t="n">
        <f aca="false">(BD131)*BD110</f>
        <v>666.880794194643</v>
      </c>
      <c r="BE116" s="47" t="n">
        <f aca="false">(BE131)*BE110</f>
        <v>683.951937881743</v>
      </c>
      <c r="BF116" s="47" t="n">
        <f aca="false">(BF131)*BF110</f>
        <v>700.55758899364</v>
      </c>
      <c r="BG116" s="47" t="n">
        <f aca="false">(BG131)*BG110</f>
        <v>716.680302270539</v>
      </c>
      <c r="BH116" s="47" t="n">
        <f aca="false">(BH131)*BH110</f>
        <v>732.253809154867</v>
      </c>
      <c r="BI116" s="47" t="n">
        <f aca="false">(BI131)*BI110</f>
        <v>747.176081959215</v>
      </c>
    </row>
    <row r="117" customFormat="false" ht="16.5" hidden="false" customHeight="false" outlineLevel="0" collapsed="false">
      <c r="A117" s="49" t="str">
        <f aca="false">Base!A117</f>
        <v>Capital ($trill, 2005$)</v>
      </c>
      <c r="B117" s="53" t="n">
        <f aca="false">+B12</f>
        <v>135</v>
      </c>
      <c r="C117" s="47" t="n">
        <f aca="false">+B117*(1-$B$10)^(C2-B2)+B116*(C2-B2)</f>
        <v>160.939264627964</v>
      </c>
      <c r="D117" s="47" t="n">
        <f aca="false">+C117*(1-$B$10)^(D2-C2)+C116*(D2-C2)</f>
        <v>190.734404426408</v>
      </c>
      <c r="E117" s="47" t="n">
        <f aca="false">+D117*(1-$B$10)^(E2-D2)+D116*(E2-D2)</f>
        <v>224.422428574691</v>
      </c>
      <c r="F117" s="47" t="n">
        <f aca="false">+E117*(1-$B$10)^(F2-E2)+E116*(F2-E2)</f>
        <v>262.095372428104</v>
      </c>
      <c r="G117" s="47" t="n">
        <f aca="false">+F117*(1-$B$10)^(G2-F2)+F116*(G2-F2)</f>
        <v>303.892409462112</v>
      </c>
      <c r="H117" s="47" t="n">
        <f aca="false">+G117*(1-$B$10)^(H2-G2)+G116*(H2-G2)</f>
        <v>349.971344946547</v>
      </c>
      <c r="I117" s="47" t="n">
        <f aca="false">+H117*(1-$B$10)^(I2-H2)+H116*(I2-H2)</f>
        <v>400.426541629768</v>
      </c>
      <c r="J117" s="47" t="n">
        <f aca="false">+I117*(1-$B$10)^(J2-I2)+I116*(J2-I2)</f>
        <v>455.090418681335</v>
      </c>
      <c r="K117" s="47" t="n">
        <f aca="false">+J117*(1-$B$10)^(K2-J2)+J116*(K2-J2)</f>
        <v>513.09770969644</v>
      </c>
      <c r="L117" s="47" t="n">
        <f aca="false">+K117*(1-$B$10)^(L2-K2)+K116*(L2-K2)</f>
        <v>571.972402327287</v>
      </c>
      <c r="M117" s="47" t="n">
        <f aca="false">+L117*(1-$B$10)^(M2-L2)+L116*(M2-L2)</f>
        <v>634.236557065607</v>
      </c>
      <c r="N117" s="47" t="n">
        <f aca="false">+M117*(1-$B$10)^(N2-M2)+M116*(N2-M2)</f>
        <v>703.079313979601</v>
      </c>
      <c r="O117" s="47" t="n">
        <f aca="false">+N117*(1-$B$10)^(O2-N2)+N116*(O2-N2)</f>
        <v>777.943891800038</v>
      </c>
      <c r="P117" s="47" t="n">
        <f aca="false">+O117*(1-$B$10)^(P2-O2)+O116*(P2-O2)</f>
        <v>858.462219776288</v>
      </c>
      <c r="Q117" s="47" t="n">
        <f aca="false">+P117*(1-$B$10)^(Q2-P2)+P116*(Q2-P2)</f>
        <v>944.371376208913</v>
      </c>
      <c r="R117" s="47" t="n">
        <f aca="false">+Q117*(1-$B$10)^(R2-Q2)+Q116*(R2-Q2)</f>
        <v>1035.44889965012</v>
      </c>
      <c r="S117" s="47" t="n">
        <f aca="false">+R117*(1-$B$10)^(S2-R2)+R116*(S2-R2)</f>
        <v>1131.44840725882</v>
      </c>
      <c r="T117" s="47" t="n">
        <f aca="false">+S117*(1-$B$10)^(T2-S2)+S116*(T2-S2)</f>
        <v>1232.01335682359</v>
      </c>
      <c r="U117" s="47" t="n">
        <f aca="false">+T117*(1-$B$10)^(U2-T2)+T116*(U2-T2)</f>
        <v>1338.99138551278</v>
      </c>
      <c r="V117" s="47" t="n">
        <f aca="false">+U117*(1-$B$10)^(V2-U2)+U116*(V2-U2)</f>
        <v>1451.77670997583</v>
      </c>
      <c r="W117" s="47" t="n">
        <f aca="false">+V117*(1-$B$10)^(W2-V2)+V116*(W2-V2)</f>
        <v>1568.98628187616</v>
      </c>
      <c r="X117" s="47" t="n">
        <f aca="false">+W117*(1-$B$10)^(X2-W2)+W116*(X2-W2)</f>
        <v>1690.71300086607</v>
      </c>
      <c r="Y117" s="47" t="n">
        <f aca="false">+X117*(1-$B$10)^(Y2-X2)+X116*(Y2-X2)</f>
        <v>1817.01638741704</v>
      </c>
      <c r="Z117" s="47" t="n">
        <f aca="false">+Y117*(1-$B$10)^(Z2-Y2)+Y116*(Z2-Y2)</f>
        <v>1947.96308282738</v>
      </c>
      <c r="AA117" s="47" t="n">
        <f aca="false">+Z117*(1-$B$10)^(AA2-Z2)+Z116*(AA2-Z2)</f>
        <v>2083.68395939542</v>
      </c>
      <c r="AB117" s="47" t="n">
        <f aca="false">+AA117*(1-$B$10)^(AB2-AA2)+AA116*(AB2-AA2)</f>
        <v>2224.46945119142</v>
      </c>
      <c r="AC117" s="47" t="n">
        <f aca="false">+AB117*(1-$B$10)^(AC2-AB2)+AB116*(AC2-AB2)</f>
        <v>2368.31278144529</v>
      </c>
      <c r="AD117" s="47" t="n">
        <f aca="false">+AC117*(1-$B$10)^(AD2-AC2)+AC116*(AD2-AC2)</f>
        <v>2518.03277826129</v>
      </c>
      <c r="AE117" s="47" t="n">
        <f aca="false">+AD117*(1-$B$10)^(AE2-AD2)+AD116*(AE2-AD2)</f>
        <v>2674.71351166203</v>
      </c>
      <c r="AF117" s="47" t="n">
        <f aca="false">+AE117*(1-$B$10)^(AF2-AE2)+AE116*(AF2-AE2)</f>
        <v>2827.43916904621</v>
      </c>
      <c r="AG117" s="47" t="n">
        <f aca="false">+AF117*(1-$B$10)^(AG2-AF2)+AF116*(AG2-AF2)</f>
        <v>2983.82022420291</v>
      </c>
      <c r="AH117" s="47" t="n">
        <f aca="false">+AG117*(1-$B$10)^(AH2-AG2)+AG116*(AH2-AG2)</f>
        <v>3143.86837214316</v>
      </c>
      <c r="AI117" s="47" t="n">
        <f aca="false">+AH117*(1-$B$10)^(AI2-AH2)+AH116*(AI2-AH2)</f>
        <v>3307.61338464424</v>
      </c>
      <c r="AJ117" s="47" t="n">
        <f aca="false">+AI117*(1-$B$10)^(AJ2-AI2)+AI116*(AJ2-AI2)</f>
        <v>3475.09405933118</v>
      </c>
      <c r="AK117" s="47" t="n">
        <f aca="false">+AJ117*(1-$B$10)^(AK2-AJ2)+AJ116*(AK2-AJ2)</f>
        <v>3646.34327772861</v>
      </c>
      <c r="AL117" s="47" t="n">
        <f aca="false">+AK117*(1-$B$10)^(AL2-AK2)+AK116*(AL2-AK2)</f>
        <v>3821.36603602575</v>
      </c>
      <c r="AM117" s="47" t="n">
        <f aca="false">+AL117*(1-$B$10)^(AM2-AL2)+AL116*(AM2-AL2)</f>
        <v>4000.11151766327</v>
      </c>
      <c r="AN117" s="47" t="n">
        <f aca="false">+AM117*(1-$B$10)^(AN2-AM2)+AM116*(AN2-AM2)</f>
        <v>4182.44327753074</v>
      </c>
      <c r="AO117" s="47" t="n">
        <f aca="false">+AN117*(1-$B$10)^(AO2-AN2)+AN116*(AO2-AN2)</f>
        <v>4368.11452310927</v>
      </c>
      <c r="AP117" s="47" t="n">
        <f aca="false">+AO117*(1-$B$10)^(AP2-AO2)+AO116*(AP2-AO2)</f>
        <v>4556.75602204963</v>
      </c>
      <c r="AQ117" s="47" t="n">
        <f aca="false">+AP117*(1-$B$10)^(AQ2-AP2)+AP116*(AQ2-AP2)</f>
        <v>4747.8806043205</v>
      </c>
      <c r="AR117" s="47" t="n">
        <f aca="false">+AQ117*(1-$B$10)^(AR2-AQ2)+AQ116*(AR2-AQ2)</f>
        <v>4940.90042107552</v>
      </c>
      <c r="AS117" s="47" t="n">
        <f aca="false">+AR117*(1-$B$10)^(AS2-AR2)+AR116*(AS2-AR2)</f>
        <v>5135.14323343814</v>
      </c>
      <c r="AT117" s="47" t="n">
        <f aca="false">+AS117*(1-$B$10)^(AT2-AS2)+AS116*(AT2-AS2)</f>
        <v>5329.84515089131</v>
      </c>
      <c r="AU117" s="47" t="n">
        <f aca="false">+AT117*(1-$B$10)^(AU2-AT2)+AT116*(AU2-AT2)</f>
        <v>5524.09002529818</v>
      </c>
      <c r="AV117" s="47" t="n">
        <f aca="false">+AU117*(1-$B$10)^(AV2-AU2)+AU116*(AV2-AU2)</f>
        <v>5716.65584833247</v>
      </c>
      <c r="AW117" s="47" t="n">
        <f aca="false">+AV117*(1-$B$10)^(AW2-AV2)+AV116*(AW2-AV2)</f>
        <v>5905.7070522498</v>
      </c>
      <c r="AX117" s="47" t="n">
        <f aca="false">+AW117*(1-$B$10)^(AX2-AW2)+AW116*(AX2-AW2)</f>
        <v>6088.22362233798</v>
      </c>
      <c r="AY117" s="47" t="n">
        <f aca="false">+AX117*(1-$B$10)^(AY2-AX2)+AX116*(AY2-AX2)</f>
        <v>6258.96127675011</v>
      </c>
      <c r="AZ117" s="47" t="n">
        <f aca="false">+AY117*(1-$B$10)^(AZ2-AY2)+AY116*(AZ2-AY2)</f>
        <v>6408.54389934338</v>
      </c>
      <c r="BA117" s="47" t="n">
        <f aca="false">+AZ117*(1-$B$10)^(BA2-AZ2)+AZ116*(BA2-AZ2)</f>
        <v>6744.17236809323</v>
      </c>
      <c r="BB117" s="47" t="n">
        <f aca="false">+BA117*(1-$B$10)^(BB2-BA2)+BA116*(BB2-BA2)</f>
        <v>7042.8732287392</v>
      </c>
      <c r="BC117" s="47" t="n">
        <f aca="false">+BB117*(1-$B$10)^(BC2-BB2)+BB116*(BC2-BB2)</f>
        <v>7314.27643945419</v>
      </c>
      <c r="BD117" s="47" t="n">
        <f aca="false">+BC117*(1-$B$10)^(BD2-BC2)+BC116*(BD2-BC2)</f>
        <v>7565.51861833677</v>
      </c>
      <c r="BE117" s="47" t="n">
        <f aca="false">+BD117*(1-$B$10)^(BE2-BD2)+BD116*(BE2-BD2)</f>
        <v>7801.7670599149</v>
      </c>
      <c r="BF117" s="47" t="n">
        <f aca="false">+BE117*(1-$B$10)^(BF2-BE2)+BE116*(BF2-BE2)</f>
        <v>8026.62512061786</v>
      </c>
      <c r="BG117" s="47" t="n">
        <f aca="false">+BF117*(1-$B$10)^(BG2-BF2)+BF116*(BG2-BF2)</f>
        <v>8242.42981244184</v>
      </c>
      <c r="BH117" s="47" t="n">
        <f aca="false">+BG117*(1-$B$10)^(BH2-BG2)+BG116*(BH2-BG2)</f>
        <v>8450.47389130148</v>
      </c>
      <c r="BI117" s="47" t="n">
        <f aca="false">+BH117*(1-$B$10)^(BI2-BH2)+BH116*(BI2-BH2)</f>
        <v>8651.18937384895</v>
      </c>
    </row>
    <row r="118" customFormat="false" ht="18" hidden="false" customHeight="false" outlineLevel="0" collapsed="false">
      <c r="A118" s="48" t="str">
        <f aca="false">Base!A118</f>
        <v>DISCOUNT RATES</v>
      </c>
      <c r="B118" s="53"/>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c r="AW118" s="47"/>
      <c r="AX118" s="47"/>
      <c r="AY118" s="47"/>
      <c r="AZ118" s="47"/>
      <c r="BA118" s="47"/>
      <c r="BB118" s="47"/>
      <c r="BC118" s="47"/>
      <c r="BD118" s="47"/>
      <c r="BE118" s="47"/>
      <c r="BF118" s="47"/>
      <c r="BG118" s="47"/>
      <c r="BH118" s="47"/>
      <c r="BI118" s="47"/>
    </row>
    <row r="119" customFormat="false" ht="17.25" hidden="false" customHeight="false" outlineLevel="0" collapsed="false">
      <c r="A119" s="49" t="str">
        <f aca="false">Base!A119</f>
        <v>Utility discount rate (per year)</v>
      </c>
      <c r="B119" s="53" t="n">
        <f aca="false">+B15</f>
        <v>0.015</v>
      </c>
      <c r="C119" s="47" t="n">
        <f aca="false">+C15</f>
        <v>0.015</v>
      </c>
      <c r="D119" s="47" t="n">
        <f aca="false">+D15</f>
        <v>0.015</v>
      </c>
      <c r="E119" s="47" t="n">
        <f aca="false">+E15</f>
        <v>0.015</v>
      </c>
      <c r="F119" s="47" t="n">
        <f aca="false">+F15</f>
        <v>0.015</v>
      </c>
      <c r="G119" s="47" t="n">
        <f aca="false">+G15</f>
        <v>0.015</v>
      </c>
      <c r="H119" s="47" t="n">
        <f aca="false">+H15</f>
        <v>0.015</v>
      </c>
      <c r="I119" s="47" t="n">
        <f aca="false">+I15</f>
        <v>0.015</v>
      </c>
      <c r="J119" s="47" t="n">
        <f aca="false">+J15</f>
        <v>0.015</v>
      </c>
      <c r="K119" s="47" t="n">
        <f aca="false">+K15</f>
        <v>0.015</v>
      </c>
      <c r="L119" s="47" t="n">
        <f aca="false">+L15</f>
        <v>0.015</v>
      </c>
      <c r="M119" s="47" t="n">
        <f aca="false">+M15</f>
        <v>0.015</v>
      </c>
      <c r="N119" s="47" t="n">
        <f aca="false">+N15</f>
        <v>0.015</v>
      </c>
      <c r="O119" s="47" t="n">
        <f aca="false">+O15</f>
        <v>0.015</v>
      </c>
      <c r="P119" s="47" t="n">
        <f aca="false">+P15</f>
        <v>0.015</v>
      </c>
      <c r="Q119" s="47" t="n">
        <f aca="false">+Q15</f>
        <v>0.015</v>
      </c>
      <c r="R119" s="47" t="n">
        <f aca="false">+R15</f>
        <v>0.015</v>
      </c>
      <c r="S119" s="47" t="n">
        <f aca="false">+S15</f>
        <v>0.015</v>
      </c>
      <c r="T119" s="47" t="n">
        <f aca="false">+T15</f>
        <v>0.015</v>
      </c>
      <c r="U119" s="47" t="n">
        <f aca="false">+U15</f>
        <v>0.015</v>
      </c>
      <c r="V119" s="47" t="n">
        <f aca="false">+V15</f>
        <v>0.015</v>
      </c>
      <c r="W119" s="47" t="n">
        <f aca="false">+W15</f>
        <v>0.015</v>
      </c>
      <c r="X119" s="47" t="n">
        <f aca="false">+X15</f>
        <v>0.015</v>
      </c>
      <c r="Y119" s="47" t="n">
        <f aca="false">+Y15</f>
        <v>0.015</v>
      </c>
      <c r="Z119" s="47" t="n">
        <f aca="false">+Z15</f>
        <v>0.015</v>
      </c>
      <c r="AA119" s="47" t="n">
        <f aca="false">+AA15</f>
        <v>0.015</v>
      </c>
      <c r="AB119" s="47" t="n">
        <f aca="false">+AB15</f>
        <v>0.015</v>
      </c>
      <c r="AC119" s="47" t="n">
        <f aca="false">+AC15</f>
        <v>0.015</v>
      </c>
      <c r="AD119" s="47" t="n">
        <f aca="false">+AD15</f>
        <v>0.015</v>
      </c>
      <c r="AE119" s="47" t="n">
        <f aca="false">+AE15</f>
        <v>0.015</v>
      </c>
      <c r="AF119" s="47" t="n">
        <f aca="false">+AF15</f>
        <v>0.015</v>
      </c>
      <c r="AG119" s="47" t="n">
        <f aca="false">+AG15</f>
        <v>0.015</v>
      </c>
      <c r="AH119" s="47" t="n">
        <f aca="false">+AH15</f>
        <v>0.015</v>
      </c>
      <c r="AI119" s="47" t="n">
        <f aca="false">+AI15</f>
        <v>0.015</v>
      </c>
      <c r="AJ119" s="47" t="n">
        <f aca="false">+AJ15</f>
        <v>0.015</v>
      </c>
      <c r="AK119" s="47" t="n">
        <f aca="false">+AK15</f>
        <v>0.015</v>
      </c>
      <c r="AL119" s="47" t="n">
        <f aca="false">+AL15</f>
        <v>0.015</v>
      </c>
      <c r="AM119" s="47" t="n">
        <f aca="false">+AM15</f>
        <v>0.015</v>
      </c>
      <c r="AN119" s="47" t="n">
        <f aca="false">+AN15</f>
        <v>0.015</v>
      </c>
      <c r="AO119" s="47" t="n">
        <f aca="false">+AO15</f>
        <v>0.015</v>
      </c>
      <c r="AP119" s="47" t="n">
        <f aca="false">+AP15</f>
        <v>0.015</v>
      </c>
      <c r="AQ119" s="47" t="n">
        <f aca="false">+AQ15</f>
        <v>0.015</v>
      </c>
      <c r="AR119" s="47" t="n">
        <f aca="false">+AR15</f>
        <v>0.015</v>
      </c>
      <c r="AS119" s="47" t="n">
        <f aca="false">+AS15</f>
        <v>0.015</v>
      </c>
      <c r="AT119" s="47" t="n">
        <f aca="false">+AT15</f>
        <v>0.015</v>
      </c>
      <c r="AU119" s="47" t="n">
        <f aca="false">+AU15</f>
        <v>0.015</v>
      </c>
      <c r="AV119" s="47" t="n">
        <f aca="false">+AV15</f>
        <v>0.015</v>
      </c>
      <c r="AW119" s="47" t="n">
        <f aca="false">+AW15</f>
        <v>0.015</v>
      </c>
      <c r="AX119" s="47" t="n">
        <f aca="false">+AX15</f>
        <v>0.015</v>
      </c>
      <c r="AY119" s="47" t="n">
        <f aca="false">+AY15</f>
        <v>0.015</v>
      </c>
      <c r="AZ119" s="47" t="n">
        <f aca="false">+AZ15</f>
        <v>0.015</v>
      </c>
      <c r="BA119" s="47" t="n">
        <f aca="false">+BA15</f>
        <v>0.015</v>
      </c>
      <c r="BB119" s="47" t="n">
        <f aca="false">+BB15</f>
        <v>0.015</v>
      </c>
      <c r="BC119" s="47" t="n">
        <f aca="false">+BC15</f>
        <v>0.015</v>
      </c>
      <c r="BD119" s="47" t="n">
        <f aca="false">+BD15</f>
        <v>0.015</v>
      </c>
      <c r="BE119" s="47" t="n">
        <f aca="false">+BE15</f>
        <v>0.015</v>
      </c>
      <c r="BF119" s="47" t="n">
        <f aca="false">+BF15</f>
        <v>0.015</v>
      </c>
      <c r="BG119" s="47" t="n">
        <f aca="false">+BG15</f>
        <v>0.015</v>
      </c>
      <c r="BH119" s="47" t="n">
        <f aca="false">+BH15</f>
        <v>0.015</v>
      </c>
      <c r="BI119" s="47" t="n">
        <f aca="false">+BI15</f>
        <v>0.015</v>
      </c>
    </row>
    <row r="120" customFormat="false" ht="16.5" hidden="false" customHeight="false" outlineLevel="0" collapsed="false">
      <c r="A120" s="49" t="str">
        <f aca="false">Base!A120</f>
        <v>First period gross MPK</v>
      </c>
      <c r="B120" s="53" t="n">
        <f aca="false">+$B$5*B104/B117</f>
        <v>0.141293304042535</v>
      </c>
      <c r="C120" s="47" t="n">
        <f aca="false">+$B$5*C104/C117</f>
        <v>0.141222334647343</v>
      </c>
      <c r="D120" s="47" t="n">
        <f aca="false">+$B$5*D104/D117</f>
        <v>0.140616838386556</v>
      </c>
      <c r="E120" s="47" t="n">
        <f aca="false">+$B$5*E104/E117</f>
        <v>0.139723766133705</v>
      </c>
      <c r="F120" s="47" t="n">
        <f aca="false">+$B$5*F104/F117</f>
        <v>0.138671717761272</v>
      </c>
      <c r="G120" s="47" t="n">
        <f aca="false">+$B$5*G104/G117</f>
        <v>0.137524525025965</v>
      </c>
      <c r="H120" s="47" t="n">
        <f aca="false">+$B$5*H104/H117</f>
        <v>0.136317986985273</v>
      </c>
      <c r="I120" s="47" t="n">
        <f aca="false">+$B$5*I104/I117</f>
        <v>0.135090885662014</v>
      </c>
      <c r="J120" s="47" t="n">
        <f aca="false">+$B$5*J104/J117</f>
        <v>0.133920315605817</v>
      </c>
      <c r="K120" s="47" t="n">
        <f aca="false">+$B$5*K104/K117</f>
        <v>0.132973515732901</v>
      </c>
      <c r="L120" s="47" t="n">
        <f aca="false">+$B$5*L104/L117</f>
        <v>0.132599771420089</v>
      </c>
      <c r="M120" s="47" t="n">
        <f aca="false">+$B$5*M104/M117</f>
        <v>0.132271190601816</v>
      </c>
      <c r="N120" s="47" t="n">
        <f aca="false">+$B$5*N104/N117</f>
        <v>0.131559254753038</v>
      </c>
      <c r="O120" s="47" t="n">
        <f aca="false">+$B$5*O104/O117</f>
        <v>0.130644383510681</v>
      </c>
      <c r="P120" s="47" t="n">
        <f aca="false">+$B$5*P104/P117</f>
        <v>0.129632897248049</v>
      </c>
      <c r="Q120" s="47" t="n">
        <f aca="false">+$B$5*Q104/Q117</f>
        <v>0.128587921580326</v>
      </c>
      <c r="R120" s="47" t="n">
        <f aca="false">+$B$5*R104/R117</f>
        <v>0.127548584211972</v>
      </c>
      <c r="S120" s="47" t="n">
        <f aca="false">+$B$5*S104/S117</f>
        <v>0.126542414604163</v>
      </c>
      <c r="T120" s="47" t="n">
        <f aca="false">+$B$5*T104/T117</f>
        <v>0.125594589535918</v>
      </c>
      <c r="U120" s="47" t="n">
        <f aca="false">+$B$5*U104/U117</f>
        <v>0.124576728617491</v>
      </c>
      <c r="V120" s="47" t="n">
        <f aca="false">+$B$5*V104/V117</f>
        <v>0.123548214244392</v>
      </c>
      <c r="W120" s="47" t="n">
        <f aca="false">+$B$5*W104/W117</f>
        <v>0.12259307474697</v>
      </c>
      <c r="X120" s="47" t="n">
        <f aca="false">+$B$5*X104/X117</f>
        <v>0.121694324147727</v>
      </c>
      <c r="Y120" s="47" t="n">
        <f aca="false">+$B$5*Y104/Y117</f>
        <v>0.120839928898686</v>
      </c>
      <c r="Z120" s="47" t="n">
        <f aca="false">+$B$5*Z104/Z117</f>
        <v>0.120019741392432</v>
      </c>
      <c r="AA120" s="47" t="n">
        <f aca="false">+$B$5*AA104/AA117</f>
        <v>0.119222880088841</v>
      </c>
      <c r="AB120" s="47" t="n">
        <f aca="false">+$B$5*AB104/AB117</f>
        <v>0.11843470889526</v>
      </c>
      <c r="AC120" s="47" t="n">
        <f aca="false">+$B$5*AC104/AC117</f>
        <v>0.117723818331299</v>
      </c>
      <c r="AD120" s="47" t="n">
        <f aca="false">+$B$5*AD104/AD117</f>
        <v>0.116983683728447</v>
      </c>
      <c r="AE120" s="47" t="n">
        <f aca="false">+$B$5*AE104/AE117</f>
        <v>0.116186415874728</v>
      </c>
      <c r="AF120" s="47" t="n">
        <f aca="false">+$B$5*AF104/AF117</f>
        <v>0.115654008815077</v>
      </c>
      <c r="AG120" s="47" t="n">
        <f aca="false">+$B$5*AG104/AG117</f>
        <v>0.115134752047552</v>
      </c>
      <c r="AH120" s="47" t="n">
        <f aca="false">+$B$5*AH104/AH117</f>
        <v>0.114624263371805</v>
      </c>
      <c r="AI120" s="47" t="n">
        <f aca="false">+$B$5*AI104/AI117</f>
        <v>0.114118429700703</v>
      </c>
      <c r="AJ120" s="47" t="n">
        <f aca="false">+$B$5*AJ104/AJ117</f>
        <v>0.113613618428195</v>
      </c>
      <c r="AK120" s="47" t="n">
        <f aca="false">+$B$5*AK104/AK117</f>
        <v>0.113106947799914</v>
      </c>
      <c r="AL120" s="47" t="n">
        <f aca="false">+$B$5*AL104/AL117</f>
        <v>0.112596612657501</v>
      </c>
      <c r="AM120" s="47" t="n">
        <f aca="false">+$B$5*AM104/AM117</f>
        <v>0.112082217083161</v>
      </c>
      <c r="AN120" s="47" t="n">
        <f aca="false">+$B$5*AN104/AN117</f>
        <v>0.111565025581963</v>
      </c>
      <c r="AO120" s="47" t="n">
        <f aca="false">+$B$5*AO104/AO117</f>
        <v>0.111048026084802</v>
      </c>
      <c r="AP120" s="47" t="n">
        <f aca="false">+$B$5*AP104/AP117</f>
        <v>0.110535732640367</v>
      </c>
      <c r="AQ120" s="47" t="n">
        <f aca="false">+$B$5*AQ104/AQ117</f>
        <v>0.110033747643047</v>
      </c>
      <c r="AR120" s="47" t="n">
        <f aca="false">+$B$5*AR104/AR117</f>
        <v>0.109548226397312</v>
      </c>
      <c r="AS120" s="47" t="n">
        <f aca="false">+$B$5*AS104/AS117</f>
        <v>0.109085490469797</v>
      </c>
      <c r="AT120" s="47" t="n">
        <f aca="false">+$B$5*AT104/AT117</f>
        <v>0.108652081462287</v>
      </c>
      <c r="AU120" s="47" t="n">
        <f aca="false">+$B$5*AU104/AU117</f>
        <v>0.108255550911789</v>
      </c>
      <c r="AV120" s="47" t="n">
        <f aca="false">+$B$5*AV104/AV117</f>
        <v>0.107906325059239</v>
      </c>
      <c r="AW120" s="47" t="n">
        <f aca="false">+$B$5*AW104/AW117</f>
        <v>0.107621180242824</v>
      </c>
      <c r="AX120" s="47" t="n">
        <f aca="false">+$B$5*AX104/AX117</f>
        <v>0.107429384475536</v>
      </c>
      <c r="AY120" s="47" t="n">
        <f aca="false">+$B$5*AY104/AY117</f>
        <v>0.107383679159847</v>
      </c>
      <c r="AZ120" s="47" t="n">
        <f aca="false">+$B$5*AZ104/AZ117</f>
        <v>0.107580750225554</v>
      </c>
      <c r="BA120" s="47" t="n">
        <f aca="false">+$B$5*BA104/BA117</f>
        <v>0.105670289192036</v>
      </c>
      <c r="BB120" s="47" t="n">
        <f aca="false">+$B$5*BB104/BB117</f>
        <v>0.104299655738857</v>
      </c>
      <c r="BC120" s="47" t="n">
        <f aca="false">+$B$5*BC104/BC117</f>
        <v>0.103292264474882</v>
      </c>
      <c r="BD120" s="47" t="n">
        <f aca="false">+$B$5*BD104/BD117</f>
        <v>0.102532772066871</v>
      </c>
      <c r="BE120" s="47" t="n">
        <f aca="false">+$B$5*BE104/BE117</f>
        <v>0.10194489540457</v>
      </c>
      <c r="BF120" s="47" t="n">
        <f aca="false">+$B$5*BF104/BF117</f>
        <v>0.101478366030465</v>
      </c>
      <c r="BG120" s="47" t="n">
        <f aca="false">+$B$5*BG104/BG117</f>
        <v>0.101100965710508</v>
      </c>
      <c r="BH120" s="47" t="n">
        <f aca="false">+$B$5*BH104/BH117</f>
        <v>0.100793416525626</v>
      </c>
      <c r="BI120" s="47" t="n">
        <f aca="false">+$B$5*BI104/BI117</f>
        <v>0.100545840233695</v>
      </c>
    </row>
    <row r="121" customFormat="false" ht="16.5" hidden="false" customHeight="false" outlineLevel="0" collapsed="false">
      <c r="A121" s="49" t="str">
        <f aca="false">Base!A121</f>
        <v>All period gross MPK</v>
      </c>
      <c r="B121" s="47" t="n">
        <f aca="false">+AVERAGE($B120:B120)</f>
        <v>0.141293304042535</v>
      </c>
      <c r="C121" s="47" t="n">
        <f aca="false">+AVERAGE($B120:C120)</f>
        <v>0.141257819344939</v>
      </c>
      <c r="D121" s="47" t="n">
        <f aca="false">+AVERAGE($B120:D120)</f>
        <v>0.141044159025478</v>
      </c>
      <c r="E121" s="47" t="n">
        <f aca="false">+AVERAGE($B120:E120)</f>
        <v>0.140714060802535</v>
      </c>
      <c r="F121" s="47" t="n">
        <f aca="false">+AVERAGE($B120:F120)</f>
        <v>0.140305592194282</v>
      </c>
      <c r="G121" s="47" t="n">
        <f aca="false">+AVERAGE($B120:G120)</f>
        <v>0.139842080999563</v>
      </c>
      <c r="H121" s="47" t="n">
        <f aca="false">+AVERAGE($B120:H120)</f>
        <v>0.139338638997521</v>
      </c>
      <c r="I121" s="47" t="n">
        <f aca="false">+AVERAGE($B120:I120)</f>
        <v>0.138807669830583</v>
      </c>
      <c r="J121" s="47" t="n">
        <f aca="false">+AVERAGE($B120:J120)</f>
        <v>0.138264630472275</v>
      </c>
      <c r="K121" s="47" t="n">
        <f aca="false">+AVERAGE($B120:K120)</f>
        <v>0.137735518998338</v>
      </c>
      <c r="L121" s="47" t="n">
        <f aca="false">+AVERAGE($B120:L120)</f>
        <v>0.137268632854861</v>
      </c>
      <c r="M121" s="47" t="n">
        <f aca="false">+AVERAGE($B120:M120)</f>
        <v>0.136852179333774</v>
      </c>
      <c r="N121" s="47" t="n">
        <f aca="false">+AVERAGE($B120:N120)</f>
        <v>0.136445031289102</v>
      </c>
      <c r="O121" s="47" t="n">
        <f aca="false">+AVERAGE($B120:O120)</f>
        <v>0.136030699304929</v>
      </c>
      <c r="P121" s="47" t="n">
        <f aca="false">+AVERAGE($B120:P120)</f>
        <v>0.135604179167803</v>
      </c>
      <c r="Q121" s="47" t="n">
        <f aca="false">+AVERAGE($B120:Q120)</f>
        <v>0.135165663068586</v>
      </c>
      <c r="R121" s="47" t="n">
        <f aca="false">+AVERAGE($B120:R120)</f>
        <v>0.134717599606432</v>
      </c>
      <c r="S121" s="47" t="n">
        <f aca="false">+AVERAGE($B120:S120)</f>
        <v>0.134263422661862</v>
      </c>
      <c r="T121" s="47" t="n">
        <f aca="false">+AVERAGE($B120:T120)</f>
        <v>0.133807168286812</v>
      </c>
      <c r="U121" s="47" t="n">
        <f aca="false">+AVERAGE($B120:U120)</f>
        <v>0.133345646303346</v>
      </c>
      <c r="V121" s="47" t="n">
        <f aca="false">+AVERAGE($B120:V120)</f>
        <v>0.132879101919586</v>
      </c>
      <c r="W121" s="47" t="n">
        <f aca="false">+AVERAGE($B120:W120)</f>
        <v>0.132411555229922</v>
      </c>
      <c r="X121" s="47" t="n">
        <f aca="false">+AVERAGE($B120:X120)</f>
        <v>0.131945588661131</v>
      </c>
      <c r="Y121" s="47" t="n">
        <f aca="false">+AVERAGE($B120:Y120)</f>
        <v>0.131482852837696</v>
      </c>
      <c r="Z121" s="47" t="n">
        <f aca="false">+AVERAGE($B120:Z120)</f>
        <v>0.131024328379885</v>
      </c>
      <c r="AA121" s="47" t="n">
        <f aca="false">+AVERAGE($B120:AA120)</f>
        <v>0.130570426522537</v>
      </c>
      <c r="AB121" s="47" t="n">
        <f aca="false">+AVERAGE($B120:AB120)</f>
        <v>0.130120955499305</v>
      </c>
      <c r="AC121" s="47" t="n">
        <f aca="false">+AVERAGE($B120:AC120)</f>
        <v>0.129678200600447</v>
      </c>
      <c r="AD121" s="47" t="n">
        <f aca="false">+AVERAGE($B120:AD120)</f>
        <v>0.129240458639344</v>
      </c>
      <c r="AE121" s="47" t="n">
        <f aca="false">+AVERAGE($B120:AE120)</f>
        <v>0.128805323880524</v>
      </c>
      <c r="AF121" s="47" t="n">
        <f aca="false">+AVERAGE($B120:AF120)</f>
        <v>0.12838108791067</v>
      </c>
      <c r="AG121" s="47" t="n">
        <f aca="false">+AVERAGE($B120:AG120)</f>
        <v>0.127967139914948</v>
      </c>
      <c r="AH121" s="47" t="n">
        <f aca="false">+AVERAGE($B120:AH120)</f>
        <v>0.127562810322731</v>
      </c>
      <c r="AI121" s="47" t="n">
        <f aca="false">+AVERAGE($B120:AI120)</f>
        <v>0.12716738736326</v>
      </c>
      <c r="AJ121" s="47" t="n">
        <f aca="false">+AVERAGE($B120:AJ120)</f>
        <v>0.126780136822258</v>
      </c>
      <c r="AK121" s="47" t="n">
        <f aca="false">+AVERAGE($B120:AK120)</f>
        <v>0.126400326016082</v>
      </c>
      <c r="AL121" s="47" t="n">
        <f aca="false">+AVERAGE($B120:AL120)</f>
        <v>0.126027252682066</v>
      </c>
      <c r="AM121" s="47" t="n">
        <f aca="false">+AVERAGE($B120:AM120)</f>
        <v>0.125660278061042</v>
      </c>
      <c r="AN121" s="47" t="n">
        <f aca="false">+AVERAGE($B120:AN120)</f>
        <v>0.12529886133081</v>
      </c>
      <c r="AO121" s="47" t="n">
        <f aca="false">+AVERAGE($B120:AO120)</f>
        <v>0.124942590449659</v>
      </c>
      <c r="AP121" s="47" t="n">
        <f aca="false">+AVERAGE($B120:AP120)</f>
        <v>0.124591203673823</v>
      </c>
      <c r="AQ121" s="47" t="n">
        <f aca="false">+AVERAGE($B120:AQ120)</f>
        <v>0.124244597577852</v>
      </c>
      <c r="AR121" s="47" t="n">
        <f aca="false">+AVERAGE($B120:AR120)</f>
        <v>0.123902821503886</v>
      </c>
      <c r="AS121" s="47" t="n">
        <f aca="false">+AVERAGE($B120:AS120)</f>
        <v>0.123566063980384</v>
      </c>
      <c r="AT121" s="47" t="n">
        <f aca="false">+AVERAGE($B120:AT120)</f>
        <v>0.123234642146649</v>
      </c>
      <c r="AU121" s="47" t="n">
        <f aca="false">+AVERAGE($B120:AU120)</f>
        <v>0.1229090097285</v>
      </c>
      <c r="AV121" s="47" t="n">
        <f aca="false">+AVERAGE($B120:AV120)</f>
        <v>0.122589803671707</v>
      </c>
      <c r="AW121" s="47" t="n">
        <f aca="false">+AVERAGE($B120:AW120)</f>
        <v>0.122277957350272</v>
      </c>
      <c r="AX121" s="47" t="n">
        <f aca="false">+AVERAGE($B120:AX120)</f>
        <v>0.121974925250787</v>
      </c>
      <c r="AY121" s="47" t="n">
        <f aca="false">+AVERAGE($B120:AY120)</f>
        <v>0.121683100328969</v>
      </c>
      <c r="AZ121" s="47" t="n">
        <f aca="false">+AVERAGE($B120:AZ120)</f>
        <v>0.121406583660274</v>
      </c>
      <c r="BA121" s="47" t="n">
        <f aca="false">+AVERAGE($B120:BA120)</f>
        <v>0.121103962612808</v>
      </c>
      <c r="BB121" s="47" t="n">
        <f aca="false">+AVERAGE($B120:BB120)</f>
        <v>0.12078690021896</v>
      </c>
      <c r="BC121" s="47" t="n">
        <f aca="false">+AVERAGE($B120:BC120)</f>
        <v>0.120462925482958</v>
      </c>
      <c r="BD121" s="47" t="n">
        <f aca="false">+AVERAGE($B120:BD120)</f>
        <v>0.120136922693575</v>
      </c>
      <c r="BE121" s="47" t="n">
        <f aca="false">+AVERAGE($B120:BE120)</f>
        <v>0.119812065063414</v>
      </c>
      <c r="BF121" s="47" t="n">
        <f aca="false">+AVERAGE($B120:BF120)</f>
        <v>0.119490421220731</v>
      </c>
      <c r="BG121" s="47" t="n">
        <f aca="false">+AVERAGE($B120:BG120)</f>
        <v>0.119173361642968</v>
      </c>
      <c r="BH121" s="47" t="n">
        <f aca="false">+AVERAGE($B120:BH120)</f>
        <v>0.118861837149454</v>
      </c>
      <c r="BI121" s="47" t="n">
        <f aca="false">+AVERAGE($B120:BI120)</f>
        <v>0.118556570534191</v>
      </c>
    </row>
    <row r="122" customFormat="false" ht="22.5" hidden="false" customHeight="false" outlineLevel="0" collapsed="false">
      <c r="A122" s="88" t="str">
        <f aca="false">Base!A122</f>
        <v>WELFARE</v>
      </c>
      <c r="B122" s="53"/>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c r="AW122" s="47"/>
      <c r="AX122" s="47"/>
      <c r="AY122" s="47"/>
      <c r="AZ122" s="47"/>
      <c r="BA122" s="47"/>
      <c r="BB122" s="47"/>
      <c r="BC122" s="47"/>
      <c r="BD122" s="47"/>
      <c r="BE122" s="47"/>
      <c r="BF122" s="47"/>
      <c r="BG122" s="47"/>
      <c r="BH122" s="47"/>
      <c r="BI122" s="47"/>
    </row>
    <row r="123" customFormat="false" ht="16.5" hidden="false" customHeight="false" outlineLevel="0" collapsed="false">
      <c r="A123" s="49" t="str">
        <f aca="false">Base!A123</f>
        <v>Consumption ($trill per year)</v>
      </c>
      <c r="B123" s="53" t="n">
        <f aca="false">B110-B116</f>
        <v>47.0990874827757</v>
      </c>
      <c r="C123" s="47" t="n">
        <f aca="false">C110-C116</f>
        <v>56.2349121611304</v>
      </c>
      <c r="D123" s="47" t="n">
        <f aca="false">D110-D116</f>
        <v>66.4341625032424</v>
      </c>
      <c r="E123" s="47" t="n">
        <f aca="false">E110-E116</f>
        <v>77.6701674149669</v>
      </c>
      <c r="F123" s="47" t="n">
        <f aca="false">F110-F116</f>
        <v>89.9058192324739</v>
      </c>
      <c r="G123" s="47" t="n">
        <f aca="false">G110-G116</f>
        <v>103.094763410996</v>
      </c>
      <c r="H123" s="47" t="n">
        <f aca="false">H110-H116</f>
        <v>117.187511637538</v>
      </c>
      <c r="I123" s="47" t="n">
        <f aca="false">I110-I116</f>
        <v>132.147598199211</v>
      </c>
      <c r="J123" s="47" t="n">
        <f aca="false">J110-J116</f>
        <v>147.987304131174</v>
      </c>
      <c r="K123" s="47" t="n">
        <f aca="false">K110-K116</f>
        <v>164.841697585963</v>
      </c>
      <c r="L123" s="47" t="n">
        <f aca="false">L110-L116</f>
        <v>183.095095915961</v>
      </c>
      <c r="M123" s="47" t="n">
        <f aca="false">M110-M116</f>
        <v>202.894826688624</v>
      </c>
      <c r="N123" s="47" t="n">
        <f aca="false">N110-N116</f>
        <v>224.136566908848</v>
      </c>
      <c r="O123" s="47" t="n">
        <f aca="false">O110-O116</f>
        <v>246.749139356768</v>
      </c>
      <c r="P123" s="47" t="n">
        <f aca="false">P110-P116</f>
        <v>270.683176985481</v>
      </c>
      <c r="Q123" s="47" t="n">
        <f aca="false">Q110-Q116</f>
        <v>295.90446480865</v>
      </c>
      <c r="R123" s="47" t="n">
        <f aca="false">R110-R116</f>
        <v>322.391311044642</v>
      </c>
      <c r="S123" s="47" t="n">
        <f aca="false">S110-S116</f>
        <v>350.136358208809</v>
      </c>
      <c r="T123" s="47" t="n">
        <f aca="false">T110-T116</f>
        <v>379.157055327292</v>
      </c>
      <c r="U123" s="47" t="n">
        <f aca="false">U110-U116</f>
        <v>409.328903244755</v>
      </c>
      <c r="V123" s="47" t="n">
        <f aca="false">V110-V116</f>
        <v>440.551854636943</v>
      </c>
      <c r="W123" s="47" t="n">
        <f aca="false">W110-W116</f>
        <v>472.821876161903</v>
      </c>
      <c r="X123" s="47" t="n">
        <f aca="false">X110-X116</f>
        <v>506.122076508959</v>
      </c>
      <c r="Y123" s="47" t="n">
        <f aca="false">Y110-Y116</f>
        <v>540.423793312835</v>
      </c>
      <c r="Z123" s="47" t="n">
        <f aca="false">Z110-Z116</f>
        <v>575.684956572914</v>
      </c>
      <c r="AA123" s="47" t="n">
        <f aca="false">AA110-AA116</f>
        <v>611.844527836707</v>
      </c>
      <c r="AB123" s="47" t="n">
        <f aca="false">AB110-AB116</f>
        <v>648.807731135706</v>
      </c>
      <c r="AC123" s="47" t="n">
        <f aca="false">AC110-AC116</f>
        <v>686.618472306228</v>
      </c>
      <c r="AD123" s="47" t="n">
        <f aca="false">AD110-AD116</f>
        <v>725.115847204899</v>
      </c>
      <c r="AE123" s="47" t="n">
        <f aca="false">AE110-AE116</f>
        <v>764.10615148761</v>
      </c>
      <c r="AF123" s="47" t="n">
        <f aca="false">AF110-AF116</f>
        <v>804.074968982093</v>
      </c>
      <c r="AG123" s="47" t="n">
        <f aca="false">AG110-AG116</f>
        <v>845.033818003028</v>
      </c>
      <c r="AH123" s="47" t="n">
        <f aca="false">AH110-AH116</f>
        <v>886.983689942889</v>
      </c>
      <c r="AI123" s="47" t="n">
        <f aca="false">AI110-AI116</f>
        <v>929.910710155703</v>
      </c>
      <c r="AJ123" s="47" t="n">
        <f aca="false">AJ110-AJ116</f>
        <v>973.782340446023</v>
      </c>
      <c r="AK123" s="47" t="n">
        <f aca="false">AK110-AK116</f>
        <v>1018.54472030946</v>
      </c>
      <c r="AL123" s="47" t="n">
        <f aca="false">AL110-AL116</f>
        <v>1064.12181853362</v>
      </c>
      <c r="AM123" s="47" t="n">
        <f aca="false">AM110-AM116</f>
        <v>1110.41701691719</v>
      </c>
      <c r="AN123" s="47" t="n">
        <f aca="false">AN110-AN116</f>
        <v>1157.31743584204</v>
      </c>
      <c r="AO123" s="47" t="n">
        <f aca="false">AO110-AO116</f>
        <v>1204.70082546178</v>
      </c>
      <c r="AP123" s="47" t="n">
        <f aca="false">AP110-AP116</f>
        <v>1252.44430289641</v>
      </c>
      <c r="AQ123" s="47" t="n">
        <f aca="false">AQ110-AQ116</f>
        <v>1300.43382412104</v>
      </c>
      <c r="AR123" s="47" t="n">
        <f aca="false">AR110-AR116</f>
        <v>1348.57336152061</v>
      </c>
      <c r="AS123" s="47" t="n">
        <f aca="false">AS110-AS116</f>
        <v>1396.79345304755</v>
      </c>
      <c r="AT123" s="47" t="n">
        <f aca="false">AT110-AT116</f>
        <v>1445.06012421871</v>
      </c>
      <c r="AU123" s="47" t="n">
        <f aca="false">AU110-AU116</f>
        <v>1493.38712083656</v>
      </c>
      <c r="AV123" s="47" t="n">
        <f aca="false">AV110-AV116</f>
        <v>1541.85702962083</v>
      </c>
      <c r="AW123" s="47" t="n">
        <f aca="false">AW110-AW116</f>
        <v>1590.66117622369</v>
      </c>
      <c r="AX123" s="47" t="n">
        <f aca="false">AX110-AX116</f>
        <v>1640.17555117942</v>
      </c>
      <c r="AY123" s="47" t="n">
        <f aca="false">AY110-AY116</f>
        <v>1691.10527316375</v>
      </c>
      <c r="AZ123" s="47" t="n">
        <f aca="false">AZ110-AZ116</f>
        <v>1700.09755620827</v>
      </c>
      <c r="BA123" s="47" t="n">
        <f aca="false">BA110-BA116</f>
        <v>1757.82959665299</v>
      </c>
      <c r="BB123" s="47" t="n">
        <f aca="false">BB110-BB116</f>
        <v>1812.40710447404</v>
      </c>
      <c r="BC123" s="47" t="n">
        <f aca="false">BC110-BC116</f>
        <v>1864.66302889636</v>
      </c>
      <c r="BD123" s="47" t="n">
        <f aca="false">BD110-BD116</f>
        <v>1915.14484482032</v>
      </c>
      <c r="BE123" s="47" t="n">
        <f aca="false">BE110-BE116</f>
        <v>1964.16966771542</v>
      </c>
      <c r="BF123" s="47" t="n">
        <f aca="false">BF110-BF116</f>
        <v>2011.85769142023</v>
      </c>
      <c r="BG123" s="47" t="n">
        <f aca="false">BG110-BG116</f>
        <v>2058.15881672713</v>
      </c>
      <c r="BH123" s="47" t="n">
        <f aca="false">BH110-BH116</f>
        <v>2102.88273393232</v>
      </c>
      <c r="BI123" s="47" t="n">
        <f aca="false">BI110-BI116</f>
        <v>2145.73644044633</v>
      </c>
    </row>
    <row r="124" customFormat="false" ht="16.5" hidden="false" customHeight="false" outlineLevel="0" collapsed="false">
      <c r="A124" s="49" t="str">
        <f aca="false">Base!A124</f>
        <v>Net capital accumulation ($trill per year)</v>
      </c>
      <c r="B124" s="53" t="n">
        <f aca="false">+C124</f>
        <v>5.18785292559272</v>
      </c>
      <c r="C124" s="53" t="n">
        <f aca="false">+(C117-B117)/(C2-B2)</f>
        <v>5.18785292559272</v>
      </c>
      <c r="D124" s="53" t="n">
        <f aca="false">+(D117-C117)/(D2-C2)</f>
        <v>5.95902795968887</v>
      </c>
      <c r="E124" s="53" t="n">
        <f aca="false">+(E117-D117)/(E2-D2)</f>
        <v>6.73760482965653</v>
      </c>
      <c r="F124" s="53" t="n">
        <f aca="false">+(F117-E117)/(F2-E2)</f>
        <v>7.53458877068279</v>
      </c>
      <c r="G124" s="53" t="n">
        <f aca="false">+(G117-F117)/(G2-F2)</f>
        <v>8.35940740680144</v>
      </c>
      <c r="H124" s="53" t="n">
        <f aca="false">+(H117-G117)/(H2-G2)</f>
        <v>9.21578709688704</v>
      </c>
      <c r="I124" s="53" t="n">
        <f aca="false">+(I117-H117)/(I2-H2)</f>
        <v>10.0910393366443</v>
      </c>
      <c r="J124" s="53" t="n">
        <f aca="false">+(J117-I117)/(J2-I2)</f>
        <v>10.9327754103133</v>
      </c>
      <c r="K124" s="53" t="n">
        <f aca="false">+(K117-J117)/(K2-J2)</f>
        <v>11.601458203021</v>
      </c>
      <c r="L124" s="53" t="n">
        <f aca="false">+(L117-K117)/(L2-K2)</f>
        <v>11.7749385261696</v>
      </c>
      <c r="M124" s="53" t="n">
        <f aca="false">+(M117-L117)/(M2-L2)</f>
        <v>12.4528309476638</v>
      </c>
      <c r="N124" s="53" t="n">
        <f aca="false">+(N117-M117)/(N2-M2)</f>
        <v>13.7685513827989</v>
      </c>
      <c r="O124" s="53" t="n">
        <f aca="false">+(O117-N117)/(O2-N2)</f>
        <v>14.9729155640874</v>
      </c>
      <c r="P124" s="53" t="n">
        <f aca="false">+(P117-O117)/(P2-O2)</f>
        <v>16.10366559525</v>
      </c>
      <c r="Q124" s="53" t="n">
        <f aca="false">+(Q117-P117)/(Q2-P2)</f>
        <v>17.1818312865249</v>
      </c>
      <c r="R124" s="53" t="n">
        <f aca="false">+(R117-Q117)/(R2-Q2)</f>
        <v>18.2155046882407</v>
      </c>
      <c r="S124" s="53" t="n">
        <f aca="false">+(S117-R117)/(S2-R2)</f>
        <v>19.199901521741</v>
      </c>
      <c r="T124" s="53" t="n">
        <f aca="false">+(T117-S117)/(T2-S2)</f>
        <v>20.1129899129547</v>
      </c>
      <c r="U124" s="53" t="n">
        <f aca="false">+(U117-T117)/(U2-T2)</f>
        <v>21.3956057378361</v>
      </c>
      <c r="V124" s="53" t="n">
        <f aca="false">+(V117-U117)/(V2-U2)</f>
        <v>22.5570648926112</v>
      </c>
      <c r="W124" s="53" t="n">
        <f aca="false">+(W117-V117)/(W2-V2)</f>
        <v>23.4419143800653</v>
      </c>
      <c r="X124" s="53" t="n">
        <f aca="false">+(X117-W117)/(X2-W2)</f>
        <v>24.3453437979823</v>
      </c>
      <c r="Y124" s="53" t="n">
        <f aca="false">+(Y117-X117)/(Y2-X2)</f>
        <v>25.260677310195</v>
      </c>
      <c r="Z124" s="53" t="n">
        <f aca="false">+(Z117-Y117)/(Z2-Y2)</f>
        <v>26.1893390820673</v>
      </c>
      <c r="AA124" s="53" t="n">
        <f aca="false">+(AA117-Z117)/(AA2-Z2)</f>
        <v>27.1441753136085</v>
      </c>
      <c r="AB124" s="53" t="n">
        <f aca="false">+(AB117-AA117)/(AB2-AA2)</f>
        <v>28.1570983592002</v>
      </c>
      <c r="AC124" s="53" t="n">
        <f aca="false">+(AC117-AB117)/(AC2-AB2)</f>
        <v>28.7686660507735</v>
      </c>
      <c r="AD124" s="53" t="n">
        <f aca="false">+(AD117-AC117)/(AD2-AC2)</f>
        <v>29.9439993631995</v>
      </c>
      <c r="AE124" s="53" t="n">
        <f aca="false">+(AE117-AD117)/(AE2-AD2)</f>
        <v>31.3361466801484</v>
      </c>
      <c r="AF124" s="53" t="n">
        <f aca="false">+(AF117-AE117)/(AF2-AE2)</f>
        <v>30.5451314768367</v>
      </c>
      <c r="AG124" s="53" t="n">
        <f aca="false">+(AG117-AF117)/(AG2-AF2)</f>
        <v>31.2762110313382</v>
      </c>
      <c r="AH124" s="53" t="n">
        <f aca="false">+(AH117-AG117)/(AH2-AG2)</f>
        <v>32.0096295880505</v>
      </c>
      <c r="AI124" s="53" t="n">
        <f aca="false">+(AI117-AH117)/(AI2-AH2)</f>
        <v>32.7490025002169</v>
      </c>
      <c r="AJ124" s="53" t="n">
        <f aca="false">+(AJ117-AI117)/(AJ2-AI2)</f>
        <v>33.4961349373877</v>
      </c>
      <c r="AK124" s="53" t="n">
        <f aca="false">+(AK117-AJ117)/(AK2-AJ2)</f>
        <v>34.2498436794865</v>
      </c>
      <c r="AL124" s="53" t="n">
        <f aca="false">+(AL117-AK117)/(AL2-AK2)</f>
        <v>35.0045516594275</v>
      </c>
      <c r="AM124" s="53" t="n">
        <f aca="false">+(AM117-AL117)/(AM2-AL2)</f>
        <v>35.7490963275044</v>
      </c>
      <c r="AN124" s="53" t="n">
        <f aca="false">+(AN117-AM117)/(AN2-AM2)</f>
        <v>36.4663519734928</v>
      </c>
      <c r="AO124" s="53" t="n">
        <f aca="false">+(AO117-AN117)/(AO2-AN2)</f>
        <v>37.1342491157064</v>
      </c>
      <c r="AP124" s="53" t="n">
        <f aca="false">+(AP117-AO117)/(AP2-AO2)</f>
        <v>37.7282997880728</v>
      </c>
      <c r="AQ124" s="53" t="n">
        <f aca="false">+(AQ117-AP117)/(AQ2-AP2)</f>
        <v>38.2249164541732</v>
      </c>
      <c r="AR124" s="53" t="n">
        <f aca="false">+(AR117-AQ117)/(AR2-AQ2)</f>
        <v>38.6039633510043</v>
      </c>
      <c r="AS124" s="53" t="n">
        <f aca="false">+(AS117-AR117)/(AS2-AR2)</f>
        <v>38.8485624725237</v>
      </c>
      <c r="AT124" s="53" t="n">
        <f aca="false">+(AT117-AS117)/(AT2-AS2)</f>
        <v>38.9403834906334</v>
      </c>
      <c r="AU124" s="53" t="n">
        <f aca="false">+(AU117-AT117)/(AU2-AT2)</f>
        <v>38.8489748813747</v>
      </c>
      <c r="AV124" s="53" t="n">
        <f aca="false">+(AV117-AU117)/(AV2-AU2)</f>
        <v>38.5131646068574</v>
      </c>
      <c r="AW124" s="53" t="n">
        <f aca="false">+(AW117-AV117)/(AW2-AV2)</f>
        <v>37.8102407834671</v>
      </c>
      <c r="AX124" s="53" t="n">
        <f aca="false">+(AX117-AW117)/(AX2-AW2)</f>
        <v>36.5033140176361</v>
      </c>
      <c r="AY124" s="53" t="n">
        <f aca="false">+(AY117-AX117)/(AY2-AX2)</f>
        <v>34.147530882425</v>
      </c>
      <c r="AZ124" s="53" t="n">
        <f aca="false">+(AZ117-AY117)/(AZ2-AY2)</f>
        <v>29.9165245186552</v>
      </c>
      <c r="BA124" s="53" t="n">
        <f aca="false">+(BA117-AZ117)/(BA2-AZ2)</f>
        <v>67.12569374997</v>
      </c>
      <c r="BB124" s="53" t="n">
        <f aca="false">+(BB117-BA117)/(BB2-BA2)</f>
        <v>59.7401721291933</v>
      </c>
      <c r="BC124" s="53" t="n">
        <f aca="false">+(BC117-BB117)/(BC2-BB2)</f>
        <v>54.2806421429983</v>
      </c>
      <c r="BD124" s="53" t="n">
        <f aca="false">+(BD117-BC117)/(BD2-BC2)</f>
        <v>50.2484357765165</v>
      </c>
      <c r="BE124" s="53" t="n">
        <f aca="false">+(BE117-BD117)/(BE2-BD2)</f>
        <v>47.2496883156242</v>
      </c>
      <c r="BF124" s="53" t="n">
        <f aca="false">+(BF117-BE117)/(BF2-BE2)</f>
        <v>44.9716121405934</v>
      </c>
      <c r="BG124" s="53" t="n">
        <f aca="false">+(BG117-BF117)/(BG2-BF2)</f>
        <v>43.1609383647959</v>
      </c>
      <c r="BH124" s="53" t="n">
        <f aca="false">+(BH117-BG117)/(BH2-BG2)</f>
        <v>41.6088157719278</v>
      </c>
      <c r="BI124" s="53" t="n">
        <f aca="false">+(BI117-BH117)/(BI2-BH2)</f>
        <v>40.1430965094929</v>
      </c>
      <c r="BJ124" s="54"/>
      <c r="BK124" s="54"/>
      <c r="BL124" s="54"/>
      <c r="BM124" s="54"/>
      <c r="BN124" s="54"/>
      <c r="BO124" s="54"/>
      <c r="BP124" s="54"/>
      <c r="BQ124" s="54"/>
      <c r="BR124" s="54"/>
      <c r="BS124" s="54"/>
      <c r="BT124" s="54"/>
      <c r="BU124" s="54"/>
      <c r="BV124" s="54"/>
      <c r="BW124" s="54"/>
      <c r="BX124" s="54"/>
      <c r="BY124" s="54"/>
      <c r="BZ124" s="54"/>
      <c r="CA124" s="54"/>
      <c r="CB124" s="54"/>
      <c r="CC124" s="54"/>
      <c r="CD124" s="54"/>
      <c r="CE124" s="54"/>
      <c r="CF124" s="54"/>
      <c r="CG124" s="54"/>
      <c r="CH124" s="54"/>
      <c r="CI124" s="54"/>
      <c r="CJ124" s="54"/>
      <c r="CK124" s="54"/>
      <c r="CL124" s="54"/>
      <c r="CM124" s="54"/>
      <c r="CN124" s="54"/>
      <c r="CO124" s="54"/>
      <c r="CP124" s="54"/>
      <c r="CQ124" s="54"/>
      <c r="CR124" s="54"/>
      <c r="CS124" s="54"/>
      <c r="CT124" s="54"/>
      <c r="CU124" s="54"/>
      <c r="CV124" s="54"/>
      <c r="CW124" s="54"/>
      <c r="CX124" s="54"/>
      <c r="CY124" s="54"/>
      <c r="CZ124" s="54"/>
      <c r="DA124" s="54"/>
      <c r="DB124" s="54"/>
      <c r="DC124" s="54"/>
      <c r="DD124" s="54"/>
      <c r="DE124" s="54"/>
      <c r="DF124" s="54"/>
      <c r="DG124" s="54"/>
      <c r="DH124" s="54"/>
      <c r="DI124" s="54"/>
      <c r="DJ124" s="54"/>
      <c r="DK124" s="54"/>
      <c r="DL124" s="54"/>
      <c r="DM124" s="54"/>
      <c r="DN124" s="54"/>
      <c r="DO124" s="54"/>
      <c r="DP124" s="54"/>
      <c r="DQ124" s="54"/>
      <c r="DR124" s="54"/>
      <c r="DS124" s="54"/>
      <c r="DT124" s="54"/>
    </row>
    <row r="125" customFormat="false" ht="16.5" hidden="false" customHeight="false" outlineLevel="0" collapsed="false">
      <c r="A125" s="49" t="str">
        <f aca="false">Base!A125</f>
        <v>Net National Income (Consumption basis)</v>
      </c>
      <c r="B125" s="53" t="n">
        <f aca="false">+SUM(B123:B124)</f>
        <v>52.2869404083684</v>
      </c>
      <c r="C125" s="53" t="n">
        <f aca="false">+SUM(C123:C124)</f>
        <v>61.4227650867231</v>
      </c>
      <c r="D125" s="53" t="n">
        <f aca="false">+SUM(D123:D124)</f>
        <v>72.3931904629312</v>
      </c>
      <c r="E125" s="53" t="n">
        <f aca="false">+SUM(E123:E124)</f>
        <v>84.4077722446234</v>
      </c>
      <c r="F125" s="53" t="n">
        <f aca="false">+SUM(F123:F124)</f>
        <v>97.4404080031567</v>
      </c>
      <c r="G125" s="53" t="n">
        <f aca="false">+SUM(G123:G124)</f>
        <v>111.454170817797</v>
      </c>
      <c r="H125" s="53" t="n">
        <f aca="false">+SUM(H123:H124)</f>
        <v>126.403298734425</v>
      </c>
      <c r="I125" s="53" t="n">
        <f aca="false">+SUM(I123:I124)</f>
        <v>142.238637535855</v>
      </c>
      <c r="J125" s="53" t="n">
        <f aca="false">+SUM(J123:J124)</f>
        <v>158.920079541488</v>
      </c>
      <c r="K125" s="53" t="n">
        <f aca="false">+SUM(K123:K124)</f>
        <v>176.443155788984</v>
      </c>
      <c r="L125" s="53" t="n">
        <f aca="false">+SUM(L123:L124)</f>
        <v>194.870034442131</v>
      </c>
      <c r="M125" s="53" t="n">
        <f aca="false">+SUM(M123:M124)</f>
        <v>215.347657636288</v>
      </c>
      <c r="N125" s="53" t="n">
        <f aca="false">+SUM(N123:N124)</f>
        <v>237.905118291647</v>
      </c>
      <c r="O125" s="53" t="n">
        <f aca="false">+SUM(O123:O124)</f>
        <v>261.722054920856</v>
      </c>
      <c r="P125" s="53" t="n">
        <f aca="false">+SUM(P123:P124)</f>
        <v>286.786842580731</v>
      </c>
      <c r="Q125" s="53" t="n">
        <f aca="false">+SUM(Q123:Q124)</f>
        <v>313.086296095175</v>
      </c>
      <c r="R125" s="53" t="n">
        <f aca="false">+SUM(R123:R124)</f>
        <v>340.606815732883</v>
      </c>
      <c r="S125" s="53" t="n">
        <f aca="false">+SUM(S123:S124)</f>
        <v>369.33625973055</v>
      </c>
      <c r="T125" s="53" t="n">
        <f aca="false">+SUM(T123:T124)</f>
        <v>399.270045240247</v>
      </c>
      <c r="U125" s="53" t="n">
        <f aca="false">+SUM(U123:U124)</f>
        <v>430.724508982592</v>
      </c>
      <c r="V125" s="53" t="n">
        <f aca="false">+SUM(V123:V124)</f>
        <v>463.108919529555</v>
      </c>
      <c r="W125" s="53" t="n">
        <f aca="false">+SUM(W123:W124)</f>
        <v>496.263790541968</v>
      </c>
      <c r="X125" s="53" t="n">
        <f aca="false">+SUM(X123:X124)</f>
        <v>530.467420306941</v>
      </c>
      <c r="Y125" s="53" t="n">
        <f aca="false">+SUM(Y123:Y124)</f>
        <v>565.68447062303</v>
      </c>
      <c r="Z125" s="53" t="n">
        <f aca="false">+SUM(Z123:Z124)</f>
        <v>601.874295654981</v>
      </c>
      <c r="AA125" s="53" t="n">
        <f aca="false">+SUM(AA123:AA124)</f>
        <v>638.988703150316</v>
      </c>
      <c r="AB125" s="53" t="n">
        <f aca="false">+SUM(AB123:AB124)</f>
        <v>676.964829494906</v>
      </c>
      <c r="AC125" s="53" t="n">
        <f aca="false">+SUM(AC123:AC124)</f>
        <v>715.387138357002</v>
      </c>
      <c r="AD125" s="53" t="n">
        <f aca="false">+SUM(AD123:AD124)</f>
        <v>755.059846568098</v>
      </c>
      <c r="AE125" s="53" t="n">
        <f aca="false">+SUM(AE123:AE124)</f>
        <v>795.442298167758</v>
      </c>
      <c r="AF125" s="53" t="n">
        <f aca="false">+SUM(AF123:AF124)</f>
        <v>834.62010045893</v>
      </c>
      <c r="AG125" s="53" t="n">
        <f aca="false">+SUM(AG123:AG124)</f>
        <v>876.310029034366</v>
      </c>
      <c r="AH125" s="53" t="n">
        <f aca="false">+SUM(AH123:AH124)</f>
        <v>918.993319530939</v>
      </c>
      <c r="AI125" s="53" t="n">
        <f aca="false">+SUM(AI123:AI124)</f>
        <v>962.65971265592</v>
      </c>
      <c r="AJ125" s="53" t="n">
        <f aca="false">+SUM(AJ123:AJ124)</f>
        <v>1007.27847538341</v>
      </c>
      <c r="AK125" s="53" t="n">
        <f aca="false">+SUM(AK123:AK124)</f>
        <v>1052.79456398895</v>
      </c>
      <c r="AL125" s="53" t="n">
        <f aca="false">+SUM(AL123:AL124)</f>
        <v>1099.12637019305</v>
      </c>
      <c r="AM125" s="53" t="n">
        <f aca="false">+SUM(AM123:AM124)</f>
        <v>1146.16611324469</v>
      </c>
      <c r="AN125" s="53" t="n">
        <f aca="false">+SUM(AN123:AN124)</f>
        <v>1193.78378781553</v>
      </c>
      <c r="AO125" s="53" t="n">
        <f aca="false">+SUM(AO123:AO124)</f>
        <v>1241.83507457749</v>
      </c>
      <c r="AP125" s="53" t="n">
        <f aca="false">+SUM(AP123:AP124)</f>
        <v>1290.17260268448</v>
      </c>
      <c r="AQ125" s="53" t="n">
        <f aca="false">+SUM(AQ123:AQ124)</f>
        <v>1338.65874057521</v>
      </c>
      <c r="AR125" s="53" t="n">
        <f aca="false">+SUM(AR123:AR124)</f>
        <v>1387.17732487161</v>
      </c>
      <c r="AS125" s="53" t="n">
        <f aca="false">+SUM(AS123:AS124)</f>
        <v>1435.64201552007</v>
      </c>
      <c r="AT125" s="53" t="n">
        <f aca="false">+SUM(AT123:AT124)</f>
        <v>1484.00050770934</v>
      </c>
      <c r="AU125" s="53" t="n">
        <f aca="false">+SUM(AU123:AU124)</f>
        <v>1532.23609571794</v>
      </c>
      <c r="AV125" s="53" t="n">
        <f aca="false">+SUM(AV123:AV124)</f>
        <v>1580.37019422768</v>
      </c>
      <c r="AW125" s="53" t="n">
        <f aca="false">+SUM(AW123:AW124)</f>
        <v>1628.47141700715</v>
      </c>
      <c r="AX125" s="53" t="n">
        <f aca="false">+SUM(AX123:AX124)</f>
        <v>1676.67886519705</v>
      </c>
      <c r="AY125" s="53" t="n">
        <f aca="false">+SUM(AY123:AY124)</f>
        <v>1725.25280404617</v>
      </c>
      <c r="AZ125" s="53" t="n">
        <f aca="false">+SUM(AZ123:AZ124)</f>
        <v>1730.01408072693</v>
      </c>
      <c r="BA125" s="53" t="n">
        <f aca="false">+SUM(BA123:BA124)</f>
        <v>1824.95529040296</v>
      </c>
      <c r="BB125" s="53" t="n">
        <f aca="false">+SUM(BB123:BB124)</f>
        <v>1872.14727660323</v>
      </c>
      <c r="BC125" s="53" t="n">
        <f aca="false">+SUM(BC123:BC124)</f>
        <v>1918.94367103936</v>
      </c>
      <c r="BD125" s="53" t="n">
        <f aca="false">+SUM(BD123:BD124)</f>
        <v>1965.39328059684</v>
      </c>
      <c r="BE125" s="53" t="n">
        <f aca="false">+SUM(BE123:BE124)</f>
        <v>2011.41935603105</v>
      </c>
      <c r="BF125" s="53" t="n">
        <f aca="false">+SUM(BF123:BF124)</f>
        <v>2056.82930356082</v>
      </c>
      <c r="BG125" s="53" t="n">
        <f aca="false">+SUM(BG123:BG124)</f>
        <v>2101.31975509192</v>
      </c>
      <c r="BH125" s="53" t="n">
        <f aca="false">+SUM(BH123:BH124)</f>
        <v>2144.49154970425</v>
      </c>
      <c r="BI125" s="53" t="n">
        <f aca="false">+SUM(BI123:BI124)</f>
        <v>2185.87953695583</v>
      </c>
      <c r="BJ125" s="54"/>
      <c r="BK125" s="54"/>
      <c r="BL125" s="54"/>
      <c r="BM125" s="54"/>
      <c r="BN125" s="54"/>
      <c r="BO125" s="54"/>
      <c r="BP125" s="54"/>
      <c r="BQ125" s="54"/>
      <c r="BR125" s="54"/>
      <c r="BS125" s="54"/>
      <c r="BT125" s="54"/>
      <c r="BU125" s="54"/>
      <c r="BV125" s="54"/>
      <c r="BW125" s="54"/>
      <c r="BX125" s="54"/>
      <c r="BY125" s="54"/>
      <c r="BZ125" s="54"/>
      <c r="CA125" s="54"/>
      <c r="CB125" s="54"/>
      <c r="CC125" s="54"/>
      <c r="CD125" s="54"/>
      <c r="CE125" s="54"/>
      <c r="CF125" s="54"/>
      <c r="CG125" s="54"/>
      <c r="CH125" s="54"/>
      <c r="CI125" s="54"/>
      <c r="CJ125" s="54"/>
      <c r="CK125" s="54"/>
      <c r="CL125" s="54"/>
      <c r="CM125" s="54"/>
      <c r="CN125" s="54"/>
      <c r="CO125" s="54"/>
      <c r="CP125" s="54"/>
      <c r="CQ125" s="54"/>
      <c r="CR125" s="54"/>
      <c r="CS125" s="54"/>
      <c r="CT125" s="54"/>
      <c r="CU125" s="54"/>
      <c r="CV125" s="54"/>
      <c r="CW125" s="54"/>
      <c r="CX125" s="54"/>
      <c r="CY125" s="54"/>
      <c r="CZ125" s="54"/>
      <c r="DA125" s="54"/>
      <c r="DB125" s="54"/>
      <c r="DC125" s="54"/>
      <c r="DD125" s="54"/>
      <c r="DE125" s="54"/>
      <c r="DF125" s="54"/>
      <c r="DG125" s="54"/>
      <c r="DH125" s="54"/>
      <c r="DI125" s="54"/>
      <c r="DJ125" s="54"/>
      <c r="DK125" s="54"/>
      <c r="DL125" s="54"/>
      <c r="DM125" s="54"/>
      <c r="DN125" s="54"/>
      <c r="DO125" s="54"/>
      <c r="DP125" s="54"/>
      <c r="DQ125" s="54"/>
      <c r="DR125" s="54"/>
      <c r="DS125" s="54"/>
      <c r="DT125" s="54"/>
    </row>
    <row r="126" customFormat="false" ht="16.5" hidden="false" customHeight="false" outlineLevel="0" collapsed="false">
      <c r="A126" s="49" t="str">
        <f aca="false">Base!A126</f>
        <v>Consumption per capita ($thous per year)</v>
      </c>
      <c r="B126" s="47" t="n">
        <f aca="false">(B123/B53)*1000</f>
        <v>6.88784549324009</v>
      </c>
      <c r="C126" s="47" t="n">
        <f aca="false">(C123/C53)*1000</f>
        <v>7.76458158340672</v>
      </c>
      <c r="D126" s="47" t="n">
        <f aca="false">(D123/D53)*1000</f>
        <v>8.72748521812746</v>
      </c>
      <c r="E126" s="47" t="n">
        <f aca="false">(E123/E53)*1000</f>
        <v>9.77313384424297</v>
      </c>
      <c r="F126" s="47" t="n">
        <f aca="false">(F123/F53)*1000</f>
        <v>10.898270292459</v>
      </c>
      <c r="G126" s="47" t="n">
        <f aca="false">(G123/G53)*1000</f>
        <v>12.0995345180358</v>
      </c>
      <c r="H126" s="47" t="n">
        <f aca="false">(H123/H53)*1000</f>
        <v>13.3738586086898</v>
      </c>
      <c r="I126" s="47" t="n">
        <f aca="false">(I123/I53)*1000</f>
        <v>14.7199725486077</v>
      </c>
      <c r="J126" s="47" t="n">
        <f aca="false">(J123/J53)*1000</f>
        <v>16.1419212161163</v>
      </c>
      <c r="K126" s="47" t="n">
        <f aca="false">(K123/K53)*1000</f>
        <v>17.6564160722545</v>
      </c>
      <c r="L126" s="47" t="n">
        <f aca="false">(L123/L53)*1000</f>
        <v>19.3052250307147</v>
      </c>
      <c r="M126" s="47" t="n">
        <f aca="false">(M123/M53)*1000</f>
        <v>21.1031852303464</v>
      </c>
      <c r="N126" s="47" t="n">
        <f aca="false">(N123/N53)*1000</f>
        <v>23.0389171866801</v>
      </c>
      <c r="O126" s="47" t="n">
        <f aca="false">(O123/O53)*1000</f>
        <v>25.1052422235601</v>
      </c>
      <c r="P126" s="47" t="n">
        <f aca="false">(P123/P53)*1000</f>
        <v>27.2976017414912</v>
      </c>
      <c r="Q126" s="47" t="n">
        <f aca="false">(Q123/Q53)*1000</f>
        <v>29.6131432650812</v>
      </c>
      <c r="R126" s="47" t="n">
        <f aca="false">(R123/R53)*1000</f>
        <v>32.0503171401738</v>
      </c>
      <c r="S126" s="47" t="n">
        <f aca="false">(S123/S53)*1000</f>
        <v>34.6089705028726</v>
      </c>
      <c r="T126" s="47" t="n">
        <f aca="false">(T123/T53)*1000</f>
        <v>37.291319371672</v>
      </c>
      <c r="U126" s="47" t="n">
        <f aca="false">(U123/U53)*1000</f>
        <v>40.0855622667399</v>
      </c>
      <c r="V126" s="47" t="n">
        <f aca="false">(V123/V53)*1000</f>
        <v>42.9823889265458</v>
      </c>
      <c r="W126" s="47" t="n">
        <f aca="false">(W123/W53)*1000</f>
        <v>45.981843656159</v>
      </c>
      <c r="X126" s="47" t="n">
        <f aca="false">(X123/X53)*1000</f>
        <v>49.0826081214165</v>
      </c>
      <c r="Y126" s="47" t="n">
        <f aca="false">(Y123/Y53)*1000</f>
        <v>52.2821394560401</v>
      </c>
      <c r="Z126" s="47" t="n">
        <f aca="false">(Z123/Z53)*1000</f>
        <v>55.5765358602675</v>
      </c>
      <c r="AA126" s="47" t="n">
        <f aca="false">(AA123/AA53)*1000</f>
        <v>58.9600201282656</v>
      </c>
      <c r="AB126" s="47" t="n">
        <f aca="false">(AB123/AB53)*1000</f>
        <v>62.4235375211536</v>
      </c>
      <c r="AC126" s="47" t="n">
        <f aca="false">(AC123/AC53)*1000</f>
        <v>65.9713453899234</v>
      </c>
      <c r="AD126" s="47" t="n">
        <f aca="false">(AD123/AD53)*1000</f>
        <v>69.5879667640305</v>
      </c>
      <c r="AE126" s="47" t="n">
        <f aca="false">(AE123/AE53)*1000</f>
        <v>73.2548015370096</v>
      </c>
      <c r="AF126" s="47" t="n">
        <f aca="false">(AF123/AF53)*1000</f>
        <v>77.0183366552021</v>
      </c>
      <c r="AG126" s="47" t="n">
        <f aca="false">(AG123/AG53)*1000</f>
        <v>80.8794964251457</v>
      </c>
      <c r="AH126" s="47" t="n">
        <f aca="false">(AH123/AH53)*1000</f>
        <v>84.8381899447031</v>
      </c>
      <c r="AI126" s="47" t="n">
        <f aca="false">(AI123/AI53)*1000</f>
        <v>88.892903522766</v>
      </c>
      <c r="AJ126" s="47" t="n">
        <f aca="false">(AJ123/AJ53)*1000</f>
        <v>93.0403440309884</v>
      </c>
      <c r="AK126" s="47" t="n">
        <f aca="false">(AK123/AK53)*1000</f>
        <v>97.2751899937608</v>
      </c>
      <c r="AL126" s="47" t="n">
        <f aca="false">(AL123/AL53)*1000</f>
        <v>101.590014331822</v>
      </c>
      <c r="AM126" s="47" t="n">
        <f aca="false">(AM123/AM53)*1000</f>
        <v>105.975437932638</v>
      </c>
      <c r="AN126" s="47" t="n">
        <f aca="false">(AN123/AN53)*1000</f>
        <v>110.420543497382</v>
      </c>
      <c r="AO126" s="47" t="n">
        <f aca="false">(AO123/AO53)*1000</f>
        <v>114.913532860096</v>
      </c>
      <c r="AP126" s="47" t="n">
        <f aca="false">(AP123/AP53)*1000</f>
        <v>119.442559289</v>
      </c>
      <c r="AQ126" s="47" t="n">
        <f aca="false">(AQ123/AQ53)*1000</f>
        <v>123.996629063074</v>
      </c>
      <c r="AR126" s="47" t="n">
        <f aca="false">(AR123/AR53)*1000</f>
        <v>128.566474548211</v>
      </c>
      <c r="AS126" s="47" t="n">
        <f aca="false">(AS123/AS53)*1000</f>
        <v>133.145367241564</v>
      </c>
      <c r="AT126" s="47" t="n">
        <f aca="false">(AT123/AT53)*1000</f>
        <v>137.729966422152</v>
      </c>
      <c r="AU126" s="47" t="n">
        <f aca="false">(AU123/AU53)*1000</f>
        <v>142.321483431882</v>
      </c>
      <c r="AV126" s="47" t="n">
        <f aca="false">(AV123/AV53)*1000</f>
        <v>146.927692890896</v>
      </c>
      <c r="AW126" s="47" t="n">
        <f aca="false">(AW123/AW53)*1000</f>
        <v>151.566732798415</v>
      </c>
      <c r="AX126" s="47" t="n">
        <f aca="false">(AX123/AX53)*1000</f>
        <v>156.274336524166</v>
      </c>
      <c r="AY126" s="47" t="n">
        <f aca="false">(AY123/AY53)*1000</f>
        <v>161.117593053198</v>
      </c>
      <c r="AZ126" s="47" t="n">
        <f aca="false">(AZ123/AZ53)*1000</f>
        <v>161.966242682768</v>
      </c>
      <c r="BA126" s="47" t="n">
        <f aca="false">(BA123/BA53)*1000</f>
        <v>167.459072597618</v>
      </c>
      <c r="BB126" s="47" t="n">
        <f aca="false">(BB123/BB53)*1000</f>
        <v>172.651924344342</v>
      </c>
      <c r="BC126" s="47" t="n">
        <f aca="false">(BC123/BC53)*1000</f>
        <v>177.624129240349</v>
      </c>
      <c r="BD126" s="47" t="n">
        <f aca="false">(BD123/BD53)*1000</f>
        <v>182.427810990519</v>
      </c>
      <c r="BE126" s="47" t="n">
        <f aca="false">(BE123/BE53)*1000</f>
        <v>187.093143797431</v>
      </c>
      <c r="BF126" s="47" t="n">
        <f aca="false">(BF123/BF53)*1000</f>
        <v>191.631542469364</v>
      </c>
      <c r="BG126" s="47" t="n">
        <f aca="false">(BG123/BG53)*1000</f>
        <v>196.038201945749</v>
      </c>
      <c r="BH126" s="47" t="n">
        <f aca="false">(BH123/BH53)*1000</f>
        <v>200.294964473889</v>
      </c>
      <c r="BI126" s="47" t="n">
        <f aca="false">(BI123/BI53)*1000</f>
        <v>204.373894009452</v>
      </c>
    </row>
    <row r="127" customFormat="false" ht="21" hidden="false" customHeight="true" outlineLevel="0" collapsed="false">
      <c r="A127" s="49" t="str">
        <f aca="false">Base!A127</f>
        <v>Utility of p. c. consumption</v>
      </c>
      <c r="B127" s="47" t="n">
        <f aca="false">((B126)^(1-$B$19)-1)/(1-$B$19)-1</f>
        <v>0.289719823203004</v>
      </c>
      <c r="C127" s="47" t="n">
        <f aca="false">((C126)^(1-$B$19)-1)/(1-$B$19)-1</f>
        <v>0.338665652690893</v>
      </c>
      <c r="D127" s="47" t="n">
        <f aca="false">((D126)^(1-$B$19)-1)/(1-$B$19)-1</f>
        <v>0.383945548661056</v>
      </c>
      <c r="E127" s="47" t="n">
        <f aca="false">((E126)^(1-$B$19)-1)/(1-$B$19)-1</f>
        <v>0.425563610224606</v>
      </c>
      <c r="F127" s="47" t="n">
        <f aca="false">((F126)^(1-$B$19)-1)/(1-$B$19)-1</f>
        <v>0.4636855578229</v>
      </c>
      <c r="G127" s="47" t="n">
        <f aca="false">((G126)^(1-$B$19)-1)/(1-$B$19)-1</f>
        <v>0.498550524633295</v>
      </c>
      <c r="H127" s="47" t="n">
        <f aca="false">((H126)^(1-$B$19)-1)/(1-$B$19)-1</f>
        <v>0.53043591935707</v>
      </c>
      <c r="I127" s="47" t="n">
        <f aca="false">((I126)^(1-$B$19)-1)/(1-$B$19)-1</f>
        <v>0.559655932096137</v>
      </c>
      <c r="J127" s="47" t="n">
        <f aca="false">((J126)^(1-$B$19)-1)/(1-$B$19)-1</f>
        <v>0.586587466701356</v>
      </c>
      <c r="K127" s="47" t="n">
        <f aca="false">((K126)^(1-$B$19)-1)/(1-$B$19)-1</f>
        <v>0.611728311150944</v>
      </c>
      <c r="L127" s="47" t="n">
        <f aca="false">((L126)^(1-$B$19)-1)/(1-$B$19)-1</f>
        <v>0.635768434669892</v>
      </c>
      <c r="M127" s="47" t="n">
        <f aca="false">((M126)^(1-$B$19)-1)/(1-$B$19)-1</f>
        <v>0.658804009901875</v>
      </c>
      <c r="N127" s="47" t="n">
        <f aca="false">((N126)^(1-$B$19)-1)/(1-$B$19)-1</f>
        <v>0.680621097494407</v>
      </c>
      <c r="O127" s="47" t="n">
        <f aca="false">((O126)^(1-$B$19)-1)/(1-$B$19)-1</f>
        <v>0.701155306723822</v>
      </c>
      <c r="P127" s="47" t="n">
        <f aca="false">((P126)^(1-$B$19)-1)/(1-$B$19)-1</f>
        <v>0.720421289499684</v>
      </c>
      <c r="Q127" s="47" t="n">
        <f aca="false">((Q126)^(1-$B$19)-1)/(1-$B$19)-1</f>
        <v>0.738473915608313</v>
      </c>
      <c r="R127" s="47" t="n">
        <f aca="false">((R126)^(1-$B$19)-1)/(1-$B$19)-1</f>
        <v>0.755387729344068</v>
      </c>
      <c r="S127" s="47" t="n">
        <f aca="false">((S126)^(1-$B$19)-1)/(1-$B$19)-1</f>
        <v>0.771247105235306</v>
      </c>
      <c r="T127" s="47" t="n">
        <f aca="false">((T126)^(1-$B$19)-1)/(1-$B$19)-1</f>
        <v>0.786144400995185</v>
      </c>
      <c r="U127" s="47" t="n">
        <f aca="false">((U126)^(1-$B$19)-1)/(1-$B$19)-1</f>
        <v>0.800095451540017</v>
      </c>
      <c r="V127" s="47" t="n">
        <f aca="false">((V126)^(1-$B$19)-1)/(1-$B$19)-1</f>
        <v>0.813143643002403</v>
      </c>
      <c r="W127" s="47" t="n">
        <f aca="false">((W126)^(1-$B$19)-1)/(1-$B$19)-1</f>
        <v>0.825374753040826</v>
      </c>
      <c r="X127" s="47" t="n">
        <f aca="false">((X126)^(1-$B$19)-1)/(1-$B$19)-1</f>
        <v>0.836859188852742</v>
      </c>
      <c r="Y127" s="47" t="n">
        <f aca="false">((Y126)^(1-$B$19)-1)/(1-$B$19)-1</f>
        <v>0.847656114398501</v>
      </c>
      <c r="Z127" s="47" t="n">
        <f aca="false">((Z126)^(1-$B$19)-1)/(1-$B$19)-1</f>
        <v>0.857815547468958</v>
      </c>
      <c r="AA127" s="47" t="n">
        <f aca="false">((AA126)^(1-$B$19)-1)/(1-$B$19)-1</f>
        <v>0.867378966061938</v>
      </c>
      <c r="AB127" s="47" t="n">
        <f aca="false">((AB126)^(1-$B$19)-1)/(1-$B$19)-1</f>
        <v>0.876377846907655</v>
      </c>
      <c r="AC127" s="47" t="n">
        <f aca="false">((AC126)^(1-$B$19)-1)/(1-$B$19)-1</f>
        <v>0.884874654851117</v>
      </c>
      <c r="AD127" s="47" t="n">
        <f aca="false">((AD126)^(1-$B$19)-1)/(1-$B$19)-1</f>
        <v>0.892880221170062</v>
      </c>
      <c r="AE127" s="47" t="n">
        <f aca="false">((AE126)^(1-$B$19)-1)/(1-$B$19)-1</f>
        <v>0.900403546803285</v>
      </c>
      <c r="AF127" s="47" t="n">
        <f aca="false">((AF126)^(1-$B$19)-1)/(1-$B$19)-1</f>
        <v>0.907577736138316</v>
      </c>
      <c r="AG127" s="47" t="n">
        <f aca="false">((AG126)^(1-$B$19)-1)/(1-$B$19)-1</f>
        <v>0.914428194416229</v>
      </c>
      <c r="AH127" s="47" t="n">
        <f aca="false">((AH126)^(1-$B$19)-1)/(1-$B$19)-1</f>
        <v>0.92097617373724</v>
      </c>
      <c r="AI127" s="47" t="n">
        <f aca="false">((AI126)^(1-$B$19)-1)/(1-$B$19)-1</f>
        <v>0.927239013856506</v>
      </c>
      <c r="AJ127" s="47" t="n">
        <f aca="false">((AJ126)^(1-$B$19)-1)/(1-$B$19)-1</f>
        <v>0.933230503558827</v>
      </c>
      <c r="AK127" s="47" t="n">
        <f aca="false">((AK126)^(1-$B$19)-1)/(1-$B$19)-1</f>
        <v>0.938961376973072</v>
      </c>
      <c r="AL127" s="47" t="n">
        <f aca="false">((AL126)^(1-$B$19)-1)/(1-$B$19)-1</f>
        <v>0.94443994971378</v>
      </c>
      <c r="AM127" s="47" t="n">
        <f aca="false">((AM126)^(1-$B$19)-1)/(1-$B$19)-1</f>
        <v>0.949672880606978</v>
      </c>
      <c r="AN127" s="47" t="n">
        <f aca="false">((AN126)^(1-$B$19)-1)/(1-$B$19)-1</f>
        <v>0.954666009392526</v>
      </c>
      <c r="AO127" s="47" t="n">
        <f aca="false">((AO126)^(1-$B$19)-1)/(1-$B$19)-1</f>
        <v>0.959425189803975</v>
      </c>
      <c r="AP127" s="47" t="n">
        <f aca="false">((AP126)^(1-$B$19)-1)/(1-$B$19)-1</f>
        <v>0.963957022208208</v>
      </c>
      <c r="AQ127" s="47" t="n">
        <f aca="false">((AQ126)^(1-$B$19)-1)/(1-$B$19)-1</f>
        <v>0.96826940162568</v>
      </c>
      <c r="AR127" s="47" t="n">
        <f aca="false">((AR126)^(1-$B$19)-1)/(1-$B$19)-1</f>
        <v>0.972371847346011</v>
      </c>
      <c r="AS127" s="47" t="n">
        <f aca="false">((AS126)^(1-$B$19)-1)/(1-$B$19)-1</f>
        <v>0.976275658414319</v>
      </c>
      <c r="AT127" s="47" t="n">
        <f aca="false">((AT126)^(1-$B$19)-1)/(1-$B$19)-1</f>
        <v>0.979994030276816</v>
      </c>
      <c r="AU127" s="47" t="n">
        <f aca="false">((AU126)^(1-$B$19)-1)/(1-$B$19)-1</f>
        <v>0.983542360032899</v>
      </c>
      <c r="AV127" s="47" t="n">
        <f aca="false">((AV126)^(1-$B$19)-1)/(1-$B$19)-1</f>
        <v>0.986939064824906</v>
      </c>
      <c r="AW127" s="47" t="n">
        <f aca="false">((AW126)^(1-$B$19)-1)/(1-$B$19)-1</f>
        <v>0.990207397014493</v>
      </c>
      <c r="AX127" s="47" t="n">
        <f aca="false">((AX126)^(1-$B$19)-1)/(1-$B$19)-1</f>
        <v>0.993379008784829</v>
      </c>
      <c r="AY127" s="47" t="n">
        <f aca="false">((AY126)^(1-$B$19)-1)/(1-$B$19)-1</f>
        <v>0.996500605701643</v>
      </c>
      <c r="AZ127" s="47" t="n">
        <f aca="false">((AZ126)^(1-$B$19)-1)/(1-$B$19)-1</f>
        <v>0.997033592693778</v>
      </c>
      <c r="BA127" s="47" t="n">
        <f aca="false">((BA126)^(1-$B$19)-1)/(1-$B$19)-1</f>
        <v>1.00038798256159</v>
      </c>
      <c r="BB127" s="47" t="n">
        <f aca="false">((BB126)^(1-$B$19)-1)/(1-$B$19)-1</f>
        <v>1.00341565849867</v>
      </c>
      <c r="BC127" s="47" t="n">
        <f aca="false">((BC126)^(1-$B$19)-1)/(1-$B$19)-1</f>
        <v>1.00619344702356</v>
      </c>
      <c r="BD127" s="47" t="n">
        <f aca="false">((BD126)^(1-$B$19)-1)/(1-$B$19)-1</f>
        <v>1.0087720472685</v>
      </c>
      <c r="BE127" s="47" t="n">
        <f aca="false">((BE126)^(1-$B$19)-1)/(1-$B$19)-1</f>
        <v>1.01118384266089</v>
      </c>
      <c r="BF127" s="47" t="n">
        <f aca="false">((BF126)^(1-$B$19)-1)/(1-$B$19)-1</f>
        <v>1.01344777698546</v>
      </c>
      <c r="BG127" s="47" t="n">
        <f aca="false">((BG126)^(1-$B$19)-1)/(1-$B$19)-1</f>
        <v>1.01557281373924</v>
      </c>
      <c r="BH127" s="47" t="n">
        <f aca="false">((BH126)^(1-$B$19)-1)/(1-$B$19)-1</f>
        <v>1.01756080731157</v>
      </c>
      <c r="BI127" s="47" t="n">
        <f aca="false">((BI126)^(1-$B$19)-1)/(1-$B$19)-1</f>
        <v>1.01940910166097</v>
      </c>
    </row>
    <row r="128" customFormat="false" ht="21" hidden="false" customHeight="true" outlineLevel="0" collapsed="false">
      <c r="A128" s="49" t="str">
        <f aca="false">Base!A128</f>
        <v>Total period utility</v>
      </c>
      <c r="B128" s="53" t="n">
        <f aca="false">B$18*B$53*B127</f>
        <v>1981.10415106214</v>
      </c>
      <c r="C128" s="53" t="n">
        <f aca="false">C$18*C$53*C127</f>
        <v>2276.82108848515</v>
      </c>
      <c r="D128" s="53" t="n">
        <f aca="false">D$18*D$53*D127</f>
        <v>2518.32372494608</v>
      </c>
      <c r="E128" s="53" t="n">
        <f aca="false">E$18*E$53*E127</f>
        <v>2705.16802552729</v>
      </c>
      <c r="F128" s="53" t="n">
        <f aca="false">F$18*F$53*F127</f>
        <v>2840.09555604685</v>
      </c>
      <c r="G128" s="53" t="n">
        <f aca="false">G$18*G$53*G127</f>
        <v>2927.69657614295</v>
      </c>
      <c r="H128" s="53" t="n">
        <f aca="false">H$18*H$53*H127</f>
        <v>2973.5569665022</v>
      </c>
      <c r="I128" s="53" t="n">
        <f aca="false">I$18*I$53*I127</f>
        <v>2983.74639169832</v>
      </c>
      <c r="J128" s="53" t="n">
        <f aca="false">J$18*J$53*J127</f>
        <v>2964.56054871062</v>
      </c>
      <c r="K128" s="53" t="n">
        <f aca="false">K$18*K$53*K127</f>
        <v>2922.47768092257</v>
      </c>
      <c r="L128" s="53" t="n">
        <f aca="false">L$18*L$53*L127</f>
        <v>2864.16935125076</v>
      </c>
      <c r="M128" s="53" t="n">
        <f aca="false">M$18*M$53*M127</f>
        <v>2792.84525432409</v>
      </c>
      <c r="N128" s="53" t="n">
        <f aca="false">N$18*N$53*N127</f>
        <v>2710.15121849396</v>
      </c>
      <c r="O128" s="53" t="n">
        <f aca="false">O$18*O$53*O127</f>
        <v>2618.25963132728</v>
      </c>
      <c r="P128" s="53" t="n">
        <f aca="false">P$18*P$53*P127</f>
        <v>2519.41872432356</v>
      </c>
      <c r="Q128" s="53" t="n">
        <f aca="false">Q$18*Q$53*Q127</f>
        <v>2415.73338661057</v>
      </c>
      <c r="R128" s="53" t="n">
        <f aca="false">R$18*R$53*R127</f>
        <v>2309.07236127262</v>
      </c>
      <c r="S128" s="53" t="n">
        <f aca="false">S$18*S$53*S127</f>
        <v>2201.0427885591</v>
      </c>
      <c r="T128" s="53" t="n">
        <f aca="false">T$18*T$53*T127</f>
        <v>2093.00331375317</v>
      </c>
      <c r="U128" s="53" t="n">
        <f aca="false">U$18*U$53*U127</f>
        <v>1985.87642399114</v>
      </c>
      <c r="V128" s="53" t="n">
        <f aca="false">V$18*V$53*V127</f>
        <v>1880.48351464628</v>
      </c>
      <c r="W128" s="53" t="n">
        <f aca="false">W$18*W$53*W127</f>
        <v>1777.57496717793</v>
      </c>
      <c r="X128" s="53" t="n">
        <f aca="false">X$18*X$53*X127</f>
        <v>1677.70419688965</v>
      </c>
      <c r="Y128" s="53" t="n">
        <f aca="false">Y$18*Y$53*Y127</f>
        <v>1581.26970575104</v>
      </c>
      <c r="Z128" s="53" t="n">
        <f aca="false">Z$18*Z$53*Z127</f>
        <v>1488.54596919162</v>
      </c>
      <c r="AA128" s="53" t="n">
        <f aca="false">AA$18*AA$53*AA127</f>
        <v>1399.70676692036</v>
      </c>
      <c r="AB128" s="53" t="n">
        <f aca="false">AB$18*AB$53*AB127</f>
        <v>1314.84190954406</v>
      </c>
      <c r="AC128" s="53" t="n">
        <f aca="false">AC$18*AC$53*AC127</f>
        <v>1234.03135463139</v>
      </c>
      <c r="AD128" s="53" t="n">
        <f aca="false">AD$18*AD$53*AD127</f>
        <v>1157.23227370594</v>
      </c>
      <c r="AE128" s="53" t="n">
        <f aca="false">AE$18*AE$53*AE127</f>
        <v>1084.37293854883</v>
      </c>
      <c r="AF128" s="53" t="n">
        <f aca="false">AF$18*AF$53*AF127</f>
        <v>1015.49994414342</v>
      </c>
      <c r="AG128" s="53" t="n">
        <f aca="false">AG$18*AG$53*AG127</f>
        <v>950.492535467975</v>
      </c>
      <c r="AH128" s="53" t="n">
        <f aca="false">AH$18*AH$53*AH127</f>
        <v>889.213146518672</v>
      </c>
      <c r="AI128" s="53" t="n">
        <f aca="false">AI$18*AI$53*AI127</f>
        <v>831.512693040231</v>
      </c>
      <c r="AJ128" s="53" t="n">
        <f aca="false">AJ$18*AJ$53*AJ127</f>
        <v>777.23496565955</v>
      </c>
      <c r="AK128" s="53" t="n">
        <f aca="false">AK$18*AK$53*AK127</f>
        <v>726.220240620484</v>
      </c>
      <c r="AL128" s="53" t="n">
        <f aca="false">AL$18*AL$53*AL127</f>
        <v>678.308205749689</v>
      </c>
      <c r="AM128" s="53" t="n">
        <f aca="false">AM$18*AM$53*AM127</f>
        <v>633.340278686922</v>
      </c>
      <c r="AN128" s="53" t="n">
        <f aca="false">AN$18*AN$53*AN127</f>
        <v>591.161371811</v>
      </c>
      <c r="AO128" s="53" t="n">
        <f aca="false">AO$18*AO$53*AO127</f>
        <v>551.621150076061</v>
      </c>
      <c r="AP128" s="53" t="n">
        <f aca="false">AP$18*AP$53*AP127</f>
        <v>514.574834137366</v>
      </c>
      <c r="AQ128" s="53" t="n">
        <f aca="false">AQ$18*AQ$53*AQ127</f>
        <v>479.883618566902</v>
      </c>
      <c r="AR128" s="53" t="n">
        <f aca="false">AR$18*AR$53*AR127</f>
        <v>447.414799671673</v>
      </c>
      <c r="AS128" s="53" t="n">
        <f aca="false">AS$18*AS$53*AS127</f>
        <v>417.041725156293</v>
      </c>
      <c r="AT128" s="53" t="n">
        <f aca="false">AT$18*AT$53*AT127</f>
        <v>388.643680910468</v>
      </c>
      <c r="AU128" s="53" t="n">
        <f aca="false">AU$18*AU$53*AU127</f>
        <v>362.105818170855</v>
      </c>
      <c r="AV128" s="53" t="n">
        <f aca="false">AV$18*AV$53*AV127</f>
        <v>337.31920498944</v>
      </c>
      <c r="AW128" s="53" t="n">
        <f aca="false">AW$18*AW$53*AW127</f>
        <v>314.181081226303</v>
      </c>
      <c r="AX128" s="53" t="n">
        <f aca="false">AX$18*AX$53*AX127</f>
        <v>292.595410000773</v>
      </c>
      <c r="AY128" s="53" t="n">
        <f aca="false">AY$18*AY$53*AY127</f>
        <v>272.47389148153</v>
      </c>
      <c r="AZ128" s="53" t="n">
        <f aca="false">AZ$18*AZ$53*AZ127</f>
        <v>253.074603085678</v>
      </c>
      <c r="BA128" s="53" t="n">
        <f aca="false">BA$18*BA$53*BA127</f>
        <v>235.719647605846</v>
      </c>
      <c r="BB128" s="53" t="n">
        <f aca="false">BB$18*BB$53*BB127</f>
        <v>219.479631232841</v>
      </c>
      <c r="BC128" s="53" t="n">
        <f aca="false">BC$18*BC$53*BC127</f>
        <v>204.304854797104</v>
      </c>
      <c r="BD128" s="53" t="n">
        <f aca="false">BD$18*BD$53*BD127</f>
        <v>190.139440288202</v>
      </c>
      <c r="BE128" s="53" t="n">
        <f aca="false">BE$18*BE$53*BE127</f>
        <v>176.925173591978</v>
      </c>
      <c r="BF128" s="53" t="n">
        <f aca="false">BF$18*BF$53*BF127</f>
        <v>164.603781042087</v>
      </c>
      <c r="BG128" s="53" t="n">
        <f aca="false">BG$18*BG$53*BG127</f>
        <v>153.118335302512</v>
      </c>
      <c r="BH128" s="53" t="n">
        <f aca="false">BH$18*BH$53*BH127</f>
        <v>142.41415031297</v>
      </c>
      <c r="BI128" s="53" t="n">
        <f aca="false">BI$18*BI$53*BI127</f>
        <v>132.43933770034</v>
      </c>
      <c r="BJ128" s="54"/>
      <c r="BK128" s="54"/>
      <c r="BL128" s="54"/>
      <c r="BM128" s="54"/>
      <c r="BN128" s="54"/>
      <c r="BO128" s="54"/>
      <c r="BP128" s="54"/>
      <c r="BQ128" s="54"/>
      <c r="BR128" s="54"/>
      <c r="BS128" s="54"/>
      <c r="BT128" s="54"/>
      <c r="BU128" s="54"/>
      <c r="BV128" s="54"/>
      <c r="BW128" s="54"/>
      <c r="BX128" s="54"/>
      <c r="BY128" s="54"/>
      <c r="BZ128" s="54"/>
      <c r="CA128" s="54"/>
      <c r="CB128" s="54"/>
      <c r="CC128" s="54"/>
      <c r="CD128" s="54"/>
      <c r="CE128" s="54"/>
      <c r="CF128" s="54"/>
      <c r="CG128" s="54"/>
      <c r="CH128" s="54"/>
      <c r="CI128" s="54"/>
      <c r="CJ128" s="54"/>
      <c r="CK128" s="54"/>
      <c r="CL128" s="54"/>
      <c r="CM128" s="54"/>
      <c r="CN128" s="54"/>
      <c r="CO128" s="54"/>
      <c r="CP128" s="54"/>
      <c r="CQ128" s="54"/>
      <c r="CR128" s="54"/>
      <c r="CS128" s="54"/>
      <c r="CT128" s="54"/>
      <c r="CU128" s="54"/>
      <c r="CV128" s="54"/>
      <c r="CW128" s="54"/>
      <c r="CX128" s="54"/>
      <c r="CY128" s="54"/>
      <c r="CZ128" s="54"/>
      <c r="DA128" s="54"/>
      <c r="DB128" s="54"/>
      <c r="DC128" s="54"/>
      <c r="DD128" s="54"/>
      <c r="DE128" s="54"/>
      <c r="DF128" s="54"/>
      <c r="DG128" s="54"/>
      <c r="DH128" s="54"/>
      <c r="DI128" s="54"/>
      <c r="DJ128" s="54"/>
      <c r="DK128" s="54"/>
      <c r="DL128" s="54"/>
      <c r="DM128" s="54"/>
      <c r="DN128" s="54"/>
      <c r="DO128" s="54"/>
      <c r="DP128" s="54"/>
      <c r="DQ128" s="54"/>
      <c r="DR128" s="54"/>
      <c r="DS128" s="54"/>
      <c r="DT128" s="54"/>
    </row>
    <row r="129" customFormat="false" ht="16.5" hidden="false" customHeight="false" outlineLevel="0" collapsed="false">
      <c r="A129" s="89" t="str">
        <f aca="false">Base!A129</f>
        <v>Discounted utility (in trillions 2000$) </v>
      </c>
      <c r="B129" s="132" t="n">
        <f aca="false">SUM(B128:DQ128)*5*B49+B50</f>
        <v>2670.7775001924</v>
      </c>
      <c r="C129" s="91" t="n">
        <f aca="false">+Base!B129</f>
        <v>2668.21187862011</v>
      </c>
      <c r="D129" s="91" t="n">
        <f aca="false">+B129-C129</f>
        <v>2.56562157229473</v>
      </c>
      <c r="E129" s="47"/>
      <c r="F129" s="47"/>
      <c r="G129" s="47"/>
      <c r="H129" s="47"/>
      <c r="I129" s="47"/>
      <c r="J129" s="47"/>
      <c r="K129" s="47"/>
      <c r="L129" s="47"/>
      <c r="M129" s="47"/>
      <c r="N129" s="47"/>
      <c r="O129" s="47"/>
      <c r="P129" s="47"/>
      <c r="Q129" s="47"/>
      <c r="R129" s="47"/>
      <c r="S129" s="47"/>
      <c r="T129" s="47"/>
      <c r="U129" s="47" t="n">
        <f aca="false">+D129</f>
        <v>2.56562157229473</v>
      </c>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c r="AW129" s="47"/>
      <c r="AX129" s="47"/>
      <c r="AY129" s="47"/>
      <c r="AZ129" s="47"/>
      <c r="BA129" s="47"/>
      <c r="BB129" s="47"/>
      <c r="BC129" s="47"/>
      <c r="BD129" s="47"/>
      <c r="BE129" s="47"/>
      <c r="BF129" s="47"/>
      <c r="BG129" s="47"/>
      <c r="BH129" s="47"/>
      <c r="BI129" s="47"/>
    </row>
    <row r="130" customFormat="false" ht="23.25" hidden="false" customHeight="false" outlineLevel="0" collapsed="false">
      <c r="A130" s="92" t="str">
        <f aca="false">Base!A130</f>
        <v>Control variables: Optimized for 2015 and beyond.</v>
      </c>
      <c r="B130" s="53"/>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c r="AW130" s="47"/>
      <c r="AX130" s="47"/>
      <c r="AY130" s="47"/>
      <c r="AZ130" s="47"/>
      <c r="BA130" s="47"/>
      <c r="BB130" s="47"/>
      <c r="BC130" s="47"/>
      <c r="BD130" s="47"/>
      <c r="BE130" s="47"/>
      <c r="BF130" s="47"/>
      <c r="BG130" s="47"/>
      <c r="BH130" s="47"/>
      <c r="BI130" s="47"/>
    </row>
    <row r="131" s="100" customFormat="true" ht="21.6" hidden="false" customHeight="true" outlineLevel="0" collapsed="false">
      <c r="A131" s="100" t="str">
        <f aca="false">Base!A131</f>
        <v>Savings Rate (fraction of gross output)</v>
      </c>
      <c r="B131" s="98" t="n">
        <v>0.2564520269</v>
      </c>
      <c r="C131" s="98" t="n">
        <v>0.2539333722</v>
      </c>
      <c r="D131" s="98" t="n">
        <v>0.2518110589</v>
      </c>
      <c r="E131" s="98" t="n">
        <v>0.250182304</v>
      </c>
      <c r="F131" s="98" t="n">
        <v>0.249103845</v>
      </c>
      <c r="G131" s="98" t="n">
        <v>0.2485801493</v>
      </c>
      <c r="H131" s="98" t="n">
        <v>0.2485181431</v>
      </c>
      <c r="I131" s="98" t="n">
        <v>0.2486324633</v>
      </c>
      <c r="J131" s="98" t="n">
        <v>0.2482672049</v>
      </c>
      <c r="K131" s="98" t="n">
        <v>0.2460600869</v>
      </c>
      <c r="L131" s="98" t="n">
        <v>0.2446372844</v>
      </c>
      <c r="M131" s="98" t="n">
        <v>0.2446451411</v>
      </c>
      <c r="N131" s="98" t="n">
        <v>0.2445507541</v>
      </c>
      <c r="O131" s="98" t="n">
        <v>0.2444171953</v>
      </c>
      <c r="P131" s="98" t="n">
        <v>0.2442706987</v>
      </c>
      <c r="Q131" s="98" t="n">
        <v>0.2441117234</v>
      </c>
      <c r="R131" s="98" t="n">
        <v>0.2439166961</v>
      </c>
      <c r="S131" s="98" t="n">
        <v>0.2436307588</v>
      </c>
      <c r="T131" s="98" t="n">
        <v>0.2438892249</v>
      </c>
      <c r="U131" s="98" t="n">
        <v>0.2441559212</v>
      </c>
      <c r="V131" s="98" t="n">
        <v>0.244203153</v>
      </c>
      <c r="W131" s="98" t="n">
        <v>0.2442955177</v>
      </c>
      <c r="X131" s="98" t="n">
        <v>0.2444309947</v>
      </c>
      <c r="Y131" s="98" t="n">
        <v>0.2446172446</v>
      </c>
      <c r="Z131" s="98" t="n">
        <v>0.2448757858</v>
      </c>
      <c r="AA131" s="98" t="n">
        <v>0.2452509094</v>
      </c>
      <c r="AB131" s="98" t="n">
        <v>0.2453661047</v>
      </c>
      <c r="AC131" s="98" t="n">
        <v>0.2459150767</v>
      </c>
      <c r="AD131" s="98" t="n">
        <v>0.2467768119</v>
      </c>
      <c r="AE131" s="98" t="n">
        <v>0.2462322771</v>
      </c>
      <c r="AF131" s="98" t="n">
        <v>0.2463616045</v>
      </c>
      <c r="AG131" s="98" t="n">
        <v>0.2464637833</v>
      </c>
      <c r="AH131" s="98" t="n">
        <v>0.2465449671</v>
      </c>
      <c r="AI131" s="98" t="n">
        <v>0.2466131094</v>
      </c>
      <c r="AJ131" s="98" t="n">
        <v>0.2466771057</v>
      </c>
      <c r="AK131" s="98" t="n">
        <v>0.2467455356</v>
      </c>
      <c r="AL131" s="98" t="n">
        <v>0.2468252139</v>
      </c>
      <c r="AM131" s="98" t="n">
        <v>0.2469198789</v>
      </c>
      <c r="AN131" s="98" t="n">
        <v>0.247029399</v>
      </c>
      <c r="AO131" s="98" t="n">
        <v>0.2471497104</v>
      </c>
      <c r="AP131" s="98" t="n">
        <v>0.2472733468</v>
      </c>
      <c r="AQ131" s="98" t="n">
        <v>0.2473900116</v>
      </c>
      <c r="AR131" s="98" t="n">
        <v>0.2474863456</v>
      </c>
      <c r="AS131" s="98" t="n">
        <v>0.2475439479</v>
      </c>
      <c r="AT131" s="98" t="n">
        <v>0.2475346372</v>
      </c>
      <c r="AU131" s="98" t="n">
        <v>0.2474115295</v>
      </c>
      <c r="AV131" s="98" t="n">
        <v>0.2470933662</v>
      </c>
      <c r="AW131" s="98" t="n">
        <v>0.2464370367</v>
      </c>
      <c r="AX131" s="98" t="n">
        <v>0.2451886056</v>
      </c>
      <c r="AY131" s="98" t="n">
        <v>0.2428937443</v>
      </c>
      <c r="AZ131" s="98" t="n">
        <v>0.2582781457</v>
      </c>
      <c r="BA131" s="98" t="n">
        <v>0.2582781457</v>
      </c>
      <c r="BB131" s="98" t="n">
        <v>0.2582781457</v>
      </c>
      <c r="BC131" s="98" t="n">
        <v>0.2582781457</v>
      </c>
      <c r="BD131" s="98" t="n">
        <v>0.2582781457</v>
      </c>
      <c r="BE131" s="98" t="n">
        <v>0.2582781457</v>
      </c>
      <c r="BF131" s="98" t="n">
        <v>0.2582781457</v>
      </c>
      <c r="BG131" s="98" t="n">
        <v>0.2582781457</v>
      </c>
      <c r="BH131" s="98" t="n">
        <v>0.2582781457</v>
      </c>
      <c r="BI131" s="98" t="n">
        <v>0.2582781457</v>
      </c>
      <c r="BJ131" s="99"/>
      <c r="BK131" s="99"/>
      <c r="BL131" s="99"/>
      <c r="BM131" s="99"/>
      <c r="BN131" s="99"/>
      <c r="BO131" s="99"/>
      <c r="BP131" s="99"/>
      <c r="BQ131" s="99"/>
      <c r="BR131" s="99"/>
      <c r="BS131" s="99"/>
      <c r="BT131" s="99"/>
      <c r="BU131" s="99"/>
      <c r="BV131" s="99"/>
      <c r="BW131" s="99"/>
      <c r="BX131" s="99"/>
      <c r="BY131" s="99"/>
      <c r="BZ131" s="99"/>
      <c r="CA131" s="99"/>
      <c r="CB131" s="99"/>
      <c r="CC131" s="99"/>
      <c r="CD131" s="99"/>
      <c r="CE131" s="99"/>
      <c r="CF131" s="99"/>
      <c r="CG131" s="99"/>
      <c r="CH131" s="99"/>
      <c r="CI131" s="99"/>
      <c r="CJ131" s="99"/>
      <c r="CK131" s="99"/>
      <c r="CL131" s="99"/>
      <c r="CM131" s="99"/>
      <c r="CN131" s="99"/>
      <c r="CO131" s="99"/>
      <c r="CP131" s="99"/>
      <c r="CQ131" s="99"/>
      <c r="CR131" s="99"/>
      <c r="CS131" s="99"/>
      <c r="CT131" s="99"/>
      <c r="CU131" s="99"/>
      <c r="CV131" s="99"/>
      <c r="CW131" s="99"/>
      <c r="CX131" s="99"/>
      <c r="CY131" s="99"/>
      <c r="CZ131" s="99"/>
      <c r="DA131" s="99"/>
      <c r="DB131" s="99"/>
      <c r="DC131" s="99"/>
      <c r="DD131" s="99"/>
      <c r="DE131" s="99"/>
      <c r="DF131" s="99"/>
      <c r="DG131" s="99"/>
      <c r="DH131" s="99"/>
      <c r="DI131" s="99"/>
      <c r="DJ131" s="99"/>
      <c r="DK131" s="99"/>
      <c r="DL131" s="99"/>
      <c r="DM131" s="99"/>
      <c r="DN131" s="99"/>
      <c r="DO131" s="99"/>
      <c r="DP131" s="99"/>
      <c r="DQ131" s="99"/>
      <c r="DR131" s="99"/>
      <c r="DS131" s="99"/>
      <c r="DT131" s="99"/>
    </row>
    <row r="132" s="100" customFormat="true" ht="18" hidden="false" customHeight="true" outlineLevel="0" collapsed="false">
      <c r="A132" s="96" t="str">
        <f aca="false">Base!A132</f>
        <v>Carbon price (per t CO2)</v>
      </c>
      <c r="B132" s="98" t="n">
        <v>36.2744840648</v>
      </c>
      <c r="C132" s="98" t="n">
        <v>45.9219331221</v>
      </c>
      <c r="D132" s="98" t="n">
        <v>57.9310414215</v>
      </c>
      <c r="E132" s="98" t="n">
        <v>72.7468424543</v>
      </c>
      <c r="F132" s="98" t="n">
        <v>90.8737246727</v>
      </c>
      <c r="G132" s="98" t="n">
        <v>112.8637260776</v>
      </c>
      <c r="H132" s="98" t="n">
        <v>139.2971818599</v>
      </c>
      <c r="I132" s="98" t="n">
        <v>170.7590088144</v>
      </c>
      <c r="J132" s="98" t="n">
        <v>207.8235071933</v>
      </c>
      <c r="K132" s="98" t="n">
        <v>251.0818502061</v>
      </c>
      <c r="L132" s="98" t="n">
        <v>267.0573895746</v>
      </c>
      <c r="M132" s="98" t="n">
        <v>260.3809548352</v>
      </c>
      <c r="N132" s="98" t="n">
        <v>253.8714309644</v>
      </c>
      <c r="O132" s="98" t="n">
        <v>247.5246451903</v>
      </c>
      <c r="P132" s="98" t="n">
        <v>241.3365290605</v>
      </c>
      <c r="Q132" s="98" t="n">
        <v>235.303115834</v>
      </c>
      <c r="R132" s="98" t="n">
        <v>229.4205379381</v>
      </c>
      <c r="S132" s="98" t="n">
        <v>223.6850244897</v>
      </c>
      <c r="T132" s="98" t="n">
        <v>210.5828496467</v>
      </c>
      <c r="U132" s="98" t="n">
        <v>200.5453744087</v>
      </c>
      <c r="V132" s="98" t="n">
        <v>196.2658868874</v>
      </c>
      <c r="W132" s="98" t="n">
        <v>192.00668997</v>
      </c>
      <c r="X132" s="98" t="n">
        <v>187.7789674601</v>
      </c>
      <c r="Y132" s="98" t="n">
        <v>183.5917653529</v>
      </c>
      <c r="Z132" s="98" t="n">
        <v>179.4524452093</v>
      </c>
      <c r="AA132" s="98" t="n">
        <v>175.367025975</v>
      </c>
      <c r="AB132" s="98" t="n">
        <v>178.1059592342</v>
      </c>
      <c r="AC132" s="98" t="n">
        <v>173.6533102533</v>
      </c>
      <c r="AD132" s="98" t="n">
        <v>169.311977497</v>
      </c>
      <c r="AE132" s="98" t="n">
        <v>195.2206560407</v>
      </c>
      <c r="AF132" s="98" t="n">
        <v>198.8145948745</v>
      </c>
      <c r="AG132" s="98" t="n">
        <v>201.1199908948</v>
      </c>
      <c r="AH132" s="98" t="n">
        <v>201.996594734</v>
      </c>
      <c r="AI132" s="98" t="n">
        <v>201.3433456159</v>
      </c>
      <c r="AJ132" s="98" t="n">
        <v>199.115851237</v>
      </c>
      <c r="AK132" s="98" t="n">
        <v>195.3443685465</v>
      </c>
      <c r="AL132" s="98" t="n">
        <v>190.1484092516</v>
      </c>
      <c r="AM132" s="98" t="n">
        <v>183.7427095807</v>
      </c>
      <c r="AN132" s="98" t="n">
        <v>176.4291102878</v>
      </c>
      <c r="AO132" s="98" t="n">
        <v>168.5714492751</v>
      </c>
      <c r="AP132" s="98" t="n">
        <v>160.55535127</v>
      </c>
      <c r="AQ132" s="98" t="n">
        <v>152.7407248368</v>
      </c>
      <c r="AR132" s="98" t="n">
        <v>145.4183229858</v>
      </c>
      <c r="AS132" s="98" t="n">
        <v>138.7803098539</v>
      </c>
      <c r="AT132" s="98" t="n">
        <v>132.9088526291</v>
      </c>
      <c r="AU132" s="98" t="n">
        <v>127.7797998053</v>
      </c>
      <c r="AV132" s="98" t="n">
        <v>123.2741343258</v>
      </c>
      <c r="AW132" s="98" t="n">
        <v>119.1893348831</v>
      </c>
      <c r="AX132" s="98" t="n">
        <v>115.2459761797</v>
      </c>
      <c r="AY132" s="98" t="n">
        <v>111.0884490322</v>
      </c>
      <c r="AZ132" s="98" t="n">
        <v>103.8922316422</v>
      </c>
      <c r="BA132" s="98" t="n">
        <v>98.78373959</v>
      </c>
      <c r="BB132" s="98" t="n">
        <v>91.6128142861</v>
      </c>
      <c r="BC132" s="98" t="n">
        <v>82.0489805818</v>
      </c>
      <c r="BD132" s="98" t="n">
        <v>69.9557822075</v>
      </c>
      <c r="BE132" s="98" t="n">
        <v>55.5676855221</v>
      </c>
      <c r="BF132" s="98" t="n">
        <v>39.6523225452</v>
      </c>
      <c r="BG132" s="98" t="n">
        <v>23.5991811016</v>
      </c>
      <c r="BH132" s="98" t="n">
        <v>9.4405284862</v>
      </c>
      <c r="BI132" s="98" t="n">
        <v>4.8734E-006</v>
      </c>
      <c r="BJ132" s="99"/>
      <c r="BK132" s="99"/>
      <c r="BL132" s="99"/>
      <c r="BM132" s="99"/>
      <c r="BN132" s="99"/>
      <c r="BO132" s="99"/>
      <c r="BP132" s="99"/>
      <c r="BQ132" s="99"/>
      <c r="BR132" s="99"/>
      <c r="BS132" s="99"/>
      <c r="BT132" s="99"/>
      <c r="BU132" s="99"/>
      <c r="BV132" s="99"/>
      <c r="BW132" s="99"/>
      <c r="BX132" s="99"/>
      <c r="BY132" s="99"/>
      <c r="BZ132" s="99"/>
      <c r="CA132" s="99"/>
      <c r="CB132" s="99"/>
      <c r="CC132" s="99"/>
      <c r="CD132" s="99"/>
      <c r="CE132" s="99"/>
      <c r="CF132" s="99"/>
      <c r="CG132" s="99"/>
      <c r="CH132" s="99"/>
      <c r="CI132" s="99"/>
      <c r="CJ132" s="99"/>
      <c r="CK132" s="99"/>
      <c r="CL132" s="99"/>
      <c r="CM132" s="99"/>
      <c r="CN132" s="99"/>
      <c r="CO132" s="99"/>
      <c r="CP132" s="99"/>
      <c r="CQ132" s="99"/>
      <c r="CR132" s="99"/>
      <c r="CS132" s="99"/>
      <c r="CT132" s="99"/>
      <c r="CU132" s="99"/>
      <c r="CV132" s="99"/>
      <c r="CW132" s="99"/>
      <c r="CX132" s="99"/>
      <c r="CY132" s="99"/>
      <c r="CZ132" s="99"/>
      <c r="DA132" s="99"/>
      <c r="DB132" s="99"/>
      <c r="DC132" s="99"/>
      <c r="DD132" s="99"/>
      <c r="DE132" s="99"/>
      <c r="DF132" s="99"/>
      <c r="DG132" s="99"/>
      <c r="DH132" s="99"/>
      <c r="DI132" s="99"/>
      <c r="DJ132" s="99"/>
      <c r="DK132" s="99"/>
      <c r="DL132" s="99"/>
      <c r="DM132" s="99"/>
      <c r="DN132" s="99"/>
      <c r="DO132" s="99"/>
      <c r="DP132" s="99"/>
      <c r="DQ132" s="99"/>
      <c r="DR132" s="99"/>
      <c r="DS132" s="99"/>
      <c r="DT132" s="99"/>
    </row>
    <row r="133" s="47" customFormat="true" ht="16.5" hidden="false" customHeight="false" outlineLevel="0" collapsed="false">
      <c r="A133" s="47" t="str">
        <f aca="false">Base!A133</f>
        <v>Carbon price (per ton CO2 plus Hotelling rent)</v>
      </c>
      <c r="B133" s="53" t="n">
        <f aca="false">+MIN(B132,B34)</f>
        <v>36.2744840648</v>
      </c>
      <c r="C133" s="53" t="n">
        <f aca="false">+MIN(C132,C34)</f>
        <v>45.9219331221</v>
      </c>
      <c r="D133" s="53" t="n">
        <f aca="false">+MIN(D132,D34)</f>
        <v>57.9310414215</v>
      </c>
      <c r="E133" s="53" t="n">
        <f aca="false">+MIN(E132,E34)</f>
        <v>72.7468424543</v>
      </c>
      <c r="F133" s="53" t="n">
        <f aca="false">+MIN(F132,F34)</f>
        <v>90.8737246727</v>
      </c>
      <c r="G133" s="53" t="n">
        <f aca="false">+MIN(G132,G34)</f>
        <v>112.8637260776</v>
      </c>
      <c r="H133" s="53" t="n">
        <f aca="false">+MIN(H132,H34)</f>
        <v>139.2971818599</v>
      </c>
      <c r="I133" s="53" t="n">
        <f aca="false">+MIN(I132,I34)</f>
        <v>170.7590088144</v>
      </c>
      <c r="J133" s="53" t="n">
        <f aca="false">+MIN(J132,J34)</f>
        <v>207.8235071933</v>
      </c>
      <c r="K133" s="53" t="n">
        <f aca="false">+MIN(K132,K34)</f>
        <v>251.0818502061</v>
      </c>
      <c r="L133" s="53" t="n">
        <f aca="false">+MIN(L132,L34)</f>
        <v>267.0573895746</v>
      </c>
      <c r="M133" s="53" t="n">
        <f aca="false">+MIN(M132,M34)</f>
        <v>260.3809548352</v>
      </c>
      <c r="N133" s="53" t="n">
        <f aca="false">+MIN(N132,N34)</f>
        <v>253.871430964368</v>
      </c>
      <c r="O133" s="53" t="n">
        <f aca="false">+MIN(O132,O34)</f>
        <v>247.524645190259</v>
      </c>
      <c r="P133" s="53" t="n">
        <f aca="false">+MIN(P132,P34)</f>
        <v>241.3365290605</v>
      </c>
      <c r="Q133" s="53" t="n">
        <f aca="false">+MIN(Q132,Q34)</f>
        <v>235.30311583399</v>
      </c>
      <c r="R133" s="53" t="n">
        <f aca="false">+MIN(R132,R34)</f>
        <v>229.4205379381</v>
      </c>
      <c r="S133" s="53" t="n">
        <f aca="false">+MIN(S132,S34)</f>
        <v>223.685024489686</v>
      </c>
      <c r="T133" s="53" t="n">
        <f aca="false">+MIN(T132,T34)</f>
        <v>210.5828496467</v>
      </c>
      <c r="U133" s="53" t="n">
        <f aca="false">+MIN(U132,U34)</f>
        <v>200.5453744087</v>
      </c>
      <c r="V133" s="53" t="n">
        <f aca="false">+MIN(V132,V34)</f>
        <v>196.2658868874</v>
      </c>
      <c r="W133" s="53" t="n">
        <f aca="false">+MIN(W132,W34)</f>
        <v>192.00668997</v>
      </c>
      <c r="X133" s="53" t="n">
        <f aca="false">+MIN(X132,X34)</f>
        <v>187.7789674601</v>
      </c>
      <c r="Y133" s="53" t="n">
        <f aca="false">+MIN(Y132,Y34)</f>
        <v>183.5917653529</v>
      </c>
      <c r="Z133" s="53" t="n">
        <f aca="false">+MIN(Z132,Z34)</f>
        <v>179.4524452093</v>
      </c>
      <c r="AA133" s="53" t="n">
        <f aca="false">+MIN(AA132,AA34)</f>
        <v>175.367025975</v>
      </c>
      <c r="AB133" s="53" t="n">
        <f aca="false">+MIN(AB132,AB34)</f>
        <v>178.105959234196</v>
      </c>
      <c r="AC133" s="53" t="n">
        <f aca="false">+MIN(AC132,AC34)</f>
        <v>173.6533102533</v>
      </c>
      <c r="AD133" s="53" t="n">
        <f aca="false">+MIN(AD132,AD34)</f>
        <v>169.311977497</v>
      </c>
      <c r="AE133" s="53" t="n">
        <f aca="false">+MIN(AE132,AE34)</f>
        <v>165.079178059582</v>
      </c>
      <c r="AF133" s="53" t="n">
        <f aca="false">+MIN(AF132,AF34)</f>
        <v>160.952198608093</v>
      </c>
      <c r="AG133" s="53" t="n">
        <f aca="false">+MIN(AG132,AG34)</f>
        <v>156.928393642891</v>
      </c>
      <c r="AH133" s="53" t="n">
        <f aca="false">+MIN(AH132,AH34)</f>
        <v>153.005183801818</v>
      </c>
      <c r="AI133" s="53" t="n">
        <f aca="false">+MIN(AI132,AI34)</f>
        <v>149.180054206773</v>
      </c>
      <c r="AJ133" s="53" t="n">
        <f aca="false">+MIN(AJ132,AJ34)</f>
        <v>145.450552851603</v>
      </c>
      <c r="AK133" s="53" t="n">
        <f aca="false">+MIN(AK132,AK34)</f>
        <v>141.814289030313</v>
      </c>
      <c r="AL133" s="53" t="n">
        <f aca="false">+MIN(AL132,AL34)</f>
        <v>138.268931804556</v>
      </c>
      <c r="AM133" s="53" t="n">
        <f aca="false">+MIN(AM132,AM34)</f>
        <v>134.812208509442</v>
      </c>
      <c r="AN133" s="53" t="n">
        <f aca="false">+MIN(AN132,AN34)</f>
        <v>131.441903296706</v>
      </c>
      <c r="AO133" s="53" t="n">
        <f aca="false">+MIN(AO132,AO34)</f>
        <v>128.155855714288</v>
      </c>
      <c r="AP133" s="53" t="n">
        <f aca="false">+MIN(AP132,AP34)</f>
        <v>124.951959321431</v>
      </c>
      <c r="AQ133" s="53" t="n">
        <f aca="false">+MIN(AQ132,AQ34)</f>
        <v>121.828160338395</v>
      </c>
      <c r="AR133" s="53" t="n">
        <f aca="false">+MIN(AR132,AR34)</f>
        <v>118.782456329935</v>
      </c>
      <c r="AS133" s="53" t="n">
        <f aca="false">+MIN(AS132,AS34)</f>
        <v>115.812894921687</v>
      </c>
      <c r="AT133" s="53" t="n">
        <f aca="false">+MIN(AT132,AT34)</f>
        <v>112.917572548645</v>
      </c>
      <c r="AU133" s="53" t="n">
        <f aca="false">+MIN(AU132,AU34)</f>
        <v>110.094633234928</v>
      </c>
      <c r="AV133" s="53" t="n">
        <f aca="false">+MIN(AV132,AV34)</f>
        <v>107.342267404055</v>
      </c>
      <c r="AW133" s="53" t="n">
        <f aca="false">+MIN(AW132,AW34)</f>
        <v>104.658710718954</v>
      </c>
      <c r="AX133" s="53" t="n">
        <f aca="false">+MIN(AX132,AX34)</f>
        <v>102.04224295098</v>
      </c>
      <c r="AY133" s="53" t="n">
        <f aca="false">+MIN(AY132,AY34)</f>
        <v>99.4911868772055</v>
      </c>
      <c r="AZ133" s="53" t="n">
        <f aca="false">+MIN(AZ132,AZ34)</f>
        <v>97.0039072052753</v>
      </c>
      <c r="BA133" s="53" t="n">
        <f aca="false">+MIN(BA132,BA34)</f>
        <v>94.5788095251435</v>
      </c>
      <c r="BB133" s="53" t="n">
        <f aca="false">+MIN(BB132,BB34)</f>
        <v>91.6128142861</v>
      </c>
      <c r="BC133" s="53" t="n">
        <f aca="false">+MIN(BC132,BC34)</f>
        <v>82.0489805818</v>
      </c>
      <c r="BD133" s="53" t="n">
        <f aca="false">+MIN(BD132,BD34)</f>
        <v>69.9557822075</v>
      </c>
      <c r="BE133" s="53" t="n">
        <f aca="false">+MIN(BE132,BE34)</f>
        <v>55.5676855221</v>
      </c>
      <c r="BF133" s="53" t="n">
        <f aca="false">+MIN(BF132,BF34)</f>
        <v>39.6523225452</v>
      </c>
      <c r="BG133" s="53" t="n">
        <f aca="false">+MIN(BG132,BG34)</f>
        <v>23.5991811016</v>
      </c>
      <c r="BH133" s="53" t="n">
        <f aca="false">+MIN(BH132,BH34)</f>
        <v>9.4405284862</v>
      </c>
      <c r="BI133" s="53" t="n">
        <f aca="false">+MIN(BI132,BI34)</f>
        <v>4.8734E-006</v>
      </c>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53"/>
      <c r="CH133" s="53"/>
      <c r="CI133" s="53"/>
      <c r="CJ133" s="53"/>
      <c r="CK133" s="53"/>
      <c r="CL133" s="53"/>
      <c r="CM133" s="53"/>
      <c r="CN133" s="53"/>
      <c r="CO133" s="53"/>
      <c r="CP133" s="53"/>
      <c r="CQ133" s="53"/>
      <c r="CR133" s="53"/>
      <c r="CS133" s="53"/>
      <c r="CT133" s="53"/>
      <c r="CU133" s="53"/>
      <c r="CV133" s="53"/>
      <c r="CW133" s="53"/>
      <c r="CX133" s="53"/>
      <c r="CY133" s="53"/>
      <c r="CZ133" s="53"/>
      <c r="DA133" s="53"/>
      <c r="DB133" s="53"/>
      <c r="DC133" s="53"/>
      <c r="DD133" s="53"/>
      <c r="DE133" s="53"/>
      <c r="DF133" s="53"/>
      <c r="DG133" s="53"/>
      <c r="DH133" s="53"/>
      <c r="DI133" s="53"/>
      <c r="DJ133" s="53"/>
      <c r="DK133" s="53"/>
      <c r="DL133" s="53"/>
      <c r="DM133" s="53"/>
      <c r="DN133" s="53"/>
      <c r="DO133" s="53"/>
      <c r="DP133" s="53"/>
      <c r="DQ133" s="53"/>
      <c r="DR133" s="53"/>
      <c r="DS133" s="53"/>
      <c r="DT133" s="53"/>
    </row>
    <row r="134" s="47" customFormat="true" ht="16.5" hidden="false" customHeight="false" outlineLevel="0" collapsed="false">
      <c r="A134" s="49" t="str">
        <f aca="false">Base!A134</f>
        <v>    Carbon price [per t C]</v>
      </c>
      <c r="B134" s="53" t="n">
        <f aca="false">+B132*3.666</f>
        <v>132.982258581557</v>
      </c>
      <c r="C134" s="53" t="n">
        <f aca="false">+C132*3.666</f>
        <v>168.349806825619</v>
      </c>
      <c r="D134" s="53" t="n">
        <f aca="false">+D132*3.666</f>
        <v>212.375197851219</v>
      </c>
      <c r="E134" s="53" t="n">
        <f aca="false">+E132*3.666</f>
        <v>266.689924437464</v>
      </c>
      <c r="F134" s="53" t="n">
        <f aca="false">+F132*3.666</f>
        <v>333.143074650118</v>
      </c>
      <c r="G134" s="53" t="n">
        <f aca="false">+G132*3.666</f>
        <v>413.758419800482</v>
      </c>
      <c r="H134" s="53" t="n">
        <f aca="false">+H132*3.666</f>
        <v>510.663468698393</v>
      </c>
      <c r="I134" s="53" t="n">
        <f aca="false">+I132*3.666</f>
        <v>626.00252631359</v>
      </c>
      <c r="J134" s="53" t="n">
        <f aca="false">+J132*3.666</f>
        <v>761.880977370638</v>
      </c>
      <c r="K134" s="53" t="n">
        <f aca="false">+K132*3.666</f>
        <v>920.466062855563</v>
      </c>
      <c r="L134" s="53" t="n">
        <f aca="false">+L132*3.666</f>
        <v>979.032390180484</v>
      </c>
      <c r="M134" s="53" t="n">
        <f aca="false">+M132*3.666</f>
        <v>954.556580425843</v>
      </c>
      <c r="N134" s="53" t="n">
        <f aca="false">+N132*3.666</f>
        <v>930.69266591549</v>
      </c>
      <c r="O134" s="53" t="n">
        <f aca="false">+O132*3.666</f>
        <v>907.42534926764</v>
      </c>
      <c r="P134" s="53" t="n">
        <f aca="false">+P132*3.666</f>
        <v>884.739715535793</v>
      </c>
      <c r="Q134" s="53" t="n">
        <f aca="false">+Q132*3.666</f>
        <v>862.621222647444</v>
      </c>
      <c r="R134" s="53" t="n">
        <f aca="false">+R132*3.666</f>
        <v>841.055692081075</v>
      </c>
      <c r="S134" s="53" t="n">
        <f aca="false">+S132*3.666</f>
        <v>820.02929977924</v>
      </c>
      <c r="T134" s="53" t="n">
        <f aca="false">+T132*3.666</f>
        <v>771.996726804802</v>
      </c>
      <c r="U134" s="53" t="n">
        <f aca="false">+U132*3.666</f>
        <v>735.199342582294</v>
      </c>
      <c r="V134" s="53" t="n">
        <f aca="false">+V132*3.666</f>
        <v>719.510741329208</v>
      </c>
      <c r="W134" s="53" t="n">
        <f aca="false">+W132*3.666</f>
        <v>703.89652543002</v>
      </c>
      <c r="X134" s="53" t="n">
        <f aca="false">+X132*3.666</f>
        <v>688.397694708727</v>
      </c>
      <c r="Y134" s="53" t="n">
        <f aca="false">+Y132*3.666</f>
        <v>673.047411783731</v>
      </c>
      <c r="Z134" s="53" t="n">
        <f aca="false">+Z132*3.666</f>
        <v>657.872664137294</v>
      </c>
      <c r="AA134" s="53" t="n">
        <f aca="false">+AA132*3.666</f>
        <v>642.89551722435</v>
      </c>
      <c r="AB134" s="53" t="n">
        <f aca="false">+AB132*3.666</f>
        <v>652.936446552577</v>
      </c>
      <c r="AC134" s="53" t="n">
        <f aca="false">+AC132*3.666</f>
        <v>636.613035388598</v>
      </c>
      <c r="AD134" s="53" t="n">
        <f aca="false">+AD132*3.666</f>
        <v>620.697709504002</v>
      </c>
      <c r="AE134" s="53" t="n">
        <f aca="false">+AE132*3.666</f>
        <v>715.678925045206</v>
      </c>
      <c r="AF134" s="53" t="n">
        <f aca="false">+AF132*3.666</f>
        <v>728.854304809917</v>
      </c>
      <c r="AG134" s="53" t="n">
        <f aca="false">+AG132*3.666</f>
        <v>737.305886620337</v>
      </c>
      <c r="AH134" s="53" t="n">
        <f aca="false">+AH132*3.666</f>
        <v>740.519516294844</v>
      </c>
      <c r="AI134" s="53" t="n">
        <f aca="false">+AI132*3.666</f>
        <v>738.124705027889</v>
      </c>
      <c r="AJ134" s="53" t="n">
        <f aca="false">+AJ132*3.666</f>
        <v>729.958710634842</v>
      </c>
      <c r="AK134" s="53" t="n">
        <f aca="false">+AK132*3.666</f>
        <v>716.132455091469</v>
      </c>
      <c r="AL134" s="53" t="n">
        <f aca="false">+AL132*3.666</f>
        <v>697.084068316366</v>
      </c>
      <c r="AM134" s="53" t="n">
        <f aca="false">+AM132*3.666</f>
        <v>673.600773322846</v>
      </c>
      <c r="AN134" s="53" t="n">
        <f aca="false">+AN132*3.666</f>
        <v>646.789118315075</v>
      </c>
      <c r="AO134" s="53" t="n">
        <f aca="false">+AO132*3.666</f>
        <v>617.982933042517</v>
      </c>
      <c r="AP134" s="53" t="n">
        <f aca="false">+AP132*3.666</f>
        <v>588.59591775582</v>
      </c>
      <c r="AQ134" s="53" t="n">
        <f aca="false">+AQ132*3.666</f>
        <v>559.947497251709</v>
      </c>
      <c r="AR134" s="53" t="n">
        <f aca="false">+AR132*3.666</f>
        <v>533.103572065943</v>
      </c>
      <c r="AS134" s="53" t="n">
        <f aca="false">+AS132*3.666</f>
        <v>508.768615924397</v>
      </c>
      <c r="AT134" s="53" t="n">
        <f aca="false">+AT132*3.666</f>
        <v>487.243853738281</v>
      </c>
      <c r="AU134" s="53" t="n">
        <f aca="false">+AU132*3.666</f>
        <v>468.44074608623</v>
      </c>
      <c r="AV134" s="53" t="n">
        <f aca="false">+AV132*3.666</f>
        <v>451.922976438383</v>
      </c>
      <c r="AW134" s="53" t="n">
        <f aca="false">+AW132*3.666</f>
        <v>436.948101681445</v>
      </c>
      <c r="AX134" s="53" t="n">
        <f aca="false">+AX132*3.666</f>
        <v>422.49174867478</v>
      </c>
      <c r="AY134" s="53" t="n">
        <f aca="false">+AY132*3.666</f>
        <v>407.250254152045</v>
      </c>
      <c r="AZ134" s="53" t="n">
        <f aca="false">+AZ132*3.666</f>
        <v>380.868921200305</v>
      </c>
      <c r="BA134" s="53" t="n">
        <f aca="false">+BA132*3.666</f>
        <v>362.14118933694</v>
      </c>
      <c r="BB134" s="53" t="n">
        <f aca="false">+BB132*3.666</f>
        <v>335.852577172843</v>
      </c>
      <c r="BC134" s="53" t="n">
        <f aca="false">+BC132*3.666</f>
        <v>300.791562812879</v>
      </c>
      <c r="BD134" s="53" t="n">
        <f aca="false">+BD132*3.666</f>
        <v>256.457897572695</v>
      </c>
      <c r="BE134" s="53" t="n">
        <f aca="false">+BE132*3.666</f>
        <v>203.711135124019</v>
      </c>
      <c r="BF134" s="53" t="n">
        <f aca="false">+BF132*3.666</f>
        <v>145.365414450703</v>
      </c>
      <c r="BG134" s="53" t="n">
        <f aca="false">+BG132*3.666</f>
        <v>86.5145979184656</v>
      </c>
      <c r="BH134" s="53" t="n">
        <f aca="false">+BH132*3.666</f>
        <v>34.6089774304092</v>
      </c>
      <c r="BI134" s="53" t="n">
        <f aca="false">+BI132*3.666</f>
        <v>1.78658844E-005</v>
      </c>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53"/>
      <c r="CH134" s="53"/>
      <c r="CI134" s="53"/>
      <c r="CJ134" s="53"/>
      <c r="CK134" s="53"/>
      <c r="CL134" s="53"/>
      <c r="CM134" s="53"/>
      <c r="CN134" s="53"/>
      <c r="CO134" s="53"/>
      <c r="CP134" s="53"/>
      <c r="CQ134" s="53"/>
      <c r="CR134" s="53"/>
      <c r="CS134" s="53"/>
      <c r="CT134" s="53"/>
      <c r="CU134" s="53"/>
      <c r="CV134" s="53"/>
      <c r="CW134" s="53"/>
      <c r="CX134" s="53"/>
      <c r="CY134" s="53"/>
      <c r="CZ134" s="53"/>
      <c r="DA134" s="53"/>
      <c r="DB134" s="53"/>
      <c r="DC134" s="53"/>
      <c r="DD134" s="53"/>
      <c r="DE134" s="53"/>
      <c r="DF134" s="53"/>
      <c r="DG134" s="53"/>
      <c r="DH134" s="53"/>
      <c r="DI134" s="53"/>
      <c r="DJ134" s="53"/>
      <c r="DK134" s="53"/>
      <c r="DL134" s="53"/>
      <c r="DM134" s="53"/>
      <c r="DN134" s="53"/>
      <c r="DO134" s="53"/>
      <c r="DP134" s="53"/>
      <c r="DQ134" s="53"/>
      <c r="DR134" s="53"/>
      <c r="DS134" s="53"/>
      <c r="DT134" s="53"/>
    </row>
    <row r="135" s="103" customFormat="true" ht="13.9" hidden="false" customHeight="true" outlineLevel="0" collapsed="false">
      <c r="A135" s="100" t="str">
        <f aca="false">Base!A135</f>
        <v>Emissions control rate (total)</v>
      </c>
      <c r="B135" s="146" t="n">
        <v>0.2865800809</v>
      </c>
      <c r="C135" s="146" t="n">
        <v>0.3313248014</v>
      </c>
      <c r="D135" s="146" t="n">
        <v>0.3823077883</v>
      </c>
      <c r="E135" s="146" t="n">
        <v>0.44001522</v>
      </c>
      <c r="F135" s="146" t="n">
        <v>0.5049592666</v>
      </c>
      <c r="G135" s="146" t="n">
        <v>0.5776324601</v>
      </c>
      <c r="H135" s="146" t="n">
        <v>0.6584627608</v>
      </c>
      <c r="I135" s="146" t="n">
        <v>0.7477799532</v>
      </c>
      <c r="J135" s="146" t="n">
        <v>0.8458189085</v>
      </c>
      <c r="K135" s="146" t="n">
        <v>0.9528148567</v>
      </c>
      <c r="L135" s="146" t="n">
        <v>1</v>
      </c>
      <c r="M135" s="146" t="n">
        <v>1</v>
      </c>
      <c r="N135" s="146" t="n">
        <v>1</v>
      </c>
      <c r="O135" s="146" t="n">
        <v>1</v>
      </c>
      <c r="P135" s="146" t="n">
        <v>1</v>
      </c>
      <c r="Q135" s="146" t="n">
        <v>1</v>
      </c>
      <c r="R135" s="146" t="n">
        <v>1</v>
      </c>
      <c r="S135" s="146" t="n">
        <v>1</v>
      </c>
      <c r="T135" s="146" t="n">
        <v>0.9807205213</v>
      </c>
      <c r="U135" s="146" t="n">
        <v>0.9679886889</v>
      </c>
      <c r="V135" s="146" t="n">
        <v>0.9700061334</v>
      </c>
      <c r="W135" s="146" t="n">
        <v>0.9718280681</v>
      </c>
      <c r="X135" s="146" t="n">
        <v>0.9734778812</v>
      </c>
      <c r="Y135" s="146" t="n">
        <v>0.9749754123</v>
      </c>
      <c r="Z135" s="146" t="n">
        <v>0.9763377677</v>
      </c>
      <c r="AA135" s="146" t="n">
        <v>0.9775799345</v>
      </c>
      <c r="AB135" s="146" t="n">
        <v>1</v>
      </c>
      <c r="AC135" s="146" t="n">
        <v>1</v>
      </c>
      <c r="AD135" s="146" t="n">
        <v>1</v>
      </c>
      <c r="AE135" s="146" t="n">
        <v>1.0976478698</v>
      </c>
      <c r="AF135" s="146" t="n">
        <v>1.1245349864</v>
      </c>
      <c r="AG135" s="146" t="n">
        <v>1.1477919461</v>
      </c>
      <c r="AH135" s="146" t="n">
        <v>1.1668661928</v>
      </c>
      <c r="AI135" s="146" t="n">
        <v>1.1812669867</v>
      </c>
      <c r="AJ135" s="146" t="n">
        <v>1.1906180902</v>
      </c>
      <c r="AK135" s="146" t="n">
        <v>1.1947228466</v>
      </c>
      <c r="AL135" s="146" t="n">
        <v>1.1936339437</v>
      </c>
      <c r="AM135" s="146" t="n">
        <v>1.1877132659</v>
      </c>
      <c r="AN135" s="146" t="n">
        <v>1.1776608155</v>
      </c>
      <c r="AO135" s="146" t="n">
        <v>1.1644917752</v>
      </c>
      <c r="AP135" s="146" t="n">
        <v>1.1494493563</v>
      </c>
      <c r="AQ135" s="146" t="n">
        <v>1.1338602591</v>
      </c>
      <c r="AR135" s="146" t="n">
        <v>1.1189608855</v>
      </c>
      <c r="AS135" s="146" t="n">
        <v>1.1057336326</v>
      </c>
      <c r="AT135" s="146" t="n">
        <v>1.0947856533</v>
      </c>
      <c r="AU135" s="146" t="n">
        <v>1.0862811726</v>
      </c>
      <c r="AV135" s="146" t="n">
        <v>1.0799149507</v>
      </c>
      <c r="AW135" s="146" t="n">
        <v>1.0748993162</v>
      </c>
      <c r="AX135" s="146" t="n">
        <v>1.0699383734</v>
      </c>
      <c r="AY135" s="146" t="n">
        <v>1.0631691941</v>
      </c>
      <c r="AZ135" s="146" t="n">
        <v>1.03884831</v>
      </c>
      <c r="BA135" s="146" t="n">
        <v>1.0244607979</v>
      </c>
      <c r="BB135" s="146" t="n">
        <v>0.9963707759</v>
      </c>
      <c r="BC135" s="146" t="n">
        <v>0.950446863</v>
      </c>
      <c r="BD135" s="146" t="n">
        <v>0.8821946175</v>
      </c>
      <c r="BE135" s="146" t="n">
        <v>0.7872572483</v>
      </c>
      <c r="BF135" s="146" t="n">
        <v>0.6619215259</v>
      </c>
      <c r="BG135" s="146" t="n">
        <v>0.5031628324</v>
      </c>
      <c r="BH135" s="146" t="n">
        <v>0.3067334904</v>
      </c>
      <c r="BI135" s="146" t="n">
        <v>0.0001</v>
      </c>
      <c r="BJ135" s="47"/>
      <c r="BK135" s="47"/>
      <c r="BL135" s="47"/>
      <c r="BM135" s="47"/>
      <c r="BN135" s="47"/>
      <c r="BO135" s="47"/>
      <c r="BP135" s="47"/>
      <c r="BQ135" s="47"/>
      <c r="BR135" s="47"/>
      <c r="BS135" s="47"/>
      <c r="BT135" s="47"/>
      <c r="BU135" s="47"/>
      <c r="BV135" s="47"/>
      <c r="BW135" s="47"/>
      <c r="BX135" s="47"/>
      <c r="BY135" s="47"/>
      <c r="BZ135" s="47"/>
      <c r="CA135" s="47"/>
      <c r="CB135" s="47"/>
      <c r="CC135" s="47"/>
      <c r="CD135" s="47"/>
      <c r="CE135" s="47"/>
      <c r="CF135" s="47"/>
      <c r="CG135" s="47"/>
      <c r="CH135" s="47"/>
      <c r="CI135" s="47"/>
      <c r="CJ135" s="47"/>
      <c r="CK135" s="47"/>
      <c r="CL135" s="47"/>
      <c r="CM135" s="47"/>
      <c r="CN135" s="47"/>
      <c r="CO135" s="47"/>
      <c r="CP135" s="47"/>
      <c r="CQ135" s="47"/>
      <c r="CR135" s="47"/>
      <c r="CS135" s="47"/>
      <c r="CT135" s="47"/>
      <c r="CU135" s="47"/>
      <c r="CV135" s="47"/>
      <c r="CW135" s="47"/>
      <c r="CX135" s="47"/>
      <c r="CY135" s="47"/>
      <c r="CZ135" s="47"/>
      <c r="DA135" s="47"/>
      <c r="DB135" s="47"/>
      <c r="DC135" s="47"/>
      <c r="DD135" s="47"/>
      <c r="DE135" s="47"/>
      <c r="DF135" s="47"/>
      <c r="DG135" s="47"/>
      <c r="DH135" s="47"/>
      <c r="DI135" s="47"/>
      <c r="DJ135" s="47"/>
      <c r="DK135" s="47"/>
      <c r="DL135" s="47"/>
      <c r="DM135" s="47"/>
      <c r="DN135" s="47"/>
      <c r="DO135" s="47"/>
      <c r="DP135" s="47"/>
      <c r="DQ135" s="47"/>
      <c r="DR135" s="47"/>
      <c r="DS135" s="47"/>
      <c r="DT135" s="47"/>
    </row>
    <row r="136" s="103" customFormat="true" ht="16.5" hidden="false" customHeight="false" outlineLevel="0" collapsed="false">
      <c r="A136" s="49" t="str">
        <f aca="false">Base!A136</f>
        <v>Emissions control rate (participants)</v>
      </c>
      <c r="B136" s="47" t="n">
        <f aca="false">+MIN(((B133)/(B$34))^(1/($B$39-1)),Parameters!$B$42)</f>
        <v>0.286580080856655</v>
      </c>
      <c r="C136" s="47" t="n">
        <f aca="false">+MIN(((C133)/(C$34))^(1/($B$39-1)),Parameters!$B$42)</f>
        <v>0.331324801449971</v>
      </c>
      <c r="D136" s="47" t="n">
        <f aca="false">+MIN(((D133)/(D$34))^(1/($B$39-1)),Parameters!$B$42)</f>
        <v>0.382307788313087</v>
      </c>
      <c r="E136" s="47" t="n">
        <f aca="false">+MIN(((E133)/(E$34))^(1/($B$39-1)),Parameters!$B$42)</f>
        <v>0.440015220040408</v>
      </c>
      <c r="F136" s="47" t="n">
        <f aca="false">+MIN(((F133)/(F$34))^(1/($B$39-1)),Parameters!$B$42)</f>
        <v>0.504959266639381</v>
      </c>
      <c r="G136" s="47" t="n">
        <f aca="false">+MIN(((G133)/(G$34))^(1/($B$39-1)),Parameters!$B$42)</f>
        <v>0.577632460142688</v>
      </c>
      <c r="H136" s="47" t="n">
        <f aca="false">+MIN(((H133)/(H$34))^(1/($B$39-1)),Parameters!$B$42)</f>
        <v>0.658462760838677</v>
      </c>
      <c r="I136" s="47" t="n">
        <f aca="false">+MIN(((I133)/(I$34))^(1/($B$39-1)),Parameters!$B$42)</f>
        <v>0.747779953174109</v>
      </c>
      <c r="J136" s="47" t="n">
        <f aca="false">+MIN(((J133)/(J$34))^(1/($B$39-1)),Parameters!$B$42)</f>
        <v>0.845818908536647</v>
      </c>
      <c r="K136" s="47" t="n">
        <f aca="false">+MIN(((K133)/(K$34))^(1/($B$39-1)),Parameters!$B$42)</f>
        <v>0.952814856698333</v>
      </c>
      <c r="L136" s="47" t="n">
        <f aca="false">+MIN(((L133)/(L$34))^(1/($B$39-1)),Parameters!$B$42)</f>
        <v>0.99999999999997</v>
      </c>
      <c r="M136" s="47" t="n">
        <f aca="false">+MIN(((M133)/(M$34))^(1/($B$39-1)),Parameters!$B$42)</f>
        <v>0.999999999999895</v>
      </c>
      <c r="N136" s="47" t="n">
        <f aca="false">+MIN(((N133)/(N$34))^(1/($B$39-1)),Parameters!$B$42)</f>
        <v>1</v>
      </c>
      <c r="O136" s="47" t="n">
        <f aca="false">+MIN(((O133)/(O$34))^(1/($B$39-1)),Parameters!$B$42)</f>
        <v>1</v>
      </c>
      <c r="P136" s="47" t="n">
        <f aca="false">+MIN(((P133)/(P$34))^(1/($B$39-1)),Parameters!$B$42)</f>
        <v>0.999999999999995</v>
      </c>
      <c r="Q136" s="47" t="n">
        <f aca="false">+MIN(((Q133)/(Q$34))^(1/($B$39-1)),Parameters!$B$42)</f>
        <v>1</v>
      </c>
      <c r="R136" s="47" t="n">
        <f aca="false">+MIN(((R133)/(R$34))^(1/($B$39-1)),Parameters!$B$42)</f>
        <v>0.999999999999903</v>
      </c>
      <c r="S136" s="47" t="n">
        <f aca="false">+MIN(((S133)/(S$34))^(1/($B$39-1)),Parameters!$B$42)</f>
        <v>1</v>
      </c>
      <c r="T136" s="47" t="n">
        <f aca="false">+MIN(((T133)/(T$34))^(1/($B$39-1)),Parameters!$B$42)</f>
        <v>0.980720521309296</v>
      </c>
      <c r="U136" s="47" t="n">
        <f aca="false">+MIN(((U133)/(U$34))^(1/($B$39-1)),Parameters!$B$42)</f>
        <v>0.967988688888826</v>
      </c>
      <c r="V136" s="47" t="n">
        <f aca="false">+MIN(((V133)/(V$34))^(1/($B$39-1)),Parameters!$B$42)</f>
        <v>0.970006133363566</v>
      </c>
      <c r="W136" s="47" t="n">
        <f aca="false">+MIN(((W133)/(W$34))^(1/($B$39-1)),Parameters!$B$42)</f>
        <v>0.971828068110987</v>
      </c>
      <c r="X136" s="47" t="n">
        <f aca="false">+MIN(((X133)/(X$34))^(1/($B$39-1)),Parameters!$B$42)</f>
        <v>0.973477881213884</v>
      </c>
      <c r="Y136" s="47" t="n">
        <f aca="false">+MIN(((Y133)/(Y$34))^(1/($B$39-1)),Parameters!$B$42)</f>
        <v>0.974975412325877</v>
      </c>
      <c r="Z136" s="47" t="n">
        <f aca="false">+MIN(((Z133)/(Z$34))^(1/($B$39-1)),Parameters!$B$42)</f>
        <v>0.976337767720516</v>
      </c>
      <c r="AA136" s="47" t="n">
        <f aca="false">+MIN(((AA133)/(AA$34))^(1/($B$39-1)),Parameters!$B$42)</f>
        <v>0.977579934539368</v>
      </c>
      <c r="AB136" s="47" t="n">
        <f aca="false">+MIN(((AB133)/(AB$34))^(1/($B$39-1)),Parameters!$B$42)</f>
        <v>1</v>
      </c>
      <c r="AC136" s="47" t="n">
        <f aca="false">+MIN(((AC133)/(AC$34))^(1/($B$39-1)),Parameters!$B$42)</f>
        <v>0.999999999999868</v>
      </c>
      <c r="AD136" s="47" t="n">
        <f aca="false">+MIN(((AD133)/(AD$34))^(1/($B$39-1)),Parameters!$B$42)</f>
        <v>0.999999999999975</v>
      </c>
      <c r="AE136" s="47" t="n">
        <f aca="false">+MIN(((AE133)/(AE$34))^(1/($B$39-1)),Parameters!$B$42)</f>
        <v>1</v>
      </c>
      <c r="AF136" s="47" t="n">
        <f aca="false">+MIN(((AF133)/(AF$34))^(1/($B$39-1)),Parameters!$B$42)</f>
        <v>1</v>
      </c>
      <c r="AG136" s="47" t="n">
        <f aca="false">+MIN(((AG133)/(AG$34))^(1/($B$39-1)),Parameters!$B$42)</f>
        <v>1</v>
      </c>
      <c r="AH136" s="47" t="n">
        <f aca="false">+MIN(((AH133)/(AH$34))^(1/($B$39-1)),Parameters!$B$42)</f>
        <v>1</v>
      </c>
      <c r="AI136" s="47" t="n">
        <f aca="false">+MIN(((AI133)/(AI$34))^(1/($B$39-1)),Parameters!$B$42)</f>
        <v>1</v>
      </c>
      <c r="AJ136" s="47" t="n">
        <f aca="false">+MIN(((AJ133)/(AJ$34))^(1/($B$39-1)),Parameters!$B$42)</f>
        <v>1</v>
      </c>
      <c r="AK136" s="47" t="n">
        <f aca="false">+MIN(((AK133)/(AK$34))^(1/($B$39-1)),Parameters!$B$42)</f>
        <v>1</v>
      </c>
      <c r="AL136" s="47" t="n">
        <f aca="false">+MIN(((AL133)/(AL$34))^(1/($B$39-1)),Parameters!$B$42)</f>
        <v>1</v>
      </c>
      <c r="AM136" s="47" t="n">
        <f aca="false">+MIN(((AM133)/(AM$34))^(1/($B$39-1)),Parameters!$B$42)</f>
        <v>1</v>
      </c>
      <c r="AN136" s="47" t="n">
        <f aca="false">+MIN(((AN133)/(AN$34))^(1/($B$39-1)),Parameters!$B$42)</f>
        <v>1</v>
      </c>
      <c r="AO136" s="47" t="n">
        <f aca="false">+MIN(((AO133)/(AO$34))^(1/($B$39-1)),Parameters!$B$42)</f>
        <v>1</v>
      </c>
      <c r="AP136" s="47" t="n">
        <f aca="false">+MIN(((AP133)/(AP$34))^(1/($B$39-1)),Parameters!$B$42)</f>
        <v>1</v>
      </c>
      <c r="AQ136" s="47" t="n">
        <f aca="false">+MIN(((AQ133)/(AQ$34))^(1/($B$39-1)),Parameters!$B$42)</f>
        <v>1</v>
      </c>
      <c r="AR136" s="47" t="n">
        <f aca="false">+MIN(((AR133)/(AR$34))^(1/($B$39-1)),Parameters!$B$42)</f>
        <v>1</v>
      </c>
      <c r="AS136" s="47" t="n">
        <f aca="false">+MIN(((AS133)/(AS$34))^(1/($B$39-1)),Parameters!$B$42)</f>
        <v>1</v>
      </c>
      <c r="AT136" s="47" t="n">
        <f aca="false">+MIN(((AT133)/(AT$34))^(1/($B$39-1)),Parameters!$B$42)</f>
        <v>1</v>
      </c>
      <c r="AU136" s="47" t="n">
        <f aca="false">+MIN(((AU133)/(AU$34))^(1/($B$39-1)),Parameters!$B$42)</f>
        <v>1</v>
      </c>
      <c r="AV136" s="47" t="n">
        <f aca="false">+MIN(((AV133)/(AV$34))^(1/($B$39-1)),Parameters!$B$42)</f>
        <v>1</v>
      </c>
      <c r="AW136" s="47" t="n">
        <f aca="false">+MIN(((AW133)/(AW$34))^(1/($B$39-1)),Parameters!$B$42)</f>
        <v>1</v>
      </c>
      <c r="AX136" s="47" t="n">
        <f aca="false">+MIN(((AX133)/(AX$34))^(1/($B$39-1)),Parameters!$B$42)</f>
        <v>1</v>
      </c>
      <c r="AY136" s="47" t="n">
        <f aca="false">+MIN(((AY133)/(AY$34))^(1/($B$39-1)),Parameters!$B$42)</f>
        <v>1</v>
      </c>
      <c r="AZ136" s="47" t="n">
        <f aca="false">+MIN(((AZ133)/(AZ$34))^(1/($B$39-1)),Parameters!$B$42)</f>
        <v>1</v>
      </c>
      <c r="BA136" s="47" t="n">
        <f aca="false">+MIN(((BA133)/(BA$34))^(1/($B$39-1)),Parameters!$B$42)</f>
        <v>1</v>
      </c>
      <c r="BB136" s="47" t="n">
        <f aca="false">+MIN(((BB133)/(BB$34))^(1/($B$39-1)),Parameters!$B$42)</f>
        <v>0.996370775865994</v>
      </c>
      <c r="BC136" s="47" t="n">
        <f aca="false">+MIN(((BC133)/(BC$34))^(1/($B$39-1)),Parameters!$B$42)</f>
        <v>0.950446863041464</v>
      </c>
      <c r="BD136" s="47" t="n">
        <f aca="false">+MIN(((BD133)/(BD$34))^(1/($B$39-1)),Parameters!$B$42)</f>
        <v>0.882194617538929</v>
      </c>
      <c r="BE136" s="47" t="n">
        <f aca="false">+MIN(((BE133)/(BE$34))^(1/($B$39-1)),Parameters!$B$42)</f>
        <v>0.787257248250917</v>
      </c>
      <c r="BF136" s="47" t="n">
        <f aca="false">+MIN(((BF133)/(BF$34))^(1/($B$39-1)),Parameters!$B$42)</f>
        <v>0.66192152593621</v>
      </c>
      <c r="BG136" s="47" t="n">
        <f aca="false">+MIN(((BG133)/(BG$34))^(1/($B$39-1)),Parameters!$B$42)</f>
        <v>0.503162832378509</v>
      </c>
      <c r="BH136" s="47" t="n">
        <f aca="false">+MIN(((BH133)/(BH$34))^(1/($B$39-1)),Parameters!$B$42)</f>
        <v>0.306733490429475</v>
      </c>
      <c r="BI136" s="47" t="n">
        <f aca="false">+MIN(((BI133)/(BI$34))^(1/($B$39-1)),Parameters!$B$42)</f>
        <v>0.000100000165041418</v>
      </c>
      <c r="BJ136" s="47"/>
      <c r="BK136" s="47"/>
      <c r="BL136" s="47"/>
      <c r="BM136" s="47"/>
      <c r="BN136" s="47"/>
      <c r="BO136" s="47"/>
      <c r="BP136" s="47"/>
      <c r="BQ136" s="47"/>
      <c r="BR136" s="47"/>
      <c r="BS136" s="47"/>
      <c r="BT136" s="47"/>
      <c r="BU136" s="47"/>
      <c r="BV136" s="47"/>
      <c r="BW136" s="47"/>
      <c r="BX136" s="47"/>
      <c r="BY136" s="47"/>
      <c r="BZ136" s="47"/>
      <c r="CA136" s="47"/>
      <c r="CB136" s="47"/>
      <c r="CC136" s="47"/>
      <c r="CD136" s="47"/>
      <c r="CE136" s="47"/>
      <c r="CF136" s="47"/>
      <c r="CG136" s="47"/>
      <c r="CH136" s="47"/>
      <c r="CI136" s="47"/>
      <c r="CJ136" s="47"/>
      <c r="CK136" s="47"/>
      <c r="CL136" s="47"/>
      <c r="CM136" s="47"/>
      <c r="CN136" s="47"/>
      <c r="CO136" s="47"/>
      <c r="CP136" s="47"/>
      <c r="CQ136" s="47"/>
      <c r="CR136" s="47"/>
      <c r="CS136" s="47"/>
      <c r="CT136" s="47"/>
      <c r="CU136" s="47"/>
      <c r="CV136" s="47"/>
      <c r="CW136" s="47"/>
      <c r="CX136" s="47"/>
      <c r="CY136" s="47"/>
      <c r="CZ136" s="47"/>
      <c r="DA136" s="47"/>
      <c r="DB136" s="47"/>
      <c r="DC136" s="47"/>
      <c r="DD136" s="47"/>
      <c r="DE136" s="47"/>
      <c r="DF136" s="47"/>
      <c r="DG136" s="47"/>
      <c r="DH136" s="47"/>
      <c r="DI136" s="47"/>
      <c r="DJ136" s="47"/>
      <c r="DK136" s="47"/>
      <c r="DL136" s="47"/>
      <c r="DM136" s="47"/>
      <c r="DN136" s="47"/>
      <c r="DO136" s="47"/>
      <c r="DP136" s="47"/>
      <c r="DQ136" s="47"/>
      <c r="DR136" s="47"/>
      <c r="DS136" s="47"/>
      <c r="DT136" s="47"/>
    </row>
    <row r="137" s="103" customFormat="true" ht="16.5" hidden="false" customHeight="false" outlineLevel="0" collapsed="false">
      <c r="A137" s="49" t="str">
        <f aca="false">Base!A137</f>
        <v>Global average carbon price (per t CO2)</v>
      </c>
      <c r="B137" s="47" t="n">
        <v>1</v>
      </c>
      <c r="C137" s="47" t="n">
        <f aca="false">+C133*C47</f>
        <v>45.9219331221</v>
      </c>
      <c r="D137" s="47" t="n">
        <f aca="false">+D133*D47</f>
        <v>57.9310414215</v>
      </c>
      <c r="E137" s="47" t="n">
        <f aca="false">+E133*E47</f>
        <v>72.7468424543</v>
      </c>
      <c r="F137" s="47" t="n">
        <f aca="false">+F133*F47</f>
        <v>90.8737246727</v>
      </c>
      <c r="G137" s="47" t="n">
        <f aca="false">+G133*G47</f>
        <v>112.8637260776</v>
      </c>
      <c r="H137" s="47" t="n">
        <f aca="false">+H133*H47</f>
        <v>139.2971818599</v>
      </c>
      <c r="I137" s="47" t="n">
        <f aca="false">+I133*I47</f>
        <v>170.7590088144</v>
      </c>
      <c r="J137" s="47" t="n">
        <f aca="false">+J133*J47</f>
        <v>207.8235071933</v>
      </c>
      <c r="K137" s="47" t="n">
        <f aca="false">+K133*K47</f>
        <v>251.0818502061</v>
      </c>
      <c r="L137" s="47" t="n">
        <f aca="false">+L133*L47</f>
        <v>267.0573895746</v>
      </c>
      <c r="M137" s="47" t="n">
        <f aca="false">+M133*M47</f>
        <v>260.3809548352</v>
      </c>
      <c r="N137" s="47" t="n">
        <f aca="false">+N133*N47</f>
        <v>253.871430964368</v>
      </c>
      <c r="O137" s="47" t="n">
        <f aca="false">+O133*O47</f>
        <v>247.524645190259</v>
      </c>
      <c r="P137" s="47" t="n">
        <f aca="false">+P133*P47</f>
        <v>241.3365290605</v>
      </c>
      <c r="Q137" s="47" t="n">
        <f aca="false">+Q133*Q47</f>
        <v>235.30311583399</v>
      </c>
      <c r="R137" s="47" t="n">
        <f aca="false">+R133*R47</f>
        <v>229.4205379381</v>
      </c>
      <c r="S137" s="47" t="n">
        <f aca="false">+S133*S47</f>
        <v>223.685024489686</v>
      </c>
      <c r="T137" s="47" t="n">
        <f aca="false">+T133*T47</f>
        <v>210.5828496467</v>
      </c>
      <c r="U137" s="47" t="n">
        <f aca="false">+U133*U47</f>
        <v>200.5453744087</v>
      </c>
      <c r="V137" s="47" t="n">
        <f aca="false">+V133*V47</f>
        <v>196.2658868874</v>
      </c>
      <c r="W137" s="47" t="n">
        <f aca="false">+W133*W47</f>
        <v>192.00668997</v>
      </c>
      <c r="X137" s="47" t="n">
        <f aca="false">+X133*X47</f>
        <v>187.7789674601</v>
      </c>
      <c r="Y137" s="47" t="n">
        <f aca="false">+Y133*Y47</f>
        <v>183.5917653529</v>
      </c>
      <c r="Z137" s="47" t="n">
        <f aca="false">+Z133*Z47</f>
        <v>179.4524452093</v>
      </c>
      <c r="AA137" s="47" t="n">
        <f aca="false">+AA133*AA47</f>
        <v>175.367025975</v>
      </c>
      <c r="AB137" s="47" t="n">
        <f aca="false">+AB133*AB47</f>
        <v>178.105959234196</v>
      </c>
      <c r="AC137" s="47" t="n">
        <f aca="false">+AC133*AC47</f>
        <v>173.6533102533</v>
      </c>
      <c r="AD137" s="47" t="n">
        <f aca="false">+AD133*AD47</f>
        <v>169.311977497</v>
      </c>
      <c r="AE137" s="47" t="n">
        <f aca="false">+AE133*AE47</f>
        <v>165.079178059582</v>
      </c>
      <c r="AF137" s="47" t="n">
        <f aca="false">+AF133*AF47</f>
        <v>160.952198608093</v>
      </c>
      <c r="AG137" s="47" t="n">
        <f aca="false">+AG133*AG47</f>
        <v>156.928393642891</v>
      </c>
      <c r="AH137" s="47" t="n">
        <f aca="false">+AH133*AH47</f>
        <v>153.005183801818</v>
      </c>
      <c r="AI137" s="47" t="n">
        <f aca="false">+AI133*AI47</f>
        <v>149.180054206773</v>
      </c>
      <c r="AJ137" s="47" t="n">
        <f aca="false">+AJ133*AJ47</f>
        <v>145.450552851603</v>
      </c>
      <c r="AK137" s="47" t="n">
        <f aca="false">+AK133*AK47</f>
        <v>141.814289030313</v>
      </c>
      <c r="AL137" s="47" t="n">
        <f aca="false">+AL133*AL47</f>
        <v>138.268931804556</v>
      </c>
      <c r="AM137" s="47" t="n">
        <f aca="false">+AM133*AM47</f>
        <v>134.812208509442</v>
      </c>
      <c r="AN137" s="47" t="n">
        <f aca="false">+AN133*AN47</f>
        <v>131.441903296706</v>
      </c>
      <c r="AO137" s="47" t="n">
        <f aca="false">+AO133*AO47</f>
        <v>128.155855714288</v>
      </c>
      <c r="AP137" s="47" t="n">
        <f aca="false">+AP133*AP47</f>
        <v>124.951959321431</v>
      </c>
      <c r="AQ137" s="47" t="n">
        <f aca="false">+AQ133*AQ47</f>
        <v>121.828160338395</v>
      </c>
      <c r="AR137" s="47" t="n">
        <f aca="false">+AR133*AR47</f>
        <v>118.782456329935</v>
      </c>
      <c r="AS137" s="47" t="n">
        <f aca="false">+AS133*AS47</f>
        <v>115.812894921687</v>
      </c>
      <c r="AT137" s="47" t="n">
        <f aca="false">+AT133*AT47</f>
        <v>112.917572548645</v>
      </c>
      <c r="AU137" s="47" t="n">
        <f aca="false">+AU133*AU47</f>
        <v>110.094633234928</v>
      </c>
      <c r="AV137" s="47" t="n">
        <f aca="false">+AV133*AV47</f>
        <v>107.342267404055</v>
      </c>
      <c r="AW137" s="47" t="n">
        <f aca="false">+AW133*AW47</f>
        <v>104.658710718954</v>
      </c>
      <c r="AX137" s="47" t="n">
        <f aca="false">+AX133*AX47</f>
        <v>102.04224295098</v>
      </c>
      <c r="AY137" s="47" t="n">
        <f aca="false">+AY133*AY47</f>
        <v>99.4911868772055</v>
      </c>
      <c r="AZ137" s="47" t="n">
        <f aca="false">+AZ133*AZ47</f>
        <v>97.0039072052753</v>
      </c>
      <c r="BA137" s="47" t="n">
        <f aca="false">+BA133*BA47</f>
        <v>94.5788095251435</v>
      </c>
      <c r="BB137" s="47" t="n">
        <f aca="false">+BB133*BB47</f>
        <v>91.6128142861</v>
      </c>
      <c r="BC137" s="47" t="n">
        <f aca="false">+BC133*BC47</f>
        <v>82.0489805818</v>
      </c>
      <c r="BD137" s="47" t="n">
        <f aca="false">+BD133*BD47</f>
        <v>69.9557822075</v>
      </c>
      <c r="BE137" s="47" t="n">
        <f aca="false">+BE133*BE47</f>
        <v>55.5676855221</v>
      </c>
      <c r="BF137" s="47" t="n">
        <f aca="false">+BF133*BF47</f>
        <v>39.6523225452</v>
      </c>
      <c r="BG137" s="47" t="n">
        <f aca="false">+BG133*BG47</f>
        <v>23.5991811016</v>
      </c>
      <c r="BH137" s="47" t="n">
        <f aca="false">+BH133*BH47</f>
        <v>9.4405284862</v>
      </c>
      <c r="BI137" s="47" t="n">
        <f aca="false">+BI133*BI47</f>
        <v>4.8734E-006</v>
      </c>
      <c r="BJ137" s="47"/>
      <c r="BK137" s="47"/>
      <c r="BL137" s="47"/>
      <c r="BM137" s="47"/>
      <c r="BN137" s="47"/>
      <c r="BO137" s="47"/>
      <c r="BP137" s="47"/>
      <c r="BQ137" s="47"/>
      <c r="BR137" s="47"/>
      <c r="BS137" s="47"/>
      <c r="BT137" s="47"/>
      <c r="BU137" s="47"/>
      <c r="BV137" s="47"/>
      <c r="BW137" s="47"/>
      <c r="BX137" s="47"/>
      <c r="BY137" s="47"/>
      <c r="BZ137" s="47"/>
      <c r="CA137" s="47"/>
      <c r="CB137" s="47"/>
      <c r="CC137" s="47"/>
      <c r="CD137" s="47"/>
      <c r="CE137" s="47"/>
      <c r="CF137" s="47"/>
      <c r="CG137" s="47"/>
      <c r="CH137" s="47"/>
      <c r="CI137" s="47"/>
      <c r="CJ137" s="47"/>
      <c r="CK137" s="47"/>
      <c r="CL137" s="47"/>
      <c r="CM137" s="47"/>
      <c r="CN137" s="47"/>
      <c r="CO137" s="47"/>
      <c r="CP137" s="47"/>
      <c r="CQ137" s="47"/>
      <c r="CR137" s="47"/>
      <c r="CS137" s="47"/>
      <c r="CT137" s="47"/>
      <c r="CU137" s="47"/>
      <c r="CV137" s="47"/>
      <c r="CW137" s="47"/>
      <c r="CX137" s="47"/>
      <c r="CY137" s="47"/>
      <c r="CZ137" s="47"/>
      <c r="DA137" s="47"/>
      <c r="DB137" s="47"/>
      <c r="DC137" s="47"/>
      <c r="DD137" s="47"/>
      <c r="DE137" s="47"/>
      <c r="DF137" s="47"/>
      <c r="DG137" s="47"/>
      <c r="DH137" s="47"/>
      <c r="DI137" s="47"/>
      <c r="DJ137" s="47"/>
      <c r="DK137" s="47"/>
      <c r="DL137" s="47"/>
      <c r="DM137" s="47"/>
      <c r="DN137" s="47"/>
      <c r="DO137" s="47"/>
      <c r="DP137" s="47"/>
      <c r="DQ137" s="47"/>
      <c r="DR137" s="47"/>
      <c r="DS137" s="47"/>
      <c r="DT137" s="47"/>
    </row>
    <row r="138" s="111" customFormat="true" ht="33" hidden="false" customHeight="true" outlineLevel="0" collapsed="false">
      <c r="A138" s="133" t="str">
        <f aca="false">Base!A138</f>
        <v>Consumption discount rate (end of period, % per year)</v>
      </c>
      <c r="B138" s="134" t="n">
        <f aca="false">+C154</f>
        <v>0.0508871797768147</v>
      </c>
      <c r="C138" s="134" t="n">
        <f aca="false">+D154</f>
        <v>0.0500008506969634</v>
      </c>
      <c r="D138" s="134" t="n">
        <f aca="false">+E154</f>
        <v>0.0488611814449911</v>
      </c>
      <c r="E138" s="134" t="n">
        <f aca="false">+F154</f>
        <v>0.0475865731239138</v>
      </c>
      <c r="F138" s="134" t="n">
        <f aca="false">+G154</f>
        <v>0.0462494863422427</v>
      </c>
      <c r="G138" s="134" t="n">
        <f aca="false">+H154</f>
        <v>0.0449068613604466</v>
      </c>
      <c r="H138" s="134" t="n">
        <f aca="false">+I154</f>
        <v>0.043625353861074</v>
      </c>
      <c r="I138" s="134" t="n">
        <f aca="false">+J154</f>
        <v>0.042509513825872</v>
      </c>
      <c r="J138" s="134" t="n">
        <f aca="false">+K154</f>
        <v>0.0417434254522753</v>
      </c>
      <c r="K138" s="134" t="n">
        <f aca="false">+L154</f>
        <v>0.0416216864696206</v>
      </c>
      <c r="L138" s="134" t="n">
        <f aca="false">+M154</f>
        <v>0.0415527108627789</v>
      </c>
      <c r="M138" s="134" t="n">
        <f aca="false">+N154</f>
        <v>0.0411639384348215</v>
      </c>
      <c r="N138" s="134" t="n">
        <f aca="false">+O154</f>
        <v>0.0405997672071914</v>
      </c>
      <c r="O138" s="134" t="n">
        <f aca="false">+P154</f>
        <v>0.0399452238848808</v>
      </c>
      <c r="P138" s="134" t="n">
        <f aca="false">+Q154</f>
        <v>0.0392509888615298</v>
      </c>
      <c r="Q138" s="134" t="n">
        <f aca="false">+R154</f>
        <v>0.0385488067418871</v>
      </c>
      <c r="R138" s="134" t="n">
        <f aca="false">+S154</f>
        <v>0.0378614563197357</v>
      </c>
      <c r="S138" s="134" t="n">
        <f aca="false">+T154</f>
        <v>0.0372120940258835</v>
      </c>
      <c r="T138" s="134" t="n">
        <f aca="false">+U154</f>
        <v>0.0364928466000032</v>
      </c>
      <c r="U138" s="134" t="n">
        <f aca="false">+V154</f>
        <v>0.0357472467419491</v>
      </c>
      <c r="V138" s="134" t="n">
        <f aca="false">+W154</f>
        <v>0.035051200014397</v>
      </c>
      <c r="W138" s="134" t="n">
        <f aca="false">+X154</f>
        <v>0.0343916478165445</v>
      </c>
      <c r="X138" s="134" t="n">
        <f aca="false">+Y154</f>
        <v>0.0337594695117458</v>
      </c>
      <c r="Y138" s="134" t="n">
        <f aca="false">+Z154</f>
        <v>0.0331469493422989</v>
      </c>
      <c r="Z138" s="134" t="n">
        <f aca="false">+AA154</f>
        <v>0.032545565124515</v>
      </c>
      <c r="AA138" s="134" t="n">
        <f aca="false">+AB154</f>
        <v>0.0319421713331041</v>
      </c>
      <c r="AB138" s="134" t="n">
        <f aca="false">+AC154</f>
        <v>0.0314022203313038</v>
      </c>
      <c r="AC138" s="134" t="n">
        <f aca="false">+AD154</f>
        <v>0.0308320101155335</v>
      </c>
      <c r="AD138" s="134" t="n">
        <f aca="false">+AE154</f>
        <v>0.0302286125528632</v>
      </c>
      <c r="AE138" s="134" t="n">
        <f aca="false">+AF154</f>
        <v>0.0298545060218218</v>
      </c>
      <c r="AF138" s="134" t="n">
        <f aca="false">+AG154</f>
        <v>0.0295012784604201</v>
      </c>
      <c r="AG138" s="134" t="n">
        <f aca="false">+AH154</f>
        <v>0.0291635571070186</v>
      </c>
      <c r="AH138" s="134" t="n">
        <f aca="false">+AI154</f>
        <v>0.0288356265402208</v>
      </c>
      <c r="AI138" s="134" t="n">
        <f aca="false">+AJ154</f>
        <v>0.0285117671790618</v>
      </c>
      <c r="AJ138" s="134" t="n">
        <f aca="false">+AK154</f>
        <v>0.0281866684869196</v>
      </c>
      <c r="AK138" s="134" t="n">
        <f aca="false">+AL154</f>
        <v>0.0278558998834364</v>
      </c>
      <c r="AL138" s="134" t="n">
        <f aca="false">+AM154</f>
        <v>0.0275163940070251</v>
      </c>
      <c r="AM138" s="134" t="n">
        <f aca="false">+AN154</f>
        <v>0.0271668474850462</v>
      </c>
      <c r="AN138" s="134" t="n">
        <f aca="false">+AO154</f>
        <v>0.0268079396876739</v>
      </c>
      <c r="AO138" s="134" t="n">
        <f aca="false">+AP154</f>
        <v>0.026442297636541</v>
      </c>
      <c r="AP138" s="134" t="n">
        <f aca="false">+AQ154</f>
        <v>0.0260742006466965</v>
      </c>
      <c r="AQ138" s="134" t="n">
        <f aca="false">+AR154</f>
        <v>0.0257091284989845</v>
      </c>
      <c r="AR138" s="134" t="n">
        <f aca="false">+AS154</f>
        <v>0.025353354112253</v>
      </c>
      <c r="AS138" s="134" t="n">
        <f aca="false">+AT154</f>
        <v>0.0250138484135058</v>
      </c>
      <c r="AT138" s="134" t="n">
        <f aca="false">+AU154</f>
        <v>0.0246988011543232</v>
      </c>
      <c r="AU138" s="134" t="n">
        <f aca="false">+AV154</f>
        <v>0.0244191054983491</v>
      </c>
      <c r="AV138" s="134" t="n">
        <f aca="false">+AW154</f>
        <v>0.0241913624602352</v>
      </c>
      <c r="AW138" s="134" t="n">
        <f aca="false">+AX154</f>
        <v>0.0240433388360732</v>
      </c>
      <c r="AX138" s="134" t="n">
        <f aca="false">+AY154</f>
        <v>0.0240238689090264</v>
      </c>
      <c r="AY138" s="134" t="n">
        <f aca="false">+AZ154</f>
        <v>0.0165475300679157</v>
      </c>
      <c r="AZ138" s="134" t="n">
        <f aca="false">+BA154</f>
        <v>0.0248645065941493</v>
      </c>
      <c r="BA138" s="134" t="n">
        <f aca="false">+BB154</f>
        <v>0.0240289563282567</v>
      </c>
      <c r="BB138" s="134" t="n">
        <f aca="false">+BC154</f>
        <v>0.0233917189884143</v>
      </c>
      <c r="BC138" s="134" t="n">
        <f aca="false">+BD154</f>
        <v>0.0228851576079889</v>
      </c>
      <c r="BD138" s="134" t="n">
        <f aca="false">+BE154</f>
        <v>0.0224602233807851</v>
      </c>
      <c r="BE138" s="134" t="n">
        <f aca="false">+BF154</f>
        <v>0.0220795238879019</v>
      </c>
      <c r="BF138" s="134" t="n">
        <f aca="false">+BG154</f>
        <v>0.0217141772331495</v>
      </c>
      <c r="BG138" s="134" t="n">
        <f aca="false">+BH154</f>
        <v>0.0213428318116802</v>
      </c>
      <c r="BH138" s="134" t="n">
        <f aca="false">+BI154</f>
        <v>0.0209514845836114</v>
      </c>
      <c r="BI138" s="134"/>
    </row>
    <row r="139" customFormat="false" ht="0.6" hidden="false" customHeight="true" outlineLevel="0" collapsed="false">
      <c r="A139" s="112" t="n">
        <f aca="false">Base!A139</f>
        <v>0</v>
      </c>
    </row>
    <row r="140" customFormat="false" ht="21" hidden="true" customHeight="true" outlineLevel="0" collapsed="false">
      <c r="A140" s="112" t="n">
        <f aca="false">Base!A140</f>
        <v>0</v>
      </c>
    </row>
    <row r="141" customFormat="false" ht="21" hidden="true" customHeight="true" outlineLevel="0" collapsed="false">
      <c r="A141" s="112" t="n">
        <f aca="false">Base!A141</f>
        <v>0</v>
      </c>
    </row>
    <row r="142" customFormat="false" ht="21" hidden="true" customHeight="true" outlineLevel="0" collapsed="false">
      <c r="A142" s="112" t="n">
        <f aca="false">Base!A142</f>
        <v>0</v>
      </c>
    </row>
    <row r="143" customFormat="false" ht="21" hidden="true" customHeight="true" outlineLevel="0" collapsed="false">
      <c r="A143" s="112" t="n">
        <f aca="false">Base!A143</f>
        <v>0</v>
      </c>
    </row>
    <row r="144" customFormat="false" ht="21" hidden="true" customHeight="true" outlineLevel="0" collapsed="false">
      <c r="A144" s="112" t="n">
        <f aca="false">Base!A144</f>
        <v>0</v>
      </c>
    </row>
    <row r="145" s="42" customFormat="true" ht="21" hidden="true" customHeight="true" outlineLevel="0" collapsed="false">
      <c r="A145" s="67" t="n">
        <f aca="false">Base!A145</f>
        <v>0</v>
      </c>
    </row>
    <row r="146" s="42" customFormat="true" ht="21" hidden="false" customHeight="true" outlineLevel="0" collapsed="false">
      <c r="A146" s="113" t="str">
        <f aca="false">Base!A146</f>
        <v>DERIVATION OF DISCOUNT RATES  </v>
      </c>
    </row>
    <row r="147" s="42" customFormat="true" ht="21" hidden="false" customHeight="true" outlineLevel="0" collapsed="false">
      <c r="A147" s="40" t="str">
        <f aca="false">Base!A147</f>
        <v>Components of discount rate</v>
      </c>
    </row>
    <row r="148" s="42" customFormat="true" ht="21" hidden="false" customHeight="true" outlineLevel="0" collapsed="false">
      <c r="A148" s="40" t="str">
        <f aca="false">Base!A148</f>
        <v>   Population growth</v>
      </c>
      <c r="C148" s="42" t="n">
        <f aca="false">+(C53/B53)^0.2</f>
        <v>1.01156029272138</v>
      </c>
      <c r="D148" s="42" t="n">
        <f aca="false">+(D53/C53)^0.2</f>
        <v>1.01000349309153</v>
      </c>
      <c r="E148" s="42" t="n">
        <f aca="false">+(E53/D53)^0.2</f>
        <v>1.0086572406019</v>
      </c>
      <c r="F148" s="42" t="n">
        <f aca="false">+(F53/E53)^0.2</f>
        <v>1.00749283590435</v>
      </c>
      <c r="G148" s="42" t="n">
        <f aca="false">+(G53/F53)^0.2</f>
        <v>1.00648554757732</v>
      </c>
      <c r="H148" s="42" t="n">
        <f aca="false">+(H53/G53)^0.2</f>
        <v>1.00561404962406</v>
      </c>
      <c r="I148" s="42" t="n">
        <f aca="false">+(I53/H53)^0.2</f>
        <v>1.00485994213211</v>
      </c>
      <c r="J148" s="42" t="n">
        <f aca="false">+(J53/I53)^0.2</f>
        <v>1.00420734197365</v>
      </c>
      <c r="K148" s="42" t="n">
        <f aca="false">+(K53/J53)^0.2</f>
        <v>1.00364253268941</v>
      </c>
      <c r="L148" s="42" t="n">
        <f aca="false">+(L53/K53)^0.2</f>
        <v>1.00315366452847</v>
      </c>
      <c r="M148" s="42" t="n">
        <f aca="false">+(M53/L53)^0.2</f>
        <v>1.00273049710481</v>
      </c>
      <c r="N148" s="42" t="n">
        <f aca="false">+(N53/M53)^0.2</f>
        <v>1.00236417834894</v>
      </c>
      <c r="O148" s="42" t="n">
        <f aca="false">+(O53/N53)^0.2</f>
        <v>1.002047054435</v>
      </c>
      <c r="P148" s="42" t="n">
        <f aca="false">+(P53/O53)^0.2</f>
        <v>1.0017725061914</v>
      </c>
      <c r="Q148" s="42" t="n">
        <f aca="false">+(Q53/P53)^0.2</f>
        <v>1.00153480819152</v>
      </c>
      <c r="R148" s="42" t="n">
        <f aca="false">+(R53/Q53)^0.2</f>
        <v>1.00132900729436</v>
      </c>
      <c r="S148" s="42" t="n">
        <f aca="false">+(S53/R53)^0.2</f>
        <v>1.00115081788641</v>
      </c>
      <c r="T148" s="42" t="n">
        <f aca="false">+(T53/S53)^0.2</f>
        <v>1.00099653147975</v>
      </c>
      <c r="U148" s="42" t="n">
        <f aca="false">+(U53/T53)^0.2</f>
        <v>1.00086293866296</v>
      </c>
      <c r="V148" s="42" t="n">
        <f aca="false">+(V53/U53)^0.2</f>
        <v>1.00074726168937</v>
      </c>
      <c r="W148" s="42" t="n">
        <f aca="false">+(W53/V53)^0.2</f>
        <v>1.00064709623265</v>
      </c>
      <c r="X148" s="42" t="n">
        <f aca="false">+(X53/W53)^0.2</f>
        <v>1.00056036104766</v>
      </c>
      <c r="Y148" s="42" t="n">
        <f aca="false">+(Y53/X53)^0.2</f>
        <v>1.00048525445196</v>
      </c>
      <c r="Z148" s="42" t="n">
        <f aca="false">+(Z53/Y53)^0.2</f>
        <v>1.00042021669536</v>
      </c>
      <c r="AA148" s="42" t="n">
        <f aca="false">+(AA53/Z53)^0.2</f>
        <v>1.00036389741416</v>
      </c>
      <c r="AB148" s="42" t="n">
        <f aca="false">+(AB53/AA53)^0.2</f>
        <v>1.00031512747837</v>
      </c>
      <c r="AC148" s="42" t="n">
        <f aca="false">+(AC53/AB53)^0.2</f>
        <v>1.00027289463506</v>
      </c>
      <c r="AD148" s="42" t="n">
        <f aca="false">+(AD53/AC53)^0.2</f>
        <v>1.00023632243342</v>
      </c>
      <c r="AE148" s="42" t="n">
        <f aca="false">+(AE53/AD53)^0.2</f>
        <v>1.00020465198721</v>
      </c>
      <c r="AF148" s="42" t="n">
        <f aca="false">+(AF53/AE53)^0.2</f>
        <v>1.000177226191</v>
      </c>
      <c r="AG148" s="42" t="n">
        <f aca="false">+(AG53/AF53)^0.2</f>
        <v>1.00015347605911</v>
      </c>
      <c r="AH148" s="42" t="n">
        <f aca="false">+(AH53/AG53)^0.2</f>
        <v>1.00013290890057</v>
      </c>
      <c r="AI148" s="42" t="n">
        <f aca="false">+(AI53/AH53)^0.2</f>
        <v>1.000115098083</v>
      </c>
      <c r="AJ148" s="42" t="n">
        <f aca="false">+(AJ53/AI53)^0.2</f>
        <v>1.00009967417126</v>
      </c>
      <c r="AK148" s="42" t="n">
        <f aca="false">+(AK53/AJ53)^0.2</f>
        <v>1.00008631725589</v>
      </c>
      <c r="AL148" s="42" t="n">
        <f aca="false">+(AL53/AK53)^0.2</f>
        <v>1.00007475031131</v>
      </c>
      <c r="AM148" s="42" t="n">
        <f aca="false">+(AM53/AL53)^0.2</f>
        <v>1.0000647334454</v>
      </c>
      <c r="AN148" s="42" t="n">
        <f aca="false">+(AN53/AM53)^0.2</f>
        <v>1.00005605892059</v>
      </c>
      <c r="AO148" s="42" t="n">
        <f aca="false">+(AO53/AN53)^0.2</f>
        <v>1.00004854684289</v>
      </c>
      <c r="AP148" s="42" t="n">
        <f aca="false">+(AP53/AO53)^0.2</f>
        <v>1.0000420414292</v>
      </c>
      <c r="AQ148" s="42" t="n">
        <f aca="false">+(AQ53/AP53)^0.2</f>
        <v>1.00003640777514</v>
      </c>
      <c r="AR148" s="42" t="n">
        <f aca="false">+(AR53/AQ53)^0.2</f>
        <v>1.00003152905636</v>
      </c>
      <c r="AS148" s="42" t="n">
        <f aca="false">+(AS53/AR53)^0.2</f>
        <v>1.00002730410513</v>
      </c>
      <c r="AT148" s="42" t="n">
        <f aca="false">+(AT53/AS53)^0.2</f>
        <v>1.00002364531179</v>
      </c>
      <c r="AU148" s="42" t="n">
        <f aca="false">+(AU53/AT53)^0.2</f>
        <v>1.00002047680757</v>
      </c>
      <c r="AV148" s="42" t="n">
        <f aca="false">+(AV53/AU53)^0.2</f>
        <v>1.00001773289103</v>
      </c>
      <c r="AW148" s="42" t="n">
        <f aca="false">+(AW53/AV53)^0.2</f>
        <v>1.00001535666538</v>
      </c>
      <c r="AX148" s="42" t="n">
        <f aca="false">+(AX53/AW53)^0.2</f>
        <v>1.00001329885854</v>
      </c>
      <c r="AY148" s="42" t="n">
        <f aca="false">+(AY53/AX53)^0.2</f>
        <v>1.00001151680123</v>
      </c>
      <c r="AZ148" s="42" t="n">
        <f aca="false">+(AZ53/AY53)^0.2</f>
        <v>1.00000997354217</v>
      </c>
      <c r="BA148" s="42" t="n">
        <f aca="false">+(BA53/AZ53)^0.2</f>
        <v>1.00000863708175</v>
      </c>
      <c r="BB148" s="42" t="n">
        <f aca="false">+(BB53/BA53)^0.2</f>
        <v>1.00000747970847</v>
      </c>
      <c r="BC148" s="42" t="n">
        <f aca="false">+(BC53/BB53)^0.2</f>
        <v>1.00000647742429</v>
      </c>
      <c r="BD148" s="42" t="n">
        <f aca="false">+(BD53/BC53)^0.2</f>
        <v>1.000005609447</v>
      </c>
      <c r="BE148" s="42" t="n">
        <f aca="false">+(BE53/BD53)^0.2</f>
        <v>1.00000485777927</v>
      </c>
      <c r="BF148" s="42" t="n">
        <f aca="false">+(BF53/BE53)^0.2</f>
        <v>1.00000420683548</v>
      </c>
      <c r="BG148" s="42" t="n">
        <f aca="false">+(BG53/BF53)^0.2</f>
        <v>1.0000036431185</v>
      </c>
      <c r="BH148" s="42" t="n">
        <f aca="false">+(BH53/BG53)^0.2</f>
        <v>1.00000315493985</v>
      </c>
      <c r="BI148" s="42" t="n">
        <f aca="false">+(BI53/BH53)^0.2</f>
        <v>1.00000273217733</v>
      </c>
    </row>
    <row r="149" s="42" customFormat="true" ht="21" hidden="false" customHeight="true" outlineLevel="0" collapsed="false">
      <c r="A149" s="40" t="str">
        <f aca="false">Base!A149</f>
        <v>   Time and risk preference</v>
      </c>
      <c r="C149" s="42" t="n">
        <f aca="false">+(B18/C18)^0.2</f>
        <v>1.015</v>
      </c>
      <c r="D149" s="42" t="n">
        <f aca="false">+(C18/D18)^0.2</f>
        <v>1.015</v>
      </c>
      <c r="E149" s="42" t="n">
        <f aca="false">+(D18/E18)^0.2</f>
        <v>1.015</v>
      </c>
      <c r="F149" s="42" t="n">
        <f aca="false">+(E18/F18)^0.2</f>
        <v>1.015</v>
      </c>
      <c r="G149" s="42" t="n">
        <f aca="false">+(F18/G18)^0.2</f>
        <v>1.015</v>
      </c>
      <c r="H149" s="42" t="n">
        <f aca="false">+(G18/H18)^0.2</f>
        <v>1.015</v>
      </c>
      <c r="I149" s="42" t="n">
        <f aca="false">+(H18/I18)^0.2</f>
        <v>1.015</v>
      </c>
      <c r="J149" s="42" t="n">
        <f aca="false">+(I18/J18)^0.2</f>
        <v>1.015</v>
      </c>
      <c r="K149" s="42" t="n">
        <f aca="false">+(J18/K18)^0.2</f>
        <v>1.015</v>
      </c>
      <c r="L149" s="42" t="n">
        <f aca="false">+(K18/L18)^0.2</f>
        <v>1.015</v>
      </c>
      <c r="M149" s="42" t="n">
        <f aca="false">+(L18/M18)^0.2</f>
        <v>1.015</v>
      </c>
      <c r="N149" s="42" t="n">
        <f aca="false">+(M18/N18)^0.2</f>
        <v>1.015</v>
      </c>
      <c r="O149" s="42" t="n">
        <f aca="false">+(N18/O18)^0.2</f>
        <v>1.015</v>
      </c>
      <c r="P149" s="42" t="n">
        <f aca="false">+(O18/P18)^0.2</f>
        <v>1.015</v>
      </c>
      <c r="Q149" s="42" t="n">
        <f aca="false">+(P18/Q18)^0.2</f>
        <v>1.015</v>
      </c>
      <c r="R149" s="42" t="n">
        <f aca="false">+(Q18/R18)^0.2</f>
        <v>1.015</v>
      </c>
      <c r="S149" s="42" t="n">
        <f aca="false">+(R18/S18)^0.2</f>
        <v>1.015</v>
      </c>
      <c r="T149" s="42" t="n">
        <f aca="false">+(S18/T18)^0.2</f>
        <v>1.015</v>
      </c>
      <c r="U149" s="42" t="n">
        <f aca="false">+(T18/U18)^0.2</f>
        <v>1.015</v>
      </c>
      <c r="V149" s="42" t="n">
        <f aca="false">+(U18/V18)^0.2</f>
        <v>1.015</v>
      </c>
      <c r="W149" s="42" t="n">
        <f aca="false">+(V18/W18)^0.2</f>
        <v>1.015</v>
      </c>
      <c r="X149" s="42" t="n">
        <f aca="false">+(W18/X18)^0.2</f>
        <v>1.015</v>
      </c>
      <c r="Y149" s="42" t="n">
        <f aca="false">+(X18/Y18)^0.2</f>
        <v>1.015</v>
      </c>
      <c r="Z149" s="42" t="n">
        <f aca="false">+(Y18/Z18)^0.2</f>
        <v>1.015</v>
      </c>
      <c r="AA149" s="42" t="n">
        <f aca="false">+(Z18/AA18)^0.2</f>
        <v>1.015</v>
      </c>
      <c r="AB149" s="42" t="n">
        <f aca="false">+(AA18/AB18)^0.2</f>
        <v>1.015</v>
      </c>
      <c r="AC149" s="42" t="n">
        <f aca="false">+(AB18/AC18)^0.2</f>
        <v>1.015</v>
      </c>
      <c r="AD149" s="42" t="n">
        <f aca="false">+(AC18/AD18)^0.2</f>
        <v>1.015</v>
      </c>
      <c r="AE149" s="42" t="n">
        <f aca="false">+(AD18/AE18)^0.2</f>
        <v>1.015</v>
      </c>
      <c r="AF149" s="42" t="n">
        <f aca="false">+(AE18/AF18)^0.2</f>
        <v>1.015</v>
      </c>
      <c r="AG149" s="42" t="n">
        <f aca="false">+(AF18/AG18)^0.2</f>
        <v>1.015</v>
      </c>
      <c r="AH149" s="42" t="n">
        <f aca="false">+(AG18/AH18)^0.2</f>
        <v>1.015</v>
      </c>
      <c r="AI149" s="42" t="n">
        <f aca="false">+(AH18/AI18)^0.2</f>
        <v>1.015</v>
      </c>
      <c r="AJ149" s="42" t="n">
        <f aca="false">+(AI18/AJ18)^0.2</f>
        <v>1.015</v>
      </c>
      <c r="AK149" s="42" t="n">
        <f aca="false">+(AJ18/AK18)^0.2</f>
        <v>1.015</v>
      </c>
      <c r="AL149" s="42" t="n">
        <f aca="false">+(AK18/AL18)^0.2</f>
        <v>1.015</v>
      </c>
      <c r="AM149" s="42" t="n">
        <f aca="false">+(AL18/AM18)^0.2</f>
        <v>1.015</v>
      </c>
      <c r="AN149" s="42" t="n">
        <f aca="false">+(AM18/AN18)^0.2</f>
        <v>1.015</v>
      </c>
      <c r="AO149" s="42" t="n">
        <f aca="false">+(AN18/AO18)^0.2</f>
        <v>1.015</v>
      </c>
      <c r="AP149" s="42" t="n">
        <f aca="false">+(AO18/AP18)^0.2</f>
        <v>1.015</v>
      </c>
      <c r="AQ149" s="42" t="n">
        <f aca="false">+(AP18/AQ18)^0.2</f>
        <v>1.015</v>
      </c>
      <c r="AR149" s="42" t="n">
        <f aca="false">+(AQ18/AR18)^0.2</f>
        <v>1.015</v>
      </c>
      <c r="AS149" s="42" t="n">
        <f aca="false">+(AR18/AS18)^0.2</f>
        <v>1.015</v>
      </c>
      <c r="AT149" s="42" t="n">
        <f aca="false">+(AS18/AT18)^0.2</f>
        <v>1.015</v>
      </c>
      <c r="AU149" s="42" t="n">
        <f aca="false">+(AT18/AU18)^0.2</f>
        <v>1.015</v>
      </c>
      <c r="AV149" s="42" t="n">
        <f aca="false">+(AU18/AV18)^0.2</f>
        <v>1.015</v>
      </c>
      <c r="AW149" s="42" t="n">
        <f aca="false">+(AV18/AW18)^0.2</f>
        <v>1.015</v>
      </c>
      <c r="AX149" s="42" t="n">
        <f aca="false">+(AW18/AX18)^0.2</f>
        <v>1.015</v>
      </c>
      <c r="AY149" s="42" t="n">
        <f aca="false">+(AX18/AY18)^0.2</f>
        <v>1.015</v>
      </c>
      <c r="AZ149" s="42" t="n">
        <f aca="false">+(AY18/AZ18)^0.2</f>
        <v>1.015</v>
      </c>
      <c r="BA149" s="42" t="n">
        <f aca="false">+(AZ18/BA18)^0.2</f>
        <v>1.015</v>
      </c>
      <c r="BB149" s="42" t="n">
        <f aca="false">+(BA18/BB18)^0.2</f>
        <v>1.015</v>
      </c>
      <c r="BC149" s="42" t="n">
        <f aca="false">+(BB18/BC18)^0.2</f>
        <v>1.015</v>
      </c>
      <c r="BD149" s="42" t="n">
        <f aca="false">+(BC18/BD18)^0.2</f>
        <v>1.015</v>
      </c>
      <c r="BE149" s="42" t="n">
        <f aca="false">+(BD18/BE18)^0.2</f>
        <v>1.015</v>
      </c>
      <c r="BF149" s="42" t="n">
        <f aca="false">+(BE18/BF18)^0.2</f>
        <v>1.015</v>
      </c>
      <c r="BG149" s="42" t="n">
        <f aca="false">+(BF18/BG18)^0.2</f>
        <v>1.015</v>
      </c>
      <c r="BH149" s="42" t="n">
        <f aca="false">+(BG18/BH18)^0.2</f>
        <v>1.015</v>
      </c>
      <c r="BI149" s="42" t="n">
        <f aca="false">+(BH18/BI18)^0.2</f>
        <v>1.015</v>
      </c>
    </row>
    <row r="150" s="42" customFormat="true" ht="21" hidden="false" customHeight="true" outlineLevel="0" collapsed="false">
      <c r="A150" s="40" t="str">
        <f aca="false">Base!A150</f>
        <v>   Ratio MU</v>
      </c>
      <c r="C150" s="42" t="n">
        <f aca="false">+((C126/B126)^($B$19))^0.2</f>
        <v>1.03535682736632</v>
      </c>
      <c r="D150" s="42" t="n">
        <f aca="false">+((D126/C126)^($B$19))^0.2</f>
        <v>1.03448359674578</v>
      </c>
      <c r="E150" s="42" t="n">
        <f aca="false">+((E126/D126)^($B$19))^0.2</f>
        <v>1.03336076989654</v>
      </c>
      <c r="F150" s="42" t="n">
        <f aca="false">+((F126/E126)^($B$19))^0.2</f>
        <v>1.03210499815164</v>
      </c>
      <c r="G150" s="42" t="n">
        <f aca="false">+((G126/F126)^($B$19))^0.2</f>
        <v>1.03078767127315</v>
      </c>
      <c r="H150" s="42" t="n">
        <f aca="false">+((H126/G126)^($B$19))^0.2</f>
        <v>1.02946488803985</v>
      </c>
      <c r="I150" s="42" t="n">
        <f aca="false">+((I126/H126)^($B$19))^0.2</f>
        <v>1.02820231907495</v>
      </c>
      <c r="J150" s="42" t="n">
        <f aca="false">+((J126/I126)^($B$19))^0.2</f>
        <v>1.02710296928657</v>
      </c>
      <c r="K150" s="42" t="n">
        <f aca="false">+((K126/J126)^($B$19))^0.2</f>
        <v>1.02634820241603</v>
      </c>
      <c r="L150" s="42" t="n">
        <f aca="false">+((L126/K126)^($B$19))^0.2</f>
        <v>1.02622826253165</v>
      </c>
      <c r="M150" s="42" t="n">
        <f aca="false">+((M126/L126)^($B$19))^0.2</f>
        <v>1.02616030626875</v>
      </c>
      <c r="N150" s="42" t="n">
        <f aca="false">+((N126/M126)^($B$19))^0.2</f>
        <v>1.02577727924613</v>
      </c>
      <c r="O150" s="42" t="n">
        <f aca="false">+((O126/N126)^($B$19))^0.2</f>
        <v>1.02522144552433</v>
      </c>
      <c r="P150" s="42" t="n">
        <f aca="false">+((P126/O126)^($B$19))^0.2</f>
        <v>1.02457657525604</v>
      </c>
      <c r="Q150" s="42" t="n">
        <f aca="false">+((Q126/P126)^($B$19))^0.2</f>
        <v>1.02389259986358</v>
      </c>
      <c r="R150" s="42" t="n">
        <f aca="false">+((R126/Q126)^($B$19))^0.2</f>
        <v>1.02320079481959</v>
      </c>
      <c r="S150" s="42" t="n">
        <f aca="false">+((S126/R126)^($B$19))^0.2</f>
        <v>1.02252360228545</v>
      </c>
      <c r="T150" s="42" t="n">
        <f aca="false">+((T126/S126)^($B$19))^0.2</f>
        <v>1.0218838364787</v>
      </c>
      <c r="U150" s="42" t="n">
        <f aca="false">+((U126/T126)^($B$19))^0.2</f>
        <v>1.02117521832513</v>
      </c>
      <c r="V150" s="42" t="n">
        <f aca="false">+((V126/U126)^($B$19))^0.2</f>
        <v>1.02044063718419</v>
      </c>
      <c r="W150" s="42" t="n">
        <f aca="false">+((W126/V126)^($B$19))^0.2</f>
        <v>1.01975487686148</v>
      </c>
      <c r="X150" s="42" t="n">
        <f aca="false">+((X126/W126)^($B$19))^0.2</f>
        <v>1.01910507174044</v>
      </c>
      <c r="Y150" s="42" t="n">
        <f aca="false">+((Y126/X126)^($B$19))^0.2</f>
        <v>1.01848223597216</v>
      </c>
      <c r="Z150" s="42" t="n">
        <f aca="false">+((Z126/Y126)^($B$19))^0.2</f>
        <v>1.01787876782493</v>
      </c>
      <c r="AA150" s="42" t="n">
        <f aca="false">+((AA126/Z126)^($B$19))^0.2</f>
        <v>1.01728627105864</v>
      </c>
      <c r="AB150" s="42" t="n">
        <f aca="false">+((AB126/AA126)^($B$19))^0.2</f>
        <v>1.01669179441685</v>
      </c>
      <c r="AC150" s="42" t="n">
        <f aca="false">+((AC126/AB126)^($B$19))^0.2</f>
        <v>1.01615982298651</v>
      </c>
      <c r="AD150" s="42" t="n">
        <f aca="false">+((AD126/AC126)^($B$19))^0.2</f>
        <v>1.01559803952269</v>
      </c>
      <c r="AE150" s="42" t="n">
        <f aca="false">+((AE126/AD126)^($B$19))^0.2</f>
        <v>1.01500355916538</v>
      </c>
      <c r="AF150" s="42" t="n">
        <f aca="false">+((AF126/AE126)^($B$19))^0.2</f>
        <v>1.01463498130229</v>
      </c>
      <c r="AG150" s="42" t="n">
        <f aca="false">+((AG126/AF126)^($B$19))^0.2</f>
        <v>1.01428697385263</v>
      </c>
      <c r="AH150" s="42" t="n">
        <f aca="false">+((AH126/AG126)^($B$19))^0.2</f>
        <v>1.01395424345519</v>
      </c>
      <c r="AI150" s="42" t="n">
        <f aca="false">+((AI126/AH126)^($B$19))^0.2</f>
        <v>1.01363115915293</v>
      </c>
      <c r="AJ150" s="42" t="n">
        <f aca="false">+((AJ126/AI126)^($B$19))^0.2</f>
        <v>1.0133120858907</v>
      </c>
      <c r="AK150" s="42" t="n">
        <f aca="false">+((AK126/AJ126)^($B$19))^0.2</f>
        <v>1.01299179161273</v>
      </c>
      <c r="AL150" s="42" t="n">
        <f aca="false">+((AL126/AK126)^($B$19))^0.2</f>
        <v>1.01266591121521</v>
      </c>
      <c r="AM150" s="42" t="n">
        <f aca="false">+((AM126/AL126)^($B$19))^0.2</f>
        <v>1.01233142266702</v>
      </c>
      <c r="AN150" s="42" t="n">
        <f aca="false">+((AN126/AM126)^($B$19))^0.2</f>
        <v>1.01198704185719</v>
      </c>
      <c r="AO150" s="42" t="n">
        <f aca="false">+((AO126/AN126)^($B$19))^0.2</f>
        <v>1.01163343811594</v>
      </c>
      <c r="AP150" s="42" t="n">
        <f aca="false">+((AP126/AO126)^($B$19))^0.2</f>
        <v>1.01127319964191</v>
      </c>
      <c r="AQ150" s="42" t="n">
        <f aca="false">+((AQ126/AP126)^($B$19))^0.2</f>
        <v>1.01091054250906</v>
      </c>
      <c r="AR150" s="42" t="n">
        <f aca="false">+((AR126/AQ126)^($B$19))^0.2</f>
        <v>1.01055086551624</v>
      </c>
      <c r="AS150" s="42" t="n">
        <f aca="false">+((AS126/AR126)^($B$19))^0.2</f>
        <v>1.01020034887907</v>
      </c>
      <c r="AT150" s="42" t="n">
        <f aca="false">+((AT126/AS126)^($B$19))^0.2</f>
        <v>1.00986586050592</v>
      </c>
      <c r="AU150" s="42" t="n">
        <f aca="false">+((AU126/AT126)^($B$19))^0.2</f>
        <v>1.00955546911756</v>
      </c>
      <c r="AV150" s="42" t="n">
        <f aca="false">+((AV126/AU126)^($B$19))^0.2</f>
        <v>1.00927990689493</v>
      </c>
      <c r="AW150" s="42" t="n">
        <f aca="false">+((AW126/AV126)^($B$19))^0.2</f>
        <v>1.00905552951747</v>
      </c>
      <c r="AX150" s="42" t="n">
        <f aca="false">+((AX126/AW126)^($B$19))^0.2</f>
        <v>1.00890969343456</v>
      </c>
      <c r="AY150" s="42" t="n">
        <f aca="false">+((AY126/AX126)^($B$19))^0.2</f>
        <v>1.00889051124042</v>
      </c>
      <c r="AZ150" s="42" t="n">
        <f aca="false">+((AZ126/AY126)^($B$19))^0.2</f>
        <v>1.00152466016543</v>
      </c>
      <c r="BA150" s="42" t="n">
        <f aca="false">+((BA126/AZ126)^($B$19))^0.2</f>
        <v>1.00971872570852</v>
      </c>
      <c r="BB150" s="42" t="n">
        <f aca="false">+((BB126/BA126)^($B$19))^0.2</f>
        <v>1.00889552347612</v>
      </c>
      <c r="BC150" s="42" t="n">
        <f aca="false">+((BC126/BB126)^($B$19))^0.2</f>
        <v>1.00826770343686</v>
      </c>
      <c r="BD150" s="42" t="n">
        <f aca="false">+((BD126/BC126)^($B$19))^0.2</f>
        <v>1.00776862818521</v>
      </c>
      <c r="BE150" s="42" t="n">
        <f aca="false">+((BE126/BD126)^($B$19))^0.2</f>
        <v>1.00734997377417</v>
      </c>
      <c r="BF150" s="42" t="n">
        <f aca="false">+((BF126/BE126)^($B$19))^0.2</f>
        <v>1.00697490038217</v>
      </c>
      <c r="BG150" s="42" t="n">
        <f aca="false">+((BG126/BF126)^($B$19))^0.2</f>
        <v>1.00661495293906</v>
      </c>
      <c r="BH150" s="42" t="n">
        <f aca="false">+((BH126/BG126)^($B$19))^0.2</f>
        <v>1.00624909538097</v>
      </c>
      <c r="BI150" s="42" t="n">
        <f aca="false">+((BI126/BH126)^($B$19))^0.2</f>
        <v>1.00586353160947</v>
      </c>
    </row>
    <row r="151" s="42" customFormat="true" ht="21" hidden="false" customHeight="true" outlineLevel="0" collapsed="false">
      <c r="A151" s="40" t="str">
        <f aca="false">Base!A151</f>
        <v>Product</v>
      </c>
      <c r="C151" s="42" t="n">
        <f aca="false">+C150*C149</f>
        <v>1.05088717977681</v>
      </c>
      <c r="D151" s="42" t="n">
        <f aca="false">+D150*D149</f>
        <v>1.05000085069696</v>
      </c>
      <c r="E151" s="42" t="n">
        <f aca="false">+E150*E149</f>
        <v>1.04886118144499</v>
      </c>
      <c r="F151" s="42" t="n">
        <f aca="false">+F150*F149</f>
        <v>1.04758657312391</v>
      </c>
      <c r="G151" s="42" t="n">
        <f aca="false">+G150*G149</f>
        <v>1.04624948634224</v>
      </c>
      <c r="H151" s="42" t="n">
        <f aca="false">+H150*H149</f>
        <v>1.04490686136045</v>
      </c>
      <c r="I151" s="42" t="n">
        <f aca="false">+I150*I149</f>
        <v>1.04362535386107</v>
      </c>
      <c r="J151" s="42" t="n">
        <f aca="false">+J150*J149</f>
        <v>1.04250951382587</v>
      </c>
      <c r="K151" s="42" t="n">
        <f aca="false">+K150*K149</f>
        <v>1.04174342545228</v>
      </c>
      <c r="L151" s="42" t="n">
        <f aca="false">+L150*L149</f>
        <v>1.04162168646962</v>
      </c>
      <c r="M151" s="42" t="n">
        <f aca="false">+M150*M149</f>
        <v>1.04155271086278</v>
      </c>
      <c r="N151" s="42" t="n">
        <f aca="false">+N150*N149</f>
        <v>1.04116393843482</v>
      </c>
      <c r="O151" s="42" t="n">
        <f aca="false">+O150*O149</f>
        <v>1.04059976720719</v>
      </c>
      <c r="P151" s="42" t="n">
        <f aca="false">+P150*P149</f>
        <v>1.03994522388488</v>
      </c>
      <c r="Q151" s="42" t="n">
        <f aca="false">+Q150*Q149</f>
        <v>1.03925098886153</v>
      </c>
      <c r="R151" s="42" t="n">
        <f aca="false">+R150*R149</f>
        <v>1.03854880674189</v>
      </c>
      <c r="S151" s="42" t="n">
        <f aca="false">+S150*S149</f>
        <v>1.03786145631974</v>
      </c>
      <c r="T151" s="42" t="n">
        <f aca="false">+T150*T149</f>
        <v>1.03721209402588</v>
      </c>
      <c r="U151" s="42" t="n">
        <f aca="false">+U150*U149</f>
        <v>1.0364928466</v>
      </c>
      <c r="V151" s="42" t="n">
        <f aca="false">+V150*V149</f>
        <v>1.03574724674195</v>
      </c>
      <c r="W151" s="42" t="n">
        <f aca="false">+W150*W149</f>
        <v>1.0350512000144</v>
      </c>
      <c r="X151" s="42" t="n">
        <f aca="false">+X150*X149</f>
        <v>1.03439164781654</v>
      </c>
      <c r="Y151" s="42" t="n">
        <f aca="false">+Y150*Y149</f>
        <v>1.03375946951175</v>
      </c>
      <c r="Z151" s="42" t="n">
        <f aca="false">+Z150*Z149</f>
        <v>1.0331469493423</v>
      </c>
      <c r="AA151" s="42" t="n">
        <f aca="false">+AA150*AA149</f>
        <v>1.03254556512452</v>
      </c>
      <c r="AB151" s="42" t="n">
        <f aca="false">+AB150*AB149</f>
        <v>1.0319421713331</v>
      </c>
      <c r="AC151" s="42" t="n">
        <f aca="false">+AC150*AC149</f>
        <v>1.0314022203313</v>
      </c>
      <c r="AD151" s="42" t="n">
        <f aca="false">+AD150*AD149</f>
        <v>1.03083201011553</v>
      </c>
      <c r="AE151" s="42" t="n">
        <f aca="false">+AE150*AE149</f>
        <v>1.03022861255286</v>
      </c>
      <c r="AF151" s="42" t="n">
        <f aca="false">+AF150*AF149</f>
        <v>1.02985450602182</v>
      </c>
      <c r="AG151" s="42" t="n">
        <f aca="false">+AG150*AG149</f>
        <v>1.02950127846042</v>
      </c>
      <c r="AH151" s="42" t="n">
        <f aca="false">+AH150*AH149</f>
        <v>1.02916355710702</v>
      </c>
      <c r="AI151" s="42" t="n">
        <f aca="false">+AI150*AI149</f>
        <v>1.02883562654022</v>
      </c>
      <c r="AJ151" s="42" t="n">
        <f aca="false">+AJ150*AJ149</f>
        <v>1.02851176717906</v>
      </c>
      <c r="AK151" s="42" t="n">
        <f aca="false">+AK150*AK149</f>
        <v>1.02818666848692</v>
      </c>
      <c r="AL151" s="42" t="n">
        <f aca="false">+AL150*AL149</f>
        <v>1.02785589988344</v>
      </c>
      <c r="AM151" s="42" t="n">
        <f aca="false">+AM150*AM149</f>
        <v>1.02751639400703</v>
      </c>
      <c r="AN151" s="42" t="n">
        <f aca="false">+AN150*AN149</f>
        <v>1.02716684748505</v>
      </c>
      <c r="AO151" s="42" t="n">
        <f aca="false">+AO150*AO149</f>
        <v>1.02680793968767</v>
      </c>
      <c r="AP151" s="42" t="n">
        <f aca="false">+AP150*AP149</f>
        <v>1.02644229763654</v>
      </c>
      <c r="AQ151" s="42" t="n">
        <f aca="false">+AQ150*AQ149</f>
        <v>1.0260742006467</v>
      </c>
      <c r="AR151" s="42" t="n">
        <f aca="false">+AR150*AR149</f>
        <v>1.02570912849898</v>
      </c>
      <c r="AS151" s="42" t="n">
        <f aca="false">+AS150*AS149</f>
        <v>1.02535335411225</v>
      </c>
      <c r="AT151" s="42" t="n">
        <f aca="false">+AT150*AT149</f>
        <v>1.02501384841351</v>
      </c>
      <c r="AU151" s="42" t="n">
        <f aca="false">+AU150*AU149</f>
        <v>1.02469880115432</v>
      </c>
      <c r="AV151" s="42" t="n">
        <f aca="false">+AV150*AV149</f>
        <v>1.02441910549835</v>
      </c>
      <c r="AW151" s="42" t="n">
        <f aca="false">+AW150*AW149</f>
        <v>1.02419136246024</v>
      </c>
      <c r="AX151" s="42" t="n">
        <f aca="false">+AX150*AX149</f>
        <v>1.02404333883607</v>
      </c>
      <c r="AY151" s="42" t="n">
        <f aca="false">+AY150*AY149</f>
        <v>1.02402386890903</v>
      </c>
      <c r="AZ151" s="42" t="n">
        <f aca="false">+AZ150*AZ149</f>
        <v>1.01654753006792</v>
      </c>
      <c r="BA151" s="42" t="n">
        <f aca="false">+BA150*BA149</f>
        <v>1.02486450659415</v>
      </c>
      <c r="BB151" s="42" t="n">
        <f aca="false">+BB150*BB149</f>
        <v>1.02402895632826</v>
      </c>
      <c r="BC151" s="42" t="n">
        <f aca="false">+BC150*BC149</f>
        <v>1.02339171898841</v>
      </c>
      <c r="BD151" s="42" t="n">
        <f aca="false">+BD150*BD149</f>
        <v>1.02288515760799</v>
      </c>
      <c r="BE151" s="42" t="n">
        <f aca="false">+BE150*BE149</f>
        <v>1.02246022338079</v>
      </c>
      <c r="BF151" s="42" t="n">
        <f aca="false">+BF150*BF149</f>
        <v>1.0220795238879</v>
      </c>
      <c r="BG151" s="42" t="n">
        <f aca="false">+BG150*BG149</f>
        <v>1.02171417723315</v>
      </c>
      <c r="BH151" s="42" t="n">
        <f aca="false">+BH150*BH149</f>
        <v>1.02134283181168</v>
      </c>
      <c r="BI151" s="42" t="n">
        <f aca="false">+BI150*BI149</f>
        <v>1.02095148458361</v>
      </c>
    </row>
    <row r="152" s="42" customFormat="true" ht="21" hidden="false" customHeight="true" outlineLevel="0" collapsed="false">
      <c r="A152" s="40" t="str">
        <f aca="false">Base!A152</f>
        <v>Consumption discount rate</v>
      </c>
      <c r="C152" s="42" t="n">
        <f aca="false">+C151-1</f>
        <v>0.0508871797768147</v>
      </c>
      <c r="D152" s="42" t="n">
        <f aca="false">+D151-1</f>
        <v>0.0500008506969634</v>
      </c>
      <c r="E152" s="42" t="n">
        <f aca="false">+E151-1</f>
        <v>0.0488611814449911</v>
      </c>
      <c r="F152" s="42" t="n">
        <f aca="false">+F151-1</f>
        <v>0.0475865731239138</v>
      </c>
      <c r="G152" s="42" t="n">
        <f aca="false">+G151-1</f>
        <v>0.0462494863422427</v>
      </c>
      <c r="H152" s="42" t="n">
        <f aca="false">+H151-1</f>
        <v>0.0449068613604466</v>
      </c>
      <c r="I152" s="42" t="n">
        <f aca="false">+I151-1</f>
        <v>0.043625353861074</v>
      </c>
      <c r="J152" s="42" t="n">
        <f aca="false">+J151-1</f>
        <v>0.042509513825872</v>
      </c>
      <c r="K152" s="42" t="n">
        <f aca="false">+K151-1</f>
        <v>0.0417434254522753</v>
      </c>
      <c r="L152" s="42" t="n">
        <f aca="false">+L151-1</f>
        <v>0.0416216864696206</v>
      </c>
      <c r="M152" s="42" t="n">
        <f aca="false">+M151-1</f>
        <v>0.0415527108627789</v>
      </c>
      <c r="N152" s="42" t="n">
        <f aca="false">+N151-1</f>
        <v>0.0411639384348215</v>
      </c>
      <c r="O152" s="42" t="n">
        <f aca="false">+O151-1</f>
        <v>0.0405997672071914</v>
      </c>
      <c r="P152" s="42" t="n">
        <f aca="false">+P151-1</f>
        <v>0.0399452238848808</v>
      </c>
      <c r="Q152" s="42" t="n">
        <f aca="false">+Q151-1</f>
        <v>0.0392509888615298</v>
      </c>
      <c r="R152" s="42" t="n">
        <f aca="false">+R151-1</f>
        <v>0.0385488067418871</v>
      </c>
      <c r="S152" s="42" t="n">
        <f aca="false">+S151-1</f>
        <v>0.0378614563197357</v>
      </c>
      <c r="T152" s="42" t="n">
        <f aca="false">+T151-1</f>
        <v>0.0372120940258835</v>
      </c>
      <c r="U152" s="42" t="n">
        <f aca="false">+U151-1</f>
        <v>0.0364928466000032</v>
      </c>
      <c r="V152" s="42" t="n">
        <f aca="false">+V151-1</f>
        <v>0.0357472467419491</v>
      </c>
      <c r="W152" s="42" t="n">
        <f aca="false">+W151-1</f>
        <v>0.035051200014397</v>
      </c>
      <c r="X152" s="42" t="n">
        <f aca="false">+X151-1</f>
        <v>0.0343916478165445</v>
      </c>
      <c r="Y152" s="42" t="n">
        <f aca="false">+Y151-1</f>
        <v>0.0337594695117458</v>
      </c>
      <c r="Z152" s="42" t="n">
        <f aca="false">+Z151-1</f>
        <v>0.0331469493422989</v>
      </c>
      <c r="AA152" s="42" t="n">
        <f aca="false">+AA151-1</f>
        <v>0.032545565124515</v>
      </c>
      <c r="AB152" s="42" t="n">
        <f aca="false">+AB151-1</f>
        <v>0.0319421713331041</v>
      </c>
      <c r="AC152" s="42" t="n">
        <f aca="false">+AC151-1</f>
        <v>0.0314022203313038</v>
      </c>
      <c r="AD152" s="42" t="n">
        <f aca="false">+AD151-1</f>
        <v>0.0308320101155335</v>
      </c>
      <c r="AE152" s="42" t="n">
        <f aca="false">+AE151-1</f>
        <v>0.0302286125528632</v>
      </c>
      <c r="AF152" s="42" t="n">
        <f aca="false">+AF151-1</f>
        <v>0.0298545060218218</v>
      </c>
      <c r="AG152" s="42" t="n">
        <f aca="false">+AG151-1</f>
        <v>0.0295012784604201</v>
      </c>
      <c r="AH152" s="42" t="n">
        <f aca="false">+AH151-1</f>
        <v>0.0291635571070186</v>
      </c>
      <c r="AI152" s="42" t="n">
        <f aca="false">+AI151-1</f>
        <v>0.0288356265402208</v>
      </c>
      <c r="AJ152" s="42" t="n">
        <f aca="false">+AJ151-1</f>
        <v>0.0285117671790618</v>
      </c>
      <c r="AK152" s="42" t="n">
        <f aca="false">+AK151-1</f>
        <v>0.0281866684869196</v>
      </c>
      <c r="AL152" s="42" t="n">
        <f aca="false">+AL151-1</f>
        <v>0.0278558998834364</v>
      </c>
      <c r="AM152" s="42" t="n">
        <f aca="false">+AM151-1</f>
        <v>0.0275163940070251</v>
      </c>
      <c r="AN152" s="42" t="n">
        <f aca="false">+AN151-1</f>
        <v>0.0271668474850462</v>
      </c>
      <c r="AO152" s="42" t="n">
        <f aca="false">+AO151-1</f>
        <v>0.0268079396876739</v>
      </c>
      <c r="AP152" s="42" t="n">
        <f aca="false">+AP151-1</f>
        <v>0.026442297636541</v>
      </c>
      <c r="AQ152" s="42" t="n">
        <f aca="false">+AQ151-1</f>
        <v>0.0260742006466965</v>
      </c>
      <c r="AR152" s="42" t="n">
        <f aca="false">+AR151-1</f>
        <v>0.0257091284989845</v>
      </c>
      <c r="AS152" s="42" t="n">
        <f aca="false">+AS151-1</f>
        <v>0.025353354112253</v>
      </c>
      <c r="AT152" s="42" t="n">
        <f aca="false">+AT151-1</f>
        <v>0.0250138484135058</v>
      </c>
      <c r="AU152" s="42" t="n">
        <f aca="false">+AU151-1</f>
        <v>0.0246988011543232</v>
      </c>
      <c r="AV152" s="42" t="n">
        <f aca="false">+AV151-1</f>
        <v>0.0244191054983491</v>
      </c>
      <c r="AW152" s="42" t="n">
        <f aca="false">+AW151-1</f>
        <v>0.0241913624602352</v>
      </c>
      <c r="AX152" s="42" t="n">
        <f aca="false">+AX151-1</f>
        <v>0.0240433388360732</v>
      </c>
      <c r="AY152" s="42" t="n">
        <f aca="false">+AY151-1</f>
        <v>0.0240238689090264</v>
      </c>
      <c r="AZ152" s="42" t="n">
        <f aca="false">+AZ151-1</f>
        <v>0.0165475300679157</v>
      </c>
      <c r="BA152" s="42" t="n">
        <f aca="false">+BA151-1</f>
        <v>0.0248645065941493</v>
      </c>
      <c r="BB152" s="42" t="n">
        <f aca="false">+BB151-1</f>
        <v>0.0240289563282567</v>
      </c>
      <c r="BC152" s="42" t="n">
        <f aca="false">+BC151-1</f>
        <v>0.0233917189884143</v>
      </c>
      <c r="BD152" s="42" t="n">
        <f aca="false">+BD151-1</f>
        <v>0.0228851576079889</v>
      </c>
      <c r="BE152" s="42" t="n">
        <f aca="false">+BE151-1</f>
        <v>0.0224602233807851</v>
      </c>
      <c r="BF152" s="42" t="n">
        <f aca="false">+BF151-1</f>
        <v>0.0220795238879019</v>
      </c>
      <c r="BG152" s="42" t="n">
        <f aca="false">+BG151-1</f>
        <v>0.0217141772331495</v>
      </c>
      <c r="BH152" s="42" t="n">
        <f aca="false">+BH151-1</f>
        <v>0.0213428318116802</v>
      </c>
      <c r="BI152" s="42" t="n">
        <f aca="false">+BI151-1</f>
        <v>0.0209514845836114</v>
      </c>
    </row>
    <row r="153" s="42" customFormat="true" ht="21" hidden="false" customHeight="true" outlineLevel="0" collapsed="false">
      <c r="A153" s="40" t="str">
        <f aca="false">Base!A153</f>
        <v>Risk-free rate of return</v>
      </c>
      <c r="C153" s="42" t="n">
        <f aca="false">+C148*C150*(1+B16)-1</f>
        <v>0.06303574319218</v>
      </c>
      <c r="D153" s="42" t="n">
        <f aca="false">+D148*D150*(1+C16)-1</f>
        <v>0.044832046259127</v>
      </c>
      <c r="E153" s="42" t="n">
        <f aca="false">+E148*E150*(1+D16)-1</f>
        <v>0.042306822710104</v>
      </c>
      <c r="F153" s="42" t="n">
        <f aca="false">+F148*F150*(1+E16)-1</f>
        <v>0.0398383915388538</v>
      </c>
      <c r="G153" s="42" t="n">
        <f aca="false">+G148*G150*(1+F16)-1</f>
        <v>0.0374728937572992</v>
      </c>
      <c r="H153" s="42" t="n">
        <f aca="false">+H148*H150*(1+G16)-1</f>
        <v>0.0352443550075281</v>
      </c>
      <c r="I153" s="42" t="n">
        <f aca="false">+I148*I150*(1+H16)-1</f>
        <v>0.0331993228457517</v>
      </c>
      <c r="J153" s="42" t="n">
        <f aca="false">+J148*J150*(1+I16)-1</f>
        <v>0.0314243427205123</v>
      </c>
      <c r="K153" s="42" t="n">
        <f aca="false">+K148*K150*(1+J16)-1</f>
        <v>0.0300867092940515</v>
      </c>
      <c r="L153" s="42" t="n">
        <f aca="false">+L148*L150*(1+K16)-1</f>
        <v>0.0294646422013074</v>
      </c>
      <c r="M153" s="42" t="n">
        <f aca="false">+M148*M150*(1+L16)-1</f>
        <v>0.0289622340140872</v>
      </c>
      <c r="N153" s="42" t="n">
        <f aca="false">+N148*N150*(1+M16)-1</f>
        <v>0.0282023996805618</v>
      </c>
      <c r="O153" s="42" t="n">
        <f aca="false">+O148*O150*(1+N16)-1</f>
        <v>0.02732012963124</v>
      </c>
      <c r="P153" s="42" t="n">
        <f aca="false">+P148*P150*(1+O16)-1</f>
        <v>0.0263926435792434</v>
      </c>
      <c r="Q153" s="42" t="n">
        <f aca="false">+Q148*Q150*(1+P16)-1</f>
        <v>0.0254640786130831</v>
      </c>
      <c r="R153" s="42" t="n">
        <f aca="false">+R148*R150*(1+Q16)-1</f>
        <v>0.0245606361395079</v>
      </c>
      <c r="S153" s="42" t="n">
        <f aca="false">+S148*S150*(1+R16)-1</f>
        <v>0.0237003407362359</v>
      </c>
      <c r="T153" s="42" t="n">
        <f aca="false">+T148*T150*(1+S16)-1</f>
        <v>0.0229021758904044</v>
      </c>
      <c r="U153" s="42" t="n">
        <f aca="false">+U148*U150*(1+T16)-1</f>
        <v>0.0220564299026782</v>
      </c>
      <c r="V153" s="42" t="n">
        <f aca="false">+V148*V150*(1+U16)-1</f>
        <v>0.0212031733786286</v>
      </c>
      <c r="W153" s="42" t="n">
        <f aca="false">+W148*W150*(1+V16)-1</f>
        <v>0.0204147564005219</v>
      </c>
      <c r="X153" s="42" t="n">
        <f aca="false">+X148*X150*(1+W16)-1</f>
        <v>0.0196761385261166</v>
      </c>
      <c r="Y153" s="42" t="n">
        <f aca="false">+Y148*Y150*(1+X16)-1</f>
        <v>0.0189764590114143</v>
      </c>
      <c r="Z153" s="42" t="n">
        <f aca="false">+Z148*Z150*(1+Y16)-1</f>
        <v>0.0183064974770149</v>
      </c>
      <c r="AA153" s="42" t="n">
        <f aca="false">+AA148*AA150*(1+Z16)-1</f>
        <v>0.0176564589021351</v>
      </c>
      <c r="AB153" s="42" t="n">
        <f aca="false">+AB148*AB150*(1+AA16)-1</f>
        <v>0.0170121819383042</v>
      </c>
      <c r="AC153" s="42" t="n">
        <f aca="false">+AC148*AC150*(1+AB16)-1</f>
        <v>0.0164371275505644</v>
      </c>
      <c r="AD153" s="42" t="n">
        <f aca="false">+AD148*AD150*(1+AC16)-1</f>
        <v>0.0158380481227729</v>
      </c>
      <c r="AE153" s="42" t="n">
        <f aca="false">+AE148*AE150*(1+AD16)-1</f>
        <v>0.015211281660787</v>
      </c>
      <c r="AF153" s="42" t="n">
        <f aca="false">+AF148*AF150*(1+AE16)-1</f>
        <v>0.0148148011952833</v>
      </c>
      <c r="AG153" s="42" t="n">
        <f aca="false">+AG148*AG150*(1+AF16)-1</f>
        <v>0.0144426426201876</v>
      </c>
      <c r="AH153" s="42" t="n">
        <f aca="false">+AH148*AH150*(1+AG16)-1</f>
        <v>0.0140890069989132</v>
      </c>
      <c r="AI153" s="42" t="n">
        <f aca="false">+AI148*AI150*(1+AH16)-1</f>
        <v>0.0137478261562123</v>
      </c>
      <c r="AJ153" s="42" t="n">
        <f aca="false">+AJ148*AJ150*(1+AI16)-1</f>
        <v>0.0134130869330893</v>
      </c>
      <c r="AK153" s="42" t="n">
        <f aca="false">+AK148*AK150*(1+AJ16)-1</f>
        <v>0.0130792302844172</v>
      </c>
      <c r="AL153" s="42" t="n">
        <f aca="false">+AL148*AL150*(1+AK16)-1</f>
        <v>0.0127416083073248</v>
      </c>
      <c r="AM153" s="42" t="n">
        <f aca="false">+AM148*AM150*(1+AL16)-1</f>
        <v>0.0123969543678932</v>
      </c>
      <c r="AN153" s="42" t="n">
        <f aca="false">+AN148*AN150*(1+AM16)-1</f>
        <v>0.0120437727584015</v>
      </c>
      <c r="AO153" s="42" t="n">
        <f aca="false">+AO148*AO150*(1+AN16)-1</f>
        <v>0.0116825497255169</v>
      </c>
      <c r="AP153" s="42" t="n">
        <f aca="false">+AP148*AP150*(1+AO16)-1</f>
        <v>0.011315715012538</v>
      </c>
      <c r="AQ153" s="42" t="n">
        <f aca="false">+AQ148*AQ150*(1+AP16)-1</f>
        <v>0.0109473475127748</v>
      </c>
      <c r="AR153" s="42" t="n">
        <f aca="false">+AR148*AR150*(1+AQ16)-1</f>
        <v>0.0105827272314332</v>
      </c>
      <c r="AS153" s="42" t="n">
        <f aca="false">+AS148*AS150*(1+AR16)-1</f>
        <v>0.0102279314955935</v>
      </c>
      <c r="AT153" s="42" t="n">
        <f aca="false">+AT148*AT150*(1+AS16)-1</f>
        <v>0.00988973909905</v>
      </c>
      <c r="AU153" s="42" t="n">
        <f aca="false">+AU148*AU150*(1+AT16)-1</f>
        <v>0.00957614159062925</v>
      </c>
      <c r="AV153" s="42" t="n">
        <f aca="false">+AV148*AV150*(1+AU16)-1</f>
        <v>0.00929780434552829</v>
      </c>
      <c r="AW153" s="42" t="n">
        <f aca="false">+AW148*AW150*(1+AV16)-1</f>
        <v>0.00907102524559167</v>
      </c>
      <c r="AX153" s="42" t="n">
        <f aca="false">+AX148*AX150*(1+AW16)-1</f>
        <v>0.00892311078184416</v>
      </c>
      <c r="AY153" s="42" t="n">
        <f aca="false">+AY148*AY150*(1+AX16)-1</f>
        <v>0.00890213043190391</v>
      </c>
      <c r="AZ153" s="42" t="n">
        <f aca="false">+AZ148*AZ150*(1+AY16)-1</f>
        <v>0.00153464891386701</v>
      </c>
      <c r="BA153" s="42" t="n">
        <f aca="false">+BA148*BA150*(1+AZ16)-1</f>
        <v>0.00972744673169901</v>
      </c>
      <c r="BB153" s="42" t="n">
        <f aca="false">+BB148*BB150*(1+BA16)-1</f>
        <v>0.00890306972050325</v>
      </c>
      <c r="BC153" s="42" t="n">
        <f aca="false">+BC148*BC150*(1+BB16)-1</f>
        <v>0.00827423441456987</v>
      </c>
      <c r="BD153" s="42" t="n">
        <f aca="false">+BD148*BD150*(1+BC16)-1</f>
        <v>0.00777428120991552</v>
      </c>
      <c r="BE153" s="42" t="n">
        <f aca="false">+BE148*BE150*(1+BD16)-1</f>
        <v>0.00735486725799528</v>
      </c>
      <c r="BF153" s="42" t="n">
        <f aca="false">+BF148*BF150*(1+BE16)-1</f>
        <v>0.00697913655990989</v>
      </c>
      <c r="BG153" s="42" t="n">
        <f aca="false">+BG148*BG150*(1+BF16)-1</f>
        <v>0.00661862015662074</v>
      </c>
      <c r="BH153" s="42" t="n">
        <f aca="false">+BH148*BH150*(1+BG16)-1</f>
        <v>0.00625227003633833</v>
      </c>
      <c r="BI153" s="42" t="n">
        <f aca="false">+BI148*BI150*(1+BH16)-1</f>
        <v>0.00586627980701104</v>
      </c>
    </row>
    <row r="154" s="42" customFormat="true" ht="21" hidden="false" customHeight="true" outlineLevel="0" collapsed="false">
      <c r="A154" s="40" t="str">
        <f aca="false">Base!A154</f>
        <v>Real rate of return on capital (with full risks)</v>
      </c>
      <c r="C154" s="42" t="n">
        <f aca="false">+C151*(1+B9)-1</f>
        <v>0.0508871797768147</v>
      </c>
      <c r="D154" s="42" t="n">
        <f aca="false">+D151*(1+C9)-1</f>
        <v>0.0500008506969634</v>
      </c>
      <c r="E154" s="42" t="n">
        <f aca="false">+E151*(1+D9)-1</f>
        <v>0.0488611814449911</v>
      </c>
      <c r="F154" s="42" t="n">
        <f aca="false">+F151*(1+E9)-1</f>
        <v>0.0475865731239138</v>
      </c>
      <c r="G154" s="42" t="n">
        <f aca="false">+G151*(1+F9)-1</f>
        <v>0.0462494863422427</v>
      </c>
      <c r="H154" s="42" t="n">
        <f aca="false">+H151*(1+G9)-1</f>
        <v>0.0449068613604466</v>
      </c>
      <c r="I154" s="42" t="n">
        <f aca="false">+I151*(1+H9)-1</f>
        <v>0.043625353861074</v>
      </c>
      <c r="J154" s="42" t="n">
        <f aca="false">+J151*(1+I9)-1</f>
        <v>0.042509513825872</v>
      </c>
      <c r="K154" s="42" t="n">
        <f aca="false">+K151*(1+J9)-1</f>
        <v>0.0417434254522753</v>
      </c>
      <c r="L154" s="42" t="n">
        <f aca="false">+L151*(1+K9)-1</f>
        <v>0.0416216864696206</v>
      </c>
      <c r="M154" s="42" t="n">
        <f aca="false">+M151*(1+L9)-1</f>
        <v>0.0415527108627789</v>
      </c>
      <c r="N154" s="42" t="n">
        <f aca="false">+N151*(1+M9)-1</f>
        <v>0.0411639384348215</v>
      </c>
      <c r="O154" s="42" t="n">
        <f aca="false">+O151*(1+N9)-1</f>
        <v>0.0405997672071914</v>
      </c>
      <c r="P154" s="42" t="n">
        <f aca="false">+P151*(1+O9)-1</f>
        <v>0.0399452238848808</v>
      </c>
      <c r="Q154" s="42" t="n">
        <f aca="false">+Q151*(1+P9)-1</f>
        <v>0.0392509888615298</v>
      </c>
      <c r="R154" s="42" t="n">
        <f aca="false">+R151*(1+Q9)-1</f>
        <v>0.0385488067418871</v>
      </c>
      <c r="S154" s="42" t="n">
        <f aca="false">+S151*(1+R9)-1</f>
        <v>0.0378614563197357</v>
      </c>
      <c r="T154" s="42" t="n">
        <f aca="false">+T151*(1+S9)-1</f>
        <v>0.0372120940258835</v>
      </c>
      <c r="U154" s="42" t="n">
        <f aca="false">+U151*(1+T9)-1</f>
        <v>0.0364928466000032</v>
      </c>
      <c r="V154" s="42" t="n">
        <f aca="false">+V151*(1+U9)-1</f>
        <v>0.0357472467419491</v>
      </c>
      <c r="W154" s="42" t="n">
        <f aca="false">+W151*(1+V9)-1</f>
        <v>0.035051200014397</v>
      </c>
      <c r="X154" s="42" t="n">
        <f aca="false">+X151*(1+W9)-1</f>
        <v>0.0343916478165445</v>
      </c>
      <c r="Y154" s="42" t="n">
        <f aca="false">+Y151*(1+X9)-1</f>
        <v>0.0337594695117458</v>
      </c>
      <c r="Z154" s="42" t="n">
        <f aca="false">+Z151*(1+Y9)-1</f>
        <v>0.0331469493422989</v>
      </c>
      <c r="AA154" s="42" t="n">
        <f aca="false">+AA151*(1+Z9)-1</f>
        <v>0.032545565124515</v>
      </c>
      <c r="AB154" s="42" t="n">
        <f aca="false">+AB151*(1+AA9)-1</f>
        <v>0.0319421713331041</v>
      </c>
      <c r="AC154" s="42" t="n">
        <f aca="false">+AC151*(1+AB9)-1</f>
        <v>0.0314022203313038</v>
      </c>
      <c r="AD154" s="42" t="n">
        <f aca="false">+AD151*(1+AC9)-1</f>
        <v>0.0308320101155335</v>
      </c>
      <c r="AE154" s="42" t="n">
        <f aca="false">+AE151*(1+AD9)-1</f>
        <v>0.0302286125528632</v>
      </c>
      <c r="AF154" s="42" t="n">
        <f aca="false">+AF151*(1+AE9)-1</f>
        <v>0.0298545060218218</v>
      </c>
      <c r="AG154" s="42" t="n">
        <f aca="false">+AG151*(1+AF9)-1</f>
        <v>0.0295012784604201</v>
      </c>
      <c r="AH154" s="42" t="n">
        <f aca="false">+AH151*(1+AG9)-1</f>
        <v>0.0291635571070186</v>
      </c>
      <c r="AI154" s="42" t="n">
        <f aca="false">+AI151*(1+AH9)-1</f>
        <v>0.0288356265402208</v>
      </c>
      <c r="AJ154" s="42" t="n">
        <f aca="false">+AJ151*(1+AI9)-1</f>
        <v>0.0285117671790618</v>
      </c>
      <c r="AK154" s="42" t="n">
        <f aca="false">+AK151*(1+AJ9)-1</f>
        <v>0.0281866684869196</v>
      </c>
      <c r="AL154" s="42" t="n">
        <f aca="false">+AL151*(1+AK9)-1</f>
        <v>0.0278558998834364</v>
      </c>
      <c r="AM154" s="42" t="n">
        <f aca="false">+AM151*(1+AL9)-1</f>
        <v>0.0275163940070251</v>
      </c>
      <c r="AN154" s="42" t="n">
        <f aca="false">+AN151*(1+AM9)-1</f>
        <v>0.0271668474850462</v>
      </c>
      <c r="AO154" s="42" t="n">
        <f aca="false">+AO151*(1+AN9)-1</f>
        <v>0.0268079396876739</v>
      </c>
      <c r="AP154" s="42" t="n">
        <f aca="false">+AP151*(1+AO9)-1</f>
        <v>0.026442297636541</v>
      </c>
      <c r="AQ154" s="42" t="n">
        <f aca="false">+AQ151*(1+AP9)-1</f>
        <v>0.0260742006466965</v>
      </c>
      <c r="AR154" s="42" t="n">
        <f aca="false">+AR151*(1+AQ9)-1</f>
        <v>0.0257091284989845</v>
      </c>
      <c r="AS154" s="42" t="n">
        <f aca="false">+AS151*(1+AR9)-1</f>
        <v>0.025353354112253</v>
      </c>
      <c r="AT154" s="42" t="n">
        <f aca="false">+AT151*(1+AS9)-1</f>
        <v>0.0250138484135058</v>
      </c>
      <c r="AU154" s="42" t="n">
        <f aca="false">+AU151*(1+AT9)-1</f>
        <v>0.0246988011543232</v>
      </c>
      <c r="AV154" s="42" t="n">
        <f aca="false">+AV151*(1+AU9)-1</f>
        <v>0.0244191054983491</v>
      </c>
      <c r="AW154" s="42" t="n">
        <f aca="false">+AW151*(1+AV9)-1</f>
        <v>0.0241913624602352</v>
      </c>
      <c r="AX154" s="42" t="n">
        <f aca="false">+AX151*(1+AW9)-1</f>
        <v>0.0240433388360732</v>
      </c>
      <c r="AY154" s="42" t="n">
        <f aca="false">+AY151*(1+AX9)-1</f>
        <v>0.0240238689090264</v>
      </c>
      <c r="AZ154" s="42" t="n">
        <f aca="false">+AZ151*(1+AY9)-1</f>
        <v>0.0165475300679157</v>
      </c>
      <c r="BA154" s="42" t="n">
        <f aca="false">+BA151*(1+AZ9)-1</f>
        <v>0.0248645065941493</v>
      </c>
      <c r="BB154" s="42" t="n">
        <f aca="false">+BB151*(1+BA9)-1</f>
        <v>0.0240289563282567</v>
      </c>
      <c r="BC154" s="42" t="n">
        <f aca="false">+BC151*(1+BB9)-1</f>
        <v>0.0233917189884143</v>
      </c>
      <c r="BD154" s="42" t="n">
        <f aca="false">+BD151*(1+BC9)-1</f>
        <v>0.0228851576079889</v>
      </c>
      <c r="BE154" s="42" t="n">
        <f aca="false">+BE151*(1+BD9)-1</f>
        <v>0.0224602233807851</v>
      </c>
      <c r="BF154" s="42" t="n">
        <f aca="false">+BF151*(1+BE9)-1</f>
        <v>0.0220795238879019</v>
      </c>
      <c r="BG154" s="42" t="n">
        <f aca="false">+BG151*(1+BF9)-1</f>
        <v>0.0217141772331495</v>
      </c>
      <c r="BH154" s="42" t="n">
        <f aca="false">+BH151*(1+BG9)-1</f>
        <v>0.0213428318116802</v>
      </c>
      <c r="BI154" s="42" t="n">
        <f aca="false">+BI151*(1+BH9)-1</f>
        <v>0.0209514845836114</v>
      </c>
    </row>
    <row r="155" customFormat="false" ht="21" hidden="false" customHeight="true" outlineLevel="0" collapsed="false">
      <c r="A155" s="114" t="str">
        <f aca="false">Base!A155</f>
        <v>Consumption discount factor</v>
      </c>
      <c r="B155" s="54" t="n">
        <v>1</v>
      </c>
      <c r="C155" s="54" t="n">
        <f aca="false">+B155/(1+C152)^5</f>
        <v>0.780224404439868</v>
      </c>
      <c r="D155" s="54" t="n">
        <f aca="false">+C155/(1+D152)^5</f>
        <v>0.611323760157291</v>
      </c>
      <c r="E155" s="54" t="n">
        <f aca="false">+D155/(1+E152)^5</f>
        <v>0.481594162149092</v>
      </c>
      <c r="F155" s="54" t="n">
        <f aca="false">+E155/(1+F152)^5</f>
        <v>0.381708293867312</v>
      </c>
      <c r="G155" s="54" t="n">
        <f aca="false">+F155/(1+G152)^5</f>
        <v>0.304477571896</v>
      </c>
      <c r="H155" s="54" t="n">
        <f aca="false">+G155/(1+H152)^5</f>
        <v>0.244437257666743</v>
      </c>
      <c r="I155" s="54" t="n">
        <f aca="false">+H155/(1+I152)^5</f>
        <v>0.197444161565905</v>
      </c>
      <c r="J155" s="54" t="n">
        <f aca="false">+I155/(1+J152)^5</f>
        <v>0.160340842492229</v>
      </c>
      <c r="K155" s="54" t="n">
        <f aca="false">+J155/(1+K152)^5</f>
        <v>0.130689386700056</v>
      </c>
      <c r="L155" s="54" t="n">
        <f aca="false">+K155/(1+L152)^5</f>
        <v>0.106583567713458</v>
      </c>
      <c r="M155" s="54" t="n">
        <f aca="false">+L155/(1+M152)^5</f>
        <v>0.0869528828923381</v>
      </c>
      <c r="N155" s="54" t="n">
        <f aca="false">+M155/(1+N152)^5</f>
        <v>0.0710703407503678</v>
      </c>
      <c r="O155" s="54" t="n">
        <f aca="false">+N155/(1+O152)^5</f>
        <v>0.0582464921820515</v>
      </c>
      <c r="P155" s="54" t="n">
        <f aca="false">+O155/(1+P152)^5</f>
        <v>0.0478869803483289</v>
      </c>
      <c r="Q155" s="54" t="n">
        <f aca="false">+P155/(1+Q152)^5</f>
        <v>0.039501648496881</v>
      </c>
      <c r="R155" s="54" t="n">
        <f aca="false">+Q155/(1+R152)^5</f>
        <v>0.0326949490367774</v>
      </c>
      <c r="S155" s="54" t="n">
        <f aca="false">+R155/(1+S152)^5</f>
        <v>0.0271508697770994</v>
      </c>
      <c r="T155" s="54" t="n">
        <f aca="false">+S155/(1+T152)^5</f>
        <v>0.022617567050712</v>
      </c>
      <c r="U155" s="54" t="n">
        <f aca="false">+T155/(1+U152)^5</f>
        <v>0.0189066393850351</v>
      </c>
      <c r="V155" s="54" t="n">
        <f aca="false">+U155/(1+V152)^5</f>
        <v>0.0158615419152759</v>
      </c>
      <c r="W155" s="54" t="n">
        <f aca="false">+V155/(1+W152)^5</f>
        <v>0.0133516899030131</v>
      </c>
      <c r="X155" s="54" t="n">
        <f aca="false">+W155/(1+X152)^5</f>
        <v>0.0112748613842392</v>
      </c>
      <c r="Y155" s="54" t="n">
        <f aca="false">+X155/(1+Y152)^5</f>
        <v>0.00955022727762526</v>
      </c>
      <c r="Z155" s="54" t="n">
        <f aca="false">+Y155/(1+Z152)^5</f>
        <v>0.00811340618549656</v>
      </c>
      <c r="AA155" s="54" t="n">
        <f aca="false">+Z155/(1+AA152)^5</f>
        <v>0.00691284931517032</v>
      </c>
      <c r="AB155" s="54" t="n">
        <f aca="false">+AA155/(1+AB152)^5</f>
        <v>0.00590718111901571</v>
      </c>
      <c r="AC155" s="54" t="n">
        <f aca="false">+AB155/(1+AC152)^5</f>
        <v>0.00506104241411046</v>
      </c>
      <c r="AD155" s="54" t="n">
        <f aca="false">+AC155/(1+AD152)^5</f>
        <v>0.00434810973896411</v>
      </c>
      <c r="AE155" s="54" t="n">
        <f aca="false">+AD155/(1+AE152)^5</f>
        <v>0.00374655799375593</v>
      </c>
      <c r="AF155" s="54" t="n">
        <f aca="false">+AE155/(1+AF152)^5</f>
        <v>0.00323409737437412</v>
      </c>
      <c r="AG155" s="54" t="n">
        <f aca="false">+AF155/(1+AG152)^5</f>
        <v>0.00279652457698719</v>
      </c>
      <c r="AH155" s="54" t="n">
        <f aca="false">+AG155/(1+AH152)^5</f>
        <v>0.00242212550973282</v>
      </c>
      <c r="AI155" s="54" t="n">
        <f aca="false">+AH155/(1+AI152)^5</f>
        <v>0.00210119650946363</v>
      </c>
      <c r="AJ155" s="54" t="n">
        <f aca="false">+AI155/(1+AJ152)^5</f>
        <v>0.0018256618761004</v>
      </c>
      <c r="AK155" s="54" t="n">
        <f aca="false">+AJ155/(1+AK152)^5</f>
        <v>0.0015887680740408</v>
      </c>
      <c r="AL155" s="54" t="n">
        <f aca="false">+AK155/(1+AL152)^5</f>
        <v>0.00138483916942474</v>
      </c>
      <c r="AM155" s="54" t="n">
        <f aca="false">+AL155/(1+AM152)^5</f>
        <v>0.00120908139940265</v>
      </c>
      <c r="AN155" s="54" t="n">
        <f aca="false">+AM155/(1+AN152)^5</f>
        <v>0.00105742742770762</v>
      </c>
      <c r="AO155" s="54" t="n">
        <f aca="false">+AN155/(1+AO152)^5</f>
        <v>0.000926412657722953</v>
      </c>
      <c r="AP155" s="54" t="n">
        <f aca="false">+AO155/(1+AP152)^5</f>
        <v>0.000813077193680828</v>
      </c>
      <c r="AQ155" s="54" t="n">
        <f aca="false">+AP155/(1+AQ152)^5</f>
        <v>0.000714887889113576</v>
      </c>
      <c r="AR155" s="54" t="n">
        <f aca="false">+AQ155/(1+AR152)^5</f>
        <v>0.000629675559380764</v>
      </c>
      <c r="AS155" s="54" t="n">
        <f aca="false">+AR155/(1+AS152)^5</f>
        <v>0.000555583135704352</v>
      </c>
      <c r="AT155" s="54" t="n">
        <f aca="false">+AS155/(1+AT152)^5</f>
        <v>0.000491021365637026</v>
      </c>
      <c r="AU155" s="54" t="n">
        <f aca="false">+AT155/(1+AU152)^5</f>
        <v>0.000434629549105044</v>
      </c>
      <c r="AV155" s="54" t="n">
        <f aca="false">+AU155/(1+AV152)^5</f>
        <v>0.000385239580986336</v>
      </c>
      <c r="AW155" s="54" t="n">
        <f aca="false">+AV155/(1+AW152)^5</f>
        <v>0.000341841950163361</v>
      </c>
      <c r="AX155" s="54" t="n">
        <f aca="false">+AW155/(1+AX152)^5</f>
        <v>0.000303552401279702</v>
      </c>
      <c r="AY155" s="54" t="n">
        <f aca="false">+AX155/(1+AY152)^5</f>
        <v>0.000269577272067909</v>
      </c>
      <c r="AZ155" s="54" t="n">
        <f aca="false">+AY155/(1+AZ152)^5</f>
        <v>0.000248338942161376</v>
      </c>
      <c r="BA155" s="54" t="n">
        <f aca="false">+AZ155/(1+BA152)^5</f>
        <v>0.000219640570430035</v>
      </c>
      <c r="BB155" s="54" t="n">
        <f aca="false">+BA155/(1+BB152)^5</f>
        <v>0.000195052435050439</v>
      </c>
      <c r="BC155" s="54" t="n">
        <f aca="false">+BB155/(1+BC152)^5</f>
        <v>0.000173756829763574</v>
      </c>
      <c r="BD155" s="54" t="n">
        <f aca="false">+BC155/(1+BD152)^5</f>
        <v>0.000155169906935797</v>
      </c>
      <c r="BE155" s="54" t="n">
        <f aca="false">+BD155/(1+BE152)^5</f>
        <v>0.000138859434121434</v>
      </c>
      <c r="BF155" s="54" t="n">
        <f aca="false">+BE155/(1+BF152)^5</f>
        <v>0.000124495012175521</v>
      </c>
      <c r="BG155" s="54" t="n">
        <f aca="false">+BF155/(1+BG152)^5</f>
        <v>0.000111816232115829</v>
      </c>
      <c r="BH155" s="54" t="n">
        <f aca="false">+BG155/(1+BH152)^5</f>
        <v>0.000100611385060229</v>
      </c>
      <c r="BI155" s="54" t="n">
        <f aca="false">+BH155/(1+BI152)^5</f>
        <v>9.07029898102222E-005</v>
      </c>
      <c r="BJ155" s="54"/>
      <c r="BK155" s="54"/>
      <c r="BL155" s="54"/>
      <c r="BM155" s="54"/>
      <c r="BN155" s="54"/>
      <c r="BO155" s="54"/>
      <c r="BP155" s="54"/>
      <c r="BQ155" s="54"/>
      <c r="BR155" s="54"/>
      <c r="BS155" s="54"/>
      <c r="BT155" s="54"/>
      <c r="BU155" s="54"/>
      <c r="BV155" s="54"/>
      <c r="BW155" s="54"/>
      <c r="BX155" s="54"/>
      <c r="BY155" s="54"/>
      <c r="BZ155" s="54"/>
      <c r="CA155" s="54"/>
      <c r="CB155" s="54"/>
      <c r="CC155" s="54"/>
      <c r="CD155" s="54"/>
      <c r="CE155" s="54"/>
      <c r="CF155" s="54"/>
      <c r="CG155" s="54"/>
      <c r="CH155" s="54"/>
      <c r="CI155" s="54"/>
      <c r="CJ155" s="54"/>
      <c r="CK155" s="54"/>
      <c r="CL155" s="54"/>
      <c r="CM155" s="54"/>
      <c r="CN155" s="54"/>
      <c r="CO155" s="54"/>
      <c r="CP155" s="54"/>
      <c r="CQ155" s="54"/>
      <c r="CR155" s="54"/>
      <c r="CS155" s="54"/>
      <c r="CT155" s="54"/>
      <c r="CU155" s="54"/>
      <c r="CV155" s="54"/>
      <c r="CW155" s="54"/>
      <c r="CX155" s="54"/>
      <c r="CY155" s="54"/>
      <c r="CZ155" s="54"/>
      <c r="DA155" s="54"/>
      <c r="DB155" s="54"/>
      <c r="DC155" s="54"/>
      <c r="DD155" s="54"/>
      <c r="DE155" s="54"/>
      <c r="DF155" s="54"/>
      <c r="DG155" s="54"/>
      <c r="DH155" s="54"/>
      <c r="DI155" s="54"/>
      <c r="DJ155" s="54"/>
      <c r="DK155" s="54"/>
      <c r="DL155" s="54"/>
      <c r="DM155" s="54"/>
      <c r="DN155" s="54"/>
      <c r="DO155" s="54"/>
      <c r="DP155" s="54"/>
      <c r="DQ155" s="54"/>
      <c r="DR155" s="54"/>
      <c r="DS155" s="54"/>
      <c r="DT155" s="54"/>
    </row>
    <row r="156" customFormat="false" ht="21" hidden="false" customHeight="true" outlineLevel="0" collapsed="false">
      <c r="A156" s="54" t="n">
        <f aca="false">Base!A156</f>
        <v>0</v>
      </c>
      <c r="C156" s="54"/>
      <c r="D156" s="54"/>
      <c r="E156" s="54"/>
      <c r="F156" s="54"/>
      <c r="G156" s="54"/>
      <c r="H156" s="54"/>
      <c r="I156" s="54"/>
      <c r="J156" s="54"/>
      <c r="K156" s="54"/>
      <c r="L156" s="54"/>
      <c r="M156" s="54"/>
      <c r="N156" s="54"/>
      <c r="O156" s="54"/>
      <c r="P156" s="54"/>
      <c r="Q156" s="54"/>
      <c r="R156" s="54"/>
      <c r="S156" s="54"/>
      <c r="T156" s="54"/>
      <c r="U156" s="54"/>
      <c r="V156" s="54"/>
      <c r="W156" s="54"/>
      <c r="X156" s="54"/>
      <c r="Y156" s="54"/>
      <c r="Z156" s="54"/>
      <c r="AA156" s="54"/>
      <c r="AB156" s="54"/>
      <c r="AC156" s="54"/>
      <c r="AD156" s="54"/>
      <c r="AE156" s="54"/>
      <c r="AF156" s="54"/>
      <c r="AG156" s="54"/>
      <c r="AH156" s="54"/>
      <c r="AI156" s="54"/>
      <c r="AJ156" s="54"/>
      <c r="AK156" s="54"/>
      <c r="AL156" s="54"/>
      <c r="AM156" s="54"/>
      <c r="AN156" s="54"/>
      <c r="AO156" s="54"/>
      <c r="AP156" s="54"/>
      <c r="AQ156" s="54"/>
      <c r="AR156" s="54"/>
      <c r="AS156" s="54"/>
      <c r="AT156" s="54"/>
      <c r="AU156" s="54"/>
      <c r="AV156" s="54"/>
      <c r="AW156" s="54"/>
      <c r="AX156" s="54"/>
      <c r="AY156" s="54"/>
      <c r="AZ156" s="54"/>
      <c r="BA156" s="54"/>
      <c r="BB156" s="54"/>
      <c r="BC156" s="54"/>
      <c r="BD156" s="54"/>
      <c r="BE156" s="54"/>
      <c r="BF156" s="54"/>
      <c r="BG156" s="54"/>
      <c r="BH156" s="54"/>
      <c r="BI156" s="54"/>
      <c r="BJ156" s="54"/>
      <c r="BK156" s="54"/>
      <c r="BL156" s="54"/>
      <c r="BM156" s="54"/>
      <c r="BN156" s="54"/>
      <c r="BO156" s="54"/>
      <c r="BP156" s="54"/>
      <c r="BQ156" s="54"/>
      <c r="BR156" s="54"/>
      <c r="BS156" s="54"/>
      <c r="BT156" s="54"/>
      <c r="BU156" s="54"/>
      <c r="BV156" s="54"/>
      <c r="BW156" s="54"/>
      <c r="BX156" s="54"/>
      <c r="BY156" s="54"/>
      <c r="BZ156" s="54"/>
      <c r="CA156" s="54"/>
      <c r="CB156" s="54"/>
      <c r="CC156" s="54"/>
      <c r="CD156" s="54"/>
      <c r="CE156" s="54"/>
      <c r="CF156" s="54"/>
      <c r="CG156" s="54"/>
      <c r="CH156" s="54"/>
      <c r="CI156" s="54"/>
      <c r="CJ156" s="54"/>
      <c r="CK156" s="54"/>
      <c r="CL156" s="54"/>
      <c r="CM156" s="54"/>
      <c r="CN156" s="54"/>
      <c r="CO156" s="54"/>
      <c r="CP156" s="54"/>
      <c r="CQ156" s="54"/>
      <c r="CR156" s="54"/>
      <c r="CS156" s="54"/>
      <c r="CT156" s="54"/>
      <c r="CU156" s="54"/>
      <c r="CV156" s="54"/>
      <c r="CW156" s="54"/>
      <c r="CX156" s="54"/>
      <c r="CY156" s="54"/>
      <c r="CZ156" s="54"/>
      <c r="DA156" s="54"/>
      <c r="DB156" s="54"/>
      <c r="DC156" s="54"/>
      <c r="DD156" s="54"/>
      <c r="DE156" s="54"/>
      <c r="DF156" s="54"/>
      <c r="DG156" s="54"/>
      <c r="DH156" s="54"/>
      <c r="DI156" s="54"/>
      <c r="DJ156" s="54"/>
      <c r="DK156" s="54"/>
      <c r="DL156" s="54"/>
      <c r="DM156" s="54"/>
      <c r="DN156" s="54"/>
      <c r="DO156" s="54"/>
      <c r="DP156" s="54"/>
      <c r="DQ156" s="54"/>
      <c r="DR156" s="54"/>
      <c r="DS156" s="54"/>
      <c r="DT156" s="54"/>
    </row>
    <row r="157" customFormat="false" ht="21" hidden="false" customHeight="true" outlineLevel="0" collapsed="false">
      <c r="A157" s="54" t="n">
        <f aca="false">Base!A157</f>
        <v>0</v>
      </c>
      <c r="C157" s="54"/>
      <c r="D157" s="54"/>
      <c r="E157" s="54" t="s">
        <v>319</v>
      </c>
      <c r="F157" s="54" t="s">
        <v>473</v>
      </c>
      <c r="G157" s="54"/>
      <c r="H157" s="54"/>
      <c r="I157" s="54"/>
      <c r="J157" s="54"/>
      <c r="K157" s="54"/>
      <c r="L157" s="54"/>
      <c r="M157" s="54"/>
      <c r="N157" s="54"/>
      <c r="O157" s="54"/>
      <c r="P157" s="54"/>
      <c r="Q157" s="54"/>
      <c r="R157" s="54"/>
      <c r="S157" s="54"/>
      <c r="T157" s="54"/>
      <c r="U157" s="54"/>
      <c r="V157" s="54"/>
      <c r="W157" s="54"/>
      <c r="X157" s="54"/>
      <c r="Y157" s="54"/>
      <c r="Z157" s="54"/>
      <c r="AA157" s="54"/>
      <c r="AB157" s="54"/>
      <c r="AC157" s="54"/>
      <c r="AD157" s="54"/>
      <c r="AE157" s="54"/>
      <c r="AF157" s="54"/>
      <c r="AG157" s="54"/>
      <c r="AH157" s="54"/>
      <c r="AI157" s="54"/>
      <c r="AJ157" s="54"/>
      <c r="AK157" s="54"/>
      <c r="AL157" s="54"/>
      <c r="AM157" s="54"/>
      <c r="AN157" s="54"/>
      <c r="AO157" s="54"/>
      <c r="AP157" s="54"/>
      <c r="AQ157" s="54"/>
      <c r="AR157" s="54"/>
      <c r="AS157" s="54"/>
      <c r="AT157" s="54"/>
      <c r="AU157" s="54"/>
      <c r="AV157" s="54"/>
      <c r="AW157" s="54"/>
      <c r="AX157" s="54"/>
      <c r="AY157" s="54"/>
      <c r="AZ157" s="54"/>
      <c r="BA157" s="54"/>
      <c r="BB157" s="54"/>
      <c r="BC157" s="54"/>
      <c r="BD157" s="54"/>
      <c r="BE157" s="54"/>
      <c r="BF157" s="54"/>
      <c r="BG157" s="54"/>
      <c r="BH157" s="54"/>
      <c r="BI157" s="54"/>
      <c r="BJ157" s="54"/>
      <c r="BK157" s="54"/>
      <c r="BL157" s="54"/>
      <c r="BM157" s="54"/>
      <c r="BN157" s="54"/>
      <c r="BO157" s="54"/>
      <c r="BP157" s="54"/>
      <c r="BQ157" s="54"/>
      <c r="BR157" s="54"/>
      <c r="BS157" s="54"/>
      <c r="BT157" s="54"/>
      <c r="BU157" s="54"/>
      <c r="BV157" s="54"/>
      <c r="BW157" s="54"/>
      <c r="BX157" s="54"/>
      <c r="BY157" s="54"/>
      <c r="BZ157" s="54"/>
      <c r="CA157" s="54"/>
      <c r="CB157" s="54"/>
      <c r="CC157" s="54"/>
      <c r="CD157" s="54"/>
      <c r="CE157" s="54"/>
      <c r="CF157" s="54"/>
      <c r="CG157" s="54"/>
      <c r="CH157" s="54"/>
      <c r="CI157" s="54"/>
      <c r="CJ157" s="54"/>
      <c r="CK157" s="54"/>
      <c r="CL157" s="54"/>
      <c r="CM157" s="54"/>
      <c r="CN157" s="54"/>
      <c r="CO157" s="54"/>
      <c r="CP157" s="54"/>
      <c r="CQ157" s="54"/>
      <c r="CR157" s="54"/>
      <c r="CS157" s="54"/>
      <c r="CT157" s="54"/>
      <c r="CU157" s="54"/>
      <c r="CV157" s="54"/>
      <c r="CW157" s="54"/>
      <c r="CX157" s="54"/>
      <c r="CY157" s="54"/>
      <c r="CZ157" s="54"/>
      <c r="DA157" s="54"/>
      <c r="DB157" s="54"/>
      <c r="DC157" s="54"/>
      <c r="DD157" s="54"/>
      <c r="DE157" s="54"/>
      <c r="DF157" s="54"/>
      <c r="DG157" s="54"/>
      <c r="DH157" s="54"/>
      <c r="DI157" s="54"/>
      <c r="DJ157" s="54"/>
      <c r="DK157" s="54"/>
      <c r="DL157" s="54"/>
      <c r="DM157" s="54"/>
      <c r="DN157" s="54"/>
      <c r="DO157" s="54"/>
      <c r="DP157" s="54"/>
      <c r="DQ157" s="54"/>
      <c r="DR157" s="54"/>
      <c r="DS157" s="54"/>
      <c r="DT157" s="54"/>
    </row>
    <row r="158" s="60" customFormat="true" ht="45.6" hidden="false" customHeight="true" outlineLevel="0" collapsed="false">
      <c r="A158" s="115" t="str">
        <f aca="false">Base!A158</f>
        <v>Present value consumption (trillions)</v>
      </c>
      <c r="B158" s="60" t="s">
        <v>462</v>
      </c>
      <c r="D158" s="60" t="s">
        <v>463</v>
      </c>
      <c r="E158" s="60" t="s">
        <v>464</v>
      </c>
      <c r="F158" s="116" t="s">
        <v>465</v>
      </c>
      <c r="G158" s="116"/>
    </row>
    <row r="159" s="42" customFormat="true" ht="21" hidden="false" customHeight="true" outlineLevel="0" collapsed="false">
      <c r="A159" s="40" t="str">
        <f aca="false">Base!A159</f>
        <v>Present value consumption (trillions)</v>
      </c>
      <c r="F159" s="42" t="s">
        <v>466</v>
      </c>
      <c r="G159" s="42" t="s">
        <v>467</v>
      </c>
    </row>
    <row r="160" customFormat="false" ht="21" hidden="false" customHeight="true" outlineLevel="0" collapsed="false">
      <c r="A160" s="40" t="str">
        <f aca="false">Base!A160</f>
        <v>  through 2100</v>
      </c>
      <c r="B160" s="42" t="n">
        <f aca="false">+SUMPRODUCT(B155:T155*B123:T123)*5</f>
        <v>2277.20922909481</v>
      </c>
      <c r="D160" s="42" t="n">
        <f aca="false">+SUMPRODUCT(Base!B155:T155*B123:T123)*5</f>
        <v>2234.3078566324</v>
      </c>
      <c r="E160" s="47" t="n">
        <v>2263.21945356431</v>
      </c>
      <c r="F160" s="42" t="n">
        <f aca="false">+D160-E160</f>
        <v>-28.9115969319191</v>
      </c>
      <c r="G160" s="117" t="n">
        <f aca="false">+F160*1000</f>
        <v>-28911.5969319191</v>
      </c>
    </row>
    <row r="161" customFormat="false" ht="21" hidden="false" customHeight="true" outlineLevel="0" collapsed="false">
      <c r="A161" s="40" t="str">
        <f aca="false">Base!A161</f>
        <v>  through 2200</v>
      </c>
      <c r="B161" s="42" t="n">
        <f aca="false">+SUMPRODUCT(B155:AN155*B123:AN123)*5</f>
        <v>2630.37450284553</v>
      </c>
      <c r="D161" s="42" t="n">
        <f aca="false">+SUMPRODUCT(Base!B155:AN155*B123:AN123)*5</f>
        <v>2621.99873651365</v>
      </c>
      <c r="E161" s="47" t="n">
        <v>2628.35542394425</v>
      </c>
      <c r="F161" s="42" t="n">
        <f aca="false">+D161-E161</f>
        <v>-6.35668743060205</v>
      </c>
      <c r="G161" s="117" t="n">
        <f aca="false">+F161*1000</f>
        <v>-6356.68743060205</v>
      </c>
    </row>
    <row r="162" customFormat="false" ht="21" hidden="false" customHeight="true" outlineLevel="0" collapsed="false">
      <c r="A162" s="40" t="str">
        <f aca="false">Base!A162</f>
        <v>  through 2300</v>
      </c>
      <c r="B162" s="42" t="n">
        <f aca="false">+SUMPRODUCT(B155:BH155*B123:BH123)*5</f>
        <v>2684.81085255837</v>
      </c>
      <c r="D162" s="42" t="n">
        <f aca="false">+SUMPRODUCT(Base!B155:BH155*B123:BH123)*5</f>
        <v>2690.42151785028</v>
      </c>
      <c r="E162" s="47" t="n">
        <v>2687.73703861561</v>
      </c>
      <c r="F162" s="42" t="n">
        <f aca="false">+D162-E162</f>
        <v>2.68447923467193</v>
      </c>
      <c r="G162" s="117" t="n">
        <f aca="false">+F162*1000</f>
        <v>2684.47923467193</v>
      </c>
    </row>
    <row r="163" customFormat="false" ht="21" hidden="false" customHeight="true" outlineLevel="0" collapsed="false">
      <c r="A163" s="40" t="str">
        <f aca="false">Base!A163</f>
        <v>  through end</v>
      </c>
      <c r="B163" s="119" t="n">
        <f aca="false">+SUMPRODUCT(B155:DQ155*B123:DQ123)*5</f>
        <v>2685.78397611083</v>
      </c>
      <c r="D163" s="119" t="n">
        <f aca="false">+SUMPRODUCT(Base!B155:DQ155*B123:DQ123)*5</f>
        <v>2691.60202876382</v>
      </c>
      <c r="E163" s="47" t="n">
        <v>2688.79366283102</v>
      </c>
      <c r="F163" s="119" t="n">
        <f aca="false">+D163-E163</f>
        <v>2.80836593279491</v>
      </c>
      <c r="G163" s="117" t="n">
        <f aca="false">+F163*1000</f>
        <v>2808.36593279491</v>
      </c>
    </row>
    <row r="164" customFormat="false" ht="21" hidden="false" customHeight="true" outlineLevel="0" collapsed="false">
      <c r="A164" s="40" t="str">
        <f aca="false">Base!A164</f>
        <v>PDV utility</v>
      </c>
      <c r="B164" s="135" t="n">
        <f aca="false">+B129</f>
        <v>2670.7775001924</v>
      </c>
      <c r="D164" s="119" t="n">
        <f aca="false">+B129</f>
        <v>2670.7775001924</v>
      </c>
      <c r="E164" s="47" t="n">
        <v>2688.78719643521</v>
      </c>
      <c r="F164" s="119" t="n">
        <f aca="false">+D164-E164</f>
        <v>-18.0096962428124</v>
      </c>
      <c r="G164" s="117" t="n">
        <f aca="false">+F164*1000</f>
        <v>-18009.6962428124</v>
      </c>
    </row>
    <row r="165" s="42" customFormat="true" ht="21" hidden="false" customHeight="true" outlineLevel="0" collapsed="false">
      <c r="A165" s="115" t="str">
        <f aca="false">Base!A165</f>
        <v>Other</v>
      </c>
    </row>
    <row r="166" customFormat="false" ht="21" hidden="false" customHeight="true" outlineLevel="0" collapsed="false">
      <c r="A166" s="40" t="str">
        <f aca="false">Base!A166</f>
        <v>Capital output ratio</v>
      </c>
      <c r="B166" s="42" t="n">
        <f aca="false">+B117/B104</f>
        <v>2.12324286726063</v>
      </c>
      <c r="C166" s="42" t="n">
        <f aca="false">+C117/C104</f>
        <v>2.12430987456164</v>
      </c>
      <c r="D166" s="42" t="n">
        <f aca="false">+D117/D104</f>
        <v>2.13345715521849</v>
      </c>
      <c r="E166" s="42" t="n">
        <f aca="false">+E117/E104</f>
        <v>2.14709357113179</v>
      </c>
      <c r="F166" s="42" t="n">
        <f aca="false">+F117/F104</f>
        <v>2.16338273472937</v>
      </c>
      <c r="G166" s="42" t="n">
        <f aca="false">+G117/G104</f>
        <v>2.18142909378062</v>
      </c>
      <c r="H166" s="42" t="n">
        <f aca="false">+H117/H104</f>
        <v>2.20073672326464</v>
      </c>
      <c r="I166" s="42" t="n">
        <f aca="false">+I117/I104</f>
        <v>2.22072716845292</v>
      </c>
      <c r="J166" s="42" t="n">
        <f aca="false">+J117/J104</f>
        <v>2.24013808989984</v>
      </c>
      <c r="K166" s="42" t="n">
        <f aca="false">+K117/K104</f>
        <v>2.25608835222947</v>
      </c>
      <c r="L166" s="42" t="n">
        <f aca="false">+L117/L104</f>
        <v>2.26244733898953</v>
      </c>
      <c r="M166" s="42" t="n">
        <f aca="false">+M117/M104</f>
        <v>2.26806758626002</v>
      </c>
      <c r="N166" s="42" t="n">
        <f aca="false">+N117/N104</f>
        <v>2.28034128471736</v>
      </c>
      <c r="O166" s="42" t="n">
        <f aca="false">+O117/O104</f>
        <v>2.29630996709073</v>
      </c>
      <c r="P166" s="42" t="n">
        <f aca="false">+P117/P104</f>
        <v>2.3142273787645</v>
      </c>
      <c r="Q166" s="42" t="n">
        <f aca="false">+Q117/Q104</f>
        <v>2.33303405415568</v>
      </c>
      <c r="R166" s="42" t="n">
        <f aca="false">+R117/R104</f>
        <v>2.35204492353621</v>
      </c>
      <c r="S166" s="42" t="n">
        <f aca="false">+S117/S104</f>
        <v>2.37074660649102</v>
      </c>
      <c r="T166" s="42" t="n">
        <f aca="false">+T117/T104</f>
        <v>2.38863792706775</v>
      </c>
      <c r="U166" s="42" t="n">
        <f aca="false">+U117/U104</f>
        <v>2.40815442281473</v>
      </c>
      <c r="V166" s="42" t="n">
        <f aca="false">+V117/V104</f>
        <v>2.42820183063566</v>
      </c>
      <c r="W166" s="42" t="n">
        <f aca="false">+W117/W104</f>
        <v>2.44712028488717</v>
      </c>
      <c r="X166" s="42" t="n">
        <f aca="false">+X117/X104</f>
        <v>2.46519303263334</v>
      </c>
      <c r="Y166" s="42" t="n">
        <f aca="false">+Y117/Y104</f>
        <v>2.48262310921687</v>
      </c>
      <c r="Z166" s="42" t="n">
        <f aca="false">+Z117/Z104</f>
        <v>2.49958878864004</v>
      </c>
      <c r="AA166" s="42" t="n">
        <f aca="false">+AA117/AA104</f>
        <v>2.51629552797626</v>
      </c>
      <c r="AB166" s="42" t="n">
        <f aca="false">+AB117/AB104</f>
        <v>2.53304122413396</v>
      </c>
      <c r="AC166" s="42" t="n">
        <f aca="false">+AC117/AC104</f>
        <v>2.5483373224927</v>
      </c>
      <c r="AD166" s="42" t="n">
        <f aca="false">+AD117/AD104</f>
        <v>2.56446019169978</v>
      </c>
      <c r="AE166" s="42" t="n">
        <f aca="false">+AE117/AE104</f>
        <v>2.5820574439912</v>
      </c>
      <c r="AF166" s="42" t="n">
        <f aca="false">+AF117/AF104</f>
        <v>2.5939438076866</v>
      </c>
      <c r="AG166" s="42" t="n">
        <f aca="false">+AG117/AG104</f>
        <v>2.60564247253597</v>
      </c>
      <c r="AH166" s="42" t="n">
        <f aca="false">+AH117/AH104</f>
        <v>2.61724691766956</v>
      </c>
      <c r="AI166" s="42" t="n">
        <f aca="false">+AI117/AI104</f>
        <v>2.62884795021107</v>
      </c>
      <c r="AJ166" s="42" t="n">
        <f aca="false">+AJ117/AJ104</f>
        <v>2.64052852246409</v>
      </c>
      <c r="AK166" s="42" t="n">
        <f aca="false">+AK117/AK104</f>
        <v>2.65235695804204</v>
      </c>
      <c r="AL166" s="42" t="n">
        <f aca="false">+AL117/AL104</f>
        <v>2.66437855384289</v>
      </c>
      <c r="AM166" s="42" t="n">
        <f aca="false">+AM117/AM104</f>
        <v>2.67660658226819</v>
      </c>
      <c r="AN166" s="42" t="n">
        <f aca="false">+AN117/AN104</f>
        <v>2.68901475561085</v>
      </c>
      <c r="AO166" s="42" t="n">
        <f aca="false">+AO117/AO104</f>
        <v>2.70153383699864</v>
      </c>
      <c r="AP166" s="42" t="n">
        <f aca="false">+AP117/AP104</f>
        <v>2.7140544766285</v>
      </c>
      <c r="AQ166" s="42" t="n">
        <f aca="false">+AQ117/AQ104</f>
        <v>2.72643626547383</v>
      </c>
      <c r="AR166" s="42" t="n">
        <f aca="false">+AR117/AR104</f>
        <v>2.73851991826827</v>
      </c>
      <c r="AS166" s="42" t="n">
        <f aca="false">+AS117/AS104</f>
        <v>2.75013660119229</v>
      </c>
      <c r="AT166" s="42" t="n">
        <f aca="false">+AT117/AT104</f>
        <v>2.76110679116746</v>
      </c>
      <c r="AU166" s="42" t="n">
        <f aca="false">+AU117/AU104</f>
        <v>2.77122048221297</v>
      </c>
    </row>
    <row r="167" customFormat="false" ht="21" hidden="false" customHeight="true" outlineLevel="0" collapsed="false">
      <c r="A167" s="40" t="str">
        <f aca="false">Base!A167</f>
        <v>Net savings rate (delta K/delta K + C)</v>
      </c>
      <c r="C167" s="42" t="n">
        <f aca="false">+C124/(C124+C123)</f>
        <v>0.0844614031665289</v>
      </c>
      <c r="D167" s="42" t="n">
        <f aca="false">+D124/(D124+D123)</f>
        <v>0.0823147580812891</v>
      </c>
      <c r="E167" s="42" t="n">
        <f aca="false">+E124/(E124+E123)</f>
        <v>0.079822090436532</v>
      </c>
      <c r="F167" s="42" t="n">
        <f aca="false">+F124/(F124+F123)</f>
        <v>0.0773250946408054</v>
      </c>
      <c r="G167" s="42" t="n">
        <f aca="false">+G124/(G124+G123)</f>
        <v>0.0750030918131114</v>
      </c>
      <c r="H167" s="42" t="n">
        <f aca="false">+H124/(H124+H123)</f>
        <v>0.0729078053275295</v>
      </c>
      <c r="I167" s="42" t="n">
        <f aca="false">+I124/(I124+I123)</f>
        <v>0.070944431917105</v>
      </c>
      <c r="J167" s="42" t="n">
        <f aca="false">+J124/(J124+J123)</f>
        <v>0.0687941727807858</v>
      </c>
      <c r="K167" s="42" t="n">
        <f aca="false">+K124/(K124+K123)</f>
        <v>0.0657518176386261</v>
      </c>
      <c r="L167" s="42" t="n">
        <f aca="false">+L124/(L124+L123)</f>
        <v>0.0604245725099736</v>
      </c>
      <c r="M167" s="42" t="n">
        <f aca="false">+M124/(M124+M123)</f>
        <v>0.0578266375606279</v>
      </c>
      <c r="N167" s="42" t="n">
        <f aca="false">+N124/(N124+N123)</f>
        <v>0.0578741284831045</v>
      </c>
      <c r="O167" s="42" t="n">
        <f aca="false">+O124/(O124+O123)</f>
        <v>0.057209223611725</v>
      </c>
      <c r="P167" s="42" t="n">
        <f aca="false">+P124/(P124+P123)</f>
        <v>0.0561520376957908</v>
      </c>
      <c r="Q167" s="42" t="n">
        <f aca="false">+Q124/(Q124+Q123)</f>
        <v>0.0548788992070795</v>
      </c>
      <c r="R167" s="42" t="n">
        <f aca="false">+R124/(R124+R123)</f>
        <v>0.053479566018215</v>
      </c>
      <c r="S167" s="42" t="n">
        <f aca="false">+S124/(S124+S123)</f>
        <v>0.0519848810288714</v>
      </c>
      <c r="T167" s="42" t="n">
        <f aca="false">+T124/(T124+T123)</f>
        <v>0.0503744023693348</v>
      </c>
      <c r="U167" s="42" t="n">
        <f aca="false">+U124/(U124+U123)</f>
        <v>0.049673527490633</v>
      </c>
      <c r="V167" s="42" t="n">
        <f aca="false">+V124/(V124+V123)</f>
        <v>0.0487079042129562</v>
      </c>
      <c r="W167" s="42" t="n">
        <f aca="false">+W124/(W124+W123)</f>
        <v>0.0472368019324248</v>
      </c>
      <c r="X167" s="42" t="n">
        <f aca="false">+X124/(X124+X123)</f>
        <v>0.0458941357489881</v>
      </c>
      <c r="Y167" s="42" t="n">
        <f aca="false">+Y124/(Y124+Y123)</f>
        <v>0.0446550658927822</v>
      </c>
      <c r="Z167" s="42" t="n">
        <f aca="false">+Z124/(Z124+Z123)</f>
        <v>0.043512971514371</v>
      </c>
      <c r="AA167" s="42" t="n">
        <f aca="false">+AA124/(AA124+AA123)</f>
        <v>0.0424798985956769</v>
      </c>
      <c r="AB167" s="42" t="n">
        <f aca="false">+AB124/(AB124+AB123)</f>
        <v>0.0415931480224884</v>
      </c>
      <c r="AC167" s="42" t="n">
        <f aca="false">+AC124/(AC124+AC123)</f>
        <v>0.0402141225474716</v>
      </c>
      <c r="AD167" s="42" t="n">
        <f aca="false">+AD124/(AD124+AD123)</f>
        <v>0.0396577827562956</v>
      </c>
      <c r="AE167" s="42" t="n">
        <f aca="false">+AE124/(AE124+AE123)</f>
        <v>0.039394619512099</v>
      </c>
      <c r="AF167" s="42" t="n">
        <f aca="false">+AF124/(AF124+AF123)</f>
        <v>0.0365976465939904</v>
      </c>
      <c r="AG167" s="42" t="n">
        <f aca="false">+AG124/(AG124+AG123)</f>
        <v>0.0356908057594667</v>
      </c>
      <c r="AH167" s="42" t="n">
        <f aca="false">+AH124/(AH124+AH123)</f>
        <v>0.0348311885492143</v>
      </c>
      <c r="AI167" s="42" t="n">
        <f aca="false">+AI124/(AI124+AI123)</f>
        <v>0.0340192926635149</v>
      </c>
      <c r="AJ167" s="42" t="n">
        <f aca="false">+AJ124/(AJ124+AJ123)</f>
        <v>0.0332540958195674</v>
      </c>
      <c r="AK167" s="42" t="n">
        <f aca="false">+AK124/(AK124+AK123)</f>
        <v>0.0325323143289388</v>
      </c>
      <c r="AL167" s="42" t="n">
        <f aca="false">+AL124/(AL124+AL123)</f>
        <v>0.0318476133488449</v>
      </c>
      <c r="AM167" s="42" t="n">
        <f aca="false">+AM124/(AM124+AM123)</f>
        <v>0.0311901529057616</v>
      </c>
      <c r="AN167" s="42" t="n">
        <f aca="false">+AN124/(AN124+AN123)</f>
        <v>0.0305468648055787</v>
      </c>
      <c r="AO167" s="42" t="n">
        <f aca="false">+AO124/(AO124+AO123)</f>
        <v>0.0299027220891958</v>
      </c>
      <c r="AP167" s="42" t="n">
        <f aca="false">+AP124/(AP124+AP123)</f>
        <v>0.0292428313154153</v>
      </c>
      <c r="AQ167" s="42" t="n">
        <f aca="false">+AQ124/(AQ124+AQ123)</f>
        <v>0.0285546385315113</v>
      </c>
      <c r="AR167" s="42" t="n">
        <f aca="false">+AR124/(AR124+AR123)</f>
        <v>0.027829148198178</v>
      </c>
      <c r="AS167" s="42" t="n">
        <f aca="false">+AS124/(AS124+AS123)</f>
        <v>0.0270600623641197</v>
      </c>
      <c r="AT167" s="42" t="n">
        <f aca="false">+AT124/(AT124+AT123)</f>
        <v>0.0262401416228224</v>
      </c>
      <c r="AU167" s="42" t="n">
        <f aca="false">+AU124/(AU124+AU123)</f>
        <v>0.025354431337275</v>
      </c>
    </row>
    <row r="168" customFormat="false" ht="21" hidden="false" customHeight="true" outlineLevel="0" collapsed="false"/>
    <row r="169" customFormat="false" ht="21" hidden="false" customHeight="true" outlineLevel="0" collapsed="false">
      <c r="B169" s="42"/>
    </row>
    <row r="170" customFormat="false" ht="21" hidden="false" customHeight="true" outlineLevel="0" collapsed="false">
      <c r="B170" s="42"/>
    </row>
    <row r="171" customFormat="false" ht="21" hidden="false" customHeight="true" outlineLevel="0" collapsed="false">
      <c r="B171" s="42"/>
    </row>
    <row r="172" customFormat="false" ht="21" hidden="false" customHeight="true" outlineLevel="0" collapsed="false">
      <c r="B172" s="42"/>
    </row>
    <row r="173" customFormat="false" ht="21" hidden="false" customHeight="true" outlineLevel="0" collapsed="false">
      <c r="A173" s="42"/>
    </row>
    <row r="174" customFormat="false" ht="21" hidden="false" customHeight="true" outlineLevel="0" collapsed="false">
      <c r="A174" s="42"/>
    </row>
    <row r="175" customFormat="false" ht="21" hidden="false" customHeight="true" outlineLevel="0" collapsed="false">
      <c r="A175" s="42"/>
    </row>
    <row r="176" customFormat="false" ht="21" hidden="false" customHeight="true" outlineLevel="0" collapsed="false">
      <c r="A176" s="42"/>
    </row>
    <row r="177" s="42" customFormat="true" ht="21" hidden="false" customHeight="true" outlineLevel="0" collapsed="false"/>
    <row r="178" s="42" customFormat="true" ht="21" hidden="false" customHeight="true" outlineLevel="0" collapsed="false"/>
    <row r="179" s="42" customFormat="true" ht="21" hidden="false" customHeight="true" outlineLevel="0" collapsed="false"/>
    <row r="180" s="42" customFormat="true" ht="21" hidden="false" customHeight="true" outlineLevel="0" collapsed="false"/>
    <row r="181" s="42" customFormat="true" ht="21" hidden="false" customHeight="true" outlineLevel="0" collapsed="false"/>
    <row r="182" s="42" customFormat="true" ht="21" hidden="false" customHeight="true" outlineLevel="0" collapsed="false"/>
    <row r="183" s="42" customFormat="true" ht="21" hidden="false" customHeight="true" outlineLevel="0" collapsed="false"/>
    <row r="184" s="42" customFormat="true" ht="21" hidden="false" customHeight="true" outlineLevel="0" collapsed="false"/>
    <row r="185" s="42" customFormat="true" ht="21" hidden="false" customHeight="true" outlineLevel="0" collapsed="false"/>
    <row r="186" s="42" customFormat="true" ht="21" hidden="false" customHeight="true" outlineLevel="0" collapsed="false"/>
    <row r="187" s="42" customFormat="true" ht="21" hidden="false" customHeight="true" outlineLevel="0" collapsed="false"/>
    <row r="188" s="42" customFormat="true" ht="21" hidden="false" customHeight="true" outlineLevel="0" collapsed="false"/>
    <row r="189" customFormat="false" ht="21" hidden="false" customHeight="true" outlineLevel="0" collapsed="false">
      <c r="B189" s="42"/>
    </row>
    <row r="190" customFormat="false" ht="21" hidden="false" customHeight="true" outlineLevel="0" collapsed="false">
      <c r="B190" s="42"/>
    </row>
    <row r="191" customFormat="false" ht="21" hidden="false" customHeight="true" outlineLevel="0" collapsed="false">
      <c r="B191" s="42"/>
    </row>
    <row r="192" customFormat="false" ht="21" hidden="false" customHeight="true" outlineLevel="0" collapsed="false">
      <c r="B192" s="42"/>
    </row>
    <row r="193" customFormat="false" ht="21" hidden="false" customHeight="true" outlineLevel="0" collapsed="false"/>
    <row r="194" customFormat="false" ht="21" hidden="false" customHeight="true" outlineLevel="0" collapsed="false"/>
    <row r="195" customFormat="false" ht="21" hidden="false" customHeight="true" outlineLevel="0" collapsed="false"/>
    <row r="196" customFormat="false" ht="21" hidden="false" customHeight="true" outlineLevel="0" collapsed="false"/>
    <row r="197" customFormat="false" ht="21" hidden="false" customHeight="true" outlineLevel="0" collapsed="false"/>
    <row r="198" customFormat="false" ht="21" hidden="false" customHeight="true" outlineLevel="0" collapsed="false"/>
    <row r="199" customFormat="false" ht="21" hidden="false" customHeight="true" outlineLevel="0" collapsed="false"/>
    <row r="200" customFormat="false" ht="21" hidden="false" customHeight="true" outlineLevel="0" collapsed="false"/>
    <row r="201" customFormat="false" ht="21" hidden="false" customHeight="true" outlineLevel="0" collapsed="false"/>
    <row r="202" customFormat="false" ht="21" hidden="false" customHeight="true" outlineLevel="0" collapsed="false"/>
    <row r="203" customFormat="false" ht="21" hidden="false" customHeight="true" outlineLevel="0" collapsed="false"/>
    <row r="204" s="122" customFormat="true" ht="17.25" hidden="false" customHeight="false" outlineLevel="0" collapsed="false">
      <c r="A204" s="121" t="s">
        <v>468</v>
      </c>
      <c r="B204" s="42"/>
      <c r="C204" s="42"/>
      <c r="D204" s="42"/>
      <c r="E204" s="42"/>
      <c r="F204" s="42"/>
      <c r="G204" s="42"/>
      <c r="H204" s="42"/>
      <c r="I204" s="42"/>
      <c r="J204" s="42"/>
      <c r="K204" s="42"/>
      <c r="L204" s="42"/>
      <c r="M204" s="42"/>
      <c r="N204" s="42"/>
      <c r="O204" s="42"/>
      <c r="P204" s="42"/>
      <c r="Q204" s="42"/>
      <c r="R204" s="42"/>
      <c r="S204" s="42"/>
      <c r="T204" s="42"/>
      <c r="U204" s="42"/>
      <c r="V204" s="42"/>
      <c r="W204" s="42"/>
      <c r="X204" s="42"/>
      <c r="Y204" s="42"/>
      <c r="Z204" s="42"/>
      <c r="AA204" s="42"/>
      <c r="AB204" s="42"/>
      <c r="AC204" s="42"/>
      <c r="AD204" s="42"/>
      <c r="AE204" s="42"/>
      <c r="AF204" s="42"/>
      <c r="AG204" s="42"/>
      <c r="AH204" s="42"/>
      <c r="AI204" s="42"/>
      <c r="AJ204" s="42"/>
      <c r="AK204" s="42"/>
      <c r="AL204" s="42"/>
      <c r="AM204" s="42"/>
      <c r="AN204" s="42"/>
      <c r="AO204" s="42"/>
      <c r="AP204" s="42"/>
      <c r="AQ204" s="42"/>
      <c r="AR204" s="42"/>
      <c r="AS204" s="42"/>
      <c r="AT204" s="42"/>
      <c r="AU204" s="42"/>
      <c r="AV204" s="42"/>
      <c r="AW204" s="42"/>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c r="CD204" s="42"/>
      <c r="CE204" s="42"/>
      <c r="CF204" s="42"/>
      <c r="CG204" s="42"/>
      <c r="CH204" s="42"/>
      <c r="CI204" s="42"/>
      <c r="CJ204" s="42"/>
      <c r="CK204" s="42"/>
      <c r="CL204" s="42"/>
      <c r="CM204" s="42"/>
      <c r="CN204" s="42"/>
      <c r="CO204" s="42"/>
      <c r="CP204" s="42"/>
      <c r="CQ204" s="42"/>
      <c r="CR204" s="42"/>
      <c r="CS204" s="42"/>
      <c r="CT204" s="42"/>
      <c r="CU204" s="42"/>
      <c r="CV204" s="42"/>
      <c r="CW204" s="42"/>
      <c r="CX204" s="42"/>
      <c r="CY204" s="42"/>
      <c r="CZ204" s="42"/>
      <c r="DA204" s="42"/>
      <c r="DB204" s="42"/>
      <c r="DC204" s="42"/>
      <c r="DD204" s="42"/>
      <c r="DE204" s="42"/>
      <c r="DF204" s="42"/>
      <c r="DG204" s="42"/>
      <c r="DH204" s="42"/>
      <c r="DI204" s="42"/>
      <c r="DJ204" s="42"/>
      <c r="DK204" s="42"/>
      <c r="DL204" s="42"/>
      <c r="DM204" s="42"/>
      <c r="DN204" s="42"/>
      <c r="DO204" s="42"/>
      <c r="DP204" s="42"/>
      <c r="DQ204" s="42"/>
      <c r="DR204" s="42"/>
      <c r="DS204" s="42"/>
    </row>
    <row r="205" s="126" customFormat="true" ht="17.25" hidden="false" customHeight="false" outlineLevel="0" collapsed="false">
      <c r="A205" s="123" t="s">
        <v>469</v>
      </c>
      <c r="B205" s="125" t="n">
        <v>0.001</v>
      </c>
      <c r="C205" s="125" t="n">
        <v>0.001</v>
      </c>
      <c r="D205" s="125" t="n">
        <v>0.001</v>
      </c>
      <c r="E205" s="125" t="n">
        <v>0.001</v>
      </c>
      <c r="F205" s="125" t="n">
        <v>0.001</v>
      </c>
      <c r="G205" s="125" t="n">
        <v>0.001</v>
      </c>
      <c r="H205" s="125" t="n">
        <v>0.001</v>
      </c>
      <c r="I205" s="125" t="n">
        <v>0.001</v>
      </c>
      <c r="J205" s="125" t="n">
        <v>0.001</v>
      </c>
      <c r="K205" s="125" t="n">
        <v>0.001</v>
      </c>
      <c r="L205" s="125" t="n">
        <v>0.001</v>
      </c>
      <c r="M205" s="125" t="n">
        <v>0.001</v>
      </c>
      <c r="N205" s="125" t="n">
        <v>0.001</v>
      </c>
      <c r="O205" s="125" t="n">
        <v>0.001</v>
      </c>
      <c r="P205" s="125" t="n">
        <v>0.001</v>
      </c>
      <c r="Q205" s="125" t="n">
        <v>0.001</v>
      </c>
      <c r="R205" s="125" t="n">
        <v>0.001</v>
      </c>
      <c r="S205" s="125" t="n">
        <v>0.001</v>
      </c>
      <c r="T205" s="125" t="n">
        <v>0.001</v>
      </c>
      <c r="U205" s="125" t="n">
        <v>0.001</v>
      </c>
      <c r="V205" s="125" t="n">
        <v>0.001</v>
      </c>
      <c r="W205" s="125" t="n">
        <v>0.001</v>
      </c>
      <c r="X205" s="125" t="n">
        <v>0.001</v>
      </c>
      <c r="Y205" s="125" t="n">
        <v>0.001</v>
      </c>
      <c r="Z205" s="125" t="n">
        <v>0.001</v>
      </c>
      <c r="AA205" s="125" t="n">
        <v>0.001</v>
      </c>
      <c r="AB205" s="125" t="n">
        <v>0.001</v>
      </c>
      <c r="AC205" s="125" t="n">
        <v>0.001</v>
      </c>
      <c r="AD205" s="125" t="n">
        <v>0.001</v>
      </c>
      <c r="AE205" s="125" t="n">
        <v>0.001</v>
      </c>
      <c r="AF205" s="125" t="n">
        <v>0.001</v>
      </c>
      <c r="AG205" s="125" t="n">
        <v>0.001</v>
      </c>
      <c r="AH205" s="125" t="n">
        <v>0.001</v>
      </c>
      <c r="AI205" s="125" t="n">
        <v>0.001</v>
      </c>
      <c r="AJ205" s="125" t="n">
        <v>0.001</v>
      </c>
      <c r="AK205" s="125" t="n">
        <v>0.001</v>
      </c>
      <c r="AL205" s="125" t="n">
        <v>0.001</v>
      </c>
      <c r="AM205" s="125" t="n">
        <v>0.001</v>
      </c>
      <c r="AN205" s="125" t="n">
        <v>0.001</v>
      </c>
      <c r="AO205" s="125" t="n">
        <v>0.001</v>
      </c>
      <c r="AP205" s="125" t="n">
        <v>0.001</v>
      </c>
      <c r="AQ205" s="125" t="n">
        <v>0.001</v>
      </c>
      <c r="AR205" s="125" t="n">
        <v>0.001</v>
      </c>
      <c r="AS205" s="125" t="n">
        <v>0.001</v>
      </c>
      <c r="AT205" s="125" t="n">
        <v>0.001</v>
      </c>
      <c r="AU205" s="125" t="n">
        <v>0.001</v>
      </c>
      <c r="AV205" s="125" t="n">
        <v>0.001</v>
      </c>
      <c r="AW205" s="125" t="n">
        <v>0.001</v>
      </c>
      <c r="AX205" s="125" t="n">
        <v>0.001</v>
      </c>
      <c r="AY205" s="125" t="n">
        <v>0.001</v>
      </c>
      <c r="AZ205" s="125" t="n">
        <v>0.001</v>
      </c>
      <c r="BA205" s="125" t="n">
        <v>0.001</v>
      </c>
      <c r="BB205" s="125" t="n">
        <v>0.001</v>
      </c>
      <c r="BC205" s="125" t="n">
        <v>0.001</v>
      </c>
      <c r="BD205" s="125" t="n">
        <v>0.001</v>
      </c>
      <c r="BE205" s="125" t="n">
        <v>0.001</v>
      </c>
      <c r="BF205" s="125" t="n">
        <v>0.001</v>
      </c>
      <c r="BG205" s="125" t="n">
        <v>0.001</v>
      </c>
      <c r="BH205" s="125" t="n">
        <v>0.001</v>
      </c>
      <c r="BI205" s="125" t="n">
        <v>0.001</v>
      </c>
      <c r="BJ205" s="125"/>
      <c r="BK205" s="125"/>
      <c r="BL205" s="125"/>
      <c r="BM205" s="125"/>
      <c r="BN205" s="125"/>
      <c r="BO205" s="125"/>
      <c r="BP205" s="125"/>
      <c r="BQ205" s="125"/>
      <c r="BR205" s="125"/>
      <c r="BS205" s="125"/>
      <c r="BT205" s="125"/>
      <c r="BU205" s="125"/>
      <c r="BV205" s="125"/>
      <c r="BW205" s="125"/>
      <c r="BX205" s="125"/>
      <c r="BY205" s="125"/>
      <c r="BZ205" s="125"/>
      <c r="CA205" s="125"/>
      <c r="CB205" s="125"/>
      <c r="CC205" s="125"/>
      <c r="CD205" s="125"/>
      <c r="CE205" s="125"/>
      <c r="CF205" s="125"/>
      <c r="CG205" s="125"/>
      <c r="CH205" s="125"/>
      <c r="CI205" s="125"/>
      <c r="CJ205" s="125"/>
      <c r="CK205" s="125"/>
      <c r="CL205" s="125"/>
      <c r="CM205" s="125"/>
      <c r="CN205" s="125"/>
      <c r="CO205" s="125"/>
      <c r="CP205" s="125"/>
      <c r="CQ205" s="125"/>
      <c r="CR205" s="125"/>
      <c r="CS205" s="125"/>
      <c r="CT205" s="125"/>
      <c r="CU205" s="125"/>
      <c r="CV205" s="125"/>
      <c r="CW205" s="125"/>
      <c r="CX205" s="125"/>
      <c r="CY205" s="125"/>
      <c r="CZ205" s="125"/>
      <c r="DA205" s="125"/>
      <c r="DB205" s="125"/>
      <c r="DC205" s="125"/>
      <c r="DD205" s="125"/>
      <c r="DE205" s="125"/>
      <c r="DF205" s="125"/>
      <c r="DG205" s="125"/>
      <c r="DH205" s="125"/>
      <c r="DI205" s="125"/>
      <c r="DJ205" s="125"/>
      <c r="DK205" s="125"/>
      <c r="DL205" s="125"/>
      <c r="DM205" s="125"/>
      <c r="DN205" s="125"/>
      <c r="DO205" s="125"/>
      <c r="DP205" s="125"/>
      <c r="DQ205" s="125"/>
      <c r="DR205" s="125"/>
      <c r="DS205" s="125"/>
      <c r="DT205" s="125"/>
    </row>
    <row r="206" customFormat="false" ht="17.25" hidden="false" customHeight="false" outlineLevel="0" collapsed="false">
      <c r="A206" s="121" t="s">
        <v>470</v>
      </c>
    </row>
    <row r="207" s="126" customFormat="true" ht="17.25" hidden="false" customHeight="false" outlineLevel="0" collapsed="false">
      <c r="A207" s="123" t="s">
        <v>469</v>
      </c>
      <c r="B207" s="125" t="n">
        <v>1</v>
      </c>
      <c r="C207" s="125" t="n">
        <v>45.9658554180318</v>
      </c>
      <c r="D207" s="125" t="n">
        <v>52.8857844242518</v>
      </c>
      <c r="E207" s="125" t="n">
        <v>60.4826213769014</v>
      </c>
      <c r="F207" s="125" t="n">
        <v>68.6652180388936</v>
      </c>
      <c r="G207" s="125" t="n">
        <v>77.436213167367</v>
      </c>
      <c r="H207" s="125" t="n">
        <v>86.8192742904576</v>
      </c>
      <c r="I207" s="125" t="n">
        <v>97.0078452429531</v>
      </c>
      <c r="J207" s="125" t="n">
        <v>108.126824349794</v>
      </c>
      <c r="K207" s="125" t="n">
        <v>120.204025768648</v>
      </c>
      <c r="L207" s="125" t="n">
        <v>133.292858064042</v>
      </c>
      <c r="M207" s="125" t="n">
        <v>147.464159294741</v>
      </c>
      <c r="N207" s="125" t="n">
        <v>162.80409495624</v>
      </c>
      <c r="O207" s="125" t="n">
        <v>179.413727398797</v>
      </c>
      <c r="P207" s="125" t="n">
        <v>197.40295077064</v>
      </c>
      <c r="Q207" s="125" t="n">
        <v>216.880386709473</v>
      </c>
      <c r="R207" s="125" t="n">
        <v>237.927990950425</v>
      </c>
      <c r="S207" s="125" t="n">
        <v>260.579812440988</v>
      </c>
      <c r="T207" s="125" t="n">
        <v>264.01915693949</v>
      </c>
      <c r="U207" s="125" t="n">
        <v>260.568728835078</v>
      </c>
      <c r="V207" s="125" t="n">
        <v>257.204553228473</v>
      </c>
      <c r="W207" s="125" t="n">
        <v>253.924474374442</v>
      </c>
      <c r="X207" s="125" t="n">
        <v>250.726390273812</v>
      </c>
      <c r="Y207" s="125" t="n">
        <v>247.608251287838</v>
      </c>
      <c r="Z207" s="125" t="n">
        <v>244.568058867643</v>
      </c>
      <c r="AA207" s="125" t="n">
        <v>244.568058867643</v>
      </c>
      <c r="AB207" s="125" t="n">
        <v>244.568058867643</v>
      </c>
      <c r="AC207" s="125" t="n">
        <v>244.568058867643</v>
      </c>
      <c r="AD207" s="125" t="n">
        <v>244.568058867643</v>
      </c>
      <c r="AE207" s="125" t="n">
        <v>244.568058867643</v>
      </c>
      <c r="AF207" s="125" t="n">
        <v>244.568058867643</v>
      </c>
      <c r="AG207" s="125" t="n">
        <v>244.568058867643</v>
      </c>
      <c r="AH207" s="125" t="n">
        <v>244.568058867643</v>
      </c>
      <c r="AI207" s="125" t="n">
        <v>244.568058867643</v>
      </c>
      <c r="AJ207" s="125" t="n">
        <v>244.568058867643</v>
      </c>
      <c r="AK207" s="125" t="n">
        <v>244.568058867643</v>
      </c>
      <c r="AL207" s="125" t="n">
        <v>244.568058867643</v>
      </c>
      <c r="AM207" s="125" t="n">
        <v>244.568058867643</v>
      </c>
      <c r="AN207" s="125" t="n">
        <v>244.568058867643</v>
      </c>
      <c r="AO207" s="125" t="n">
        <v>244.568058867643</v>
      </c>
      <c r="AP207" s="125" t="n">
        <v>244.568058867643</v>
      </c>
      <c r="AQ207" s="125" t="n">
        <v>244.568058867643</v>
      </c>
      <c r="AR207" s="125" t="n">
        <v>244.568058867643</v>
      </c>
      <c r="AS207" s="125" t="n">
        <v>244.568058867643</v>
      </c>
      <c r="AT207" s="125" t="n">
        <v>244.568058867643</v>
      </c>
      <c r="AU207" s="125" t="n">
        <v>244.568058867643</v>
      </c>
      <c r="AV207" s="125" t="n">
        <v>244.568058867643</v>
      </c>
      <c r="AW207" s="125" t="n">
        <v>244.568058867643</v>
      </c>
      <c r="AX207" s="125" t="n">
        <v>244.568058867643</v>
      </c>
      <c r="AY207" s="125" t="n">
        <v>244.568058867643</v>
      </c>
      <c r="AZ207" s="125" t="n">
        <v>244.568058867643</v>
      </c>
      <c r="BA207" s="125" t="n">
        <v>244.568058867643</v>
      </c>
      <c r="BB207" s="125" t="n">
        <v>244.568058867643</v>
      </c>
      <c r="BC207" s="125" t="n">
        <v>244.568058867643</v>
      </c>
      <c r="BD207" s="125" t="n">
        <v>244.568058867643</v>
      </c>
      <c r="BE207" s="125" t="n">
        <v>244.568058867643</v>
      </c>
      <c r="BF207" s="125" t="n">
        <v>244.568058867643</v>
      </c>
      <c r="BG207" s="125" t="n">
        <v>244.568058867643</v>
      </c>
      <c r="BH207" s="125" t="n">
        <v>244.568058867643</v>
      </c>
      <c r="BI207" s="125" t="n">
        <v>244.568058867643</v>
      </c>
      <c r="BJ207" s="125"/>
      <c r="BK207" s="125"/>
      <c r="BL207" s="125"/>
      <c r="BM207" s="125"/>
      <c r="BN207" s="125"/>
      <c r="BO207" s="125"/>
      <c r="BP207" s="125"/>
      <c r="BQ207" s="125"/>
      <c r="BR207" s="125"/>
      <c r="BS207" s="125"/>
      <c r="BT207" s="125"/>
      <c r="BU207" s="125"/>
      <c r="BV207" s="125"/>
      <c r="BW207" s="125"/>
      <c r="BX207" s="125"/>
      <c r="BY207" s="125"/>
      <c r="BZ207" s="125"/>
      <c r="CA207" s="125"/>
      <c r="CB207" s="125"/>
      <c r="CC207" s="125"/>
      <c r="CD207" s="125"/>
      <c r="CE207" s="125"/>
      <c r="CF207" s="125"/>
      <c r="CG207" s="125"/>
      <c r="CH207" s="125"/>
      <c r="CI207" s="125"/>
      <c r="CJ207" s="125"/>
      <c r="CK207" s="125"/>
      <c r="CL207" s="125"/>
      <c r="CM207" s="125"/>
      <c r="CN207" s="125"/>
      <c r="CO207" s="125"/>
      <c r="CP207" s="125"/>
      <c r="CQ207" s="125"/>
      <c r="CR207" s="125"/>
      <c r="CS207" s="125"/>
      <c r="CT207" s="125"/>
      <c r="CU207" s="125"/>
      <c r="CV207" s="125"/>
      <c r="CW207" s="125"/>
      <c r="CX207" s="125"/>
      <c r="CY207" s="125"/>
      <c r="CZ207" s="125"/>
      <c r="DA207" s="125"/>
      <c r="DB207" s="125"/>
      <c r="DC207" s="125"/>
      <c r="DD207" s="125"/>
      <c r="DE207" s="125"/>
      <c r="DF207" s="125"/>
      <c r="DG207" s="125"/>
      <c r="DH207" s="125"/>
      <c r="DI207" s="125"/>
      <c r="DJ207" s="125"/>
      <c r="DK207" s="125"/>
      <c r="DL207" s="125"/>
      <c r="DM207" s="125"/>
      <c r="DN207" s="125"/>
      <c r="DO207" s="125"/>
      <c r="DP207" s="125"/>
      <c r="DQ207" s="125"/>
      <c r="DR207" s="125"/>
      <c r="DS207" s="125"/>
      <c r="DT207" s="125"/>
    </row>
    <row r="208" s="122" customFormat="true" ht="17.25" hidden="false" customHeight="false" outlineLevel="0" collapsed="false">
      <c r="A208" s="121" t="s">
        <v>471</v>
      </c>
      <c r="B208" s="42"/>
      <c r="C208" s="42"/>
      <c r="D208" s="42"/>
      <c r="E208" s="42"/>
      <c r="F208" s="42"/>
      <c r="G208" s="42"/>
      <c r="H208" s="42"/>
      <c r="I208" s="42"/>
      <c r="J208" s="42"/>
      <c r="K208" s="42"/>
      <c r="L208" s="42"/>
      <c r="M208" s="42"/>
      <c r="N208" s="42"/>
      <c r="O208" s="42"/>
      <c r="P208" s="42"/>
      <c r="Q208" s="42"/>
      <c r="R208" s="42"/>
      <c r="S208" s="42"/>
      <c r="T208" s="42"/>
      <c r="U208" s="42"/>
      <c r="V208" s="42"/>
      <c r="W208" s="42"/>
      <c r="X208" s="42"/>
      <c r="Y208" s="42"/>
      <c r="Z208" s="42"/>
      <c r="AA208" s="42"/>
      <c r="AB208" s="42"/>
      <c r="AC208" s="42"/>
      <c r="AD208" s="42"/>
      <c r="AE208" s="42"/>
      <c r="AF208" s="42"/>
      <c r="AG208" s="42"/>
      <c r="AH208" s="42"/>
      <c r="AI208" s="42"/>
      <c r="AJ208" s="42"/>
      <c r="AK208" s="42"/>
      <c r="AL208" s="42"/>
      <c r="AM208" s="42"/>
      <c r="AN208" s="42"/>
      <c r="AO208" s="42"/>
      <c r="AP208" s="42"/>
      <c r="AQ208" s="42"/>
      <c r="AR208" s="42"/>
      <c r="AS208" s="42"/>
      <c r="AT208" s="42"/>
      <c r="AU208" s="42"/>
      <c r="AV208" s="42"/>
      <c r="AW208" s="42"/>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c r="CD208" s="42"/>
      <c r="CE208" s="42"/>
      <c r="CF208" s="42"/>
      <c r="CG208" s="42"/>
      <c r="CH208" s="42"/>
      <c r="CI208" s="42"/>
      <c r="CJ208" s="42"/>
      <c r="CK208" s="42"/>
      <c r="CL208" s="42"/>
      <c r="CM208" s="42"/>
      <c r="CN208" s="42"/>
      <c r="CO208" s="42"/>
      <c r="CP208" s="42"/>
      <c r="CQ208" s="42"/>
      <c r="CR208" s="42"/>
      <c r="CS208" s="42"/>
      <c r="CT208" s="42"/>
      <c r="CU208" s="42"/>
      <c r="CV208" s="42"/>
      <c r="CW208" s="42"/>
      <c r="CX208" s="42"/>
      <c r="CY208" s="42"/>
      <c r="CZ208" s="42"/>
      <c r="DA208" s="42"/>
      <c r="DB208" s="42"/>
      <c r="DC208" s="42"/>
      <c r="DD208" s="42"/>
      <c r="DE208" s="42"/>
      <c r="DF208" s="42"/>
      <c r="DG208" s="42"/>
      <c r="DH208" s="42"/>
      <c r="DI208" s="42"/>
      <c r="DJ208" s="42"/>
      <c r="DK208" s="42"/>
      <c r="DL208" s="42"/>
      <c r="DM208" s="42"/>
      <c r="DN208" s="42"/>
      <c r="DO208" s="42"/>
      <c r="DP208" s="42"/>
      <c r="DQ208" s="42"/>
      <c r="DR208" s="42"/>
      <c r="DS208" s="42"/>
      <c r="DT208" s="42"/>
    </row>
    <row r="209" s="126" customFormat="true" ht="17.25" hidden="false" customHeight="false" outlineLevel="0" collapsed="false">
      <c r="A209" s="123" t="s">
        <v>469</v>
      </c>
      <c r="B209" s="125" t="n">
        <v>1</v>
      </c>
      <c r="C209" s="125" t="n">
        <v>35.1554817514817</v>
      </c>
      <c r="D209" s="125" t="n">
        <v>44.3322823747492</v>
      </c>
      <c r="E209" s="125" t="n">
        <v>55.5290137464051</v>
      </c>
      <c r="F209" s="125" t="n">
        <v>69.1215670969424</v>
      </c>
      <c r="G209" s="125" t="n">
        <v>85.5673821362437</v>
      </c>
      <c r="H209" s="125" t="n">
        <v>105.659963389317</v>
      </c>
      <c r="I209" s="125" t="n">
        <v>130.450689937258</v>
      </c>
      <c r="J209" s="125" t="n">
        <v>161.447278451623</v>
      </c>
      <c r="K209" s="125" t="n">
        <v>200.168128547475</v>
      </c>
      <c r="L209" s="125" t="n">
        <v>248.465082192873</v>
      </c>
      <c r="M209" s="125" t="n">
        <v>291</v>
      </c>
      <c r="N209" s="125" t="n">
        <v>289</v>
      </c>
      <c r="O209" s="125" t="n">
        <v>297.857669947086</v>
      </c>
      <c r="P209" s="125" t="n">
        <v>290.735420234324</v>
      </c>
      <c r="Q209" s="125" t="n">
        <v>321.964939619736</v>
      </c>
      <c r="R209" s="125" t="n">
        <v>285.955339331011</v>
      </c>
      <c r="S209" s="125" t="n">
        <v>273.613894240455</v>
      </c>
      <c r="T209" s="125" t="n">
        <v>305.711926383358</v>
      </c>
      <c r="U209" s="125" t="n">
        <v>261.304660018266</v>
      </c>
      <c r="V209" s="125" t="n">
        <v>204.041974604337</v>
      </c>
      <c r="W209" s="125" t="n">
        <v>200.13987587412</v>
      </c>
      <c r="X209" s="125" t="n">
        <v>216.987420136062</v>
      </c>
      <c r="Y209" s="125" t="n">
        <v>216.987420136062</v>
      </c>
      <c r="Z209" s="125" t="n">
        <v>300</v>
      </c>
      <c r="AA209" s="125" t="n">
        <v>209.661026035231</v>
      </c>
      <c r="AB209" s="125" t="n">
        <v>212.250674595908</v>
      </c>
      <c r="AC209" s="125" t="n">
        <v>213.565589782684</v>
      </c>
      <c r="AD209" s="125" t="n">
        <v>213.565589782684</v>
      </c>
      <c r="AE209" s="125" t="n">
        <v>213.565589782684</v>
      </c>
      <c r="AF209" s="125" t="n">
        <v>213.565589782684</v>
      </c>
      <c r="AG209" s="125" t="n">
        <v>213.565589782684</v>
      </c>
      <c r="AH209" s="125" t="n">
        <v>213.565589782684</v>
      </c>
      <c r="AI209" s="125" t="n">
        <v>213.565589782684</v>
      </c>
      <c r="AJ209" s="125" t="n">
        <v>213.565589782684</v>
      </c>
      <c r="AK209" s="125" t="n">
        <v>213.565589782684</v>
      </c>
      <c r="AL209" s="125" t="n">
        <v>213.565589782684</v>
      </c>
      <c r="AM209" s="125" t="n">
        <v>213.565589782684</v>
      </c>
      <c r="AN209" s="125" t="n">
        <v>213.565589782684</v>
      </c>
      <c r="AO209" s="125" t="n">
        <v>213.565589782684</v>
      </c>
      <c r="AP209" s="125" t="n">
        <v>213.565589782684</v>
      </c>
      <c r="AQ209" s="125" t="n">
        <v>213.565589782684</v>
      </c>
      <c r="AR209" s="125" t="n">
        <v>213.565589782684</v>
      </c>
      <c r="AS209" s="125" t="n">
        <v>213.565589782684</v>
      </c>
      <c r="AT209" s="125" t="n">
        <v>213.565589782684</v>
      </c>
      <c r="AU209" s="125" t="n">
        <v>213.565589782684</v>
      </c>
      <c r="AV209" s="125" t="n">
        <v>213.565589782684</v>
      </c>
      <c r="AW209" s="125" t="n">
        <v>213.565589782684</v>
      </c>
      <c r="AX209" s="125" t="n">
        <v>301.301106640135</v>
      </c>
      <c r="AY209" s="125" t="n">
        <v>200.413896695195</v>
      </c>
      <c r="AZ209" s="125" t="n">
        <v>100.206948347598</v>
      </c>
      <c r="BA209" s="125" t="n">
        <v>50.1034741737988</v>
      </c>
      <c r="BB209" s="125" t="n">
        <v>25.0517370868994</v>
      </c>
      <c r="BC209" s="125" t="n">
        <v>12.5258685434497</v>
      </c>
      <c r="BD209" s="125" t="n">
        <v>6.26293427172485</v>
      </c>
      <c r="BE209" s="125" t="n">
        <v>3.13146713586242</v>
      </c>
      <c r="BF209" s="125" t="n">
        <v>1.56573356793121</v>
      </c>
      <c r="BG209" s="125" t="n">
        <v>0.782866783965606</v>
      </c>
      <c r="BH209" s="125" t="n">
        <v>0.391433391982803</v>
      </c>
      <c r="BI209" s="125" t="n">
        <v>0.195716695991401</v>
      </c>
      <c r="BJ209" s="125"/>
      <c r="BK209" s="125"/>
      <c r="BL209" s="125"/>
      <c r="BM209" s="125"/>
      <c r="BN209" s="125"/>
      <c r="BO209" s="125"/>
      <c r="BP209" s="125"/>
      <c r="BQ209" s="125"/>
      <c r="BR209" s="125"/>
      <c r="BS209" s="125"/>
      <c r="BT209" s="125"/>
      <c r="BU209" s="125"/>
      <c r="BV209" s="125"/>
      <c r="BW209" s="125"/>
      <c r="BX209" s="125"/>
      <c r="BY209" s="125"/>
      <c r="BZ209" s="125"/>
      <c r="CA209" s="125"/>
      <c r="CB209" s="125"/>
      <c r="CC209" s="125"/>
      <c r="CD209" s="125"/>
      <c r="CE209" s="125"/>
      <c r="CF209" s="125"/>
      <c r="CG209" s="125"/>
      <c r="CH209" s="125"/>
      <c r="CI209" s="125"/>
      <c r="CJ209" s="125"/>
      <c r="CK209" s="125"/>
      <c r="CL209" s="125"/>
      <c r="CM209" s="125"/>
      <c r="CN209" s="125"/>
      <c r="CO209" s="125"/>
      <c r="CP209" s="125"/>
      <c r="CQ209" s="125"/>
      <c r="CR209" s="125"/>
      <c r="CS209" s="125"/>
      <c r="CT209" s="125"/>
      <c r="CU209" s="125"/>
      <c r="CV209" s="125"/>
      <c r="CW209" s="125"/>
      <c r="CX209" s="125"/>
      <c r="CY209" s="125"/>
      <c r="CZ209" s="125"/>
      <c r="DA209" s="125"/>
      <c r="DB209" s="125"/>
      <c r="DC209" s="125"/>
      <c r="DD209" s="125"/>
      <c r="DE209" s="125"/>
      <c r="DF209" s="125"/>
      <c r="DG209" s="125"/>
      <c r="DH209" s="125"/>
      <c r="DI209" s="125"/>
      <c r="DJ209" s="125"/>
      <c r="DK209" s="125"/>
      <c r="DL209" s="125"/>
      <c r="DM209" s="125"/>
      <c r="DN209" s="125"/>
      <c r="DO209" s="125"/>
      <c r="DP209" s="125"/>
      <c r="DQ209" s="125"/>
      <c r="DR209" s="125"/>
      <c r="DS209" s="125"/>
      <c r="DT209" s="125"/>
    </row>
    <row r="212" s="42" customFormat="true" ht="20.25" hidden="false" customHeight="false" outlineLevel="0" collapsed="false">
      <c r="A212" s="115" t="s">
        <v>91</v>
      </c>
    </row>
    <row r="213" customFormat="false" ht="17.25" hidden="false" customHeight="false" outlineLevel="0" collapsed="false">
      <c r="A213" s="40" t="s">
        <v>326</v>
      </c>
      <c r="B213" s="42" t="n">
        <f aca="false">+B117/B104</f>
        <v>2.12324286726063</v>
      </c>
      <c r="C213" s="42" t="n">
        <f aca="false">+C117/C104</f>
        <v>2.12430987456164</v>
      </c>
      <c r="D213" s="42" t="n">
        <f aca="false">+D117/D104</f>
        <v>2.13345715521849</v>
      </c>
      <c r="E213" s="42" t="n">
        <f aca="false">+E117/E104</f>
        <v>2.14709357113179</v>
      </c>
      <c r="F213" s="42" t="n">
        <f aca="false">+F117/F104</f>
        <v>2.16338273472937</v>
      </c>
      <c r="G213" s="42" t="n">
        <f aca="false">+G117/G104</f>
        <v>2.18142909378062</v>
      </c>
      <c r="H213" s="42" t="n">
        <f aca="false">+H117/H104</f>
        <v>2.20073672326464</v>
      </c>
      <c r="I213" s="42" t="n">
        <f aca="false">+I117/I104</f>
        <v>2.22072716845292</v>
      </c>
      <c r="J213" s="42" t="n">
        <f aca="false">+J117/J104</f>
        <v>2.24013808989984</v>
      </c>
      <c r="K213" s="42" t="n">
        <f aca="false">+K117/K104</f>
        <v>2.25608835222947</v>
      </c>
      <c r="L213" s="42" t="n">
        <f aca="false">+L117/L104</f>
        <v>2.26244733898953</v>
      </c>
      <c r="M213" s="42" t="n">
        <f aca="false">+M117/M104</f>
        <v>2.26806758626002</v>
      </c>
      <c r="N213" s="42" t="n">
        <f aca="false">+N117/N104</f>
        <v>2.28034128471736</v>
      </c>
      <c r="O213" s="42" t="n">
        <f aca="false">+O117/O104</f>
        <v>2.29630996709073</v>
      </c>
      <c r="P213" s="42" t="n">
        <f aca="false">+P117/P104</f>
        <v>2.3142273787645</v>
      </c>
      <c r="Q213" s="42" t="n">
        <f aca="false">+Q117/Q104</f>
        <v>2.33303405415568</v>
      </c>
      <c r="R213" s="42" t="n">
        <f aca="false">+R117/R104</f>
        <v>2.35204492353621</v>
      </c>
      <c r="S213" s="42" t="n">
        <f aca="false">+S117/S104</f>
        <v>2.37074660649102</v>
      </c>
      <c r="T213" s="42" t="n">
        <f aca="false">+T117/T104</f>
        <v>2.38863792706775</v>
      </c>
      <c r="U213" s="42" t="n">
        <f aca="false">+U117/U104</f>
        <v>2.40815442281473</v>
      </c>
      <c r="V213" s="42" t="n">
        <f aca="false">+V117/V104</f>
        <v>2.42820183063566</v>
      </c>
      <c r="W213" s="42" t="n">
        <f aca="false">+W117/W104</f>
        <v>2.44712028488717</v>
      </c>
      <c r="X213" s="42" t="n">
        <f aca="false">+X117/X104</f>
        <v>2.46519303263334</v>
      </c>
      <c r="Y213" s="42" t="n">
        <f aca="false">+Y117/Y104</f>
        <v>2.48262310921687</v>
      </c>
      <c r="Z213" s="42" t="n">
        <f aca="false">+Z117/Z104</f>
        <v>2.49958878864004</v>
      </c>
      <c r="AA213" s="42" t="n">
        <f aca="false">+AA117/AA104</f>
        <v>2.51629552797626</v>
      </c>
      <c r="AB213" s="42" t="n">
        <f aca="false">+AB117/AB104</f>
        <v>2.53304122413396</v>
      </c>
      <c r="AC213" s="42" t="n">
        <f aca="false">+AC117/AC104</f>
        <v>2.5483373224927</v>
      </c>
      <c r="AD213" s="42" t="n">
        <f aca="false">+AD117/AD104</f>
        <v>2.56446019169978</v>
      </c>
      <c r="AE213" s="42" t="n">
        <f aca="false">+AE117/AE104</f>
        <v>2.5820574439912</v>
      </c>
      <c r="AF213" s="42" t="n">
        <f aca="false">+AF117/AF104</f>
        <v>2.5939438076866</v>
      </c>
      <c r="AG213" s="42" t="n">
        <f aca="false">+AG117/AG104</f>
        <v>2.60564247253597</v>
      </c>
      <c r="AH213" s="42" t="n">
        <f aca="false">+AH117/AH104</f>
        <v>2.61724691766956</v>
      </c>
      <c r="AI213" s="42" t="n">
        <f aca="false">+AI117/AI104</f>
        <v>2.62884795021107</v>
      </c>
      <c r="AJ213" s="42" t="n">
        <f aca="false">+AJ117/AJ104</f>
        <v>2.64052852246409</v>
      </c>
      <c r="AK213" s="42" t="n">
        <f aca="false">+AK117/AK104</f>
        <v>2.65235695804204</v>
      </c>
      <c r="AL213" s="42" t="n">
        <f aca="false">+AL117/AL104</f>
        <v>2.66437855384289</v>
      </c>
      <c r="AM213" s="42" t="n">
        <f aca="false">+AM117/AM104</f>
        <v>2.67660658226819</v>
      </c>
      <c r="AN213" s="42" t="n">
        <f aca="false">+AN117/AN104</f>
        <v>2.68901475561085</v>
      </c>
      <c r="AO213" s="42" t="n">
        <f aca="false">+AO117/AO104</f>
        <v>2.70153383699864</v>
      </c>
      <c r="AP213" s="42" t="n">
        <f aca="false">+AP117/AP104</f>
        <v>2.7140544766285</v>
      </c>
      <c r="AQ213" s="42" t="n">
        <f aca="false">+AQ117/AQ104</f>
        <v>2.72643626547383</v>
      </c>
      <c r="AR213" s="42" t="n">
        <f aca="false">+AR117/AR104</f>
        <v>2.73851991826827</v>
      </c>
      <c r="AS213" s="42" t="n">
        <f aca="false">+AS117/AS104</f>
        <v>2.75013660119229</v>
      </c>
      <c r="AT213" s="42" t="n">
        <f aca="false">+AT117/AT104</f>
        <v>2.76110679116746</v>
      </c>
      <c r="AU213" s="42" t="n">
        <f aca="false">+AU117/AU104</f>
        <v>2.77122048221297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sheetPr filterMode="false">
    <tabColor rgb="FFFF0000"/>
    <pageSetUpPr fitToPage="false"/>
  </sheetPr>
  <dimension ref="A1:BI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2" topLeftCell="C33" activePane="bottomRight" state="frozen"/>
      <selection pane="topLeft" activeCell="A1" activeCellId="0" sqref="A1"/>
      <selection pane="topRight" activeCell="C1" activeCellId="0" sqref="C1"/>
      <selection pane="bottomLeft" activeCell="A33" activeCellId="0" sqref="A33"/>
      <selection pane="bottomRight" activeCell="E43" activeCellId="0" sqref="E43"/>
    </sheetView>
  </sheetViews>
  <sheetFormatPr defaultRowHeight="12.75" zeroHeight="false" outlineLevelRow="0" outlineLevelCol="0"/>
  <cols>
    <col collapsed="false" customWidth="true" hidden="false" outlineLevel="0" max="1025" min="1" style="0" width="8.67"/>
  </cols>
  <sheetData>
    <row r="1" customFormat="false" ht="12.75" hidden="false" customHeight="false" outlineLevel="0" collapsed="false">
      <c r="A1" s="0" t="s">
        <v>108</v>
      </c>
      <c r="B1" s="0" t="n">
        <v>2010</v>
      </c>
      <c r="C1" s="0" t="n">
        <v>2015</v>
      </c>
      <c r="D1" s="0" t="n">
        <v>2020</v>
      </c>
      <c r="E1" s="0" t="n">
        <v>2025</v>
      </c>
      <c r="F1" s="0" t="n">
        <v>2030</v>
      </c>
      <c r="G1" s="0" t="n">
        <v>2035</v>
      </c>
      <c r="H1" s="0" t="n">
        <v>2040</v>
      </c>
      <c r="I1" s="0" t="n">
        <v>2045</v>
      </c>
      <c r="J1" s="0" t="n">
        <v>2050</v>
      </c>
      <c r="K1" s="0" t="n">
        <v>2055</v>
      </c>
      <c r="L1" s="0" t="n">
        <v>2060</v>
      </c>
      <c r="M1" s="0" t="n">
        <v>2065</v>
      </c>
      <c r="N1" s="0" t="n">
        <v>2070</v>
      </c>
      <c r="O1" s="0" t="n">
        <v>2075</v>
      </c>
      <c r="P1" s="0" t="n">
        <v>2080</v>
      </c>
      <c r="Q1" s="0" t="n">
        <v>2085</v>
      </c>
      <c r="R1" s="0" t="n">
        <v>2090</v>
      </c>
      <c r="S1" s="0" t="n">
        <v>2095</v>
      </c>
      <c r="T1" s="0" t="n">
        <v>2100</v>
      </c>
      <c r="U1" s="0" t="n">
        <v>2105</v>
      </c>
      <c r="V1" s="0" t="n">
        <v>2110</v>
      </c>
      <c r="W1" s="0" t="n">
        <v>2115</v>
      </c>
      <c r="X1" s="0" t="n">
        <v>2120</v>
      </c>
      <c r="Y1" s="0" t="n">
        <v>2125</v>
      </c>
      <c r="Z1" s="0" t="n">
        <v>2130</v>
      </c>
      <c r="AA1" s="0" t="n">
        <v>2135</v>
      </c>
      <c r="AB1" s="0" t="n">
        <v>2140</v>
      </c>
      <c r="AC1" s="0" t="n">
        <v>2145</v>
      </c>
      <c r="AD1" s="0" t="n">
        <v>2150</v>
      </c>
      <c r="AE1" s="0" t="n">
        <v>2155</v>
      </c>
      <c r="AF1" s="0" t="n">
        <v>2160</v>
      </c>
      <c r="AG1" s="0" t="n">
        <v>2165</v>
      </c>
      <c r="AH1" s="0" t="n">
        <v>2170</v>
      </c>
      <c r="AI1" s="0" t="n">
        <v>2175</v>
      </c>
      <c r="AJ1" s="0" t="n">
        <v>2180</v>
      </c>
      <c r="AK1" s="0" t="n">
        <v>2185</v>
      </c>
      <c r="AL1" s="0" t="n">
        <v>2190</v>
      </c>
      <c r="AM1" s="0" t="n">
        <v>2195</v>
      </c>
      <c r="AN1" s="0" t="n">
        <v>2200</v>
      </c>
      <c r="AO1" s="0" t="n">
        <v>2205</v>
      </c>
      <c r="AP1" s="0" t="n">
        <v>2210</v>
      </c>
      <c r="AQ1" s="0" t="n">
        <v>2215</v>
      </c>
      <c r="AR1" s="0" t="n">
        <v>2220</v>
      </c>
      <c r="AS1" s="0" t="n">
        <v>2225</v>
      </c>
      <c r="AT1" s="0" t="n">
        <v>2230</v>
      </c>
      <c r="AU1" s="0" t="n">
        <v>2235</v>
      </c>
      <c r="AV1" s="0" t="n">
        <v>2240</v>
      </c>
      <c r="AW1" s="0" t="n">
        <v>2245</v>
      </c>
      <c r="AX1" s="0" t="n">
        <v>2250</v>
      </c>
      <c r="AY1" s="0" t="n">
        <v>2255</v>
      </c>
      <c r="AZ1" s="0" t="n">
        <v>2260</v>
      </c>
      <c r="BA1" s="0" t="n">
        <v>2265</v>
      </c>
      <c r="BB1" s="0" t="n">
        <v>2270</v>
      </c>
      <c r="BC1" s="0" t="n">
        <v>2275</v>
      </c>
      <c r="BD1" s="0" t="n">
        <v>2280</v>
      </c>
      <c r="BE1" s="0" t="n">
        <v>2285</v>
      </c>
      <c r="BF1" s="0" t="n">
        <v>2290</v>
      </c>
      <c r="BG1" s="0" t="n">
        <v>2295</v>
      </c>
      <c r="BH1" s="0" t="n">
        <v>2300</v>
      </c>
      <c r="BI1" s="0" t="n">
        <v>2305</v>
      </c>
    </row>
    <row r="2" customFormat="false" ht="12.75" hidden="false" customHeight="false" outlineLevel="0" collapsed="false">
      <c r="A2" s="0" t="s">
        <v>328</v>
      </c>
      <c r="B2" s="0" t="n">
        <v>1</v>
      </c>
      <c r="C2" s="0" t="n">
        <v>2</v>
      </c>
      <c r="D2" s="0" t="n">
        <v>3</v>
      </c>
      <c r="E2" s="0" t="n">
        <v>4</v>
      </c>
      <c r="F2" s="0" t="n">
        <v>5</v>
      </c>
      <c r="G2" s="0" t="n">
        <v>6</v>
      </c>
      <c r="H2" s="0" t="n">
        <v>7</v>
      </c>
      <c r="I2" s="0" t="n">
        <v>8</v>
      </c>
      <c r="J2" s="0" t="n">
        <v>9</v>
      </c>
      <c r="K2" s="0" t="n">
        <v>10</v>
      </c>
      <c r="L2" s="0" t="n">
        <v>11</v>
      </c>
      <c r="M2" s="0" t="n">
        <v>12</v>
      </c>
      <c r="N2" s="0" t="n">
        <v>13</v>
      </c>
      <c r="O2" s="0" t="n">
        <v>14</v>
      </c>
      <c r="P2" s="0" t="n">
        <v>15</v>
      </c>
      <c r="Q2" s="0" t="n">
        <v>16</v>
      </c>
      <c r="R2" s="0" t="n">
        <v>17</v>
      </c>
      <c r="S2" s="0" t="n">
        <v>18</v>
      </c>
      <c r="T2" s="0" t="n">
        <v>19</v>
      </c>
      <c r="U2" s="0" t="n">
        <v>20</v>
      </c>
      <c r="V2" s="0" t="n">
        <v>21</v>
      </c>
      <c r="W2" s="0" t="n">
        <v>22</v>
      </c>
      <c r="X2" s="0" t="n">
        <v>23</v>
      </c>
      <c r="Y2" s="0" t="n">
        <v>24</v>
      </c>
      <c r="Z2" s="0" t="n">
        <v>25</v>
      </c>
      <c r="AA2" s="0" t="n">
        <v>26</v>
      </c>
      <c r="AB2" s="0" t="n">
        <v>27</v>
      </c>
      <c r="AC2" s="0" t="n">
        <v>28</v>
      </c>
      <c r="AD2" s="0" t="n">
        <v>29</v>
      </c>
      <c r="AE2" s="0" t="n">
        <v>30</v>
      </c>
      <c r="AF2" s="0" t="n">
        <v>31</v>
      </c>
      <c r="AG2" s="0" t="n">
        <v>32</v>
      </c>
      <c r="AH2" s="0" t="n">
        <v>33</v>
      </c>
      <c r="AI2" s="0" t="n">
        <v>34</v>
      </c>
      <c r="AJ2" s="0" t="n">
        <v>35</v>
      </c>
      <c r="AK2" s="0" t="n">
        <v>36</v>
      </c>
      <c r="AL2" s="0" t="n">
        <v>37</v>
      </c>
      <c r="AM2" s="0" t="n">
        <v>38</v>
      </c>
      <c r="AN2" s="0" t="n">
        <v>39</v>
      </c>
      <c r="AO2" s="0" t="n">
        <v>40</v>
      </c>
      <c r="AP2" s="0" t="n">
        <v>41</v>
      </c>
      <c r="AQ2" s="0" t="n">
        <v>42</v>
      </c>
      <c r="AR2" s="0" t="n">
        <v>43</v>
      </c>
      <c r="AS2" s="0" t="n">
        <v>44</v>
      </c>
      <c r="AT2" s="0" t="n">
        <v>45</v>
      </c>
      <c r="AU2" s="0" t="n">
        <v>46</v>
      </c>
      <c r="AV2" s="0" t="n">
        <v>47</v>
      </c>
      <c r="AW2" s="0" t="n">
        <v>48</v>
      </c>
      <c r="AX2" s="0" t="n">
        <v>49</v>
      </c>
      <c r="AY2" s="0" t="n">
        <v>50</v>
      </c>
      <c r="AZ2" s="0" t="n">
        <v>51</v>
      </c>
      <c r="BA2" s="0" t="n">
        <v>52</v>
      </c>
      <c r="BB2" s="0" t="n">
        <v>53</v>
      </c>
      <c r="BC2" s="0" t="n">
        <v>54</v>
      </c>
      <c r="BD2" s="0" t="n">
        <v>55</v>
      </c>
      <c r="BE2" s="0" t="n">
        <v>56</v>
      </c>
      <c r="BF2" s="0" t="n">
        <v>57</v>
      </c>
      <c r="BG2" s="0" t="n">
        <v>58</v>
      </c>
      <c r="BH2" s="0" t="n">
        <v>59</v>
      </c>
      <c r="BI2" s="0" t="n">
        <v>60</v>
      </c>
    </row>
    <row r="3" customFormat="false" ht="12.75" hidden="false" customHeight="false" outlineLevel="0" collapsed="false">
      <c r="A3" s="0" t="s">
        <v>329</v>
      </c>
    </row>
    <row r="4" customFormat="false" ht="12.75" hidden="false" customHeight="false" outlineLevel="0" collapsed="false">
      <c r="A4" s="0" t="s">
        <v>330</v>
      </c>
    </row>
    <row r="5" customFormat="false" ht="12.75" hidden="false" customHeight="false" outlineLevel="0" collapsed="false">
      <c r="A5" s="0" t="s">
        <v>331</v>
      </c>
      <c r="B5" s="0" t="n">
        <v>0.3</v>
      </c>
    </row>
    <row r="6" customFormat="false" ht="12.75" hidden="false" customHeight="false" outlineLevel="0" collapsed="false">
      <c r="A6" s="0" t="s">
        <v>194</v>
      </c>
      <c r="B6" s="0" t="n">
        <v>0.1</v>
      </c>
    </row>
    <row r="7" customFormat="false" ht="12.75" hidden="false" customHeight="false" outlineLevel="0" collapsed="false">
      <c r="A7" s="0" t="s">
        <v>332</v>
      </c>
      <c r="B7" s="0" t="s">
        <v>333</v>
      </c>
    </row>
    <row r="8" customFormat="false" ht="12.75" hidden="false" customHeight="false" outlineLevel="0" collapsed="false">
      <c r="A8" s="0" t="s">
        <v>334</v>
      </c>
      <c r="B8" s="0" t="s">
        <v>333</v>
      </c>
    </row>
    <row r="9" customFormat="false" ht="12.75" hidden="false" customHeight="false" outlineLevel="0" collapsed="false">
      <c r="A9" s="0" t="s">
        <v>335</v>
      </c>
      <c r="B9" s="0" t="s">
        <v>333</v>
      </c>
    </row>
    <row r="10" customFormat="false" ht="12.75" hidden="false" customHeight="false" outlineLevel="0" collapsed="false">
      <c r="A10" s="0" t="s">
        <v>336</v>
      </c>
      <c r="B10" s="0" t="s">
        <v>333</v>
      </c>
    </row>
    <row r="11" customFormat="false" ht="12.75" hidden="false" customHeight="false" outlineLevel="0" collapsed="false">
      <c r="A11" s="0" t="s">
        <v>337</v>
      </c>
      <c r="B11" s="0" t="n">
        <v>63.5819868191</v>
      </c>
    </row>
    <row r="12" customFormat="false" ht="12.75" hidden="false" customHeight="false" outlineLevel="0" collapsed="false">
      <c r="A12" s="0" t="s">
        <v>338</v>
      </c>
      <c r="B12" s="0" t="n">
        <v>135</v>
      </c>
    </row>
    <row r="13" customFormat="false" ht="12.75" hidden="false" customHeight="false" outlineLevel="0" collapsed="false">
      <c r="A13" s="0" t="s">
        <v>339</v>
      </c>
      <c r="B13" s="0" t="n">
        <v>3.8</v>
      </c>
    </row>
    <row r="14" customFormat="false" ht="12.75" hidden="false" customHeight="false" outlineLevel="0" collapsed="false">
      <c r="A14" s="0" t="s">
        <v>340</v>
      </c>
    </row>
    <row r="15" customFormat="false" ht="12.75" hidden="false" customHeight="false" outlineLevel="0" collapsed="false">
      <c r="A15" s="0" t="s">
        <v>341</v>
      </c>
      <c r="B15" s="0" t="n">
        <v>0.015</v>
      </c>
      <c r="C15" s="0" t="n">
        <v>0.015</v>
      </c>
      <c r="D15" s="0" t="n">
        <v>0.015</v>
      </c>
      <c r="E15" s="0" t="n">
        <v>0.015</v>
      </c>
      <c r="F15" s="0" t="n">
        <v>0.015</v>
      </c>
      <c r="G15" s="0" t="n">
        <v>0.015</v>
      </c>
      <c r="H15" s="0" t="n">
        <v>0.015</v>
      </c>
      <c r="I15" s="0" t="n">
        <v>0.015</v>
      </c>
      <c r="J15" s="0" t="n">
        <v>0.015</v>
      </c>
      <c r="K15" s="0" t="n">
        <v>0.015</v>
      </c>
      <c r="L15" s="0" t="n">
        <v>0.015</v>
      </c>
      <c r="M15" s="0" t="n">
        <v>0.015</v>
      </c>
      <c r="N15" s="0" t="n">
        <v>0.015</v>
      </c>
      <c r="O15" s="0" t="n">
        <v>0.015</v>
      </c>
      <c r="P15" s="0" t="n">
        <v>0.015</v>
      </c>
      <c r="Q15" s="0" t="n">
        <v>0.015</v>
      </c>
      <c r="R15" s="0" t="n">
        <v>0.015</v>
      </c>
      <c r="S15" s="0" t="n">
        <v>0.015</v>
      </c>
      <c r="T15" s="0" t="n">
        <v>0.015</v>
      </c>
      <c r="U15" s="0" t="n">
        <v>0.015</v>
      </c>
      <c r="V15" s="0" t="n">
        <v>0.015</v>
      </c>
      <c r="W15" s="0" t="n">
        <v>0.015</v>
      </c>
      <c r="X15" s="0" t="n">
        <v>0.015</v>
      </c>
      <c r="Y15" s="0" t="n">
        <v>0.015</v>
      </c>
      <c r="Z15" s="0" t="n">
        <v>0.015</v>
      </c>
      <c r="AA15" s="0" t="n">
        <v>0.015</v>
      </c>
      <c r="AB15" s="0" t="n">
        <v>0.015</v>
      </c>
      <c r="AC15" s="0" t="n">
        <v>0.015</v>
      </c>
      <c r="AD15" s="0" t="n">
        <v>0.015</v>
      </c>
      <c r="AE15" s="0" t="n">
        <v>0.015</v>
      </c>
      <c r="AF15" s="0" t="n">
        <v>0.015</v>
      </c>
      <c r="AG15" s="0" t="n">
        <v>0.015</v>
      </c>
      <c r="AH15" s="0" t="n">
        <v>0.015</v>
      </c>
      <c r="AI15" s="0" t="n">
        <v>0.015</v>
      </c>
      <c r="AJ15" s="0" t="n">
        <v>0.015</v>
      </c>
      <c r="AK15" s="0" t="n">
        <v>0.015</v>
      </c>
      <c r="AL15" s="0" t="n">
        <v>0.015</v>
      </c>
      <c r="AM15" s="0" t="n">
        <v>0.015</v>
      </c>
      <c r="AN15" s="0" t="n">
        <v>0.015</v>
      </c>
      <c r="AO15" s="0" t="n">
        <v>0.015</v>
      </c>
      <c r="AP15" s="0" t="n">
        <v>0.015</v>
      </c>
      <c r="AQ15" s="0" t="n">
        <v>0.015</v>
      </c>
      <c r="AR15" s="0" t="n">
        <v>0.015</v>
      </c>
      <c r="AS15" s="0" t="n">
        <v>0.015</v>
      </c>
      <c r="AT15" s="0" t="n">
        <v>0.015</v>
      </c>
      <c r="AU15" s="0" t="n">
        <v>0.015</v>
      </c>
      <c r="AV15" s="0" t="n">
        <v>0.015</v>
      </c>
      <c r="AW15" s="0" t="n">
        <v>0.015</v>
      </c>
      <c r="AX15" s="0" t="n">
        <v>0.015</v>
      </c>
      <c r="AY15" s="0" t="n">
        <v>0.015</v>
      </c>
      <c r="AZ15" s="0" t="n">
        <v>0.015</v>
      </c>
      <c r="BA15" s="0" t="n">
        <v>0.015</v>
      </c>
      <c r="BB15" s="0" t="n">
        <v>0.015</v>
      </c>
      <c r="BC15" s="0" t="n">
        <v>0.015</v>
      </c>
      <c r="BD15" s="0" t="n">
        <v>0.015</v>
      </c>
      <c r="BE15" s="0" t="n">
        <v>0.015</v>
      </c>
      <c r="BF15" s="0" t="n">
        <v>0.015</v>
      </c>
      <c r="BG15" s="0" t="n">
        <v>0.015</v>
      </c>
      <c r="BH15" s="0" t="n">
        <v>0.015</v>
      </c>
      <c r="BI15" s="0" t="n">
        <v>0.015</v>
      </c>
    </row>
    <row r="16" customFormat="false" ht="12.75" hidden="false" customHeight="false" outlineLevel="0" collapsed="false">
      <c r="A16" s="0" t="s">
        <v>342</v>
      </c>
      <c r="B16" s="0" t="n">
        <v>0.015</v>
      </c>
    </row>
    <row r="17" customFormat="false" ht="12.75" hidden="false" customHeight="false" outlineLevel="0" collapsed="false">
      <c r="A17" s="0" t="s">
        <v>343</v>
      </c>
      <c r="B17" s="0" t="s">
        <v>333</v>
      </c>
    </row>
    <row r="18" customFormat="false" ht="12.75" hidden="false" customHeight="false" outlineLevel="0" collapsed="false">
      <c r="A18" s="0" t="s">
        <v>344</v>
      </c>
      <c r="B18" s="0" t="n">
        <v>1</v>
      </c>
      <c r="C18" s="0" t="n">
        <v>0.9282603254</v>
      </c>
      <c r="D18" s="0" t="n">
        <v>0.8616672317</v>
      </c>
      <c r="E18" s="0" t="n">
        <v>0.7998515049</v>
      </c>
      <c r="F18" s="0" t="n">
        <v>0.7424704182</v>
      </c>
      <c r="G18" s="0" t="n">
        <v>0.689205832</v>
      </c>
      <c r="H18" s="0" t="n">
        <v>0.6397624299</v>
      </c>
      <c r="I18" s="0" t="n">
        <v>0.5938660814</v>
      </c>
      <c r="J18" s="0" t="n">
        <v>0.5512623219</v>
      </c>
      <c r="K18" s="0" t="n">
        <v>0.5117149423</v>
      </c>
      <c r="L18" s="0" t="n">
        <v>0.4750046789</v>
      </c>
      <c r="M18" s="0" t="n">
        <v>0.4409279978</v>
      </c>
      <c r="N18" s="0" t="n">
        <v>0.4092959667</v>
      </c>
      <c r="O18" s="0" t="n">
        <v>0.3799332073</v>
      </c>
      <c r="P18" s="0" t="n">
        <v>0.3526769226</v>
      </c>
      <c r="Q18" s="0" t="n">
        <v>0.3273759949</v>
      </c>
      <c r="R18" s="0" t="n">
        <v>0.3038901476</v>
      </c>
      <c r="S18" s="0" t="n">
        <v>0.2820891673</v>
      </c>
      <c r="T18" s="0" t="n">
        <v>0.2618521822</v>
      </c>
      <c r="U18" s="0" t="n">
        <v>0.2430669919</v>
      </c>
      <c r="V18" s="0" t="n">
        <v>0.225629445</v>
      </c>
      <c r="W18" s="0" t="n">
        <v>0.209442862</v>
      </c>
      <c r="X18" s="0" t="n">
        <v>0.1944174992</v>
      </c>
      <c r="Y18" s="0" t="n">
        <v>0.1804700511</v>
      </c>
      <c r="Z18" s="0" t="n">
        <v>0.1675231884</v>
      </c>
      <c r="AA18" s="0" t="n">
        <v>0.1555051294</v>
      </c>
      <c r="AB18" s="0" t="n">
        <v>0.144349242</v>
      </c>
      <c r="AC18" s="0" t="n">
        <v>0.1339936743</v>
      </c>
      <c r="AD18" s="0" t="n">
        <v>0.1243810117</v>
      </c>
      <c r="AE18" s="0" t="n">
        <v>0.1154579584</v>
      </c>
      <c r="AF18" s="0" t="n">
        <v>0.1071750421</v>
      </c>
      <c r="AG18" s="0" t="n">
        <v>0.0994863394</v>
      </c>
      <c r="AH18" s="0" t="n">
        <v>0.0923492218</v>
      </c>
      <c r="AI18" s="0" t="n">
        <v>0.0857241187</v>
      </c>
      <c r="AJ18" s="0" t="n">
        <v>0.0795742983</v>
      </c>
      <c r="AK18" s="0" t="n">
        <v>0.073865664</v>
      </c>
      <c r="AL18" s="0" t="n">
        <v>0.0685665653</v>
      </c>
      <c r="AM18" s="0" t="n">
        <v>0.0636476222</v>
      </c>
      <c r="AN18" s="0" t="n">
        <v>0.0590815625</v>
      </c>
      <c r="AO18" s="0" t="n">
        <v>0.0548430705</v>
      </c>
      <c r="AP18" s="0" t="n">
        <v>0.0509086464</v>
      </c>
      <c r="AQ18" s="0" t="n">
        <v>0.0472564767</v>
      </c>
      <c r="AR18" s="0" t="n">
        <v>0.0438663124</v>
      </c>
      <c r="AS18" s="0" t="n">
        <v>0.0407193575</v>
      </c>
      <c r="AT18" s="0" t="n">
        <v>0.037798164</v>
      </c>
      <c r="AU18" s="0" t="n">
        <v>0.035086536</v>
      </c>
      <c r="AV18" s="0" t="n">
        <v>0.0325694393</v>
      </c>
      <c r="AW18" s="0" t="n">
        <v>0.0302329184</v>
      </c>
      <c r="AX18" s="0" t="n">
        <v>0.0280640186</v>
      </c>
      <c r="AY18" s="0" t="n">
        <v>0.0260507151</v>
      </c>
      <c r="AZ18" s="0" t="n">
        <v>0.0241818453</v>
      </c>
      <c r="BA18" s="0" t="n">
        <v>0.0224470475</v>
      </c>
      <c r="BB18" s="0" t="n">
        <v>0.0208367037</v>
      </c>
      <c r="BC18" s="0" t="n">
        <v>0.0193418853</v>
      </c>
      <c r="BD18" s="0" t="n">
        <v>0.0179543048</v>
      </c>
      <c r="BE18" s="0" t="n">
        <v>0.0166662688</v>
      </c>
      <c r="BF18" s="0" t="n">
        <v>0.0154706361</v>
      </c>
      <c r="BG18" s="0" t="n">
        <v>0.0143607777</v>
      </c>
      <c r="BH18" s="0" t="n">
        <v>0.0133305402</v>
      </c>
      <c r="BI18" s="0" t="n">
        <v>0.0123742116</v>
      </c>
    </row>
    <row r="19" customFormat="false" ht="12.75" hidden="false" customHeight="false" outlineLevel="0" collapsed="false">
      <c r="A19" s="0" t="s">
        <v>345</v>
      </c>
      <c r="B19" s="0" t="n">
        <v>1.45</v>
      </c>
    </row>
    <row r="20" customFormat="false" ht="12.75" hidden="false" customHeight="false" outlineLevel="0" collapsed="false">
      <c r="A20" s="0" t="s">
        <v>346</v>
      </c>
    </row>
    <row r="21" customFormat="false" ht="12.75" hidden="false" customHeight="false" outlineLevel="0" collapsed="false">
      <c r="A21" s="0" t="s">
        <v>347</v>
      </c>
      <c r="B21" s="0" t="n">
        <v>3.8</v>
      </c>
      <c r="C21" s="0" t="n">
        <v>4.1259500543</v>
      </c>
      <c r="D21" s="0" t="n">
        <v>4.4685308531</v>
      </c>
      <c r="E21" s="0" t="n">
        <v>4.8277095371</v>
      </c>
      <c r="F21" s="0" t="n">
        <v>5.2033977904</v>
      </c>
      <c r="G21" s="0" t="n">
        <v>5.5954527831</v>
      </c>
      <c r="H21" s="0" t="n">
        <v>6.003678486</v>
      </c>
      <c r="I21" s="0" t="n">
        <v>6.4278273286</v>
      </c>
      <c r="J21" s="0" t="n">
        <v>6.8676021685</v>
      </c>
      <c r="K21" s="0" t="n">
        <v>7.3226585392</v>
      </c>
      <c r="L21" s="0" t="n">
        <v>7.7926071428</v>
      </c>
      <c r="M21" s="0" t="n">
        <v>8.277016552</v>
      </c>
      <c r="N21" s="0" t="n">
        <v>8.7754160889</v>
      </c>
      <c r="O21" s="0" t="n">
        <v>9.2872988433</v>
      </c>
      <c r="P21" s="0" t="n">
        <v>9.8121248007</v>
      </c>
      <c r="Q21" s="0" t="n">
        <v>10.3493240464</v>
      </c>
      <c r="R21" s="0" t="n">
        <v>10.8983000151</v>
      </c>
      <c r="S21" s="0" t="n">
        <v>11.4584327581</v>
      </c>
      <c r="T21" s="0" t="n">
        <v>12.0290822018</v>
      </c>
      <c r="U21" s="0" t="n">
        <v>12.6095913712</v>
      </c>
      <c r="V21" s="0" t="n">
        <v>13.1992895587</v>
      </c>
      <c r="W21" s="0" t="n">
        <v>13.7974954153</v>
      </c>
      <c r="X21" s="0" t="n">
        <v>14.4035199491</v>
      </c>
      <c r="Y21" s="0" t="n">
        <v>15.0166694135</v>
      </c>
      <c r="Z21" s="0" t="n">
        <v>15.6362480732</v>
      </c>
      <c r="AA21" s="0" t="n">
        <v>16.2615608355</v>
      </c>
      <c r="AB21" s="0" t="n">
        <v>16.8919157401</v>
      </c>
      <c r="AC21" s="0" t="n">
        <v>17.5266262975</v>
      </c>
      <c r="AD21" s="0" t="n">
        <v>18.165013673</v>
      </c>
      <c r="AE21" s="0" t="n">
        <v>18.8064087124</v>
      </c>
      <c r="AF21" s="0" t="n">
        <v>19.450153806</v>
      </c>
      <c r="AG21" s="0" t="n">
        <v>20.0956045925</v>
      </c>
      <c r="AH21" s="0" t="n">
        <v>20.7421315033</v>
      </c>
      <c r="AI21" s="0" t="n">
        <v>21.3891211469</v>
      </c>
      <c r="AJ21" s="0" t="n">
        <v>22.0359775407</v>
      </c>
      <c r="AK21" s="0" t="n">
        <v>22.6821231902</v>
      </c>
      <c r="AL21" s="0" t="n">
        <v>23.3270000229</v>
      </c>
      <c r="AM21" s="0" t="n">
        <v>23.9700701809</v>
      </c>
      <c r="AN21" s="0" t="n">
        <v>24.6108166798</v>
      </c>
      <c r="AO21" s="0" t="n">
        <v>25.2487439383</v>
      </c>
      <c r="AP21" s="0" t="n">
        <v>25.8833781868</v>
      </c>
      <c r="AQ21" s="0" t="n">
        <v>26.5142677614</v>
      </c>
      <c r="AR21" s="0" t="n">
        <v>27.1409832908</v>
      </c>
      <c r="AS21" s="0" t="n">
        <v>27.7631177825</v>
      </c>
      <c r="AT21" s="0" t="n">
        <v>28.3802866164</v>
      </c>
      <c r="AU21" s="0" t="n">
        <v>28.9921274535</v>
      </c>
      <c r="AV21" s="0" t="n">
        <v>29.5983000643</v>
      </c>
      <c r="AW21" s="0" t="n">
        <v>30.1984860876</v>
      </c>
      <c r="AX21" s="0" t="n">
        <v>30.7923887231</v>
      </c>
      <c r="AY21" s="0" t="n">
        <v>31.379732366</v>
      </c>
      <c r="AZ21" s="0" t="n">
        <v>31.9602621905</v>
      </c>
      <c r="BA21" s="0" t="n">
        <v>32.5337436862</v>
      </c>
      <c r="BB21" s="0" t="n">
        <v>33.0999621553</v>
      </c>
      <c r="BC21" s="0" t="n">
        <v>33.6587221748</v>
      </c>
      <c r="BD21" s="0" t="n">
        <v>34.2098470294</v>
      </c>
      <c r="BE21" s="0" t="n">
        <v>34.7531781198</v>
      </c>
      <c r="BF21" s="0" t="n">
        <v>35.2885743507</v>
      </c>
      <c r="BG21" s="0" t="n">
        <v>35.8159115034</v>
      </c>
      <c r="BH21" s="0" t="n">
        <v>36.3350815967</v>
      </c>
      <c r="BI21" s="0" t="n">
        <v>36.8459922389</v>
      </c>
    </row>
    <row r="22" customFormat="false" ht="12.75" hidden="false" customHeight="false" outlineLevel="0" collapsed="false">
      <c r="A22" s="0" t="s">
        <v>348</v>
      </c>
      <c r="B22" s="0" t="n">
        <v>3.8</v>
      </c>
    </row>
    <row r="23" customFormat="false" ht="12.75" hidden="false" customHeight="false" outlineLevel="0" collapsed="false">
      <c r="A23" s="0" t="s">
        <v>349</v>
      </c>
      <c r="B23" s="0" t="n">
        <v>0.079</v>
      </c>
      <c r="C23" s="0" t="n">
        <v>0.0766651972</v>
      </c>
      <c r="D23" s="0" t="n">
        <v>0.0743993982</v>
      </c>
      <c r="E23" s="0" t="n">
        <v>0.0722005636</v>
      </c>
      <c r="F23" s="0" t="n">
        <v>0.0700667145</v>
      </c>
      <c r="G23" s="0" t="n">
        <v>0.0679959301</v>
      </c>
      <c r="H23" s="0" t="n">
        <v>0.0659863467</v>
      </c>
      <c r="I23" s="0" t="n">
        <v>0.0640361554</v>
      </c>
      <c r="J23" s="0" t="n">
        <v>0.062143601</v>
      </c>
      <c r="K23" s="0" t="n">
        <v>0.0603069801</v>
      </c>
      <c r="L23" s="0" t="n">
        <v>0.0585246394</v>
      </c>
      <c r="M23" s="0" t="n">
        <v>0.0567949749</v>
      </c>
      <c r="N23" s="0" t="n">
        <v>0.0551164298</v>
      </c>
      <c r="O23" s="0" t="n">
        <v>0.0534874931</v>
      </c>
      <c r="P23" s="0" t="n">
        <v>0.0519066988</v>
      </c>
      <c r="Q23" s="0" t="n">
        <v>0.050372624</v>
      </c>
      <c r="R23" s="0" t="n">
        <v>0.048883888</v>
      </c>
      <c r="S23" s="0" t="n">
        <v>0.0474391507</v>
      </c>
      <c r="T23" s="0" t="n">
        <v>0.0460371119</v>
      </c>
      <c r="U23" s="0" t="n">
        <v>0.0446765097</v>
      </c>
      <c r="V23" s="0" t="n">
        <v>0.0433561193</v>
      </c>
      <c r="W23" s="0" t="n">
        <v>0.0420747523</v>
      </c>
      <c r="X23" s="0" t="n">
        <v>0.0408312554</v>
      </c>
      <c r="Y23" s="0" t="n">
        <v>0.0396245095</v>
      </c>
      <c r="Z23" s="0" t="n">
        <v>0.0384534282</v>
      </c>
      <c r="AA23" s="0" t="n">
        <v>0.0373169577</v>
      </c>
      <c r="AB23" s="0" t="n">
        <v>0.0362140749</v>
      </c>
      <c r="AC23" s="0" t="n">
        <v>0.0351437872</v>
      </c>
      <c r="AD23" s="0" t="n">
        <v>0.0341051314</v>
      </c>
      <c r="AE23" s="0" t="n">
        <v>0.0330971724</v>
      </c>
      <c r="AF23" s="0" t="n">
        <v>0.0321190031</v>
      </c>
      <c r="AG23" s="0" t="n">
        <v>0.0311697431</v>
      </c>
      <c r="AH23" s="0" t="n">
        <v>0.030248538</v>
      </c>
      <c r="AI23" s="0" t="n">
        <v>0.0293545586</v>
      </c>
      <c r="AJ23" s="0" t="n">
        <v>0.0284870003</v>
      </c>
      <c r="AK23" s="0" t="n">
        <v>0.0276450822</v>
      </c>
      <c r="AL23" s="0" t="n">
        <v>0.0268280465</v>
      </c>
      <c r="AM23" s="0" t="n">
        <v>0.0260351579</v>
      </c>
      <c r="AN23" s="0" t="n">
        <v>0.0252657027</v>
      </c>
      <c r="AO23" s="0" t="n">
        <v>0.0245189884</v>
      </c>
      <c r="AP23" s="0" t="n">
        <v>0.0237943427</v>
      </c>
      <c r="AQ23" s="0" t="n">
        <v>0.0230911136</v>
      </c>
      <c r="AR23" s="0" t="n">
        <v>0.0224086681</v>
      </c>
      <c r="AS23" s="0" t="n">
        <v>0.0217463919</v>
      </c>
      <c r="AT23" s="0" t="n">
        <v>0.0211036889</v>
      </c>
      <c r="AU23" s="0" t="n">
        <v>0.0204799806</v>
      </c>
      <c r="AV23" s="0" t="n">
        <v>0.0198747057</v>
      </c>
      <c r="AW23" s="0" t="n">
        <v>0.0192873194</v>
      </c>
      <c r="AX23" s="0" t="n">
        <v>0.0187172929</v>
      </c>
      <c r="AY23" s="0" t="n">
        <v>0.0181641133</v>
      </c>
      <c r="AZ23" s="0" t="n">
        <v>0.0176272827</v>
      </c>
      <c r="BA23" s="0" t="n">
        <v>0.0171063177</v>
      </c>
      <c r="BB23" s="0" t="n">
        <v>0.0166007496</v>
      </c>
      <c r="BC23" s="0" t="n">
        <v>0.0161101233</v>
      </c>
      <c r="BD23" s="0" t="n">
        <v>0.0156339972</v>
      </c>
      <c r="BE23" s="0" t="n">
        <v>0.0151719428</v>
      </c>
      <c r="BF23" s="0" t="n">
        <v>0.0147235441</v>
      </c>
      <c r="BG23" s="0" t="n">
        <v>0.0142883976</v>
      </c>
      <c r="BH23" s="0" t="n">
        <v>0.0138661116</v>
      </c>
      <c r="BI23" s="0" t="n">
        <v>0.0134563061</v>
      </c>
    </row>
    <row r="24" customFormat="false" ht="12.75" hidden="false" customHeight="false" outlineLevel="0" collapsed="false">
      <c r="A24" s="0" t="s">
        <v>350</v>
      </c>
    </row>
    <row r="25" customFormat="false" ht="12.75" hidden="false" customHeight="false" outlineLevel="0" collapsed="false">
      <c r="A25" s="0" t="s">
        <v>351</v>
      </c>
      <c r="B25" s="0" t="n">
        <v>0</v>
      </c>
    </row>
    <row r="26" customFormat="false" ht="12.75" hidden="false" customHeight="false" outlineLevel="0" collapsed="false">
      <c r="A26" s="0" t="s">
        <v>352</v>
      </c>
      <c r="B26" s="0" t="n">
        <v>0.00267</v>
      </c>
    </row>
    <row r="27" customFormat="false" ht="12.75" hidden="false" customHeight="false" outlineLevel="0" collapsed="false">
      <c r="A27" s="0" t="s">
        <v>353</v>
      </c>
      <c r="B27" s="0" t="n">
        <v>2</v>
      </c>
    </row>
    <row r="28" customFormat="false" ht="12.75" hidden="false" customHeight="false" outlineLevel="0" collapsed="false">
      <c r="A28" s="0" t="s">
        <v>354</v>
      </c>
      <c r="B28" s="0" t="s">
        <v>355</v>
      </c>
    </row>
    <row r="29" customFormat="false" ht="12.75" hidden="false" customHeight="false" outlineLevel="0" collapsed="false">
      <c r="A29" s="0" t="s">
        <v>356</v>
      </c>
      <c r="B29" s="0" t="s">
        <v>357</v>
      </c>
    </row>
    <row r="30" customFormat="false" ht="12.75" hidden="false" customHeight="false" outlineLevel="0" collapsed="false">
      <c r="A30" s="0" t="s">
        <v>358</v>
      </c>
      <c r="B30" s="0" t="s">
        <v>359</v>
      </c>
    </row>
    <row r="31" customFormat="false" ht="12.75" hidden="false" customHeight="false" outlineLevel="0" collapsed="false">
      <c r="A31" s="0" t="s">
        <v>360</v>
      </c>
    </row>
    <row r="32" customFormat="false" ht="12.75" hidden="false" customHeight="false" outlineLevel="0" collapsed="false">
      <c r="A32" s="0" t="s">
        <v>210</v>
      </c>
      <c r="B32" s="0" t="n">
        <v>0.0674643417</v>
      </c>
      <c r="C32" s="0" t="n">
        <v>0.0625697153</v>
      </c>
      <c r="D32" s="0" t="n">
        <v>0.0580446808</v>
      </c>
      <c r="E32" s="0" t="n">
        <v>0.0538602657</v>
      </c>
      <c r="F32" s="0" t="n">
        <v>0.04998985</v>
      </c>
      <c r="G32" s="0" t="n">
        <v>0.0464089688</v>
      </c>
      <c r="H32" s="0" t="n">
        <v>0.0430951318</v>
      </c>
      <c r="I32" s="0" t="n">
        <v>0.0400276587</v>
      </c>
      <c r="J32" s="0" t="n">
        <v>0.0371875285</v>
      </c>
      <c r="K32" s="0" t="n">
        <v>0.0345572418</v>
      </c>
      <c r="L32" s="0" t="n">
        <v>0.032120695</v>
      </c>
      <c r="M32" s="0" t="n">
        <v>0.0298630651</v>
      </c>
      <c r="N32" s="0" t="n">
        <v>0.0277707046</v>
      </c>
      <c r="O32" s="0" t="n">
        <v>0.0258310447</v>
      </c>
      <c r="P32" s="0" t="n">
        <v>0.0240325075</v>
      </c>
      <c r="Q32" s="0" t="n">
        <v>0.022364425</v>
      </c>
      <c r="R32" s="0" t="n">
        <v>0.0208169652</v>
      </c>
      <c r="S32" s="0" t="n">
        <v>0.019381064</v>
      </c>
      <c r="T32" s="0" t="n">
        <v>0.0180483639</v>
      </c>
      <c r="U32" s="0" t="n">
        <v>0.0168111563</v>
      </c>
      <c r="V32" s="0" t="n">
        <v>0.0156623295</v>
      </c>
      <c r="W32" s="0" t="n">
        <v>0.0145953213</v>
      </c>
      <c r="X32" s="0" t="n">
        <v>0.0136040746</v>
      </c>
      <c r="Y32" s="0" t="n">
        <v>0.0126829973</v>
      </c>
      <c r="Z32" s="0" t="n">
        <v>0.0118269255</v>
      </c>
      <c r="AA32" s="0" t="n">
        <v>0.0110310893</v>
      </c>
      <c r="AB32" s="0" t="n">
        <v>0.010291082</v>
      </c>
      <c r="AC32" s="0" t="n">
        <v>0.0096028312</v>
      </c>
      <c r="AD32" s="0" t="n">
        <v>0.0089625727</v>
      </c>
      <c r="AE32" s="0" t="n">
        <v>0.0083668263</v>
      </c>
      <c r="AF32" s="0" t="n">
        <v>0.0078123737</v>
      </c>
      <c r="AG32" s="0" t="n">
        <v>0.007296238</v>
      </c>
      <c r="AH32" s="0" t="n">
        <v>0.0068156649</v>
      </c>
      <c r="AI32" s="0" t="n">
        <v>0.0063681057</v>
      </c>
      <c r="AJ32" s="0" t="n">
        <v>0.005951201</v>
      </c>
      <c r="AK32" s="0" t="n">
        <v>0.0055627667</v>
      </c>
      <c r="AL32" s="0" t="n">
        <v>0.00520078</v>
      </c>
      <c r="AM32" s="0" t="n">
        <v>0.0048633673</v>
      </c>
      <c r="AN32" s="0" t="n">
        <v>0.0045487928</v>
      </c>
      <c r="AO32" s="0" t="n">
        <v>0.004255448</v>
      </c>
      <c r="AP32" s="0" t="n">
        <v>0.0039818419</v>
      </c>
      <c r="AQ32" s="0" t="n">
        <v>0.0037265924</v>
      </c>
      <c r="AR32" s="0" t="n">
        <v>0.0034884177</v>
      </c>
      <c r="AS32" s="0" t="n">
        <v>0.003266129</v>
      </c>
      <c r="AT32" s="0" t="n">
        <v>0.0030586234</v>
      </c>
      <c r="AU32" s="0" t="n">
        <v>0.0028648776</v>
      </c>
      <c r="AV32" s="0" t="n">
        <v>0.0026839417</v>
      </c>
      <c r="AW32" s="0" t="n">
        <v>0.0025149341</v>
      </c>
      <c r="AX32" s="0" t="n">
        <v>0.002357036</v>
      </c>
      <c r="AY32" s="0" t="n">
        <v>0.0022094871</v>
      </c>
      <c r="AZ32" s="0" t="n">
        <v>0.0020715812</v>
      </c>
      <c r="BA32" s="0" t="n">
        <v>0.001942662</v>
      </c>
      <c r="BB32" s="0" t="n">
        <v>0.0018221197</v>
      </c>
      <c r="BC32" s="0" t="n">
        <v>0.0017093875</v>
      </c>
      <c r="BD32" s="0" t="n">
        <v>0.0016039384</v>
      </c>
      <c r="BE32" s="0" t="n">
        <v>0.0015052823</v>
      </c>
      <c r="BF32" s="0" t="n">
        <v>0.0014129635</v>
      </c>
      <c r="BG32" s="0" t="n">
        <v>0.001326558</v>
      </c>
      <c r="BH32" s="0" t="n">
        <v>0.0012456711</v>
      </c>
      <c r="BI32" s="0" t="n">
        <v>0.0011699358</v>
      </c>
    </row>
    <row r="33" customFormat="false" ht="12.75" hidden="false" customHeight="false" outlineLevel="0" collapsed="false">
      <c r="A33" s="0" t="s">
        <v>361</v>
      </c>
      <c r="B33" s="0" t="n">
        <v>344</v>
      </c>
    </row>
    <row r="34" customFormat="false" ht="12.75" hidden="false" customHeight="false" outlineLevel="0" collapsed="false">
      <c r="A34" s="0" t="s">
        <v>362</v>
      </c>
      <c r="B34" s="0" t="n">
        <v>344</v>
      </c>
      <c r="C34" s="0" t="n">
        <v>335.4</v>
      </c>
      <c r="D34" s="0" t="n">
        <v>327.015</v>
      </c>
      <c r="E34" s="0" t="n">
        <v>318.839625</v>
      </c>
      <c r="F34" s="0" t="n">
        <v>310.868634375</v>
      </c>
      <c r="G34" s="0" t="n">
        <v>303.0969185156</v>
      </c>
      <c r="H34" s="0" t="n">
        <v>295.5194955527</v>
      </c>
      <c r="I34" s="0" t="n">
        <v>288.1315081639</v>
      </c>
      <c r="J34" s="0" t="n">
        <v>280.9282204598</v>
      </c>
      <c r="K34" s="0" t="n">
        <v>273.9050149483</v>
      </c>
      <c r="L34" s="0" t="n">
        <v>267.0573895746</v>
      </c>
      <c r="M34" s="0" t="n">
        <v>260.3809548352</v>
      </c>
      <c r="N34" s="0" t="n">
        <v>253.8714309644</v>
      </c>
      <c r="O34" s="0" t="n">
        <v>247.5246451903</v>
      </c>
      <c r="P34" s="0" t="n">
        <v>241.3365290605</v>
      </c>
      <c r="Q34" s="0" t="n">
        <v>235.303115834</v>
      </c>
      <c r="R34" s="0" t="n">
        <v>229.4205379381</v>
      </c>
      <c r="S34" s="0" t="n">
        <v>223.6850244897</v>
      </c>
      <c r="T34" s="0" t="n">
        <v>218.0928988774</v>
      </c>
      <c r="U34" s="0" t="n">
        <v>212.6405764055</v>
      </c>
      <c r="V34" s="0" t="n">
        <v>207.3245619954</v>
      </c>
      <c r="W34" s="0" t="n">
        <v>202.1414479455</v>
      </c>
      <c r="X34" s="0" t="n">
        <v>197.0879117468</v>
      </c>
      <c r="Y34" s="0" t="n">
        <v>192.1607139532</v>
      </c>
      <c r="Z34" s="0" t="n">
        <v>187.3566961043</v>
      </c>
      <c r="AA34" s="0" t="n">
        <v>182.6727787017</v>
      </c>
      <c r="AB34" s="0" t="n">
        <v>178.1059592342</v>
      </c>
      <c r="AC34" s="0" t="n">
        <v>173.6533102533</v>
      </c>
      <c r="AD34" s="0" t="n">
        <v>169.311977497</v>
      </c>
      <c r="AE34" s="0" t="n">
        <v>165.0791780596</v>
      </c>
      <c r="AF34" s="0" t="n">
        <v>160.9521986081</v>
      </c>
      <c r="AG34" s="0" t="n">
        <v>156.9283936429</v>
      </c>
      <c r="AH34" s="0" t="n">
        <v>153.0051838018</v>
      </c>
      <c r="AI34" s="0" t="n">
        <v>149.1800542068</v>
      </c>
      <c r="AJ34" s="0" t="n">
        <v>145.4505528516</v>
      </c>
      <c r="AK34" s="0" t="n">
        <v>141.8142890303</v>
      </c>
      <c r="AL34" s="0" t="n">
        <v>138.2689318046</v>
      </c>
      <c r="AM34" s="0" t="n">
        <v>134.8122085094</v>
      </c>
      <c r="AN34" s="0" t="n">
        <v>131.4419032967</v>
      </c>
      <c r="AO34" s="0" t="n">
        <v>128.1558557143</v>
      </c>
      <c r="AP34" s="0" t="n">
        <v>124.9519593214</v>
      </c>
      <c r="AQ34" s="0" t="n">
        <v>121.8281603384</v>
      </c>
      <c r="AR34" s="0" t="n">
        <v>118.7824563299</v>
      </c>
      <c r="AS34" s="0" t="n">
        <v>115.8128949217</v>
      </c>
      <c r="AT34" s="0" t="n">
        <v>112.9175725486</v>
      </c>
      <c r="AU34" s="0" t="n">
        <v>110.0946332349</v>
      </c>
      <c r="AV34" s="0" t="n">
        <v>107.3422674041</v>
      </c>
      <c r="AW34" s="0" t="n">
        <v>104.658710719</v>
      </c>
      <c r="AX34" s="0" t="n">
        <v>102.042242951</v>
      </c>
      <c r="AY34" s="0" t="n">
        <v>99.4911868772</v>
      </c>
      <c r="AZ34" s="0" t="n">
        <v>97.0039072053</v>
      </c>
      <c r="BA34" s="0" t="n">
        <v>94.5788095251</v>
      </c>
      <c r="BB34" s="0" t="n">
        <v>92.214339287</v>
      </c>
      <c r="BC34" s="0" t="n">
        <v>89.9089808048</v>
      </c>
      <c r="BD34" s="0" t="n">
        <v>87.6612562847</v>
      </c>
      <c r="BE34" s="0" t="n">
        <v>85.4697248776</v>
      </c>
      <c r="BF34" s="0" t="n">
        <v>83.3329817557</v>
      </c>
      <c r="BG34" s="0" t="n">
        <v>81.2496572118</v>
      </c>
      <c r="BH34" s="0" t="n">
        <v>79.2184157815</v>
      </c>
      <c r="BI34" s="0" t="n">
        <v>77.2379553869</v>
      </c>
    </row>
    <row r="35" customFormat="false" ht="12.75" hidden="false" customHeight="false" outlineLevel="0" collapsed="false">
      <c r="A35" s="0" t="s">
        <v>363</v>
      </c>
      <c r="B35" s="0" t="s">
        <v>333</v>
      </c>
    </row>
    <row r="36" customFormat="false" ht="12.75" hidden="false" customHeight="false" outlineLevel="0" collapsed="false">
      <c r="A36" s="0" t="s">
        <v>364</v>
      </c>
      <c r="B36" s="0" t="s">
        <v>333</v>
      </c>
    </row>
    <row r="37" customFormat="false" ht="12.75" hidden="false" customHeight="false" outlineLevel="0" collapsed="false">
      <c r="A37" s="0" t="s">
        <v>365</v>
      </c>
      <c r="B37" s="0" t="n">
        <v>1.2</v>
      </c>
    </row>
    <row r="38" customFormat="false" ht="12.75" hidden="false" customHeight="false" outlineLevel="0" collapsed="false">
      <c r="A38" s="0" t="s">
        <v>366</v>
      </c>
      <c r="B38" s="0" t="s">
        <v>333</v>
      </c>
    </row>
    <row r="39" customFormat="false" ht="12.75" hidden="false" customHeight="false" outlineLevel="0" collapsed="false">
      <c r="A39" s="0" t="s">
        <v>51</v>
      </c>
      <c r="B39" s="0" t="n">
        <v>2.8</v>
      </c>
    </row>
    <row r="40" customFormat="false" ht="12.75" hidden="false" customHeight="false" outlineLevel="0" collapsed="false">
      <c r="A40" s="0" t="s">
        <v>367</v>
      </c>
    </row>
    <row r="41" customFormat="false" ht="12.75" hidden="false" customHeight="false" outlineLevel="0" collapsed="false">
      <c r="A41" s="0" t="s">
        <v>368</v>
      </c>
      <c r="B41" s="0" t="n">
        <v>0.5491283629</v>
      </c>
      <c r="C41" s="0" t="n">
        <v>0.5223470566</v>
      </c>
      <c r="D41" s="0" t="n">
        <v>0.4969958753</v>
      </c>
      <c r="E41" s="0" t="n">
        <v>0.4729924767</v>
      </c>
      <c r="F41" s="0" t="n">
        <v>0.4502595776</v>
      </c>
      <c r="G41" s="0" t="n">
        <v>0.4287246247</v>
      </c>
      <c r="H41" s="0" t="n">
        <v>0.4083194879</v>
      </c>
      <c r="I41" s="0" t="n">
        <v>0.388980175</v>
      </c>
      <c r="J41" s="0" t="n">
        <v>0.3706465648</v>
      </c>
      <c r="K41" s="0" t="n">
        <v>0.3532621594</v>
      </c>
      <c r="L41" s="0" t="n">
        <v>0.3367738526</v>
      </c>
      <c r="M41" s="0" t="n">
        <v>0.321131714</v>
      </c>
      <c r="N41" s="0" t="n">
        <v>0.3062887878</v>
      </c>
      <c r="O41" s="0" t="n">
        <v>0.2922009045</v>
      </c>
      <c r="P41" s="0" t="n">
        <v>0.2788265058</v>
      </c>
      <c r="Q41" s="0" t="n">
        <v>0.2661264807</v>
      </c>
      <c r="R41" s="0" t="n">
        <v>0.2540640126</v>
      </c>
      <c r="S41" s="0" t="n">
        <v>0.2426044365</v>
      </c>
      <c r="T41" s="0" t="n">
        <v>0.2317151053</v>
      </c>
      <c r="U41" s="0" t="n">
        <v>0.2213652652</v>
      </c>
      <c r="V41" s="0" t="n">
        <v>0.2115259393</v>
      </c>
      <c r="W41" s="0" t="n">
        <v>0.2021698181</v>
      </c>
      <c r="X41" s="0" t="n">
        <v>0.193271158</v>
      </c>
      <c r="Y41" s="0" t="n">
        <v>0.1848056856</v>
      </c>
      <c r="Z41" s="0" t="n">
        <v>0.1767505086</v>
      </c>
      <c r="AA41" s="0" t="n">
        <v>0.1690840321</v>
      </c>
      <c r="AB41" s="0" t="n">
        <v>0.1617858808</v>
      </c>
      <c r="AC41" s="0" t="n">
        <v>0.1548368251</v>
      </c>
      <c r="AD41" s="0" t="n">
        <v>0.1482187134</v>
      </c>
      <c r="AE41" s="0" t="n">
        <v>0.1419144071</v>
      </c>
      <c r="AF41" s="0" t="n">
        <v>0.1359077209</v>
      </c>
      <c r="AG41" s="0" t="n">
        <v>0.1301833659</v>
      </c>
      <c r="AH41" s="0" t="n">
        <v>0.1247268972</v>
      </c>
      <c r="AI41" s="0" t="n">
        <v>0.1195246643</v>
      </c>
      <c r="AJ41" s="0" t="n">
        <v>0.1145637642</v>
      </c>
      <c r="AK41" s="0" t="n">
        <v>0.109831998</v>
      </c>
      <c r="AL41" s="0" t="n">
        <v>0.1053178301</v>
      </c>
      <c r="AM41" s="0" t="n">
        <v>0.1010103495</v>
      </c>
      <c r="AN41" s="0" t="n">
        <v>0.096899234</v>
      </c>
      <c r="AO41" s="0" t="n">
        <v>0.0929747163</v>
      </c>
      <c r="AP41" s="0" t="n">
        <v>0.0892275518</v>
      </c>
      <c r="AQ41" s="0" t="n">
        <v>0.0856489896</v>
      </c>
      <c r="AR41" s="0" t="n">
        <v>0.0822307434</v>
      </c>
      <c r="AS41" s="0" t="n">
        <v>0.0789649659</v>
      </c>
      <c r="AT41" s="0" t="n">
        <v>0.0758442239</v>
      </c>
      <c r="AU41" s="0" t="n">
        <v>0.0728614744</v>
      </c>
      <c r="AV41" s="0" t="n">
        <v>0.0700100435</v>
      </c>
      <c r="AW41" s="0" t="n">
        <v>0.0672836054</v>
      </c>
      <c r="AX41" s="0" t="n">
        <v>0.0646761628</v>
      </c>
      <c r="AY41" s="0" t="n">
        <v>0.0621820291</v>
      </c>
      <c r="AZ41" s="0" t="n">
        <v>0.0597958109</v>
      </c>
      <c r="BA41" s="0" t="n">
        <v>0.057512392</v>
      </c>
      <c r="BB41" s="0" t="n">
        <v>0.0553269182</v>
      </c>
      <c r="BC41" s="0" t="n">
        <v>0.0532347826</v>
      </c>
      <c r="BD41" s="0" t="n">
        <v>0.0512316129</v>
      </c>
      <c r="BE41" s="0" t="n">
        <v>0.0493132576</v>
      </c>
      <c r="BF41" s="0" t="n">
        <v>0.047475775</v>
      </c>
      <c r="BG41" s="0" t="n">
        <v>0.0457154213</v>
      </c>
      <c r="BH41" s="0" t="n">
        <v>0.0440286402</v>
      </c>
      <c r="BI41" s="0" t="n">
        <v>0.0424120528</v>
      </c>
    </row>
    <row r="42" customFormat="false" ht="12.75" hidden="false" customHeight="false" outlineLevel="0" collapsed="false">
      <c r="A42" s="0" t="s">
        <v>369</v>
      </c>
      <c r="B42" s="0" t="n">
        <v>0.5491283629</v>
      </c>
    </row>
    <row r="43" customFormat="false" ht="12.75" hidden="false" customHeight="false" outlineLevel="0" collapsed="false">
      <c r="A43" s="0" t="s">
        <v>370</v>
      </c>
      <c r="B43" s="0" t="n">
        <v>-0.01</v>
      </c>
      <c r="C43" s="0" t="n">
        <v>-0.0099500999</v>
      </c>
      <c r="D43" s="0" t="n">
        <v>-0.0099004488</v>
      </c>
      <c r="E43" s="0" t="n">
        <v>-0.0098510455</v>
      </c>
      <c r="F43" s="0" t="n">
        <v>-0.0098018886</v>
      </c>
      <c r="G43" s="0" t="n">
        <v>-0.0097529771</v>
      </c>
      <c r="H43" s="0" t="n">
        <v>-0.0097043097</v>
      </c>
      <c r="I43" s="0" t="n">
        <v>-0.0096558851</v>
      </c>
      <c r="J43" s="0" t="n">
        <v>-0.0096077021</v>
      </c>
      <c r="K43" s="0" t="n">
        <v>-0.0095597596</v>
      </c>
      <c r="L43" s="0" t="n">
        <v>-0.0095120563</v>
      </c>
      <c r="M43" s="0" t="n">
        <v>-0.009464591</v>
      </c>
      <c r="N43" s="0" t="n">
        <v>-0.0094173626</v>
      </c>
      <c r="O43" s="0" t="n">
        <v>-0.0093703699</v>
      </c>
      <c r="P43" s="0" t="n">
        <v>-0.0093236116</v>
      </c>
      <c r="Q43" s="0" t="n">
        <v>-0.0092770867</v>
      </c>
      <c r="R43" s="0" t="n">
        <v>-0.009230794</v>
      </c>
      <c r="S43" s="0" t="n">
        <v>-0.0091847322</v>
      </c>
      <c r="T43" s="0" t="n">
        <v>-0.0091389003</v>
      </c>
      <c r="U43" s="0" t="n">
        <v>-0.0090932971</v>
      </c>
      <c r="V43" s="0" t="n">
        <v>-0.0090479215</v>
      </c>
      <c r="W43" s="0" t="n">
        <v>-0.0090027723</v>
      </c>
      <c r="X43" s="0" t="n">
        <v>-0.0089578483</v>
      </c>
      <c r="Y43" s="0" t="n">
        <v>-0.0089131486</v>
      </c>
      <c r="Z43" s="0" t="n">
        <v>-0.0088686719</v>
      </c>
      <c r="AA43" s="0" t="n">
        <v>-0.0088244171</v>
      </c>
      <c r="AB43" s="0" t="n">
        <v>-0.0087803832</v>
      </c>
      <c r="AC43" s="0" t="n">
        <v>-0.008736569</v>
      </c>
      <c r="AD43" s="0" t="n">
        <v>-0.0086929734</v>
      </c>
      <c r="AE43" s="0" t="n">
        <v>-0.0086495954</v>
      </c>
      <c r="AF43" s="0" t="n">
        <v>-0.0086064338</v>
      </c>
      <c r="AG43" s="0" t="n">
        <v>-0.0085634876</v>
      </c>
      <c r="AH43" s="0" t="n">
        <v>-0.0085207557</v>
      </c>
      <c r="AI43" s="0" t="n">
        <v>-0.0084782371</v>
      </c>
      <c r="AJ43" s="0" t="n">
        <v>-0.0084359306</v>
      </c>
      <c r="AK43" s="0" t="n">
        <v>-0.0083938352</v>
      </c>
      <c r="AL43" s="0" t="n">
        <v>-0.0083519499</v>
      </c>
      <c r="AM43" s="0" t="n">
        <v>-0.0083102736</v>
      </c>
      <c r="AN43" s="0" t="n">
        <v>-0.0082688052</v>
      </c>
      <c r="AO43" s="0" t="n">
        <v>-0.0082275438</v>
      </c>
      <c r="AP43" s="0" t="n">
        <v>-0.0081864883</v>
      </c>
      <c r="AQ43" s="0" t="n">
        <v>-0.0081456376</v>
      </c>
      <c r="AR43" s="0" t="n">
        <v>-0.0081049908</v>
      </c>
      <c r="AS43" s="0" t="n">
        <v>-0.0080645468</v>
      </c>
      <c r="AT43" s="0" t="n">
        <v>-0.0080243047</v>
      </c>
      <c r="AU43" s="0" t="n">
        <v>-0.0079842633</v>
      </c>
      <c r="AV43" s="0" t="n">
        <v>-0.0079444218</v>
      </c>
      <c r="AW43" s="0" t="n">
        <v>-0.007904779</v>
      </c>
      <c r="AX43" s="0" t="n">
        <v>-0.0078653341</v>
      </c>
      <c r="AY43" s="0" t="n">
        <v>-0.007826086</v>
      </c>
      <c r="AZ43" s="0" t="n">
        <v>-0.0077870337</v>
      </c>
      <c r="BA43" s="0" t="n">
        <v>-0.0077481764</v>
      </c>
      <c r="BB43" s="0" t="n">
        <v>-0.0077095129</v>
      </c>
      <c r="BC43" s="0" t="n">
        <v>-0.0076710423</v>
      </c>
      <c r="BD43" s="0" t="n">
        <v>-0.0076327638</v>
      </c>
      <c r="BE43" s="0" t="n">
        <v>-0.0075946762</v>
      </c>
      <c r="BF43" s="0" t="n">
        <v>-0.0075567787</v>
      </c>
      <c r="BG43" s="0" t="n">
        <v>-0.0075190703</v>
      </c>
      <c r="BH43" s="0" t="n">
        <v>-0.00748155</v>
      </c>
      <c r="BI43" s="0" t="n">
        <v>-0.007444217</v>
      </c>
    </row>
    <row r="44" customFormat="false" ht="12.75" hidden="false" customHeight="false" outlineLevel="0" collapsed="false">
      <c r="A44" s="0" t="s">
        <v>371</v>
      </c>
      <c r="B44" s="0" t="n">
        <v>3.3</v>
      </c>
      <c r="C44" s="0" t="n">
        <v>2.64</v>
      </c>
      <c r="D44" s="0" t="n">
        <v>2.112</v>
      </c>
      <c r="E44" s="0" t="n">
        <v>1.6896</v>
      </c>
      <c r="F44" s="0" t="n">
        <v>1.35168</v>
      </c>
      <c r="G44" s="0" t="n">
        <v>1.081344</v>
      </c>
      <c r="H44" s="0" t="n">
        <v>0.8650752</v>
      </c>
      <c r="I44" s="0" t="n">
        <v>0.69206016</v>
      </c>
      <c r="J44" s="0" t="n">
        <v>0.553648128</v>
      </c>
      <c r="K44" s="0" t="n">
        <v>0.4429185024</v>
      </c>
      <c r="L44" s="0" t="n">
        <v>0.3543348019</v>
      </c>
      <c r="M44" s="0" t="n">
        <v>0.2834678415</v>
      </c>
      <c r="N44" s="0" t="n">
        <v>0.2267742732</v>
      </c>
      <c r="O44" s="0" t="n">
        <v>0.1814194186</v>
      </c>
      <c r="P44" s="0" t="n">
        <v>0.1451355349</v>
      </c>
      <c r="Q44" s="0" t="n">
        <v>0.1161084279</v>
      </c>
      <c r="R44" s="0" t="n">
        <v>0.0928867423</v>
      </c>
      <c r="S44" s="0" t="n">
        <v>0.0743093939</v>
      </c>
      <c r="T44" s="0" t="n">
        <v>0.0594475151</v>
      </c>
      <c r="U44" s="0" t="n">
        <v>0.0475580121</v>
      </c>
      <c r="V44" s="0" t="n">
        <v>0.0380464097</v>
      </c>
      <c r="W44" s="0" t="n">
        <v>0.0304371277</v>
      </c>
      <c r="X44" s="0" t="n">
        <v>0.0243497022</v>
      </c>
      <c r="Y44" s="0" t="n">
        <v>0.0194797617</v>
      </c>
      <c r="Z44" s="0" t="n">
        <v>0.0155838094</v>
      </c>
      <c r="AA44" s="0" t="n">
        <v>0.0124670475</v>
      </c>
      <c r="AB44" s="0" t="n">
        <v>0.009973638</v>
      </c>
      <c r="AC44" s="0" t="n">
        <v>0.0079789104</v>
      </c>
      <c r="AD44" s="0" t="n">
        <v>0.0063831283</v>
      </c>
      <c r="AE44" s="0" t="n">
        <v>0.0051065027</v>
      </c>
      <c r="AF44" s="0" t="n">
        <v>0.0040852021</v>
      </c>
      <c r="AG44" s="0" t="n">
        <v>0.0032681617</v>
      </c>
      <c r="AH44" s="0" t="n">
        <v>0.0026145294</v>
      </c>
      <c r="AI44" s="0" t="n">
        <v>0.0020916235</v>
      </c>
      <c r="AJ44" s="0" t="n">
        <v>0.0016732988</v>
      </c>
      <c r="AK44" s="0" t="n">
        <v>0.001338639</v>
      </c>
      <c r="AL44" s="0" t="n">
        <v>0.0010709112</v>
      </c>
      <c r="AM44" s="0" t="n">
        <v>0.000856729</v>
      </c>
      <c r="AN44" s="0" t="n">
        <v>0.0006853832</v>
      </c>
      <c r="AO44" s="0" t="n">
        <v>0.0005483065</v>
      </c>
      <c r="AP44" s="0" t="n">
        <v>0.0004386452</v>
      </c>
      <c r="AQ44" s="0" t="n">
        <v>0.0003509162</v>
      </c>
      <c r="AR44" s="0" t="n">
        <v>0.000280733</v>
      </c>
      <c r="AS44" s="0" t="n">
        <v>0.0002245864</v>
      </c>
      <c r="AT44" s="0" t="n">
        <v>0.0001796691</v>
      </c>
      <c r="AU44" s="0" t="n">
        <v>0.0001437353</v>
      </c>
      <c r="AV44" s="0" t="n">
        <v>0.0001149882</v>
      </c>
      <c r="AW44" s="0" t="n">
        <v>9.19906E-005</v>
      </c>
      <c r="AX44" s="0" t="n">
        <v>7.35925E-005</v>
      </c>
      <c r="AY44" s="0" t="n">
        <v>5.8874E-005</v>
      </c>
      <c r="AZ44" s="0" t="n">
        <v>4.70992E-005</v>
      </c>
      <c r="BA44" s="0" t="n">
        <v>3.76793E-005</v>
      </c>
      <c r="BB44" s="0" t="n">
        <v>3.01435E-005</v>
      </c>
      <c r="BC44" s="0" t="n">
        <v>2.41148E-005</v>
      </c>
      <c r="BD44" s="0" t="n">
        <v>1.92918E-005</v>
      </c>
      <c r="BE44" s="0" t="n">
        <v>1.54335E-005</v>
      </c>
      <c r="BF44" s="0" t="n">
        <v>1.23468E-005</v>
      </c>
      <c r="BG44" s="0" t="n">
        <v>9.8774E-006</v>
      </c>
      <c r="BH44" s="0" t="n">
        <v>7.9019E-006</v>
      </c>
      <c r="BI44" s="0" t="n">
        <v>6.3215E-006</v>
      </c>
    </row>
    <row r="45" customFormat="false" ht="12.75" hidden="false" customHeight="false" outlineLevel="0" collapsed="false">
      <c r="A45" s="0" t="s">
        <v>372</v>
      </c>
      <c r="B45" s="0" t="n">
        <v>3.3</v>
      </c>
    </row>
    <row r="46" customFormat="false" ht="12.75" hidden="false" customHeight="false" outlineLevel="0" collapsed="false">
      <c r="A46" s="0" t="s">
        <v>373</v>
      </c>
    </row>
    <row r="47" customFormat="false" ht="12.75" hidden="false" customHeight="false" outlineLevel="0" collapsed="false">
      <c r="A47" s="0" t="s">
        <v>374</v>
      </c>
      <c r="B47" s="0" t="n">
        <v>1</v>
      </c>
      <c r="C47" s="0" t="n">
        <v>1</v>
      </c>
      <c r="D47" s="0" t="n">
        <v>1</v>
      </c>
      <c r="E47" s="0" t="n">
        <v>1</v>
      </c>
      <c r="F47" s="0" t="n">
        <v>1</v>
      </c>
      <c r="G47" s="0" t="n">
        <v>1</v>
      </c>
      <c r="H47" s="0" t="n">
        <v>1</v>
      </c>
      <c r="I47" s="0" t="n">
        <v>1</v>
      </c>
      <c r="J47" s="0" t="n">
        <v>1</v>
      </c>
      <c r="K47" s="0" t="n">
        <v>1</v>
      </c>
      <c r="L47" s="0" t="n">
        <v>1</v>
      </c>
      <c r="M47" s="0" t="n">
        <v>1</v>
      </c>
      <c r="N47" s="0" t="n">
        <v>1</v>
      </c>
      <c r="O47" s="0" t="n">
        <v>1</v>
      </c>
      <c r="P47" s="0" t="n">
        <v>1</v>
      </c>
      <c r="Q47" s="0" t="n">
        <v>1</v>
      </c>
      <c r="R47" s="0" t="n">
        <v>1</v>
      </c>
      <c r="S47" s="0" t="n">
        <v>1</v>
      </c>
      <c r="T47" s="0" t="n">
        <v>1</v>
      </c>
      <c r="U47" s="0" t="n">
        <v>1</v>
      </c>
      <c r="V47" s="0" t="n">
        <v>1</v>
      </c>
      <c r="W47" s="0" t="n">
        <v>1</v>
      </c>
      <c r="X47" s="0" t="n">
        <v>1</v>
      </c>
      <c r="Y47" s="0" t="n">
        <v>1</v>
      </c>
      <c r="Z47" s="0" t="n">
        <v>1</v>
      </c>
      <c r="AA47" s="0" t="n">
        <v>1</v>
      </c>
      <c r="AB47" s="0" t="n">
        <v>1</v>
      </c>
      <c r="AC47" s="0" t="n">
        <v>1</v>
      </c>
      <c r="AD47" s="0" t="n">
        <v>1</v>
      </c>
      <c r="AE47" s="0" t="n">
        <v>1</v>
      </c>
      <c r="AF47" s="0" t="n">
        <v>1</v>
      </c>
      <c r="AG47" s="0" t="n">
        <v>1</v>
      </c>
      <c r="AH47" s="0" t="n">
        <v>1</v>
      </c>
      <c r="AI47" s="0" t="n">
        <v>1</v>
      </c>
      <c r="AJ47" s="0" t="n">
        <v>1</v>
      </c>
      <c r="AK47" s="0" t="n">
        <v>1</v>
      </c>
      <c r="AL47" s="0" t="n">
        <v>1</v>
      </c>
      <c r="AM47" s="0" t="n">
        <v>1</v>
      </c>
      <c r="AN47" s="0" t="n">
        <v>1</v>
      </c>
      <c r="AO47" s="0" t="n">
        <v>1</v>
      </c>
      <c r="AP47" s="0" t="n">
        <v>1</v>
      </c>
      <c r="AQ47" s="0" t="n">
        <v>1</v>
      </c>
      <c r="AR47" s="0" t="n">
        <v>1</v>
      </c>
      <c r="AS47" s="0" t="n">
        <v>1</v>
      </c>
      <c r="AT47" s="0" t="n">
        <v>1</v>
      </c>
      <c r="AU47" s="0" t="n">
        <v>1</v>
      </c>
      <c r="AV47" s="0" t="n">
        <v>1</v>
      </c>
      <c r="AW47" s="0" t="n">
        <v>1</v>
      </c>
      <c r="AX47" s="0" t="n">
        <v>1</v>
      </c>
      <c r="AY47" s="0" t="n">
        <v>1</v>
      </c>
      <c r="AZ47" s="0" t="n">
        <v>1</v>
      </c>
      <c r="BA47" s="0" t="n">
        <v>1</v>
      </c>
      <c r="BB47" s="0" t="n">
        <v>1</v>
      </c>
      <c r="BC47" s="0" t="n">
        <v>1</v>
      </c>
      <c r="BD47" s="0" t="n">
        <v>1</v>
      </c>
      <c r="BE47" s="0" t="n">
        <v>1</v>
      </c>
      <c r="BF47" s="0" t="n">
        <v>1</v>
      </c>
      <c r="BG47" s="0" t="n">
        <v>1</v>
      </c>
      <c r="BH47" s="0" t="n">
        <v>1</v>
      </c>
      <c r="BI47" s="0" t="n">
        <v>1</v>
      </c>
    </row>
    <row r="48" customFormat="false" ht="12.75" hidden="false" customHeight="false" outlineLevel="0" collapsed="false">
      <c r="A48" s="0" t="s">
        <v>375</v>
      </c>
    </row>
    <row r="49" customFormat="false" ht="12.75" hidden="false" customHeight="false" outlineLevel="0" collapsed="false">
      <c r="A49" s="0" t="s">
        <v>376</v>
      </c>
      <c r="B49" s="0" t="n">
        <v>0.016408662</v>
      </c>
    </row>
    <row r="50" customFormat="false" ht="12.75" hidden="false" customHeight="false" outlineLevel="0" collapsed="false">
      <c r="A50" s="0" t="s">
        <v>377</v>
      </c>
      <c r="B50" s="0" t="n">
        <v>-3855.106895</v>
      </c>
    </row>
    <row r="51" customFormat="false" ht="12.75" hidden="false" customHeight="false" outlineLevel="0" collapsed="false">
      <c r="A51" s="0" t="s">
        <v>378</v>
      </c>
      <c r="B51" s="0" t="s">
        <v>333</v>
      </c>
    </row>
    <row r="52" customFormat="false" ht="12.75" hidden="false" customHeight="false" outlineLevel="0" collapsed="false">
      <c r="A52" s="0" t="s">
        <v>379</v>
      </c>
    </row>
    <row r="53" customFormat="false" ht="12.75" hidden="false" customHeight="false" outlineLevel="0" collapsed="false">
      <c r="A53" s="0" t="s">
        <v>227</v>
      </c>
      <c r="B53" s="0" t="n">
        <v>6838</v>
      </c>
      <c r="C53" s="0" t="n">
        <v>7242.4909902817</v>
      </c>
      <c r="D53" s="0" t="n">
        <v>7612.0624490151</v>
      </c>
      <c r="E53" s="0" t="n">
        <v>7947.3144083379</v>
      </c>
      <c r="F53" s="0" t="n">
        <v>8249.5494073664</v>
      </c>
      <c r="G53" s="0" t="n">
        <v>8520.5561633235</v>
      </c>
      <c r="H53" s="0" t="n">
        <v>8762.4308785046</v>
      </c>
      <c r="I53" s="0" t="n">
        <v>8977.4350979826</v>
      </c>
      <c r="J53" s="0" t="n">
        <v>9167.8866567272</v>
      </c>
      <c r="K53" s="0" t="n">
        <v>9336.079129048</v>
      </c>
      <c r="L53" s="0" t="n">
        <v>9484.2248989409</v>
      </c>
      <c r="M53" s="0" t="n">
        <v>9614.4171827133</v>
      </c>
      <c r="N53" s="0" t="n">
        <v>9728.6068217838</v>
      </c>
      <c r="O53" s="0" t="n">
        <v>9828.5902665064</v>
      </c>
      <c r="P53" s="0" t="n">
        <v>9916.005792335</v>
      </c>
      <c r="Q53" s="0" t="n">
        <v>9992.3355707251</v>
      </c>
      <c r="R53" s="0" t="n">
        <v>10058.9117304096</v>
      </c>
      <c r="S53" s="0" t="n">
        <v>10116.9249798906</v>
      </c>
      <c r="T53" s="0" t="n">
        <v>10167.4347198162</v>
      </c>
      <c r="U53" s="0" t="n">
        <v>10211.3798609328</v>
      </c>
      <c r="V53" s="0" t="n">
        <v>10249.5897887346</v>
      </c>
      <c r="W53" s="0" t="n">
        <v>10282.7950896782</v>
      </c>
      <c r="X53" s="0" t="n">
        <v>10311.6377853629</v>
      </c>
      <c r="Y53" s="0" t="n">
        <v>10336.6809188678</v>
      </c>
      <c r="Z53" s="0" t="n">
        <v>10358.4174087482</v>
      </c>
      <c r="AA53" s="0" t="n">
        <v>10377.2781370437</v>
      </c>
      <c r="AB53" s="0" t="n">
        <v>10393.63927294</v>
      </c>
      <c r="AC53" s="0" t="n">
        <v>10407.8288573315</v>
      </c>
      <c r="AD53" s="0" t="n">
        <v>10420.1326885111</v>
      </c>
      <c r="AE53" s="0" t="n">
        <v>10430.799557918</v>
      </c>
      <c r="AF53" s="0" t="n">
        <v>10440.0458890952</v>
      </c>
      <c r="AG53" s="0" t="n">
        <v>10448.0598341152</v>
      </c>
      <c r="AH53" s="0" t="n">
        <v>10455.0048807149</v>
      </c>
      <c r="AI53" s="0" t="n">
        <v>10461.0230210058</v>
      </c>
      <c r="AJ53" s="0" t="n">
        <v>10466.2375294065</v>
      </c>
      <c r="AK53" s="0" t="n">
        <v>10470.7553937935</v>
      </c>
      <c r="AL53" s="0" t="n">
        <v>10474.6694400288</v>
      </c>
      <c r="AM53" s="0" t="n">
        <v>10478.060186201</v>
      </c>
      <c r="AN53" s="0" t="n">
        <v>10480.9974592226</v>
      </c>
      <c r="AO53" s="0" t="n">
        <v>10483.5418029352</v>
      </c>
      <c r="AP53" s="0" t="n">
        <v>10485.7457036401</v>
      </c>
      <c r="AQ53" s="0" t="n">
        <v>10487.654655995</v>
      </c>
      <c r="AR53" s="0" t="n">
        <v>10489.3080895277</v>
      </c>
      <c r="AS53" s="0" t="n">
        <v>10490.7401735831</v>
      </c>
      <c r="AT53" s="0" t="n">
        <v>10491.9805163496</v>
      </c>
      <c r="AU53" s="0" t="n">
        <v>10493.0547716735</v>
      </c>
      <c r="AV53" s="0" t="n">
        <v>10493.985165654</v>
      </c>
      <c r="AW53" s="0" t="n">
        <v>10494.7909534956</v>
      </c>
      <c r="AX53" s="0" t="n">
        <v>10495.4888157582</v>
      </c>
      <c r="AY53" s="0" t="n">
        <v>10496.0932019719</v>
      </c>
      <c r="AZ53" s="0" t="n">
        <v>10496.6166285535</v>
      </c>
      <c r="BA53" s="0" t="n">
        <v>10497.0699370635</v>
      </c>
      <c r="BB53" s="0" t="n">
        <v>10497.4625180506</v>
      </c>
      <c r="BC53" s="0" t="n">
        <v>10497.8025050483</v>
      </c>
      <c r="BD53" s="0" t="n">
        <v>10498.0969426852</v>
      </c>
      <c r="BE53" s="0" t="n">
        <v>10498.3519323512</v>
      </c>
      <c r="BF53" s="0" t="n">
        <v>10498.5727584062</v>
      </c>
      <c r="BG53" s="0" t="n">
        <v>10498.7639975228</v>
      </c>
      <c r="BH53" s="0" t="n">
        <v>10498.9296134125</v>
      </c>
      <c r="BI53" s="0" t="n">
        <v>10499.0730388838</v>
      </c>
    </row>
    <row r="54" customFormat="false" ht="12.75" hidden="false" customHeight="false" outlineLevel="0" collapsed="false">
      <c r="A54" s="0" t="s">
        <v>380</v>
      </c>
      <c r="B54" s="0" t="s">
        <v>381</v>
      </c>
      <c r="C54" s="0" t="s">
        <v>381</v>
      </c>
      <c r="D54" s="0" t="s">
        <v>381</v>
      </c>
      <c r="E54" s="0" t="s">
        <v>381</v>
      </c>
      <c r="F54" s="0" t="s">
        <v>381</v>
      </c>
      <c r="G54" s="0" t="s">
        <v>381</v>
      </c>
      <c r="H54" s="0" t="s">
        <v>381</v>
      </c>
      <c r="I54" s="0" t="s">
        <v>381</v>
      </c>
      <c r="J54" s="0" t="s">
        <v>381</v>
      </c>
      <c r="K54" s="0" t="s">
        <v>381</v>
      </c>
      <c r="L54" s="0" t="s">
        <v>381</v>
      </c>
      <c r="M54" s="0" t="s">
        <v>381</v>
      </c>
      <c r="N54" s="0" t="s">
        <v>381</v>
      </c>
      <c r="O54" s="0" t="s">
        <v>381</v>
      </c>
      <c r="P54" s="0" t="s">
        <v>381</v>
      </c>
      <c r="Q54" s="0" t="s">
        <v>381</v>
      </c>
      <c r="R54" s="0" t="s">
        <v>381</v>
      </c>
      <c r="S54" s="0" t="s">
        <v>381</v>
      </c>
      <c r="T54" s="0" t="s">
        <v>381</v>
      </c>
      <c r="U54" s="0" t="s">
        <v>381</v>
      </c>
      <c r="V54" s="0" t="s">
        <v>381</v>
      </c>
      <c r="W54" s="0" t="s">
        <v>381</v>
      </c>
      <c r="X54" s="0" t="s">
        <v>381</v>
      </c>
      <c r="Y54" s="0" t="s">
        <v>381</v>
      </c>
      <c r="Z54" s="0" t="s">
        <v>381</v>
      </c>
      <c r="AA54" s="0" t="s">
        <v>381</v>
      </c>
      <c r="AB54" s="0" t="s">
        <v>381</v>
      </c>
      <c r="AC54" s="0" t="s">
        <v>381</v>
      </c>
      <c r="AD54" s="0" t="s">
        <v>381</v>
      </c>
      <c r="AE54" s="0" t="s">
        <v>381</v>
      </c>
      <c r="AF54" s="0" t="s">
        <v>381</v>
      </c>
      <c r="AG54" s="0" t="s">
        <v>381</v>
      </c>
      <c r="AH54" s="0" t="s">
        <v>381</v>
      </c>
      <c r="AI54" s="0" t="s">
        <v>381</v>
      </c>
      <c r="AJ54" s="0" t="s">
        <v>381</v>
      </c>
      <c r="AK54" s="0" t="s">
        <v>381</v>
      </c>
      <c r="AL54" s="0" t="s">
        <v>381</v>
      </c>
      <c r="AM54" s="0" t="s">
        <v>381</v>
      </c>
      <c r="AN54" s="0" t="s">
        <v>381</v>
      </c>
      <c r="AO54" s="0" t="s">
        <v>381</v>
      </c>
      <c r="AP54" s="0" t="s">
        <v>381</v>
      </c>
      <c r="AQ54" s="0" t="s">
        <v>381</v>
      </c>
      <c r="AR54" s="0" t="s">
        <v>381</v>
      </c>
      <c r="AS54" s="0" t="s">
        <v>381</v>
      </c>
      <c r="AT54" s="0" t="s">
        <v>381</v>
      </c>
      <c r="AU54" s="0" t="s">
        <v>381</v>
      </c>
      <c r="AV54" s="0" t="s">
        <v>381</v>
      </c>
      <c r="AW54" s="0" t="s">
        <v>381</v>
      </c>
      <c r="AX54" s="0" t="s">
        <v>381</v>
      </c>
      <c r="AY54" s="0" t="s">
        <v>381</v>
      </c>
      <c r="AZ54" s="0" t="s">
        <v>381</v>
      </c>
      <c r="BA54" s="0" t="s">
        <v>381</v>
      </c>
      <c r="BB54" s="0" t="s">
        <v>381</v>
      </c>
      <c r="BC54" s="0" t="s">
        <v>381</v>
      </c>
      <c r="BD54" s="0" t="s">
        <v>381</v>
      </c>
      <c r="BE54" s="0" t="s">
        <v>381</v>
      </c>
      <c r="BF54" s="0" t="s">
        <v>381</v>
      </c>
      <c r="BG54" s="0" t="s">
        <v>381</v>
      </c>
      <c r="BH54" s="0" t="s">
        <v>381</v>
      </c>
      <c r="BI54" s="0" t="s">
        <v>381</v>
      </c>
    </row>
    <row r="55" customFormat="false" ht="12.75" hidden="false" customHeight="false" outlineLevel="0" collapsed="false">
      <c r="A55" s="0" t="s">
        <v>382</v>
      </c>
    </row>
    <row r="56" customFormat="false" ht="12.75" hidden="false" customHeight="false" outlineLevel="0" collapsed="false">
      <c r="A56" s="0" t="s">
        <v>383</v>
      </c>
    </row>
    <row r="57" customFormat="false" ht="12.75" hidden="false" customHeight="false" outlineLevel="0" collapsed="false">
      <c r="A57" s="0" t="s">
        <v>384</v>
      </c>
      <c r="B57" s="0" t="n">
        <v>6000</v>
      </c>
    </row>
    <row r="58" customFormat="false" ht="12.75" hidden="false" customHeight="false" outlineLevel="0" collapsed="false">
      <c r="A58" s="0" t="s">
        <v>385</v>
      </c>
    </row>
    <row r="59" customFormat="false" ht="12.75" hidden="false" customHeight="false" outlineLevel="0" collapsed="false">
      <c r="A59" s="0" t="s">
        <v>386</v>
      </c>
    </row>
    <row r="60" customFormat="false" ht="12.75" hidden="false" customHeight="false" outlineLevel="0" collapsed="false">
      <c r="A60" s="0" t="s">
        <v>387</v>
      </c>
      <c r="B60" s="0" t="n">
        <v>830.4</v>
      </c>
    </row>
    <row r="61" customFormat="false" ht="12.75" hidden="false" customHeight="false" outlineLevel="0" collapsed="false">
      <c r="A61" s="0" t="s">
        <v>388</v>
      </c>
      <c r="B61" s="0" t="s">
        <v>333</v>
      </c>
    </row>
    <row r="62" customFormat="false" ht="12.75" hidden="false" customHeight="false" outlineLevel="0" collapsed="false">
      <c r="A62" s="0" t="s">
        <v>389</v>
      </c>
      <c r="B62" s="0" t="n">
        <v>1527</v>
      </c>
    </row>
    <row r="63" customFormat="false" ht="12.75" hidden="false" customHeight="false" outlineLevel="0" collapsed="false">
      <c r="A63" s="0" t="s">
        <v>390</v>
      </c>
      <c r="B63" s="0" t="n">
        <v>10010</v>
      </c>
    </row>
    <row r="64" customFormat="false" ht="12.75" hidden="false" customHeight="false" outlineLevel="0" collapsed="false">
      <c r="A64" s="0" t="s">
        <v>391</v>
      </c>
    </row>
    <row r="65" customFormat="false" ht="12.75" hidden="false" customHeight="false" outlineLevel="0" collapsed="false">
      <c r="A65" s="0" t="s">
        <v>392</v>
      </c>
      <c r="B65" s="0" t="n">
        <v>0.912</v>
      </c>
    </row>
    <row r="66" customFormat="false" ht="12.75" hidden="false" customHeight="false" outlineLevel="0" collapsed="false">
      <c r="A66" s="0" t="s">
        <v>393</v>
      </c>
      <c r="B66" s="0" t="n">
        <v>0.0383288889</v>
      </c>
    </row>
    <row r="67" customFormat="false" ht="12.75" hidden="false" customHeight="false" outlineLevel="0" collapsed="false">
      <c r="A67" s="0" t="s">
        <v>394</v>
      </c>
      <c r="B67" s="0" t="n">
        <v>0.088</v>
      </c>
    </row>
    <row r="68" customFormat="false" ht="12.75" hidden="false" customHeight="false" outlineLevel="0" collapsed="false">
      <c r="A68" s="0" t="s">
        <v>395</v>
      </c>
      <c r="B68" s="0" t="n">
        <v>0.9591711111</v>
      </c>
    </row>
    <row r="69" customFormat="false" ht="12.75" hidden="false" customHeight="false" outlineLevel="0" collapsed="false">
      <c r="A69" s="0" t="s">
        <v>396</v>
      </c>
      <c r="B69" s="0" t="n">
        <v>0.0003375</v>
      </c>
    </row>
    <row r="70" customFormat="false" ht="12.75" hidden="false" customHeight="false" outlineLevel="0" collapsed="false">
      <c r="A70" s="0" t="s">
        <v>397</v>
      </c>
      <c r="B70" s="0" t="n">
        <v>0.0025</v>
      </c>
    </row>
    <row r="71" customFormat="false" ht="12.75" hidden="false" customHeight="false" outlineLevel="0" collapsed="false">
      <c r="A71" s="0" t="s">
        <v>398</v>
      </c>
      <c r="B71" s="0" t="n">
        <v>0.9996625</v>
      </c>
    </row>
    <row r="72" customFormat="false" ht="12.75" hidden="false" customHeight="false" outlineLevel="0" collapsed="false">
      <c r="A72" s="0" t="s">
        <v>399</v>
      </c>
    </row>
    <row r="73" customFormat="false" ht="12.75" hidden="false" customHeight="false" outlineLevel="0" collapsed="false">
      <c r="A73" s="0" t="s">
        <v>400</v>
      </c>
      <c r="B73" s="0" t="n">
        <v>0.25</v>
      </c>
      <c r="C73" s="0" t="n">
        <v>0.275</v>
      </c>
      <c r="D73" s="0" t="n">
        <v>0.3</v>
      </c>
      <c r="E73" s="0" t="n">
        <v>0.325</v>
      </c>
      <c r="F73" s="0" t="n">
        <v>0.35</v>
      </c>
      <c r="G73" s="0" t="n">
        <v>0.375</v>
      </c>
      <c r="H73" s="0" t="n">
        <v>0.4</v>
      </c>
      <c r="I73" s="0" t="n">
        <v>0.425</v>
      </c>
      <c r="J73" s="0" t="n">
        <v>0.45</v>
      </c>
      <c r="K73" s="0" t="n">
        <v>0.475</v>
      </c>
      <c r="L73" s="0" t="n">
        <v>0.5</v>
      </c>
      <c r="M73" s="0" t="n">
        <v>0.525</v>
      </c>
      <c r="N73" s="0" t="n">
        <v>0.55</v>
      </c>
      <c r="O73" s="0" t="n">
        <v>0.575</v>
      </c>
      <c r="P73" s="0" t="n">
        <v>0.6</v>
      </c>
      <c r="Q73" s="0" t="n">
        <v>0.625</v>
      </c>
      <c r="R73" s="0" t="n">
        <v>0.65</v>
      </c>
      <c r="S73" s="0" t="n">
        <v>0.675</v>
      </c>
      <c r="T73" s="0" t="n">
        <v>0.7</v>
      </c>
      <c r="U73" s="0" t="n">
        <v>0.7</v>
      </c>
      <c r="V73" s="0" t="n">
        <v>0.7</v>
      </c>
      <c r="W73" s="0" t="n">
        <v>0.7</v>
      </c>
      <c r="X73" s="0" t="n">
        <v>0.7</v>
      </c>
      <c r="Y73" s="0" t="n">
        <v>0.7</v>
      </c>
      <c r="Z73" s="0" t="n">
        <v>0.7</v>
      </c>
      <c r="AA73" s="0" t="n">
        <v>0.7</v>
      </c>
      <c r="AB73" s="0" t="n">
        <v>0.7</v>
      </c>
      <c r="AC73" s="0" t="n">
        <v>0.7</v>
      </c>
      <c r="AD73" s="0" t="n">
        <v>0.7</v>
      </c>
      <c r="AE73" s="0" t="n">
        <v>0.7</v>
      </c>
      <c r="AF73" s="0" t="n">
        <v>0.7</v>
      </c>
      <c r="AG73" s="0" t="n">
        <v>0.7</v>
      </c>
      <c r="AH73" s="0" t="n">
        <v>0.7</v>
      </c>
      <c r="AI73" s="0" t="n">
        <v>0.7</v>
      </c>
      <c r="AJ73" s="0" t="n">
        <v>0.7</v>
      </c>
      <c r="AK73" s="0" t="n">
        <v>0.7</v>
      </c>
      <c r="AL73" s="0" t="n">
        <v>0.7</v>
      </c>
      <c r="AM73" s="0" t="n">
        <v>0.7</v>
      </c>
      <c r="AN73" s="0" t="n">
        <v>0.7</v>
      </c>
      <c r="AO73" s="0" t="n">
        <v>0.7</v>
      </c>
      <c r="AP73" s="0" t="n">
        <v>0.7</v>
      </c>
      <c r="AQ73" s="0" t="n">
        <v>0.7</v>
      </c>
      <c r="AR73" s="0" t="n">
        <v>0.7</v>
      </c>
      <c r="AS73" s="0" t="n">
        <v>0.7</v>
      </c>
      <c r="AT73" s="0" t="n">
        <v>0.7</v>
      </c>
      <c r="AU73" s="0" t="n">
        <v>0.7</v>
      </c>
      <c r="AV73" s="0" t="n">
        <v>0.7</v>
      </c>
      <c r="AW73" s="0" t="n">
        <v>0.7</v>
      </c>
      <c r="AX73" s="0" t="n">
        <v>0.7</v>
      </c>
      <c r="AY73" s="0" t="n">
        <v>0.7</v>
      </c>
      <c r="AZ73" s="0" t="n">
        <v>0.7</v>
      </c>
      <c r="BA73" s="0" t="n">
        <v>0.7</v>
      </c>
      <c r="BB73" s="0" t="n">
        <v>0.7</v>
      </c>
      <c r="BC73" s="0" t="n">
        <v>0.7</v>
      </c>
      <c r="BD73" s="0" t="n">
        <v>0.7</v>
      </c>
      <c r="BE73" s="0" t="n">
        <v>0.7</v>
      </c>
      <c r="BF73" s="0" t="n">
        <v>0.7</v>
      </c>
      <c r="BG73" s="0" t="n">
        <v>0.7</v>
      </c>
      <c r="BH73" s="0" t="n">
        <v>0.7</v>
      </c>
      <c r="BI73" s="0" t="n">
        <v>0.7</v>
      </c>
    </row>
    <row r="74" customFormat="false" ht="12.75" hidden="false" customHeight="false" outlineLevel="0" collapsed="false">
      <c r="A74" s="0" t="s">
        <v>401</v>
      </c>
      <c r="B74" s="0" t="n">
        <v>0.25</v>
      </c>
    </row>
    <row r="75" customFormat="false" ht="12.75" hidden="false" customHeight="false" outlineLevel="0" collapsed="false">
      <c r="A75" s="0" t="s">
        <v>402</v>
      </c>
      <c r="B75" s="0" t="n">
        <v>0.7</v>
      </c>
    </row>
    <row r="76" customFormat="false" ht="12.75" hidden="false" customHeight="false" outlineLevel="0" collapsed="false">
      <c r="A76" s="0" t="s">
        <v>403</v>
      </c>
      <c r="B76" s="0" t="n">
        <v>0.8</v>
      </c>
    </row>
    <row r="77" customFormat="false" ht="12.75" hidden="false" customHeight="false" outlineLevel="0" collapsed="false">
      <c r="A77" s="0" t="s">
        <v>404</v>
      </c>
      <c r="B77" s="0" t="n">
        <v>0.0068</v>
      </c>
    </row>
    <row r="78" customFormat="false" ht="12.75" hidden="false" customHeight="false" outlineLevel="0" collapsed="false">
      <c r="A78" s="0" t="s">
        <v>405</v>
      </c>
    </row>
    <row r="79" customFormat="false" ht="12.75" hidden="false" customHeight="false" outlineLevel="0" collapsed="false">
      <c r="A79" s="0" t="s">
        <v>406</v>
      </c>
      <c r="B79" s="0" t="n">
        <v>2.9</v>
      </c>
    </row>
    <row r="80" customFormat="false" ht="12.75" hidden="false" customHeight="false" outlineLevel="0" collapsed="false">
      <c r="A80" s="0" t="s">
        <v>407</v>
      </c>
      <c r="B80" s="0" t="n">
        <v>3.8</v>
      </c>
    </row>
    <row r="81" customFormat="false" ht="12.75" hidden="false" customHeight="false" outlineLevel="0" collapsed="false">
      <c r="A81" s="0" t="s">
        <v>408</v>
      </c>
    </row>
    <row r="82" customFormat="false" ht="12.75" hidden="false" customHeight="false" outlineLevel="0" collapsed="false">
      <c r="A82" s="0" t="s">
        <v>409</v>
      </c>
      <c r="B82" s="0" t="n">
        <v>0.098</v>
      </c>
    </row>
    <row r="83" customFormat="false" ht="12.75" hidden="false" customHeight="false" outlineLevel="0" collapsed="false">
      <c r="A83" s="0" t="s">
        <v>410</v>
      </c>
      <c r="B83" s="0" t="n">
        <v>0.088</v>
      </c>
    </row>
    <row r="84" customFormat="false" ht="12.75" hidden="false" customHeight="false" outlineLevel="0" collapsed="false">
      <c r="A84" s="0" t="s">
        <v>411</v>
      </c>
      <c r="B84" s="0" t="n">
        <v>0.025</v>
      </c>
    </row>
    <row r="85" customFormat="false" ht="12.75" hidden="false" customHeight="false" outlineLevel="0" collapsed="false">
      <c r="A85" s="0" t="s">
        <v>412</v>
      </c>
    </row>
    <row r="86" customFormat="false" ht="12.75" hidden="false" customHeight="false" outlineLevel="0" collapsed="false">
      <c r="A86" s="0" t="s">
        <v>413</v>
      </c>
    </row>
    <row r="87" customFormat="false" ht="12.75" hidden="false" customHeight="false" outlineLevel="0" collapsed="false">
      <c r="A87" s="0" t="s">
        <v>257</v>
      </c>
      <c r="B87" s="0" t="n">
        <v>830.4</v>
      </c>
      <c r="C87" s="0" t="n">
        <v>854.3265849523</v>
      </c>
      <c r="D87" s="0" t="n">
        <v>877.9062144667</v>
      </c>
      <c r="E87" s="0" t="n">
        <v>900.6317036281</v>
      </c>
      <c r="F87" s="0" t="n">
        <v>921.7625347363</v>
      </c>
      <c r="G87" s="0" t="n">
        <v>940.3485851217</v>
      </c>
      <c r="H87" s="0" t="n">
        <v>955.2520610072</v>
      </c>
      <c r="I87" s="0" t="n">
        <v>965.1697189209</v>
      </c>
      <c r="J87" s="0" t="n">
        <v>968.6568663589</v>
      </c>
      <c r="K87" s="0" t="n">
        <v>964.1533664162</v>
      </c>
      <c r="L87" s="0" t="n">
        <v>950.0091512614</v>
      </c>
      <c r="M87" s="0" t="n">
        <v>932.5491169619</v>
      </c>
      <c r="N87" s="0" t="n">
        <v>917.1820860196</v>
      </c>
      <c r="O87" s="0" t="n">
        <v>903.6576565916</v>
      </c>
      <c r="P87" s="0" t="n">
        <v>891.754148997</v>
      </c>
      <c r="Q87" s="0" t="n">
        <v>881.2755758717</v>
      </c>
      <c r="R87" s="0" t="n">
        <v>872.0488732686</v>
      </c>
      <c r="S87" s="0" t="n">
        <v>863.921384366</v>
      </c>
      <c r="T87" s="0" t="n">
        <v>856.7585835418</v>
      </c>
      <c r="U87" s="0" t="n">
        <v>853.584649038</v>
      </c>
      <c r="V87" s="0" t="n">
        <v>853.1074102322</v>
      </c>
      <c r="W87" s="0" t="n">
        <v>852.6423592993</v>
      </c>
      <c r="X87" s="0" t="n">
        <v>852.1891787247</v>
      </c>
      <c r="Y87" s="0" t="n">
        <v>851.7475595744</v>
      </c>
      <c r="Z87" s="0" t="n">
        <v>851.3172012479</v>
      </c>
      <c r="AA87" s="0" t="n">
        <v>850.8978112392</v>
      </c>
      <c r="AB87" s="0" t="n">
        <v>850.4891049053</v>
      </c>
      <c r="AC87" s="0" t="n">
        <v>845.9663200607</v>
      </c>
      <c r="AD87" s="0" t="n">
        <v>841.966724051</v>
      </c>
      <c r="AE87" s="0" t="n">
        <v>838.4243586049</v>
      </c>
      <c r="AF87" s="0" t="n">
        <v>815.7031170331</v>
      </c>
      <c r="AG87" s="0" t="n">
        <v>789.4703522634</v>
      </c>
      <c r="AH87" s="0" t="n">
        <v>760.6515360897</v>
      </c>
      <c r="AI87" s="0" t="n">
        <v>730.2260546497</v>
      </c>
      <c r="AJ87" s="0" t="n">
        <v>699.2083482613</v>
      </c>
      <c r="AK87" s="0" t="n">
        <v>668.6188184542</v>
      </c>
      <c r="AL87" s="0" t="n">
        <v>639.4430688138</v>
      </c>
      <c r="AM87" s="0" t="n">
        <v>612.5799118328</v>
      </c>
      <c r="AN87" s="0" t="n">
        <v>588.7817075596</v>
      </c>
      <c r="AO87" s="0" t="n">
        <v>568.5947315617</v>
      </c>
      <c r="AP87" s="0" t="n">
        <v>552.310882733</v>
      </c>
      <c r="AQ87" s="0" t="n">
        <v>539.9433596934</v>
      </c>
      <c r="AR87" s="0" t="n">
        <v>531.2359727503</v>
      </c>
      <c r="AS87" s="0" t="n">
        <v>525.7085646748</v>
      </c>
      <c r="AT87" s="0" t="n">
        <v>522.7322455177</v>
      </c>
      <c r="AU87" s="0" t="n">
        <v>521.621841665</v>
      </c>
      <c r="AV87" s="0" t="n">
        <v>521.7318715654</v>
      </c>
      <c r="AW87" s="0" t="n">
        <v>522.5463280414</v>
      </c>
      <c r="AX87" s="0" t="n">
        <v>523.7591583682</v>
      </c>
      <c r="AY87" s="0" t="n">
        <v>525.3478047651</v>
      </c>
      <c r="AZ87" s="0" t="n">
        <v>527.6453363263</v>
      </c>
      <c r="BA87" s="0" t="n">
        <v>533.8926807858</v>
      </c>
      <c r="BB87" s="0" t="n">
        <v>541.775004167</v>
      </c>
      <c r="BC87" s="0" t="n">
        <v>553.6969234656</v>
      </c>
      <c r="BD87" s="0" t="n">
        <v>572.5113987751</v>
      </c>
      <c r="BE87" s="0" t="n">
        <v>601.5039351971</v>
      </c>
      <c r="BF87" s="0" t="n">
        <v>644.2846121066</v>
      </c>
      <c r="BG87" s="0" t="n">
        <v>704.6024966854</v>
      </c>
      <c r="BH87" s="0" t="n">
        <v>786.1770039451</v>
      </c>
      <c r="BI87" s="0" t="n">
        <v>892.8787929538</v>
      </c>
    </row>
    <row r="88" customFormat="false" ht="12.75" hidden="false" customHeight="false" outlineLevel="0" collapsed="false">
      <c r="A88" s="0" t="s">
        <v>258</v>
      </c>
      <c r="B88" s="0" t="n">
        <v>389.8591549296</v>
      </c>
      <c r="C88" s="0" t="n">
        <v>401.0922934049</v>
      </c>
      <c r="D88" s="0" t="n">
        <v>412.1625420031</v>
      </c>
      <c r="E88" s="0" t="n">
        <v>422.8317857409</v>
      </c>
      <c r="F88" s="0" t="n">
        <v>432.752363726</v>
      </c>
      <c r="G88" s="0" t="n">
        <v>441.4782089773</v>
      </c>
      <c r="H88" s="0" t="n">
        <v>448.4751460128</v>
      </c>
      <c r="I88" s="0" t="n">
        <v>453.1313234371</v>
      </c>
      <c r="J88" s="0" t="n">
        <v>454.7684818586</v>
      </c>
      <c r="K88" s="0" t="n">
        <v>452.6541626367</v>
      </c>
      <c r="L88" s="0" t="n">
        <v>446.0136860382</v>
      </c>
      <c r="M88" s="0" t="n">
        <v>437.8164868366</v>
      </c>
      <c r="N88" s="0" t="n">
        <v>430.601918319</v>
      </c>
      <c r="O88" s="0" t="n">
        <v>424.252420935</v>
      </c>
      <c r="P88" s="0" t="n">
        <v>418.6639197169</v>
      </c>
      <c r="Q88" s="0" t="n">
        <v>413.7444018177</v>
      </c>
      <c r="R88" s="0" t="n">
        <v>409.412616558</v>
      </c>
      <c r="S88" s="0" t="n">
        <v>405.5968940685</v>
      </c>
      <c r="T88" s="0" t="n">
        <v>402.2340767802</v>
      </c>
      <c r="U88" s="0" t="n">
        <v>400.7439666845</v>
      </c>
      <c r="V88" s="0" t="n">
        <v>400.5199109072</v>
      </c>
      <c r="W88" s="0" t="n">
        <v>400.3015771358</v>
      </c>
      <c r="X88" s="0" t="n">
        <v>400.0888163027</v>
      </c>
      <c r="Y88" s="0" t="n">
        <v>399.8814833683</v>
      </c>
      <c r="Z88" s="0" t="n">
        <v>399.6794372056</v>
      </c>
      <c r="AA88" s="0" t="n">
        <v>399.4825404879</v>
      </c>
      <c r="AB88" s="0" t="n">
        <v>399.29065958</v>
      </c>
      <c r="AC88" s="0" t="n">
        <v>397.1672864135</v>
      </c>
      <c r="AD88" s="0" t="n">
        <v>395.289541808</v>
      </c>
      <c r="AE88" s="0" t="n">
        <v>393.6264594389</v>
      </c>
      <c r="AF88" s="0" t="n">
        <v>382.9592098747</v>
      </c>
      <c r="AG88" s="0" t="n">
        <v>370.6433578702</v>
      </c>
      <c r="AH88" s="0" t="n">
        <v>357.1133972252</v>
      </c>
      <c r="AI88" s="0" t="n">
        <v>342.8291336384</v>
      </c>
      <c r="AJ88" s="0" t="n">
        <v>328.2668301696</v>
      </c>
      <c r="AK88" s="0" t="n">
        <v>313.9055485701</v>
      </c>
      <c r="AL88" s="0" t="n">
        <v>300.2080135276</v>
      </c>
      <c r="AM88" s="0" t="n">
        <v>287.5962027384</v>
      </c>
      <c r="AN88" s="0" t="n">
        <v>276.4233368824</v>
      </c>
      <c r="AO88" s="0" t="n">
        <v>266.9458833623</v>
      </c>
      <c r="AP88" s="0" t="n">
        <v>259.3008839122</v>
      </c>
      <c r="AQ88" s="0" t="n">
        <v>253.4945350673</v>
      </c>
      <c r="AR88" s="0" t="n">
        <v>249.4065599766</v>
      </c>
      <c r="AS88" s="0" t="n">
        <v>246.8115327112</v>
      </c>
      <c r="AT88" s="0" t="n">
        <v>245.4141997736</v>
      </c>
      <c r="AU88" s="0" t="n">
        <v>244.8928834108</v>
      </c>
      <c r="AV88" s="0" t="n">
        <v>244.944540641</v>
      </c>
      <c r="AW88" s="0" t="n">
        <v>245.3269145734</v>
      </c>
      <c r="AX88" s="0" t="n">
        <v>245.8963184827</v>
      </c>
      <c r="AY88" s="0" t="n">
        <v>246.6421618616</v>
      </c>
      <c r="AZ88" s="0" t="n">
        <v>247.7208151767</v>
      </c>
      <c r="BA88" s="0" t="n">
        <v>250.6538407445</v>
      </c>
      <c r="BB88" s="0" t="n">
        <v>254.3544620502</v>
      </c>
      <c r="BC88" s="0" t="n">
        <v>259.9516072609</v>
      </c>
      <c r="BD88" s="0" t="n">
        <v>268.7846942606</v>
      </c>
      <c r="BE88" s="0" t="n">
        <v>282.3962137075</v>
      </c>
      <c r="BF88" s="0" t="n">
        <v>302.4810385477</v>
      </c>
      <c r="BG88" s="0" t="n">
        <v>330.7992942185</v>
      </c>
      <c r="BH88" s="0" t="n">
        <v>369.0971849508</v>
      </c>
      <c r="BI88" s="0" t="n">
        <v>419.1919215746</v>
      </c>
    </row>
    <row r="89" customFormat="false" ht="12.75" hidden="false" customHeight="false" outlineLevel="0" collapsed="false">
      <c r="A89" s="0" t="s">
        <v>259</v>
      </c>
      <c r="B89" s="0" t="n">
        <v>1527</v>
      </c>
      <c r="C89" s="0" t="n">
        <v>1541.1078616667</v>
      </c>
      <c r="D89" s="0" t="n">
        <v>1556.7454026974</v>
      </c>
      <c r="E89" s="0" t="n">
        <v>1573.8196477583</v>
      </c>
      <c r="F89" s="0" t="n">
        <v>1592.1967866093</v>
      </c>
      <c r="G89" s="0" t="n">
        <v>1611.6833079838</v>
      </c>
      <c r="H89" s="0" t="n">
        <v>1632.0099917649</v>
      </c>
      <c r="I89" s="0" t="n">
        <v>1652.8184848723</v>
      </c>
      <c r="J89" s="0" t="n">
        <v>1673.6503806616</v>
      </c>
      <c r="K89" s="0" t="n">
        <v>1693.9388561829</v>
      </c>
      <c r="L89" s="0" t="n">
        <v>1713.0029392035</v>
      </c>
      <c r="M89" s="0" t="n">
        <v>1730.044254397</v>
      </c>
      <c r="N89" s="0" t="n">
        <v>1744.8536130294</v>
      </c>
      <c r="O89" s="0" t="n">
        <v>1757.7063419786</v>
      </c>
      <c r="P89" s="0" t="n">
        <v>1768.8444895815</v>
      </c>
      <c r="Q89" s="0" t="n">
        <v>1778.4807121436</v>
      </c>
      <c r="R89" s="0" t="n">
        <v>1786.8017351111</v>
      </c>
      <c r="S89" s="0" t="n">
        <v>1793.9714292402</v>
      </c>
      <c r="T89" s="0" t="n">
        <v>1800.1335397135</v>
      </c>
      <c r="U89" s="0" t="n">
        <v>1805.4141035288</v>
      </c>
      <c r="V89" s="0" t="n">
        <v>1810.2001385666</v>
      </c>
      <c r="W89" s="0" t="n">
        <v>1814.7491494372</v>
      </c>
      <c r="X89" s="0" t="n">
        <v>1819.0718900162</v>
      </c>
      <c r="Y89" s="0" t="n">
        <v>1823.178646968</v>
      </c>
      <c r="Z89" s="0" t="n">
        <v>1827.0792595855</v>
      </c>
      <c r="AA89" s="0" t="n">
        <v>1830.7831387978</v>
      </c>
      <c r="AB89" s="0" t="n">
        <v>1834.2992853809</v>
      </c>
      <c r="AC89" s="0" t="n">
        <v>1837.6363074033</v>
      </c>
      <c r="AD89" s="0" t="n">
        <v>1840.4394822439</v>
      </c>
      <c r="AE89" s="0" t="n">
        <v>1842.7766495865</v>
      </c>
      <c r="AF89" s="0" t="n">
        <v>1844.7070745167</v>
      </c>
      <c r="AG89" s="0" t="n">
        <v>1844.5596246099</v>
      </c>
      <c r="AH89" s="0" t="n">
        <v>1842.1101246354</v>
      </c>
      <c r="AI89" s="0" t="n">
        <v>1837.2249919523</v>
      </c>
      <c r="AJ89" s="0" t="n">
        <v>1829.8622819883</v>
      </c>
      <c r="AK89" s="0" t="n">
        <v>1820.0710314152</v>
      </c>
      <c r="AL89" s="0" t="n">
        <v>1807.9880680373</v>
      </c>
      <c r="AM89" s="0" t="n">
        <v>1793.8313642004</v>
      </c>
      <c r="AN89" s="0" t="n">
        <v>1777.8890862502</v>
      </c>
      <c r="AO89" s="0" t="n">
        <v>1760.5038409587</v>
      </c>
      <c r="AP89" s="0" t="n">
        <v>1742.0523175915</v>
      </c>
      <c r="AQ89" s="0" t="n">
        <v>1722.9215114998</v>
      </c>
      <c r="AR89" s="0" t="n">
        <v>1703.4837780283</v>
      </c>
      <c r="AS89" s="0" t="n">
        <v>1684.0737244061</v>
      </c>
      <c r="AT89" s="0" t="n">
        <v>1664.9700421313</v>
      </c>
      <c r="AU89" s="0" t="n">
        <v>1646.3847017511</v>
      </c>
      <c r="AV89" s="0" t="n">
        <v>1628.4607242768</v>
      </c>
      <c r="AW89" s="0" t="n">
        <v>1611.278489397</v>
      </c>
      <c r="AX89" s="0" t="n">
        <v>1594.8696869189</v>
      </c>
      <c r="AY89" s="0" t="n">
        <v>1579.2377807809</v>
      </c>
      <c r="AZ89" s="0" t="n">
        <v>1564.3841090657</v>
      </c>
      <c r="BA89" s="0" t="n">
        <v>1550.3392659641</v>
      </c>
      <c r="BB89" s="0" t="n">
        <v>1537.4177988415</v>
      </c>
      <c r="BC89" s="0" t="n">
        <v>1525.717707741</v>
      </c>
      <c r="BD89" s="0" t="n">
        <v>1515.54459872</v>
      </c>
      <c r="BE89" s="0" t="n">
        <v>1507.4426618027</v>
      </c>
      <c r="BF89" s="0" t="n">
        <v>1502.2229940801</v>
      </c>
      <c r="BG89" s="0" t="n">
        <v>1500.9812651854</v>
      </c>
      <c r="BH89" s="0" t="n">
        <v>1505.0983301246</v>
      </c>
      <c r="BI89" s="0" t="n">
        <v>1516.2259770068</v>
      </c>
    </row>
    <row r="90" customFormat="false" ht="12.75" hidden="false" customHeight="false" outlineLevel="0" collapsed="false">
      <c r="A90" s="0" t="s">
        <v>260</v>
      </c>
      <c r="B90" s="0" t="n">
        <v>10010</v>
      </c>
      <c r="C90" s="0" t="n">
        <v>10010.439125</v>
      </c>
      <c r="D90" s="0" t="n">
        <v>10010.9133714495</v>
      </c>
      <c r="E90" s="0" t="n">
        <v>10011.4265516934</v>
      </c>
      <c r="F90" s="0" t="n">
        <v>10011.9822443516</v>
      </c>
      <c r="G90" s="0" t="n">
        <v>10012.5836923106</v>
      </c>
      <c r="H90" s="0" t="n">
        <v>10013.2336535844</v>
      </c>
      <c r="I90" s="0" t="n">
        <v>10013.9342122057</v>
      </c>
      <c r="J90" s="0" t="n">
        <v>10014.6865556213</v>
      </c>
      <c r="K90" s="0" t="n">
        <v>10015.4907248604</v>
      </c>
      <c r="L90" s="0" t="n">
        <v>10016.3453438813</v>
      </c>
      <c r="M90" s="0" t="n">
        <v>10017.2473346757</v>
      </c>
      <c r="N90" s="0" t="n">
        <v>10018.1916243362</v>
      </c>
      <c r="O90" s="0" t="n">
        <v>10019.1726186956</v>
      </c>
      <c r="P90" s="0" t="n">
        <v>10020.1854137917</v>
      </c>
      <c r="Q90" s="0" t="n">
        <v>10021.2257124385</v>
      </c>
      <c r="R90" s="0" t="n">
        <v>10022.2897505409</v>
      </c>
      <c r="S90" s="0" t="n">
        <v>10023.3742320879</v>
      </c>
      <c r="T90" s="0" t="n">
        <v>10024.4762718577</v>
      </c>
      <c r="U90" s="0" t="n">
        <v>10025.5933449652</v>
      </c>
      <c r="V90" s="0" t="n">
        <v>10026.7232424701</v>
      </c>
      <c r="W90" s="0" t="n">
        <v>10027.8647237222</v>
      </c>
      <c r="X90" s="0" t="n">
        <v>10029.0171922515</v>
      </c>
      <c r="Y90" s="0" t="n">
        <v>10030.1800786742</v>
      </c>
      <c r="Z90" s="0" t="n">
        <v>10031.3528395151</v>
      </c>
      <c r="AA90" s="0" t="n">
        <v>10032.5349560807</v>
      </c>
      <c r="AB90" s="0" t="n">
        <v>10033.72593338</v>
      </c>
      <c r="AC90" s="0" t="n">
        <v>10034.9252990909</v>
      </c>
      <c r="AD90" s="0" t="n">
        <v>10036.132602571</v>
      </c>
      <c r="AE90" s="0" t="n">
        <v>10037.3465065232</v>
      </c>
      <c r="AF90" s="0" t="n">
        <v>10038.5658437013</v>
      </c>
      <c r="AG90" s="0" t="n">
        <v>10039.7895954153</v>
      </c>
      <c r="AH90" s="0" t="n">
        <v>10041.0125654884</v>
      </c>
      <c r="AI90" s="0" t="n">
        <v>10042.2289990591</v>
      </c>
      <c r="AJ90" s="0" t="n">
        <v>10043.4328092518</v>
      </c>
      <c r="AK90" s="0" t="n">
        <v>10044.6178063837</v>
      </c>
      <c r="AL90" s="0" t="n">
        <v>10045.7779254525</v>
      </c>
      <c r="AM90" s="0" t="n">
        <v>10046.9074455728</v>
      </c>
      <c r="AN90" s="0" t="n">
        <v>10048.0011927204</v>
      </c>
      <c r="AO90" s="0" t="n">
        <v>10049.0547150335</v>
      </c>
      <c r="AP90" s="0" t="n">
        <v>10050.0644186696</v>
      </c>
      <c r="AQ90" s="0" t="n">
        <v>10051.0276527223</v>
      </c>
      <c r="AR90" s="0" t="n">
        <v>10051.9427346682</v>
      </c>
      <c r="AS90" s="0" t="n">
        <v>10052.8089134403</v>
      </c>
      <c r="AT90" s="0" t="n">
        <v>10053.6262747431</v>
      </c>
      <c r="AU90" s="0" t="n">
        <v>10054.3956009807</v>
      </c>
      <c r="AV90" s="0" t="n">
        <v>10055.1182042197</v>
      </c>
      <c r="AW90" s="0" t="n">
        <v>10055.7957536365</v>
      </c>
      <c r="AX90" s="0" t="n">
        <v>10056.4301187931</v>
      </c>
      <c r="AY90" s="0" t="n">
        <v>10057.0232478453</v>
      </c>
      <c r="AZ90" s="0" t="n">
        <v>10057.5770969511</v>
      </c>
      <c r="BA90" s="0" t="n">
        <v>10058.0936249536</v>
      </c>
      <c r="BB90" s="0" t="n">
        <v>10058.5748665201</v>
      </c>
      <c r="BC90" s="0" t="n">
        <v>10059.0236419997</v>
      </c>
      <c r="BD90" s="0" t="n">
        <v>10059.4430157899</v>
      </c>
      <c r="BE90" s="0" t="n">
        <v>10059.8368152689</v>
      </c>
      <c r="BF90" s="0" t="n">
        <v>10060.2102269982</v>
      </c>
      <c r="BG90" s="0" t="n">
        <v>10060.5704635318</v>
      </c>
      <c r="BH90" s="0" t="n">
        <v>10060.9274741633</v>
      </c>
      <c r="BI90" s="0" t="n">
        <v>10061.2946569661</v>
      </c>
    </row>
    <row r="91" customFormat="false" ht="12.75" hidden="false" customHeight="false" outlineLevel="0" collapsed="false">
      <c r="A91" s="0" t="s">
        <v>414</v>
      </c>
    </row>
    <row r="92" customFormat="false" ht="12.75" hidden="false" customHeight="false" outlineLevel="0" collapsed="false">
      <c r="A92" s="0" t="s">
        <v>415</v>
      </c>
      <c r="B92" s="0" t="n">
        <v>90</v>
      </c>
      <c r="C92" s="0" t="n">
        <v>123.9727532884</v>
      </c>
      <c r="D92" s="0" t="n">
        <v>160.0635156184</v>
      </c>
      <c r="E92" s="0" t="n">
        <v>197.4959063531</v>
      </c>
      <c r="F92" s="0" t="n">
        <v>235.2551499852</v>
      </c>
      <c r="G92" s="0" t="n">
        <v>272.0856345159</v>
      </c>
      <c r="H92" s="0" t="n">
        <v>306.4909273058</v>
      </c>
      <c r="I92" s="0" t="n">
        <v>336.7377744278</v>
      </c>
      <c r="J92" s="0" t="n">
        <v>360.8652710543</v>
      </c>
      <c r="K92" s="0" t="n">
        <v>376.6993038588</v>
      </c>
      <c r="L92" s="0" t="n">
        <v>381.869701135</v>
      </c>
      <c r="M92" s="0" t="n">
        <v>381.869701135</v>
      </c>
      <c r="N92" s="0" t="n">
        <v>381.869701135</v>
      </c>
      <c r="O92" s="0" t="n">
        <v>381.869701135</v>
      </c>
      <c r="P92" s="0" t="n">
        <v>381.869701135</v>
      </c>
      <c r="Q92" s="0" t="n">
        <v>381.869701135</v>
      </c>
      <c r="R92" s="0" t="n">
        <v>381.869701135</v>
      </c>
      <c r="S92" s="0" t="n">
        <v>381.869701135</v>
      </c>
      <c r="T92" s="0" t="n">
        <v>381.869701135</v>
      </c>
      <c r="U92" s="0" t="n">
        <v>385.012324019</v>
      </c>
      <c r="V92" s="0" t="n">
        <v>390.386154128</v>
      </c>
      <c r="W92" s="0" t="n">
        <v>395.5597044154</v>
      </c>
      <c r="X92" s="0" t="n">
        <v>400.5402202272</v>
      </c>
      <c r="Y92" s="0" t="n">
        <v>405.3350342737</v>
      </c>
      <c r="Z92" s="0" t="n">
        <v>409.9514812635</v>
      </c>
      <c r="AA92" s="0" t="n">
        <v>414.3968325192</v>
      </c>
      <c r="AB92" s="0" t="n">
        <v>418.6782464568</v>
      </c>
      <c r="AC92" s="0" t="n">
        <v>418.6782464568</v>
      </c>
      <c r="AD92" s="0" t="n">
        <v>418.6782464568</v>
      </c>
      <c r="AE92" s="0" t="n">
        <v>418.6782464568</v>
      </c>
      <c r="AF92" s="0" t="n">
        <v>399.0998023141</v>
      </c>
      <c r="AG92" s="0" t="n">
        <v>373.9377676085</v>
      </c>
      <c r="AH92" s="0" t="n">
        <v>343.8879641388</v>
      </c>
      <c r="AI92" s="0" t="n">
        <v>309.7902176707</v>
      </c>
      <c r="AJ92" s="0" t="n">
        <v>272.6107587785</v>
      </c>
      <c r="AK92" s="0" t="n">
        <v>233.4126933441</v>
      </c>
      <c r="AL92" s="0" t="n">
        <v>193.3122736459</v>
      </c>
      <c r="AM92" s="0" t="n">
        <v>153.4204723492</v>
      </c>
      <c r="AN92" s="0" t="n">
        <v>114.7725687942</v>
      </c>
      <c r="AO92" s="0" t="n">
        <v>78.2529350345</v>
      </c>
      <c r="AP92" s="0" t="n">
        <v>44.5265186479</v>
      </c>
      <c r="AQ92" s="0" t="n">
        <v>13.9908253078</v>
      </c>
      <c r="AR92" s="0" t="n">
        <v>-13.2396917699</v>
      </c>
      <c r="AS92" s="0" t="n">
        <v>-37.3113575827</v>
      </c>
      <c r="AT92" s="0" t="n">
        <v>-58.5743040217</v>
      </c>
      <c r="AU92" s="0" t="n">
        <v>-77.5009670649</v>
      </c>
      <c r="AV92" s="0" t="n">
        <v>-94.592507438</v>
      </c>
      <c r="AW92" s="0" t="n">
        <v>-110.2828932556</v>
      </c>
      <c r="AX92" s="0" t="n">
        <v>-124.8446257148</v>
      </c>
      <c r="AY92" s="0" t="n">
        <v>-138.2948567753</v>
      </c>
      <c r="AZ92" s="0" t="n">
        <v>-150.2972281208</v>
      </c>
      <c r="BA92" s="0" t="n">
        <v>-157.5782629983</v>
      </c>
      <c r="BB92" s="0" t="n">
        <v>-162.1362165635</v>
      </c>
      <c r="BC92" s="0" t="n">
        <v>-161.4656539979</v>
      </c>
      <c r="BD92" s="0" t="n">
        <v>-152.404946809</v>
      </c>
      <c r="BE92" s="0" t="n">
        <v>-131.1205741372</v>
      </c>
      <c r="BF92" s="0" t="n">
        <v>-93.1861742703</v>
      </c>
      <c r="BG92" s="0" t="n">
        <v>-33.7497988921</v>
      </c>
      <c r="BH92" s="0" t="n">
        <v>52.2987704666</v>
      </c>
      <c r="BI92" s="0" t="n">
        <v>170.495378383</v>
      </c>
    </row>
    <row r="93" customFormat="false" ht="12.75" hidden="false" customHeight="false" outlineLevel="0" collapsed="false">
      <c r="A93" s="0" t="s">
        <v>416</v>
      </c>
      <c r="B93" s="0" t="n">
        <v>0.015</v>
      </c>
      <c r="C93" s="0" t="n">
        <v>0.0206621255</v>
      </c>
      <c r="D93" s="0" t="n">
        <v>0.0266772526</v>
      </c>
      <c r="E93" s="0" t="n">
        <v>0.0329159844</v>
      </c>
      <c r="F93" s="0" t="n">
        <v>0.0392091917</v>
      </c>
      <c r="G93" s="0" t="n">
        <v>0.0453476058</v>
      </c>
      <c r="H93" s="0" t="n">
        <v>0.0510818212</v>
      </c>
      <c r="I93" s="0" t="n">
        <v>0.0561229624</v>
      </c>
      <c r="J93" s="0" t="n">
        <v>0.0601442118</v>
      </c>
      <c r="K93" s="0" t="n">
        <v>0.0627832173</v>
      </c>
      <c r="L93" s="0" t="n">
        <v>0.0636449502</v>
      </c>
      <c r="M93" s="0" t="n">
        <v>0.0636449502</v>
      </c>
      <c r="N93" s="0" t="n">
        <v>0.0636449502</v>
      </c>
      <c r="O93" s="0" t="n">
        <v>0.0636449502</v>
      </c>
      <c r="P93" s="0" t="n">
        <v>0.0636449502</v>
      </c>
      <c r="Q93" s="0" t="n">
        <v>0.0636449502</v>
      </c>
      <c r="R93" s="0" t="n">
        <v>0.0636449502</v>
      </c>
      <c r="S93" s="0" t="n">
        <v>0.0636449502</v>
      </c>
      <c r="T93" s="0" t="n">
        <v>0.0636449502</v>
      </c>
      <c r="U93" s="0" t="n">
        <v>0.0641687207</v>
      </c>
      <c r="V93" s="0" t="n">
        <v>0.065064359</v>
      </c>
      <c r="W93" s="0" t="n">
        <v>0.0659266174</v>
      </c>
      <c r="X93" s="0" t="n">
        <v>0.0667567034</v>
      </c>
      <c r="Y93" s="0" t="n">
        <v>0.067555839</v>
      </c>
      <c r="Z93" s="0" t="n">
        <v>0.0683252469</v>
      </c>
      <c r="AA93" s="0" t="n">
        <v>0.0690661388</v>
      </c>
      <c r="AB93" s="0" t="n">
        <v>0.0697797077</v>
      </c>
      <c r="AC93" s="0" t="n">
        <v>0.0697797077</v>
      </c>
      <c r="AD93" s="0" t="n">
        <v>0.0697797077</v>
      </c>
      <c r="AE93" s="0" t="n">
        <v>0.0697797077</v>
      </c>
      <c r="AF93" s="0" t="n">
        <v>0.0665166337</v>
      </c>
      <c r="AG93" s="0" t="n">
        <v>0.0623229613</v>
      </c>
      <c r="AH93" s="0" t="n">
        <v>0.0573146607</v>
      </c>
      <c r="AI93" s="0" t="n">
        <v>0.0516317029</v>
      </c>
      <c r="AJ93" s="0" t="n">
        <v>0.0454351265</v>
      </c>
      <c r="AK93" s="0" t="n">
        <v>0.0389021156</v>
      </c>
      <c r="AL93" s="0" t="n">
        <v>0.0322187123</v>
      </c>
      <c r="AM93" s="0" t="n">
        <v>0.0255700787</v>
      </c>
      <c r="AN93" s="0" t="n">
        <v>0.0191287615</v>
      </c>
      <c r="AO93" s="0" t="n">
        <v>0.0130421558</v>
      </c>
      <c r="AP93" s="0" t="n">
        <v>0.0074210864</v>
      </c>
      <c r="AQ93" s="0" t="n">
        <v>0.0023318042</v>
      </c>
      <c r="AR93" s="0" t="n">
        <v>-0.0022066153</v>
      </c>
      <c r="AS93" s="0" t="n">
        <v>-0.0062185596</v>
      </c>
      <c r="AT93" s="0" t="n">
        <v>-0.009762384</v>
      </c>
      <c r="AU93" s="0" t="n">
        <v>-0.0129168278</v>
      </c>
      <c r="AV93" s="0" t="n">
        <v>-0.0157654179</v>
      </c>
      <c r="AW93" s="0" t="n">
        <v>-0.0183804822</v>
      </c>
      <c r="AX93" s="0" t="n">
        <v>-0.0208074376</v>
      </c>
      <c r="AY93" s="0" t="n">
        <v>-0.0230491428</v>
      </c>
      <c r="AZ93" s="0" t="n">
        <v>-0.025049538</v>
      </c>
      <c r="BA93" s="0" t="n">
        <v>-0.0262630438</v>
      </c>
      <c r="BB93" s="0" t="n">
        <v>-0.0270227028</v>
      </c>
      <c r="BC93" s="0" t="n">
        <v>-0.0269109423</v>
      </c>
      <c r="BD93" s="0" t="n">
        <v>-0.0254008245</v>
      </c>
      <c r="BE93" s="0" t="n">
        <v>-0.021853429</v>
      </c>
      <c r="BF93" s="0" t="n">
        <v>-0.015531029</v>
      </c>
      <c r="BG93" s="0" t="n">
        <v>-0.0056249665</v>
      </c>
      <c r="BH93" s="0" t="n">
        <v>0.0087164617</v>
      </c>
      <c r="BI93" s="0" t="n">
        <v>0.0284158964</v>
      </c>
    </row>
    <row r="94" customFormat="false" ht="12.75" hidden="false" customHeight="false" outlineLevel="0" collapsed="false">
      <c r="A94" s="0" t="s">
        <v>417</v>
      </c>
      <c r="B94" s="0" t="s">
        <v>333</v>
      </c>
    </row>
    <row r="95" customFormat="false" ht="12.75" hidden="false" customHeight="false" outlineLevel="0" collapsed="false">
      <c r="A95" s="0" t="s">
        <v>265</v>
      </c>
      <c r="B95" s="0" t="s">
        <v>333</v>
      </c>
    </row>
    <row r="96" customFormat="false" ht="12.75" hidden="false" customHeight="false" outlineLevel="0" collapsed="false">
      <c r="A96" s="0" t="s">
        <v>266</v>
      </c>
      <c r="B96" s="0" t="s">
        <v>333</v>
      </c>
    </row>
    <row r="97" customFormat="false" ht="12.75" hidden="false" customHeight="false" outlineLevel="0" collapsed="false">
      <c r="A97" s="0" t="s">
        <v>418</v>
      </c>
      <c r="B97" s="0" t="s">
        <v>333</v>
      </c>
    </row>
    <row r="98" customFormat="false" ht="12.75" hidden="false" customHeight="false" outlineLevel="0" collapsed="false">
      <c r="A98" s="0" t="s">
        <v>419</v>
      </c>
    </row>
    <row r="99" customFormat="false" ht="12.75" hidden="false" customHeight="false" outlineLevel="0" collapsed="false">
      <c r="A99" s="0" t="s">
        <v>420</v>
      </c>
      <c r="B99" s="0" t="n">
        <v>0.8</v>
      </c>
      <c r="C99" s="0" t="n">
        <v>0.9180914034</v>
      </c>
      <c r="D99" s="0" t="n">
        <v>1.0372483909</v>
      </c>
      <c r="E99" s="0" t="n">
        <v>1.1564491176</v>
      </c>
      <c r="F99" s="0" t="n">
        <v>1.2744376336</v>
      </c>
      <c r="G99" s="0" t="n">
        <v>1.3896660378</v>
      </c>
      <c r="H99" s="0" t="n">
        <v>1.5002550487</v>
      </c>
      <c r="I99" s="0" t="n">
        <v>1.6039599635</v>
      </c>
      <c r="J99" s="0" t="n">
        <v>1.6981296298</v>
      </c>
      <c r="K99" s="0" t="n">
        <v>1.7796446017</v>
      </c>
      <c r="L99" s="0" t="n">
        <v>1.8448153924</v>
      </c>
      <c r="M99" s="0" t="n">
        <v>1.8938654093</v>
      </c>
      <c r="N99" s="0" t="n">
        <v>1.9300487607</v>
      </c>
      <c r="O99" s="0" t="n">
        <v>1.9560767178</v>
      </c>
      <c r="P99" s="0" t="n">
        <v>1.9741974957</v>
      </c>
      <c r="Q99" s="0" t="n">
        <v>1.9862656049</v>
      </c>
      <c r="R99" s="0" t="n">
        <v>1.9938019768</v>
      </c>
      <c r="S99" s="0" t="n">
        <v>1.998045938</v>
      </c>
      <c r="T99" s="0" t="n">
        <v>2</v>
      </c>
      <c r="U99" s="0" t="n">
        <v>2</v>
      </c>
      <c r="V99" s="0" t="n">
        <v>2</v>
      </c>
      <c r="W99" s="0" t="n">
        <v>2</v>
      </c>
      <c r="X99" s="0" t="n">
        <v>2</v>
      </c>
      <c r="Y99" s="0" t="n">
        <v>2</v>
      </c>
      <c r="Z99" s="0" t="n">
        <v>2</v>
      </c>
      <c r="AA99" s="0" t="n">
        <v>2</v>
      </c>
      <c r="AB99" s="0" t="n">
        <v>2</v>
      </c>
      <c r="AC99" s="0" t="n">
        <v>1.9973869704</v>
      </c>
      <c r="AD99" s="0" t="n">
        <v>1.9928312976</v>
      </c>
      <c r="AE99" s="0" t="n">
        <v>1.9868734476</v>
      </c>
      <c r="AF99" s="0" t="n">
        <v>1.9672031568</v>
      </c>
      <c r="AG99" s="0" t="n">
        <v>1.9328910502</v>
      </c>
      <c r="AH99" s="0" t="n">
        <v>1.8835167565</v>
      </c>
      <c r="AI99" s="0" t="n">
        <v>1.8191790504</v>
      </c>
      <c r="AJ99" s="0" t="n">
        <v>1.7405244104</v>
      </c>
      <c r="AK99" s="0" t="n">
        <v>1.6487821113</v>
      </c>
      <c r="AL99" s="0" t="n">
        <v>1.5457879635</v>
      </c>
      <c r="AM99" s="0" t="n">
        <v>1.4339728977</v>
      </c>
      <c r="AN99" s="0" t="n">
        <v>1.3162903151</v>
      </c>
      <c r="AO99" s="0" t="n">
        <v>1.1960623744</v>
      </c>
      <c r="AP99" s="0" t="n">
        <v>1.0767433367</v>
      </c>
      <c r="AQ99" s="0" t="n">
        <v>0.9616254643</v>
      </c>
      <c r="AR99" s="0" t="n">
        <v>0.8535393864</v>
      </c>
      <c r="AS99" s="0" t="n">
        <v>0.7546122469</v>
      </c>
      <c r="AT99" s="0" t="n">
        <v>0.6661354704</v>
      </c>
      <c r="AU99" s="0" t="n">
        <v>0.5885649161</v>
      </c>
      <c r="AV99" s="0" t="n">
        <v>0.5216446367</v>
      </c>
      <c r="AW99" s="0" t="n">
        <v>0.464625472</v>
      </c>
      <c r="AX99" s="0" t="n">
        <v>0.4165463482</v>
      </c>
      <c r="AY99" s="0" t="n">
        <v>0.3765544245</v>
      </c>
      <c r="AZ99" s="0" t="n">
        <v>0.3442516716</v>
      </c>
      <c r="BA99" s="0" t="n">
        <v>0.3225584651</v>
      </c>
      <c r="BB99" s="0" t="n">
        <v>0.3115676902</v>
      </c>
      <c r="BC99" s="0" t="n">
        <v>0.3136319486</v>
      </c>
      <c r="BD99" s="0" t="n">
        <v>0.3332217459</v>
      </c>
      <c r="BE99" s="0" t="n">
        <v>0.3765277026</v>
      </c>
      <c r="BF99" s="0" t="n">
        <v>0.4506804418</v>
      </c>
      <c r="BG99" s="0" t="n">
        <v>0.5626327757</v>
      </c>
      <c r="BH99" s="0" t="n">
        <v>0.7179984105</v>
      </c>
      <c r="BI99" s="0" t="n">
        <v>0.9203753704</v>
      </c>
    </row>
    <row r="100" customFormat="false" ht="12.75" hidden="false" customHeight="false" outlineLevel="0" collapsed="false">
      <c r="A100" s="0" t="s">
        <v>421</v>
      </c>
      <c r="B100" s="0" t="n">
        <v>2.1423630968</v>
      </c>
      <c r="C100" s="0" t="n">
        <v>2.323091783</v>
      </c>
      <c r="D100" s="0" t="n">
        <v>2.4973525527</v>
      </c>
      <c r="E100" s="0" t="n">
        <v>2.6624602127</v>
      </c>
      <c r="F100" s="0" t="n">
        <v>2.8146001054</v>
      </c>
      <c r="G100" s="0" t="n">
        <v>2.9490421179</v>
      </c>
      <c r="H100" s="0" t="n">
        <v>3.0602481788</v>
      </c>
      <c r="I100" s="0" t="n">
        <v>3.1418726936</v>
      </c>
      <c r="J100" s="0" t="n">
        <v>3.186644274</v>
      </c>
      <c r="K100" s="0" t="n">
        <v>3.1860966885</v>
      </c>
      <c r="L100" s="0" t="n">
        <v>3.1300759715</v>
      </c>
      <c r="M100" s="0" t="n">
        <v>3.0533815221</v>
      </c>
      <c r="N100" s="0" t="n">
        <v>2.9872896839</v>
      </c>
      <c r="O100" s="0" t="n">
        <v>2.9308486373</v>
      </c>
      <c r="P100" s="0" t="n">
        <v>2.8831534983</v>
      </c>
      <c r="Q100" s="0" t="n">
        <v>2.8433528546</v>
      </c>
      <c r="R100" s="0" t="n">
        <v>2.8106527801</v>
      </c>
      <c r="S100" s="0" t="n">
        <v>2.7843187443</v>
      </c>
      <c r="T100" s="0" t="n">
        <v>2.7636758252</v>
      </c>
      <c r="U100" s="0" t="n">
        <v>2.7433286878</v>
      </c>
      <c r="V100" s="0" t="n">
        <v>2.740262712</v>
      </c>
      <c r="W100" s="0" t="n">
        <v>2.7372733856</v>
      </c>
      <c r="X100" s="0" t="n">
        <v>2.7343587923</v>
      </c>
      <c r="Y100" s="0" t="n">
        <v>2.7315170639</v>
      </c>
      <c r="Z100" s="0" t="n">
        <v>2.7287463787</v>
      </c>
      <c r="AA100" s="0" t="n">
        <v>2.7260449606</v>
      </c>
      <c r="AB100" s="0" t="n">
        <v>2.723411078</v>
      </c>
      <c r="AC100" s="0" t="n">
        <v>2.6941794747</v>
      </c>
      <c r="AD100" s="0" t="n">
        <v>2.6681988341</v>
      </c>
      <c r="AE100" s="0" t="n">
        <v>2.6450850119</v>
      </c>
      <c r="AF100" s="0" t="n">
        <v>2.4944664379</v>
      </c>
      <c r="AG100" s="0" t="n">
        <v>2.3152619459</v>
      </c>
      <c r="AH100" s="0" t="n">
        <v>2.1113942273</v>
      </c>
      <c r="AI100" s="0" t="n">
        <v>1.8876025633</v>
      </c>
      <c r="AJ100" s="0" t="n">
        <v>1.6496437693</v>
      </c>
      <c r="AK100" s="0" t="n">
        <v>1.4043976609</v>
      </c>
      <c r="AL100" s="0" t="n">
        <v>1.1597990997</v>
      </c>
      <c r="AM100" s="0" t="n">
        <v>0.9245112304</v>
      </c>
      <c r="AN100" s="0" t="n">
        <v>0.7072834409</v>
      </c>
      <c r="AO100" s="0" t="n">
        <v>0.5160213904</v>
      </c>
      <c r="AP100" s="0" t="n">
        <v>0.3567247181</v>
      </c>
      <c r="AQ100" s="0" t="n">
        <v>0.232569299</v>
      </c>
      <c r="AR100" s="0" t="n">
        <v>0.1434394118</v>
      </c>
      <c r="AS100" s="0" t="n">
        <v>0.0860989191</v>
      </c>
      <c r="AT100" s="0" t="n">
        <v>0.0549728067</v>
      </c>
      <c r="AU100" s="0" t="n">
        <v>0.0433148756</v>
      </c>
      <c r="AV100" s="0" t="n">
        <v>0.044471167</v>
      </c>
      <c r="AW100" s="0" t="n">
        <v>0.0530226195</v>
      </c>
      <c r="AX100" s="0" t="n">
        <v>0.0657321607</v>
      </c>
      <c r="AY100" s="0" t="n">
        <v>0.0823355188</v>
      </c>
      <c r="AZ100" s="0" t="n">
        <v>0.1062590214</v>
      </c>
      <c r="BA100" s="0" t="n">
        <v>0.1707877406</v>
      </c>
      <c r="BB100" s="0" t="n">
        <v>0.2511351783</v>
      </c>
      <c r="BC100" s="0" t="n">
        <v>0.3704653327</v>
      </c>
      <c r="BD100" s="0" t="n">
        <v>0.5536553982</v>
      </c>
      <c r="BE100" s="0" t="n">
        <v>0.8244804793</v>
      </c>
      <c r="BF100" s="0" t="n">
        <v>1.2011515363</v>
      </c>
      <c r="BG100" s="0" t="n">
        <v>1.6917750409</v>
      </c>
      <c r="BH100" s="0" t="n">
        <v>2.2923444372</v>
      </c>
      <c r="BI100" s="0" t="n">
        <v>2.990063121</v>
      </c>
    </row>
    <row r="101" customFormat="false" ht="12.75" hidden="false" customHeight="false" outlineLevel="0" collapsed="false">
      <c r="A101" s="0" t="s">
        <v>422</v>
      </c>
      <c r="B101" s="0" t="n">
        <v>0.0068</v>
      </c>
      <c r="C101" s="0" t="n">
        <v>0.02663</v>
      </c>
      <c r="D101" s="0" t="n">
        <v>0.0489165351</v>
      </c>
      <c r="E101" s="0" t="n">
        <v>0.0736248315</v>
      </c>
      <c r="F101" s="0" t="n">
        <v>0.1006954386</v>
      </c>
      <c r="G101" s="0" t="n">
        <v>0.1300389935</v>
      </c>
      <c r="H101" s="0" t="n">
        <v>0.1615296696</v>
      </c>
      <c r="I101" s="0" t="n">
        <v>0.1949978041</v>
      </c>
      <c r="J101" s="0" t="n">
        <v>0.2302218581</v>
      </c>
      <c r="K101" s="0" t="n">
        <v>0.2669195524</v>
      </c>
      <c r="L101" s="0" t="n">
        <v>0.3047376786</v>
      </c>
      <c r="M101" s="0" t="n">
        <v>0.3432396215</v>
      </c>
      <c r="N101" s="0" t="n">
        <v>0.3820052661</v>
      </c>
      <c r="O101" s="0" t="n">
        <v>0.4207063535</v>
      </c>
      <c r="P101" s="0" t="n">
        <v>0.4590906126</v>
      </c>
      <c r="Q101" s="0" t="n">
        <v>0.4969682847</v>
      </c>
      <c r="R101" s="0" t="n">
        <v>0.5342007177</v>
      </c>
      <c r="S101" s="0" t="n">
        <v>0.5706907492</v>
      </c>
      <c r="T101" s="0" t="n">
        <v>0.6063746289</v>
      </c>
      <c r="U101" s="0" t="n">
        <v>0.6412152632</v>
      </c>
      <c r="V101" s="0" t="n">
        <v>0.6751848816</v>
      </c>
      <c r="W101" s="0" t="n">
        <v>0.7083052596</v>
      </c>
      <c r="X101" s="0" t="n">
        <v>0.7405976281</v>
      </c>
      <c r="Y101" s="0" t="n">
        <v>0.7720826874</v>
      </c>
      <c r="Z101" s="0" t="n">
        <v>0.8027806202</v>
      </c>
      <c r="AA101" s="0" t="n">
        <v>0.8327111047</v>
      </c>
      <c r="AB101" s="0" t="n">
        <v>0.8618933271</v>
      </c>
      <c r="AC101" s="0" t="n">
        <v>0.8903459939</v>
      </c>
      <c r="AD101" s="0" t="n">
        <v>0.9180220183</v>
      </c>
      <c r="AE101" s="0" t="n">
        <v>0.9448922503</v>
      </c>
      <c r="AF101" s="0" t="n">
        <v>0.9709417802</v>
      </c>
      <c r="AG101" s="0" t="n">
        <v>0.9958483146</v>
      </c>
      <c r="AH101" s="0" t="n">
        <v>1.019274383</v>
      </c>
      <c r="AI101" s="0" t="n">
        <v>1.0408804424</v>
      </c>
      <c r="AJ101" s="0" t="n">
        <v>1.0603379076</v>
      </c>
      <c r="AK101" s="0" t="n">
        <v>1.0773425701</v>
      </c>
      <c r="AL101" s="0" t="n">
        <v>1.0916285587</v>
      </c>
      <c r="AM101" s="0" t="n">
        <v>1.1029825438</v>
      </c>
      <c r="AN101" s="0" t="n">
        <v>1.1112573026</v>
      </c>
      <c r="AO101" s="0" t="n">
        <v>1.1163831279</v>
      </c>
      <c r="AP101" s="0" t="n">
        <v>1.1183751091</v>
      </c>
      <c r="AQ101" s="0" t="n">
        <v>1.1173343148</v>
      </c>
      <c r="AR101" s="0" t="n">
        <v>1.1134415935</v>
      </c>
      <c r="AS101" s="0" t="n">
        <v>1.1069440383</v>
      </c>
      <c r="AT101" s="0" t="n">
        <v>1.0981357436</v>
      </c>
      <c r="AU101" s="0" t="n">
        <v>1.0873357367</v>
      </c>
      <c r="AV101" s="0" t="n">
        <v>1.0748664662</v>
      </c>
      <c r="AW101" s="0" t="n">
        <v>1.0610359205</v>
      </c>
      <c r="AX101" s="0" t="n">
        <v>1.0461256593</v>
      </c>
      <c r="AY101" s="0" t="n">
        <v>1.0303861765</v>
      </c>
      <c r="AZ101" s="0" t="n">
        <v>1.0140403827</v>
      </c>
      <c r="BA101" s="0" t="n">
        <v>0.9972956649</v>
      </c>
      <c r="BB101" s="0" t="n">
        <v>0.9804272349</v>
      </c>
      <c r="BC101" s="0" t="n">
        <v>0.9637057463</v>
      </c>
      <c r="BD101" s="0" t="n">
        <v>0.9474539014</v>
      </c>
      <c r="BE101" s="0" t="n">
        <v>0.9320980975</v>
      </c>
      <c r="BF101" s="0" t="n">
        <v>0.9182088376</v>
      </c>
      <c r="BG101" s="0" t="n">
        <v>0.9065206277</v>
      </c>
      <c r="BH101" s="0" t="n">
        <v>0.8979234314</v>
      </c>
      <c r="BI101" s="0" t="n">
        <v>0.8934253059</v>
      </c>
    </row>
    <row r="102" customFormat="false" ht="12.75" hidden="false" customHeight="false" outlineLevel="0" collapsed="false">
      <c r="A102" s="0" t="s">
        <v>423</v>
      </c>
    </row>
    <row r="103" customFormat="false" ht="12.75" hidden="false" customHeight="false" outlineLevel="0" collapsed="false">
      <c r="A103" s="0" t="s">
        <v>424</v>
      </c>
    </row>
    <row r="104" customFormat="false" ht="12.75" hidden="false" customHeight="false" outlineLevel="0" collapsed="false">
      <c r="A104" s="0" t="s">
        <v>425</v>
      </c>
      <c r="B104" s="0" t="n">
        <v>63.5819868191</v>
      </c>
      <c r="C104" s="0" t="n">
        <v>75.7607289557</v>
      </c>
      <c r="D104" s="0" t="n">
        <v>89.4015630739</v>
      </c>
      <c r="E104" s="0" t="n">
        <v>104.5238230866</v>
      </c>
      <c r="F104" s="0" t="n">
        <v>121.150718374</v>
      </c>
      <c r="G104" s="0" t="n">
        <v>139.308864232</v>
      </c>
      <c r="H104" s="0" t="n">
        <v>159.0246308211</v>
      </c>
      <c r="I104" s="0" t="n">
        <v>180.3132538442</v>
      </c>
      <c r="J104" s="0" t="n">
        <v>203.1528416723</v>
      </c>
      <c r="K104" s="0" t="n">
        <v>227.4280212505</v>
      </c>
      <c r="L104" s="0" t="n">
        <v>252.8113660354</v>
      </c>
      <c r="M104" s="0" t="n">
        <v>279.6374150975</v>
      </c>
      <c r="N104" s="0" t="n">
        <v>308.3219686021</v>
      </c>
      <c r="O104" s="0" t="n">
        <v>338.7800004982</v>
      </c>
      <c r="P104" s="0" t="n">
        <v>370.9498157542</v>
      </c>
      <c r="Q104" s="0" t="n">
        <v>404.7825082146</v>
      </c>
      <c r="R104" s="0" t="n">
        <v>440.2334705814</v>
      </c>
      <c r="S104" s="0" t="n">
        <v>477.2540448486</v>
      </c>
      <c r="T104" s="0" t="n">
        <v>515.7807061775</v>
      </c>
      <c r="U104" s="0" t="n">
        <v>556.0238881768</v>
      </c>
      <c r="V104" s="0" t="n">
        <v>597.8813999992</v>
      </c>
      <c r="W104" s="0" t="n">
        <v>641.1561750893</v>
      </c>
      <c r="X104" s="0" t="n">
        <v>685.8339198805</v>
      </c>
      <c r="Y104" s="0" t="n">
        <v>731.8937702194</v>
      </c>
      <c r="Z104" s="0" t="n">
        <v>779.3134181626</v>
      </c>
      <c r="AA104" s="0" t="n">
        <v>828.076009478</v>
      </c>
      <c r="AB104" s="0" t="n">
        <v>878.1813063405</v>
      </c>
      <c r="AC104" s="0" t="n">
        <v>929.3560788125</v>
      </c>
      <c r="AD104" s="0" t="n">
        <v>981.8958338586</v>
      </c>
      <c r="AE104" s="0" t="n">
        <v>1035.8845880384</v>
      </c>
      <c r="AF104" s="0" t="n">
        <v>1090.0155819592</v>
      </c>
      <c r="AG104" s="0" t="n">
        <v>1145.1380055471</v>
      </c>
      <c r="AH104" s="0" t="n">
        <v>1201.2119876309</v>
      </c>
      <c r="AI104" s="0" t="n">
        <v>1258.1988183714</v>
      </c>
      <c r="AJ104" s="0" t="n">
        <v>1316.0600348542</v>
      </c>
      <c r="AK104" s="0" t="n">
        <v>1374.7558625665</v>
      </c>
      <c r="AL104" s="0" t="n">
        <v>1434.2429046092</v>
      </c>
      <c r="AM104" s="0" t="n">
        <v>1494.4712249592</v>
      </c>
      <c r="AN104" s="0" t="n">
        <v>1555.3813042009</v>
      </c>
      <c r="AO104" s="0" t="n">
        <v>1616.9016516631</v>
      </c>
      <c r="AP104" s="0" t="n">
        <v>1678.9478845052</v>
      </c>
      <c r="AQ104" s="0" t="n">
        <v>1741.423654203</v>
      </c>
      <c r="AR104" s="0" t="n">
        <v>1804.2229264577</v>
      </c>
      <c r="AS104" s="0" t="n">
        <v>1867.2320608434</v>
      </c>
      <c r="AT104" s="0" t="n">
        <v>1930.329231687</v>
      </c>
      <c r="AU104" s="0" t="n">
        <v>1993.3780299443</v>
      </c>
      <c r="AV104" s="0" t="n">
        <v>2056.2110807249</v>
      </c>
      <c r="AW104" s="0" t="n">
        <v>2118.5972104406</v>
      </c>
      <c r="AX104" s="0" t="n">
        <v>2180.180387706</v>
      </c>
      <c r="AY104" s="0" t="n">
        <v>2240.3676320812</v>
      </c>
      <c r="AZ104" s="0" t="n">
        <v>2298.1198684924</v>
      </c>
      <c r="BA104" s="0" t="n">
        <v>2375.5288149927</v>
      </c>
      <c r="BB104" s="0" t="n">
        <v>2448.5641772285</v>
      </c>
      <c r="BC104" s="0" t="n">
        <v>2518.3605880793</v>
      </c>
      <c r="BD104" s="0" t="n">
        <v>2585.7119868595</v>
      </c>
      <c r="BE104" s="0" t="n">
        <v>2651.1677562977</v>
      </c>
      <c r="BF104" s="0" t="n">
        <v>2715.0960065809</v>
      </c>
      <c r="BG104" s="0" t="n">
        <v>2777.7253794446</v>
      </c>
      <c r="BH104" s="0" t="n">
        <v>2839.1737825298</v>
      </c>
      <c r="BI104" s="0" t="n">
        <v>2899.4703486941</v>
      </c>
    </row>
    <row r="105" customFormat="false" ht="12.75" hidden="false" customHeight="false" outlineLevel="0" collapsed="false">
      <c r="A105" s="0" t="s">
        <v>426</v>
      </c>
      <c r="B105" s="0" t="n">
        <v>0.0017088</v>
      </c>
      <c r="C105" s="0" t="n">
        <v>0.0022505212</v>
      </c>
      <c r="D105" s="0" t="n">
        <v>0.0028726109</v>
      </c>
      <c r="E105" s="0" t="n">
        <v>0.0035707901</v>
      </c>
      <c r="F105" s="0" t="n">
        <v>0.0043365907</v>
      </c>
      <c r="G105" s="0" t="n">
        <v>0.0051562284</v>
      </c>
      <c r="H105" s="0" t="n">
        <v>0.0060095431</v>
      </c>
      <c r="I105" s="0" t="n">
        <v>0.0068690758</v>
      </c>
      <c r="J105" s="0" t="n">
        <v>0.0076993301</v>
      </c>
      <c r="K105" s="0" t="n">
        <v>0.0084562502</v>
      </c>
      <c r="L105" s="0" t="n">
        <v>0.009086928</v>
      </c>
      <c r="M105" s="0" t="n">
        <v>0.0095765589</v>
      </c>
      <c r="N105" s="0" t="n">
        <v>0.0099459855</v>
      </c>
      <c r="O105" s="0" t="n">
        <v>0.0102160505</v>
      </c>
      <c r="P105" s="0" t="n">
        <v>0.0104062069</v>
      </c>
      <c r="Q105" s="0" t="n">
        <v>0.0105338203</v>
      </c>
      <c r="R105" s="0" t="n">
        <v>0.0106139077</v>
      </c>
      <c r="S105" s="0" t="n">
        <v>0.0106591408</v>
      </c>
      <c r="T105" s="0" t="n">
        <v>0.01068</v>
      </c>
      <c r="U105" s="0" t="n">
        <v>0.01068</v>
      </c>
      <c r="V105" s="0" t="n">
        <v>0.01068</v>
      </c>
      <c r="W105" s="0" t="n">
        <v>0.01068</v>
      </c>
      <c r="X105" s="0" t="n">
        <v>0.01068</v>
      </c>
      <c r="Y105" s="0" t="n">
        <v>0.01068</v>
      </c>
      <c r="Z105" s="0" t="n">
        <v>0.01068</v>
      </c>
      <c r="AA105" s="0" t="n">
        <v>0.01068</v>
      </c>
      <c r="AB105" s="0" t="n">
        <v>0.01068</v>
      </c>
      <c r="AC105" s="0" t="n">
        <v>0.0106521111</v>
      </c>
      <c r="AD105" s="0" t="n">
        <v>0.0106035755</v>
      </c>
      <c r="AE105" s="0" t="n">
        <v>0.0105402685</v>
      </c>
      <c r="AF105" s="0" t="n">
        <v>0.0103326017</v>
      </c>
      <c r="AG105" s="0" t="n">
        <v>0.0099753011</v>
      </c>
      <c r="AH105" s="0" t="n">
        <v>0.0094721864</v>
      </c>
      <c r="AI105" s="0" t="n">
        <v>0.0088361312</v>
      </c>
      <c r="AJ105" s="0" t="n">
        <v>0.0080885653</v>
      </c>
      <c r="AK105" s="0" t="n">
        <v>0.0072583481</v>
      </c>
      <c r="AL105" s="0" t="n">
        <v>0.0063798593</v>
      </c>
      <c r="AM105" s="0" t="n">
        <v>0.005490263</v>
      </c>
      <c r="AN105" s="0" t="n">
        <v>0.0046260959</v>
      </c>
      <c r="AO105" s="0" t="n">
        <v>0.0038196091</v>
      </c>
      <c r="AP105" s="0" t="n">
        <v>0.0030955345</v>
      </c>
      <c r="AQ105" s="0" t="n">
        <v>0.0024690118</v>
      </c>
      <c r="AR105" s="0" t="n">
        <v>0.0019451737</v>
      </c>
      <c r="AS105" s="0" t="n">
        <v>0.0015204038</v>
      </c>
      <c r="AT105" s="0" t="n">
        <v>0.0011847764</v>
      </c>
      <c r="AU105" s="0" t="n">
        <v>0.0009249111</v>
      </c>
      <c r="AV105" s="0" t="n">
        <v>0.000726542</v>
      </c>
      <c r="AW105" s="0" t="n">
        <v>0.0005763911</v>
      </c>
      <c r="AX105" s="0" t="n">
        <v>0.000463274</v>
      </c>
      <c r="AY105" s="0" t="n">
        <v>0.0003785879</v>
      </c>
      <c r="AZ105" s="0" t="n">
        <v>0.0003164196</v>
      </c>
      <c r="BA105" s="0" t="n">
        <v>0.0002777974</v>
      </c>
      <c r="BB105" s="0" t="n">
        <v>0.0002591887</v>
      </c>
      <c r="BC105" s="0" t="n">
        <v>0.0002626345</v>
      </c>
      <c r="BD105" s="0" t="n">
        <v>0.0002964681</v>
      </c>
      <c r="BE105" s="0" t="n">
        <v>0.0003785342</v>
      </c>
      <c r="BF105" s="0" t="n">
        <v>0.0005423113</v>
      </c>
      <c r="BG105" s="0" t="n">
        <v>0.0008452036</v>
      </c>
      <c r="BH105" s="0" t="n">
        <v>0.001376443</v>
      </c>
      <c r="BI105" s="0" t="n">
        <v>0.0022617325</v>
      </c>
    </row>
    <row r="106" customFormat="false" ht="12.75" hidden="false" customHeight="false" outlineLevel="0" collapsed="false">
      <c r="A106" s="0" t="s">
        <v>427</v>
      </c>
      <c r="B106" s="0" t="n">
        <v>0.1086488991</v>
      </c>
      <c r="C106" s="0" t="n">
        <v>0.1705011246</v>
      </c>
      <c r="D106" s="0" t="n">
        <v>0.2568159027</v>
      </c>
      <c r="E106" s="0" t="n">
        <v>0.3732326305</v>
      </c>
      <c r="F106" s="0" t="n">
        <v>0.5253810813</v>
      </c>
      <c r="G106" s="0" t="n">
        <v>0.7183083263</v>
      </c>
      <c r="H106" s="0" t="n">
        <v>0.955665375</v>
      </c>
      <c r="I106" s="0" t="n">
        <v>1.238585408</v>
      </c>
      <c r="J106" s="0" t="n">
        <v>1.5641407928</v>
      </c>
      <c r="K106" s="0" t="n">
        <v>1.9231882515</v>
      </c>
      <c r="L106" s="0" t="n">
        <v>2.2972786888</v>
      </c>
      <c r="M106" s="0" t="n">
        <v>2.6779641828</v>
      </c>
      <c r="N106" s="0" t="n">
        <v>3.0665658425</v>
      </c>
      <c r="O106" s="0" t="n">
        <v>3.4609935786</v>
      </c>
      <c r="P106" s="0" t="n">
        <v>3.8601805165</v>
      </c>
      <c r="Q106" s="0" t="n">
        <v>4.263906207</v>
      </c>
      <c r="R106" s="0" t="n">
        <v>4.6725974152</v>
      </c>
      <c r="S106" s="0" t="n">
        <v>5.0871180674</v>
      </c>
      <c r="T106" s="0" t="n">
        <v>5.508537942</v>
      </c>
      <c r="U106" s="0" t="n">
        <v>5.9383351257</v>
      </c>
      <c r="V106" s="0" t="n">
        <v>6.385373352</v>
      </c>
      <c r="W106" s="0" t="n">
        <v>6.84754795</v>
      </c>
      <c r="X106" s="0" t="n">
        <v>7.3247062643</v>
      </c>
      <c r="Y106" s="0" t="n">
        <v>7.8166254659</v>
      </c>
      <c r="Z106" s="0" t="n">
        <v>8.323067306</v>
      </c>
      <c r="AA106" s="0" t="n">
        <v>8.8438517812</v>
      </c>
      <c r="AB106" s="0" t="n">
        <v>9.3789763517</v>
      </c>
      <c r="AC106" s="0" t="n">
        <v>9.8996041789</v>
      </c>
      <c r="AD106" s="0" t="n">
        <v>10.4116065781</v>
      </c>
      <c r="AE106" s="0" t="n">
        <v>10.9185016702</v>
      </c>
      <c r="AF106" s="0" t="n">
        <v>11.2626968059</v>
      </c>
      <c r="AG106" s="0" t="n">
        <v>11.4230963586</v>
      </c>
      <c r="AH106" s="0" t="n">
        <v>11.3781039053</v>
      </c>
      <c r="AI106" s="0" t="n">
        <v>11.1176097781</v>
      </c>
      <c r="AJ106" s="0" t="n">
        <v>10.6450375915</v>
      </c>
      <c r="AK106" s="0" t="n">
        <v>9.9784566616</v>
      </c>
      <c r="AL106" s="0" t="n">
        <v>9.1502679954</v>
      </c>
      <c r="AM106" s="0" t="n">
        <v>8.2050400474</v>
      </c>
      <c r="AN106" s="0" t="n">
        <v>7.1953431003</v>
      </c>
      <c r="AO106" s="0" t="n">
        <v>6.1759322519</v>
      </c>
      <c r="AP106" s="0" t="n">
        <v>5.1972410818</v>
      </c>
      <c r="AQ106" s="0" t="n">
        <v>4.2995956117</v>
      </c>
      <c r="AR106" s="0" t="n">
        <v>3.5095270263</v>
      </c>
      <c r="AS106" s="0" t="n">
        <v>2.8389468093</v>
      </c>
      <c r="AT106" s="0" t="n">
        <v>2.2870084434</v>
      </c>
      <c r="AU106" s="0" t="n">
        <v>1.8436975131</v>
      </c>
      <c r="AV106" s="0" t="n">
        <v>1.4939238117</v>
      </c>
      <c r="AW106" s="0" t="n">
        <v>1.2211406487</v>
      </c>
      <c r="AX106" s="0" t="n">
        <v>1.0100208819</v>
      </c>
      <c r="AY106" s="0" t="n">
        <v>0.8481761584</v>
      </c>
      <c r="AZ106" s="0" t="n">
        <v>0.7271701692</v>
      </c>
      <c r="BA106" s="0" t="n">
        <v>0.6599156865</v>
      </c>
      <c r="BB106" s="0" t="n">
        <v>0.6346402058</v>
      </c>
      <c r="BC106" s="0" t="n">
        <v>0.6614084943</v>
      </c>
      <c r="BD106" s="0" t="n">
        <v>0.7665810534</v>
      </c>
      <c r="BE106" s="0" t="n">
        <v>1.0035576816</v>
      </c>
      <c r="BF106" s="0" t="n">
        <v>1.4724273476</v>
      </c>
      <c r="BG106" s="0" t="n">
        <v>2.347743378</v>
      </c>
      <c r="BH106" s="0" t="n">
        <v>3.9079608381</v>
      </c>
      <c r="BI106" s="0" t="n">
        <v>6.5578263087</v>
      </c>
    </row>
    <row r="107" customFormat="false" ht="12.75" hidden="false" customHeight="false" outlineLevel="0" collapsed="false">
      <c r="A107" s="0" t="s">
        <v>428</v>
      </c>
      <c r="B107" s="0" t="n">
        <v>63.4733379201</v>
      </c>
      <c r="C107" s="0" t="n">
        <v>75.5902278311</v>
      </c>
      <c r="D107" s="0" t="n">
        <v>89.1447471712</v>
      </c>
      <c r="E107" s="0" t="n">
        <v>104.150590456</v>
      </c>
      <c r="F107" s="0" t="n">
        <v>120.6253372926</v>
      </c>
      <c r="G107" s="0" t="n">
        <v>138.5905559057</v>
      </c>
      <c r="H107" s="0" t="n">
        <v>158.0689654461</v>
      </c>
      <c r="I107" s="0" t="n">
        <v>179.0746684362</v>
      </c>
      <c r="J107" s="0" t="n">
        <v>201.5887008794</v>
      </c>
      <c r="K107" s="0" t="n">
        <v>225.504832999</v>
      </c>
      <c r="L107" s="0" t="n">
        <v>250.5140873466</v>
      </c>
      <c r="M107" s="0" t="n">
        <v>276.9594509147</v>
      </c>
      <c r="N107" s="0" t="n">
        <v>305.2554027597</v>
      </c>
      <c r="O107" s="0" t="n">
        <v>335.3190069196</v>
      </c>
      <c r="P107" s="0" t="n">
        <v>367.0896352377</v>
      </c>
      <c r="Q107" s="0" t="n">
        <v>400.5186020076</v>
      </c>
      <c r="R107" s="0" t="n">
        <v>435.5608731661</v>
      </c>
      <c r="S107" s="0" t="n">
        <v>472.1669267812</v>
      </c>
      <c r="T107" s="0" t="n">
        <v>510.2721682355</v>
      </c>
      <c r="U107" s="0" t="n">
        <v>550.0855530511</v>
      </c>
      <c r="V107" s="0" t="n">
        <v>591.4960266472</v>
      </c>
      <c r="W107" s="0" t="n">
        <v>634.3086271393</v>
      </c>
      <c r="X107" s="0" t="n">
        <v>678.5092136162</v>
      </c>
      <c r="Y107" s="0" t="n">
        <v>724.0771447535</v>
      </c>
      <c r="Z107" s="0" t="n">
        <v>770.9903508566</v>
      </c>
      <c r="AA107" s="0" t="n">
        <v>819.2321576968</v>
      </c>
      <c r="AB107" s="0" t="n">
        <v>868.8023299888</v>
      </c>
      <c r="AC107" s="0" t="n">
        <v>919.4564746336</v>
      </c>
      <c r="AD107" s="0" t="n">
        <v>971.4842272805</v>
      </c>
      <c r="AE107" s="0" t="n">
        <v>1024.9660863682</v>
      </c>
      <c r="AF107" s="0" t="n">
        <v>1078.7528851533</v>
      </c>
      <c r="AG107" s="0" t="n">
        <v>1133.7149091886</v>
      </c>
      <c r="AH107" s="0" t="n">
        <v>1189.8338837256</v>
      </c>
      <c r="AI107" s="0" t="n">
        <v>1247.0812085933</v>
      </c>
      <c r="AJ107" s="0" t="n">
        <v>1305.4149972627</v>
      </c>
      <c r="AK107" s="0" t="n">
        <v>1364.7774059049</v>
      </c>
      <c r="AL107" s="0" t="n">
        <v>1425.0926366138</v>
      </c>
      <c r="AM107" s="0" t="n">
        <v>1486.2661849118</v>
      </c>
      <c r="AN107" s="0" t="n">
        <v>1548.1859611006</v>
      </c>
      <c r="AO107" s="0" t="n">
        <v>1610.7257194111</v>
      </c>
      <c r="AP107" s="0" t="n">
        <v>1673.7506434234</v>
      </c>
      <c r="AQ107" s="0" t="n">
        <v>1737.1240585913</v>
      </c>
      <c r="AR107" s="0" t="n">
        <v>1800.7133994314</v>
      </c>
      <c r="AS107" s="0" t="n">
        <v>1864.3931140341</v>
      </c>
      <c r="AT107" s="0" t="n">
        <v>1928.0422232436</v>
      </c>
      <c r="AU107" s="0" t="n">
        <v>1991.5343324311</v>
      </c>
      <c r="AV107" s="0" t="n">
        <v>2054.7171569132</v>
      </c>
      <c r="AW107" s="0" t="n">
        <v>2117.376069792</v>
      </c>
      <c r="AX107" s="0" t="n">
        <v>2179.1703668242</v>
      </c>
      <c r="AY107" s="0" t="n">
        <v>2239.5194559227</v>
      </c>
      <c r="AZ107" s="0" t="n">
        <v>2297.3926983232</v>
      </c>
      <c r="BA107" s="0" t="n">
        <v>2374.8688993062</v>
      </c>
      <c r="BB107" s="0" t="n">
        <v>2447.9295370226</v>
      </c>
      <c r="BC107" s="0" t="n">
        <v>2517.699179585</v>
      </c>
      <c r="BD107" s="0" t="n">
        <v>2584.9454058061</v>
      </c>
      <c r="BE107" s="0" t="n">
        <v>2650.1641986161</v>
      </c>
      <c r="BF107" s="0" t="n">
        <v>2713.6235792333</v>
      </c>
      <c r="BG107" s="0" t="n">
        <v>2775.3776360666</v>
      </c>
      <c r="BH107" s="0" t="n">
        <v>2835.2658216917</v>
      </c>
      <c r="BI107" s="0" t="n">
        <v>2892.9125223853</v>
      </c>
    </row>
    <row r="108" customFormat="false" ht="12.75" hidden="false" customHeight="false" outlineLevel="0" collapsed="false">
      <c r="A108" s="0" t="s">
        <v>429</v>
      </c>
      <c r="B108" s="0" t="n">
        <v>0</v>
      </c>
      <c r="C108" s="0" t="n">
        <v>0</v>
      </c>
      <c r="D108" s="0" t="n">
        <v>0</v>
      </c>
      <c r="E108" s="0" t="n">
        <v>0</v>
      </c>
      <c r="F108" s="0" t="n">
        <v>0</v>
      </c>
      <c r="G108" s="0" t="n">
        <v>0</v>
      </c>
      <c r="H108" s="0" t="n">
        <v>0</v>
      </c>
      <c r="I108" s="0" t="n">
        <v>0</v>
      </c>
      <c r="J108" s="0" t="n">
        <v>0</v>
      </c>
      <c r="K108" s="0" t="n">
        <v>0</v>
      </c>
      <c r="L108" s="0" t="n">
        <v>0</v>
      </c>
      <c r="M108" s="0" t="n">
        <v>0</v>
      </c>
      <c r="N108" s="0" t="n">
        <v>0</v>
      </c>
      <c r="O108" s="0" t="n">
        <v>0</v>
      </c>
      <c r="P108" s="0" t="n">
        <v>0</v>
      </c>
      <c r="Q108" s="0" t="n">
        <v>0</v>
      </c>
      <c r="R108" s="0" t="n">
        <v>0</v>
      </c>
      <c r="S108" s="0" t="n">
        <v>0</v>
      </c>
      <c r="T108" s="0" t="n">
        <v>0</v>
      </c>
      <c r="U108" s="0" t="n">
        <v>0</v>
      </c>
      <c r="V108" s="0" t="n">
        <v>0</v>
      </c>
      <c r="W108" s="0" t="n">
        <v>0</v>
      </c>
      <c r="X108" s="0" t="n">
        <v>0</v>
      </c>
      <c r="Y108" s="0" t="n">
        <v>0</v>
      </c>
      <c r="Z108" s="0" t="n">
        <v>0</v>
      </c>
      <c r="AA108" s="0" t="n">
        <v>0</v>
      </c>
      <c r="AB108" s="0" t="n">
        <v>0</v>
      </c>
      <c r="AC108" s="0" t="n">
        <v>0</v>
      </c>
      <c r="AD108" s="0" t="n">
        <v>0</v>
      </c>
      <c r="AE108" s="0" t="n">
        <v>0</v>
      </c>
      <c r="AF108" s="0" t="n">
        <v>0</v>
      </c>
      <c r="AG108" s="0" t="n">
        <v>0</v>
      </c>
      <c r="AH108" s="0" t="n">
        <v>0</v>
      </c>
      <c r="AI108" s="0" t="n">
        <v>0</v>
      </c>
      <c r="AJ108" s="0" t="n">
        <v>0</v>
      </c>
      <c r="AK108" s="0" t="n">
        <v>0</v>
      </c>
      <c r="AL108" s="0" t="n">
        <v>0</v>
      </c>
      <c r="AM108" s="0" t="n">
        <v>0</v>
      </c>
      <c r="AN108" s="0" t="n">
        <v>0</v>
      </c>
      <c r="AO108" s="0" t="n">
        <v>0</v>
      </c>
      <c r="AP108" s="0" t="n">
        <v>0</v>
      </c>
      <c r="AQ108" s="0" t="n">
        <v>0</v>
      </c>
      <c r="AR108" s="0" t="n">
        <v>0</v>
      </c>
      <c r="AS108" s="0" t="n">
        <v>0</v>
      </c>
      <c r="AT108" s="0" t="n">
        <v>0</v>
      </c>
      <c r="AU108" s="0" t="n">
        <v>0</v>
      </c>
      <c r="AV108" s="0" t="n">
        <v>0</v>
      </c>
      <c r="AW108" s="0" t="n">
        <v>0</v>
      </c>
      <c r="AX108" s="0" t="n">
        <v>0</v>
      </c>
      <c r="AY108" s="0" t="n">
        <v>0</v>
      </c>
      <c r="AZ108" s="0" t="n">
        <v>0</v>
      </c>
      <c r="BA108" s="0" t="n">
        <v>0</v>
      </c>
      <c r="BB108" s="0" t="n">
        <v>0</v>
      </c>
      <c r="BC108" s="0" t="n">
        <v>0</v>
      </c>
      <c r="BD108" s="0" t="n">
        <v>0</v>
      </c>
      <c r="BE108" s="0" t="n">
        <v>0</v>
      </c>
      <c r="BF108" s="0" t="n">
        <v>0</v>
      </c>
      <c r="BG108" s="0" t="n">
        <v>0</v>
      </c>
      <c r="BH108" s="0" t="n">
        <v>0</v>
      </c>
      <c r="BI108" s="0" t="n">
        <v>0</v>
      </c>
    </row>
    <row r="109" customFormat="false" ht="12.75" hidden="false" customHeight="false" outlineLevel="0" collapsed="false">
      <c r="A109" s="0" t="s">
        <v>430</v>
      </c>
      <c r="B109" s="0" t="n">
        <v>0.1296275116</v>
      </c>
      <c r="C109" s="0" t="n">
        <v>0.2150400604</v>
      </c>
      <c r="D109" s="0" t="n">
        <v>0.3514506463</v>
      </c>
      <c r="E109" s="0" t="n">
        <v>0.5651885233</v>
      </c>
      <c r="F109" s="0" t="n">
        <v>0.8939754599</v>
      </c>
      <c r="G109" s="0" t="n">
        <v>1.3906092805</v>
      </c>
      <c r="H109" s="0" t="n">
        <v>2.1270613761</v>
      </c>
      <c r="I109" s="0" t="n">
        <v>3.1985602074</v>
      </c>
      <c r="J109" s="0" t="n">
        <v>4.727123066</v>
      </c>
      <c r="K109" s="0" t="n">
        <v>6.8644682596</v>
      </c>
      <c r="L109" s="0" t="n">
        <v>8.1204767763</v>
      </c>
      <c r="M109" s="0" t="n">
        <v>8.3508303365</v>
      </c>
      <c r="N109" s="0" t="n">
        <v>8.5623183089</v>
      </c>
      <c r="O109" s="0" t="n">
        <v>8.751041343</v>
      </c>
      <c r="P109" s="0" t="n">
        <v>8.9148542453</v>
      </c>
      <c r="Q109" s="0" t="n">
        <v>9.0527280632</v>
      </c>
      <c r="R109" s="0" t="n">
        <v>9.1643248194</v>
      </c>
      <c r="S109" s="0" t="n">
        <v>9.2496912075</v>
      </c>
      <c r="T109" s="0" t="n">
        <v>8.8151492188</v>
      </c>
      <c r="U109" s="0" t="n">
        <v>8.5335124603</v>
      </c>
      <c r="V109" s="0" t="n">
        <v>8.5988415261</v>
      </c>
      <c r="W109" s="0" t="n">
        <v>8.6382927346</v>
      </c>
      <c r="X109" s="0" t="n">
        <v>8.6536836129</v>
      </c>
      <c r="Y109" s="0" t="n">
        <v>8.6467361879</v>
      </c>
      <c r="Z109" s="0" t="n">
        <v>8.6191465412</v>
      </c>
      <c r="AA109" s="0" t="n">
        <v>8.5726478282</v>
      </c>
      <c r="AB109" s="0" t="n">
        <v>9.0374357973</v>
      </c>
      <c r="AC109" s="0" t="n">
        <v>8.9244495073</v>
      </c>
      <c r="AD109" s="0" t="n">
        <v>8.8003127644</v>
      </c>
      <c r="AE109" s="0" t="n">
        <v>11.2504173725</v>
      </c>
      <c r="AF109" s="0" t="n">
        <v>11.828782292</v>
      </c>
      <c r="AG109" s="0" t="n">
        <v>12.2906176058</v>
      </c>
      <c r="AH109" s="0" t="n">
        <v>12.6120838829</v>
      </c>
      <c r="AI109" s="0" t="n">
        <v>12.7742120743</v>
      </c>
      <c r="AJ109" s="0" t="n">
        <v>12.7656594972</v>
      </c>
      <c r="AK109" s="0" t="n">
        <v>12.5853268165</v>
      </c>
      <c r="AL109" s="0" t="n">
        <v>12.2442006626</v>
      </c>
      <c r="AM109" s="0" t="n">
        <v>11.765682473</v>
      </c>
      <c r="AN109" s="0" t="n">
        <v>11.1838068021</v>
      </c>
      <c r="AO109" s="0" t="n">
        <v>10.5392785043</v>
      </c>
      <c r="AP109" s="0" t="n">
        <v>9.8739923859</v>
      </c>
      <c r="AQ109" s="0" t="n">
        <v>9.2253538458</v>
      </c>
      <c r="AR109" s="0" t="n">
        <v>8.6218491418</v>
      </c>
      <c r="AS109" s="0" t="n">
        <v>8.0807763892</v>
      </c>
      <c r="AT109" s="0" t="n">
        <v>7.6081466277</v>
      </c>
      <c r="AU109" s="0" t="n">
        <v>7.2000257084</v>
      </c>
      <c r="AV109" s="0" t="n">
        <v>6.844339234</v>
      </c>
      <c r="AW109" s="0" t="n">
        <v>6.522360554</v>
      </c>
      <c r="AX109" s="0" t="n">
        <v>6.2095935961</v>
      </c>
      <c r="AY109" s="0" t="n">
        <v>5.8762117258</v>
      </c>
      <c r="AZ109" s="0" t="n">
        <v>5.2968859104</v>
      </c>
      <c r="BA109" s="0" t="n">
        <v>4.9379252303</v>
      </c>
      <c r="BB109" s="0" t="n">
        <v>4.4163872293</v>
      </c>
      <c r="BC109" s="0" t="n">
        <v>3.7338459772</v>
      </c>
      <c r="BD109" s="0" t="n">
        <v>2.9197668038</v>
      </c>
      <c r="BE109" s="0" t="n">
        <v>2.0425930335</v>
      </c>
      <c r="BF109" s="0" t="n">
        <v>1.2082988365</v>
      </c>
      <c r="BG109" s="0" t="n">
        <v>0.5385170872</v>
      </c>
      <c r="BH109" s="0" t="n">
        <v>0.129278624</v>
      </c>
      <c r="BI109" s="0" t="n">
        <v>0</v>
      </c>
    </row>
    <row r="110" customFormat="false" ht="12.75" hidden="false" customHeight="false" outlineLevel="0" collapsed="false">
      <c r="A110" s="0" t="s">
        <v>431</v>
      </c>
      <c r="B110" s="0" t="n">
        <v>63.3437104084</v>
      </c>
      <c r="C110" s="0" t="n">
        <v>75.3751877707</v>
      </c>
      <c r="D110" s="0" t="n">
        <v>88.7932965248</v>
      </c>
      <c r="E110" s="0" t="n">
        <v>103.5854019328</v>
      </c>
      <c r="F110" s="0" t="n">
        <v>119.7313618327</v>
      </c>
      <c r="G110" s="0" t="n">
        <v>137.1999466252</v>
      </c>
      <c r="H110" s="0" t="n">
        <v>155.94190407</v>
      </c>
      <c r="I110" s="0" t="n">
        <v>175.8761082288</v>
      </c>
      <c r="J110" s="0" t="n">
        <v>196.8615778134</v>
      </c>
      <c r="K110" s="0" t="n">
        <v>218.6403647395</v>
      </c>
      <c r="L110" s="0" t="n">
        <v>242.3936105704</v>
      </c>
      <c r="M110" s="0" t="n">
        <v>268.6086205782</v>
      </c>
      <c r="N110" s="0" t="n">
        <v>296.6930844508</v>
      </c>
      <c r="O110" s="0" t="n">
        <v>326.5679655766</v>
      </c>
      <c r="P110" s="0" t="n">
        <v>358.1747809923</v>
      </c>
      <c r="Q110" s="0" t="n">
        <v>391.4658739444</v>
      </c>
      <c r="R110" s="0" t="n">
        <v>426.3965483467</v>
      </c>
      <c r="S110" s="0" t="n">
        <v>462.9172355737</v>
      </c>
      <c r="T110" s="0" t="n">
        <v>501.4570190167</v>
      </c>
      <c r="U110" s="0" t="n">
        <v>541.5520405908</v>
      </c>
      <c r="V110" s="0" t="n">
        <v>582.8971851211</v>
      </c>
      <c r="W110" s="0" t="n">
        <v>625.6703344047</v>
      </c>
      <c r="X110" s="0" t="n">
        <v>669.8555300033</v>
      </c>
      <c r="Y110" s="0" t="n">
        <v>715.4304085656</v>
      </c>
      <c r="Z110" s="0" t="n">
        <v>762.3712043154</v>
      </c>
      <c r="AA110" s="0" t="n">
        <v>810.6595098687</v>
      </c>
      <c r="AB110" s="0" t="n">
        <v>859.7648941915</v>
      </c>
      <c r="AC110" s="0" t="n">
        <v>910.5320251263</v>
      </c>
      <c r="AD110" s="0" t="n">
        <v>962.683914516</v>
      </c>
      <c r="AE110" s="0" t="n">
        <v>1013.7156689957</v>
      </c>
      <c r="AF110" s="0" t="n">
        <v>1066.9241028613</v>
      </c>
      <c r="AG110" s="0" t="n">
        <v>1121.4242915828</v>
      </c>
      <c r="AH110" s="0" t="n">
        <v>1177.2217998427</v>
      </c>
      <c r="AI110" s="0" t="n">
        <v>1234.3069965191</v>
      </c>
      <c r="AJ110" s="0" t="n">
        <v>1292.6493377656</v>
      </c>
      <c r="AK110" s="0" t="n">
        <v>1352.1920790884</v>
      </c>
      <c r="AL110" s="0" t="n">
        <v>1412.8484359511</v>
      </c>
      <c r="AM110" s="0" t="n">
        <v>1474.5005024389</v>
      </c>
      <c r="AN110" s="0" t="n">
        <v>1537.0021542985</v>
      </c>
      <c r="AO110" s="0" t="n">
        <v>1600.1864409069</v>
      </c>
      <c r="AP110" s="0" t="n">
        <v>1663.8766510375</v>
      </c>
      <c r="AQ110" s="0" t="n">
        <v>1727.8987047455</v>
      </c>
      <c r="AR110" s="0" t="n">
        <v>1792.0915502895</v>
      </c>
      <c r="AS110" s="0" t="n">
        <v>1856.3123376449</v>
      </c>
      <c r="AT110" s="0" t="n">
        <v>1920.4340766159</v>
      </c>
      <c r="AU110" s="0" t="n">
        <v>1984.3343067228</v>
      </c>
      <c r="AV110" s="0" t="n">
        <v>2047.8728176793</v>
      </c>
      <c r="AW110" s="0" t="n">
        <v>2110.853709238</v>
      </c>
      <c r="AX110" s="0" t="n">
        <v>2172.960773228</v>
      </c>
      <c r="AY110" s="0" t="n">
        <v>2233.6432441969</v>
      </c>
      <c r="AZ110" s="0" t="n">
        <v>2292.0958124128</v>
      </c>
      <c r="BA110" s="0" t="n">
        <v>2369.9309740759</v>
      </c>
      <c r="BB110" s="0" t="n">
        <v>2443.5131497934</v>
      </c>
      <c r="BC110" s="0" t="n">
        <v>2513.9653336078</v>
      </c>
      <c r="BD110" s="0" t="n">
        <v>2582.0256390023</v>
      </c>
      <c r="BE110" s="0" t="n">
        <v>2648.1216055826</v>
      </c>
      <c r="BF110" s="0" t="n">
        <v>2712.4152803969</v>
      </c>
      <c r="BG110" s="0" t="n">
        <v>2774.8391189794</v>
      </c>
      <c r="BH110" s="0" t="n">
        <v>2835.1365430677</v>
      </c>
      <c r="BI110" s="0" t="n">
        <v>2892.9125223853</v>
      </c>
    </row>
    <row r="111" customFormat="false" ht="12.75" hidden="false" customHeight="false" outlineLevel="0" collapsed="false">
      <c r="A111" s="0" t="s">
        <v>367</v>
      </c>
    </row>
    <row r="112" customFormat="false" ht="12.75" hidden="false" customHeight="false" outlineLevel="0" collapsed="false">
      <c r="A112" s="0" t="s">
        <v>432</v>
      </c>
      <c r="B112" s="0" t="n">
        <v>28.2088227111</v>
      </c>
      <c r="C112" s="0" t="n">
        <v>29.1017469404</v>
      </c>
      <c r="D112" s="0" t="n">
        <v>29.5574288866</v>
      </c>
      <c r="E112" s="0" t="n">
        <v>29.3746774311</v>
      </c>
      <c r="F112" s="0" t="n">
        <v>28.3557912579</v>
      </c>
      <c r="G112" s="0" t="n">
        <v>26.3073046735</v>
      </c>
      <c r="H112" s="0" t="n">
        <v>23.0420635099</v>
      </c>
      <c r="I112" s="0" t="n">
        <v>18.3823406865</v>
      </c>
      <c r="J112" s="0" t="n">
        <v>12.1631609803</v>
      </c>
      <c r="K112" s="0" t="n">
        <v>4.2338537853</v>
      </c>
      <c r="L112" s="0" t="n">
        <v>0.3543348019</v>
      </c>
      <c r="M112" s="0" t="n">
        <v>0.2834678415</v>
      </c>
      <c r="N112" s="0" t="n">
        <v>0.2267742732</v>
      </c>
      <c r="O112" s="0" t="n">
        <v>0.1814194186</v>
      </c>
      <c r="P112" s="0" t="n">
        <v>0.1451355349</v>
      </c>
      <c r="Q112" s="0" t="n">
        <v>0.1161084279</v>
      </c>
      <c r="R112" s="0" t="n">
        <v>0.0928867423</v>
      </c>
      <c r="S112" s="0" t="n">
        <v>0.0743093939</v>
      </c>
      <c r="T112" s="0" t="n">
        <v>2.3636186136</v>
      </c>
      <c r="U112" s="0" t="n">
        <v>3.987650248</v>
      </c>
      <c r="V112" s="0" t="n">
        <v>3.8312934803</v>
      </c>
      <c r="W112" s="0" t="n">
        <v>3.6821513209</v>
      </c>
      <c r="X112" s="0" t="n">
        <v>3.5399073611</v>
      </c>
      <c r="Y112" s="0" t="n">
        <v>3.4042586947</v>
      </c>
      <c r="Z112" s="0" t="n">
        <v>3.2749153501</v>
      </c>
      <c r="AA112" s="0" t="n">
        <v>3.1515997466</v>
      </c>
      <c r="AB112" s="0" t="n">
        <v>0.009973638</v>
      </c>
      <c r="AC112" s="0" t="n">
        <v>0.0079789104</v>
      </c>
      <c r="AD112" s="0" t="n">
        <v>0.0063831283</v>
      </c>
      <c r="AE112" s="0" t="n">
        <v>-14.3498087428</v>
      </c>
      <c r="AF112" s="0" t="n">
        <v>-18.444718644</v>
      </c>
      <c r="AG112" s="0" t="n">
        <v>-22.0292477423</v>
      </c>
      <c r="AH112" s="0" t="n">
        <v>-24.997853181</v>
      </c>
      <c r="AI112" s="0" t="n">
        <v>-27.2578876363</v>
      </c>
      <c r="AJ112" s="0" t="n">
        <v>-28.7383482777</v>
      </c>
      <c r="AK112" s="0" t="n">
        <v>-29.4002890837</v>
      </c>
      <c r="AL112" s="0" t="n">
        <v>-29.2475977995</v>
      </c>
      <c r="AM112" s="0" t="n">
        <v>-28.3357861576</v>
      </c>
      <c r="AN112" s="0" t="n">
        <v>-26.7755100894</v>
      </c>
      <c r="AO112" s="0" t="n">
        <v>-24.7276601881</v>
      </c>
      <c r="AP112" s="0" t="n">
        <v>-22.3883317117</v>
      </c>
      <c r="AQ112" s="0" t="n">
        <v>-19.9650642052</v>
      </c>
      <c r="AR112" s="0" t="n">
        <v>-17.649064641</v>
      </c>
      <c r="AS112" s="0" t="n">
        <v>-15.5897677427</v>
      </c>
      <c r="AT112" s="0" t="n">
        <v>-13.8768496742</v>
      </c>
      <c r="AU112" s="0" t="n">
        <v>-12.5313736663</v>
      </c>
      <c r="AV112" s="0" t="n">
        <v>-11.5040758932</v>
      </c>
      <c r="AW112" s="0" t="n">
        <v>-10.6765702485</v>
      </c>
      <c r="AX112" s="0" t="n">
        <v>-9.8616358211</v>
      </c>
      <c r="AY112" s="0" t="n">
        <v>-8.8000797965</v>
      </c>
      <c r="AZ112" s="0" t="n">
        <v>-5.338407673</v>
      </c>
      <c r="BA112" s="0" t="n">
        <v>-3.3418538746</v>
      </c>
      <c r="BB112" s="0" t="n">
        <v>0.4916866165</v>
      </c>
      <c r="BC112" s="0" t="n">
        <v>6.6433346256</v>
      </c>
      <c r="BD112" s="0" t="n">
        <v>15.6057213348</v>
      </c>
      <c r="BE112" s="0" t="n">
        <v>27.8135174158</v>
      </c>
      <c r="BF112" s="0" t="n">
        <v>43.5787627741</v>
      </c>
      <c r="BG112" s="0" t="n">
        <v>63.0908209312</v>
      </c>
      <c r="BH112" s="0" t="n">
        <v>86.6617608262</v>
      </c>
      <c r="BI112" s="0" t="n">
        <v>122.9601985076</v>
      </c>
    </row>
    <row r="113" customFormat="false" ht="12.75" hidden="false" customHeight="false" outlineLevel="0" collapsed="false">
      <c r="A113" s="0" t="s">
        <v>433</v>
      </c>
      <c r="B113" s="0" t="n">
        <v>24.9088227111</v>
      </c>
      <c r="C113" s="0" t="n">
        <v>26.4617469404</v>
      </c>
      <c r="D113" s="0" t="n">
        <v>27.4454288866</v>
      </c>
      <c r="E113" s="0" t="n">
        <v>27.6850774311</v>
      </c>
      <c r="F113" s="0" t="n">
        <v>27.0041112579</v>
      </c>
      <c r="G113" s="0" t="n">
        <v>25.2259606735</v>
      </c>
      <c r="H113" s="0" t="n">
        <v>22.1769883099</v>
      </c>
      <c r="I113" s="0" t="n">
        <v>17.6902805265</v>
      </c>
      <c r="J113" s="0" t="n">
        <v>11.6095128523</v>
      </c>
      <c r="K113" s="0" t="n">
        <v>3.7909352829</v>
      </c>
      <c r="L113" s="0" t="n">
        <v>0</v>
      </c>
      <c r="M113" s="0" t="n">
        <v>0</v>
      </c>
      <c r="N113" s="0" t="n">
        <v>0</v>
      </c>
      <c r="O113" s="0" t="n">
        <v>0</v>
      </c>
      <c r="P113" s="0" t="n">
        <v>0</v>
      </c>
      <c r="Q113" s="0" t="n">
        <v>0</v>
      </c>
      <c r="R113" s="0" t="n">
        <v>0</v>
      </c>
      <c r="S113" s="0" t="n">
        <v>0</v>
      </c>
      <c r="T113" s="0" t="n">
        <v>2.3041710985</v>
      </c>
      <c r="U113" s="0" t="n">
        <v>3.9400922359</v>
      </c>
      <c r="V113" s="0" t="n">
        <v>3.7932470707</v>
      </c>
      <c r="W113" s="0" t="n">
        <v>3.6517141932</v>
      </c>
      <c r="X113" s="0" t="n">
        <v>3.5155576589</v>
      </c>
      <c r="Y113" s="0" t="n">
        <v>3.3847789329</v>
      </c>
      <c r="Z113" s="0" t="n">
        <v>3.2593315407</v>
      </c>
      <c r="AA113" s="0" t="n">
        <v>3.139132699</v>
      </c>
      <c r="AB113" s="0" t="n">
        <v>0</v>
      </c>
      <c r="AC113" s="0" t="n">
        <v>0</v>
      </c>
      <c r="AD113" s="0" t="n">
        <v>0</v>
      </c>
      <c r="AE113" s="0" t="n">
        <v>-14.3549152454</v>
      </c>
      <c r="AF113" s="0" t="n">
        <v>-18.4488038462</v>
      </c>
      <c r="AG113" s="0" t="n">
        <v>-22.032515904</v>
      </c>
      <c r="AH113" s="0" t="n">
        <v>-25.0004677104</v>
      </c>
      <c r="AI113" s="0" t="n">
        <v>-27.2599792598</v>
      </c>
      <c r="AJ113" s="0" t="n">
        <v>-28.7400215765</v>
      </c>
      <c r="AK113" s="0" t="n">
        <v>-29.4016277227</v>
      </c>
      <c r="AL113" s="0" t="n">
        <v>-29.2486687107</v>
      </c>
      <c r="AM113" s="0" t="n">
        <v>-28.3366428866</v>
      </c>
      <c r="AN113" s="0" t="n">
        <v>-26.7761954726</v>
      </c>
      <c r="AO113" s="0" t="n">
        <v>-24.7282084946</v>
      </c>
      <c r="AP113" s="0" t="n">
        <v>-22.388770357</v>
      </c>
      <c r="AQ113" s="0" t="n">
        <v>-19.9654151214</v>
      </c>
      <c r="AR113" s="0" t="n">
        <v>-17.649345374</v>
      </c>
      <c r="AS113" s="0" t="n">
        <v>-15.5899923291</v>
      </c>
      <c r="AT113" s="0" t="n">
        <v>-13.8770293433</v>
      </c>
      <c r="AU113" s="0" t="n">
        <v>-12.5315174016</v>
      </c>
      <c r="AV113" s="0" t="n">
        <v>-11.5041908814</v>
      </c>
      <c r="AW113" s="0" t="n">
        <v>-10.6766622391</v>
      </c>
      <c r="AX113" s="0" t="n">
        <v>-9.8617094135</v>
      </c>
      <c r="AY113" s="0" t="n">
        <v>-8.8001386705</v>
      </c>
      <c r="AZ113" s="0" t="n">
        <v>-5.3384547722</v>
      </c>
      <c r="BA113" s="0" t="n">
        <v>-3.341891554</v>
      </c>
      <c r="BB113" s="0" t="n">
        <v>0.4916564731</v>
      </c>
      <c r="BC113" s="0" t="n">
        <v>6.6433105109</v>
      </c>
      <c r="BD113" s="0" t="n">
        <v>15.605702043</v>
      </c>
      <c r="BE113" s="0" t="n">
        <v>27.8135019824</v>
      </c>
      <c r="BF113" s="0" t="n">
        <v>43.5787504273</v>
      </c>
      <c r="BG113" s="0" t="n">
        <v>63.0908110538</v>
      </c>
      <c r="BH113" s="0" t="n">
        <v>86.6617529243</v>
      </c>
      <c r="BI113" s="0" t="n">
        <v>122.960192186</v>
      </c>
    </row>
    <row r="114" customFormat="false" ht="12.75" hidden="false" customHeight="false" outlineLevel="0" collapsed="false">
      <c r="A114" s="0" t="s">
        <v>434</v>
      </c>
      <c r="B114" s="0" t="n">
        <v>0.3917591122</v>
      </c>
      <c r="C114" s="0" t="n">
        <v>0.3492805218</v>
      </c>
      <c r="D114" s="0" t="n">
        <v>0.3069904814</v>
      </c>
      <c r="E114" s="0" t="n">
        <v>0.264868588</v>
      </c>
      <c r="F114" s="0" t="n">
        <v>0.2228968315</v>
      </c>
      <c r="G114" s="0" t="n">
        <v>0.181079365</v>
      </c>
      <c r="H114" s="0" t="n">
        <v>0.1394563106</v>
      </c>
      <c r="I114" s="0" t="n">
        <v>0.098108598</v>
      </c>
      <c r="J114" s="0" t="n">
        <v>0.0571466919</v>
      </c>
      <c r="K114" s="0" t="n">
        <v>0.0166687256</v>
      </c>
      <c r="L114" s="0" t="n">
        <v>0</v>
      </c>
      <c r="M114" s="0" t="n">
        <v>0</v>
      </c>
      <c r="N114" s="0" t="n">
        <v>0</v>
      </c>
      <c r="O114" s="0" t="n">
        <v>0</v>
      </c>
      <c r="P114" s="0" t="n">
        <v>0</v>
      </c>
      <c r="Q114" s="0" t="n">
        <v>0</v>
      </c>
      <c r="R114" s="0" t="n">
        <v>0</v>
      </c>
      <c r="S114" s="0" t="n">
        <v>0</v>
      </c>
      <c r="T114" s="0" t="n">
        <v>0.0044673464</v>
      </c>
      <c r="U114" s="0" t="n">
        <v>0.0070861924</v>
      </c>
      <c r="V114" s="0" t="n">
        <v>0.0063444808</v>
      </c>
      <c r="W114" s="0" t="n">
        <v>0.0056955143</v>
      </c>
      <c r="X114" s="0" t="n">
        <v>0.0051259606</v>
      </c>
      <c r="Y114" s="0" t="n">
        <v>0.0046246861</v>
      </c>
      <c r="Z114" s="0" t="n">
        <v>0.0041823116</v>
      </c>
      <c r="AA114" s="0" t="n">
        <v>0.0037908751</v>
      </c>
      <c r="AB114" s="0" t="n">
        <v>0</v>
      </c>
      <c r="AC114" s="0" t="n">
        <v>0</v>
      </c>
      <c r="AD114" s="0" t="n">
        <v>0</v>
      </c>
      <c r="AE114" s="0" t="n">
        <v>-0.0138576396</v>
      </c>
      <c r="AF114" s="0" t="n">
        <v>-0.0169252662</v>
      </c>
      <c r="AG114" s="0" t="n">
        <v>-0.019240053</v>
      </c>
      <c r="AH114" s="0" t="n">
        <v>-0.0208127025</v>
      </c>
      <c r="AI114" s="0" t="n">
        <v>-0.0216658757</v>
      </c>
      <c r="AJ114" s="0" t="n">
        <v>-0.0218379259</v>
      </c>
      <c r="AK114" s="0" t="n">
        <v>-0.0213867993</v>
      </c>
      <c r="AL114" s="0" t="n">
        <v>-0.0203931068</v>
      </c>
      <c r="AM114" s="0" t="n">
        <v>-0.0189609826</v>
      </c>
      <c r="AN114" s="0" t="n">
        <v>-0.0172151969</v>
      </c>
      <c r="AO114" s="0" t="n">
        <v>-0.0152935761</v>
      </c>
      <c r="AP114" s="0" t="n">
        <v>-0.0133350002</v>
      </c>
      <c r="AQ114" s="0" t="n">
        <v>-0.0114649959</v>
      </c>
      <c r="AR114" s="0" t="n">
        <v>-0.009782242</v>
      </c>
      <c r="AS114" s="0" t="n">
        <v>-0.0083492527</v>
      </c>
      <c r="AT114" s="0" t="n">
        <v>-0.0071889443</v>
      </c>
      <c r="AU114" s="0" t="n">
        <v>-0.0062865735</v>
      </c>
      <c r="AV114" s="0" t="n">
        <v>-0.0055948492</v>
      </c>
      <c r="AW114" s="0" t="n">
        <v>-0.005039496</v>
      </c>
      <c r="AX114" s="0" t="n">
        <v>-0.0045233456</v>
      </c>
      <c r="AY114" s="0" t="n">
        <v>-0.0039279887</v>
      </c>
      <c r="AZ114" s="0" t="n">
        <v>-0.0023229662</v>
      </c>
      <c r="BA114" s="0" t="n">
        <v>-0.001406799</v>
      </c>
      <c r="BB114" s="0" t="n">
        <v>0.0002007938</v>
      </c>
      <c r="BC114" s="0" t="n">
        <v>0.0026379505</v>
      </c>
      <c r="BD114" s="0" t="n">
        <v>0.0060353597</v>
      </c>
      <c r="BE114" s="0" t="n">
        <v>0.0104910381</v>
      </c>
      <c r="BF114" s="0" t="n">
        <v>0.0160505376</v>
      </c>
      <c r="BG114" s="0" t="n">
        <v>0.0227131204</v>
      </c>
      <c r="BH114" s="0" t="n">
        <v>0.0305235817</v>
      </c>
      <c r="BI114" s="0" t="n">
        <v>0.0424078116</v>
      </c>
    </row>
    <row r="115" customFormat="false" ht="12.75" hidden="false" customHeight="false" outlineLevel="0" collapsed="false">
      <c r="A115" s="0" t="s">
        <v>435</v>
      </c>
    </row>
    <row r="116" customFormat="false" ht="12.75" hidden="false" customHeight="false" outlineLevel="0" collapsed="false">
      <c r="A116" s="0" t="s">
        <v>436</v>
      </c>
      <c r="B116" s="0" t="n">
        <v>16.2446229234</v>
      </c>
      <c r="C116" s="0" t="n">
        <v>19.1402756135</v>
      </c>
      <c r="D116" s="0" t="n">
        <v>22.3591340235</v>
      </c>
      <c r="E116" s="0" t="n">
        <v>25.9152345154</v>
      </c>
      <c r="F116" s="0" t="n">
        <v>29.8255425953</v>
      </c>
      <c r="G116" s="0" t="n">
        <v>34.1051832219</v>
      </c>
      <c r="H116" s="0" t="n">
        <v>38.7543924379</v>
      </c>
      <c r="I116" s="0" t="n">
        <v>43.7285100307</v>
      </c>
      <c r="J116" s="0" t="n">
        <v>48.8742736776</v>
      </c>
      <c r="K116" s="0" t="n">
        <v>53.7986671561</v>
      </c>
      <c r="L116" s="0" t="n">
        <v>59.2985146479</v>
      </c>
      <c r="M116" s="0" t="n">
        <v>65.7137938768</v>
      </c>
      <c r="N116" s="0" t="n">
        <v>72.5565175307</v>
      </c>
      <c r="O116" s="0" t="n">
        <v>79.8188262165</v>
      </c>
      <c r="P116" s="0" t="n">
        <v>87.4916040029</v>
      </c>
      <c r="Q116" s="0" t="n">
        <v>95.5614091505</v>
      </c>
      <c r="R116" s="0" t="n">
        <v>104.0052373004</v>
      </c>
      <c r="S116" s="0" t="n">
        <v>112.7808773654</v>
      </c>
      <c r="T116" s="0" t="n">
        <v>122.2999636816</v>
      </c>
      <c r="U116" s="0" t="n">
        <v>132.223137356</v>
      </c>
      <c r="V116" s="0" t="n">
        <v>142.3453304555</v>
      </c>
      <c r="W116" s="0" t="n">
        <v>152.8484582478</v>
      </c>
      <c r="X116" s="0" t="n">
        <v>163.7334535345</v>
      </c>
      <c r="Y116" s="0" t="n">
        <v>175.0066152682</v>
      </c>
      <c r="Z116" s="0" t="n">
        <v>186.6862477566</v>
      </c>
      <c r="AA116" s="0" t="n">
        <v>198.8149819926</v>
      </c>
      <c r="AB116" s="0" t="n">
        <v>210.9571630814</v>
      </c>
      <c r="AC116" s="0" t="n">
        <v>223.9135528017</v>
      </c>
      <c r="AD116" s="0" t="n">
        <v>237.5680672587</v>
      </c>
      <c r="AE116" s="0" t="n">
        <v>249.6095175487</v>
      </c>
      <c r="AF116" s="0" t="n">
        <v>262.8491338087</v>
      </c>
      <c r="AG116" s="0" t="n">
        <v>276.3904735718</v>
      </c>
      <c r="AH116" s="0" t="n">
        <v>290.2381099275</v>
      </c>
      <c r="AI116" s="0" t="n">
        <v>304.396286355</v>
      </c>
      <c r="AJ116" s="0" t="n">
        <v>318.8669973087</v>
      </c>
      <c r="AK116" s="0" t="n">
        <v>333.6473588191</v>
      </c>
      <c r="AL116" s="0" t="n">
        <v>348.7266174523</v>
      </c>
      <c r="AM116" s="0" t="n">
        <v>364.0834855089</v>
      </c>
      <c r="AN116" s="0" t="n">
        <v>379.6847183774</v>
      </c>
      <c r="AO116" s="0" t="n">
        <v>395.4856154216</v>
      </c>
      <c r="AP116" s="0" t="n">
        <v>411.4323482395</v>
      </c>
      <c r="AQ116" s="0" t="n">
        <v>427.4648806021</v>
      </c>
      <c r="AR116" s="0" t="n">
        <v>443.5181887542</v>
      </c>
      <c r="AS116" s="0" t="n">
        <v>459.518884532</v>
      </c>
      <c r="AT116" s="0" t="n">
        <v>475.3739525168</v>
      </c>
      <c r="AU116" s="0" t="n">
        <v>490.9471858009</v>
      </c>
      <c r="AV116" s="0" t="n">
        <v>506.0157880942</v>
      </c>
      <c r="AW116" s="0" t="n">
        <v>520.1925330992</v>
      </c>
      <c r="AX116" s="0" t="n">
        <v>532.7852219947</v>
      </c>
      <c r="AY116" s="0" t="n">
        <v>542.5379709963</v>
      </c>
      <c r="AZ116" s="0" t="n">
        <v>591.9982561861</v>
      </c>
      <c r="BA116" s="0" t="n">
        <v>612.1013774103</v>
      </c>
      <c r="BB116" s="0" t="n">
        <v>631.1060453109</v>
      </c>
      <c r="BC116" s="0" t="n">
        <v>649.3023047066</v>
      </c>
      <c r="BD116" s="0" t="n">
        <v>666.8807941794</v>
      </c>
      <c r="BE116" s="0" t="n">
        <v>683.9519378657</v>
      </c>
      <c r="BF116" s="0" t="n">
        <v>700.5575889767</v>
      </c>
      <c r="BG116" s="0" t="n">
        <v>716.680302253</v>
      </c>
      <c r="BH116" s="0" t="n">
        <v>732.2538091367</v>
      </c>
      <c r="BI116" s="0" t="n">
        <v>747.1760819406</v>
      </c>
    </row>
    <row r="117" customFormat="false" ht="12.75" hidden="false" customHeight="false" outlineLevel="0" collapsed="false">
      <c r="A117" s="0" t="s">
        <v>437</v>
      </c>
      <c r="B117" s="0" t="n">
        <v>135</v>
      </c>
      <c r="C117" s="0" t="n">
        <v>160.9392646169</v>
      </c>
      <c r="D117" s="0" t="n">
        <v>190.7344044309</v>
      </c>
      <c r="E117" s="0" t="n">
        <v>224.4224285901</v>
      </c>
      <c r="F117" s="0" t="n">
        <v>262.0953724353</v>
      </c>
      <c r="G117" s="0" t="n">
        <v>303.892409446</v>
      </c>
      <c r="H117" s="0" t="n">
        <v>349.9713449634</v>
      </c>
      <c r="I117" s="0" t="n">
        <v>400.4265416768</v>
      </c>
      <c r="J117" s="0" t="n">
        <v>455.0904187483</v>
      </c>
      <c r="K117" s="0" t="n">
        <v>513.0977097544</v>
      </c>
      <c r="L117" s="0" t="n">
        <v>571.9724024134</v>
      </c>
      <c r="M117" s="0" t="n">
        <v>634.2365571408</v>
      </c>
      <c r="N117" s="0" t="n">
        <v>703.0793140101</v>
      </c>
      <c r="O117" s="0" t="n">
        <v>777.9438917836</v>
      </c>
      <c r="P117" s="0" t="n">
        <v>858.4622197419</v>
      </c>
      <c r="Q117" s="0" t="n">
        <v>944.3713761499</v>
      </c>
      <c r="R117" s="0" t="n">
        <v>1035.4488996552</v>
      </c>
      <c r="S117" s="0" t="n">
        <v>1131.4484072593</v>
      </c>
      <c r="T117" s="0" t="n">
        <v>1232.0133568293</v>
      </c>
      <c r="U117" s="0" t="n">
        <v>1338.9913854822</v>
      </c>
      <c r="V117" s="0" t="n">
        <v>1451.7767099932</v>
      </c>
      <c r="W117" s="0" t="n">
        <v>1568.9862817612</v>
      </c>
      <c r="X117" s="0" t="n">
        <v>1690.713000756</v>
      </c>
      <c r="Y117" s="0" t="n">
        <v>1817.0163874891</v>
      </c>
      <c r="Z117" s="0" t="n">
        <v>1947.9630829895</v>
      </c>
      <c r="AA117" s="0" t="n">
        <v>2083.6839596575</v>
      </c>
      <c r="AB117" s="0" t="n">
        <v>2224.4694513012</v>
      </c>
      <c r="AC117" s="0" t="n">
        <v>2368.3127817058</v>
      </c>
      <c r="AD117" s="0" t="n">
        <v>2518.0327784777</v>
      </c>
      <c r="AE117" s="0" t="n">
        <v>2674.7135116567</v>
      </c>
      <c r="AF117" s="0" t="n">
        <v>2827.4391692417</v>
      </c>
      <c r="AG117" s="0" t="n">
        <v>2983.8202240892</v>
      </c>
      <c r="AH117" s="0" t="n">
        <v>3143.8683719816</v>
      </c>
      <c r="AI117" s="0" t="n">
        <v>3307.6133846089</v>
      </c>
      <c r="AJ117" s="0" t="n">
        <v>3475.0940592526</v>
      </c>
      <c r="AK117" s="0" t="n">
        <v>3646.3432775915</v>
      </c>
      <c r="AL117" s="0" t="n">
        <v>3821.3660360803</v>
      </c>
      <c r="AM117" s="0" t="n">
        <v>4000.1115179067</v>
      </c>
      <c r="AN117" s="0" t="n">
        <v>4182.4432777534</v>
      </c>
      <c r="AO117" s="0" t="n">
        <v>4368.1145229676</v>
      </c>
      <c r="AP117" s="0" t="n">
        <v>4556.7560217752</v>
      </c>
      <c r="AQ117" s="0" t="n">
        <v>4747.8806044958</v>
      </c>
      <c r="AR117" s="0" t="n">
        <v>4940.9004211591</v>
      </c>
      <c r="AS117" s="0" t="n">
        <v>5135.1432334614</v>
      </c>
      <c r="AT117" s="0" t="n">
        <v>5329.8451505867</v>
      </c>
      <c r="AU117" s="0" t="n">
        <v>5524.090025554</v>
      </c>
      <c r="AV117" s="0" t="n">
        <v>5716.6558481941</v>
      </c>
      <c r="AW117" s="0" t="n">
        <v>5905.7070522713</v>
      </c>
      <c r="AX117" s="0" t="n">
        <v>6088.2236227915</v>
      </c>
      <c r="AY117" s="0" t="n">
        <v>6258.9612769957</v>
      </c>
      <c r="AZ117" s="0" t="n">
        <v>6408.5438994348</v>
      </c>
      <c r="BA117" s="0" t="n">
        <v>6744.1723681076</v>
      </c>
      <c r="BB117" s="0" t="n">
        <v>7042.8732286955</v>
      </c>
      <c r="BC117" s="0" t="n">
        <v>7314.2764393668</v>
      </c>
      <c r="BD117" s="0" t="n">
        <v>7565.5186182149</v>
      </c>
      <c r="BE117" s="0" t="n">
        <v>7801.7670597667</v>
      </c>
      <c r="BF117" s="0" t="n">
        <v>8026.6251204502</v>
      </c>
      <c r="BG117" s="0" t="n">
        <v>8242.429812258</v>
      </c>
      <c r="BH117" s="0" t="n">
        <v>8450.473891105</v>
      </c>
      <c r="BI117" s="0" t="n">
        <v>8651.189373642</v>
      </c>
    </row>
    <row r="118" customFormat="false" ht="12.75" hidden="false" customHeight="false" outlineLevel="0" collapsed="false">
      <c r="A118" s="0" t="s">
        <v>438</v>
      </c>
    </row>
    <row r="119" customFormat="false" ht="12.75" hidden="false" customHeight="false" outlineLevel="0" collapsed="false">
      <c r="A119" s="0" t="s">
        <v>439</v>
      </c>
      <c r="B119" s="0" t="n">
        <v>0.015</v>
      </c>
      <c r="C119" s="0" t="n">
        <v>0.015</v>
      </c>
      <c r="D119" s="0" t="n">
        <v>0.015</v>
      </c>
      <c r="E119" s="0" t="n">
        <v>0.015</v>
      </c>
      <c r="F119" s="0" t="n">
        <v>0.015</v>
      </c>
      <c r="G119" s="0" t="n">
        <v>0.015</v>
      </c>
      <c r="H119" s="0" t="n">
        <v>0.015</v>
      </c>
      <c r="I119" s="0" t="n">
        <v>0.015</v>
      </c>
      <c r="J119" s="0" t="n">
        <v>0.015</v>
      </c>
      <c r="K119" s="0" t="n">
        <v>0.015</v>
      </c>
      <c r="L119" s="0" t="n">
        <v>0.015</v>
      </c>
      <c r="M119" s="0" t="n">
        <v>0.015</v>
      </c>
      <c r="N119" s="0" t="n">
        <v>0.015</v>
      </c>
      <c r="O119" s="0" t="n">
        <v>0.015</v>
      </c>
      <c r="P119" s="0" t="n">
        <v>0.015</v>
      </c>
      <c r="Q119" s="0" t="n">
        <v>0.015</v>
      </c>
      <c r="R119" s="0" t="n">
        <v>0.015</v>
      </c>
      <c r="S119" s="0" t="n">
        <v>0.015</v>
      </c>
      <c r="T119" s="0" t="n">
        <v>0.015</v>
      </c>
      <c r="U119" s="0" t="n">
        <v>0.015</v>
      </c>
      <c r="V119" s="0" t="n">
        <v>0.015</v>
      </c>
      <c r="W119" s="0" t="n">
        <v>0.015</v>
      </c>
      <c r="X119" s="0" t="n">
        <v>0.015</v>
      </c>
      <c r="Y119" s="0" t="n">
        <v>0.015</v>
      </c>
      <c r="Z119" s="0" t="n">
        <v>0.015</v>
      </c>
      <c r="AA119" s="0" t="n">
        <v>0.015</v>
      </c>
      <c r="AB119" s="0" t="n">
        <v>0.015</v>
      </c>
      <c r="AC119" s="0" t="n">
        <v>0.015</v>
      </c>
      <c r="AD119" s="0" t="n">
        <v>0.015</v>
      </c>
      <c r="AE119" s="0" t="n">
        <v>0.015</v>
      </c>
      <c r="AF119" s="0" t="n">
        <v>0.015</v>
      </c>
      <c r="AG119" s="0" t="n">
        <v>0.015</v>
      </c>
      <c r="AH119" s="0" t="n">
        <v>0.015</v>
      </c>
      <c r="AI119" s="0" t="n">
        <v>0.015</v>
      </c>
      <c r="AJ119" s="0" t="n">
        <v>0.015</v>
      </c>
      <c r="AK119" s="0" t="n">
        <v>0.015</v>
      </c>
      <c r="AL119" s="0" t="n">
        <v>0.015</v>
      </c>
      <c r="AM119" s="0" t="n">
        <v>0.015</v>
      </c>
      <c r="AN119" s="0" t="n">
        <v>0.015</v>
      </c>
      <c r="AO119" s="0" t="n">
        <v>0.015</v>
      </c>
      <c r="AP119" s="0" t="n">
        <v>0.015</v>
      </c>
      <c r="AQ119" s="0" t="n">
        <v>0.015</v>
      </c>
      <c r="AR119" s="0" t="n">
        <v>0.015</v>
      </c>
      <c r="AS119" s="0" t="n">
        <v>0.015</v>
      </c>
      <c r="AT119" s="0" t="n">
        <v>0.015</v>
      </c>
      <c r="AU119" s="0" t="n">
        <v>0.015</v>
      </c>
      <c r="AV119" s="0" t="n">
        <v>0.015</v>
      </c>
      <c r="AW119" s="0" t="n">
        <v>0.015</v>
      </c>
      <c r="AX119" s="0" t="n">
        <v>0.015</v>
      </c>
      <c r="AY119" s="0" t="n">
        <v>0.015</v>
      </c>
      <c r="AZ119" s="0" t="n">
        <v>0.015</v>
      </c>
      <c r="BA119" s="0" t="n">
        <v>0.015</v>
      </c>
      <c r="BB119" s="0" t="n">
        <v>0.015</v>
      </c>
      <c r="BC119" s="0" t="n">
        <v>0.015</v>
      </c>
      <c r="BD119" s="0" t="n">
        <v>0.015</v>
      </c>
      <c r="BE119" s="0" t="n">
        <v>0.015</v>
      </c>
      <c r="BF119" s="0" t="n">
        <v>0.015</v>
      </c>
      <c r="BG119" s="0" t="n">
        <v>0.015</v>
      </c>
      <c r="BH119" s="0" t="n">
        <v>0.015</v>
      </c>
      <c r="BI119" s="0" t="n">
        <v>0.015</v>
      </c>
    </row>
    <row r="120" customFormat="false" ht="12.75" hidden="false" customHeight="false" outlineLevel="0" collapsed="false">
      <c r="A120" s="0" t="s">
        <v>440</v>
      </c>
      <c r="B120" s="0" t="n">
        <v>0.141293304</v>
      </c>
      <c r="C120" s="0" t="n">
        <v>0.1412223347</v>
      </c>
      <c r="D120" s="0" t="n">
        <v>0.1406168384</v>
      </c>
      <c r="E120" s="0" t="n">
        <v>0.1397237661</v>
      </c>
      <c r="F120" s="0" t="n">
        <v>0.1386717178</v>
      </c>
      <c r="G120" s="0" t="n">
        <v>0.137524525</v>
      </c>
      <c r="H120" s="0" t="n">
        <v>0.136317987</v>
      </c>
      <c r="I120" s="0" t="n">
        <v>0.1350908857</v>
      </c>
      <c r="J120" s="0" t="n">
        <v>0.1339203156</v>
      </c>
      <c r="K120" s="0" t="n">
        <v>0.1329735157</v>
      </c>
      <c r="L120" s="0" t="n">
        <v>0.1325997714</v>
      </c>
      <c r="M120" s="0" t="n">
        <v>0.1322711906</v>
      </c>
      <c r="N120" s="0" t="n">
        <v>0.1315592547</v>
      </c>
      <c r="O120" s="0" t="n">
        <v>0.1306443835</v>
      </c>
      <c r="P120" s="0" t="n">
        <v>0.1296328973</v>
      </c>
      <c r="Q120" s="0" t="n">
        <v>0.1285879216</v>
      </c>
      <c r="R120" s="0" t="n">
        <v>0.1275485842</v>
      </c>
      <c r="S120" s="0" t="n">
        <v>0.1265424146</v>
      </c>
      <c r="T120" s="0" t="n">
        <v>0.1255945895</v>
      </c>
      <c r="U120" s="0" t="n">
        <v>0.1245767286</v>
      </c>
      <c r="V120" s="0" t="n">
        <v>0.1235482142</v>
      </c>
      <c r="W120" s="0" t="n">
        <v>0.1225930748</v>
      </c>
      <c r="X120" s="0" t="n">
        <v>0.1216943242</v>
      </c>
      <c r="Y120" s="0" t="n">
        <v>0.1208399289</v>
      </c>
      <c r="Z120" s="0" t="n">
        <v>0.1200197414</v>
      </c>
      <c r="AA120" s="0" t="n">
        <v>0.1192228801</v>
      </c>
      <c r="AB120" s="0" t="n">
        <v>0.1184347089</v>
      </c>
      <c r="AC120" s="0" t="n">
        <v>0.1177238183</v>
      </c>
      <c r="AD120" s="0" t="n">
        <v>0.1169836837</v>
      </c>
      <c r="AE120" s="0" t="n">
        <v>0.1161864159</v>
      </c>
      <c r="AF120" s="0" t="n">
        <v>0.1156540088</v>
      </c>
      <c r="AG120" s="0" t="n">
        <v>0.1151347521</v>
      </c>
      <c r="AH120" s="0" t="n">
        <v>0.1146242634</v>
      </c>
      <c r="AI120" s="0" t="n">
        <v>0.1141184297</v>
      </c>
      <c r="AJ120" s="0" t="n">
        <v>0.1136136184</v>
      </c>
      <c r="AK120" s="0" t="n">
        <v>0.1131069478</v>
      </c>
      <c r="AL120" s="0" t="n">
        <v>0.1125966127</v>
      </c>
      <c r="AM120" s="0" t="n">
        <v>0.1120822171</v>
      </c>
      <c r="AN120" s="0" t="n">
        <v>0.1115650256</v>
      </c>
      <c r="AO120" s="0" t="n">
        <v>0.1110480261</v>
      </c>
      <c r="AP120" s="0" t="n">
        <v>0.1105357326</v>
      </c>
      <c r="AQ120" s="0" t="n">
        <v>0.1100337476</v>
      </c>
      <c r="AR120" s="0" t="n">
        <v>0.1095482264</v>
      </c>
      <c r="AS120" s="0" t="n">
        <v>0.1090854905</v>
      </c>
      <c r="AT120" s="0" t="n">
        <v>0.1086520815</v>
      </c>
      <c r="AU120" s="0" t="n">
        <v>0.1082555509</v>
      </c>
      <c r="AV120" s="0" t="n">
        <v>0.1079063251</v>
      </c>
      <c r="AW120" s="0" t="n">
        <v>0.1076211802</v>
      </c>
      <c r="AX120" s="0" t="n">
        <v>0.1074293845</v>
      </c>
      <c r="AY120" s="0" t="n">
        <v>0.1073836792</v>
      </c>
      <c r="AZ120" s="0" t="n">
        <v>0.1075807502</v>
      </c>
      <c r="BA120" s="0" t="n">
        <v>0.1056702892</v>
      </c>
      <c r="BB120" s="0" t="n">
        <v>0.1042996557</v>
      </c>
      <c r="BC120" s="0" t="n">
        <v>0.1032922645</v>
      </c>
      <c r="BD120" s="0" t="n">
        <v>0.1025327721</v>
      </c>
      <c r="BE120" s="0" t="n">
        <v>0.1019448954</v>
      </c>
      <c r="BF120" s="0" t="n">
        <v>0.101478366</v>
      </c>
      <c r="BG120" s="0" t="n">
        <v>0.1011009657</v>
      </c>
      <c r="BH120" s="0" t="n">
        <v>0.1007934165</v>
      </c>
      <c r="BI120" s="0" t="n">
        <v>0.1005458402</v>
      </c>
    </row>
    <row r="121" customFormat="false" ht="12.75" hidden="false" customHeight="false" outlineLevel="0" collapsed="false">
      <c r="A121" s="0" t="s">
        <v>441</v>
      </c>
      <c r="B121" s="0" t="s">
        <v>333</v>
      </c>
    </row>
    <row r="122" customFormat="false" ht="12.75" hidden="false" customHeight="false" outlineLevel="0" collapsed="false">
      <c r="A122" s="0" t="s">
        <v>340</v>
      </c>
    </row>
    <row r="123" customFormat="false" ht="12.75" hidden="false" customHeight="false" outlineLevel="0" collapsed="false">
      <c r="A123" s="0" t="s">
        <v>442</v>
      </c>
      <c r="B123" s="0" t="n">
        <v>47.0990874851</v>
      </c>
      <c r="C123" s="0" t="n">
        <v>56.2349121573</v>
      </c>
      <c r="D123" s="0" t="n">
        <v>66.4341625013</v>
      </c>
      <c r="E123" s="0" t="n">
        <v>77.6701674174</v>
      </c>
      <c r="F123" s="0" t="n">
        <v>89.9058192374</v>
      </c>
      <c r="G123" s="0" t="n">
        <v>103.0947634033</v>
      </c>
      <c r="H123" s="0" t="n">
        <v>117.1875116321</v>
      </c>
      <c r="I123" s="0" t="n">
        <v>132.147598198</v>
      </c>
      <c r="J123" s="0" t="n">
        <v>147.9873041358</v>
      </c>
      <c r="K123" s="0" t="n">
        <v>164.8416975834</v>
      </c>
      <c r="L123" s="0" t="n">
        <v>183.0950959224</v>
      </c>
      <c r="M123" s="0" t="n">
        <v>202.8948267014</v>
      </c>
      <c r="N123" s="0" t="n">
        <v>224.1365669201</v>
      </c>
      <c r="O123" s="0" t="n">
        <v>246.7491393601</v>
      </c>
      <c r="P123" s="0" t="n">
        <v>270.6831769894</v>
      </c>
      <c r="Q123" s="0" t="n">
        <v>295.9044647939</v>
      </c>
      <c r="R123" s="0" t="n">
        <v>322.3913110463</v>
      </c>
      <c r="S123" s="0" t="n">
        <v>350.1363582084</v>
      </c>
      <c r="T123" s="0" t="n">
        <v>379.1570553351</v>
      </c>
      <c r="U123" s="0" t="n">
        <v>409.3289032348</v>
      </c>
      <c r="V123" s="0" t="n">
        <v>440.5518546656</v>
      </c>
      <c r="W123" s="0" t="n">
        <v>472.8218761569</v>
      </c>
      <c r="X123" s="0" t="n">
        <v>506.1220764687</v>
      </c>
      <c r="Y123" s="0" t="n">
        <v>540.4237932974</v>
      </c>
      <c r="Z123" s="0" t="n">
        <v>575.6849565588</v>
      </c>
      <c r="AA123" s="0" t="n">
        <v>611.844527876</v>
      </c>
      <c r="AB123" s="0" t="n">
        <v>648.8077311102</v>
      </c>
      <c r="AC123" s="0" t="n">
        <v>686.6184723247</v>
      </c>
      <c r="AD123" s="0" t="n">
        <v>725.1158472574</v>
      </c>
      <c r="AE123" s="0" t="n">
        <v>764.106151447</v>
      </c>
      <c r="AF123" s="0" t="n">
        <v>804.0749690526</v>
      </c>
      <c r="AG123" s="0" t="n">
        <v>845.033818011</v>
      </c>
      <c r="AH123" s="0" t="n">
        <v>886.9836899153</v>
      </c>
      <c r="AI123" s="0" t="n">
        <v>929.9107101641</v>
      </c>
      <c r="AJ123" s="0" t="n">
        <v>973.7823404569</v>
      </c>
      <c r="AK123" s="0" t="n">
        <v>1018.5447202694</v>
      </c>
      <c r="AL123" s="0" t="n">
        <v>1064.1218184988</v>
      </c>
      <c r="AM123" s="0" t="n">
        <v>1110.41701693</v>
      </c>
      <c r="AN123" s="0" t="n">
        <v>1157.3174359211</v>
      </c>
      <c r="AO123" s="0" t="n">
        <v>1204.7008254852</v>
      </c>
      <c r="AP123" s="0" t="n">
        <v>1252.444302798</v>
      </c>
      <c r="AQ123" s="0" t="n">
        <v>1300.4338241434</v>
      </c>
      <c r="AR123" s="0" t="n">
        <v>1348.5733615353</v>
      </c>
      <c r="AS123" s="0" t="n">
        <v>1396.7934531129</v>
      </c>
      <c r="AT123" s="0" t="n">
        <v>1445.060124099</v>
      </c>
      <c r="AU123" s="0" t="n">
        <v>1493.3871209218</v>
      </c>
      <c r="AV123" s="0" t="n">
        <v>1541.857029585</v>
      </c>
      <c r="AW123" s="0" t="n">
        <v>1590.6611761388</v>
      </c>
      <c r="AX123" s="0" t="n">
        <v>1640.1755512333</v>
      </c>
      <c r="AY123" s="0" t="n">
        <v>1691.1052732006</v>
      </c>
      <c r="AZ123" s="0" t="n">
        <v>1700.0975562267</v>
      </c>
      <c r="BA123" s="0" t="n">
        <v>1757.8295966656</v>
      </c>
      <c r="BB123" s="0" t="n">
        <v>1812.4071044825</v>
      </c>
      <c r="BC123" s="0" t="n">
        <v>1864.6630289011</v>
      </c>
      <c r="BD123" s="0" t="n">
        <v>1915.1448448229</v>
      </c>
      <c r="BE123" s="0" t="n">
        <v>1964.1696677169</v>
      </c>
      <c r="BF123" s="0" t="n">
        <v>2011.8576914202</v>
      </c>
      <c r="BG123" s="0" t="n">
        <v>2058.1588167264</v>
      </c>
      <c r="BH123" s="0" t="n">
        <v>2102.882733931</v>
      </c>
      <c r="BI123" s="0" t="n">
        <v>2145.7364404447</v>
      </c>
    </row>
    <row r="124" customFormat="false" ht="12.75" hidden="false" customHeight="false" outlineLevel="0" collapsed="false">
      <c r="A124" s="0" t="s">
        <v>443</v>
      </c>
      <c r="B124" s="0" t="s">
        <v>333</v>
      </c>
    </row>
    <row r="125" customFormat="false" ht="12.75" hidden="false" customHeight="false" outlineLevel="0" collapsed="false">
      <c r="A125" s="0" t="s">
        <v>444</v>
      </c>
      <c r="B125" s="0" t="s">
        <v>333</v>
      </c>
    </row>
    <row r="126" customFormat="false" ht="12.75" hidden="false" customHeight="false" outlineLevel="0" collapsed="false">
      <c r="A126" s="0" t="s">
        <v>445</v>
      </c>
      <c r="B126" s="0" t="n">
        <v>6.8878454936</v>
      </c>
      <c r="C126" s="0" t="n">
        <v>7.7645815829</v>
      </c>
      <c r="D126" s="0" t="n">
        <v>8.7274852179</v>
      </c>
      <c r="E126" s="0" t="n">
        <v>9.7731338445</v>
      </c>
      <c r="F126" s="0" t="n">
        <v>10.8982702931</v>
      </c>
      <c r="G126" s="0" t="n">
        <v>12.0995345171</v>
      </c>
      <c r="H126" s="0" t="n">
        <v>13.3738586081</v>
      </c>
      <c r="I126" s="0" t="n">
        <v>14.7199725485</v>
      </c>
      <c r="J126" s="0" t="n">
        <v>16.1419212166</v>
      </c>
      <c r="K126" s="0" t="n">
        <v>17.656416072</v>
      </c>
      <c r="L126" s="0" t="n">
        <v>19.3052250314</v>
      </c>
      <c r="M126" s="0" t="n">
        <v>21.1031852317</v>
      </c>
      <c r="N126" s="0" t="n">
        <v>23.0389171878</v>
      </c>
      <c r="O126" s="0" t="n">
        <v>25.1052422239</v>
      </c>
      <c r="P126" s="0" t="n">
        <v>27.2976017419</v>
      </c>
      <c r="Q126" s="0" t="n">
        <v>29.6131432636</v>
      </c>
      <c r="R126" s="0" t="n">
        <v>32.0503171403</v>
      </c>
      <c r="S126" s="0" t="n">
        <v>34.6089705028</v>
      </c>
      <c r="T126" s="0" t="n">
        <v>37.2913193724</v>
      </c>
      <c r="U126" s="0" t="n">
        <v>40.0855622658</v>
      </c>
      <c r="V126" s="0" t="n">
        <v>42.9823889293</v>
      </c>
      <c r="W126" s="0" t="n">
        <v>45.9818436557</v>
      </c>
      <c r="X126" s="0" t="n">
        <v>49.0826081175</v>
      </c>
      <c r="Y126" s="0" t="n">
        <v>52.2821394545</v>
      </c>
      <c r="Z126" s="0" t="n">
        <v>55.5765358589</v>
      </c>
      <c r="AA126" s="0" t="n">
        <v>58.9600201321</v>
      </c>
      <c r="AB126" s="0" t="n">
        <v>62.4235375187</v>
      </c>
      <c r="AC126" s="0" t="n">
        <v>65.9713453917</v>
      </c>
      <c r="AD126" s="0" t="n">
        <v>69.5879667691</v>
      </c>
      <c r="AE126" s="0" t="n">
        <v>73.2548015331</v>
      </c>
      <c r="AF126" s="0" t="n">
        <v>77.018336662</v>
      </c>
      <c r="AG126" s="0" t="n">
        <v>80.8794964259</v>
      </c>
      <c r="AH126" s="0" t="n">
        <v>84.8381899421</v>
      </c>
      <c r="AI126" s="0" t="n">
        <v>88.8929035236</v>
      </c>
      <c r="AJ126" s="0" t="n">
        <v>93.040344032</v>
      </c>
      <c r="AK126" s="0" t="n">
        <v>97.2751899899</v>
      </c>
      <c r="AL126" s="0" t="n">
        <v>101.5900143285</v>
      </c>
      <c r="AM126" s="0" t="n">
        <v>105.9754379339</v>
      </c>
      <c r="AN126" s="0" t="n">
        <v>110.4205435049</v>
      </c>
      <c r="AO126" s="0" t="n">
        <v>114.9135328623</v>
      </c>
      <c r="AP126" s="0" t="n">
        <v>119.4425592796</v>
      </c>
      <c r="AQ126" s="0" t="n">
        <v>123.9966290652</v>
      </c>
      <c r="AR126" s="0" t="n">
        <v>128.5664745496</v>
      </c>
      <c r="AS126" s="0" t="n">
        <v>133.1453672478</v>
      </c>
      <c r="AT126" s="0" t="n">
        <v>137.7299664107</v>
      </c>
      <c r="AU126" s="0" t="n">
        <v>142.32148344</v>
      </c>
      <c r="AV126" s="0" t="n">
        <v>146.9276928875</v>
      </c>
      <c r="AW126" s="0" t="n">
        <v>151.5667327903</v>
      </c>
      <c r="AX126" s="0" t="n">
        <v>156.2743365293</v>
      </c>
      <c r="AY126" s="0" t="n">
        <v>161.1175930567</v>
      </c>
      <c r="AZ126" s="0" t="n">
        <v>161.9662426845</v>
      </c>
      <c r="BA126" s="0" t="n">
        <v>167.4590725988</v>
      </c>
      <c r="BB126" s="0" t="n">
        <v>172.6519243451</v>
      </c>
      <c r="BC126" s="0" t="n">
        <v>177.6241292408</v>
      </c>
      <c r="BD126" s="0" t="n">
        <v>182.4278109908</v>
      </c>
      <c r="BE126" s="0" t="n">
        <v>187.0931437976</v>
      </c>
      <c r="BF126" s="0" t="n">
        <v>191.6315424694</v>
      </c>
      <c r="BG126" s="0" t="n">
        <v>196.0382019457</v>
      </c>
      <c r="BH126" s="0" t="n">
        <v>200.2949644738</v>
      </c>
      <c r="BI126" s="0" t="n">
        <v>204.3738940093</v>
      </c>
    </row>
    <row r="127" customFormat="false" ht="12.75" hidden="false" customHeight="false" outlineLevel="0" collapsed="false">
      <c r="A127" s="0" t="s">
        <v>446</v>
      </c>
      <c r="B127" s="0" t="s">
        <v>333</v>
      </c>
    </row>
    <row r="128" customFormat="false" ht="12.75" hidden="false" customHeight="false" outlineLevel="0" collapsed="false">
      <c r="A128" s="0" t="s">
        <v>447</v>
      </c>
      <c r="B128" s="0" t="n">
        <v>0.2897198232</v>
      </c>
      <c r="C128" s="0" t="n">
        <v>0.3386656527</v>
      </c>
      <c r="D128" s="0" t="n">
        <v>0.3839455486</v>
      </c>
      <c r="E128" s="0" t="n">
        <v>0.4255636102</v>
      </c>
      <c r="F128" s="0" t="n">
        <v>0.4636855578</v>
      </c>
      <c r="G128" s="0" t="n">
        <v>0.4985505246</v>
      </c>
      <c r="H128" s="0" t="n">
        <v>0.5304359193</v>
      </c>
      <c r="I128" s="0" t="n">
        <v>0.5596559321</v>
      </c>
      <c r="J128" s="0" t="n">
        <v>0.5865874667</v>
      </c>
      <c r="K128" s="0" t="n">
        <v>0.6117283111</v>
      </c>
      <c r="L128" s="0" t="n">
        <v>0.6357684347</v>
      </c>
      <c r="M128" s="0" t="n">
        <v>0.6588040099</v>
      </c>
      <c r="N128" s="0" t="n">
        <v>0.6806210975</v>
      </c>
      <c r="O128" s="0" t="n">
        <v>0.7011553067</v>
      </c>
      <c r="P128" s="0" t="n">
        <v>0.7204212895</v>
      </c>
      <c r="Q128" s="0" t="n">
        <v>0.7384739156</v>
      </c>
      <c r="R128" s="0" t="n">
        <v>0.7553877293</v>
      </c>
      <c r="S128" s="0" t="n">
        <v>0.7712471052</v>
      </c>
      <c r="T128" s="0" t="n">
        <v>0.786144401</v>
      </c>
      <c r="U128" s="0" t="n">
        <v>0.8000954515</v>
      </c>
      <c r="V128" s="0" t="n">
        <v>0.813143643</v>
      </c>
      <c r="W128" s="0" t="n">
        <v>0.825374753</v>
      </c>
      <c r="X128" s="0" t="n">
        <v>0.8368591888</v>
      </c>
      <c r="Y128" s="0" t="n">
        <v>0.8476561144</v>
      </c>
      <c r="Z128" s="0" t="n">
        <v>0.8578155475</v>
      </c>
      <c r="AA128" s="0" t="n">
        <v>0.8673789661</v>
      </c>
      <c r="AB128" s="0" t="n">
        <v>0.8763778469</v>
      </c>
      <c r="AC128" s="0" t="n">
        <v>0.8848746549</v>
      </c>
      <c r="AD128" s="0" t="n">
        <v>0.8928802212</v>
      </c>
      <c r="AE128" s="0" t="n">
        <v>0.9004035468</v>
      </c>
      <c r="AF128" s="0" t="n">
        <v>0.9075777362</v>
      </c>
      <c r="AG128" s="0" t="n">
        <v>0.9144281944</v>
      </c>
      <c r="AH128" s="0" t="n">
        <v>0.9209761737</v>
      </c>
      <c r="AI128" s="0" t="n">
        <v>0.9272390139</v>
      </c>
      <c r="AJ128" s="0" t="n">
        <v>0.9332305036</v>
      </c>
      <c r="AK128" s="0" t="n">
        <v>0.938961377</v>
      </c>
      <c r="AL128" s="0" t="n">
        <v>0.9444399497</v>
      </c>
      <c r="AM128" s="0" t="n">
        <v>0.9496728806</v>
      </c>
      <c r="AN128" s="0" t="n">
        <v>0.9546660094</v>
      </c>
      <c r="AO128" s="0" t="n">
        <v>0.9594251898</v>
      </c>
      <c r="AP128" s="0" t="n">
        <v>0.9639570222</v>
      </c>
      <c r="AQ128" s="0" t="n">
        <v>0.9682694016</v>
      </c>
      <c r="AR128" s="0" t="n">
        <v>0.9723718473</v>
      </c>
      <c r="AS128" s="0" t="n">
        <v>0.9762756584</v>
      </c>
      <c r="AT128" s="0" t="n">
        <v>0.9799940303</v>
      </c>
      <c r="AU128" s="0" t="n">
        <v>0.98354236</v>
      </c>
      <c r="AV128" s="0" t="n">
        <v>0.9869390648</v>
      </c>
      <c r="AW128" s="0" t="n">
        <v>0.990207397</v>
      </c>
      <c r="AX128" s="0" t="n">
        <v>0.9933790088</v>
      </c>
      <c r="AY128" s="0" t="n">
        <v>0.9965006057</v>
      </c>
      <c r="AZ128" s="0" t="n">
        <v>0.9970335927</v>
      </c>
      <c r="BA128" s="0" t="n">
        <v>1.0003879826</v>
      </c>
      <c r="BB128" s="0" t="n">
        <v>1.0034156585</v>
      </c>
      <c r="BC128" s="0" t="n">
        <v>1.006193447</v>
      </c>
      <c r="BD128" s="0" t="n">
        <v>1.0087720473</v>
      </c>
      <c r="BE128" s="0" t="n">
        <v>1.0111838427</v>
      </c>
      <c r="BF128" s="0" t="n">
        <v>1.013447777</v>
      </c>
      <c r="BG128" s="0" t="n">
        <v>1.0155728137</v>
      </c>
      <c r="BH128" s="0" t="n">
        <v>1.0175608073</v>
      </c>
      <c r="BI128" s="0" t="n">
        <v>1.0194091017</v>
      </c>
    </row>
    <row r="129" customFormat="false" ht="12.75" hidden="false" customHeight="false" outlineLevel="0" collapsed="false">
      <c r="A129" s="0" t="s">
        <v>448</v>
      </c>
      <c r="B129" s="0" t="n">
        <v>2670.7775001934</v>
      </c>
    </row>
    <row r="130" customFormat="false" ht="12.75" hidden="false" customHeight="false" outlineLevel="0" collapsed="false">
      <c r="A130" s="0" t="s">
        <v>449</v>
      </c>
    </row>
    <row r="131" customFormat="false" ht="12.75" hidden="false" customHeight="false" outlineLevel="0" collapsed="false">
      <c r="A131" s="0" t="s">
        <v>450</v>
      </c>
      <c r="B131" s="0" t="n">
        <v>0.2564520269</v>
      </c>
      <c r="C131" s="0" t="n">
        <v>0.2539333722</v>
      </c>
      <c r="D131" s="0" t="n">
        <v>0.2518110589</v>
      </c>
      <c r="E131" s="0" t="n">
        <v>0.250182304</v>
      </c>
      <c r="F131" s="0" t="n">
        <v>0.249103845</v>
      </c>
      <c r="G131" s="0" t="n">
        <v>0.2485801493</v>
      </c>
      <c r="H131" s="0" t="n">
        <v>0.2485181431</v>
      </c>
      <c r="I131" s="0" t="n">
        <v>0.2486324633</v>
      </c>
      <c r="J131" s="0" t="n">
        <v>0.2482672049</v>
      </c>
      <c r="K131" s="0" t="n">
        <v>0.2460600869</v>
      </c>
      <c r="L131" s="0" t="n">
        <v>0.2446372844</v>
      </c>
      <c r="M131" s="0" t="n">
        <v>0.2446451411</v>
      </c>
      <c r="N131" s="0" t="n">
        <v>0.2445507541</v>
      </c>
      <c r="O131" s="0" t="n">
        <v>0.2444171953</v>
      </c>
      <c r="P131" s="0" t="n">
        <v>0.2442706987</v>
      </c>
      <c r="Q131" s="0" t="n">
        <v>0.2441117234</v>
      </c>
      <c r="R131" s="0" t="n">
        <v>0.2439166961</v>
      </c>
      <c r="S131" s="0" t="n">
        <v>0.2436307588</v>
      </c>
      <c r="T131" s="0" t="n">
        <v>0.2438892249</v>
      </c>
      <c r="U131" s="0" t="n">
        <v>0.2441559212</v>
      </c>
      <c r="V131" s="0" t="n">
        <v>0.244203153</v>
      </c>
      <c r="W131" s="0" t="n">
        <v>0.2442955177</v>
      </c>
      <c r="X131" s="0" t="n">
        <v>0.2444309947</v>
      </c>
      <c r="Y131" s="0" t="n">
        <v>0.2446172446</v>
      </c>
      <c r="Z131" s="0" t="n">
        <v>0.2448757858</v>
      </c>
      <c r="AA131" s="0" t="n">
        <v>0.2452509094</v>
      </c>
      <c r="AB131" s="0" t="n">
        <v>0.2453661047</v>
      </c>
      <c r="AC131" s="0" t="n">
        <v>0.2459150767</v>
      </c>
      <c r="AD131" s="0" t="n">
        <v>0.2467768119</v>
      </c>
      <c r="AE131" s="0" t="n">
        <v>0.2462322771</v>
      </c>
      <c r="AF131" s="0" t="n">
        <v>0.2463616045</v>
      </c>
      <c r="AG131" s="0" t="n">
        <v>0.2464637833</v>
      </c>
      <c r="AH131" s="0" t="n">
        <v>0.2465449671</v>
      </c>
      <c r="AI131" s="0" t="n">
        <v>0.2466131094</v>
      </c>
      <c r="AJ131" s="0" t="n">
        <v>0.2466771057</v>
      </c>
      <c r="AK131" s="0" t="n">
        <v>0.2467455356</v>
      </c>
      <c r="AL131" s="0" t="n">
        <v>0.2468252139</v>
      </c>
      <c r="AM131" s="0" t="n">
        <v>0.2469198789</v>
      </c>
      <c r="AN131" s="0" t="n">
        <v>0.247029399</v>
      </c>
      <c r="AO131" s="0" t="n">
        <v>0.2471497104</v>
      </c>
      <c r="AP131" s="0" t="n">
        <v>0.2472733468</v>
      </c>
      <c r="AQ131" s="0" t="n">
        <v>0.2473900116</v>
      </c>
      <c r="AR131" s="0" t="n">
        <v>0.2474863456</v>
      </c>
      <c r="AS131" s="0" t="n">
        <v>0.2475439479</v>
      </c>
      <c r="AT131" s="0" t="n">
        <v>0.2475346372</v>
      </c>
      <c r="AU131" s="0" t="n">
        <v>0.2474115295</v>
      </c>
      <c r="AV131" s="0" t="n">
        <v>0.2470933662</v>
      </c>
      <c r="AW131" s="0" t="n">
        <v>0.2464370367</v>
      </c>
      <c r="AX131" s="0" t="n">
        <v>0.2451886056</v>
      </c>
      <c r="AY131" s="0" t="n">
        <v>0.2428937443</v>
      </c>
      <c r="AZ131" s="0" t="n">
        <v>0.2582781457</v>
      </c>
      <c r="BA131" s="0" t="n">
        <v>0.2582781457</v>
      </c>
      <c r="BB131" s="0" t="n">
        <v>0.2582781457</v>
      </c>
      <c r="BC131" s="0" t="n">
        <v>0.2582781457</v>
      </c>
      <c r="BD131" s="0" t="n">
        <v>0.2582781457</v>
      </c>
      <c r="BE131" s="0" t="n">
        <v>0.2582781457</v>
      </c>
      <c r="BF131" s="0" t="n">
        <v>0.2582781457</v>
      </c>
      <c r="BG131" s="0" t="n">
        <v>0.2582781457</v>
      </c>
      <c r="BH131" s="0" t="n">
        <v>0.2582781457</v>
      </c>
      <c r="BI131" s="0" t="n">
        <v>0.2582781457</v>
      </c>
    </row>
    <row r="132" customFormat="false" ht="12.75" hidden="false" customHeight="false" outlineLevel="0" collapsed="false">
      <c r="A132" s="0" t="s">
        <v>451</v>
      </c>
      <c r="B132" s="0" t="n">
        <v>36.2744840648</v>
      </c>
      <c r="C132" s="0" t="n">
        <v>45.9219331221</v>
      </c>
      <c r="D132" s="0" t="n">
        <v>57.9310414215</v>
      </c>
      <c r="E132" s="0" t="n">
        <v>72.7468424543</v>
      </c>
      <c r="F132" s="0" t="n">
        <v>90.8737246727</v>
      </c>
      <c r="G132" s="0" t="n">
        <v>112.8637260776</v>
      </c>
      <c r="H132" s="0" t="n">
        <v>139.2971818599</v>
      </c>
      <c r="I132" s="0" t="n">
        <v>170.7590088144</v>
      </c>
      <c r="J132" s="0" t="n">
        <v>207.8235071933</v>
      </c>
      <c r="K132" s="0" t="n">
        <v>251.0818502061</v>
      </c>
      <c r="L132" s="0" t="n">
        <v>267.0573895746</v>
      </c>
      <c r="M132" s="0" t="n">
        <v>260.3809548352</v>
      </c>
      <c r="N132" s="0" t="n">
        <v>253.8714309644</v>
      </c>
      <c r="O132" s="0" t="n">
        <v>247.5246451903</v>
      </c>
      <c r="P132" s="0" t="n">
        <v>241.3365290605</v>
      </c>
      <c r="Q132" s="0" t="n">
        <v>235.303115834</v>
      </c>
      <c r="R132" s="0" t="n">
        <v>229.4205379381</v>
      </c>
      <c r="S132" s="0" t="n">
        <v>223.6850244897</v>
      </c>
      <c r="T132" s="0" t="n">
        <v>210.5828496467</v>
      </c>
      <c r="U132" s="0" t="n">
        <v>200.5453744087</v>
      </c>
      <c r="V132" s="0" t="n">
        <v>196.2658868874</v>
      </c>
      <c r="W132" s="0" t="n">
        <v>192.00668997</v>
      </c>
      <c r="X132" s="0" t="n">
        <v>187.7789674601</v>
      </c>
      <c r="Y132" s="0" t="n">
        <v>183.5917653529</v>
      </c>
      <c r="Z132" s="0" t="n">
        <v>179.4524452093</v>
      </c>
      <c r="AA132" s="0" t="n">
        <v>175.367025975</v>
      </c>
      <c r="AB132" s="0" t="n">
        <v>178.1059592342</v>
      </c>
      <c r="AC132" s="0" t="n">
        <v>173.6533102533</v>
      </c>
      <c r="AD132" s="0" t="n">
        <v>169.311977497</v>
      </c>
      <c r="AE132" s="0" t="n">
        <v>195.2206560407</v>
      </c>
      <c r="AF132" s="0" t="n">
        <v>198.8145948745</v>
      </c>
      <c r="AG132" s="0" t="n">
        <v>201.1199908948</v>
      </c>
      <c r="AH132" s="0" t="n">
        <v>201.996594734</v>
      </c>
      <c r="AI132" s="0" t="n">
        <v>201.3433456159</v>
      </c>
      <c r="AJ132" s="0" t="n">
        <v>199.115851237</v>
      </c>
      <c r="AK132" s="0" t="n">
        <v>195.3443685465</v>
      </c>
      <c r="AL132" s="0" t="n">
        <v>190.1484092516</v>
      </c>
      <c r="AM132" s="0" t="n">
        <v>183.7427095807</v>
      </c>
      <c r="AN132" s="0" t="n">
        <v>176.4291102878</v>
      </c>
      <c r="AO132" s="0" t="n">
        <v>168.5714492751</v>
      </c>
      <c r="AP132" s="0" t="n">
        <v>160.55535127</v>
      </c>
      <c r="AQ132" s="0" t="n">
        <v>152.7407248368</v>
      </c>
      <c r="AR132" s="0" t="n">
        <v>145.4183229858</v>
      </c>
      <c r="AS132" s="0" t="n">
        <v>138.7803098539</v>
      </c>
      <c r="AT132" s="0" t="n">
        <v>132.9088526291</v>
      </c>
      <c r="AU132" s="0" t="n">
        <v>127.7797998053</v>
      </c>
      <c r="AV132" s="0" t="n">
        <v>123.2741343258</v>
      </c>
      <c r="AW132" s="0" t="n">
        <v>119.1893348831</v>
      </c>
      <c r="AX132" s="0" t="n">
        <v>115.2459761797</v>
      </c>
      <c r="AY132" s="0" t="n">
        <v>111.0884490322</v>
      </c>
      <c r="AZ132" s="0" t="n">
        <v>103.8922316422</v>
      </c>
      <c r="BA132" s="0" t="n">
        <v>98.78373959</v>
      </c>
      <c r="BB132" s="0" t="n">
        <v>91.6128142861</v>
      </c>
      <c r="BC132" s="0" t="n">
        <v>82.0489805818</v>
      </c>
      <c r="BD132" s="0" t="n">
        <v>69.9557822075</v>
      </c>
      <c r="BE132" s="0" t="n">
        <v>55.5676855221</v>
      </c>
      <c r="BF132" s="0" t="n">
        <v>39.6523225452</v>
      </c>
      <c r="BG132" s="0" t="n">
        <v>23.5991811016</v>
      </c>
      <c r="BH132" s="0" t="n">
        <v>9.4405284862</v>
      </c>
      <c r="BI132" s="0" t="n">
        <v>4.8734E-006</v>
      </c>
    </row>
    <row r="133" customFormat="false" ht="12.75" hidden="false" customHeight="false" outlineLevel="0" collapsed="false">
      <c r="A133" s="0" t="s">
        <v>452</v>
      </c>
      <c r="B133" s="0" t="n">
        <v>36.2744840648</v>
      </c>
      <c r="C133" s="0" t="n">
        <v>45.9219331221</v>
      </c>
      <c r="D133" s="0" t="n">
        <v>57.9310414215</v>
      </c>
      <c r="E133" s="0" t="n">
        <v>72.7468424543</v>
      </c>
      <c r="F133" s="0" t="n">
        <v>90.8737246727</v>
      </c>
      <c r="G133" s="0" t="n">
        <v>112.8637260776</v>
      </c>
      <c r="H133" s="0" t="n">
        <v>139.2971818599</v>
      </c>
      <c r="I133" s="0" t="n">
        <v>170.7590088144</v>
      </c>
      <c r="J133" s="0" t="n">
        <v>207.8235071933</v>
      </c>
      <c r="K133" s="0" t="n">
        <v>251.0818502061</v>
      </c>
      <c r="L133" s="0" t="n">
        <v>267.0573895746</v>
      </c>
      <c r="M133" s="0" t="n">
        <v>260.3809548352</v>
      </c>
      <c r="N133" s="0" t="n">
        <v>253.8714309644</v>
      </c>
      <c r="O133" s="0" t="n">
        <v>247.5246451903</v>
      </c>
      <c r="P133" s="0" t="n">
        <v>241.3365290605</v>
      </c>
      <c r="Q133" s="0" t="n">
        <v>235.303115834</v>
      </c>
      <c r="R133" s="0" t="n">
        <v>229.4205379381</v>
      </c>
      <c r="S133" s="0" t="n">
        <v>223.6850244897</v>
      </c>
      <c r="T133" s="0" t="n">
        <v>210.5828496467</v>
      </c>
      <c r="U133" s="0" t="n">
        <v>200.5453744087</v>
      </c>
      <c r="V133" s="0" t="n">
        <v>196.2658868874</v>
      </c>
      <c r="W133" s="0" t="n">
        <v>192.00668997</v>
      </c>
      <c r="X133" s="0" t="n">
        <v>187.7789674601</v>
      </c>
      <c r="Y133" s="0" t="n">
        <v>183.5917653529</v>
      </c>
      <c r="Z133" s="0" t="n">
        <v>179.4524452093</v>
      </c>
      <c r="AA133" s="0" t="n">
        <v>175.367025975</v>
      </c>
      <c r="AB133" s="0" t="n">
        <v>178.1059592342</v>
      </c>
      <c r="AC133" s="0" t="n">
        <v>173.6533102533</v>
      </c>
      <c r="AD133" s="0" t="n">
        <v>169.311977497</v>
      </c>
      <c r="AE133" s="0" t="n">
        <v>195.2206560407</v>
      </c>
      <c r="AF133" s="0" t="n">
        <v>198.8145948745</v>
      </c>
      <c r="AG133" s="0" t="n">
        <v>201.1199908948</v>
      </c>
      <c r="AH133" s="0" t="n">
        <v>201.996594734</v>
      </c>
      <c r="AI133" s="0" t="n">
        <v>201.3433456159</v>
      </c>
      <c r="AJ133" s="0" t="n">
        <v>199.115851237</v>
      </c>
      <c r="AK133" s="0" t="n">
        <v>195.3443685465</v>
      </c>
      <c r="AL133" s="0" t="n">
        <v>190.1484092516</v>
      </c>
      <c r="AM133" s="0" t="n">
        <v>183.7427095807</v>
      </c>
      <c r="AN133" s="0" t="n">
        <v>176.4291102878</v>
      </c>
      <c r="AO133" s="0" t="n">
        <v>168.5714492751</v>
      </c>
      <c r="AP133" s="0" t="n">
        <v>160.55535127</v>
      </c>
      <c r="AQ133" s="0" t="n">
        <v>152.7407248368</v>
      </c>
      <c r="AR133" s="0" t="n">
        <v>145.4183229858</v>
      </c>
      <c r="AS133" s="0" t="n">
        <v>138.7803098539</v>
      </c>
      <c r="AT133" s="0" t="n">
        <v>132.9088526291</v>
      </c>
      <c r="AU133" s="0" t="n">
        <v>127.7797998053</v>
      </c>
      <c r="AV133" s="0" t="n">
        <v>123.2741343258</v>
      </c>
      <c r="AW133" s="0" t="n">
        <v>119.1893348831</v>
      </c>
      <c r="AX133" s="0" t="n">
        <v>115.2459761797</v>
      </c>
      <c r="AY133" s="0" t="n">
        <v>111.0884490322</v>
      </c>
      <c r="AZ133" s="0" t="n">
        <v>103.8922316422</v>
      </c>
      <c r="BA133" s="0" t="n">
        <v>98.78373959</v>
      </c>
      <c r="BB133" s="0" t="n">
        <v>91.6128142861</v>
      </c>
      <c r="BC133" s="0" t="n">
        <v>82.0489805818</v>
      </c>
      <c r="BD133" s="0" t="n">
        <v>69.9557822075</v>
      </c>
      <c r="BE133" s="0" t="n">
        <v>55.5676855221</v>
      </c>
      <c r="BF133" s="0" t="n">
        <v>39.6523225452</v>
      </c>
      <c r="BG133" s="0" t="n">
        <v>23.5991811016</v>
      </c>
      <c r="BH133" s="0" t="n">
        <v>9.4405284862</v>
      </c>
      <c r="BI133" s="0" t="n">
        <v>4.8734E-006</v>
      </c>
    </row>
    <row r="134" customFormat="false" ht="12.75" hidden="false" customHeight="false" outlineLevel="0" collapsed="false">
      <c r="A134" s="0" t="s">
        <v>453</v>
      </c>
      <c r="B134" s="0" t="n">
        <v>132.9822585816</v>
      </c>
      <c r="C134" s="0" t="n">
        <v>168.3498068255</v>
      </c>
      <c r="D134" s="0" t="n">
        <v>212.3751978511</v>
      </c>
      <c r="E134" s="0" t="n">
        <v>266.6899244376</v>
      </c>
      <c r="F134" s="0" t="n">
        <v>333.1430746502</v>
      </c>
      <c r="G134" s="0" t="n">
        <v>413.7584198004</v>
      </c>
      <c r="H134" s="0" t="n">
        <v>510.6634686985</v>
      </c>
      <c r="I134" s="0" t="n">
        <v>626.0025263135</v>
      </c>
      <c r="J134" s="0" t="n">
        <v>761.8809773708</v>
      </c>
      <c r="K134" s="0" t="n">
        <v>920.4660628555</v>
      </c>
      <c r="L134" s="0" t="n">
        <v>979.0323901805</v>
      </c>
      <c r="M134" s="0" t="n">
        <v>954.556580426</v>
      </c>
      <c r="N134" s="0" t="n">
        <v>930.6926659154</v>
      </c>
      <c r="O134" s="0" t="n">
        <v>907.4253492675</v>
      </c>
      <c r="P134" s="0" t="n">
        <v>884.7397155358</v>
      </c>
      <c r="Q134" s="0" t="n">
        <v>862.6212226474</v>
      </c>
      <c r="R134" s="0" t="n">
        <v>841.0556920812</v>
      </c>
      <c r="S134" s="0" t="n">
        <v>820.0292997792</v>
      </c>
      <c r="T134" s="0" t="n">
        <v>771.9967268046</v>
      </c>
      <c r="U134" s="0" t="n">
        <v>735.1993425823</v>
      </c>
      <c r="V134" s="0" t="n">
        <v>719.5107413294</v>
      </c>
      <c r="W134" s="0" t="n">
        <v>703.89652543</v>
      </c>
      <c r="X134" s="0" t="n">
        <v>688.3976947089</v>
      </c>
      <c r="Y134" s="0" t="n">
        <v>673.0474117837</v>
      </c>
      <c r="Z134" s="0" t="n">
        <v>657.8726641372</v>
      </c>
      <c r="AA134" s="0" t="n">
        <v>642.8955172244</v>
      </c>
      <c r="AB134" s="0" t="n">
        <v>652.9364465526</v>
      </c>
      <c r="AC134" s="0" t="n">
        <v>636.6130353887</v>
      </c>
      <c r="AD134" s="0" t="n">
        <v>620.697709504</v>
      </c>
      <c r="AE134" s="0" t="n">
        <v>715.678925045</v>
      </c>
      <c r="AF134" s="0" t="n">
        <v>728.85430481</v>
      </c>
      <c r="AG134" s="0" t="n">
        <v>737.3058866204</v>
      </c>
      <c r="AH134" s="0" t="n">
        <v>740.5195162947</v>
      </c>
      <c r="AI134" s="0" t="n">
        <v>738.1247050281</v>
      </c>
      <c r="AJ134" s="0" t="n">
        <v>729.9587106347</v>
      </c>
      <c r="AK134" s="0" t="n">
        <v>716.1324550914</v>
      </c>
      <c r="AL134" s="0" t="n">
        <v>697.0840683162</v>
      </c>
      <c r="AM134" s="0" t="n">
        <v>673.600773323</v>
      </c>
      <c r="AN134" s="0" t="n">
        <v>646.7891183149</v>
      </c>
      <c r="AO134" s="0" t="n">
        <v>617.9829330424</v>
      </c>
      <c r="AP134" s="0" t="n">
        <v>588.5959177558</v>
      </c>
      <c r="AQ134" s="0" t="n">
        <v>559.9474972517</v>
      </c>
      <c r="AR134" s="0" t="n">
        <v>533.1035720661</v>
      </c>
      <c r="AS134" s="0" t="n">
        <v>508.7686159242</v>
      </c>
      <c r="AT134" s="0" t="n">
        <v>487.2438537381</v>
      </c>
      <c r="AU134" s="0" t="n">
        <v>468.4407460864</v>
      </c>
      <c r="AV134" s="0" t="n">
        <v>451.9229764383</v>
      </c>
      <c r="AW134" s="0" t="n">
        <v>436.9481016814</v>
      </c>
      <c r="AX134" s="0" t="n">
        <v>422.4917486749</v>
      </c>
      <c r="AY134" s="0" t="n">
        <v>407.250254152</v>
      </c>
      <c r="AZ134" s="0" t="n">
        <v>380.8689212002</v>
      </c>
      <c r="BA134" s="0" t="n">
        <v>362.1411893369</v>
      </c>
      <c r="BB134" s="0" t="n">
        <v>335.852577173</v>
      </c>
      <c r="BC134" s="0" t="n">
        <v>300.7915628129</v>
      </c>
      <c r="BD134" s="0" t="n">
        <v>256.4578975727</v>
      </c>
      <c r="BE134" s="0" t="n">
        <v>203.7111351241</v>
      </c>
      <c r="BF134" s="0" t="n">
        <v>145.3654144506</v>
      </c>
      <c r="BG134" s="0" t="n">
        <v>86.5145979185</v>
      </c>
      <c r="BH134" s="0" t="n">
        <v>34.6089774306</v>
      </c>
      <c r="BI134" s="0" t="n">
        <v>1.78658E-005</v>
      </c>
    </row>
    <row r="135" customFormat="false" ht="12.75" hidden="false" customHeight="false" outlineLevel="0" collapsed="false">
      <c r="A135" s="0" t="s">
        <v>454</v>
      </c>
      <c r="B135" s="0" t="n">
        <v>0.2865800809</v>
      </c>
      <c r="C135" s="0" t="n">
        <v>0.3313248014</v>
      </c>
      <c r="D135" s="0" t="n">
        <v>0.3823077883</v>
      </c>
      <c r="E135" s="0" t="n">
        <v>0.44001522</v>
      </c>
      <c r="F135" s="0" t="n">
        <v>0.5049592666</v>
      </c>
      <c r="G135" s="0" t="n">
        <v>0.5776324601</v>
      </c>
      <c r="H135" s="0" t="n">
        <v>0.6584627608</v>
      </c>
      <c r="I135" s="0" t="n">
        <v>0.7477799532</v>
      </c>
      <c r="J135" s="0" t="n">
        <v>0.8458189085</v>
      </c>
      <c r="K135" s="0" t="n">
        <v>0.9528148567</v>
      </c>
      <c r="L135" s="0" t="n">
        <v>1</v>
      </c>
      <c r="M135" s="0" t="n">
        <v>1</v>
      </c>
      <c r="N135" s="0" t="n">
        <v>1</v>
      </c>
      <c r="O135" s="0" t="n">
        <v>1</v>
      </c>
      <c r="P135" s="0" t="n">
        <v>1</v>
      </c>
      <c r="Q135" s="0" t="n">
        <v>1</v>
      </c>
      <c r="R135" s="0" t="n">
        <v>1</v>
      </c>
      <c r="S135" s="0" t="n">
        <v>1</v>
      </c>
      <c r="T135" s="0" t="n">
        <v>0.9807205213</v>
      </c>
      <c r="U135" s="0" t="n">
        <v>0.9679886889</v>
      </c>
      <c r="V135" s="0" t="n">
        <v>0.9700061334</v>
      </c>
      <c r="W135" s="0" t="n">
        <v>0.9718280681</v>
      </c>
      <c r="X135" s="0" t="n">
        <v>0.9734778812</v>
      </c>
      <c r="Y135" s="0" t="n">
        <v>0.9749754123</v>
      </c>
      <c r="Z135" s="0" t="n">
        <v>0.9763377677</v>
      </c>
      <c r="AA135" s="0" t="n">
        <v>0.9775799345</v>
      </c>
      <c r="AB135" s="0" t="n">
        <v>1</v>
      </c>
      <c r="AC135" s="0" t="n">
        <v>1</v>
      </c>
      <c r="AD135" s="0" t="n">
        <v>1</v>
      </c>
      <c r="AE135" s="0" t="n">
        <v>1.0976478698</v>
      </c>
      <c r="AF135" s="0" t="n">
        <v>1.1245349864</v>
      </c>
      <c r="AG135" s="0" t="n">
        <v>1.1477919461</v>
      </c>
      <c r="AH135" s="0" t="n">
        <v>1.1668661928</v>
      </c>
      <c r="AI135" s="0" t="n">
        <v>1.1812669867</v>
      </c>
      <c r="AJ135" s="0" t="n">
        <v>1.1906180902</v>
      </c>
      <c r="AK135" s="0" t="n">
        <v>1.1947228466</v>
      </c>
      <c r="AL135" s="0" t="n">
        <v>1.1936339437</v>
      </c>
      <c r="AM135" s="0" t="n">
        <v>1.1877132659</v>
      </c>
      <c r="AN135" s="0" t="n">
        <v>1.1776608155</v>
      </c>
      <c r="AO135" s="0" t="n">
        <v>1.1644917752</v>
      </c>
      <c r="AP135" s="0" t="n">
        <v>1.1494493563</v>
      </c>
      <c r="AQ135" s="0" t="n">
        <v>1.1338602591</v>
      </c>
      <c r="AR135" s="0" t="n">
        <v>1.1189608855</v>
      </c>
      <c r="AS135" s="0" t="n">
        <v>1.1057336326</v>
      </c>
      <c r="AT135" s="0" t="n">
        <v>1.0947856533</v>
      </c>
      <c r="AU135" s="0" t="n">
        <v>1.0862811726</v>
      </c>
      <c r="AV135" s="0" t="n">
        <v>1.0799149507</v>
      </c>
      <c r="AW135" s="0" t="n">
        <v>1.0748993162</v>
      </c>
      <c r="AX135" s="0" t="n">
        <v>1.0699383734</v>
      </c>
      <c r="AY135" s="0" t="n">
        <v>1.0631691941</v>
      </c>
      <c r="AZ135" s="0" t="n">
        <v>1.03884831</v>
      </c>
      <c r="BA135" s="0" t="n">
        <v>1.0244607979</v>
      </c>
      <c r="BB135" s="0" t="n">
        <v>0.9963707759</v>
      </c>
      <c r="BC135" s="0" t="n">
        <v>0.950446863</v>
      </c>
      <c r="BD135" s="0" t="n">
        <v>0.8821946175</v>
      </c>
      <c r="BE135" s="0" t="n">
        <v>0.7872572483</v>
      </c>
      <c r="BF135" s="0" t="n">
        <v>0.6619215259</v>
      </c>
      <c r="BG135" s="0" t="n">
        <v>0.5031628324</v>
      </c>
      <c r="BH135" s="0" t="n">
        <v>0.3067334904</v>
      </c>
      <c r="BI135" s="0" t="n">
        <v>0.0001</v>
      </c>
    </row>
    <row r="136" customFormat="false" ht="12.75" hidden="false" customHeight="false" outlineLevel="0" collapsed="false">
      <c r="A136" s="0" t="s">
        <v>455</v>
      </c>
      <c r="B136" s="0" t="n">
        <v>0.2865800809</v>
      </c>
      <c r="C136" s="0" t="n">
        <v>0.3313248014</v>
      </c>
      <c r="D136" s="0" t="n">
        <v>0.3823077883</v>
      </c>
      <c r="E136" s="0" t="n">
        <v>0.44001522</v>
      </c>
      <c r="F136" s="0" t="n">
        <v>0.5049592666</v>
      </c>
      <c r="G136" s="0" t="n">
        <v>0.5776324601</v>
      </c>
      <c r="H136" s="0" t="n">
        <v>0.6584627608</v>
      </c>
      <c r="I136" s="0" t="n">
        <v>0.7477799532</v>
      </c>
      <c r="J136" s="0" t="n">
        <v>0.8458189085</v>
      </c>
      <c r="K136" s="0" t="n">
        <v>0.9528148567</v>
      </c>
      <c r="L136" s="0" t="n">
        <v>1</v>
      </c>
      <c r="M136" s="0" t="n">
        <v>1</v>
      </c>
      <c r="N136" s="0" t="n">
        <v>1</v>
      </c>
      <c r="O136" s="0" t="n">
        <v>1</v>
      </c>
      <c r="P136" s="0" t="n">
        <v>1</v>
      </c>
      <c r="Q136" s="0" t="n">
        <v>1</v>
      </c>
      <c r="R136" s="0" t="n">
        <v>1</v>
      </c>
      <c r="S136" s="0" t="n">
        <v>1</v>
      </c>
      <c r="T136" s="0" t="n">
        <v>0.9807205213</v>
      </c>
      <c r="U136" s="0" t="n">
        <v>0.9679886889</v>
      </c>
      <c r="V136" s="0" t="n">
        <v>0.9700061334</v>
      </c>
      <c r="W136" s="0" t="n">
        <v>0.9718280681</v>
      </c>
      <c r="X136" s="0" t="n">
        <v>0.9734778812</v>
      </c>
      <c r="Y136" s="0" t="n">
        <v>0.9749754123</v>
      </c>
      <c r="Z136" s="0" t="n">
        <v>0.9763377677</v>
      </c>
      <c r="AA136" s="0" t="n">
        <v>0.9775799345</v>
      </c>
      <c r="AB136" s="0" t="n">
        <v>1</v>
      </c>
      <c r="AC136" s="0" t="n">
        <v>1</v>
      </c>
      <c r="AD136" s="0" t="n">
        <v>1</v>
      </c>
      <c r="AE136" s="0" t="n">
        <v>1.0976478698</v>
      </c>
      <c r="AF136" s="0" t="n">
        <v>1.1245349864</v>
      </c>
      <c r="AG136" s="0" t="n">
        <v>1.1477919461</v>
      </c>
      <c r="AH136" s="0" t="n">
        <v>1.1668661928</v>
      </c>
      <c r="AI136" s="0" t="n">
        <v>1.1812669867</v>
      </c>
      <c r="AJ136" s="0" t="n">
        <v>1.1906180902</v>
      </c>
      <c r="AK136" s="0" t="n">
        <v>1.1947228466</v>
      </c>
      <c r="AL136" s="0" t="n">
        <v>1.1936339437</v>
      </c>
      <c r="AM136" s="0" t="n">
        <v>1.1877132659</v>
      </c>
      <c r="AN136" s="0" t="n">
        <v>1.1776608155</v>
      </c>
      <c r="AO136" s="0" t="n">
        <v>1.1644917752</v>
      </c>
      <c r="AP136" s="0" t="n">
        <v>1.1494493563</v>
      </c>
      <c r="AQ136" s="0" t="n">
        <v>1.1338602591</v>
      </c>
      <c r="AR136" s="0" t="n">
        <v>1.1189608855</v>
      </c>
      <c r="AS136" s="0" t="n">
        <v>1.1057336326</v>
      </c>
      <c r="AT136" s="0" t="n">
        <v>1.0947856533</v>
      </c>
      <c r="AU136" s="0" t="n">
        <v>1.0862811726</v>
      </c>
      <c r="AV136" s="0" t="n">
        <v>1.0799149507</v>
      </c>
      <c r="AW136" s="0" t="n">
        <v>1.0748993162</v>
      </c>
      <c r="AX136" s="0" t="n">
        <v>1.0699383734</v>
      </c>
      <c r="AY136" s="0" t="n">
        <v>1.0631691941</v>
      </c>
      <c r="AZ136" s="0" t="n">
        <v>1.03884831</v>
      </c>
      <c r="BA136" s="0" t="n">
        <v>1.0244607979</v>
      </c>
      <c r="BB136" s="0" t="n">
        <v>0.9963707759</v>
      </c>
      <c r="BC136" s="0" t="n">
        <v>0.950446863</v>
      </c>
      <c r="BD136" s="0" t="n">
        <v>0.8821946175</v>
      </c>
      <c r="BE136" s="0" t="n">
        <v>0.7872572483</v>
      </c>
      <c r="BF136" s="0" t="n">
        <v>0.6619215259</v>
      </c>
      <c r="BG136" s="0" t="n">
        <v>0.5031628324</v>
      </c>
      <c r="BH136" s="0" t="n">
        <v>0.3067334904</v>
      </c>
      <c r="BI136" s="0" t="n">
        <v>0.0001</v>
      </c>
    </row>
    <row r="137" customFormat="false" ht="12.75" hidden="false" customHeight="false" outlineLevel="0" collapsed="false">
      <c r="A137" s="0" t="s">
        <v>456</v>
      </c>
      <c r="B137" s="0" t="n">
        <v>36.2744840648</v>
      </c>
      <c r="C137" s="0" t="n">
        <v>45.9219331221</v>
      </c>
      <c r="D137" s="0" t="n">
        <v>57.9310414215</v>
      </c>
      <c r="E137" s="0" t="n">
        <v>72.7468424543</v>
      </c>
      <c r="F137" s="0" t="n">
        <v>90.8737246727</v>
      </c>
      <c r="G137" s="0" t="n">
        <v>112.8637260776</v>
      </c>
      <c r="H137" s="0" t="n">
        <v>139.2971818599</v>
      </c>
      <c r="I137" s="0" t="n">
        <v>170.7590088144</v>
      </c>
      <c r="J137" s="0" t="n">
        <v>207.8235071933</v>
      </c>
      <c r="K137" s="0" t="n">
        <v>251.0818502061</v>
      </c>
      <c r="L137" s="0" t="n">
        <v>267.0573895746</v>
      </c>
      <c r="M137" s="0" t="n">
        <v>260.3809548352</v>
      </c>
      <c r="N137" s="0" t="n">
        <v>253.8714309644</v>
      </c>
      <c r="O137" s="0" t="n">
        <v>247.5246451903</v>
      </c>
      <c r="P137" s="0" t="n">
        <v>241.3365290605</v>
      </c>
      <c r="Q137" s="0" t="n">
        <v>235.303115834</v>
      </c>
      <c r="R137" s="0" t="n">
        <v>229.4205379381</v>
      </c>
      <c r="S137" s="0" t="n">
        <v>223.6850244897</v>
      </c>
      <c r="T137" s="0" t="n">
        <v>210.5828496467</v>
      </c>
      <c r="U137" s="0" t="n">
        <v>200.5453744087</v>
      </c>
      <c r="V137" s="0" t="n">
        <v>196.2658868874</v>
      </c>
      <c r="W137" s="0" t="n">
        <v>192.00668997</v>
      </c>
      <c r="X137" s="0" t="n">
        <v>187.7789674601</v>
      </c>
      <c r="Y137" s="0" t="n">
        <v>183.5917653529</v>
      </c>
      <c r="Z137" s="0" t="n">
        <v>179.4524452093</v>
      </c>
      <c r="AA137" s="0" t="n">
        <v>175.367025975</v>
      </c>
      <c r="AB137" s="0" t="n">
        <v>178.1059592342</v>
      </c>
      <c r="AC137" s="0" t="n">
        <v>173.6533102533</v>
      </c>
      <c r="AD137" s="0" t="n">
        <v>169.311977497</v>
      </c>
      <c r="AE137" s="0" t="n">
        <v>195.2206560407</v>
      </c>
      <c r="AF137" s="0" t="n">
        <v>198.8145948745</v>
      </c>
      <c r="AG137" s="0" t="n">
        <v>201.1199908948</v>
      </c>
      <c r="AH137" s="0" t="n">
        <v>201.996594734</v>
      </c>
      <c r="AI137" s="0" t="n">
        <v>201.3433456159</v>
      </c>
      <c r="AJ137" s="0" t="n">
        <v>199.115851237</v>
      </c>
      <c r="AK137" s="0" t="n">
        <v>195.3443685465</v>
      </c>
      <c r="AL137" s="0" t="n">
        <v>190.1484092516</v>
      </c>
      <c r="AM137" s="0" t="n">
        <v>183.7427095807</v>
      </c>
      <c r="AN137" s="0" t="n">
        <v>176.4291102878</v>
      </c>
      <c r="AO137" s="0" t="n">
        <v>168.5714492751</v>
      </c>
      <c r="AP137" s="0" t="n">
        <v>160.55535127</v>
      </c>
      <c r="AQ137" s="0" t="n">
        <v>152.7407248368</v>
      </c>
      <c r="AR137" s="0" t="n">
        <v>145.4183229858</v>
      </c>
      <c r="AS137" s="0" t="n">
        <v>138.7803098539</v>
      </c>
      <c r="AT137" s="0" t="n">
        <v>132.9088526291</v>
      </c>
      <c r="AU137" s="0" t="n">
        <v>127.7797998053</v>
      </c>
      <c r="AV137" s="0" t="n">
        <v>123.2741343258</v>
      </c>
      <c r="AW137" s="0" t="n">
        <v>119.1893348831</v>
      </c>
      <c r="AX137" s="0" t="n">
        <v>115.2459761797</v>
      </c>
      <c r="AY137" s="0" t="n">
        <v>111.0884490322</v>
      </c>
      <c r="AZ137" s="0" t="n">
        <v>103.8922316422</v>
      </c>
      <c r="BA137" s="0" t="n">
        <v>98.78373959</v>
      </c>
      <c r="BB137" s="0" t="n">
        <v>91.6128142861</v>
      </c>
      <c r="BC137" s="0" t="n">
        <v>82.0489805818</v>
      </c>
      <c r="BD137" s="0" t="n">
        <v>69.9557822075</v>
      </c>
      <c r="BE137" s="0" t="n">
        <v>55.5676855221</v>
      </c>
      <c r="BF137" s="0" t="n">
        <v>39.6523225452</v>
      </c>
      <c r="BG137" s="0" t="n">
        <v>23.5991811016</v>
      </c>
      <c r="BH137" s="0" t="n">
        <v>9.4405284862</v>
      </c>
      <c r="BI137" s="0" t="n">
        <v>4.8734E-006</v>
      </c>
    </row>
    <row r="138" customFormat="false" ht="12.75" hidden="false" customHeight="false" outlineLevel="0" collapsed="false">
      <c r="A138" s="0" t="s">
        <v>457</v>
      </c>
      <c r="B138" s="0" t="n">
        <v>0.0508871797</v>
      </c>
      <c r="C138" s="0" t="n">
        <v>0.0500008507</v>
      </c>
      <c r="D138" s="0" t="n">
        <v>0.0488611815</v>
      </c>
      <c r="E138" s="0" t="n">
        <v>0.0475865731</v>
      </c>
      <c r="F138" s="0" t="n">
        <v>0.0462494863</v>
      </c>
      <c r="G138" s="0" t="n">
        <v>0.0449068614</v>
      </c>
      <c r="H138" s="0" t="n">
        <v>0.0436253539</v>
      </c>
      <c r="I138" s="0" t="n">
        <v>0.0425095138</v>
      </c>
      <c r="J138" s="0" t="n">
        <v>0.0417434254</v>
      </c>
      <c r="K138" s="0" t="n">
        <v>0.0416216865</v>
      </c>
      <c r="L138" s="0" t="n">
        <v>0.0415527109</v>
      </c>
      <c r="M138" s="0" t="n">
        <v>0.0411639384</v>
      </c>
      <c r="N138" s="0" t="n">
        <v>0.0405997672</v>
      </c>
      <c r="O138" s="0" t="n">
        <v>0.0399452239</v>
      </c>
      <c r="P138" s="0" t="n">
        <v>0.0392509888</v>
      </c>
      <c r="Q138" s="0" t="n">
        <v>0.0385488068</v>
      </c>
      <c r="R138" s="0" t="n">
        <v>0.0378614563</v>
      </c>
      <c r="S138" s="0" t="n">
        <v>0.037212094</v>
      </c>
      <c r="T138" s="0" t="n">
        <v>0.0364928466</v>
      </c>
      <c r="U138" s="0" t="n">
        <v>0.0357472468</v>
      </c>
      <c r="V138" s="0" t="n">
        <v>0.0350512</v>
      </c>
      <c r="W138" s="0" t="n">
        <v>0.0343916478</v>
      </c>
      <c r="X138" s="0" t="n">
        <v>0.0337594695</v>
      </c>
      <c r="Y138" s="0" t="n">
        <v>0.0331469493</v>
      </c>
      <c r="Z138" s="0" t="n">
        <v>0.0325455652</v>
      </c>
      <c r="AA138" s="0" t="n">
        <v>0.0319421713</v>
      </c>
      <c r="AB138" s="0" t="n">
        <v>0.0314022204</v>
      </c>
      <c r="AC138" s="0" t="n">
        <v>0.0308320101</v>
      </c>
      <c r="AD138" s="0" t="n">
        <v>0.0302286125</v>
      </c>
      <c r="AE138" s="0" t="n">
        <v>0.0298545061</v>
      </c>
      <c r="AF138" s="0" t="n">
        <v>0.0295012784</v>
      </c>
      <c r="AG138" s="0" t="n">
        <v>0.0291635571</v>
      </c>
      <c r="AH138" s="0" t="n">
        <v>0.0288356266</v>
      </c>
      <c r="AI138" s="0" t="n">
        <v>0.0285117672</v>
      </c>
      <c r="AJ138" s="0" t="n">
        <v>0.0281866685</v>
      </c>
      <c r="AK138" s="0" t="n">
        <v>0.0278558999</v>
      </c>
      <c r="AL138" s="0" t="n">
        <v>0.027516394</v>
      </c>
      <c r="AM138" s="0" t="n">
        <v>0.0271668475</v>
      </c>
      <c r="AN138" s="0" t="n">
        <v>0.0268079397</v>
      </c>
      <c r="AO138" s="0" t="n">
        <v>0.0264422976</v>
      </c>
      <c r="AP138" s="0" t="n">
        <v>0.0260742007</v>
      </c>
      <c r="AQ138" s="0" t="n">
        <v>0.0257091285</v>
      </c>
      <c r="AR138" s="0" t="n">
        <v>0.0253533541</v>
      </c>
      <c r="AS138" s="0" t="n">
        <v>0.0250138484</v>
      </c>
      <c r="AT138" s="0" t="n">
        <v>0.0246988012</v>
      </c>
      <c r="AU138" s="0" t="n">
        <v>0.0244191055</v>
      </c>
      <c r="AV138" s="0" t="n">
        <v>0.0241913625</v>
      </c>
      <c r="AW138" s="0" t="n">
        <v>0.0240433389</v>
      </c>
      <c r="AX138" s="0" t="n">
        <v>0.0240238689</v>
      </c>
      <c r="AY138" s="0" t="n">
        <v>0.0165475301</v>
      </c>
      <c r="AZ138" s="0" t="n">
        <v>0.0248645066</v>
      </c>
      <c r="BA138" s="0" t="n">
        <v>0.0240289563</v>
      </c>
      <c r="BB138" s="0" t="n">
        <v>0.023391719</v>
      </c>
      <c r="BC138" s="0" t="n">
        <v>0.0228851576</v>
      </c>
      <c r="BD138" s="0" t="n">
        <v>0.0224602234</v>
      </c>
      <c r="BE138" s="0" t="n">
        <v>0.0220795239</v>
      </c>
      <c r="BF138" s="0" t="n">
        <v>0.0217141772</v>
      </c>
      <c r="BG138" s="0" t="n">
        <v>0.0213428318</v>
      </c>
      <c r="BH138" s="0" t="n">
        <v>0.0209514846</v>
      </c>
      <c r="BI138" s="0" t="n">
        <v>0</v>
      </c>
    </row>
    <row r="139" customFormat="false" ht="12.75" hidden="false" customHeight="false" outlineLevel="0" collapsed="false">
      <c r="A139" s="0" t="s">
        <v>458</v>
      </c>
      <c r="B139" s="0" t="n">
        <v>36.2744840869</v>
      </c>
      <c r="C139" s="0" t="n">
        <v>45.9219331476</v>
      </c>
      <c r="D139" s="0" t="n">
        <v>57.9310414542</v>
      </c>
      <c r="E139" s="0" t="n">
        <v>72.7468424987</v>
      </c>
      <c r="F139" s="0" t="n">
        <v>90.87372473</v>
      </c>
      <c r="G139" s="0" t="n">
        <v>112.8637261453</v>
      </c>
      <c r="H139" s="0" t="n">
        <v>139.2971819495</v>
      </c>
      <c r="I139" s="0" t="n">
        <v>170.7590089309</v>
      </c>
      <c r="J139" s="0" t="n">
        <v>207.8235073285</v>
      </c>
      <c r="K139" s="0" t="n">
        <v>251.0818503747</v>
      </c>
      <c r="L139" s="0" t="n">
        <v>301.2314972428</v>
      </c>
      <c r="M139" s="0" t="n">
        <v>357.8017695248</v>
      </c>
      <c r="N139" s="0" t="n">
        <v>418.419232968</v>
      </c>
      <c r="O139" s="0" t="n">
        <v>478.4087469399</v>
      </c>
      <c r="P139" s="0" t="n">
        <v>529.4415128684</v>
      </c>
      <c r="Q139" s="0" t="n">
        <v>557.5573891473</v>
      </c>
      <c r="R139" s="0" t="n">
        <v>540.2941201131</v>
      </c>
      <c r="S139" s="0" t="n">
        <v>442.5437844852</v>
      </c>
      <c r="T139" s="0" t="n">
        <v>210.5828506051</v>
      </c>
      <c r="U139" s="0" t="n">
        <v>200.5453755552</v>
      </c>
      <c r="V139" s="0" t="n">
        <v>196.2658882541</v>
      </c>
      <c r="W139" s="0" t="n">
        <v>192.0066915935</v>
      </c>
      <c r="X139" s="0" t="n">
        <v>187.7789693827</v>
      </c>
      <c r="Y139" s="0" t="n">
        <v>183.5917676227</v>
      </c>
      <c r="Z139" s="0" t="n">
        <v>179.452447881</v>
      </c>
      <c r="AA139" s="0" t="n">
        <v>175.3670291107</v>
      </c>
      <c r="AB139" s="0" t="n">
        <v>179.2884837551</v>
      </c>
      <c r="AC139" s="0" t="n">
        <v>185.2227103455</v>
      </c>
      <c r="AD139" s="0" t="n">
        <v>190.5028586426</v>
      </c>
      <c r="AE139" s="0" t="n">
        <v>195.2206617121</v>
      </c>
      <c r="AF139" s="0" t="n">
        <v>198.8146014666</v>
      </c>
      <c r="AG139" s="0" t="n">
        <v>201.1199983774</v>
      </c>
      <c r="AH139" s="0" t="n">
        <v>201.9966034385</v>
      </c>
      <c r="AI139" s="0" t="n">
        <v>201.3433563284</v>
      </c>
      <c r="AJ139" s="0" t="n">
        <v>199.1158631148</v>
      </c>
      <c r="AK139" s="0" t="n">
        <v>195.3443818658</v>
      </c>
      <c r="AL139" s="0" t="n">
        <v>190.1484300052</v>
      </c>
      <c r="AM139" s="0" t="n">
        <v>183.7427309488</v>
      </c>
      <c r="AN139" s="0" t="n">
        <v>176.4291306967</v>
      </c>
      <c r="AO139" s="0" t="n">
        <v>168.5714726738</v>
      </c>
      <c r="AP139" s="0" t="n">
        <v>160.555380394</v>
      </c>
      <c r="AQ139" s="0" t="n">
        <v>152.7407596666</v>
      </c>
      <c r="AR139" s="0" t="n">
        <v>145.4183631689</v>
      </c>
      <c r="AS139" s="0" t="n">
        <v>138.7803545975</v>
      </c>
      <c r="AT139" s="0" t="n">
        <v>132.9089059784</v>
      </c>
      <c r="AU139" s="0" t="n">
        <v>127.7798762798</v>
      </c>
      <c r="AV139" s="0" t="n">
        <v>123.2742190373</v>
      </c>
      <c r="AW139" s="0" t="n">
        <v>119.1894242388</v>
      </c>
      <c r="AX139" s="0" t="n">
        <v>115.2460391922</v>
      </c>
      <c r="AY139" s="0" t="n">
        <v>111.0885086152</v>
      </c>
      <c r="AZ139" s="0" t="n">
        <v>103.8922593727</v>
      </c>
      <c r="BA139" s="0" t="n">
        <v>98.783725232</v>
      </c>
      <c r="BB139" s="0" t="n">
        <v>91.6128084856</v>
      </c>
      <c r="BC139" s="0" t="n">
        <v>82.0489819909</v>
      </c>
      <c r="BD139" s="0" t="n">
        <v>69.9557676469</v>
      </c>
      <c r="BE139" s="0" t="n">
        <v>55.5676843896</v>
      </c>
      <c r="BF139" s="0" t="n">
        <v>39.652320684</v>
      </c>
      <c r="BG139" s="0" t="n">
        <v>23.5991819039</v>
      </c>
      <c r="BH139" s="0" t="n">
        <v>9.4405298063</v>
      </c>
      <c r="BI139" s="0" t="n">
        <v>0</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sheetPr filterMode="false">
    <tabColor rgb="FF92D050"/>
    <pageSetUpPr fitToPage="false"/>
  </sheetPr>
  <dimension ref="A1:BJ14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2" topLeftCell="C117" activePane="bottomRight" state="frozen"/>
      <selection pane="topLeft" activeCell="A1" activeCellId="0" sqref="A1"/>
      <selection pane="topRight" activeCell="C1" activeCellId="0" sqref="C1"/>
      <selection pane="bottomLeft" activeCell="A117" activeCellId="0" sqref="A117"/>
      <selection pane="bottomRight" activeCell="D145" activeCellId="0" sqref="D145"/>
    </sheetView>
  </sheetViews>
  <sheetFormatPr defaultRowHeight="12.75" zeroHeight="false" outlineLevelRow="0" outlineLevelCol="0"/>
  <cols>
    <col collapsed="false" customWidth="true" hidden="false" outlineLevel="0" max="1" min="1" style="0" width="20.57"/>
    <col collapsed="false" customWidth="true" hidden="false" outlineLevel="0" max="2" min="2" style="0" width="28.71"/>
    <col collapsed="false" customWidth="true" hidden="false" outlineLevel="0" max="3" min="3" style="0" width="12.57"/>
    <col collapsed="false" customWidth="true" hidden="false" outlineLevel="0" max="4" min="4" style="0" width="13.29"/>
    <col collapsed="false" customWidth="true" hidden="false" outlineLevel="0" max="5" min="5" style="0" width="10.14"/>
    <col collapsed="false" customWidth="true" hidden="false" outlineLevel="0" max="6" min="6" style="0" width="12.14"/>
    <col collapsed="false" customWidth="true" hidden="false" outlineLevel="0" max="36" min="7" style="0" width="9.71"/>
    <col collapsed="false" customWidth="true" hidden="false" outlineLevel="0" max="37" min="37" style="0" width="13.01"/>
    <col collapsed="false" customWidth="true" hidden="false" outlineLevel="0" max="40" min="38" style="0" width="9.71"/>
    <col collapsed="false" customWidth="true" hidden="false" outlineLevel="0" max="41" min="41" style="0" width="13.01"/>
    <col collapsed="false" customWidth="true" hidden="false" outlineLevel="0" max="46" min="42" style="0" width="9.71"/>
    <col collapsed="false" customWidth="true" hidden="false" outlineLevel="0" max="47" min="47" style="0" width="11.42"/>
    <col collapsed="false" customWidth="true" hidden="false" outlineLevel="0" max="48" min="48" style="0" width="12.86"/>
    <col collapsed="false" customWidth="true" hidden="false" outlineLevel="0" max="49" min="49" style="0" width="13.57"/>
    <col collapsed="false" customWidth="true" hidden="false" outlineLevel="0" max="50" min="50" style="0" width="11.86"/>
    <col collapsed="false" customWidth="true" hidden="false" outlineLevel="0" max="51" min="51" style="0" width="12.29"/>
    <col collapsed="false" customWidth="true" hidden="false" outlineLevel="0" max="52" min="52" style="0" width="10.99"/>
    <col collapsed="false" customWidth="true" hidden="false" outlineLevel="0" max="62" min="53" style="0" width="9.71"/>
    <col collapsed="false" customWidth="true" hidden="false" outlineLevel="0" max="1025" min="63" style="0" width="8.67"/>
  </cols>
  <sheetData>
    <row r="1" customFormat="false" ht="12.75" hidden="false" customHeight="false" outlineLevel="0" collapsed="false">
      <c r="A1" s="0" t="str">
        <f aca="false">Limt2!A1</f>
        <v> Period</v>
      </c>
      <c r="B1" s="0" t="str">
        <f aca="false">GAMSbase!A1</f>
        <v>Year</v>
      </c>
      <c r="C1" s="0" t="n">
        <f aca="false">Base!B1</f>
        <v>1</v>
      </c>
      <c r="D1" s="0" t="n">
        <f aca="false">Base!C1</f>
        <v>2</v>
      </c>
      <c r="E1" s="0" t="n">
        <f aca="false">Base!D1</f>
        <v>3</v>
      </c>
      <c r="F1" s="0" t="n">
        <f aca="false">Base!E1</f>
        <v>4</v>
      </c>
      <c r="G1" s="0" t="n">
        <f aca="false">Base!F1</f>
        <v>5</v>
      </c>
      <c r="H1" s="0" t="n">
        <f aca="false">Base!G1</f>
        <v>6</v>
      </c>
      <c r="I1" s="0" t="n">
        <f aca="false">Base!H1</f>
        <v>7</v>
      </c>
      <c r="J1" s="0" t="n">
        <f aca="false">Base!I1</f>
        <v>8</v>
      </c>
      <c r="K1" s="0" t="n">
        <f aca="false">Base!J1</f>
        <v>9</v>
      </c>
      <c r="L1" s="0" t="n">
        <f aca="false">Base!K1</f>
        <v>10</v>
      </c>
      <c r="M1" s="0" t="n">
        <f aca="false">Base!L1</f>
        <v>11</v>
      </c>
      <c r="N1" s="0" t="n">
        <f aca="false">Base!M1</f>
        <v>12</v>
      </c>
      <c r="O1" s="0" t="n">
        <f aca="false">Base!N1</f>
        <v>13</v>
      </c>
      <c r="P1" s="0" t="n">
        <f aca="false">Base!O1</f>
        <v>14</v>
      </c>
      <c r="Q1" s="0" t="n">
        <f aca="false">Base!P1</f>
        <v>15</v>
      </c>
      <c r="R1" s="0" t="n">
        <f aca="false">Base!Q1</f>
        <v>16</v>
      </c>
      <c r="S1" s="0" t="n">
        <f aca="false">Base!R1</f>
        <v>17</v>
      </c>
      <c r="T1" s="0" t="n">
        <f aca="false">Base!S1</f>
        <v>18</v>
      </c>
      <c r="U1" s="0" t="n">
        <f aca="false">Base!T1</f>
        <v>19</v>
      </c>
      <c r="V1" s="0" t="n">
        <f aca="false">Base!U1</f>
        <v>20</v>
      </c>
      <c r="W1" s="0" t="n">
        <f aca="false">Base!V1</f>
        <v>21</v>
      </c>
      <c r="X1" s="0" t="n">
        <f aca="false">Base!W1</f>
        <v>22</v>
      </c>
      <c r="Y1" s="0" t="n">
        <f aca="false">Base!X1</f>
        <v>23</v>
      </c>
      <c r="Z1" s="0" t="n">
        <f aca="false">Base!Y1</f>
        <v>24</v>
      </c>
      <c r="AA1" s="0" t="n">
        <f aca="false">Base!Z1</f>
        <v>25</v>
      </c>
      <c r="AB1" s="0" t="n">
        <f aca="false">Base!AA1</f>
        <v>26</v>
      </c>
      <c r="AC1" s="0" t="n">
        <f aca="false">Base!AB1</f>
        <v>27</v>
      </c>
      <c r="AD1" s="0" t="n">
        <f aca="false">Base!AC1</f>
        <v>28</v>
      </c>
      <c r="AE1" s="0" t="n">
        <f aca="false">Base!AD1</f>
        <v>29</v>
      </c>
      <c r="AF1" s="0" t="n">
        <f aca="false">Base!AE1</f>
        <v>30</v>
      </c>
      <c r="AG1" s="0" t="n">
        <f aca="false">Base!AF1</f>
        <v>31</v>
      </c>
      <c r="AH1" s="0" t="n">
        <f aca="false">Base!AG1</f>
        <v>32</v>
      </c>
      <c r="AI1" s="0" t="n">
        <f aca="false">Base!AH1</f>
        <v>33</v>
      </c>
      <c r="AJ1" s="0" t="n">
        <f aca="false">Base!AI1</f>
        <v>34</v>
      </c>
      <c r="AK1" s="0" t="n">
        <f aca="false">Base!AJ1</f>
        <v>35</v>
      </c>
      <c r="AL1" s="0" t="n">
        <f aca="false">Base!AK1</f>
        <v>36</v>
      </c>
      <c r="AM1" s="0" t="n">
        <f aca="false">Base!AL1</f>
        <v>37</v>
      </c>
      <c r="AN1" s="0" t="n">
        <f aca="false">Base!AM1</f>
        <v>38</v>
      </c>
      <c r="AO1" s="0" t="n">
        <f aca="false">Base!AN1</f>
        <v>39</v>
      </c>
      <c r="AP1" s="0" t="n">
        <f aca="false">Base!AO1</f>
        <v>40</v>
      </c>
      <c r="AQ1" s="0" t="n">
        <f aca="false">Base!AP1</f>
        <v>41</v>
      </c>
      <c r="AR1" s="0" t="n">
        <f aca="false">Base!AQ1</f>
        <v>42</v>
      </c>
      <c r="AS1" s="0" t="n">
        <f aca="false">Base!AR1</f>
        <v>43</v>
      </c>
      <c r="AT1" s="0" t="n">
        <f aca="false">Base!AS1</f>
        <v>44</v>
      </c>
      <c r="AU1" s="0" t="n">
        <f aca="false">Base!AT1</f>
        <v>45</v>
      </c>
      <c r="AV1" s="0" t="n">
        <f aca="false">Base!AU1</f>
        <v>46</v>
      </c>
      <c r="AW1" s="0" t="n">
        <f aca="false">Base!AV1</f>
        <v>47</v>
      </c>
      <c r="AX1" s="0" t="n">
        <f aca="false">Base!AW1</f>
        <v>48</v>
      </c>
      <c r="AY1" s="0" t="n">
        <f aca="false">Base!AX1</f>
        <v>49</v>
      </c>
      <c r="AZ1" s="0" t="n">
        <f aca="false">Base!AY1</f>
        <v>50</v>
      </c>
      <c r="BA1" s="0" t="n">
        <f aca="false">Base!AZ1</f>
        <v>51</v>
      </c>
      <c r="BB1" s="0" t="n">
        <f aca="false">Base!BA1</f>
        <v>52</v>
      </c>
      <c r="BC1" s="0" t="n">
        <f aca="false">Base!BB1</f>
        <v>53</v>
      </c>
      <c r="BD1" s="0" t="n">
        <f aca="false">Base!BC1</f>
        <v>54</v>
      </c>
      <c r="BE1" s="0" t="n">
        <f aca="false">Base!BD1</f>
        <v>55</v>
      </c>
      <c r="BF1" s="0" t="n">
        <f aca="false">Base!BE1</f>
        <v>56</v>
      </c>
      <c r="BG1" s="0" t="n">
        <f aca="false">Base!BF1</f>
        <v>57</v>
      </c>
      <c r="BH1" s="0" t="n">
        <f aca="false">Base!BG1</f>
        <v>58</v>
      </c>
      <c r="BI1" s="0" t="n">
        <f aca="false">Base!BH1</f>
        <v>59</v>
      </c>
      <c r="BJ1" s="0" t="n">
        <f aca="false">Base!BI1</f>
        <v>60</v>
      </c>
    </row>
    <row r="2" customFormat="false" ht="12.75" hidden="false" customHeight="false" outlineLevel="0" collapsed="false">
      <c r="A2" s="0" t="str">
        <f aca="false">Limt2!A2</f>
        <v> Year</v>
      </c>
      <c r="B2" s="0" t="str">
        <f aca="false">GAMSbase!A2</f>
        <v>Period</v>
      </c>
      <c r="C2" s="0" t="n">
        <f aca="false">Base!B2</f>
        <v>2010</v>
      </c>
      <c r="D2" s="0" t="n">
        <f aca="false">Base!C2</f>
        <v>2015</v>
      </c>
      <c r="E2" s="0" t="n">
        <f aca="false">Base!D2</f>
        <v>2020</v>
      </c>
      <c r="F2" s="0" t="n">
        <f aca="false">Base!E2</f>
        <v>2025</v>
      </c>
      <c r="G2" s="0" t="n">
        <f aca="false">Base!F2</f>
        <v>2030</v>
      </c>
      <c r="H2" s="0" t="n">
        <f aca="false">Base!G2</f>
        <v>2035</v>
      </c>
      <c r="I2" s="0" t="n">
        <f aca="false">Base!H2</f>
        <v>2040</v>
      </c>
      <c r="J2" s="0" t="n">
        <f aca="false">Base!I2</f>
        <v>2045</v>
      </c>
      <c r="K2" s="0" t="n">
        <f aca="false">Base!J2</f>
        <v>2050</v>
      </c>
      <c r="L2" s="0" t="n">
        <f aca="false">Base!K2</f>
        <v>2055</v>
      </c>
      <c r="M2" s="0" t="n">
        <f aca="false">Base!L2</f>
        <v>2060</v>
      </c>
      <c r="N2" s="0" t="n">
        <f aca="false">Base!M2</f>
        <v>2065</v>
      </c>
      <c r="O2" s="0" t="n">
        <f aca="false">Base!N2</f>
        <v>2070</v>
      </c>
      <c r="P2" s="0" t="n">
        <f aca="false">Base!O2</f>
        <v>2075</v>
      </c>
      <c r="Q2" s="0" t="n">
        <f aca="false">Base!P2</f>
        <v>2080</v>
      </c>
      <c r="R2" s="0" t="n">
        <f aca="false">Base!Q2</f>
        <v>2085</v>
      </c>
      <c r="S2" s="0" t="n">
        <f aca="false">Base!R2</f>
        <v>2090</v>
      </c>
      <c r="T2" s="0" t="n">
        <f aca="false">Base!S2</f>
        <v>2095</v>
      </c>
      <c r="U2" s="0" t="n">
        <f aca="false">Base!T2</f>
        <v>2100</v>
      </c>
      <c r="V2" s="0" t="n">
        <f aca="false">Base!U2</f>
        <v>2105</v>
      </c>
      <c r="W2" s="0" t="n">
        <f aca="false">Base!V2</f>
        <v>2110</v>
      </c>
      <c r="X2" s="0" t="n">
        <f aca="false">Base!W2</f>
        <v>2115</v>
      </c>
      <c r="Y2" s="0" t="n">
        <f aca="false">Base!X2</f>
        <v>2120</v>
      </c>
      <c r="Z2" s="0" t="n">
        <f aca="false">Base!Y2</f>
        <v>2125</v>
      </c>
      <c r="AA2" s="0" t="n">
        <f aca="false">Base!Z2</f>
        <v>2130</v>
      </c>
      <c r="AB2" s="0" t="n">
        <f aca="false">Base!AA2</f>
        <v>2135</v>
      </c>
      <c r="AC2" s="0" t="n">
        <f aca="false">Base!AB2</f>
        <v>2140</v>
      </c>
      <c r="AD2" s="0" t="n">
        <f aca="false">Base!AC2</f>
        <v>2145</v>
      </c>
      <c r="AE2" s="0" t="n">
        <f aca="false">Base!AD2</f>
        <v>2150</v>
      </c>
      <c r="AF2" s="0" t="n">
        <f aca="false">Base!AE2</f>
        <v>2155</v>
      </c>
      <c r="AG2" s="0" t="n">
        <f aca="false">Base!AF2</f>
        <v>2160</v>
      </c>
      <c r="AH2" s="0" t="n">
        <f aca="false">Base!AG2</f>
        <v>2165</v>
      </c>
      <c r="AI2" s="0" t="n">
        <f aca="false">Base!AH2</f>
        <v>2170</v>
      </c>
      <c r="AJ2" s="0" t="n">
        <f aca="false">Base!AI2</f>
        <v>2175</v>
      </c>
      <c r="AK2" s="0" t="n">
        <f aca="false">Base!AJ2</f>
        <v>2180</v>
      </c>
      <c r="AL2" s="0" t="n">
        <f aca="false">Base!AK2</f>
        <v>2185</v>
      </c>
      <c r="AM2" s="0" t="n">
        <f aca="false">Base!AL2</f>
        <v>2190</v>
      </c>
      <c r="AN2" s="0" t="n">
        <f aca="false">Base!AM2</f>
        <v>2195</v>
      </c>
      <c r="AO2" s="0" t="n">
        <f aca="false">Base!AN2</f>
        <v>2200</v>
      </c>
      <c r="AP2" s="0" t="n">
        <f aca="false">Base!AO2</f>
        <v>2205</v>
      </c>
      <c r="AQ2" s="0" t="n">
        <f aca="false">Base!AP2</f>
        <v>2210</v>
      </c>
      <c r="AR2" s="0" t="n">
        <f aca="false">Base!AQ2</f>
        <v>2215</v>
      </c>
      <c r="AS2" s="0" t="n">
        <f aca="false">Base!AR2</f>
        <v>2220</v>
      </c>
      <c r="AT2" s="0" t="n">
        <f aca="false">Base!AS2</f>
        <v>2225</v>
      </c>
      <c r="AU2" s="0" t="n">
        <f aca="false">Base!AT2</f>
        <v>2230</v>
      </c>
      <c r="AV2" s="0" t="n">
        <f aca="false">Base!AU2</f>
        <v>2235</v>
      </c>
      <c r="AW2" s="0" t="n">
        <f aca="false">Base!AV2</f>
        <v>2240</v>
      </c>
      <c r="AX2" s="0" t="n">
        <f aca="false">Base!AW2</f>
        <v>2245</v>
      </c>
      <c r="AY2" s="0" t="n">
        <f aca="false">Base!AX2</f>
        <v>2250</v>
      </c>
      <c r="AZ2" s="0" t="n">
        <f aca="false">Base!AY2</f>
        <v>2255</v>
      </c>
      <c r="BA2" s="0" t="n">
        <f aca="false">Base!AZ2</f>
        <v>2260</v>
      </c>
      <c r="BB2" s="0" t="n">
        <f aca="false">Base!BA2</f>
        <v>2265</v>
      </c>
      <c r="BC2" s="0" t="n">
        <f aca="false">Base!BB2</f>
        <v>2270</v>
      </c>
      <c r="BD2" s="0" t="n">
        <f aca="false">Base!BC2</f>
        <v>2275</v>
      </c>
      <c r="BE2" s="0" t="n">
        <f aca="false">Base!BD2</f>
        <v>2280</v>
      </c>
      <c r="BF2" s="0" t="n">
        <f aca="false">Base!BE2</f>
        <v>2285</v>
      </c>
      <c r="BG2" s="0" t="n">
        <f aca="false">Base!BF2</f>
        <v>2290</v>
      </c>
      <c r="BH2" s="0" t="n">
        <f aca="false">Base!BG2</f>
        <v>2295</v>
      </c>
      <c r="BI2" s="0" t="n">
        <f aca="false">Base!BH2</f>
        <v>2300</v>
      </c>
      <c r="BJ2" s="0" t="n">
        <f aca="false">Base!BI2</f>
        <v>2305</v>
      </c>
    </row>
    <row r="3" customFormat="false" ht="12.75" hidden="false" customHeight="false" outlineLevel="0" collapsed="false">
      <c r="A3" s="0" t="str">
        <f aca="false">Limt2!A3</f>
        <v>World economic parameters</v>
      </c>
      <c r="B3" s="0" t="str">
        <f aca="false">GAMSbase!A3</f>
        <v>** World Economic Parameters</v>
      </c>
      <c r="C3" s="128" t="str">
        <f aca="false">IFERROR(Limt2!B3/GAMSlim2!B3,"")</f>
        <v/>
      </c>
      <c r="D3" s="128" t="str">
        <f aca="false">IFERROR(Limt2!C3/GAMSlim2!C3,"")</f>
        <v/>
      </c>
      <c r="E3" s="128" t="str">
        <f aca="false">IFERROR(Limt2!D3/GAMSlim2!D3,"")</f>
        <v/>
      </c>
      <c r="F3" s="128" t="str">
        <f aca="false">IFERROR(Limt2!E3/GAMSlim2!E3,"")</f>
        <v/>
      </c>
      <c r="G3" s="128" t="str">
        <f aca="false">IFERROR(Limt2!F3/GAMSlim2!F3,"")</f>
        <v/>
      </c>
      <c r="H3" s="128" t="str">
        <f aca="false">IFERROR(Limt2!G3/GAMSlim2!G3,"")</f>
        <v/>
      </c>
      <c r="I3" s="128" t="str">
        <f aca="false">IFERROR(Limt2!H3/GAMSlim2!H3,"")</f>
        <v/>
      </c>
      <c r="J3" s="128" t="str">
        <f aca="false">IFERROR(Limt2!I3/GAMSlim2!I3,"")</f>
        <v/>
      </c>
      <c r="K3" s="128" t="str">
        <f aca="false">IFERROR(Limt2!J3/GAMSlim2!J3,"")</f>
        <v/>
      </c>
      <c r="L3" s="128" t="str">
        <f aca="false">IFERROR(Limt2!K3/GAMSlim2!K3,"")</f>
        <v/>
      </c>
      <c r="M3" s="128" t="str">
        <f aca="false">IFERROR(Limt2!L3/GAMSlim2!L3,"")</f>
        <v/>
      </c>
      <c r="N3" s="128" t="str">
        <f aca="false">IFERROR(Limt2!M3/GAMSlim2!M3,"")</f>
        <v/>
      </c>
      <c r="O3" s="128" t="str">
        <f aca="false">IFERROR(Limt2!N3/GAMSlim2!N3,"")</f>
        <v/>
      </c>
      <c r="P3" s="128" t="str">
        <f aca="false">IFERROR(Limt2!O3/GAMSlim2!O3,"")</f>
        <v/>
      </c>
      <c r="Q3" s="128" t="str">
        <f aca="false">IFERROR(Limt2!P3/GAMSlim2!P3,"")</f>
        <v/>
      </c>
      <c r="R3" s="128" t="str">
        <f aca="false">IFERROR(Limt2!Q3/GAMSlim2!Q3,"")</f>
        <v/>
      </c>
      <c r="S3" s="128" t="str">
        <f aca="false">IFERROR(Limt2!R3/GAMSlim2!R3,"")</f>
        <v/>
      </c>
      <c r="T3" s="128" t="str">
        <f aca="false">IFERROR(Limt2!S3/GAMSlim2!S3,"")</f>
        <v/>
      </c>
      <c r="U3" s="128" t="str">
        <f aca="false">IFERROR(Limt2!T3/GAMSlim2!T3,"")</f>
        <v/>
      </c>
      <c r="V3" s="128" t="str">
        <f aca="false">IFERROR(Limt2!U3/GAMSlim2!U3,"")</f>
        <v/>
      </c>
      <c r="W3" s="128" t="str">
        <f aca="false">IFERROR(Limt2!V3/GAMSlim2!V3,"")</f>
        <v/>
      </c>
      <c r="X3" s="128" t="str">
        <f aca="false">IFERROR(Limt2!W3/GAMSlim2!W3,"")</f>
        <v/>
      </c>
      <c r="Y3" s="128" t="str">
        <f aca="false">IFERROR(Limt2!X3/GAMSlim2!X3,"")</f>
        <v/>
      </c>
      <c r="Z3" s="128" t="str">
        <f aca="false">IFERROR(Limt2!Y3/GAMSlim2!Y3,"")</f>
        <v/>
      </c>
      <c r="AA3" s="128" t="str">
        <f aca="false">IFERROR(Limt2!Z3/GAMSlim2!Z3,"")</f>
        <v/>
      </c>
      <c r="AB3" s="128" t="str">
        <f aca="false">IFERROR(Limt2!AA3/GAMSlim2!AA3,"")</f>
        <v/>
      </c>
      <c r="AC3" s="128" t="str">
        <f aca="false">IFERROR(Limt2!AB3/GAMSlim2!AB3,"")</f>
        <v/>
      </c>
      <c r="AD3" s="128" t="str">
        <f aca="false">IFERROR(Limt2!AC3/GAMSlim2!AC3,"")</f>
        <v/>
      </c>
      <c r="AE3" s="128" t="str">
        <f aca="false">IFERROR(Limt2!AD3/GAMSlim2!AD3,"")</f>
        <v/>
      </c>
      <c r="AF3" s="128" t="str">
        <f aca="false">IFERROR(Limt2!AE3/GAMSlim2!AE3,"")</f>
        <v/>
      </c>
      <c r="AG3" s="128" t="str">
        <f aca="false">IFERROR(Limt2!AF3/GAMSlim2!AF3,"")</f>
        <v/>
      </c>
      <c r="AH3" s="128" t="str">
        <f aca="false">IFERROR(Limt2!AG3/GAMSlim2!AG3,"")</f>
        <v/>
      </c>
      <c r="AI3" s="128" t="str">
        <f aca="false">IFERROR(Limt2!AH3/GAMSlim2!AH3,"")</f>
        <v/>
      </c>
      <c r="AJ3" s="128" t="str">
        <f aca="false">IFERROR(Limt2!AI3/GAMSlim2!AI3,"")</f>
        <v/>
      </c>
      <c r="AK3" s="128" t="str">
        <f aca="false">IFERROR(Limt2!AJ3/GAMSlim2!AJ3,"")</f>
        <v/>
      </c>
      <c r="AL3" s="128" t="str">
        <f aca="false">IFERROR(Limt2!AK3/GAMSlim2!AK3,"")</f>
        <v/>
      </c>
      <c r="AM3" s="128" t="str">
        <f aca="false">IFERROR(Limt2!AL3/GAMSlim2!AL3,"")</f>
        <v/>
      </c>
      <c r="AN3" s="128" t="str">
        <f aca="false">IFERROR(Limt2!AM3/GAMSlim2!AM3,"")</f>
        <v/>
      </c>
      <c r="AO3" s="128" t="str">
        <f aca="false">IFERROR(Limt2!AN3/GAMSlim2!AN3,"")</f>
        <v/>
      </c>
      <c r="AP3" s="128" t="str">
        <f aca="false">IFERROR(Limt2!AO3/GAMSlim2!AO3,"")</f>
        <v/>
      </c>
      <c r="AQ3" s="128" t="str">
        <f aca="false">IFERROR(Limt2!AP3/GAMSlim2!AP3,"")</f>
        <v/>
      </c>
      <c r="AR3" s="128" t="str">
        <f aca="false">IFERROR(Limt2!AQ3/GAMSlim2!AQ3,"")</f>
        <v/>
      </c>
      <c r="AS3" s="128" t="str">
        <f aca="false">IFERROR(Limt2!AR3/GAMSlim2!AR3,"")</f>
        <v/>
      </c>
      <c r="AT3" s="128" t="str">
        <f aca="false">IFERROR(Limt2!AS3/GAMSlim2!AS3,"")</f>
        <v/>
      </c>
      <c r="AU3" s="128" t="str">
        <f aca="false">IFERROR(Limt2!AT3/GAMSlim2!AT3,"")</f>
        <v/>
      </c>
      <c r="AV3" s="128" t="str">
        <f aca="false">IFERROR(Limt2!AU3/GAMSlim2!AU3,"")</f>
        <v/>
      </c>
      <c r="AW3" s="128" t="str">
        <f aca="false">IFERROR(Limt2!AV3/GAMSlim2!AV3,"")</f>
        <v/>
      </c>
      <c r="AX3" s="128" t="str">
        <f aca="false">IFERROR(Limt2!AW3/GAMSlim2!AW3,"")</f>
        <v/>
      </c>
      <c r="AY3" s="128" t="str">
        <f aca="false">IFERROR(Limt2!AX3/GAMSlim2!AX3,"")</f>
        <v/>
      </c>
      <c r="AZ3" s="128" t="str">
        <f aca="false">IFERROR(Limt2!AY3/GAMSlim2!AY3,"")</f>
        <v/>
      </c>
      <c r="BA3" s="128" t="str">
        <f aca="false">IFERROR(Limt2!AZ3/GAMSlim2!AZ3,"")</f>
        <v/>
      </c>
      <c r="BB3" s="128" t="str">
        <f aca="false">IFERROR(Limt2!BA3/GAMSlim2!BA3,"")</f>
        <v/>
      </c>
      <c r="BC3" s="128" t="str">
        <f aca="false">IFERROR(Limt2!BB3/GAMSlim2!BB3,"")</f>
        <v/>
      </c>
      <c r="BD3" s="128" t="str">
        <f aca="false">IFERROR(Limt2!BC3/GAMSlim2!BC3,"")</f>
        <v/>
      </c>
      <c r="BE3" s="128" t="str">
        <f aca="false">IFERROR(Limt2!BD3/GAMSlim2!BD3,"")</f>
        <v/>
      </c>
      <c r="BF3" s="128" t="str">
        <f aca="false">IFERROR(Limt2!BE3/GAMSlim2!BE3,"")</f>
        <v/>
      </c>
      <c r="BG3" s="128" t="str">
        <f aca="false">IFERROR(Limt2!BF3/GAMSlim2!BF3,"")</f>
        <v/>
      </c>
      <c r="BH3" s="128" t="str">
        <f aca="false">IFERROR(Limt2!BG3/GAMSlim2!BG3,"")</f>
        <v/>
      </c>
      <c r="BI3" s="128" t="str">
        <f aca="false">IFERROR(Limt2!BH3/GAMSlim2!BH3,"")</f>
        <v/>
      </c>
      <c r="BJ3" s="128" t="str">
        <f aca="false">IFERROR(Limt2!BI3/GAMSlim2!BI3,"")</f>
        <v/>
      </c>
    </row>
    <row r="4" customFormat="false" ht="12.75" hidden="false" customHeight="false" outlineLevel="0" collapsed="false">
      <c r="A4" s="0" t="str">
        <f aca="false">Limt2!A4</f>
        <v>OUTPUT AND CAPITAL ACCUMULATION</v>
      </c>
      <c r="B4" s="0" t="str">
        <f aca="false">GAMSbase!A4</f>
        <v>* OUTPUT AND CAPTIAL ACCUMULATION</v>
      </c>
      <c r="C4" s="128" t="str">
        <f aca="false">IFERROR(Limt2!B4/GAMSlim2!B4,"")</f>
        <v/>
      </c>
      <c r="D4" s="128" t="str">
        <f aca="false">IFERROR(Limt2!C4/GAMSlim2!C4,"")</f>
        <v/>
      </c>
      <c r="E4" s="128" t="str">
        <f aca="false">IFERROR(Limt2!D4/GAMSlim2!D4,"")</f>
        <v/>
      </c>
      <c r="F4" s="128" t="str">
        <f aca="false">IFERROR(Limt2!E4/GAMSlim2!E4,"")</f>
        <v/>
      </c>
      <c r="G4" s="128" t="str">
        <f aca="false">IFERROR(Limt2!F4/GAMSlim2!F4,"")</f>
        <v/>
      </c>
      <c r="H4" s="128" t="str">
        <f aca="false">IFERROR(Limt2!G4/GAMSlim2!G4,"")</f>
        <v/>
      </c>
      <c r="I4" s="128" t="str">
        <f aca="false">IFERROR(Limt2!H4/GAMSlim2!H4,"")</f>
        <v/>
      </c>
      <c r="J4" s="128" t="str">
        <f aca="false">IFERROR(Limt2!I4/GAMSlim2!I4,"")</f>
        <v/>
      </c>
      <c r="K4" s="128" t="str">
        <f aca="false">IFERROR(Limt2!J4/GAMSlim2!J4,"")</f>
        <v/>
      </c>
      <c r="L4" s="128" t="str">
        <f aca="false">IFERROR(Limt2!K4/GAMSlim2!K4,"")</f>
        <v/>
      </c>
      <c r="M4" s="128" t="str">
        <f aca="false">IFERROR(Limt2!L4/GAMSlim2!L4,"")</f>
        <v/>
      </c>
      <c r="N4" s="128" t="str">
        <f aca="false">IFERROR(Limt2!M4/GAMSlim2!M4,"")</f>
        <v/>
      </c>
      <c r="O4" s="128" t="str">
        <f aca="false">IFERROR(Limt2!N4/GAMSlim2!N4,"")</f>
        <v/>
      </c>
      <c r="P4" s="128" t="str">
        <f aca="false">IFERROR(Limt2!O4/GAMSlim2!O4,"")</f>
        <v/>
      </c>
      <c r="Q4" s="128" t="str">
        <f aca="false">IFERROR(Limt2!P4/GAMSlim2!P4,"")</f>
        <v/>
      </c>
      <c r="R4" s="128" t="str">
        <f aca="false">IFERROR(Limt2!Q4/GAMSlim2!Q4,"")</f>
        <v/>
      </c>
      <c r="S4" s="128" t="str">
        <f aca="false">IFERROR(Limt2!R4/GAMSlim2!R4,"")</f>
        <v/>
      </c>
      <c r="T4" s="128" t="str">
        <f aca="false">IFERROR(Limt2!S4/GAMSlim2!S4,"")</f>
        <v/>
      </c>
      <c r="U4" s="128" t="str">
        <f aca="false">IFERROR(Limt2!T4/GAMSlim2!T4,"")</f>
        <v/>
      </c>
      <c r="V4" s="128" t="str">
        <f aca="false">IFERROR(Limt2!U4/GAMSlim2!U4,"")</f>
        <v/>
      </c>
      <c r="W4" s="128" t="str">
        <f aca="false">IFERROR(Limt2!V4/GAMSlim2!V4,"")</f>
        <v/>
      </c>
      <c r="X4" s="128" t="str">
        <f aca="false">IFERROR(Limt2!W4/GAMSlim2!W4,"")</f>
        <v/>
      </c>
      <c r="Y4" s="128" t="str">
        <f aca="false">IFERROR(Limt2!X4/GAMSlim2!X4,"")</f>
        <v/>
      </c>
      <c r="Z4" s="128" t="str">
        <f aca="false">IFERROR(Limt2!Y4/GAMSlim2!Y4,"")</f>
        <v/>
      </c>
      <c r="AA4" s="128" t="str">
        <f aca="false">IFERROR(Limt2!Z4/GAMSlim2!Z4,"")</f>
        <v/>
      </c>
      <c r="AB4" s="128" t="str">
        <f aca="false">IFERROR(Limt2!AA4/GAMSlim2!AA4,"")</f>
        <v/>
      </c>
      <c r="AC4" s="128" t="str">
        <f aca="false">IFERROR(Limt2!AB4/GAMSlim2!AB4,"")</f>
        <v/>
      </c>
      <c r="AD4" s="128" t="str">
        <f aca="false">IFERROR(Limt2!AC4/GAMSlim2!AC4,"")</f>
        <v/>
      </c>
      <c r="AE4" s="128" t="str">
        <f aca="false">IFERROR(Limt2!AD4/GAMSlim2!AD4,"")</f>
        <v/>
      </c>
      <c r="AF4" s="128" t="str">
        <f aca="false">IFERROR(Limt2!AE4/GAMSlim2!AE4,"")</f>
        <v/>
      </c>
      <c r="AG4" s="128" t="str">
        <f aca="false">IFERROR(Limt2!AF4/GAMSlim2!AF4,"")</f>
        <v/>
      </c>
      <c r="AH4" s="128" t="str">
        <f aca="false">IFERROR(Limt2!AG4/GAMSlim2!AG4,"")</f>
        <v/>
      </c>
      <c r="AI4" s="128" t="str">
        <f aca="false">IFERROR(Limt2!AH4/GAMSlim2!AH4,"")</f>
        <v/>
      </c>
      <c r="AJ4" s="128" t="str">
        <f aca="false">IFERROR(Limt2!AI4/GAMSlim2!AI4,"")</f>
        <v/>
      </c>
      <c r="AK4" s="128" t="str">
        <f aca="false">IFERROR(Limt2!AJ4/GAMSlim2!AJ4,"")</f>
        <v/>
      </c>
      <c r="AL4" s="128" t="str">
        <f aca="false">IFERROR(Limt2!AK4/GAMSlim2!AK4,"")</f>
        <v/>
      </c>
      <c r="AM4" s="128" t="str">
        <f aca="false">IFERROR(Limt2!AL4/GAMSlim2!AL4,"")</f>
        <v/>
      </c>
      <c r="AN4" s="128" t="str">
        <f aca="false">IFERROR(Limt2!AM4/GAMSlim2!AM4,"")</f>
        <v/>
      </c>
      <c r="AO4" s="128" t="str">
        <f aca="false">IFERROR(Limt2!AN4/GAMSlim2!AN4,"")</f>
        <v/>
      </c>
      <c r="AP4" s="128" t="str">
        <f aca="false">IFERROR(Limt2!AO4/GAMSlim2!AO4,"")</f>
        <v/>
      </c>
      <c r="AQ4" s="128" t="str">
        <f aca="false">IFERROR(Limt2!AP4/GAMSlim2!AP4,"")</f>
        <v/>
      </c>
      <c r="AR4" s="128" t="str">
        <f aca="false">IFERROR(Limt2!AQ4/GAMSlim2!AQ4,"")</f>
        <v/>
      </c>
      <c r="AS4" s="128" t="str">
        <f aca="false">IFERROR(Limt2!AR4/GAMSlim2!AR4,"")</f>
        <v/>
      </c>
      <c r="AT4" s="128" t="str">
        <f aca="false">IFERROR(Limt2!AS4/GAMSlim2!AS4,"")</f>
        <v/>
      </c>
      <c r="AU4" s="128" t="str">
        <f aca="false">IFERROR(Limt2!AT4/GAMSlim2!AT4,"")</f>
        <v/>
      </c>
      <c r="AV4" s="128" t="str">
        <f aca="false">IFERROR(Limt2!AU4/GAMSlim2!AU4,"")</f>
        <v/>
      </c>
      <c r="AW4" s="128" t="str">
        <f aca="false">IFERROR(Limt2!AV4/GAMSlim2!AV4,"")</f>
        <v/>
      </c>
      <c r="AX4" s="128" t="str">
        <f aca="false">IFERROR(Limt2!AW4/GAMSlim2!AW4,"")</f>
        <v/>
      </c>
      <c r="AY4" s="128" t="str">
        <f aca="false">IFERROR(Limt2!AX4/GAMSlim2!AX4,"")</f>
        <v/>
      </c>
      <c r="AZ4" s="128" t="str">
        <f aca="false">IFERROR(Limt2!AY4/GAMSlim2!AY4,"")</f>
        <v/>
      </c>
      <c r="BA4" s="128" t="str">
        <f aca="false">IFERROR(Limt2!AZ4/GAMSlim2!AZ4,"")</f>
        <v/>
      </c>
      <c r="BB4" s="128" t="str">
        <f aca="false">IFERROR(Limt2!BA4/GAMSlim2!BA4,"")</f>
        <v/>
      </c>
      <c r="BC4" s="128" t="str">
        <f aca="false">IFERROR(Limt2!BB4/GAMSlim2!BB4,"")</f>
        <v/>
      </c>
      <c r="BD4" s="128" t="str">
        <f aca="false">IFERROR(Limt2!BC4/GAMSlim2!BC4,"")</f>
        <v/>
      </c>
      <c r="BE4" s="128" t="str">
        <f aca="false">IFERROR(Limt2!BD4/GAMSlim2!BD4,"")</f>
        <v/>
      </c>
      <c r="BF4" s="128" t="str">
        <f aca="false">IFERROR(Limt2!BE4/GAMSlim2!BE4,"")</f>
        <v/>
      </c>
      <c r="BG4" s="128" t="str">
        <f aca="false">IFERROR(Limt2!BF4/GAMSlim2!BF4,"")</f>
        <v/>
      </c>
      <c r="BH4" s="128" t="str">
        <f aca="false">IFERROR(Limt2!BG4/GAMSlim2!BG4,"")</f>
        <v/>
      </c>
      <c r="BI4" s="128" t="str">
        <f aca="false">IFERROR(Limt2!BH4/GAMSlim2!BH4,"")</f>
        <v/>
      </c>
      <c r="BJ4" s="128" t="str">
        <f aca="false">IFERROR(Limt2!BI4/GAMSlim2!BI4,"")</f>
        <v/>
      </c>
    </row>
    <row r="5" customFormat="false" ht="12.75" hidden="false" customHeight="false" outlineLevel="0" collapsed="false">
      <c r="A5" s="0" t="str">
        <f aca="false">Limt2!A5</f>
        <v>Capital share</v>
      </c>
      <c r="B5" s="0" t="str">
        <f aca="false">GAMSbase!A5</f>
        <v>Capital Share</v>
      </c>
      <c r="C5" s="128" t="n">
        <f aca="false">IFERROR(Limt2!B5/GAMSlim2!B5,"")</f>
        <v>1</v>
      </c>
      <c r="D5" s="128" t="str">
        <f aca="false">IFERROR(Limt2!C5/GAMSlim2!C5,"")</f>
        <v/>
      </c>
      <c r="E5" s="128" t="str">
        <f aca="false">IFERROR(Limt2!D5/GAMSlim2!D5,"")</f>
        <v/>
      </c>
      <c r="F5" s="128" t="str">
        <f aca="false">IFERROR(Limt2!E5/GAMSlim2!E5,"")</f>
        <v/>
      </c>
      <c r="G5" s="128" t="str">
        <f aca="false">IFERROR(Limt2!F5/GAMSlim2!F5,"")</f>
        <v/>
      </c>
      <c r="H5" s="128" t="str">
        <f aca="false">IFERROR(Limt2!G5/GAMSlim2!G5,"")</f>
        <v/>
      </c>
      <c r="I5" s="128" t="str">
        <f aca="false">IFERROR(Limt2!H5/GAMSlim2!H5,"")</f>
        <v/>
      </c>
      <c r="J5" s="128" t="str">
        <f aca="false">IFERROR(Limt2!I5/GAMSlim2!I5,"")</f>
        <v/>
      </c>
      <c r="K5" s="128" t="str">
        <f aca="false">IFERROR(Limt2!J5/GAMSlim2!J5,"")</f>
        <v/>
      </c>
      <c r="L5" s="128" t="str">
        <f aca="false">IFERROR(Limt2!K5/GAMSlim2!K5,"")</f>
        <v/>
      </c>
      <c r="M5" s="128" t="str">
        <f aca="false">IFERROR(Limt2!L5/GAMSlim2!L5,"")</f>
        <v/>
      </c>
      <c r="N5" s="128" t="str">
        <f aca="false">IFERROR(Limt2!M5/GAMSlim2!M5,"")</f>
        <v/>
      </c>
      <c r="O5" s="128" t="str">
        <f aca="false">IFERROR(Limt2!N5/GAMSlim2!N5,"")</f>
        <v/>
      </c>
      <c r="P5" s="128" t="str">
        <f aca="false">IFERROR(Limt2!O5/GAMSlim2!O5,"")</f>
        <v/>
      </c>
      <c r="Q5" s="128" t="str">
        <f aca="false">IFERROR(Limt2!P5/GAMSlim2!P5,"")</f>
        <v/>
      </c>
      <c r="R5" s="128" t="str">
        <f aca="false">IFERROR(Limt2!Q5/GAMSlim2!Q5,"")</f>
        <v/>
      </c>
      <c r="S5" s="128" t="str">
        <f aca="false">IFERROR(Limt2!R5/GAMSlim2!R5,"")</f>
        <v/>
      </c>
      <c r="T5" s="128" t="str">
        <f aca="false">IFERROR(Limt2!S5/GAMSlim2!S5,"")</f>
        <v/>
      </c>
      <c r="U5" s="128" t="str">
        <f aca="false">IFERROR(Limt2!T5/GAMSlim2!T5,"")</f>
        <v/>
      </c>
      <c r="V5" s="128" t="str">
        <f aca="false">IFERROR(Limt2!U5/GAMSlim2!U5,"")</f>
        <v/>
      </c>
      <c r="W5" s="128" t="str">
        <f aca="false">IFERROR(Limt2!V5/GAMSlim2!V5,"")</f>
        <v/>
      </c>
      <c r="X5" s="128" t="str">
        <f aca="false">IFERROR(Limt2!W5/GAMSlim2!W5,"")</f>
        <v/>
      </c>
      <c r="Y5" s="128" t="str">
        <f aca="false">IFERROR(Limt2!X5/GAMSlim2!X5,"")</f>
        <v/>
      </c>
      <c r="Z5" s="128" t="str">
        <f aca="false">IFERROR(Limt2!Y5/GAMSlim2!Y5,"")</f>
        <v/>
      </c>
      <c r="AA5" s="128" t="str">
        <f aca="false">IFERROR(Limt2!Z5/GAMSlim2!Z5,"")</f>
        <v/>
      </c>
      <c r="AB5" s="128" t="str">
        <f aca="false">IFERROR(Limt2!AA5/GAMSlim2!AA5,"")</f>
        <v/>
      </c>
      <c r="AC5" s="128" t="str">
        <f aca="false">IFERROR(Limt2!AB5/GAMSlim2!AB5,"")</f>
        <v/>
      </c>
      <c r="AD5" s="128" t="str">
        <f aca="false">IFERROR(Limt2!AC5/GAMSlim2!AC5,"")</f>
        <v/>
      </c>
      <c r="AE5" s="128" t="str">
        <f aca="false">IFERROR(Limt2!AD5/GAMSlim2!AD5,"")</f>
        <v/>
      </c>
      <c r="AF5" s="128" t="str">
        <f aca="false">IFERROR(Limt2!AE5/GAMSlim2!AE5,"")</f>
        <v/>
      </c>
      <c r="AG5" s="128" t="str">
        <f aca="false">IFERROR(Limt2!AF5/GAMSlim2!AF5,"")</f>
        <v/>
      </c>
      <c r="AH5" s="128" t="str">
        <f aca="false">IFERROR(Limt2!AG5/GAMSlim2!AG5,"")</f>
        <v/>
      </c>
      <c r="AI5" s="128" t="str">
        <f aca="false">IFERROR(Limt2!AH5/GAMSlim2!AH5,"")</f>
        <v/>
      </c>
      <c r="AJ5" s="128" t="str">
        <f aca="false">IFERROR(Limt2!AI5/GAMSlim2!AI5,"")</f>
        <v/>
      </c>
      <c r="AK5" s="128" t="str">
        <f aca="false">IFERROR(Limt2!AJ5/GAMSlim2!AJ5,"")</f>
        <v/>
      </c>
      <c r="AL5" s="128" t="str">
        <f aca="false">IFERROR(Limt2!AK5/GAMSlim2!AK5,"")</f>
        <v/>
      </c>
      <c r="AM5" s="128" t="str">
        <f aca="false">IFERROR(Limt2!AL5/GAMSlim2!AL5,"")</f>
        <v/>
      </c>
      <c r="AN5" s="128" t="str">
        <f aca="false">IFERROR(Limt2!AM5/GAMSlim2!AM5,"")</f>
        <v/>
      </c>
      <c r="AO5" s="128" t="str">
        <f aca="false">IFERROR(Limt2!AN5/GAMSlim2!AN5,"")</f>
        <v/>
      </c>
      <c r="AP5" s="128" t="str">
        <f aca="false">IFERROR(Limt2!AO5/GAMSlim2!AO5,"")</f>
        <v/>
      </c>
      <c r="AQ5" s="128" t="str">
        <f aca="false">IFERROR(Limt2!AP5/GAMSlim2!AP5,"")</f>
        <v/>
      </c>
      <c r="AR5" s="128" t="str">
        <f aca="false">IFERROR(Limt2!AQ5/GAMSlim2!AQ5,"")</f>
        <v/>
      </c>
      <c r="AS5" s="128" t="str">
        <f aca="false">IFERROR(Limt2!AR5/GAMSlim2!AR5,"")</f>
        <v/>
      </c>
      <c r="AT5" s="128" t="str">
        <f aca="false">IFERROR(Limt2!AS5/GAMSlim2!AS5,"")</f>
        <v/>
      </c>
      <c r="AU5" s="128" t="str">
        <f aca="false">IFERROR(Limt2!AT5/GAMSlim2!AT5,"")</f>
        <v/>
      </c>
      <c r="AV5" s="128" t="str">
        <f aca="false">IFERROR(Limt2!AU5/GAMSlim2!AU5,"")</f>
        <v/>
      </c>
      <c r="AW5" s="128" t="str">
        <f aca="false">IFERROR(Limt2!AV5/GAMSlim2!AV5,"")</f>
        <v/>
      </c>
      <c r="AX5" s="128" t="str">
        <f aca="false">IFERROR(Limt2!AW5/GAMSlim2!AW5,"")</f>
        <v/>
      </c>
      <c r="AY5" s="128" t="str">
        <f aca="false">IFERROR(Limt2!AX5/GAMSlim2!AX5,"")</f>
        <v/>
      </c>
      <c r="AZ5" s="128" t="str">
        <f aca="false">IFERROR(Limt2!AY5/GAMSlim2!AY5,"")</f>
        <v/>
      </c>
      <c r="BA5" s="128" t="str">
        <f aca="false">IFERROR(Limt2!AZ5/GAMSlim2!AZ5,"")</f>
        <v/>
      </c>
      <c r="BB5" s="128" t="str">
        <f aca="false">IFERROR(Limt2!BA5/GAMSlim2!BA5,"")</f>
        <v/>
      </c>
      <c r="BC5" s="128" t="str">
        <f aca="false">IFERROR(Limt2!BB5/GAMSlim2!BB5,"")</f>
        <v/>
      </c>
      <c r="BD5" s="128" t="str">
        <f aca="false">IFERROR(Limt2!BC5/GAMSlim2!BC5,"")</f>
        <v/>
      </c>
      <c r="BE5" s="128" t="str">
        <f aca="false">IFERROR(Limt2!BD5/GAMSlim2!BD5,"")</f>
        <v/>
      </c>
      <c r="BF5" s="128" t="str">
        <f aca="false">IFERROR(Limt2!BE5/GAMSlim2!BE5,"")</f>
        <v/>
      </c>
      <c r="BG5" s="128" t="str">
        <f aca="false">IFERROR(Limt2!BF5/GAMSlim2!BF5,"")</f>
        <v/>
      </c>
      <c r="BH5" s="128" t="str">
        <f aca="false">IFERROR(Limt2!BG5/GAMSlim2!BG5,"")</f>
        <v/>
      </c>
      <c r="BI5" s="128" t="str">
        <f aca="false">IFERROR(Limt2!BH5/GAMSlim2!BH5,"")</f>
        <v/>
      </c>
      <c r="BJ5" s="128" t="str">
        <f aca="false">IFERROR(Limt2!BI5/GAMSlim2!BI5,"")</f>
        <v/>
      </c>
    </row>
    <row r="6" customFormat="false" ht="12.75" hidden="false" customHeight="false" outlineLevel="0" collapsed="false">
      <c r="A6" s="0" t="str">
        <f aca="false">Limt2!A6</f>
        <v>Depreciation</v>
      </c>
      <c r="B6" s="0" t="str">
        <f aca="false">GAMSbase!A6</f>
        <v>Depreciation</v>
      </c>
      <c r="C6" s="128" t="n">
        <f aca="false">IFERROR(Limt2!B6/GAMSlim2!B6,"")</f>
        <v>1</v>
      </c>
      <c r="D6" s="128" t="str">
        <f aca="false">IFERROR(Limt2!C6/GAMSlim2!C6,"")</f>
        <v/>
      </c>
      <c r="E6" s="128" t="str">
        <f aca="false">IFERROR(Limt2!D6/GAMSlim2!D6,"")</f>
        <v/>
      </c>
      <c r="F6" s="128" t="str">
        <f aca="false">IFERROR(Limt2!E6/GAMSlim2!E6,"")</f>
        <v/>
      </c>
      <c r="G6" s="128" t="str">
        <f aca="false">IFERROR(Limt2!F6/GAMSlim2!F6,"")</f>
        <v/>
      </c>
      <c r="H6" s="128" t="str">
        <f aca="false">IFERROR(Limt2!G6/GAMSlim2!G6,"")</f>
        <v/>
      </c>
      <c r="I6" s="128" t="str">
        <f aca="false">IFERROR(Limt2!H6/GAMSlim2!H6,"")</f>
        <v/>
      </c>
      <c r="J6" s="128" t="str">
        <f aca="false">IFERROR(Limt2!I6/GAMSlim2!I6,"")</f>
        <v/>
      </c>
      <c r="K6" s="128" t="str">
        <f aca="false">IFERROR(Limt2!J6/GAMSlim2!J6,"")</f>
        <v/>
      </c>
      <c r="L6" s="128" t="str">
        <f aca="false">IFERROR(Limt2!K6/GAMSlim2!K6,"")</f>
        <v/>
      </c>
      <c r="M6" s="128" t="str">
        <f aca="false">IFERROR(Limt2!L6/GAMSlim2!L6,"")</f>
        <v/>
      </c>
      <c r="N6" s="128" t="str">
        <f aca="false">IFERROR(Limt2!M6/GAMSlim2!M6,"")</f>
        <v/>
      </c>
      <c r="O6" s="128" t="str">
        <f aca="false">IFERROR(Limt2!N6/GAMSlim2!N6,"")</f>
        <v/>
      </c>
      <c r="P6" s="128" t="str">
        <f aca="false">IFERROR(Limt2!O6/GAMSlim2!O6,"")</f>
        <v/>
      </c>
      <c r="Q6" s="128" t="str">
        <f aca="false">IFERROR(Limt2!P6/GAMSlim2!P6,"")</f>
        <v/>
      </c>
      <c r="R6" s="128" t="str">
        <f aca="false">IFERROR(Limt2!Q6/GAMSlim2!Q6,"")</f>
        <v/>
      </c>
      <c r="S6" s="128" t="str">
        <f aca="false">IFERROR(Limt2!R6/GAMSlim2!R6,"")</f>
        <v/>
      </c>
      <c r="T6" s="128" t="str">
        <f aca="false">IFERROR(Limt2!S6/GAMSlim2!S6,"")</f>
        <v/>
      </c>
      <c r="U6" s="128" t="str">
        <f aca="false">IFERROR(Limt2!T6/GAMSlim2!T6,"")</f>
        <v/>
      </c>
      <c r="V6" s="128" t="str">
        <f aca="false">IFERROR(Limt2!U6/GAMSlim2!U6,"")</f>
        <v/>
      </c>
      <c r="W6" s="128" t="str">
        <f aca="false">IFERROR(Limt2!V6/GAMSlim2!V6,"")</f>
        <v/>
      </c>
      <c r="X6" s="128" t="str">
        <f aca="false">IFERROR(Limt2!W6/GAMSlim2!W6,"")</f>
        <v/>
      </c>
      <c r="Y6" s="128" t="str">
        <f aca="false">IFERROR(Limt2!X6/GAMSlim2!X6,"")</f>
        <v/>
      </c>
      <c r="Z6" s="128" t="str">
        <f aca="false">IFERROR(Limt2!Y6/GAMSlim2!Y6,"")</f>
        <v/>
      </c>
      <c r="AA6" s="128" t="str">
        <f aca="false">IFERROR(Limt2!Z6/GAMSlim2!Z6,"")</f>
        <v/>
      </c>
      <c r="AB6" s="128" t="str">
        <f aca="false">IFERROR(Limt2!AA6/GAMSlim2!AA6,"")</f>
        <v/>
      </c>
      <c r="AC6" s="128" t="str">
        <f aca="false">IFERROR(Limt2!AB6/GAMSlim2!AB6,"")</f>
        <v/>
      </c>
      <c r="AD6" s="128" t="str">
        <f aca="false">IFERROR(Limt2!AC6/GAMSlim2!AC6,"")</f>
        <v/>
      </c>
      <c r="AE6" s="128" t="str">
        <f aca="false">IFERROR(Limt2!AD6/GAMSlim2!AD6,"")</f>
        <v/>
      </c>
      <c r="AF6" s="128" t="str">
        <f aca="false">IFERROR(Limt2!AE6/GAMSlim2!AE6,"")</f>
        <v/>
      </c>
      <c r="AG6" s="128" t="str">
        <f aca="false">IFERROR(Limt2!AF6/GAMSlim2!AF6,"")</f>
        <v/>
      </c>
      <c r="AH6" s="128" t="str">
        <f aca="false">IFERROR(Limt2!AG6/GAMSlim2!AG6,"")</f>
        <v/>
      </c>
      <c r="AI6" s="128" t="str">
        <f aca="false">IFERROR(Limt2!AH6/GAMSlim2!AH6,"")</f>
        <v/>
      </c>
      <c r="AJ6" s="128" t="str">
        <f aca="false">IFERROR(Limt2!AI6/GAMSlim2!AI6,"")</f>
        <v/>
      </c>
      <c r="AK6" s="128" t="str">
        <f aca="false">IFERROR(Limt2!AJ6/GAMSlim2!AJ6,"")</f>
        <v/>
      </c>
      <c r="AL6" s="128" t="str">
        <f aca="false">IFERROR(Limt2!AK6/GAMSlim2!AK6,"")</f>
        <v/>
      </c>
      <c r="AM6" s="128" t="str">
        <f aca="false">IFERROR(Limt2!AL6/GAMSlim2!AL6,"")</f>
        <v/>
      </c>
      <c r="AN6" s="128" t="str">
        <f aca="false">IFERROR(Limt2!AM6/GAMSlim2!AM6,"")</f>
        <v/>
      </c>
      <c r="AO6" s="128" t="str">
        <f aca="false">IFERROR(Limt2!AN6/GAMSlim2!AN6,"")</f>
        <v/>
      </c>
      <c r="AP6" s="128" t="str">
        <f aca="false">IFERROR(Limt2!AO6/GAMSlim2!AO6,"")</f>
        <v/>
      </c>
      <c r="AQ6" s="128" t="str">
        <f aca="false">IFERROR(Limt2!AP6/GAMSlim2!AP6,"")</f>
        <v/>
      </c>
      <c r="AR6" s="128" t="str">
        <f aca="false">IFERROR(Limt2!AQ6/GAMSlim2!AQ6,"")</f>
        <v/>
      </c>
      <c r="AS6" s="128" t="str">
        <f aca="false">IFERROR(Limt2!AR6/GAMSlim2!AR6,"")</f>
        <v/>
      </c>
      <c r="AT6" s="128" t="str">
        <f aca="false">IFERROR(Limt2!AS6/GAMSlim2!AS6,"")</f>
        <v/>
      </c>
      <c r="AU6" s="128" t="str">
        <f aca="false">IFERROR(Limt2!AT6/GAMSlim2!AT6,"")</f>
        <v/>
      </c>
      <c r="AV6" s="128" t="str">
        <f aca="false">IFERROR(Limt2!AU6/GAMSlim2!AU6,"")</f>
        <v/>
      </c>
      <c r="AW6" s="128" t="str">
        <f aca="false">IFERROR(Limt2!AV6/GAMSlim2!AV6,"")</f>
        <v/>
      </c>
      <c r="AX6" s="128" t="str">
        <f aca="false">IFERROR(Limt2!AW6/GAMSlim2!AW6,"")</f>
        <v/>
      </c>
      <c r="AY6" s="128" t="str">
        <f aca="false">IFERROR(Limt2!AX6/GAMSlim2!AX6,"")</f>
        <v/>
      </c>
      <c r="AZ6" s="128" t="str">
        <f aca="false">IFERROR(Limt2!AY6/GAMSlim2!AY6,"")</f>
        <v/>
      </c>
      <c r="BA6" s="128" t="str">
        <f aca="false">IFERROR(Limt2!AZ6/GAMSlim2!AZ6,"")</f>
        <v/>
      </c>
      <c r="BB6" s="128" t="str">
        <f aca="false">IFERROR(Limt2!BA6/GAMSlim2!BA6,"")</f>
        <v/>
      </c>
      <c r="BC6" s="128" t="str">
        <f aca="false">IFERROR(Limt2!BB6/GAMSlim2!BB6,"")</f>
        <v/>
      </c>
      <c r="BD6" s="128" t="str">
        <f aca="false">IFERROR(Limt2!BC6/GAMSlim2!BC6,"")</f>
        <v/>
      </c>
      <c r="BE6" s="128" t="str">
        <f aca="false">IFERROR(Limt2!BD6/GAMSlim2!BD6,"")</f>
        <v/>
      </c>
      <c r="BF6" s="128" t="str">
        <f aca="false">IFERROR(Limt2!BE6/GAMSlim2!BE6,"")</f>
        <v/>
      </c>
      <c r="BG6" s="128" t="str">
        <f aca="false">IFERROR(Limt2!BF6/GAMSlim2!BF6,"")</f>
        <v/>
      </c>
      <c r="BH6" s="128" t="str">
        <f aca="false">IFERROR(Limt2!BG6/GAMSlim2!BG6,"")</f>
        <v/>
      </c>
      <c r="BI6" s="128" t="str">
        <f aca="false">IFERROR(Limt2!BH6/GAMSlim2!BH6,"")</f>
        <v/>
      </c>
      <c r="BJ6" s="128" t="str">
        <f aca="false">IFERROR(Limt2!BI6/GAMSlim2!BI6,"")</f>
        <v/>
      </c>
    </row>
    <row r="7" customFormat="false" ht="12.75" hidden="false" customHeight="false" outlineLevel="0" collapsed="false">
      <c r="A7" s="0" t="str">
        <f aca="false">Limt2!A7</f>
        <v>World capital risk premium (percent per year)</v>
      </c>
      <c r="B7" s="0" t="str">
        <f aca="false">GAMSbase!A7</f>
        <v>World Capital Risk Premium</v>
      </c>
      <c r="C7" s="128" t="str">
        <f aca="false">IFERROR(Limt2!B7/GAMSlim2!B7,"")</f>
        <v/>
      </c>
      <c r="D7" s="128" t="str">
        <f aca="false">IFERROR(Limt2!C7/GAMSlim2!C7,"")</f>
        <v/>
      </c>
      <c r="E7" s="128" t="str">
        <f aca="false">IFERROR(Limt2!D7/GAMSlim2!D7,"")</f>
        <v/>
      </c>
      <c r="F7" s="128" t="str">
        <f aca="false">IFERROR(Limt2!E7/GAMSlim2!E7,"")</f>
        <v/>
      </c>
      <c r="G7" s="128" t="str">
        <f aca="false">IFERROR(Limt2!F7/GAMSlim2!F7,"")</f>
        <v/>
      </c>
      <c r="H7" s="128" t="str">
        <f aca="false">IFERROR(Limt2!G7/GAMSlim2!G7,"")</f>
        <v/>
      </c>
      <c r="I7" s="128" t="str">
        <f aca="false">IFERROR(Limt2!H7/GAMSlim2!H7,"")</f>
        <v/>
      </c>
      <c r="J7" s="128" t="str">
        <f aca="false">IFERROR(Limt2!I7/GAMSlim2!I7,"")</f>
        <v/>
      </c>
      <c r="K7" s="128" t="str">
        <f aca="false">IFERROR(Limt2!J7/GAMSlim2!J7,"")</f>
        <v/>
      </c>
      <c r="L7" s="128" t="str">
        <f aca="false">IFERROR(Limt2!K7/GAMSlim2!K7,"")</f>
        <v/>
      </c>
      <c r="M7" s="128" t="str">
        <f aca="false">IFERROR(Limt2!L7/GAMSlim2!L7,"")</f>
        <v/>
      </c>
      <c r="N7" s="128" t="str">
        <f aca="false">IFERROR(Limt2!M7/GAMSlim2!M7,"")</f>
        <v/>
      </c>
      <c r="O7" s="128" t="str">
        <f aca="false">IFERROR(Limt2!N7/GAMSlim2!N7,"")</f>
        <v/>
      </c>
      <c r="P7" s="128" t="str">
        <f aca="false">IFERROR(Limt2!O7/GAMSlim2!O7,"")</f>
        <v/>
      </c>
      <c r="Q7" s="128" t="str">
        <f aca="false">IFERROR(Limt2!P7/GAMSlim2!P7,"")</f>
        <v/>
      </c>
      <c r="R7" s="128" t="str">
        <f aca="false">IFERROR(Limt2!Q7/GAMSlim2!Q7,"")</f>
        <v/>
      </c>
      <c r="S7" s="128" t="str">
        <f aca="false">IFERROR(Limt2!R7/GAMSlim2!R7,"")</f>
        <v/>
      </c>
      <c r="T7" s="128" t="str">
        <f aca="false">IFERROR(Limt2!S7/GAMSlim2!S7,"")</f>
        <v/>
      </c>
      <c r="U7" s="128" t="str">
        <f aca="false">IFERROR(Limt2!T7/GAMSlim2!T7,"")</f>
        <v/>
      </c>
      <c r="V7" s="128" t="str">
        <f aca="false">IFERROR(Limt2!U7/GAMSlim2!U7,"")</f>
        <v/>
      </c>
      <c r="W7" s="128" t="str">
        <f aca="false">IFERROR(Limt2!V7/GAMSlim2!V7,"")</f>
        <v/>
      </c>
      <c r="X7" s="128" t="str">
        <f aca="false">IFERROR(Limt2!W7/GAMSlim2!W7,"")</f>
        <v/>
      </c>
      <c r="Y7" s="128" t="str">
        <f aca="false">IFERROR(Limt2!X7/GAMSlim2!X7,"")</f>
        <v/>
      </c>
      <c r="Z7" s="128" t="str">
        <f aca="false">IFERROR(Limt2!Y7/GAMSlim2!Y7,"")</f>
        <v/>
      </c>
      <c r="AA7" s="128" t="str">
        <f aca="false">IFERROR(Limt2!Z7/GAMSlim2!Z7,"")</f>
        <v/>
      </c>
      <c r="AB7" s="128" t="str">
        <f aca="false">IFERROR(Limt2!AA7/GAMSlim2!AA7,"")</f>
        <v/>
      </c>
      <c r="AC7" s="128" t="str">
        <f aca="false">IFERROR(Limt2!AB7/GAMSlim2!AB7,"")</f>
        <v/>
      </c>
      <c r="AD7" s="128" t="str">
        <f aca="false">IFERROR(Limt2!AC7/GAMSlim2!AC7,"")</f>
        <v/>
      </c>
      <c r="AE7" s="128" t="str">
        <f aca="false">IFERROR(Limt2!AD7/GAMSlim2!AD7,"")</f>
        <v/>
      </c>
      <c r="AF7" s="128" t="str">
        <f aca="false">IFERROR(Limt2!AE7/GAMSlim2!AE7,"")</f>
        <v/>
      </c>
      <c r="AG7" s="128" t="str">
        <f aca="false">IFERROR(Limt2!AF7/GAMSlim2!AF7,"")</f>
        <v/>
      </c>
      <c r="AH7" s="128" t="str">
        <f aca="false">IFERROR(Limt2!AG7/GAMSlim2!AG7,"")</f>
        <v/>
      </c>
      <c r="AI7" s="128" t="str">
        <f aca="false">IFERROR(Limt2!AH7/GAMSlim2!AH7,"")</f>
        <v/>
      </c>
      <c r="AJ7" s="128" t="str">
        <f aca="false">IFERROR(Limt2!AI7/GAMSlim2!AI7,"")</f>
        <v/>
      </c>
      <c r="AK7" s="128" t="str">
        <f aca="false">IFERROR(Limt2!AJ7/GAMSlim2!AJ7,"")</f>
        <v/>
      </c>
      <c r="AL7" s="128" t="str">
        <f aca="false">IFERROR(Limt2!AK7/GAMSlim2!AK7,"")</f>
        <v/>
      </c>
      <c r="AM7" s="128" t="str">
        <f aca="false">IFERROR(Limt2!AL7/GAMSlim2!AL7,"")</f>
        <v/>
      </c>
      <c r="AN7" s="128" t="str">
        <f aca="false">IFERROR(Limt2!AM7/GAMSlim2!AM7,"")</f>
        <v/>
      </c>
      <c r="AO7" s="128" t="str">
        <f aca="false">IFERROR(Limt2!AN7/GAMSlim2!AN7,"")</f>
        <v/>
      </c>
      <c r="AP7" s="128" t="str">
        <f aca="false">IFERROR(Limt2!AO7/GAMSlim2!AO7,"")</f>
        <v/>
      </c>
      <c r="AQ7" s="128" t="str">
        <f aca="false">IFERROR(Limt2!AP7/GAMSlim2!AP7,"")</f>
        <v/>
      </c>
      <c r="AR7" s="128" t="str">
        <f aca="false">IFERROR(Limt2!AQ7/GAMSlim2!AQ7,"")</f>
        <v/>
      </c>
      <c r="AS7" s="128" t="str">
        <f aca="false">IFERROR(Limt2!AR7/GAMSlim2!AR7,"")</f>
        <v/>
      </c>
      <c r="AT7" s="128" t="str">
        <f aca="false">IFERROR(Limt2!AS7/GAMSlim2!AS7,"")</f>
        <v/>
      </c>
      <c r="AU7" s="128" t="str">
        <f aca="false">IFERROR(Limt2!AT7/GAMSlim2!AT7,"")</f>
        <v/>
      </c>
      <c r="AV7" s="128" t="str">
        <f aca="false">IFERROR(Limt2!AU7/GAMSlim2!AU7,"")</f>
        <v/>
      </c>
      <c r="AW7" s="128" t="str">
        <f aca="false">IFERROR(Limt2!AV7/GAMSlim2!AV7,"")</f>
        <v/>
      </c>
      <c r="AX7" s="128" t="str">
        <f aca="false">IFERROR(Limt2!AW7/GAMSlim2!AW7,"")</f>
        <v/>
      </c>
      <c r="AY7" s="128" t="str">
        <f aca="false">IFERROR(Limt2!AX7/GAMSlim2!AX7,"")</f>
        <v/>
      </c>
      <c r="AZ7" s="128" t="str">
        <f aca="false">IFERROR(Limt2!AY7/GAMSlim2!AY7,"")</f>
        <v/>
      </c>
      <c r="BA7" s="128" t="str">
        <f aca="false">IFERROR(Limt2!AZ7/GAMSlim2!AZ7,"")</f>
        <v/>
      </c>
      <c r="BB7" s="128" t="str">
        <f aca="false">IFERROR(Limt2!BA7/GAMSlim2!BA7,"")</f>
        <v/>
      </c>
      <c r="BC7" s="128" t="str">
        <f aca="false">IFERROR(Limt2!BB7/GAMSlim2!BB7,"")</f>
        <v/>
      </c>
      <c r="BD7" s="128" t="str">
        <f aca="false">IFERROR(Limt2!BC7/GAMSlim2!BC7,"")</f>
        <v/>
      </c>
      <c r="BE7" s="128" t="str">
        <f aca="false">IFERROR(Limt2!BD7/GAMSlim2!BD7,"")</f>
        <v/>
      </c>
      <c r="BF7" s="128" t="str">
        <f aca="false">IFERROR(Limt2!BE7/GAMSlim2!BE7,"")</f>
        <v/>
      </c>
      <c r="BG7" s="128" t="str">
        <f aca="false">IFERROR(Limt2!BF7/GAMSlim2!BF7,"")</f>
        <v/>
      </c>
      <c r="BH7" s="128" t="str">
        <f aca="false">IFERROR(Limt2!BG7/GAMSlim2!BG7,"")</f>
        <v/>
      </c>
      <c r="BI7" s="128" t="str">
        <f aca="false">IFERROR(Limt2!BH7/GAMSlim2!BH7,"")</f>
        <v/>
      </c>
      <c r="BJ7" s="128" t="str">
        <f aca="false">IFERROR(Limt2!BI7/GAMSlim2!BI7,"")</f>
        <v/>
      </c>
    </row>
    <row r="8" customFormat="false" ht="12.75" hidden="false" customHeight="false" outlineLevel="0" collapsed="false">
      <c r="A8" s="0" t="str">
        <f aca="false">Limt2!A8</f>
        <v>Fraction diversifiable risk</v>
      </c>
      <c r="B8" s="0" t="str">
        <f aca="false">GAMSbase!A8</f>
        <v>Fraction Diversifiable Risk</v>
      </c>
      <c r="C8" s="128" t="str">
        <f aca="false">IFERROR(Limt2!B8/GAMSlim2!B8,"")</f>
        <v/>
      </c>
      <c r="D8" s="128" t="str">
        <f aca="false">IFERROR(Limt2!C8/GAMSlim2!C8,"")</f>
        <v/>
      </c>
      <c r="E8" s="128" t="str">
        <f aca="false">IFERROR(Limt2!D8/GAMSlim2!D8,"")</f>
        <v/>
      </c>
      <c r="F8" s="128" t="str">
        <f aca="false">IFERROR(Limt2!E8/GAMSlim2!E8,"")</f>
        <v/>
      </c>
      <c r="G8" s="128" t="str">
        <f aca="false">IFERROR(Limt2!F8/GAMSlim2!F8,"")</f>
        <v/>
      </c>
      <c r="H8" s="128" t="str">
        <f aca="false">IFERROR(Limt2!G8/GAMSlim2!G8,"")</f>
        <v/>
      </c>
      <c r="I8" s="128" t="str">
        <f aca="false">IFERROR(Limt2!H8/GAMSlim2!H8,"")</f>
        <v/>
      </c>
      <c r="J8" s="128" t="str">
        <f aca="false">IFERROR(Limt2!I8/GAMSlim2!I8,"")</f>
        <v/>
      </c>
      <c r="K8" s="128" t="str">
        <f aca="false">IFERROR(Limt2!J8/GAMSlim2!J8,"")</f>
        <v/>
      </c>
      <c r="L8" s="128" t="str">
        <f aca="false">IFERROR(Limt2!K8/GAMSlim2!K8,"")</f>
        <v/>
      </c>
      <c r="M8" s="128" t="str">
        <f aca="false">IFERROR(Limt2!L8/GAMSlim2!L8,"")</f>
        <v/>
      </c>
      <c r="N8" s="128" t="str">
        <f aca="false">IFERROR(Limt2!M8/GAMSlim2!M8,"")</f>
        <v/>
      </c>
      <c r="O8" s="128" t="str">
        <f aca="false">IFERROR(Limt2!N8/GAMSlim2!N8,"")</f>
        <v/>
      </c>
      <c r="P8" s="128" t="str">
        <f aca="false">IFERROR(Limt2!O8/GAMSlim2!O8,"")</f>
        <v/>
      </c>
      <c r="Q8" s="128" t="str">
        <f aca="false">IFERROR(Limt2!P8/GAMSlim2!P8,"")</f>
        <v/>
      </c>
      <c r="R8" s="128" t="str">
        <f aca="false">IFERROR(Limt2!Q8/GAMSlim2!Q8,"")</f>
        <v/>
      </c>
      <c r="S8" s="128" t="str">
        <f aca="false">IFERROR(Limt2!R8/GAMSlim2!R8,"")</f>
        <v/>
      </c>
      <c r="T8" s="128" t="str">
        <f aca="false">IFERROR(Limt2!S8/GAMSlim2!S8,"")</f>
        <v/>
      </c>
      <c r="U8" s="128" t="str">
        <f aca="false">IFERROR(Limt2!T8/GAMSlim2!T8,"")</f>
        <v/>
      </c>
      <c r="V8" s="128" t="str">
        <f aca="false">IFERROR(Limt2!U8/GAMSlim2!U8,"")</f>
        <v/>
      </c>
      <c r="W8" s="128" t="str">
        <f aca="false">IFERROR(Limt2!V8/GAMSlim2!V8,"")</f>
        <v/>
      </c>
      <c r="X8" s="128" t="str">
        <f aca="false">IFERROR(Limt2!W8/GAMSlim2!W8,"")</f>
        <v/>
      </c>
      <c r="Y8" s="128" t="str">
        <f aca="false">IFERROR(Limt2!X8/GAMSlim2!X8,"")</f>
        <v/>
      </c>
      <c r="Z8" s="128" t="str">
        <f aca="false">IFERROR(Limt2!Y8/GAMSlim2!Y8,"")</f>
        <v/>
      </c>
      <c r="AA8" s="128" t="str">
        <f aca="false">IFERROR(Limt2!Z8/GAMSlim2!Z8,"")</f>
        <v/>
      </c>
      <c r="AB8" s="128" t="str">
        <f aca="false">IFERROR(Limt2!AA8/GAMSlim2!AA8,"")</f>
        <v/>
      </c>
      <c r="AC8" s="128" t="str">
        <f aca="false">IFERROR(Limt2!AB8/GAMSlim2!AB8,"")</f>
        <v/>
      </c>
      <c r="AD8" s="128" t="str">
        <f aca="false">IFERROR(Limt2!AC8/GAMSlim2!AC8,"")</f>
        <v/>
      </c>
      <c r="AE8" s="128" t="str">
        <f aca="false">IFERROR(Limt2!AD8/GAMSlim2!AD8,"")</f>
        <v/>
      </c>
      <c r="AF8" s="128" t="str">
        <f aca="false">IFERROR(Limt2!AE8/GAMSlim2!AE8,"")</f>
        <v/>
      </c>
      <c r="AG8" s="128" t="str">
        <f aca="false">IFERROR(Limt2!AF8/GAMSlim2!AF8,"")</f>
        <v/>
      </c>
      <c r="AH8" s="128" t="str">
        <f aca="false">IFERROR(Limt2!AG8/GAMSlim2!AG8,"")</f>
        <v/>
      </c>
      <c r="AI8" s="128" t="str">
        <f aca="false">IFERROR(Limt2!AH8/GAMSlim2!AH8,"")</f>
        <v/>
      </c>
      <c r="AJ8" s="128" t="str">
        <f aca="false">IFERROR(Limt2!AI8/GAMSlim2!AI8,"")</f>
        <v/>
      </c>
      <c r="AK8" s="128" t="str">
        <f aca="false">IFERROR(Limt2!AJ8/GAMSlim2!AJ8,"")</f>
        <v/>
      </c>
      <c r="AL8" s="128" t="str">
        <f aca="false">IFERROR(Limt2!AK8/GAMSlim2!AK8,"")</f>
        <v/>
      </c>
      <c r="AM8" s="128" t="str">
        <f aca="false">IFERROR(Limt2!AL8/GAMSlim2!AL8,"")</f>
        <v/>
      </c>
      <c r="AN8" s="128" t="str">
        <f aca="false">IFERROR(Limt2!AM8/GAMSlim2!AM8,"")</f>
        <v/>
      </c>
      <c r="AO8" s="128" t="str">
        <f aca="false">IFERROR(Limt2!AN8/GAMSlim2!AN8,"")</f>
        <v/>
      </c>
      <c r="AP8" s="128" t="str">
        <f aca="false">IFERROR(Limt2!AO8/GAMSlim2!AO8,"")</f>
        <v/>
      </c>
      <c r="AQ8" s="128" t="str">
        <f aca="false">IFERROR(Limt2!AP8/GAMSlim2!AP8,"")</f>
        <v/>
      </c>
      <c r="AR8" s="128" t="str">
        <f aca="false">IFERROR(Limt2!AQ8/GAMSlim2!AQ8,"")</f>
        <v/>
      </c>
      <c r="AS8" s="128" t="str">
        <f aca="false">IFERROR(Limt2!AR8/GAMSlim2!AR8,"")</f>
        <v/>
      </c>
      <c r="AT8" s="128" t="str">
        <f aca="false">IFERROR(Limt2!AS8/GAMSlim2!AS8,"")</f>
        <v/>
      </c>
      <c r="AU8" s="128" t="str">
        <f aca="false">IFERROR(Limt2!AT8/GAMSlim2!AT8,"")</f>
        <v/>
      </c>
      <c r="AV8" s="128" t="str">
        <f aca="false">IFERROR(Limt2!AU8/GAMSlim2!AU8,"")</f>
        <v/>
      </c>
      <c r="AW8" s="128" t="str">
        <f aca="false">IFERROR(Limt2!AV8/GAMSlim2!AV8,"")</f>
        <v/>
      </c>
      <c r="AX8" s="128" t="str">
        <f aca="false">IFERROR(Limt2!AW8/GAMSlim2!AW8,"")</f>
        <v/>
      </c>
      <c r="AY8" s="128" t="str">
        <f aca="false">IFERROR(Limt2!AX8/GAMSlim2!AX8,"")</f>
        <v/>
      </c>
      <c r="AZ8" s="128" t="str">
        <f aca="false">IFERROR(Limt2!AY8/GAMSlim2!AY8,"")</f>
        <v/>
      </c>
      <c r="BA8" s="128" t="str">
        <f aca="false">IFERROR(Limt2!AZ8/GAMSlim2!AZ8,"")</f>
        <v/>
      </c>
      <c r="BB8" s="128" t="str">
        <f aca="false">IFERROR(Limt2!BA8/GAMSlim2!BA8,"")</f>
        <v/>
      </c>
      <c r="BC8" s="128" t="str">
        <f aca="false">IFERROR(Limt2!BB8/GAMSlim2!BB8,"")</f>
        <v/>
      </c>
      <c r="BD8" s="128" t="str">
        <f aca="false">IFERROR(Limt2!BC8/GAMSlim2!BC8,"")</f>
        <v/>
      </c>
      <c r="BE8" s="128" t="str">
        <f aca="false">IFERROR(Limt2!BD8/GAMSlim2!BD8,"")</f>
        <v/>
      </c>
      <c r="BF8" s="128" t="str">
        <f aca="false">IFERROR(Limt2!BE8/GAMSlim2!BE8,"")</f>
        <v/>
      </c>
      <c r="BG8" s="128" t="str">
        <f aca="false">IFERROR(Limt2!BF8/GAMSlim2!BF8,"")</f>
        <v/>
      </c>
      <c r="BH8" s="128" t="str">
        <f aca="false">IFERROR(Limt2!BG8/GAMSlim2!BG8,"")</f>
        <v/>
      </c>
      <c r="BI8" s="128" t="str">
        <f aca="false">IFERROR(Limt2!BH8/GAMSlim2!BH8,"")</f>
        <v/>
      </c>
      <c r="BJ8" s="128" t="str">
        <f aca="false">IFERROR(Limt2!BI8/GAMSlim2!BI8,"")</f>
        <v/>
      </c>
    </row>
    <row r="9" customFormat="false" ht="12.75" hidden="false" customHeight="false" outlineLevel="0" collapsed="false">
      <c r="A9" s="0" t="str">
        <f aca="false">Limt2!A9</f>
        <v>Diversifiable risk ( per year)</v>
      </c>
      <c r="B9" s="0" t="str">
        <f aca="false">GAMSbase!A9</f>
        <v>Diversifiable Risk ( per year)</v>
      </c>
      <c r="C9" s="128" t="str">
        <f aca="false">IFERROR(Limt2!B9/GAMSlim2!B9,"")</f>
        <v/>
      </c>
      <c r="D9" s="128" t="str">
        <f aca="false">IFERROR(Limt2!C9/GAMSlim2!C9,"")</f>
        <v/>
      </c>
      <c r="E9" s="128" t="str">
        <f aca="false">IFERROR(Limt2!D9/GAMSlim2!D9,"")</f>
        <v/>
      </c>
      <c r="F9" s="128" t="str">
        <f aca="false">IFERROR(Limt2!E9/GAMSlim2!E9,"")</f>
        <v/>
      </c>
      <c r="G9" s="128" t="str">
        <f aca="false">IFERROR(Limt2!F9/GAMSlim2!F9,"")</f>
        <v/>
      </c>
      <c r="H9" s="128" t="str">
        <f aca="false">IFERROR(Limt2!G9/GAMSlim2!G9,"")</f>
        <v/>
      </c>
      <c r="I9" s="128" t="str">
        <f aca="false">IFERROR(Limt2!H9/GAMSlim2!H9,"")</f>
        <v/>
      </c>
      <c r="J9" s="128" t="str">
        <f aca="false">IFERROR(Limt2!I9/GAMSlim2!I9,"")</f>
        <v/>
      </c>
      <c r="K9" s="128" t="str">
        <f aca="false">IFERROR(Limt2!J9/GAMSlim2!J9,"")</f>
        <v/>
      </c>
      <c r="L9" s="128" t="str">
        <f aca="false">IFERROR(Limt2!K9/GAMSlim2!K9,"")</f>
        <v/>
      </c>
      <c r="M9" s="128" t="str">
        <f aca="false">IFERROR(Limt2!L9/GAMSlim2!L9,"")</f>
        <v/>
      </c>
      <c r="N9" s="128" t="str">
        <f aca="false">IFERROR(Limt2!M9/GAMSlim2!M9,"")</f>
        <v/>
      </c>
      <c r="O9" s="128" t="str">
        <f aca="false">IFERROR(Limt2!N9/GAMSlim2!N9,"")</f>
        <v/>
      </c>
      <c r="P9" s="128" t="str">
        <f aca="false">IFERROR(Limt2!O9/GAMSlim2!O9,"")</f>
        <v/>
      </c>
      <c r="Q9" s="128" t="str">
        <f aca="false">IFERROR(Limt2!P9/GAMSlim2!P9,"")</f>
        <v/>
      </c>
      <c r="R9" s="128" t="str">
        <f aca="false">IFERROR(Limt2!Q9/GAMSlim2!Q9,"")</f>
        <v/>
      </c>
      <c r="S9" s="128" t="str">
        <f aca="false">IFERROR(Limt2!R9/GAMSlim2!R9,"")</f>
        <v/>
      </c>
      <c r="T9" s="128" t="str">
        <f aca="false">IFERROR(Limt2!S9/GAMSlim2!S9,"")</f>
        <v/>
      </c>
      <c r="U9" s="128" t="str">
        <f aca="false">IFERROR(Limt2!T9/GAMSlim2!T9,"")</f>
        <v/>
      </c>
      <c r="V9" s="128" t="str">
        <f aca="false">IFERROR(Limt2!U9/GAMSlim2!U9,"")</f>
        <v/>
      </c>
      <c r="W9" s="128" t="str">
        <f aca="false">IFERROR(Limt2!V9/GAMSlim2!V9,"")</f>
        <v/>
      </c>
      <c r="X9" s="128" t="str">
        <f aca="false">IFERROR(Limt2!W9/GAMSlim2!W9,"")</f>
        <v/>
      </c>
      <c r="Y9" s="128" t="str">
        <f aca="false">IFERROR(Limt2!X9/GAMSlim2!X9,"")</f>
        <v/>
      </c>
      <c r="Z9" s="128" t="str">
        <f aca="false">IFERROR(Limt2!Y9/GAMSlim2!Y9,"")</f>
        <v/>
      </c>
      <c r="AA9" s="128" t="str">
        <f aca="false">IFERROR(Limt2!Z9/GAMSlim2!Z9,"")</f>
        <v/>
      </c>
      <c r="AB9" s="128" t="str">
        <f aca="false">IFERROR(Limt2!AA9/GAMSlim2!AA9,"")</f>
        <v/>
      </c>
      <c r="AC9" s="128" t="str">
        <f aca="false">IFERROR(Limt2!AB9/GAMSlim2!AB9,"")</f>
        <v/>
      </c>
      <c r="AD9" s="128" t="str">
        <f aca="false">IFERROR(Limt2!AC9/GAMSlim2!AC9,"")</f>
        <v/>
      </c>
      <c r="AE9" s="128" t="str">
        <f aca="false">IFERROR(Limt2!AD9/GAMSlim2!AD9,"")</f>
        <v/>
      </c>
      <c r="AF9" s="128" t="str">
        <f aca="false">IFERROR(Limt2!AE9/GAMSlim2!AE9,"")</f>
        <v/>
      </c>
      <c r="AG9" s="128" t="str">
        <f aca="false">IFERROR(Limt2!AF9/GAMSlim2!AF9,"")</f>
        <v/>
      </c>
      <c r="AH9" s="128" t="str">
        <f aca="false">IFERROR(Limt2!AG9/GAMSlim2!AG9,"")</f>
        <v/>
      </c>
      <c r="AI9" s="128" t="str">
        <f aca="false">IFERROR(Limt2!AH9/GAMSlim2!AH9,"")</f>
        <v/>
      </c>
      <c r="AJ9" s="128" t="str">
        <f aca="false">IFERROR(Limt2!AI9/GAMSlim2!AI9,"")</f>
        <v/>
      </c>
      <c r="AK9" s="128" t="str">
        <f aca="false">IFERROR(Limt2!AJ9/GAMSlim2!AJ9,"")</f>
        <v/>
      </c>
      <c r="AL9" s="128" t="str">
        <f aca="false">IFERROR(Limt2!AK9/GAMSlim2!AK9,"")</f>
        <v/>
      </c>
      <c r="AM9" s="128" t="str">
        <f aca="false">IFERROR(Limt2!AL9/GAMSlim2!AL9,"")</f>
        <v/>
      </c>
      <c r="AN9" s="128" t="str">
        <f aca="false">IFERROR(Limt2!AM9/GAMSlim2!AM9,"")</f>
        <v/>
      </c>
      <c r="AO9" s="128" t="str">
        <f aca="false">IFERROR(Limt2!AN9/GAMSlim2!AN9,"")</f>
        <v/>
      </c>
      <c r="AP9" s="128" t="str">
        <f aca="false">IFERROR(Limt2!AO9/GAMSlim2!AO9,"")</f>
        <v/>
      </c>
      <c r="AQ9" s="128" t="str">
        <f aca="false">IFERROR(Limt2!AP9/GAMSlim2!AP9,"")</f>
        <v/>
      </c>
      <c r="AR9" s="128" t="str">
        <f aca="false">IFERROR(Limt2!AQ9/GAMSlim2!AQ9,"")</f>
        <v/>
      </c>
      <c r="AS9" s="128" t="str">
        <f aca="false">IFERROR(Limt2!AR9/GAMSlim2!AR9,"")</f>
        <v/>
      </c>
      <c r="AT9" s="128" t="str">
        <f aca="false">IFERROR(Limt2!AS9/GAMSlim2!AS9,"")</f>
        <v/>
      </c>
      <c r="AU9" s="128" t="str">
        <f aca="false">IFERROR(Limt2!AT9/GAMSlim2!AT9,"")</f>
        <v/>
      </c>
      <c r="AV9" s="128" t="str">
        <f aca="false">IFERROR(Limt2!AU9/GAMSlim2!AU9,"")</f>
        <v/>
      </c>
      <c r="AW9" s="128" t="str">
        <f aca="false">IFERROR(Limt2!AV9/GAMSlim2!AV9,"")</f>
        <v/>
      </c>
      <c r="AX9" s="128" t="str">
        <f aca="false">IFERROR(Limt2!AW9/GAMSlim2!AW9,"")</f>
        <v/>
      </c>
      <c r="AY9" s="128" t="str">
        <f aca="false">IFERROR(Limt2!AX9/GAMSlim2!AX9,"")</f>
        <v/>
      </c>
      <c r="AZ9" s="128" t="str">
        <f aca="false">IFERROR(Limt2!AY9/GAMSlim2!AY9,"")</f>
        <v/>
      </c>
      <c r="BA9" s="128" t="str">
        <f aca="false">IFERROR(Limt2!AZ9/GAMSlim2!AZ9,"")</f>
        <v/>
      </c>
      <c r="BB9" s="128" t="str">
        <f aca="false">IFERROR(Limt2!BA9/GAMSlim2!BA9,"")</f>
        <v/>
      </c>
      <c r="BC9" s="128" t="str">
        <f aca="false">IFERROR(Limt2!BB9/GAMSlim2!BB9,"")</f>
        <v/>
      </c>
      <c r="BD9" s="128" t="str">
        <f aca="false">IFERROR(Limt2!BC9/GAMSlim2!BC9,"")</f>
        <v/>
      </c>
      <c r="BE9" s="128" t="str">
        <f aca="false">IFERROR(Limt2!BD9/GAMSlim2!BD9,"")</f>
        <v/>
      </c>
      <c r="BF9" s="128" t="str">
        <f aca="false">IFERROR(Limt2!BE9/GAMSlim2!BE9,"")</f>
        <v/>
      </c>
      <c r="BG9" s="128" t="str">
        <f aca="false">IFERROR(Limt2!BF9/GAMSlim2!BF9,"")</f>
        <v/>
      </c>
      <c r="BH9" s="128" t="str">
        <f aca="false">IFERROR(Limt2!BG9/GAMSlim2!BG9,"")</f>
        <v/>
      </c>
      <c r="BI9" s="128" t="str">
        <f aca="false">IFERROR(Limt2!BH9/GAMSlim2!BH9,"")</f>
        <v/>
      </c>
      <c r="BJ9" s="128" t="str">
        <f aca="false">IFERROR(Limt2!BI9/GAMSlim2!BI9,"")</f>
        <v/>
      </c>
    </row>
    <row r="10" customFormat="false" ht="12.75" hidden="false" customHeight="false" outlineLevel="0" collapsed="false">
      <c r="A10" s="0" t="str">
        <f aca="false">Limt2!A10</f>
        <v>Depreciation (with no risk)</v>
      </c>
      <c r="B10" s="0" t="str">
        <f aca="false">GAMSbase!A10</f>
        <v>Depreciation with no Risk (per year)</v>
      </c>
      <c r="C10" s="128" t="str">
        <f aca="false">IFERROR(Limt2!B10/GAMSlim2!B10,"")</f>
        <v/>
      </c>
      <c r="D10" s="128" t="str">
        <f aca="false">IFERROR(Limt2!C10/GAMSlim2!C10,"")</f>
        <v/>
      </c>
      <c r="E10" s="128" t="str">
        <f aca="false">IFERROR(Limt2!D10/GAMSlim2!D10,"")</f>
        <v/>
      </c>
      <c r="F10" s="128" t="str">
        <f aca="false">IFERROR(Limt2!E10/GAMSlim2!E10,"")</f>
        <v/>
      </c>
      <c r="G10" s="128" t="str">
        <f aca="false">IFERROR(Limt2!F10/GAMSlim2!F10,"")</f>
        <v/>
      </c>
      <c r="H10" s="128" t="str">
        <f aca="false">IFERROR(Limt2!G10/GAMSlim2!G10,"")</f>
        <v/>
      </c>
      <c r="I10" s="128" t="str">
        <f aca="false">IFERROR(Limt2!H10/GAMSlim2!H10,"")</f>
        <v/>
      </c>
      <c r="J10" s="128" t="str">
        <f aca="false">IFERROR(Limt2!I10/GAMSlim2!I10,"")</f>
        <v/>
      </c>
      <c r="K10" s="128" t="str">
        <f aca="false">IFERROR(Limt2!J10/GAMSlim2!J10,"")</f>
        <v/>
      </c>
      <c r="L10" s="128" t="str">
        <f aca="false">IFERROR(Limt2!K10/GAMSlim2!K10,"")</f>
        <v/>
      </c>
      <c r="M10" s="128" t="str">
        <f aca="false">IFERROR(Limt2!L10/GAMSlim2!L10,"")</f>
        <v/>
      </c>
      <c r="N10" s="128" t="str">
        <f aca="false">IFERROR(Limt2!M10/GAMSlim2!M10,"")</f>
        <v/>
      </c>
      <c r="O10" s="128" t="str">
        <f aca="false">IFERROR(Limt2!N10/GAMSlim2!N10,"")</f>
        <v/>
      </c>
      <c r="P10" s="128" t="str">
        <f aca="false">IFERROR(Limt2!O10/GAMSlim2!O10,"")</f>
        <v/>
      </c>
      <c r="Q10" s="128" t="str">
        <f aca="false">IFERROR(Limt2!P10/GAMSlim2!P10,"")</f>
        <v/>
      </c>
      <c r="R10" s="128" t="str">
        <f aca="false">IFERROR(Limt2!Q10/GAMSlim2!Q10,"")</f>
        <v/>
      </c>
      <c r="S10" s="128" t="str">
        <f aca="false">IFERROR(Limt2!R10/GAMSlim2!R10,"")</f>
        <v/>
      </c>
      <c r="T10" s="128" t="str">
        <f aca="false">IFERROR(Limt2!S10/GAMSlim2!S10,"")</f>
        <v/>
      </c>
      <c r="U10" s="128" t="str">
        <f aca="false">IFERROR(Limt2!T10/GAMSlim2!T10,"")</f>
        <v/>
      </c>
      <c r="V10" s="128" t="str">
        <f aca="false">IFERROR(Limt2!U10/GAMSlim2!U10,"")</f>
        <v/>
      </c>
      <c r="W10" s="128" t="str">
        <f aca="false">IFERROR(Limt2!V10/GAMSlim2!V10,"")</f>
        <v/>
      </c>
      <c r="X10" s="128" t="str">
        <f aca="false">IFERROR(Limt2!W10/GAMSlim2!W10,"")</f>
        <v/>
      </c>
      <c r="Y10" s="128" t="str">
        <f aca="false">IFERROR(Limt2!X10/GAMSlim2!X10,"")</f>
        <v/>
      </c>
      <c r="Z10" s="128" t="str">
        <f aca="false">IFERROR(Limt2!Y10/GAMSlim2!Y10,"")</f>
        <v/>
      </c>
      <c r="AA10" s="128" t="str">
        <f aca="false">IFERROR(Limt2!Z10/GAMSlim2!Z10,"")</f>
        <v/>
      </c>
      <c r="AB10" s="128" t="str">
        <f aca="false">IFERROR(Limt2!AA10/GAMSlim2!AA10,"")</f>
        <v/>
      </c>
      <c r="AC10" s="128" t="str">
        <f aca="false">IFERROR(Limt2!AB10/GAMSlim2!AB10,"")</f>
        <v/>
      </c>
      <c r="AD10" s="128" t="str">
        <f aca="false">IFERROR(Limt2!AC10/GAMSlim2!AC10,"")</f>
        <v/>
      </c>
      <c r="AE10" s="128" t="str">
        <f aca="false">IFERROR(Limt2!AD10/GAMSlim2!AD10,"")</f>
        <v/>
      </c>
      <c r="AF10" s="128" t="str">
        <f aca="false">IFERROR(Limt2!AE10/GAMSlim2!AE10,"")</f>
        <v/>
      </c>
      <c r="AG10" s="128" t="str">
        <f aca="false">IFERROR(Limt2!AF10/GAMSlim2!AF10,"")</f>
        <v/>
      </c>
      <c r="AH10" s="128" t="str">
        <f aca="false">IFERROR(Limt2!AG10/GAMSlim2!AG10,"")</f>
        <v/>
      </c>
      <c r="AI10" s="128" t="str">
        <f aca="false">IFERROR(Limt2!AH10/GAMSlim2!AH10,"")</f>
        <v/>
      </c>
      <c r="AJ10" s="128" t="str">
        <f aca="false">IFERROR(Limt2!AI10/GAMSlim2!AI10,"")</f>
        <v/>
      </c>
      <c r="AK10" s="128" t="str">
        <f aca="false">IFERROR(Limt2!AJ10/GAMSlim2!AJ10,"")</f>
        <v/>
      </c>
      <c r="AL10" s="128" t="str">
        <f aca="false">IFERROR(Limt2!AK10/GAMSlim2!AK10,"")</f>
        <v/>
      </c>
      <c r="AM10" s="128" t="str">
        <f aca="false">IFERROR(Limt2!AL10/GAMSlim2!AL10,"")</f>
        <v/>
      </c>
      <c r="AN10" s="128" t="str">
        <f aca="false">IFERROR(Limt2!AM10/GAMSlim2!AM10,"")</f>
        <v/>
      </c>
      <c r="AO10" s="128" t="str">
        <f aca="false">IFERROR(Limt2!AN10/GAMSlim2!AN10,"")</f>
        <v/>
      </c>
      <c r="AP10" s="128" t="str">
        <f aca="false">IFERROR(Limt2!AO10/GAMSlim2!AO10,"")</f>
        <v/>
      </c>
      <c r="AQ10" s="128" t="str">
        <f aca="false">IFERROR(Limt2!AP10/GAMSlim2!AP10,"")</f>
        <v/>
      </c>
      <c r="AR10" s="128" t="str">
        <f aca="false">IFERROR(Limt2!AQ10/GAMSlim2!AQ10,"")</f>
        <v/>
      </c>
      <c r="AS10" s="128" t="str">
        <f aca="false">IFERROR(Limt2!AR10/GAMSlim2!AR10,"")</f>
        <v/>
      </c>
      <c r="AT10" s="128" t="str">
        <f aca="false">IFERROR(Limt2!AS10/GAMSlim2!AS10,"")</f>
        <v/>
      </c>
      <c r="AU10" s="128" t="str">
        <f aca="false">IFERROR(Limt2!AT10/GAMSlim2!AT10,"")</f>
        <v/>
      </c>
      <c r="AV10" s="128" t="str">
        <f aca="false">IFERROR(Limt2!AU10/GAMSlim2!AU10,"")</f>
        <v/>
      </c>
      <c r="AW10" s="128" t="str">
        <f aca="false">IFERROR(Limt2!AV10/GAMSlim2!AV10,"")</f>
        <v/>
      </c>
      <c r="AX10" s="128" t="str">
        <f aca="false">IFERROR(Limt2!AW10/GAMSlim2!AW10,"")</f>
        <v/>
      </c>
      <c r="AY10" s="128" t="str">
        <f aca="false">IFERROR(Limt2!AX10/GAMSlim2!AX10,"")</f>
        <v/>
      </c>
      <c r="AZ10" s="128" t="str">
        <f aca="false">IFERROR(Limt2!AY10/GAMSlim2!AY10,"")</f>
        <v/>
      </c>
      <c r="BA10" s="128" t="str">
        <f aca="false">IFERROR(Limt2!AZ10/GAMSlim2!AZ10,"")</f>
        <v/>
      </c>
      <c r="BB10" s="128" t="str">
        <f aca="false">IFERROR(Limt2!BA10/GAMSlim2!BA10,"")</f>
        <v/>
      </c>
      <c r="BC10" s="128" t="str">
        <f aca="false">IFERROR(Limt2!BB10/GAMSlim2!BB10,"")</f>
        <v/>
      </c>
      <c r="BD10" s="128" t="str">
        <f aca="false">IFERROR(Limt2!BC10/GAMSlim2!BC10,"")</f>
        <v/>
      </c>
      <c r="BE10" s="128" t="str">
        <f aca="false">IFERROR(Limt2!BD10/GAMSlim2!BD10,"")</f>
        <v/>
      </c>
      <c r="BF10" s="128" t="str">
        <f aca="false">IFERROR(Limt2!BE10/GAMSlim2!BE10,"")</f>
        <v/>
      </c>
      <c r="BG10" s="128" t="str">
        <f aca="false">IFERROR(Limt2!BF10/GAMSlim2!BF10,"")</f>
        <v/>
      </c>
      <c r="BH10" s="128" t="str">
        <f aca="false">IFERROR(Limt2!BG10/GAMSlim2!BG10,"")</f>
        <v/>
      </c>
      <c r="BI10" s="128" t="str">
        <f aca="false">IFERROR(Limt2!BH10/GAMSlim2!BH10,"")</f>
        <v/>
      </c>
      <c r="BJ10" s="128" t="str">
        <f aca="false">IFERROR(Limt2!BI10/GAMSlim2!BI10,"")</f>
        <v/>
      </c>
    </row>
    <row r="11" customFormat="false" ht="12.75" hidden="false" customHeight="false" outlineLevel="0" collapsed="false">
      <c r="A11" s="0" t="str">
        <f aca="false">Limt2!A11</f>
        <v>Initial output (2005 US International $, trillions)</v>
      </c>
      <c r="B11" s="0" t="str">
        <f aca="false">GAMSbase!A11</f>
        <v>Initial Output (2005 US International $, trillions)</v>
      </c>
      <c r="C11" s="128" t="n">
        <f aca="false">IFERROR(Limt2!B11/GAMSlim2!B11,"")</f>
        <v>1</v>
      </c>
      <c r="D11" s="128" t="str">
        <f aca="false">IFERROR(Limt2!C11/GAMSlim2!C11,"")</f>
        <v/>
      </c>
      <c r="E11" s="128" t="str">
        <f aca="false">IFERROR(Limt2!D11/GAMSlim2!D11,"")</f>
        <v/>
      </c>
      <c r="F11" s="128" t="str">
        <f aca="false">IFERROR(Limt2!E11/GAMSlim2!E11,"")</f>
        <v/>
      </c>
      <c r="G11" s="128" t="str">
        <f aca="false">IFERROR(Limt2!F11/GAMSlim2!F11,"")</f>
        <v/>
      </c>
      <c r="H11" s="128" t="str">
        <f aca="false">IFERROR(Limt2!G11/GAMSlim2!G11,"")</f>
        <v/>
      </c>
      <c r="I11" s="128" t="str">
        <f aca="false">IFERROR(Limt2!H11/GAMSlim2!H11,"")</f>
        <v/>
      </c>
      <c r="J11" s="128" t="str">
        <f aca="false">IFERROR(Limt2!I11/GAMSlim2!I11,"")</f>
        <v/>
      </c>
      <c r="K11" s="128" t="str">
        <f aca="false">IFERROR(Limt2!J11/GAMSlim2!J11,"")</f>
        <v/>
      </c>
      <c r="L11" s="128" t="str">
        <f aca="false">IFERROR(Limt2!K11/GAMSlim2!K11,"")</f>
        <v/>
      </c>
      <c r="M11" s="128" t="str">
        <f aca="false">IFERROR(Limt2!L11/GAMSlim2!L11,"")</f>
        <v/>
      </c>
      <c r="N11" s="128" t="str">
        <f aca="false">IFERROR(Limt2!M11/GAMSlim2!M11,"")</f>
        <v/>
      </c>
      <c r="O11" s="128" t="str">
        <f aca="false">IFERROR(Limt2!N11/GAMSlim2!N11,"")</f>
        <v/>
      </c>
      <c r="P11" s="128" t="str">
        <f aca="false">IFERROR(Limt2!O11/GAMSlim2!O11,"")</f>
        <v/>
      </c>
      <c r="Q11" s="128" t="str">
        <f aca="false">IFERROR(Limt2!P11/GAMSlim2!P11,"")</f>
        <v/>
      </c>
      <c r="R11" s="128" t="str">
        <f aca="false">IFERROR(Limt2!Q11/GAMSlim2!Q11,"")</f>
        <v/>
      </c>
      <c r="S11" s="128" t="str">
        <f aca="false">IFERROR(Limt2!R11/GAMSlim2!R11,"")</f>
        <v/>
      </c>
      <c r="T11" s="128" t="str">
        <f aca="false">IFERROR(Limt2!S11/GAMSlim2!S11,"")</f>
        <v/>
      </c>
      <c r="U11" s="128" t="str">
        <f aca="false">IFERROR(Limt2!T11/GAMSlim2!T11,"")</f>
        <v/>
      </c>
      <c r="V11" s="128" t="str">
        <f aca="false">IFERROR(Limt2!U11/GAMSlim2!U11,"")</f>
        <v/>
      </c>
      <c r="W11" s="128" t="str">
        <f aca="false">IFERROR(Limt2!V11/GAMSlim2!V11,"")</f>
        <v/>
      </c>
      <c r="X11" s="128" t="str">
        <f aca="false">IFERROR(Limt2!W11/GAMSlim2!W11,"")</f>
        <v/>
      </c>
      <c r="Y11" s="128" t="str">
        <f aca="false">IFERROR(Limt2!X11/GAMSlim2!X11,"")</f>
        <v/>
      </c>
      <c r="Z11" s="128" t="str">
        <f aca="false">IFERROR(Limt2!Y11/GAMSlim2!Y11,"")</f>
        <v/>
      </c>
      <c r="AA11" s="128" t="str">
        <f aca="false">IFERROR(Limt2!Z11/GAMSlim2!Z11,"")</f>
        <v/>
      </c>
      <c r="AB11" s="128" t="str">
        <f aca="false">IFERROR(Limt2!AA11/GAMSlim2!AA11,"")</f>
        <v/>
      </c>
      <c r="AC11" s="128" t="str">
        <f aca="false">IFERROR(Limt2!AB11/GAMSlim2!AB11,"")</f>
        <v/>
      </c>
      <c r="AD11" s="128" t="str">
        <f aca="false">IFERROR(Limt2!AC11/GAMSlim2!AC11,"")</f>
        <v/>
      </c>
      <c r="AE11" s="128" t="str">
        <f aca="false">IFERROR(Limt2!AD11/GAMSlim2!AD11,"")</f>
        <v/>
      </c>
      <c r="AF11" s="128" t="str">
        <f aca="false">IFERROR(Limt2!AE11/GAMSlim2!AE11,"")</f>
        <v/>
      </c>
      <c r="AG11" s="128" t="str">
        <f aca="false">IFERROR(Limt2!AF11/GAMSlim2!AF11,"")</f>
        <v/>
      </c>
      <c r="AH11" s="128" t="str">
        <f aca="false">IFERROR(Limt2!AG11/GAMSlim2!AG11,"")</f>
        <v/>
      </c>
      <c r="AI11" s="128" t="str">
        <f aca="false">IFERROR(Limt2!AH11/GAMSlim2!AH11,"")</f>
        <v/>
      </c>
      <c r="AJ11" s="128" t="str">
        <f aca="false">IFERROR(Limt2!AI11/GAMSlim2!AI11,"")</f>
        <v/>
      </c>
      <c r="AK11" s="128" t="str">
        <f aca="false">IFERROR(Limt2!AJ11/GAMSlim2!AJ11,"")</f>
        <v/>
      </c>
      <c r="AL11" s="128" t="str">
        <f aca="false">IFERROR(Limt2!AK11/GAMSlim2!AK11,"")</f>
        <v/>
      </c>
      <c r="AM11" s="128" t="str">
        <f aca="false">IFERROR(Limt2!AL11/GAMSlim2!AL11,"")</f>
        <v/>
      </c>
      <c r="AN11" s="128" t="str">
        <f aca="false">IFERROR(Limt2!AM11/GAMSlim2!AM11,"")</f>
        <v/>
      </c>
      <c r="AO11" s="128" t="str">
        <f aca="false">IFERROR(Limt2!AN11/GAMSlim2!AN11,"")</f>
        <v/>
      </c>
      <c r="AP11" s="128" t="str">
        <f aca="false">IFERROR(Limt2!AO11/GAMSlim2!AO11,"")</f>
        <v/>
      </c>
      <c r="AQ11" s="128" t="str">
        <f aca="false">IFERROR(Limt2!AP11/GAMSlim2!AP11,"")</f>
        <v/>
      </c>
      <c r="AR11" s="128" t="str">
        <f aca="false">IFERROR(Limt2!AQ11/GAMSlim2!AQ11,"")</f>
        <v/>
      </c>
      <c r="AS11" s="128" t="str">
        <f aca="false">IFERROR(Limt2!AR11/GAMSlim2!AR11,"")</f>
        <v/>
      </c>
      <c r="AT11" s="128" t="str">
        <f aca="false">IFERROR(Limt2!AS11/GAMSlim2!AS11,"")</f>
        <v/>
      </c>
      <c r="AU11" s="128" t="str">
        <f aca="false">IFERROR(Limt2!AT11/GAMSlim2!AT11,"")</f>
        <v/>
      </c>
      <c r="AV11" s="128" t="str">
        <f aca="false">IFERROR(Limt2!AU11/GAMSlim2!AU11,"")</f>
        <v/>
      </c>
      <c r="AW11" s="128" t="str">
        <f aca="false">IFERROR(Limt2!AV11/GAMSlim2!AV11,"")</f>
        <v/>
      </c>
      <c r="AX11" s="128" t="str">
        <f aca="false">IFERROR(Limt2!AW11/GAMSlim2!AW11,"")</f>
        <v/>
      </c>
      <c r="AY11" s="128" t="str">
        <f aca="false">IFERROR(Limt2!AX11/GAMSlim2!AX11,"")</f>
        <v/>
      </c>
      <c r="AZ11" s="128" t="str">
        <f aca="false">IFERROR(Limt2!AY11/GAMSlim2!AY11,"")</f>
        <v/>
      </c>
      <c r="BA11" s="128" t="str">
        <f aca="false">IFERROR(Limt2!AZ11/GAMSlim2!AZ11,"")</f>
        <v/>
      </c>
      <c r="BB11" s="128" t="str">
        <f aca="false">IFERROR(Limt2!BA11/GAMSlim2!BA11,"")</f>
        <v/>
      </c>
      <c r="BC11" s="128" t="str">
        <f aca="false">IFERROR(Limt2!BB11/GAMSlim2!BB11,"")</f>
        <v/>
      </c>
      <c r="BD11" s="128" t="str">
        <f aca="false">IFERROR(Limt2!BC11/GAMSlim2!BC11,"")</f>
        <v/>
      </c>
      <c r="BE11" s="128" t="str">
        <f aca="false">IFERROR(Limt2!BD11/GAMSlim2!BD11,"")</f>
        <v/>
      </c>
      <c r="BF11" s="128" t="str">
        <f aca="false">IFERROR(Limt2!BE11/GAMSlim2!BE11,"")</f>
        <v/>
      </c>
      <c r="BG11" s="128" t="str">
        <f aca="false">IFERROR(Limt2!BF11/GAMSlim2!BF11,"")</f>
        <v/>
      </c>
      <c r="BH11" s="128" t="str">
        <f aca="false">IFERROR(Limt2!BG11/GAMSlim2!BG11,"")</f>
        <v/>
      </c>
      <c r="BI11" s="128" t="str">
        <f aca="false">IFERROR(Limt2!BH11/GAMSlim2!BH11,"")</f>
        <v/>
      </c>
      <c r="BJ11" s="128" t="str">
        <f aca="false">IFERROR(Limt2!BI11/GAMSlim2!BI11,"")</f>
        <v/>
      </c>
    </row>
    <row r="12" customFormat="false" ht="12.75" hidden="false" customHeight="false" outlineLevel="0" collapsed="false">
      <c r="A12" s="0" t="str">
        <f aca="false">Limt2!A12</f>
        <v>Initial K</v>
      </c>
      <c r="B12" s="0" t="str">
        <f aca="false">GAMSbase!A12</f>
        <v>Initial K (Capital Stock)</v>
      </c>
      <c r="C12" s="128" t="n">
        <f aca="false">IFERROR(Limt2!B12/GAMSlim2!B12,"")</f>
        <v>1</v>
      </c>
      <c r="D12" s="128" t="str">
        <f aca="false">IFERROR(Limt2!C12/GAMSlim2!C12,"")</f>
        <v/>
      </c>
      <c r="E12" s="128" t="str">
        <f aca="false">IFERROR(Limt2!D12/GAMSlim2!D12,"")</f>
        <v/>
      </c>
      <c r="F12" s="128" t="str">
        <f aca="false">IFERROR(Limt2!E12/GAMSlim2!E12,"")</f>
        <v/>
      </c>
      <c r="G12" s="128" t="str">
        <f aca="false">IFERROR(Limt2!F12/GAMSlim2!F12,"")</f>
        <v/>
      </c>
      <c r="H12" s="128" t="str">
        <f aca="false">IFERROR(Limt2!G12/GAMSlim2!G12,"")</f>
        <v/>
      </c>
      <c r="I12" s="128" t="str">
        <f aca="false">IFERROR(Limt2!H12/GAMSlim2!H12,"")</f>
        <v/>
      </c>
      <c r="J12" s="128" t="str">
        <f aca="false">IFERROR(Limt2!I12/GAMSlim2!I12,"")</f>
        <v/>
      </c>
      <c r="K12" s="128" t="str">
        <f aca="false">IFERROR(Limt2!J12/GAMSlim2!J12,"")</f>
        <v/>
      </c>
      <c r="L12" s="128" t="str">
        <f aca="false">IFERROR(Limt2!K12/GAMSlim2!K12,"")</f>
        <v/>
      </c>
      <c r="M12" s="128" t="str">
        <f aca="false">IFERROR(Limt2!L12/GAMSlim2!L12,"")</f>
        <v/>
      </c>
      <c r="N12" s="128" t="str">
        <f aca="false">IFERROR(Limt2!M12/GAMSlim2!M12,"")</f>
        <v/>
      </c>
      <c r="O12" s="128" t="str">
        <f aca="false">IFERROR(Limt2!N12/GAMSlim2!N12,"")</f>
        <v/>
      </c>
      <c r="P12" s="128" t="str">
        <f aca="false">IFERROR(Limt2!O12/GAMSlim2!O12,"")</f>
        <v/>
      </c>
      <c r="Q12" s="128" t="str">
        <f aca="false">IFERROR(Limt2!P12/GAMSlim2!P12,"")</f>
        <v/>
      </c>
      <c r="R12" s="128" t="str">
        <f aca="false">IFERROR(Limt2!Q12/GAMSlim2!Q12,"")</f>
        <v/>
      </c>
      <c r="S12" s="128" t="str">
        <f aca="false">IFERROR(Limt2!R12/GAMSlim2!R12,"")</f>
        <v/>
      </c>
      <c r="T12" s="128" t="str">
        <f aca="false">IFERROR(Limt2!S12/GAMSlim2!S12,"")</f>
        <v/>
      </c>
      <c r="U12" s="128" t="str">
        <f aca="false">IFERROR(Limt2!T12/GAMSlim2!T12,"")</f>
        <v/>
      </c>
      <c r="V12" s="128" t="str">
        <f aca="false">IFERROR(Limt2!U12/GAMSlim2!U12,"")</f>
        <v/>
      </c>
      <c r="W12" s="128" t="str">
        <f aca="false">IFERROR(Limt2!V12/GAMSlim2!V12,"")</f>
        <v/>
      </c>
      <c r="X12" s="128" t="str">
        <f aca="false">IFERROR(Limt2!W12/GAMSlim2!W12,"")</f>
        <v/>
      </c>
      <c r="Y12" s="128" t="str">
        <f aca="false">IFERROR(Limt2!X12/GAMSlim2!X12,"")</f>
        <v/>
      </c>
      <c r="Z12" s="128" t="str">
        <f aca="false">IFERROR(Limt2!Y12/GAMSlim2!Y12,"")</f>
        <v/>
      </c>
      <c r="AA12" s="128" t="str">
        <f aca="false">IFERROR(Limt2!Z12/GAMSlim2!Z12,"")</f>
        <v/>
      </c>
      <c r="AB12" s="128" t="str">
        <f aca="false">IFERROR(Limt2!AA12/GAMSlim2!AA12,"")</f>
        <v/>
      </c>
      <c r="AC12" s="128" t="str">
        <f aca="false">IFERROR(Limt2!AB12/GAMSlim2!AB12,"")</f>
        <v/>
      </c>
      <c r="AD12" s="128" t="str">
        <f aca="false">IFERROR(Limt2!AC12/GAMSlim2!AC12,"")</f>
        <v/>
      </c>
      <c r="AE12" s="128" t="str">
        <f aca="false">IFERROR(Limt2!AD12/GAMSlim2!AD12,"")</f>
        <v/>
      </c>
      <c r="AF12" s="128" t="str">
        <f aca="false">IFERROR(Limt2!AE12/GAMSlim2!AE12,"")</f>
        <v/>
      </c>
      <c r="AG12" s="128" t="str">
        <f aca="false">IFERROR(Limt2!AF12/GAMSlim2!AF12,"")</f>
        <v/>
      </c>
      <c r="AH12" s="128" t="str">
        <f aca="false">IFERROR(Limt2!AG12/GAMSlim2!AG12,"")</f>
        <v/>
      </c>
      <c r="AI12" s="128" t="str">
        <f aca="false">IFERROR(Limt2!AH12/GAMSlim2!AH12,"")</f>
        <v/>
      </c>
      <c r="AJ12" s="128" t="str">
        <f aca="false">IFERROR(Limt2!AI12/GAMSlim2!AI12,"")</f>
        <v/>
      </c>
      <c r="AK12" s="128" t="str">
        <f aca="false">IFERROR(Limt2!AJ12/GAMSlim2!AJ12,"")</f>
        <v/>
      </c>
      <c r="AL12" s="128" t="str">
        <f aca="false">IFERROR(Limt2!AK12/GAMSlim2!AK12,"")</f>
        <v/>
      </c>
      <c r="AM12" s="128" t="str">
        <f aca="false">IFERROR(Limt2!AL12/GAMSlim2!AL12,"")</f>
        <v/>
      </c>
      <c r="AN12" s="128" t="str">
        <f aca="false">IFERROR(Limt2!AM12/GAMSlim2!AM12,"")</f>
        <v/>
      </c>
      <c r="AO12" s="128" t="str">
        <f aca="false">IFERROR(Limt2!AN12/GAMSlim2!AN12,"")</f>
        <v/>
      </c>
      <c r="AP12" s="128" t="str">
        <f aca="false">IFERROR(Limt2!AO12/GAMSlim2!AO12,"")</f>
        <v/>
      </c>
      <c r="AQ12" s="128" t="str">
        <f aca="false">IFERROR(Limt2!AP12/GAMSlim2!AP12,"")</f>
        <v/>
      </c>
      <c r="AR12" s="128" t="str">
        <f aca="false">IFERROR(Limt2!AQ12/GAMSlim2!AQ12,"")</f>
        <v/>
      </c>
      <c r="AS12" s="128" t="str">
        <f aca="false">IFERROR(Limt2!AR12/GAMSlim2!AR12,"")</f>
        <v/>
      </c>
      <c r="AT12" s="128" t="str">
        <f aca="false">IFERROR(Limt2!AS12/GAMSlim2!AS12,"")</f>
        <v/>
      </c>
      <c r="AU12" s="128" t="str">
        <f aca="false">IFERROR(Limt2!AT12/GAMSlim2!AT12,"")</f>
        <v/>
      </c>
      <c r="AV12" s="128" t="str">
        <f aca="false">IFERROR(Limt2!AU12/GAMSlim2!AU12,"")</f>
        <v/>
      </c>
      <c r="AW12" s="128" t="str">
        <f aca="false">IFERROR(Limt2!AV12/GAMSlim2!AV12,"")</f>
        <v/>
      </c>
      <c r="AX12" s="128" t="str">
        <f aca="false">IFERROR(Limt2!AW12/GAMSlim2!AW12,"")</f>
        <v/>
      </c>
      <c r="AY12" s="128" t="str">
        <f aca="false">IFERROR(Limt2!AX12/GAMSlim2!AX12,"")</f>
        <v/>
      </c>
      <c r="AZ12" s="128" t="str">
        <f aca="false">IFERROR(Limt2!AY12/GAMSlim2!AY12,"")</f>
        <v/>
      </c>
      <c r="BA12" s="128" t="str">
        <f aca="false">IFERROR(Limt2!AZ12/GAMSlim2!AZ12,"")</f>
        <v/>
      </c>
      <c r="BB12" s="128" t="str">
        <f aca="false">IFERROR(Limt2!BA12/GAMSlim2!BA12,"")</f>
        <v/>
      </c>
      <c r="BC12" s="128" t="str">
        <f aca="false">IFERROR(Limt2!BB12/GAMSlim2!BB12,"")</f>
        <v/>
      </c>
      <c r="BD12" s="128" t="str">
        <f aca="false">IFERROR(Limt2!BC12/GAMSlim2!BC12,"")</f>
        <v/>
      </c>
      <c r="BE12" s="128" t="str">
        <f aca="false">IFERROR(Limt2!BD12/GAMSlim2!BD12,"")</f>
        <v/>
      </c>
      <c r="BF12" s="128" t="str">
        <f aca="false">IFERROR(Limt2!BE12/GAMSlim2!BE12,"")</f>
        <v/>
      </c>
      <c r="BG12" s="128" t="str">
        <f aca="false">IFERROR(Limt2!BF12/GAMSlim2!BF12,"")</f>
        <v/>
      </c>
      <c r="BH12" s="128" t="str">
        <f aca="false">IFERROR(Limt2!BG12/GAMSlim2!BG12,"")</f>
        <v/>
      </c>
      <c r="BI12" s="128" t="str">
        <f aca="false">IFERROR(Limt2!BH12/GAMSlim2!BH12,"")</f>
        <v/>
      </c>
      <c r="BJ12" s="128" t="str">
        <f aca="false">IFERROR(Limt2!BI12/GAMSlim2!BI12,"")</f>
        <v/>
      </c>
    </row>
    <row r="13" customFormat="false" ht="12.75" hidden="false" customHeight="false" outlineLevel="0" collapsed="false">
      <c r="A13" s="0" t="str">
        <f aca="false">Limt2!A13</f>
        <v>Initial A</v>
      </c>
      <c r="B13" s="0" t="str">
        <f aca="false">GAMSbase!A13</f>
        <v>Initial A (Total Factor Productivity)</v>
      </c>
      <c r="C13" s="128" t="n">
        <f aca="false">IFERROR(Limt2!B13/GAMSlim2!B13,"")</f>
        <v>1</v>
      </c>
      <c r="D13" s="128" t="str">
        <f aca="false">IFERROR(Limt2!C13/GAMSlim2!C13,"")</f>
        <v/>
      </c>
      <c r="E13" s="128" t="str">
        <f aca="false">IFERROR(Limt2!D13/GAMSlim2!D13,"")</f>
        <v/>
      </c>
      <c r="F13" s="128" t="str">
        <f aca="false">IFERROR(Limt2!E13/GAMSlim2!E13,"")</f>
        <v/>
      </c>
      <c r="G13" s="128" t="str">
        <f aca="false">IFERROR(Limt2!F13/GAMSlim2!F13,"")</f>
        <v/>
      </c>
      <c r="H13" s="128" t="str">
        <f aca="false">IFERROR(Limt2!G13/GAMSlim2!G13,"")</f>
        <v/>
      </c>
      <c r="I13" s="128" t="str">
        <f aca="false">IFERROR(Limt2!H13/GAMSlim2!H13,"")</f>
        <v/>
      </c>
      <c r="J13" s="128" t="str">
        <f aca="false">IFERROR(Limt2!I13/GAMSlim2!I13,"")</f>
        <v/>
      </c>
      <c r="K13" s="128" t="str">
        <f aca="false">IFERROR(Limt2!J13/GAMSlim2!J13,"")</f>
        <v/>
      </c>
      <c r="L13" s="128" t="str">
        <f aca="false">IFERROR(Limt2!K13/GAMSlim2!K13,"")</f>
        <v/>
      </c>
      <c r="M13" s="128" t="str">
        <f aca="false">IFERROR(Limt2!L13/GAMSlim2!L13,"")</f>
        <v/>
      </c>
      <c r="N13" s="128" t="str">
        <f aca="false">IFERROR(Limt2!M13/GAMSlim2!M13,"")</f>
        <v/>
      </c>
      <c r="O13" s="128" t="str">
        <f aca="false">IFERROR(Limt2!N13/GAMSlim2!N13,"")</f>
        <v/>
      </c>
      <c r="P13" s="128" t="str">
        <f aca="false">IFERROR(Limt2!O13/GAMSlim2!O13,"")</f>
        <v/>
      </c>
      <c r="Q13" s="128" t="str">
        <f aca="false">IFERROR(Limt2!P13/GAMSlim2!P13,"")</f>
        <v/>
      </c>
      <c r="R13" s="128" t="str">
        <f aca="false">IFERROR(Limt2!Q13/GAMSlim2!Q13,"")</f>
        <v/>
      </c>
      <c r="S13" s="128" t="str">
        <f aca="false">IFERROR(Limt2!R13/GAMSlim2!R13,"")</f>
        <v/>
      </c>
      <c r="T13" s="128" t="str">
        <f aca="false">IFERROR(Limt2!S13/GAMSlim2!S13,"")</f>
        <v/>
      </c>
      <c r="U13" s="128" t="str">
        <f aca="false">IFERROR(Limt2!T13/GAMSlim2!T13,"")</f>
        <v/>
      </c>
      <c r="V13" s="128" t="str">
        <f aca="false">IFERROR(Limt2!U13/GAMSlim2!U13,"")</f>
        <v/>
      </c>
      <c r="W13" s="128" t="str">
        <f aca="false">IFERROR(Limt2!V13/GAMSlim2!V13,"")</f>
        <v/>
      </c>
      <c r="X13" s="128" t="str">
        <f aca="false">IFERROR(Limt2!W13/GAMSlim2!W13,"")</f>
        <v/>
      </c>
      <c r="Y13" s="128" t="str">
        <f aca="false">IFERROR(Limt2!X13/GAMSlim2!X13,"")</f>
        <v/>
      </c>
      <c r="Z13" s="128" t="str">
        <f aca="false">IFERROR(Limt2!Y13/GAMSlim2!Y13,"")</f>
        <v/>
      </c>
      <c r="AA13" s="128" t="str">
        <f aca="false">IFERROR(Limt2!Z13/GAMSlim2!Z13,"")</f>
        <v/>
      </c>
      <c r="AB13" s="128" t="str">
        <f aca="false">IFERROR(Limt2!AA13/GAMSlim2!AA13,"")</f>
        <v/>
      </c>
      <c r="AC13" s="128" t="str">
        <f aca="false">IFERROR(Limt2!AB13/GAMSlim2!AB13,"")</f>
        <v/>
      </c>
      <c r="AD13" s="128" t="str">
        <f aca="false">IFERROR(Limt2!AC13/GAMSlim2!AC13,"")</f>
        <v/>
      </c>
      <c r="AE13" s="128" t="str">
        <f aca="false">IFERROR(Limt2!AD13/GAMSlim2!AD13,"")</f>
        <v/>
      </c>
      <c r="AF13" s="128" t="str">
        <f aca="false">IFERROR(Limt2!AE13/GAMSlim2!AE13,"")</f>
        <v/>
      </c>
      <c r="AG13" s="128" t="str">
        <f aca="false">IFERROR(Limt2!AF13/GAMSlim2!AF13,"")</f>
        <v/>
      </c>
      <c r="AH13" s="128" t="str">
        <f aca="false">IFERROR(Limt2!AG13/GAMSlim2!AG13,"")</f>
        <v/>
      </c>
      <c r="AI13" s="128" t="str">
        <f aca="false">IFERROR(Limt2!AH13/GAMSlim2!AH13,"")</f>
        <v/>
      </c>
      <c r="AJ13" s="128" t="str">
        <f aca="false">IFERROR(Limt2!AI13/GAMSlim2!AI13,"")</f>
        <v/>
      </c>
      <c r="AK13" s="128" t="str">
        <f aca="false">IFERROR(Limt2!AJ13/GAMSlim2!AJ13,"")</f>
        <v/>
      </c>
      <c r="AL13" s="128" t="str">
        <f aca="false">IFERROR(Limt2!AK13/GAMSlim2!AK13,"")</f>
        <v/>
      </c>
      <c r="AM13" s="128" t="str">
        <f aca="false">IFERROR(Limt2!AL13/GAMSlim2!AL13,"")</f>
        <v/>
      </c>
      <c r="AN13" s="128" t="str">
        <f aca="false">IFERROR(Limt2!AM13/GAMSlim2!AM13,"")</f>
        <v/>
      </c>
      <c r="AO13" s="128" t="str">
        <f aca="false">IFERROR(Limt2!AN13/GAMSlim2!AN13,"")</f>
        <v/>
      </c>
      <c r="AP13" s="128" t="str">
        <f aca="false">IFERROR(Limt2!AO13/GAMSlim2!AO13,"")</f>
        <v/>
      </c>
      <c r="AQ13" s="128" t="str">
        <f aca="false">IFERROR(Limt2!AP13/GAMSlim2!AP13,"")</f>
        <v/>
      </c>
      <c r="AR13" s="128" t="str">
        <f aca="false">IFERROR(Limt2!AQ13/GAMSlim2!AQ13,"")</f>
        <v/>
      </c>
      <c r="AS13" s="128" t="str">
        <f aca="false">IFERROR(Limt2!AR13/GAMSlim2!AR13,"")</f>
        <v/>
      </c>
      <c r="AT13" s="128" t="str">
        <f aca="false">IFERROR(Limt2!AS13/GAMSlim2!AS13,"")</f>
        <v/>
      </c>
      <c r="AU13" s="128" t="str">
        <f aca="false">IFERROR(Limt2!AT13/GAMSlim2!AT13,"")</f>
        <v/>
      </c>
      <c r="AV13" s="128" t="str">
        <f aca="false">IFERROR(Limt2!AU13/GAMSlim2!AU13,"")</f>
        <v/>
      </c>
      <c r="AW13" s="128" t="str">
        <f aca="false">IFERROR(Limt2!AV13/GAMSlim2!AV13,"")</f>
        <v/>
      </c>
      <c r="AX13" s="128" t="str">
        <f aca="false">IFERROR(Limt2!AW13/GAMSlim2!AW13,"")</f>
        <v/>
      </c>
      <c r="AY13" s="128" t="str">
        <f aca="false">IFERROR(Limt2!AX13/GAMSlim2!AX13,"")</f>
        <v/>
      </c>
      <c r="AZ13" s="128" t="str">
        <f aca="false">IFERROR(Limt2!AY13/GAMSlim2!AY13,"")</f>
        <v/>
      </c>
      <c r="BA13" s="128" t="str">
        <f aca="false">IFERROR(Limt2!AZ13/GAMSlim2!AZ13,"")</f>
        <v/>
      </c>
      <c r="BB13" s="128" t="str">
        <f aca="false">IFERROR(Limt2!BA13/GAMSlim2!BA13,"")</f>
        <v/>
      </c>
      <c r="BC13" s="128" t="str">
        <f aca="false">IFERROR(Limt2!BB13/GAMSlim2!BB13,"")</f>
        <v/>
      </c>
      <c r="BD13" s="128" t="str">
        <f aca="false">IFERROR(Limt2!BC13/GAMSlim2!BC13,"")</f>
        <v/>
      </c>
      <c r="BE13" s="128" t="str">
        <f aca="false">IFERROR(Limt2!BD13/GAMSlim2!BD13,"")</f>
        <v/>
      </c>
      <c r="BF13" s="128" t="str">
        <f aca="false">IFERROR(Limt2!BE13/GAMSlim2!BE13,"")</f>
        <v/>
      </c>
      <c r="BG13" s="128" t="str">
        <f aca="false">IFERROR(Limt2!BF13/GAMSlim2!BF13,"")</f>
        <v/>
      </c>
      <c r="BH13" s="128" t="str">
        <f aca="false">IFERROR(Limt2!BG13/GAMSlim2!BG13,"")</f>
        <v/>
      </c>
      <c r="BI13" s="128" t="str">
        <f aca="false">IFERROR(Limt2!BH13/GAMSlim2!BH13,"")</f>
        <v/>
      </c>
      <c r="BJ13" s="128" t="str">
        <f aca="false">IFERROR(Limt2!BI13/GAMSlim2!BI13,"")</f>
        <v/>
      </c>
    </row>
    <row r="14" customFormat="false" ht="12.75" hidden="false" customHeight="false" outlineLevel="0" collapsed="false">
      <c r="A14" s="0" t="str">
        <f aca="false">Limt2!A14</f>
        <v>WELFARE</v>
      </c>
      <c r="B14" s="0" t="str">
        <f aca="false">GAMSbase!A14</f>
        <v>* WELFARE</v>
      </c>
      <c r="C14" s="128" t="str">
        <f aca="false">IFERROR(Limt2!B14/GAMSlim2!B14,"")</f>
        <v/>
      </c>
      <c r="D14" s="128" t="str">
        <f aca="false">IFERROR(Limt2!C14/GAMSlim2!C14,"")</f>
        <v/>
      </c>
      <c r="E14" s="128" t="str">
        <f aca="false">IFERROR(Limt2!D14/GAMSlim2!D14,"")</f>
        <v/>
      </c>
      <c r="F14" s="128" t="str">
        <f aca="false">IFERROR(Limt2!E14/GAMSlim2!E14,"")</f>
        <v/>
      </c>
      <c r="G14" s="128" t="str">
        <f aca="false">IFERROR(Limt2!F14/GAMSlim2!F14,"")</f>
        <v/>
      </c>
      <c r="H14" s="128" t="str">
        <f aca="false">IFERROR(Limt2!G14/GAMSlim2!G14,"")</f>
        <v/>
      </c>
      <c r="I14" s="128" t="str">
        <f aca="false">IFERROR(Limt2!H14/GAMSlim2!H14,"")</f>
        <v/>
      </c>
      <c r="J14" s="128" t="str">
        <f aca="false">IFERROR(Limt2!I14/GAMSlim2!I14,"")</f>
        <v/>
      </c>
      <c r="K14" s="128" t="str">
        <f aca="false">IFERROR(Limt2!J14/GAMSlim2!J14,"")</f>
        <v/>
      </c>
      <c r="L14" s="128" t="str">
        <f aca="false">IFERROR(Limt2!K14/GAMSlim2!K14,"")</f>
        <v/>
      </c>
      <c r="M14" s="128" t="str">
        <f aca="false">IFERROR(Limt2!L14/GAMSlim2!L14,"")</f>
        <v/>
      </c>
      <c r="N14" s="128" t="str">
        <f aca="false">IFERROR(Limt2!M14/GAMSlim2!M14,"")</f>
        <v/>
      </c>
      <c r="O14" s="128" t="str">
        <f aca="false">IFERROR(Limt2!N14/GAMSlim2!N14,"")</f>
        <v/>
      </c>
      <c r="P14" s="128" t="str">
        <f aca="false">IFERROR(Limt2!O14/GAMSlim2!O14,"")</f>
        <v/>
      </c>
      <c r="Q14" s="128" t="str">
        <f aca="false">IFERROR(Limt2!P14/GAMSlim2!P14,"")</f>
        <v/>
      </c>
      <c r="R14" s="128" t="str">
        <f aca="false">IFERROR(Limt2!Q14/GAMSlim2!Q14,"")</f>
        <v/>
      </c>
      <c r="S14" s="128" t="str">
        <f aca="false">IFERROR(Limt2!R14/GAMSlim2!R14,"")</f>
        <v/>
      </c>
      <c r="T14" s="128" t="str">
        <f aca="false">IFERROR(Limt2!S14/GAMSlim2!S14,"")</f>
        <v/>
      </c>
      <c r="U14" s="128" t="str">
        <f aca="false">IFERROR(Limt2!T14/GAMSlim2!T14,"")</f>
        <v/>
      </c>
      <c r="V14" s="128" t="str">
        <f aca="false">IFERROR(Limt2!U14/GAMSlim2!U14,"")</f>
        <v/>
      </c>
      <c r="W14" s="128" t="str">
        <f aca="false">IFERROR(Limt2!V14/GAMSlim2!V14,"")</f>
        <v/>
      </c>
      <c r="X14" s="128" t="str">
        <f aca="false">IFERROR(Limt2!W14/GAMSlim2!W14,"")</f>
        <v/>
      </c>
      <c r="Y14" s="128" t="str">
        <f aca="false">IFERROR(Limt2!X14/GAMSlim2!X14,"")</f>
        <v/>
      </c>
      <c r="Z14" s="128" t="str">
        <f aca="false">IFERROR(Limt2!Y14/GAMSlim2!Y14,"")</f>
        <v/>
      </c>
      <c r="AA14" s="128" t="str">
        <f aca="false">IFERROR(Limt2!Z14/GAMSlim2!Z14,"")</f>
        <v/>
      </c>
      <c r="AB14" s="128" t="str">
        <f aca="false">IFERROR(Limt2!AA14/GAMSlim2!AA14,"")</f>
        <v/>
      </c>
      <c r="AC14" s="128" t="str">
        <f aca="false">IFERROR(Limt2!AB14/GAMSlim2!AB14,"")</f>
        <v/>
      </c>
      <c r="AD14" s="128" t="str">
        <f aca="false">IFERROR(Limt2!AC14/GAMSlim2!AC14,"")</f>
        <v/>
      </c>
      <c r="AE14" s="128" t="str">
        <f aca="false">IFERROR(Limt2!AD14/GAMSlim2!AD14,"")</f>
        <v/>
      </c>
      <c r="AF14" s="128" t="str">
        <f aca="false">IFERROR(Limt2!AE14/GAMSlim2!AE14,"")</f>
        <v/>
      </c>
      <c r="AG14" s="128" t="str">
        <f aca="false">IFERROR(Limt2!AF14/GAMSlim2!AF14,"")</f>
        <v/>
      </c>
      <c r="AH14" s="128" t="str">
        <f aca="false">IFERROR(Limt2!AG14/GAMSlim2!AG14,"")</f>
        <v/>
      </c>
      <c r="AI14" s="128" t="str">
        <f aca="false">IFERROR(Limt2!AH14/GAMSlim2!AH14,"")</f>
        <v/>
      </c>
      <c r="AJ14" s="128" t="str">
        <f aca="false">IFERROR(Limt2!AI14/GAMSlim2!AI14,"")</f>
        <v/>
      </c>
      <c r="AK14" s="128" t="str">
        <f aca="false">IFERROR(Limt2!AJ14/GAMSlim2!AJ14,"")</f>
        <v/>
      </c>
      <c r="AL14" s="128" t="str">
        <f aca="false">IFERROR(Limt2!AK14/GAMSlim2!AK14,"")</f>
        <v/>
      </c>
      <c r="AM14" s="128" t="str">
        <f aca="false">IFERROR(Limt2!AL14/GAMSlim2!AL14,"")</f>
        <v/>
      </c>
      <c r="AN14" s="128" t="str">
        <f aca="false">IFERROR(Limt2!AM14/GAMSlim2!AM14,"")</f>
        <v/>
      </c>
      <c r="AO14" s="128" t="str">
        <f aca="false">IFERROR(Limt2!AN14/GAMSlim2!AN14,"")</f>
        <v/>
      </c>
      <c r="AP14" s="128" t="str">
        <f aca="false">IFERROR(Limt2!AO14/GAMSlim2!AO14,"")</f>
        <v/>
      </c>
      <c r="AQ14" s="128" t="str">
        <f aca="false">IFERROR(Limt2!AP14/GAMSlim2!AP14,"")</f>
        <v/>
      </c>
      <c r="AR14" s="128" t="str">
        <f aca="false">IFERROR(Limt2!AQ14/GAMSlim2!AQ14,"")</f>
        <v/>
      </c>
      <c r="AS14" s="128" t="str">
        <f aca="false">IFERROR(Limt2!AR14/GAMSlim2!AR14,"")</f>
        <v/>
      </c>
      <c r="AT14" s="128" t="str">
        <f aca="false">IFERROR(Limt2!AS14/GAMSlim2!AS14,"")</f>
        <v/>
      </c>
      <c r="AU14" s="128" t="str">
        <f aca="false">IFERROR(Limt2!AT14/GAMSlim2!AT14,"")</f>
        <v/>
      </c>
      <c r="AV14" s="128" t="str">
        <f aca="false">IFERROR(Limt2!AU14/GAMSlim2!AU14,"")</f>
        <v/>
      </c>
      <c r="AW14" s="128" t="str">
        <f aca="false">IFERROR(Limt2!AV14/GAMSlim2!AV14,"")</f>
        <v/>
      </c>
      <c r="AX14" s="128" t="str">
        <f aca="false">IFERROR(Limt2!AW14/GAMSlim2!AW14,"")</f>
        <v/>
      </c>
      <c r="AY14" s="128" t="str">
        <f aca="false">IFERROR(Limt2!AX14/GAMSlim2!AX14,"")</f>
        <v/>
      </c>
      <c r="AZ14" s="128" t="str">
        <f aca="false">IFERROR(Limt2!AY14/GAMSlim2!AY14,"")</f>
        <v/>
      </c>
      <c r="BA14" s="128" t="str">
        <f aca="false">IFERROR(Limt2!AZ14/GAMSlim2!AZ14,"")</f>
        <v/>
      </c>
      <c r="BB14" s="128" t="str">
        <f aca="false">IFERROR(Limt2!BA14/GAMSlim2!BA14,"")</f>
        <v/>
      </c>
      <c r="BC14" s="128" t="str">
        <f aca="false">IFERROR(Limt2!BB14/GAMSlim2!BB14,"")</f>
        <v/>
      </c>
      <c r="BD14" s="128" t="str">
        <f aca="false">IFERROR(Limt2!BC14/GAMSlim2!BC14,"")</f>
        <v/>
      </c>
      <c r="BE14" s="128" t="str">
        <f aca="false">IFERROR(Limt2!BD14/GAMSlim2!BD14,"")</f>
        <v/>
      </c>
      <c r="BF14" s="128" t="str">
        <f aca="false">IFERROR(Limt2!BE14/GAMSlim2!BE14,"")</f>
        <v/>
      </c>
      <c r="BG14" s="128" t="str">
        <f aca="false">IFERROR(Limt2!BF14/GAMSlim2!BF14,"")</f>
        <v/>
      </c>
      <c r="BH14" s="128" t="str">
        <f aca="false">IFERROR(Limt2!BG14/GAMSlim2!BG14,"")</f>
        <v/>
      </c>
      <c r="BI14" s="128" t="str">
        <f aca="false">IFERROR(Limt2!BH14/GAMSlim2!BH14,"")</f>
        <v/>
      </c>
      <c r="BJ14" s="128" t="str">
        <f aca="false">IFERROR(Limt2!BI14/GAMSlim2!BI14,"")</f>
        <v/>
      </c>
    </row>
    <row r="15" customFormat="false" ht="12.75" hidden="false" customHeight="false" outlineLevel="0" collapsed="false">
      <c r="A15" s="0" t="str">
        <f aca="false">Limt2!A15</f>
        <v>Time preference plus risk (per year)</v>
      </c>
      <c r="B15" s="0" t="str">
        <f aca="false">GAMSbase!A15</f>
        <v>Time Preference plus Risk (per year)</v>
      </c>
      <c r="C15" s="128" t="n">
        <f aca="false">IFERROR(Limt2!B15/GAMSlim2!B15,"")</f>
        <v>1</v>
      </c>
      <c r="D15" s="128" t="n">
        <f aca="false">IFERROR(Limt2!C15/GAMSlim2!C15,"")</f>
        <v>1</v>
      </c>
      <c r="E15" s="128" t="n">
        <f aca="false">IFERROR(Limt2!D15/GAMSlim2!D15,"")</f>
        <v>1</v>
      </c>
      <c r="F15" s="128" t="n">
        <f aca="false">IFERROR(Limt2!E15/GAMSlim2!E15,"")</f>
        <v>1</v>
      </c>
      <c r="G15" s="128" t="n">
        <f aca="false">IFERROR(Limt2!F15/GAMSlim2!F15,"")</f>
        <v>1</v>
      </c>
      <c r="H15" s="128" t="n">
        <f aca="false">IFERROR(Limt2!G15/GAMSlim2!G15,"")</f>
        <v>1</v>
      </c>
      <c r="I15" s="128" t="n">
        <f aca="false">IFERROR(Limt2!H15/GAMSlim2!H15,"")</f>
        <v>1</v>
      </c>
      <c r="J15" s="128" t="n">
        <f aca="false">IFERROR(Limt2!I15/GAMSlim2!I15,"")</f>
        <v>1</v>
      </c>
      <c r="K15" s="128" t="n">
        <f aca="false">IFERROR(Limt2!J15/GAMSlim2!J15,"")</f>
        <v>1</v>
      </c>
      <c r="L15" s="128" t="n">
        <f aca="false">IFERROR(Limt2!K15/GAMSlim2!K15,"")</f>
        <v>1</v>
      </c>
      <c r="M15" s="128" t="n">
        <f aca="false">IFERROR(Limt2!L15/GAMSlim2!L15,"")</f>
        <v>1</v>
      </c>
      <c r="N15" s="128" t="n">
        <f aca="false">IFERROR(Limt2!M15/GAMSlim2!M15,"")</f>
        <v>1</v>
      </c>
      <c r="O15" s="128" t="n">
        <f aca="false">IFERROR(Limt2!N15/GAMSlim2!N15,"")</f>
        <v>1</v>
      </c>
      <c r="P15" s="128" t="n">
        <f aca="false">IFERROR(Limt2!O15/GAMSlim2!O15,"")</f>
        <v>1</v>
      </c>
      <c r="Q15" s="128" t="n">
        <f aca="false">IFERROR(Limt2!P15/GAMSlim2!P15,"")</f>
        <v>1</v>
      </c>
      <c r="R15" s="128" t="n">
        <f aca="false">IFERROR(Limt2!Q15/GAMSlim2!Q15,"")</f>
        <v>1</v>
      </c>
      <c r="S15" s="128" t="n">
        <f aca="false">IFERROR(Limt2!R15/GAMSlim2!R15,"")</f>
        <v>1</v>
      </c>
      <c r="T15" s="128" t="n">
        <f aca="false">IFERROR(Limt2!S15/GAMSlim2!S15,"")</f>
        <v>1</v>
      </c>
      <c r="U15" s="128" t="n">
        <f aca="false">IFERROR(Limt2!T15/GAMSlim2!T15,"")</f>
        <v>1</v>
      </c>
      <c r="V15" s="128" t="n">
        <f aca="false">IFERROR(Limt2!U15/GAMSlim2!U15,"")</f>
        <v>1</v>
      </c>
      <c r="W15" s="128" t="n">
        <f aca="false">IFERROR(Limt2!V15/GAMSlim2!V15,"")</f>
        <v>1</v>
      </c>
      <c r="X15" s="128" t="n">
        <f aca="false">IFERROR(Limt2!W15/GAMSlim2!W15,"")</f>
        <v>1</v>
      </c>
      <c r="Y15" s="128" t="n">
        <f aca="false">IFERROR(Limt2!X15/GAMSlim2!X15,"")</f>
        <v>1</v>
      </c>
      <c r="Z15" s="128" t="n">
        <f aca="false">IFERROR(Limt2!Y15/GAMSlim2!Y15,"")</f>
        <v>1</v>
      </c>
      <c r="AA15" s="128" t="n">
        <f aca="false">IFERROR(Limt2!Z15/GAMSlim2!Z15,"")</f>
        <v>1</v>
      </c>
      <c r="AB15" s="128" t="n">
        <f aca="false">IFERROR(Limt2!AA15/GAMSlim2!AA15,"")</f>
        <v>1</v>
      </c>
      <c r="AC15" s="128" t="n">
        <f aca="false">IFERROR(Limt2!AB15/GAMSlim2!AB15,"")</f>
        <v>1</v>
      </c>
      <c r="AD15" s="128" t="n">
        <f aca="false">IFERROR(Limt2!AC15/GAMSlim2!AC15,"")</f>
        <v>1</v>
      </c>
      <c r="AE15" s="128" t="n">
        <f aca="false">IFERROR(Limt2!AD15/GAMSlim2!AD15,"")</f>
        <v>1</v>
      </c>
      <c r="AF15" s="128" t="n">
        <f aca="false">IFERROR(Limt2!AE15/GAMSlim2!AE15,"")</f>
        <v>1</v>
      </c>
      <c r="AG15" s="128" t="n">
        <f aca="false">IFERROR(Limt2!AF15/GAMSlim2!AF15,"")</f>
        <v>1</v>
      </c>
      <c r="AH15" s="128" t="n">
        <f aca="false">IFERROR(Limt2!AG15/GAMSlim2!AG15,"")</f>
        <v>1</v>
      </c>
      <c r="AI15" s="128" t="n">
        <f aca="false">IFERROR(Limt2!AH15/GAMSlim2!AH15,"")</f>
        <v>1</v>
      </c>
      <c r="AJ15" s="128" t="n">
        <f aca="false">IFERROR(Limt2!AI15/GAMSlim2!AI15,"")</f>
        <v>1</v>
      </c>
      <c r="AK15" s="128" t="n">
        <f aca="false">IFERROR(Limt2!AJ15/GAMSlim2!AJ15,"")</f>
        <v>1</v>
      </c>
      <c r="AL15" s="128" t="n">
        <f aca="false">IFERROR(Limt2!AK15/GAMSlim2!AK15,"")</f>
        <v>1</v>
      </c>
      <c r="AM15" s="128" t="n">
        <f aca="false">IFERROR(Limt2!AL15/GAMSlim2!AL15,"")</f>
        <v>1</v>
      </c>
      <c r="AN15" s="128" t="n">
        <f aca="false">IFERROR(Limt2!AM15/GAMSlim2!AM15,"")</f>
        <v>1</v>
      </c>
      <c r="AO15" s="128" t="n">
        <f aca="false">IFERROR(Limt2!AN15/GAMSlim2!AN15,"")</f>
        <v>1</v>
      </c>
      <c r="AP15" s="128" t="n">
        <f aca="false">IFERROR(Limt2!AO15/GAMSlim2!AO15,"")</f>
        <v>1</v>
      </c>
      <c r="AQ15" s="128" t="n">
        <f aca="false">IFERROR(Limt2!AP15/GAMSlim2!AP15,"")</f>
        <v>1</v>
      </c>
      <c r="AR15" s="128" t="n">
        <f aca="false">IFERROR(Limt2!AQ15/GAMSlim2!AQ15,"")</f>
        <v>1</v>
      </c>
      <c r="AS15" s="128" t="n">
        <f aca="false">IFERROR(Limt2!AR15/GAMSlim2!AR15,"")</f>
        <v>1</v>
      </c>
      <c r="AT15" s="128" t="n">
        <f aca="false">IFERROR(Limt2!AS15/GAMSlim2!AS15,"")</f>
        <v>1</v>
      </c>
      <c r="AU15" s="128" t="n">
        <f aca="false">IFERROR(Limt2!AT15/GAMSlim2!AT15,"")</f>
        <v>1</v>
      </c>
      <c r="AV15" s="128" t="n">
        <f aca="false">IFERROR(Limt2!AU15/GAMSlim2!AU15,"")</f>
        <v>1</v>
      </c>
      <c r="AW15" s="128" t="n">
        <f aca="false">IFERROR(Limt2!AV15/GAMSlim2!AV15,"")</f>
        <v>1</v>
      </c>
      <c r="AX15" s="128" t="n">
        <f aca="false">IFERROR(Limt2!AW15/GAMSlim2!AW15,"")</f>
        <v>1</v>
      </c>
      <c r="AY15" s="128" t="n">
        <f aca="false">IFERROR(Limt2!AX15/GAMSlim2!AX15,"")</f>
        <v>1</v>
      </c>
      <c r="AZ15" s="128" t="n">
        <f aca="false">IFERROR(Limt2!AY15/GAMSlim2!AY15,"")</f>
        <v>1</v>
      </c>
      <c r="BA15" s="128" t="n">
        <f aca="false">IFERROR(Limt2!AZ15/GAMSlim2!AZ15,"")</f>
        <v>1</v>
      </c>
      <c r="BB15" s="128" t="n">
        <f aca="false">IFERROR(Limt2!BA15/GAMSlim2!BA15,"")</f>
        <v>1</v>
      </c>
      <c r="BC15" s="128" t="n">
        <f aca="false">IFERROR(Limt2!BB15/GAMSlim2!BB15,"")</f>
        <v>1</v>
      </c>
      <c r="BD15" s="128" t="n">
        <f aca="false">IFERROR(Limt2!BC15/GAMSlim2!BC15,"")</f>
        <v>1</v>
      </c>
      <c r="BE15" s="128" t="n">
        <f aca="false">IFERROR(Limt2!BD15/GAMSlim2!BD15,"")</f>
        <v>1</v>
      </c>
      <c r="BF15" s="128" t="n">
        <f aca="false">IFERROR(Limt2!BE15/GAMSlim2!BE15,"")</f>
        <v>1</v>
      </c>
      <c r="BG15" s="128" t="n">
        <f aca="false">IFERROR(Limt2!BF15/GAMSlim2!BF15,"")</f>
        <v>1</v>
      </c>
      <c r="BH15" s="128" t="n">
        <f aca="false">IFERROR(Limt2!BG15/GAMSlim2!BG15,"")</f>
        <v>1</v>
      </c>
      <c r="BI15" s="128" t="n">
        <f aca="false">IFERROR(Limt2!BH15/GAMSlim2!BH15,"")</f>
        <v>1</v>
      </c>
      <c r="BJ15" s="128" t="n">
        <f aca="false">IFERROR(Limt2!BI15/GAMSlim2!BI15,"")</f>
        <v>1</v>
      </c>
    </row>
    <row r="16" customFormat="false" ht="12.75" hidden="false" customHeight="false" outlineLevel="0" collapsed="false">
      <c r="A16" s="0" t="str">
        <f aca="false">Limt2!A16</f>
        <v>   Time premium</v>
      </c>
      <c r="B16" s="0" t="str">
        <f aca="false">GAMSbase!A16</f>
        <v>Time Premium</v>
      </c>
      <c r="C16" s="128" t="n">
        <f aca="false">IFERROR(Limt2!B16/GAMSlim2!B16,"")</f>
        <v>1</v>
      </c>
      <c r="D16" s="128" t="str">
        <f aca="false">IFERROR(Limt2!C16/GAMSlim2!C16,"")</f>
        <v/>
      </c>
      <c r="E16" s="128" t="str">
        <f aca="false">IFERROR(Limt2!D16/GAMSlim2!D16,"")</f>
        <v/>
      </c>
      <c r="F16" s="128" t="str">
        <f aca="false">IFERROR(Limt2!E16/GAMSlim2!E16,"")</f>
        <v/>
      </c>
      <c r="G16" s="128" t="str">
        <f aca="false">IFERROR(Limt2!F16/GAMSlim2!F16,"")</f>
        <v/>
      </c>
      <c r="H16" s="128" t="str">
        <f aca="false">IFERROR(Limt2!G16/GAMSlim2!G16,"")</f>
        <v/>
      </c>
      <c r="I16" s="128" t="str">
        <f aca="false">IFERROR(Limt2!H16/GAMSlim2!H16,"")</f>
        <v/>
      </c>
      <c r="J16" s="128" t="str">
        <f aca="false">IFERROR(Limt2!I16/GAMSlim2!I16,"")</f>
        <v/>
      </c>
      <c r="K16" s="128" t="str">
        <f aca="false">IFERROR(Limt2!J16/GAMSlim2!J16,"")</f>
        <v/>
      </c>
      <c r="L16" s="128" t="str">
        <f aca="false">IFERROR(Limt2!K16/GAMSlim2!K16,"")</f>
        <v/>
      </c>
      <c r="M16" s="128" t="str">
        <f aca="false">IFERROR(Limt2!L16/GAMSlim2!L16,"")</f>
        <v/>
      </c>
      <c r="N16" s="128" t="str">
        <f aca="false">IFERROR(Limt2!M16/GAMSlim2!M16,"")</f>
        <v/>
      </c>
      <c r="O16" s="128" t="str">
        <f aca="false">IFERROR(Limt2!N16/GAMSlim2!N16,"")</f>
        <v/>
      </c>
      <c r="P16" s="128" t="str">
        <f aca="false">IFERROR(Limt2!O16/GAMSlim2!O16,"")</f>
        <v/>
      </c>
      <c r="Q16" s="128" t="str">
        <f aca="false">IFERROR(Limt2!P16/GAMSlim2!P16,"")</f>
        <v/>
      </c>
      <c r="R16" s="128" t="str">
        <f aca="false">IFERROR(Limt2!Q16/GAMSlim2!Q16,"")</f>
        <v/>
      </c>
      <c r="S16" s="128" t="str">
        <f aca="false">IFERROR(Limt2!R16/GAMSlim2!R16,"")</f>
        <v/>
      </c>
      <c r="T16" s="128" t="str">
        <f aca="false">IFERROR(Limt2!S16/GAMSlim2!S16,"")</f>
        <v/>
      </c>
      <c r="U16" s="128" t="str">
        <f aca="false">IFERROR(Limt2!T16/GAMSlim2!T16,"")</f>
        <v/>
      </c>
      <c r="V16" s="128" t="str">
        <f aca="false">IFERROR(Limt2!U16/GAMSlim2!U16,"")</f>
        <v/>
      </c>
      <c r="W16" s="128" t="str">
        <f aca="false">IFERROR(Limt2!V16/GAMSlim2!V16,"")</f>
        <v/>
      </c>
      <c r="X16" s="128" t="str">
        <f aca="false">IFERROR(Limt2!W16/GAMSlim2!W16,"")</f>
        <v/>
      </c>
      <c r="Y16" s="128" t="str">
        <f aca="false">IFERROR(Limt2!X16/GAMSlim2!X16,"")</f>
        <v/>
      </c>
      <c r="Z16" s="128" t="str">
        <f aca="false">IFERROR(Limt2!Y16/GAMSlim2!Y16,"")</f>
        <v/>
      </c>
      <c r="AA16" s="128" t="str">
        <f aca="false">IFERROR(Limt2!Z16/GAMSlim2!Z16,"")</f>
        <v/>
      </c>
      <c r="AB16" s="128" t="str">
        <f aca="false">IFERROR(Limt2!AA16/GAMSlim2!AA16,"")</f>
        <v/>
      </c>
      <c r="AC16" s="128" t="str">
        <f aca="false">IFERROR(Limt2!AB16/GAMSlim2!AB16,"")</f>
        <v/>
      </c>
      <c r="AD16" s="128" t="str">
        <f aca="false">IFERROR(Limt2!AC16/GAMSlim2!AC16,"")</f>
        <v/>
      </c>
      <c r="AE16" s="128" t="str">
        <f aca="false">IFERROR(Limt2!AD16/GAMSlim2!AD16,"")</f>
        <v/>
      </c>
      <c r="AF16" s="128" t="str">
        <f aca="false">IFERROR(Limt2!AE16/GAMSlim2!AE16,"")</f>
        <v/>
      </c>
      <c r="AG16" s="128" t="str">
        <f aca="false">IFERROR(Limt2!AF16/GAMSlim2!AF16,"")</f>
        <v/>
      </c>
      <c r="AH16" s="128" t="str">
        <f aca="false">IFERROR(Limt2!AG16/GAMSlim2!AG16,"")</f>
        <v/>
      </c>
      <c r="AI16" s="128" t="str">
        <f aca="false">IFERROR(Limt2!AH16/GAMSlim2!AH16,"")</f>
        <v/>
      </c>
      <c r="AJ16" s="128" t="str">
        <f aca="false">IFERROR(Limt2!AI16/GAMSlim2!AI16,"")</f>
        <v/>
      </c>
      <c r="AK16" s="128" t="str">
        <f aca="false">IFERROR(Limt2!AJ16/GAMSlim2!AJ16,"")</f>
        <v/>
      </c>
      <c r="AL16" s="128" t="str">
        <f aca="false">IFERROR(Limt2!AK16/GAMSlim2!AK16,"")</f>
        <v/>
      </c>
      <c r="AM16" s="128" t="str">
        <f aca="false">IFERROR(Limt2!AL16/GAMSlim2!AL16,"")</f>
        <v/>
      </c>
      <c r="AN16" s="128" t="str">
        <f aca="false">IFERROR(Limt2!AM16/GAMSlim2!AM16,"")</f>
        <v/>
      </c>
      <c r="AO16" s="128" t="str">
        <f aca="false">IFERROR(Limt2!AN16/GAMSlim2!AN16,"")</f>
        <v/>
      </c>
      <c r="AP16" s="128" t="str">
        <f aca="false">IFERROR(Limt2!AO16/GAMSlim2!AO16,"")</f>
        <v/>
      </c>
      <c r="AQ16" s="128" t="str">
        <f aca="false">IFERROR(Limt2!AP16/GAMSlim2!AP16,"")</f>
        <v/>
      </c>
      <c r="AR16" s="128" t="str">
        <f aca="false">IFERROR(Limt2!AQ16/GAMSlim2!AQ16,"")</f>
        <v/>
      </c>
      <c r="AS16" s="128" t="str">
        <f aca="false">IFERROR(Limt2!AR16/GAMSlim2!AR16,"")</f>
        <v/>
      </c>
      <c r="AT16" s="128" t="str">
        <f aca="false">IFERROR(Limt2!AS16/GAMSlim2!AS16,"")</f>
        <v/>
      </c>
      <c r="AU16" s="128" t="str">
        <f aca="false">IFERROR(Limt2!AT16/GAMSlim2!AT16,"")</f>
        <v/>
      </c>
      <c r="AV16" s="128" t="str">
        <f aca="false">IFERROR(Limt2!AU16/GAMSlim2!AU16,"")</f>
        <v/>
      </c>
      <c r="AW16" s="128" t="str">
        <f aca="false">IFERROR(Limt2!AV16/GAMSlim2!AV16,"")</f>
        <v/>
      </c>
      <c r="AX16" s="128" t="str">
        <f aca="false">IFERROR(Limt2!AW16/GAMSlim2!AW16,"")</f>
        <v/>
      </c>
      <c r="AY16" s="128" t="str">
        <f aca="false">IFERROR(Limt2!AX16/GAMSlim2!AX16,"")</f>
        <v/>
      </c>
      <c r="AZ16" s="128" t="str">
        <f aca="false">IFERROR(Limt2!AY16/GAMSlim2!AY16,"")</f>
        <v/>
      </c>
      <c r="BA16" s="128" t="str">
        <f aca="false">IFERROR(Limt2!AZ16/GAMSlim2!AZ16,"")</f>
        <v/>
      </c>
      <c r="BB16" s="128" t="str">
        <f aca="false">IFERROR(Limt2!BA16/GAMSlim2!BA16,"")</f>
        <v/>
      </c>
      <c r="BC16" s="128" t="str">
        <f aca="false">IFERROR(Limt2!BB16/GAMSlim2!BB16,"")</f>
        <v/>
      </c>
      <c r="BD16" s="128" t="str">
        <f aca="false">IFERROR(Limt2!BC16/GAMSlim2!BC16,"")</f>
        <v/>
      </c>
      <c r="BE16" s="128" t="str">
        <f aca="false">IFERROR(Limt2!BD16/GAMSlim2!BD16,"")</f>
        <v/>
      </c>
      <c r="BF16" s="128" t="str">
        <f aca="false">IFERROR(Limt2!BE16/GAMSlim2!BE16,"")</f>
        <v/>
      </c>
      <c r="BG16" s="128" t="str">
        <f aca="false">IFERROR(Limt2!BF16/GAMSlim2!BF16,"")</f>
        <v/>
      </c>
      <c r="BH16" s="128" t="str">
        <f aca="false">IFERROR(Limt2!BG16/GAMSlim2!BG16,"")</f>
        <v/>
      </c>
      <c r="BI16" s="128" t="str">
        <f aca="false">IFERROR(Limt2!BH16/GAMSlim2!BH16,"")</f>
        <v/>
      </c>
      <c r="BJ16" s="128" t="str">
        <f aca="false">IFERROR(Limt2!BI16/GAMSlim2!BI16,"")</f>
        <v/>
      </c>
    </row>
    <row r="17" customFormat="false" ht="12.75" hidden="false" customHeight="false" outlineLevel="0" collapsed="false">
      <c r="A17" s="0" t="str">
        <f aca="false">Limt2!A17</f>
        <v>  Non-diversifiable global risk (percent per year)</v>
      </c>
      <c r="B17" s="0" t="str">
        <f aca="false">GAMSbase!A17</f>
        <v>Non-Diversifiable Global Risk (per year)</v>
      </c>
      <c r="C17" s="128" t="str">
        <f aca="false">IFERROR(Limt2!B17/GAMSlim2!B17,"")</f>
        <v/>
      </c>
      <c r="D17" s="128" t="str">
        <f aca="false">IFERROR(Limt2!C17/GAMSlim2!C17,"")</f>
        <v/>
      </c>
      <c r="E17" s="128" t="str">
        <f aca="false">IFERROR(Limt2!D17/GAMSlim2!D17,"")</f>
        <v/>
      </c>
      <c r="F17" s="128" t="str">
        <f aca="false">IFERROR(Limt2!E17/GAMSlim2!E17,"")</f>
        <v/>
      </c>
      <c r="G17" s="128" t="str">
        <f aca="false">IFERROR(Limt2!F17/GAMSlim2!F17,"")</f>
        <v/>
      </c>
      <c r="H17" s="128" t="str">
        <f aca="false">IFERROR(Limt2!G17/GAMSlim2!G17,"")</f>
        <v/>
      </c>
      <c r="I17" s="128" t="str">
        <f aca="false">IFERROR(Limt2!H17/GAMSlim2!H17,"")</f>
        <v/>
      </c>
      <c r="J17" s="128" t="str">
        <f aca="false">IFERROR(Limt2!I17/GAMSlim2!I17,"")</f>
        <v/>
      </c>
      <c r="K17" s="128" t="str">
        <f aca="false">IFERROR(Limt2!J17/GAMSlim2!J17,"")</f>
        <v/>
      </c>
      <c r="L17" s="128" t="str">
        <f aca="false">IFERROR(Limt2!K17/GAMSlim2!K17,"")</f>
        <v/>
      </c>
      <c r="M17" s="128" t="str">
        <f aca="false">IFERROR(Limt2!L17/GAMSlim2!L17,"")</f>
        <v/>
      </c>
      <c r="N17" s="128" t="str">
        <f aca="false">IFERROR(Limt2!M17/GAMSlim2!M17,"")</f>
        <v/>
      </c>
      <c r="O17" s="128" t="str">
        <f aca="false">IFERROR(Limt2!N17/GAMSlim2!N17,"")</f>
        <v/>
      </c>
      <c r="P17" s="128" t="str">
        <f aca="false">IFERROR(Limt2!O17/GAMSlim2!O17,"")</f>
        <v/>
      </c>
      <c r="Q17" s="128" t="str">
        <f aca="false">IFERROR(Limt2!P17/GAMSlim2!P17,"")</f>
        <v/>
      </c>
      <c r="R17" s="128" t="str">
        <f aca="false">IFERROR(Limt2!Q17/GAMSlim2!Q17,"")</f>
        <v/>
      </c>
      <c r="S17" s="128" t="str">
        <f aca="false">IFERROR(Limt2!R17/GAMSlim2!R17,"")</f>
        <v/>
      </c>
      <c r="T17" s="128" t="str">
        <f aca="false">IFERROR(Limt2!S17/GAMSlim2!S17,"")</f>
        <v/>
      </c>
      <c r="U17" s="128" t="str">
        <f aca="false">IFERROR(Limt2!T17/GAMSlim2!T17,"")</f>
        <v/>
      </c>
      <c r="V17" s="128" t="str">
        <f aca="false">IFERROR(Limt2!U17/GAMSlim2!U17,"")</f>
        <v/>
      </c>
      <c r="W17" s="128" t="str">
        <f aca="false">IFERROR(Limt2!V17/GAMSlim2!V17,"")</f>
        <v/>
      </c>
      <c r="X17" s="128" t="str">
        <f aca="false">IFERROR(Limt2!W17/GAMSlim2!W17,"")</f>
        <v/>
      </c>
      <c r="Y17" s="128" t="str">
        <f aca="false">IFERROR(Limt2!X17/GAMSlim2!X17,"")</f>
        <v/>
      </c>
      <c r="Z17" s="128" t="str">
        <f aca="false">IFERROR(Limt2!Y17/GAMSlim2!Y17,"")</f>
        <v/>
      </c>
      <c r="AA17" s="128" t="str">
        <f aca="false">IFERROR(Limt2!Z17/GAMSlim2!Z17,"")</f>
        <v/>
      </c>
      <c r="AB17" s="128" t="str">
        <f aca="false">IFERROR(Limt2!AA17/GAMSlim2!AA17,"")</f>
        <v/>
      </c>
      <c r="AC17" s="128" t="str">
        <f aca="false">IFERROR(Limt2!AB17/GAMSlim2!AB17,"")</f>
        <v/>
      </c>
      <c r="AD17" s="128" t="str">
        <f aca="false">IFERROR(Limt2!AC17/GAMSlim2!AC17,"")</f>
        <v/>
      </c>
      <c r="AE17" s="128" t="str">
        <f aca="false">IFERROR(Limt2!AD17/GAMSlim2!AD17,"")</f>
        <v/>
      </c>
      <c r="AF17" s="128" t="str">
        <f aca="false">IFERROR(Limt2!AE17/GAMSlim2!AE17,"")</f>
        <v/>
      </c>
      <c r="AG17" s="128" t="str">
        <f aca="false">IFERROR(Limt2!AF17/GAMSlim2!AF17,"")</f>
        <v/>
      </c>
      <c r="AH17" s="128" t="str">
        <f aca="false">IFERROR(Limt2!AG17/GAMSlim2!AG17,"")</f>
        <v/>
      </c>
      <c r="AI17" s="128" t="str">
        <f aca="false">IFERROR(Limt2!AH17/GAMSlim2!AH17,"")</f>
        <v/>
      </c>
      <c r="AJ17" s="128" t="str">
        <f aca="false">IFERROR(Limt2!AI17/GAMSlim2!AI17,"")</f>
        <v/>
      </c>
      <c r="AK17" s="128" t="str">
        <f aca="false">IFERROR(Limt2!AJ17/GAMSlim2!AJ17,"")</f>
        <v/>
      </c>
      <c r="AL17" s="128" t="str">
        <f aca="false">IFERROR(Limt2!AK17/GAMSlim2!AK17,"")</f>
        <v/>
      </c>
      <c r="AM17" s="128" t="str">
        <f aca="false">IFERROR(Limt2!AL17/GAMSlim2!AL17,"")</f>
        <v/>
      </c>
      <c r="AN17" s="128" t="str">
        <f aca="false">IFERROR(Limt2!AM17/GAMSlim2!AM17,"")</f>
        <v/>
      </c>
      <c r="AO17" s="128" t="str">
        <f aca="false">IFERROR(Limt2!AN17/GAMSlim2!AN17,"")</f>
        <v/>
      </c>
      <c r="AP17" s="128" t="str">
        <f aca="false">IFERROR(Limt2!AO17/GAMSlim2!AO17,"")</f>
        <v/>
      </c>
      <c r="AQ17" s="128" t="str">
        <f aca="false">IFERROR(Limt2!AP17/GAMSlim2!AP17,"")</f>
        <v/>
      </c>
      <c r="AR17" s="128" t="str">
        <f aca="false">IFERROR(Limt2!AQ17/GAMSlim2!AQ17,"")</f>
        <v/>
      </c>
      <c r="AS17" s="128" t="str">
        <f aca="false">IFERROR(Limt2!AR17/GAMSlim2!AR17,"")</f>
        <v/>
      </c>
      <c r="AT17" s="128" t="str">
        <f aca="false">IFERROR(Limt2!AS17/GAMSlim2!AS17,"")</f>
        <v/>
      </c>
      <c r="AU17" s="128" t="str">
        <f aca="false">IFERROR(Limt2!AT17/GAMSlim2!AT17,"")</f>
        <v/>
      </c>
      <c r="AV17" s="128" t="str">
        <f aca="false">IFERROR(Limt2!AU17/GAMSlim2!AU17,"")</f>
        <v/>
      </c>
      <c r="AW17" s="128" t="str">
        <f aca="false">IFERROR(Limt2!AV17/GAMSlim2!AV17,"")</f>
        <v/>
      </c>
      <c r="AX17" s="128" t="str">
        <f aca="false">IFERROR(Limt2!AW17/GAMSlim2!AW17,"")</f>
        <v/>
      </c>
      <c r="AY17" s="128" t="str">
        <f aca="false">IFERROR(Limt2!AX17/GAMSlim2!AX17,"")</f>
        <v/>
      </c>
      <c r="AZ17" s="128" t="str">
        <f aca="false">IFERROR(Limt2!AY17/GAMSlim2!AY17,"")</f>
        <v/>
      </c>
      <c r="BA17" s="128" t="str">
        <f aca="false">IFERROR(Limt2!AZ17/GAMSlim2!AZ17,"")</f>
        <v/>
      </c>
      <c r="BB17" s="128" t="str">
        <f aca="false">IFERROR(Limt2!BA17/GAMSlim2!BA17,"")</f>
        <v/>
      </c>
      <c r="BC17" s="128" t="str">
        <f aca="false">IFERROR(Limt2!BB17/GAMSlim2!BB17,"")</f>
        <v/>
      </c>
      <c r="BD17" s="128" t="str">
        <f aca="false">IFERROR(Limt2!BC17/GAMSlim2!BC17,"")</f>
        <v/>
      </c>
      <c r="BE17" s="128" t="str">
        <f aca="false">IFERROR(Limt2!BD17/GAMSlim2!BD17,"")</f>
        <v/>
      </c>
      <c r="BF17" s="128" t="str">
        <f aca="false">IFERROR(Limt2!BE17/GAMSlim2!BE17,"")</f>
        <v/>
      </c>
      <c r="BG17" s="128" t="str">
        <f aca="false">IFERROR(Limt2!BF17/GAMSlim2!BF17,"")</f>
        <v/>
      </c>
      <c r="BH17" s="128" t="str">
        <f aca="false">IFERROR(Limt2!BG17/GAMSlim2!BG17,"")</f>
        <v/>
      </c>
      <c r="BI17" s="128" t="str">
        <f aca="false">IFERROR(Limt2!BH17/GAMSlim2!BH17,"")</f>
        <v/>
      </c>
      <c r="BJ17" s="128" t="str">
        <f aca="false">IFERROR(Limt2!BI17/GAMSlim2!BI17,"")</f>
        <v/>
      </c>
    </row>
    <row r="18" customFormat="false" ht="12.75" hidden="false" customHeight="false" outlineLevel="0" collapsed="false">
      <c r="A18" s="0" t="str">
        <f aca="false">Limt2!A18</f>
        <v>Social time preference factor</v>
      </c>
      <c r="B18" s="0" t="str">
        <f aca="false">GAMSbase!A18</f>
        <v>Social Time Preference Factor</v>
      </c>
      <c r="C18" s="128" t="n">
        <f aca="false">IFERROR(Limt2!B18/GAMSlim2!B18,"")</f>
        <v>1</v>
      </c>
      <c r="D18" s="128" t="n">
        <f aca="false">IFERROR(Limt2!C18/GAMSlim2!C18,"")</f>
        <v>1.00000000000608</v>
      </c>
      <c r="E18" s="128" t="n">
        <f aca="false">IFERROR(Limt2!D18/GAMSlim2!D18,"")</f>
        <v>1.00000000002575</v>
      </c>
      <c r="F18" s="128" t="n">
        <f aca="false">IFERROR(Limt2!E18/GAMSlim2!E18,"")</f>
        <v>1.00000000001227</v>
      </c>
      <c r="G18" s="128" t="n">
        <f aca="false">IFERROR(Limt2!F18/GAMSlim2!F18,"")</f>
        <v>1.00000000003202</v>
      </c>
      <c r="H18" s="128" t="n">
        <f aca="false">IFERROR(Limt2!G18/GAMSlim2!G18,"")</f>
        <v>1.00000000003549</v>
      </c>
      <c r="I18" s="128" t="n">
        <f aca="false">IFERROR(Limt2!H18/GAMSlim2!H18,"")</f>
        <v>1.00000000001015</v>
      </c>
      <c r="J18" s="128" t="n">
        <f aca="false">IFERROR(Limt2!I18/GAMSlim2!I18,"")</f>
        <v>0.999999999944941</v>
      </c>
      <c r="K18" s="128" t="n">
        <f aca="false">IFERROR(Limt2!J18/GAMSlim2!J18,"")</f>
        <v>1.00000000006782</v>
      </c>
      <c r="L18" s="128" t="n">
        <f aca="false">IFERROR(Limt2!K18/GAMSlim2!K18,"")</f>
        <v>1.00000000008885</v>
      </c>
      <c r="M18" s="128" t="n">
        <f aca="false">IFERROR(Limt2!L18/GAMSlim2!L18,"")</f>
        <v>0.999999999992694</v>
      </c>
      <c r="N18" s="128" t="n">
        <f aca="false">IFERROR(Limt2!M18/GAMSlim2!M18,"")</f>
        <v>1.00000000000384</v>
      </c>
      <c r="O18" s="128" t="n">
        <f aca="false">IFERROR(Limt2!N18/GAMSlim2!N18,"")</f>
        <v>1.00000000004852</v>
      </c>
      <c r="P18" s="128" t="n">
        <f aca="false">IFERROR(Limt2!O18/GAMSlim2!O18,"")</f>
        <v>0.999999999880483</v>
      </c>
      <c r="Q18" s="128" t="n">
        <f aca="false">IFERROR(Limt2!P18/GAMSlim2!P18,"")</f>
        <v>0.999999999995904</v>
      </c>
      <c r="R18" s="128" t="n">
        <f aca="false">IFERROR(Limt2!Q18/GAMSlim2!Q18,"")</f>
        <v>1.00000000010506</v>
      </c>
      <c r="S18" s="128" t="n">
        <f aca="false">IFERROR(Limt2!R18/GAMSlim2!R18,"")</f>
        <v>0.999999999959842</v>
      </c>
      <c r="T18" s="128" t="n">
        <f aca="false">IFERROR(Limt2!S18/GAMSlim2!S18,"")</f>
        <v>0.99999999995539</v>
      </c>
      <c r="U18" s="128" t="n">
        <f aca="false">IFERROR(Limt2!T18/GAMSlim2!T18,"")</f>
        <v>1.00000000007494</v>
      </c>
      <c r="V18" s="128" t="n">
        <f aca="false">IFERROR(Limt2!U18/GAMSlim2!U18,"")</f>
        <v>0.999999999898645</v>
      </c>
      <c r="W18" s="128" t="n">
        <f aca="false">IFERROR(Limt2!V18/GAMSlim2!V18,"")</f>
        <v>0.999999999882973</v>
      </c>
      <c r="X18" s="128" t="n">
        <f aca="false">IFERROR(Limt2!W18/GAMSlim2!W18,"")</f>
        <v>1.00000000005865</v>
      </c>
      <c r="Y18" s="128" t="n">
        <f aca="false">IFERROR(Limt2!X18/GAMSlim2!X18,"")</f>
        <v>1.00000000023357</v>
      </c>
      <c r="Z18" s="128" t="n">
        <f aca="false">IFERROR(Limt2!Y18/GAMSlim2!Y18,"")</f>
        <v>1.00000000007811</v>
      </c>
      <c r="AA18" s="128" t="n">
        <f aca="false">IFERROR(Limt2!Z18/GAMSlim2!Z18,"")</f>
        <v>0.999999999839683</v>
      </c>
      <c r="AB18" s="128" t="n">
        <f aca="false">IFERROR(Limt2!AA18/GAMSlim2!AA18,"")</f>
        <v>0.999999999692899</v>
      </c>
      <c r="AC18" s="128" t="n">
        <f aca="false">IFERROR(Limt2!AB18/GAMSlim2!AB18,"")</f>
        <v>0.999999999825148</v>
      </c>
      <c r="AD18" s="128" t="n">
        <f aca="false">IFERROR(Limt2!AC18/GAMSlim2!AC18,"")</f>
        <v>1.0000000002056</v>
      </c>
      <c r="AE18" s="128" t="n">
        <f aca="false">IFERROR(Limt2!AD18/GAMSlim2!AD18,"")</f>
        <v>1.00000000027004</v>
      </c>
      <c r="AF18" s="128" t="n">
        <f aca="false">IFERROR(Limt2!AE18/GAMSlim2!AE18,"")</f>
        <v>1.00000000022608</v>
      </c>
      <c r="AG18" s="128" t="n">
        <f aca="false">IFERROR(Limt2!AF18/GAMSlim2!AF18,"")</f>
        <v>0.999999999620106</v>
      </c>
      <c r="AH18" s="128" t="n">
        <f aca="false">IFERROR(Limt2!AG18/GAMSlim2!AG18,"")</f>
        <v>1.00000000017404</v>
      </c>
      <c r="AI18" s="128" t="n">
        <f aca="false">IFERROR(Limt2!AH18/GAMSlim2!AH18,"")</f>
        <v>1.0000000000101</v>
      </c>
      <c r="AJ18" s="128" t="n">
        <f aca="false">IFERROR(Limt2!AI18/GAMSlim2!AI18,"")</f>
        <v>0.999999999765427</v>
      </c>
      <c r="AK18" s="128" t="n">
        <f aca="false">IFERROR(Limt2!AJ18/GAMSlim2!AJ18,"")</f>
        <v>1.00000000001141</v>
      </c>
      <c r="AL18" s="128" t="n">
        <f aca="false">IFERROR(Limt2!AK18/GAMSlim2!AK18,"")</f>
        <v>1.00000000047012</v>
      </c>
      <c r="AM18" s="128" t="n">
        <f aca="false">IFERROR(Limt2!AL18/GAMSlim2!AL18,"")</f>
        <v>1.00000000048389</v>
      </c>
      <c r="AN18" s="128" t="n">
        <f aca="false">IFERROR(Limt2!AM18/GAMSlim2!AM18,"")</f>
        <v>1.00000000075609</v>
      </c>
      <c r="AO18" s="128" t="n">
        <f aca="false">IFERROR(Limt2!AN18/GAMSlim2!AN18,"")</f>
        <v>1.00000000066583</v>
      </c>
      <c r="AP18" s="128" t="n">
        <f aca="false">IFERROR(Limt2!AO18/GAMSlim2!AO18,"")</f>
        <v>0.999999999420889</v>
      </c>
      <c r="AQ18" s="128" t="n">
        <f aca="false">IFERROR(Limt2!AP18/GAMSlim2!AP18,"")</f>
        <v>1.0000000007679</v>
      </c>
      <c r="AR18" s="128" t="n">
        <f aca="false">IFERROR(Limt2!AQ18/GAMSlim2!AQ18,"")</f>
        <v>1.0000000002013</v>
      </c>
      <c r="AS18" s="128" t="n">
        <f aca="false">IFERROR(Limt2!AR18/GAMSlim2!AR18,"")</f>
        <v>1.00000000109187</v>
      </c>
      <c r="AT18" s="128" t="n">
        <f aca="false">IFERROR(Limt2!AS18/GAMSlim2!AS18,"")</f>
        <v>0.999999999195219</v>
      </c>
      <c r="AU18" s="128" t="n">
        <f aca="false">IFERROR(Limt2!AT18/GAMSlim2!AT18,"")</f>
        <v>1.00000000033968</v>
      </c>
      <c r="AV18" s="128" t="n">
        <f aca="false">IFERROR(Limt2!AU18/GAMSlim2!AU18,"")</f>
        <v>1.0000000007494</v>
      </c>
      <c r="AW18" s="128" t="n">
        <f aca="false">IFERROR(Limt2!AV18/GAMSlim2!AV18,"")</f>
        <v>1.0000000015083</v>
      </c>
      <c r="AX18" s="128" t="n">
        <f aca="false">IFERROR(Limt2!AW18/GAMSlim2!AW18,"")</f>
        <v>0.999999998958005</v>
      </c>
      <c r="AY18" s="128" t="n">
        <f aca="false">IFERROR(Limt2!AX18/GAMSlim2!AX18,"")</f>
        <v>1.00000000152165</v>
      </c>
      <c r="AZ18" s="128" t="n">
        <f aca="false">IFERROR(Limt2!AY18/GAMSlim2!AY18,"")</f>
        <v>0.999999999134995</v>
      </c>
      <c r="BA18" s="128" t="n">
        <f aca="false">IFERROR(Limt2!AZ18/GAMSlim2!AZ18,"")</f>
        <v>0.999999998133236</v>
      </c>
      <c r="BB18" s="128" t="n">
        <f aca="false">IFERROR(Limt2!BA18/GAMSlim2!BA18,"")</f>
        <v>1.00000000201289</v>
      </c>
      <c r="BC18" s="128" t="n">
        <f aca="false">IFERROR(Limt2!BB18/GAMSlim2!BB18,"")</f>
        <v>0.99999999801734</v>
      </c>
      <c r="BD18" s="128" t="n">
        <f aca="false">IFERROR(Limt2!BC18/GAMSlim2!BC18,"")</f>
        <v>1.00000000096136</v>
      </c>
      <c r="BE18" s="128" t="n">
        <f aca="false">IFERROR(Limt2!BD18/GAMSlim2!BD18,"")</f>
        <v>0.999999997760822</v>
      </c>
      <c r="BF18" s="128" t="n">
        <f aca="false">IFERROR(Limt2!BE18/GAMSlim2!BE18,"")</f>
        <v>0.999999998725648</v>
      </c>
      <c r="BG18" s="128" t="n">
        <f aca="false">IFERROR(Limt2!BF18/GAMSlim2!BF18,"")</f>
        <v>0.999999998698879</v>
      </c>
      <c r="BH18" s="128" t="n">
        <f aca="false">IFERROR(Limt2!BG18/GAMSlim2!BG18,"")</f>
        <v>0.999999998728003</v>
      </c>
      <c r="BI18" s="128" t="n">
        <f aca="false">IFERROR(Limt2!BH18/GAMSlim2!BH18,"")</f>
        <v>0.999999997293707</v>
      </c>
      <c r="BJ18" s="128" t="n">
        <f aca="false">IFERROR(Limt2!BI18/GAMSlim2!BI18,"")</f>
        <v>0.999999995991398</v>
      </c>
    </row>
    <row r="19" customFormat="false" ht="12.75" hidden="false" customHeight="false" outlineLevel="0" collapsed="false">
      <c r="A19" s="0" t="str">
        <f aca="false">Limt2!A19</f>
        <v>Elasticity of MU of consumption</v>
      </c>
      <c r="B19" s="0" t="str">
        <f aca="false">GAMSbase!A19</f>
        <v>Elasticity of MU of Consumption</v>
      </c>
      <c r="C19" s="128" t="n">
        <f aca="false">IFERROR(Limt2!B19/GAMSlim2!B19,"")</f>
        <v>1</v>
      </c>
      <c r="D19" s="128" t="str">
        <f aca="false">IFERROR(Limt2!C19/GAMSlim2!C19,"")</f>
        <v/>
      </c>
      <c r="E19" s="128" t="str">
        <f aca="false">IFERROR(Limt2!D19/GAMSlim2!D19,"")</f>
        <v/>
      </c>
      <c r="F19" s="128" t="str">
        <f aca="false">IFERROR(Limt2!E19/GAMSlim2!E19,"")</f>
        <v/>
      </c>
      <c r="G19" s="128" t="str">
        <f aca="false">IFERROR(Limt2!F19/GAMSlim2!F19,"")</f>
        <v/>
      </c>
      <c r="H19" s="128" t="str">
        <f aca="false">IFERROR(Limt2!G19/GAMSlim2!G19,"")</f>
        <v/>
      </c>
      <c r="I19" s="128" t="str">
        <f aca="false">IFERROR(Limt2!H19/GAMSlim2!H19,"")</f>
        <v/>
      </c>
      <c r="J19" s="128" t="str">
        <f aca="false">IFERROR(Limt2!I19/GAMSlim2!I19,"")</f>
        <v/>
      </c>
      <c r="K19" s="128" t="str">
        <f aca="false">IFERROR(Limt2!J19/GAMSlim2!J19,"")</f>
        <v/>
      </c>
      <c r="L19" s="128" t="str">
        <f aca="false">IFERROR(Limt2!K19/GAMSlim2!K19,"")</f>
        <v/>
      </c>
      <c r="M19" s="128" t="str">
        <f aca="false">IFERROR(Limt2!L19/GAMSlim2!L19,"")</f>
        <v/>
      </c>
      <c r="N19" s="128" t="str">
        <f aca="false">IFERROR(Limt2!M19/GAMSlim2!M19,"")</f>
        <v/>
      </c>
      <c r="O19" s="128" t="str">
        <f aca="false">IFERROR(Limt2!N19/GAMSlim2!N19,"")</f>
        <v/>
      </c>
      <c r="P19" s="128" t="str">
        <f aca="false">IFERROR(Limt2!O19/GAMSlim2!O19,"")</f>
        <v/>
      </c>
      <c r="Q19" s="128" t="str">
        <f aca="false">IFERROR(Limt2!P19/GAMSlim2!P19,"")</f>
        <v/>
      </c>
      <c r="R19" s="128" t="str">
        <f aca="false">IFERROR(Limt2!Q19/GAMSlim2!Q19,"")</f>
        <v/>
      </c>
      <c r="S19" s="128" t="str">
        <f aca="false">IFERROR(Limt2!R19/GAMSlim2!R19,"")</f>
        <v/>
      </c>
      <c r="T19" s="128" t="str">
        <f aca="false">IFERROR(Limt2!S19/GAMSlim2!S19,"")</f>
        <v/>
      </c>
      <c r="U19" s="128" t="str">
        <f aca="false">IFERROR(Limt2!T19/GAMSlim2!T19,"")</f>
        <v/>
      </c>
      <c r="V19" s="128" t="str">
        <f aca="false">IFERROR(Limt2!U19/GAMSlim2!U19,"")</f>
        <v/>
      </c>
      <c r="W19" s="128" t="str">
        <f aca="false">IFERROR(Limt2!V19/GAMSlim2!V19,"")</f>
        <v/>
      </c>
      <c r="X19" s="128" t="str">
        <f aca="false">IFERROR(Limt2!W19/GAMSlim2!W19,"")</f>
        <v/>
      </c>
      <c r="Y19" s="128" t="str">
        <f aca="false">IFERROR(Limt2!X19/GAMSlim2!X19,"")</f>
        <v/>
      </c>
      <c r="Z19" s="128" t="str">
        <f aca="false">IFERROR(Limt2!Y19/GAMSlim2!Y19,"")</f>
        <v/>
      </c>
      <c r="AA19" s="128" t="str">
        <f aca="false">IFERROR(Limt2!Z19/GAMSlim2!Z19,"")</f>
        <v/>
      </c>
      <c r="AB19" s="128" t="str">
        <f aca="false">IFERROR(Limt2!AA19/GAMSlim2!AA19,"")</f>
        <v/>
      </c>
      <c r="AC19" s="128" t="str">
        <f aca="false">IFERROR(Limt2!AB19/GAMSlim2!AB19,"")</f>
        <v/>
      </c>
      <c r="AD19" s="128" t="str">
        <f aca="false">IFERROR(Limt2!AC19/GAMSlim2!AC19,"")</f>
        <v/>
      </c>
      <c r="AE19" s="128" t="str">
        <f aca="false">IFERROR(Limt2!AD19/GAMSlim2!AD19,"")</f>
        <v/>
      </c>
      <c r="AF19" s="128" t="str">
        <f aca="false">IFERROR(Limt2!AE19/GAMSlim2!AE19,"")</f>
        <v/>
      </c>
      <c r="AG19" s="128" t="str">
        <f aca="false">IFERROR(Limt2!AF19/GAMSlim2!AF19,"")</f>
        <v/>
      </c>
      <c r="AH19" s="128" t="str">
        <f aca="false">IFERROR(Limt2!AG19/GAMSlim2!AG19,"")</f>
        <v/>
      </c>
      <c r="AI19" s="128" t="str">
        <f aca="false">IFERROR(Limt2!AH19/GAMSlim2!AH19,"")</f>
        <v/>
      </c>
      <c r="AJ19" s="128" t="str">
        <f aca="false">IFERROR(Limt2!AI19/GAMSlim2!AI19,"")</f>
        <v/>
      </c>
      <c r="AK19" s="128" t="str">
        <f aca="false">IFERROR(Limt2!AJ19/GAMSlim2!AJ19,"")</f>
        <v/>
      </c>
      <c r="AL19" s="128" t="str">
        <f aca="false">IFERROR(Limt2!AK19/GAMSlim2!AK19,"")</f>
        <v/>
      </c>
      <c r="AM19" s="128" t="str">
        <f aca="false">IFERROR(Limt2!AL19/GAMSlim2!AL19,"")</f>
        <v/>
      </c>
      <c r="AN19" s="128" t="str">
        <f aca="false">IFERROR(Limt2!AM19/GAMSlim2!AM19,"")</f>
        <v/>
      </c>
      <c r="AO19" s="128" t="str">
        <f aca="false">IFERROR(Limt2!AN19/GAMSlim2!AN19,"")</f>
        <v/>
      </c>
      <c r="AP19" s="128" t="str">
        <f aca="false">IFERROR(Limt2!AO19/GAMSlim2!AO19,"")</f>
        <v/>
      </c>
      <c r="AQ19" s="128" t="str">
        <f aca="false">IFERROR(Limt2!AP19/GAMSlim2!AP19,"")</f>
        <v/>
      </c>
      <c r="AR19" s="128" t="str">
        <f aca="false">IFERROR(Limt2!AQ19/GAMSlim2!AQ19,"")</f>
        <v/>
      </c>
      <c r="AS19" s="128" t="str">
        <f aca="false">IFERROR(Limt2!AR19/GAMSlim2!AR19,"")</f>
        <v/>
      </c>
      <c r="AT19" s="128" t="str">
        <f aca="false">IFERROR(Limt2!AS19/GAMSlim2!AS19,"")</f>
        <v/>
      </c>
      <c r="AU19" s="128" t="str">
        <f aca="false">IFERROR(Limt2!AT19/GAMSlim2!AT19,"")</f>
        <v/>
      </c>
      <c r="AV19" s="128" t="str">
        <f aca="false">IFERROR(Limt2!AU19/GAMSlim2!AU19,"")</f>
        <v/>
      </c>
      <c r="AW19" s="128" t="str">
        <f aca="false">IFERROR(Limt2!AV19/GAMSlim2!AV19,"")</f>
        <v/>
      </c>
      <c r="AX19" s="128" t="str">
        <f aca="false">IFERROR(Limt2!AW19/GAMSlim2!AW19,"")</f>
        <v/>
      </c>
      <c r="AY19" s="128" t="str">
        <f aca="false">IFERROR(Limt2!AX19/GAMSlim2!AX19,"")</f>
        <v/>
      </c>
      <c r="AZ19" s="128" t="str">
        <f aca="false">IFERROR(Limt2!AY19/GAMSlim2!AY19,"")</f>
        <v/>
      </c>
      <c r="BA19" s="128" t="str">
        <f aca="false">IFERROR(Limt2!AZ19/GAMSlim2!AZ19,"")</f>
        <v/>
      </c>
      <c r="BB19" s="128" t="str">
        <f aca="false">IFERROR(Limt2!BA19/GAMSlim2!BA19,"")</f>
        <v/>
      </c>
      <c r="BC19" s="128" t="str">
        <f aca="false">IFERROR(Limt2!BB19/GAMSlim2!BB19,"")</f>
        <v/>
      </c>
      <c r="BD19" s="128" t="str">
        <f aca="false">IFERROR(Limt2!BC19/GAMSlim2!BC19,"")</f>
        <v/>
      </c>
      <c r="BE19" s="128" t="str">
        <f aca="false">IFERROR(Limt2!BD19/GAMSlim2!BD19,"")</f>
        <v/>
      </c>
      <c r="BF19" s="128" t="str">
        <f aca="false">IFERROR(Limt2!BE19/GAMSlim2!BE19,"")</f>
        <v/>
      </c>
      <c r="BG19" s="128" t="str">
        <f aca="false">IFERROR(Limt2!BF19/GAMSlim2!BF19,"")</f>
        <v/>
      </c>
      <c r="BH19" s="128" t="str">
        <f aca="false">IFERROR(Limt2!BG19/GAMSlim2!BG19,"")</f>
        <v/>
      </c>
      <c r="BI19" s="128" t="str">
        <f aca="false">IFERROR(Limt2!BH19/GAMSlim2!BH19,"")</f>
        <v/>
      </c>
      <c r="BJ19" s="128" t="str">
        <f aca="false">IFERROR(Limt2!BI19/GAMSlim2!BI19,"")</f>
        <v/>
      </c>
    </row>
    <row r="20" customFormat="false" ht="12.75" hidden="false" customHeight="false" outlineLevel="0" collapsed="false">
      <c r="A20" s="0" t="str">
        <f aca="false">Limt2!A20</f>
        <v>PRODUCTIVITY</v>
      </c>
      <c r="B20" s="0" t="str">
        <f aca="false">GAMSbase!A20</f>
        <v>* PRODUCTIVITY</v>
      </c>
      <c r="C20" s="128" t="str">
        <f aca="false">IFERROR(Limt2!B20/GAMSlim2!B20,"")</f>
        <v/>
      </c>
      <c r="D20" s="128" t="str">
        <f aca="false">IFERROR(Limt2!C20/GAMSlim2!C20,"")</f>
        <v/>
      </c>
      <c r="E20" s="128" t="str">
        <f aca="false">IFERROR(Limt2!D20/GAMSlim2!D20,"")</f>
        <v/>
      </c>
      <c r="F20" s="128" t="str">
        <f aca="false">IFERROR(Limt2!E20/GAMSlim2!E20,"")</f>
        <v/>
      </c>
      <c r="G20" s="128" t="str">
        <f aca="false">IFERROR(Limt2!F20/GAMSlim2!F20,"")</f>
        <v/>
      </c>
      <c r="H20" s="128" t="str">
        <f aca="false">IFERROR(Limt2!G20/GAMSlim2!G20,"")</f>
        <v/>
      </c>
      <c r="I20" s="128" t="str">
        <f aca="false">IFERROR(Limt2!H20/GAMSlim2!H20,"")</f>
        <v/>
      </c>
      <c r="J20" s="128" t="str">
        <f aca="false">IFERROR(Limt2!I20/GAMSlim2!I20,"")</f>
        <v/>
      </c>
      <c r="K20" s="128" t="str">
        <f aca="false">IFERROR(Limt2!J20/GAMSlim2!J20,"")</f>
        <v/>
      </c>
      <c r="L20" s="128" t="str">
        <f aca="false">IFERROR(Limt2!K20/GAMSlim2!K20,"")</f>
        <v/>
      </c>
      <c r="M20" s="128" t="str">
        <f aca="false">IFERROR(Limt2!L20/GAMSlim2!L20,"")</f>
        <v/>
      </c>
      <c r="N20" s="128" t="str">
        <f aca="false">IFERROR(Limt2!M20/GAMSlim2!M20,"")</f>
        <v/>
      </c>
      <c r="O20" s="128" t="str">
        <f aca="false">IFERROR(Limt2!N20/GAMSlim2!N20,"")</f>
        <v/>
      </c>
      <c r="P20" s="128" t="str">
        <f aca="false">IFERROR(Limt2!O20/GAMSlim2!O20,"")</f>
        <v/>
      </c>
      <c r="Q20" s="128" t="str">
        <f aca="false">IFERROR(Limt2!P20/GAMSlim2!P20,"")</f>
        <v/>
      </c>
      <c r="R20" s="128" t="str">
        <f aca="false">IFERROR(Limt2!Q20/GAMSlim2!Q20,"")</f>
        <v/>
      </c>
      <c r="S20" s="128" t="str">
        <f aca="false">IFERROR(Limt2!R20/GAMSlim2!R20,"")</f>
        <v/>
      </c>
      <c r="T20" s="128" t="str">
        <f aca="false">IFERROR(Limt2!S20/GAMSlim2!S20,"")</f>
        <v/>
      </c>
      <c r="U20" s="128" t="str">
        <f aca="false">IFERROR(Limt2!T20/GAMSlim2!T20,"")</f>
        <v/>
      </c>
      <c r="V20" s="128" t="str">
        <f aca="false">IFERROR(Limt2!U20/GAMSlim2!U20,"")</f>
        <v/>
      </c>
      <c r="W20" s="128" t="str">
        <f aca="false">IFERROR(Limt2!V20/GAMSlim2!V20,"")</f>
        <v/>
      </c>
      <c r="X20" s="128" t="str">
        <f aca="false">IFERROR(Limt2!W20/GAMSlim2!W20,"")</f>
        <v/>
      </c>
      <c r="Y20" s="128" t="str">
        <f aca="false">IFERROR(Limt2!X20/GAMSlim2!X20,"")</f>
        <v/>
      </c>
      <c r="Z20" s="128" t="str">
        <f aca="false">IFERROR(Limt2!Y20/GAMSlim2!Y20,"")</f>
        <v/>
      </c>
      <c r="AA20" s="128" t="str">
        <f aca="false">IFERROR(Limt2!Z20/GAMSlim2!Z20,"")</f>
        <v/>
      </c>
      <c r="AB20" s="128" t="str">
        <f aca="false">IFERROR(Limt2!AA20/GAMSlim2!AA20,"")</f>
        <v/>
      </c>
      <c r="AC20" s="128" t="str">
        <f aca="false">IFERROR(Limt2!AB20/GAMSlim2!AB20,"")</f>
        <v/>
      </c>
      <c r="AD20" s="128" t="str">
        <f aca="false">IFERROR(Limt2!AC20/GAMSlim2!AC20,"")</f>
        <v/>
      </c>
      <c r="AE20" s="128" t="str">
        <f aca="false">IFERROR(Limt2!AD20/GAMSlim2!AD20,"")</f>
        <v/>
      </c>
      <c r="AF20" s="128" t="str">
        <f aca="false">IFERROR(Limt2!AE20/GAMSlim2!AE20,"")</f>
        <v/>
      </c>
      <c r="AG20" s="128" t="str">
        <f aca="false">IFERROR(Limt2!AF20/GAMSlim2!AF20,"")</f>
        <v/>
      </c>
      <c r="AH20" s="128" t="str">
        <f aca="false">IFERROR(Limt2!AG20/GAMSlim2!AG20,"")</f>
        <v/>
      </c>
      <c r="AI20" s="128" t="str">
        <f aca="false">IFERROR(Limt2!AH20/GAMSlim2!AH20,"")</f>
        <v/>
      </c>
      <c r="AJ20" s="128" t="str">
        <f aca="false">IFERROR(Limt2!AI20/GAMSlim2!AI20,"")</f>
        <v/>
      </c>
      <c r="AK20" s="128" t="str">
        <f aca="false">IFERROR(Limt2!AJ20/GAMSlim2!AJ20,"")</f>
        <v/>
      </c>
      <c r="AL20" s="128" t="str">
        <f aca="false">IFERROR(Limt2!AK20/GAMSlim2!AK20,"")</f>
        <v/>
      </c>
      <c r="AM20" s="128" t="str">
        <f aca="false">IFERROR(Limt2!AL20/GAMSlim2!AL20,"")</f>
        <v/>
      </c>
      <c r="AN20" s="128" t="str">
        <f aca="false">IFERROR(Limt2!AM20/GAMSlim2!AM20,"")</f>
        <v/>
      </c>
      <c r="AO20" s="128" t="str">
        <f aca="false">IFERROR(Limt2!AN20/GAMSlim2!AN20,"")</f>
        <v/>
      </c>
      <c r="AP20" s="128" t="str">
        <f aca="false">IFERROR(Limt2!AO20/GAMSlim2!AO20,"")</f>
        <v/>
      </c>
      <c r="AQ20" s="128" t="str">
        <f aca="false">IFERROR(Limt2!AP20/GAMSlim2!AP20,"")</f>
        <v/>
      </c>
      <c r="AR20" s="128" t="str">
        <f aca="false">IFERROR(Limt2!AQ20/GAMSlim2!AQ20,"")</f>
        <v/>
      </c>
      <c r="AS20" s="128" t="str">
        <f aca="false">IFERROR(Limt2!AR20/GAMSlim2!AR20,"")</f>
        <v/>
      </c>
      <c r="AT20" s="128" t="str">
        <f aca="false">IFERROR(Limt2!AS20/GAMSlim2!AS20,"")</f>
        <v/>
      </c>
      <c r="AU20" s="128" t="str">
        <f aca="false">IFERROR(Limt2!AT20/GAMSlim2!AT20,"")</f>
        <v/>
      </c>
      <c r="AV20" s="128" t="str">
        <f aca="false">IFERROR(Limt2!AU20/GAMSlim2!AU20,"")</f>
        <v/>
      </c>
      <c r="AW20" s="128" t="str">
        <f aca="false">IFERROR(Limt2!AV20/GAMSlim2!AV20,"")</f>
        <v/>
      </c>
      <c r="AX20" s="128" t="str">
        <f aca="false">IFERROR(Limt2!AW20/GAMSlim2!AW20,"")</f>
        <v/>
      </c>
      <c r="AY20" s="128" t="str">
        <f aca="false">IFERROR(Limt2!AX20/GAMSlim2!AX20,"")</f>
        <v/>
      </c>
      <c r="AZ20" s="128" t="str">
        <f aca="false">IFERROR(Limt2!AY20/GAMSlim2!AY20,"")</f>
        <v/>
      </c>
      <c r="BA20" s="128" t="str">
        <f aca="false">IFERROR(Limt2!AZ20/GAMSlim2!AZ20,"")</f>
        <v/>
      </c>
      <c r="BB20" s="128" t="str">
        <f aca="false">IFERROR(Limt2!BA20/GAMSlim2!BA20,"")</f>
        <v/>
      </c>
      <c r="BC20" s="128" t="str">
        <f aca="false">IFERROR(Limt2!BB20/GAMSlim2!BB20,"")</f>
        <v/>
      </c>
      <c r="BD20" s="128" t="str">
        <f aca="false">IFERROR(Limt2!BC20/GAMSlim2!BC20,"")</f>
        <v/>
      </c>
      <c r="BE20" s="128" t="str">
        <f aca="false">IFERROR(Limt2!BD20/GAMSlim2!BD20,"")</f>
        <v/>
      </c>
      <c r="BF20" s="128" t="str">
        <f aca="false">IFERROR(Limt2!BE20/GAMSlim2!BE20,"")</f>
        <v/>
      </c>
      <c r="BG20" s="128" t="str">
        <f aca="false">IFERROR(Limt2!BF20/GAMSlim2!BF20,"")</f>
        <v/>
      </c>
      <c r="BH20" s="128" t="str">
        <f aca="false">IFERROR(Limt2!BG20/GAMSlim2!BG20,"")</f>
        <v/>
      </c>
      <c r="BI20" s="128" t="str">
        <f aca="false">IFERROR(Limt2!BH20/GAMSlim2!BH20,"")</f>
        <v/>
      </c>
      <c r="BJ20" s="128" t="str">
        <f aca="false">IFERROR(Limt2!BI20/GAMSlim2!BI20,"")</f>
        <v/>
      </c>
    </row>
    <row r="21" customFormat="false" ht="12.75" hidden="false" customHeight="false" outlineLevel="0" collapsed="false">
      <c r="A21" s="0" t="str">
        <f aca="false">Limt2!A21</f>
        <v>Total factor productivity</v>
      </c>
      <c r="B21" s="0" t="str">
        <f aca="false">GAMSbase!A21</f>
        <v>Total Factor Productivity</v>
      </c>
      <c r="C21" s="128" t="n">
        <f aca="false">IFERROR(Limt2!B21/GAMSlim2!B21,"")</f>
        <v>1</v>
      </c>
      <c r="D21" s="128" t="n">
        <f aca="false">IFERROR(Limt2!C21/GAMSlim2!C21,"")</f>
        <v>0.99999999999729</v>
      </c>
      <c r="E21" s="128" t="n">
        <f aca="false">IFERROR(Limt2!D21/GAMSlim2!D21,"")</f>
        <v>1.00000000000341</v>
      </c>
      <c r="F21" s="128" t="n">
        <f aca="false">IFERROR(Limt2!E21/GAMSlim2!E21,"")</f>
        <v>1.00000000000755</v>
      </c>
      <c r="G21" s="128" t="n">
        <f aca="false">IFERROR(Limt2!F21/GAMSlim2!F21,"")</f>
        <v>1.00000000000577</v>
      </c>
      <c r="H21" s="128" t="n">
        <f aca="false">IFERROR(Limt2!G21/GAMSlim2!G21,"")</f>
        <v>0.999999999997193</v>
      </c>
      <c r="I21" s="128" t="n">
        <f aca="false">IFERROR(Limt2!H21/GAMSlim2!H21,"")</f>
        <v>0.999999999997647</v>
      </c>
      <c r="J21" s="128" t="n">
        <f aca="false">IFERROR(Limt2!I21/GAMSlim2!I21,"")</f>
        <v>1.0000000000047</v>
      </c>
      <c r="K21" s="128" t="n">
        <f aca="false">IFERROR(Limt2!J21/GAMSlim2!J21,"")</f>
        <v>1.00000000000544</v>
      </c>
      <c r="L21" s="128" t="n">
        <f aca="false">IFERROR(Limt2!K21/GAMSlim2!K21,"")</f>
        <v>1.00000000000499</v>
      </c>
      <c r="M21" s="128" t="n">
        <f aca="false">IFERROR(Limt2!L21/GAMSlim2!L21,"")</f>
        <v>0.999999999993883</v>
      </c>
      <c r="N21" s="128" t="n">
        <f aca="false">IFERROR(Limt2!M21/GAMSlim2!M21,"")</f>
        <v>1.00000000000593</v>
      </c>
      <c r="O21" s="128" t="n">
        <f aca="false">IFERROR(Limt2!N21/GAMSlim2!N21,"")</f>
        <v>1.00000000000194</v>
      </c>
      <c r="P21" s="128" t="n">
        <f aca="false">IFERROR(Limt2!O21/GAMSlim2!O21,"")</f>
        <v>0.999999999996614</v>
      </c>
      <c r="Q21" s="128" t="n">
        <f aca="false">IFERROR(Limt2!P21/GAMSlim2!P21,"")</f>
        <v>0.999999999999853</v>
      </c>
      <c r="R21" s="128" t="n">
        <f aca="false">IFERROR(Limt2!Q21/GAMSlim2!Q21,"")</f>
        <v>1.00000000000005</v>
      </c>
      <c r="S21" s="128" t="n">
        <f aca="false">IFERROR(Limt2!R21/GAMSlim2!R21,"")</f>
        <v>0.999999999996313</v>
      </c>
      <c r="T21" s="128" t="n">
        <f aca="false">IFERROR(Limt2!S21/GAMSlim2!S21,"")</f>
        <v>1.00000000000185</v>
      </c>
      <c r="U21" s="128" t="n">
        <f aca="false">IFERROR(Limt2!T21/GAMSlim2!T21,"")</f>
        <v>0.999999999999115</v>
      </c>
      <c r="V21" s="128" t="n">
        <f aca="false">IFERROR(Limt2!U21/GAMSlim2!U21,"")</f>
        <v>1.00000000000266</v>
      </c>
      <c r="W21" s="128" t="n">
        <f aca="false">IFERROR(Limt2!V21/GAMSlim2!V21,"")</f>
        <v>0.999999999997764</v>
      </c>
      <c r="X21" s="128" t="n">
        <f aca="false">IFERROR(Limt2!W21/GAMSlim2!W21,"")</f>
        <v>0.99999999999752</v>
      </c>
      <c r="Y21" s="128" t="n">
        <f aca="false">IFERROR(Limt2!X21/GAMSlim2!X21,"")</f>
        <v>0.99999999999838</v>
      </c>
      <c r="Z21" s="128" t="n">
        <f aca="false">IFERROR(Limt2!Y21/GAMSlim2!Y21,"")</f>
        <v>1.00000000000206</v>
      </c>
      <c r="AA21" s="128" t="n">
        <f aca="false">IFERROR(Limt2!Z21/GAMSlim2!Z21,"")</f>
        <v>0.999999999997822</v>
      </c>
      <c r="AB21" s="128" t="n">
        <f aca="false">IFERROR(Limt2!AA21/GAMSlim2!AA21,"")</f>
        <v>1.00000000000081</v>
      </c>
      <c r="AC21" s="128" t="n">
        <f aca="false">IFERROR(Limt2!AB21/GAMSlim2!AB21,"")</f>
        <v>0.999999999999582</v>
      </c>
      <c r="AD21" s="128" t="n">
        <f aca="false">IFERROR(Limt2!AC21/GAMSlim2!AC21,"")</f>
        <v>0.999999999997289</v>
      </c>
      <c r="AE21" s="128" t="n">
        <f aca="false">IFERROR(Limt2!AD21/GAMSlim2!AD21,"")</f>
        <v>1.00000000000204</v>
      </c>
      <c r="AF21" s="128" t="n">
        <f aca="false">IFERROR(Limt2!AE21/GAMSlim2!AE21,"")</f>
        <v>1.00000000000067</v>
      </c>
      <c r="AG21" s="128" t="n">
        <f aca="false">IFERROR(Limt2!AF21/GAMSlim2!AF21,"")</f>
        <v>0.999999999997483</v>
      </c>
      <c r="AH21" s="128" t="n">
        <f aca="false">IFERROR(Limt2!AG21/GAMSlim2!AG21,"")</f>
        <v>1.00000000000236</v>
      </c>
      <c r="AI21" s="128" t="n">
        <f aca="false">IFERROR(Limt2!AH21/GAMSlim2!AH21,"")</f>
        <v>0.999999999997674</v>
      </c>
      <c r="AJ21" s="128" t="n">
        <f aca="false">IFERROR(Limt2!AI21/GAMSlim2!AI21,"")</f>
        <v>0.999999999999034</v>
      </c>
      <c r="AK21" s="128" t="n">
        <f aca="false">IFERROR(Limt2!AJ21/GAMSlim2!AJ21,"")</f>
        <v>1.0000000000001</v>
      </c>
      <c r="AL21" s="128" t="n">
        <f aca="false">IFERROR(Limt2!AK21/GAMSlim2!AK21,"")</f>
        <v>1.00000000000131</v>
      </c>
      <c r="AM21" s="128" t="n">
        <f aca="false">IFERROR(Limt2!AL21/GAMSlim2!AL21,"")</f>
        <v>0.999999999998701</v>
      </c>
      <c r="AN21" s="128" t="n">
        <f aca="false">IFERROR(Limt2!AM21/GAMSlim2!AM21,"")</f>
        <v>1.00000000000056</v>
      </c>
      <c r="AO21" s="128" t="n">
        <f aca="false">IFERROR(Limt2!AN21/GAMSlim2!AN21,"")</f>
        <v>1.00000000000141</v>
      </c>
      <c r="AP21" s="128" t="n">
        <f aca="false">IFERROR(Limt2!AO21/GAMSlim2!AO21,"")</f>
        <v>1.00000000000087</v>
      </c>
      <c r="AQ21" s="128" t="n">
        <f aca="false">IFERROR(Limt2!AP21/GAMSlim2!AP21,"")</f>
        <v>1.00000000000003</v>
      </c>
      <c r="AR21" s="128" t="n">
        <f aca="false">IFERROR(Limt2!AQ21/GAMSlim2!AQ21,"")</f>
        <v>1.0000000000017</v>
      </c>
      <c r="AS21" s="128" t="n">
        <f aca="false">IFERROR(Limt2!AR21/GAMSlim2!AR21,"")</f>
        <v>1.00000000000102</v>
      </c>
      <c r="AT21" s="128" t="n">
        <f aca="false">IFERROR(Limt2!AS21/GAMSlim2!AS21,"")</f>
        <v>0.999999999998378</v>
      </c>
      <c r="AU21" s="128" t="n">
        <f aca="false">IFERROR(Limt2!AT21/GAMSlim2!AT21,"")</f>
        <v>1.00000000000109</v>
      </c>
      <c r="AV21" s="128" t="n">
        <f aca="false">IFERROR(Limt2!AU21/GAMSlim2!AU21,"")</f>
        <v>0.999999999998696</v>
      </c>
      <c r="AW21" s="128" t="n">
        <f aca="false">IFERROR(Limt2!AV21/GAMSlim2!AV21,"")</f>
        <v>1.00000000000022</v>
      </c>
      <c r="AX21" s="128" t="n">
        <f aca="false">IFERROR(Limt2!AW21/GAMSlim2!AW21,"")</f>
        <v>1.00000000000112</v>
      </c>
      <c r="AY21" s="128" t="n">
        <f aca="false">IFERROR(Limt2!AX21/GAMSlim2!AX21,"")</f>
        <v>0.999999999999151</v>
      </c>
      <c r="AZ21" s="128" t="n">
        <f aca="false">IFERROR(Limt2!AY21/GAMSlim2!AY21,"")</f>
        <v>1.00000000000059</v>
      </c>
      <c r="BA21" s="128" t="n">
        <f aca="false">IFERROR(Limt2!AZ21/GAMSlim2!AZ21,"")</f>
        <v>0.999999999999846</v>
      </c>
      <c r="BB21" s="128" t="n">
        <f aca="false">IFERROR(Limt2!BA21/GAMSlim2!BA21,"")</f>
        <v>0.999999999999078</v>
      </c>
      <c r="BC21" s="128" t="n">
        <f aca="false">IFERROR(Limt2!BB21/GAMSlim2!BB21,"")</f>
        <v>0.999999999998499</v>
      </c>
      <c r="BD21" s="128" t="n">
        <f aca="false">IFERROR(Limt2!BC21/GAMSlim2!BC21,"")</f>
        <v>0.999999999999</v>
      </c>
      <c r="BE21" s="128" t="n">
        <f aca="false">IFERROR(Limt2!BD21/GAMSlim2!BD21,"")</f>
        <v>1.00000000000023</v>
      </c>
      <c r="BF21" s="128" t="n">
        <f aca="false">IFERROR(Limt2!BE21/GAMSlim2!BE21,"")</f>
        <v>0.999999999999516</v>
      </c>
      <c r="BG21" s="128" t="n">
        <f aca="false">IFERROR(Limt2!BF21/GAMSlim2!BF21,"")</f>
        <v>0.999999999998748</v>
      </c>
      <c r="BH21" s="128" t="n">
        <f aca="false">IFERROR(Limt2!BG21/GAMSlim2!BG21,"")</f>
        <v>1.00000000000036</v>
      </c>
      <c r="BI21" s="128" t="n">
        <f aca="false">IFERROR(Limt2!BH21/GAMSlim2!BH21,"")</f>
        <v>1.0000000000001</v>
      </c>
      <c r="BJ21" s="128" t="n">
        <f aca="false">IFERROR(Limt2!BI21/GAMSlim2!BI21,"")</f>
        <v>0.999999999999915</v>
      </c>
    </row>
    <row r="22" customFormat="false" ht="12.75" hidden="false" customHeight="false" outlineLevel="0" collapsed="false">
      <c r="A22" s="0" t="str">
        <f aca="false">Limt2!A22</f>
        <v>     Initial level of total factor productivity</v>
      </c>
      <c r="B22" s="0" t="str">
        <f aca="false">GAMSbase!A22</f>
        <v>Initial Total Factor Productivity</v>
      </c>
      <c r="C22" s="128" t="n">
        <f aca="false">IFERROR(Limt2!B22/GAMSlim2!B22,"")</f>
        <v>1</v>
      </c>
      <c r="D22" s="128" t="str">
        <f aca="false">IFERROR(Limt2!C22/GAMSlim2!C22,"")</f>
        <v/>
      </c>
      <c r="E22" s="128" t="str">
        <f aca="false">IFERROR(Limt2!D22/GAMSlim2!D22,"")</f>
        <v/>
      </c>
      <c r="F22" s="128" t="str">
        <f aca="false">IFERROR(Limt2!E22/GAMSlim2!E22,"")</f>
        <v/>
      </c>
      <c r="G22" s="128" t="str">
        <f aca="false">IFERROR(Limt2!F22/GAMSlim2!F22,"")</f>
        <v/>
      </c>
      <c r="H22" s="128" t="str">
        <f aca="false">IFERROR(Limt2!G22/GAMSlim2!G22,"")</f>
        <v/>
      </c>
      <c r="I22" s="128" t="str">
        <f aca="false">IFERROR(Limt2!H22/GAMSlim2!H22,"")</f>
        <v/>
      </c>
      <c r="J22" s="128" t="str">
        <f aca="false">IFERROR(Limt2!I22/GAMSlim2!I22,"")</f>
        <v/>
      </c>
      <c r="K22" s="128" t="str">
        <f aca="false">IFERROR(Limt2!J22/GAMSlim2!J22,"")</f>
        <v/>
      </c>
      <c r="L22" s="128" t="str">
        <f aca="false">IFERROR(Limt2!K22/GAMSlim2!K22,"")</f>
        <v/>
      </c>
      <c r="M22" s="128" t="str">
        <f aca="false">IFERROR(Limt2!L22/GAMSlim2!L22,"")</f>
        <v/>
      </c>
      <c r="N22" s="128" t="str">
        <f aca="false">IFERROR(Limt2!M22/GAMSlim2!M22,"")</f>
        <v/>
      </c>
      <c r="O22" s="128" t="str">
        <f aca="false">IFERROR(Limt2!N22/GAMSlim2!N22,"")</f>
        <v/>
      </c>
      <c r="P22" s="128" t="str">
        <f aca="false">IFERROR(Limt2!O22/GAMSlim2!O22,"")</f>
        <v/>
      </c>
      <c r="Q22" s="128" t="str">
        <f aca="false">IFERROR(Limt2!P22/GAMSlim2!P22,"")</f>
        <v/>
      </c>
      <c r="R22" s="128" t="str">
        <f aca="false">IFERROR(Limt2!Q22/GAMSlim2!Q22,"")</f>
        <v/>
      </c>
      <c r="S22" s="128" t="str">
        <f aca="false">IFERROR(Limt2!R22/GAMSlim2!R22,"")</f>
        <v/>
      </c>
      <c r="T22" s="128" t="str">
        <f aca="false">IFERROR(Limt2!S22/GAMSlim2!S22,"")</f>
        <v/>
      </c>
      <c r="U22" s="128" t="str">
        <f aca="false">IFERROR(Limt2!T22/GAMSlim2!T22,"")</f>
        <v/>
      </c>
      <c r="V22" s="128" t="str">
        <f aca="false">IFERROR(Limt2!U22/GAMSlim2!U22,"")</f>
        <v/>
      </c>
      <c r="W22" s="128" t="str">
        <f aca="false">IFERROR(Limt2!V22/GAMSlim2!V22,"")</f>
        <v/>
      </c>
      <c r="X22" s="128" t="str">
        <f aca="false">IFERROR(Limt2!W22/GAMSlim2!W22,"")</f>
        <v/>
      </c>
      <c r="Y22" s="128" t="str">
        <f aca="false">IFERROR(Limt2!X22/GAMSlim2!X22,"")</f>
        <v/>
      </c>
      <c r="Z22" s="128" t="str">
        <f aca="false">IFERROR(Limt2!Y22/GAMSlim2!Y22,"")</f>
        <v/>
      </c>
      <c r="AA22" s="128" t="str">
        <f aca="false">IFERROR(Limt2!Z22/GAMSlim2!Z22,"")</f>
        <v/>
      </c>
      <c r="AB22" s="128" t="str">
        <f aca="false">IFERROR(Limt2!AA22/GAMSlim2!AA22,"")</f>
        <v/>
      </c>
      <c r="AC22" s="128" t="str">
        <f aca="false">IFERROR(Limt2!AB22/GAMSlim2!AB22,"")</f>
        <v/>
      </c>
      <c r="AD22" s="128" t="str">
        <f aca="false">IFERROR(Limt2!AC22/GAMSlim2!AC22,"")</f>
        <v/>
      </c>
      <c r="AE22" s="128" t="str">
        <f aca="false">IFERROR(Limt2!AD22/GAMSlim2!AD22,"")</f>
        <v/>
      </c>
      <c r="AF22" s="128" t="str">
        <f aca="false">IFERROR(Limt2!AE22/GAMSlim2!AE22,"")</f>
        <v/>
      </c>
      <c r="AG22" s="128" t="str">
        <f aca="false">IFERROR(Limt2!AF22/GAMSlim2!AF22,"")</f>
        <v/>
      </c>
      <c r="AH22" s="128" t="str">
        <f aca="false">IFERROR(Limt2!AG22/GAMSlim2!AG22,"")</f>
        <v/>
      </c>
      <c r="AI22" s="128" t="str">
        <f aca="false">IFERROR(Limt2!AH22/GAMSlim2!AH22,"")</f>
        <v/>
      </c>
      <c r="AJ22" s="128" t="str">
        <f aca="false">IFERROR(Limt2!AI22/GAMSlim2!AI22,"")</f>
        <v/>
      </c>
      <c r="AK22" s="128" t="str">
        <f aca="false">IFERROR(Limt2!AJ22/GAMSlim2!AJ22,"")</f>
        <v/>
      </c>
      <c r="AL22" s="128" t="str">
        <f aca="false">IFERROR(Limt2!AK22/GAMSlim2!AK22,"")</f>
        <v/>
      </c>
      <c r="AM22" s="128" t="str">
        <f aca="false">IFERROR(Limt2!AL22/GAMSlim2!AL22,"")</f>
        <v/>
      </c>
      <c r="AN22" s="128" t="str">
        <f aca="false">IFERROR(Limt2!AM22/GAMSlim2!AM22,"")</f>
        <v/>
      </c>
      <c r="AO22" s="128" t="str">
        <f aca="false">IFERROR(Limt2!AN22/GAMSlim2!AN22,"")</f>
        <v/>
      </c>
      <c r="AP22" s="128" t="str">
        <f aca="false">IFERROR(Limt2!AO22/GAMSlim2!AO22,"")</f>
        <v/>
      </c>
      <c r="AQ22" s="128" t="str">
        <f aca="false">IFERROR(Limt2!AP22/GAMSlim2!AP22,"")</f>
        <v/>
      </c>
      <c r="AR22" s="128" t="str">
        <f aca="false">IFERROR(Limt2!AQ22/GAMSlim2!AQ22,"")</f>
        <v/>
      </c>
      <c r="AS22" s="128" t="str">
        <f aca="false">IFERROR(Limt2!AR22/GAMSlim2!AR22,"")</f>
        <v/>
      </c>
      <c r="AT22" s="128" t="str">
        <f aca="false">IFERROR(Limt2!AS22/GAMSlim2!AS22,"")</f>
        <v/>
      </c>
      <c r="AU22" s="128" t="str">
        <f aca="false">IFERROR(Limt2!AT22/GAMSlim2!AT22,"")</f>
        <v/>
      </c>
      <c r="AV22" s="128" t="str">
        <f aca="false">IFERROR(Limt2!AU22/GAMSlim2!AU22,"")</f>
        <v/>
      </c>
      <c r="AW22" s="128" t="str">
        <f aca="false">IFERROR(Limt2!AV22/GAMSlim2!AV22,"")</f>
        <v/>
      </c>
      <c r="AX22" s="128" t="str">
        <f aca="false">IFERROR(Limt2!AW22/GAMSlim2!AW22,"")</f>
        <v/>
      </c>
      <c r="AY22" s="128" t="str">
        <f aca="false">IFERROR(Limt2!AX22/GAMSlim2!AX22,"")</f>
        <v/>
      </c>
      <c r="AZ22" s="128" t="str">
        <f aca="false">IFERROR(Limt2!AY22/GAMSlim2!AY22,"")</f>
        <v/>
      </c>
      <c r="BA22" s="128" t="str">
        <f aca="false">IFERROR(Limt2!AZ22/GAMSlim2!AZ22,"")</f>
        <v/>
      </c>
      <c r="BB22" s="128" t="str">
        <f aca="false">IFERROR(Limt2!BA22/GAMSlim2!BA22,"")</f>
        <v/>
      </c>
      <c r="BC22" s="128" t="str">
        <f aca="false">IFERROR(Limt2!BB22/GAMSlim2!BB22,"")</f>
        <v/>
      </c>
      <c r="BD22" s="128" t="str">
        <f aca="false">IFERROR(Limt2!BC22/GAMSlim2!BC22,"")</f>
        <v/>
      </c>
      <c r="BE22" s="128" t="str">
        <f aca="false">IFERROR(Limt2!BD22/GAMSlim2!BD22,"")</f>
        <v/>
      </c>
      <c r="BF22" s="128" t="str">
        <f aca="false">IFERROR(Limt2!BE22/GAMSlim2!BE22,"")</f>
        <v/>
      </c>
      <c r="BG22" s="128" t="str">
        <f aca="false">IFERROR(Limt2!BF22/GAMSlim2!BF22,"")</f>
        <v/>
      </c>
      <c r="BH22" s="128" t="str">
        <f aca="false">IFERROR(Limt2!BG22/GAMSlim2!BG22,"")</f>
        <v/>
      </c>
      <c r="BI22" s="128" t="str">
        <f aca="false">IFERROR(Limt2!BH22/GAMSlim2!BH22,"")</f>
        <v/>
      </c>
      <c r="BJ22" s="128" t="str">
        <f aca="false">IFERROR(Limt2!BI22/GAMSlim2!BI22,"")</f>
        <v/>
      </c>
    </row>
    <row r="23" customFormat="false" ht="12.75" hidden="false" customHeight="false" outlineLevel="0" collapsed="false">
      <c r="A23" s="0" t="str">
        <f aca="false">Limt2!A23</f>
        <v>     Rate of growth of productivity (per 5 year, log)</v>
      </c>
      <c r="B23" s="0" t="str">
        <f aca="false">GAMSbase!A23</f>
        <v>Rate of Growth of Productivity</v>
      </c>
      <c r="C23" s="128" t="n">
        <f aca="false">IFERROR(Limt2!B23/GAMSlim2!B23,"")</f>
        <v>1</v>
      </c>
      <c r="D23" s="128" t="n">
        <f aca="false">IFERROR(Limt2!C23/GAMSlim2!C23,"")</f>
        <v>0.999999999352146</v>
      </c>
      <c r="E23" s="128" t="n">
        <f aca="false">IFERROR(Limt2!D23/GAMSlim2!D23,"")</f>
        <v>0.999999999370366</v>
      </c>
      <c r="F23" s="128" t="n">
        <f aca="false">IFERROR(Limt2!E23/GAMSlim2!E23,"")</f>
        <v>1.00000000050453</v>
      </c>
      <c r="G23" s="128" t="n">
        <f aca="false">IFERROR(Limt2!F23/GAMSlim2!F23,"")</f>
        <v>1.00000000000935</v>
      </c>
      <c r="H23" s="128" t="n">
        <f aca="false">IFERROR(Limt2!G23/GAMSlim2!G23,"")</f>
        <v>1.00000000055267</v>
      </c>
      <c r="I23" s="128" t="n">
        <f aca="false">IFERROR(Limt2!H23/GAMSlim2!H23,"")</f>
        <v>1.00000000002259</v>
      </c>
      <c r="J23" s="128" t="n">
        <f aca="false">IFERROR(Limt2!I23/GAMSlim2!I23,"")</f>
        <v>1.00000000049417</v>
      </c>
      <c r="K23" s="128" t="n">
        <f aca="false">IFERROR(Limt2!J23/GAMSlim2!J23,"")</f>
        <v>1.00000000039035</v>
      </c>
      <c r="L23" s="128" t="n">
        <f aca="false">IFERROR(Limt2!K23/GAMSlim2!K23,"")</f>
        <v>0.99999999921421</v>
      </c>
      <c r="M23" s="128" t="n">
        <f aca="false">IFERROR(Limt2!L23/GAMSlim2!L23,"")</f>
        <v>1.00000000057849</v>
      </c>
      <c r="N23" s="128" t="n">
        <f aca="false">IFERROR(Limt2!M23/GAMSlim2!M23,"")</f>
        <v>1.00000000072405</v>
      </c>
      <c r="O23" s="128" t="n">
        <f aca="false">IFERROR(Limt2!N23/GAMSlim2!N23,"")</f>
        <v>0.999999999267214</v>
      </c>
      <c r="P23" s="128" t="n">
        <f aca="false">IFERROR(Limt2!O23/GAMSlim2!O23,"")</f>
        <v>0.999999999726198</v>
      </c>
      <c r="Q23" s="128" t="n">
        <f aca="false">IFERROR(Limt2!P23/GAMSlim2!P23,"")</f>
        <v>0.999999999333217</v>
      </c>
      <c r="R23" s="128" t="n">
        <f aca="false">IFERROR(Limt2!Q23/GAMSlim2!Q23,"")</f>
        <v>0.999999999565639</v>
      </c>
      <c r="S23" s="128" t="n">
        <f aca="false">IFERROR(Limt2!R23/GAMSlim2!R23,"")</f>
        <v>0.999999999032097</v>
      </c>
      <c r="T23" s="128" t="n">
        <f aca="false">IFERROR(Limt2!S23/GAMSlim2!S23,"")</f>
        <v>1.00000000055163</v>
      </c>
      <c r="U23" s="128" t="n">
        <f aca="false">IFERROR(Limt2!T23/GAMSlim2!T23,"")</f>
        <v>1.00000000081554</v>
      </c>
      <c r="V23" s="128" t="n">
        <f aca="false">IFERROR(Limt2!U23/GAMSlim2!U23,"")</f>
        <v>0.999999999043422</v>
      </c>
      <c r="W23" s="128" t="n">
        <f aca="false">IFERROR(Limt2!V23/GAMSlim2!V23,"")</f>
        <v>0.999999998879699</v>
      </c>
      <c r="X23" s="128" t="n">
        <f aca="false">IFERROR(Limt2!W23/GAMSlim2!W23,"")</f>
        <v>0.999999999513839</v>
      </c>
      <c r="Y23" s="128" t="n">
        <f aca="false">IFERROR(Limt2!X23/GAMSlim2!X23,"")</f>
        <v>1.00000000060846</v>
      </c>
      <c r="Z23" s="128" t="n">
        <f aca="false">IFERROR(Limt2!Y23/GAMSlim2!Y23,"")</f>
        <v>0.999999998895088</v>
      </c>
      <c r="AA23" s="128" t="n">
        <f aca="false">IFERROR(Limt2!Z23/GAMSlim2!Z23,"")</f>
        <v>1.0000000005419</v>
      </c>
      <c r="AB23" s="128" t="n">
        <f aca="false">IFERROR(Limt2!AA23/GAMSlim2!AA23,"")</f>
        <v>0.999999999103361</v>
      </c>
      <c r="AC23" s="128" t="n">
        <f aca="false">IFERROR(Limt2!AB23/GAMSlim2!AB23,"")</f>
        <v>0.999999999809816</v>
      </c>
      <c r="AD23" s="128" t="n">
        <f aca="false">IFERROR(Limt2!AC23/GAMSlim2!AC23,"")</f>
        <v>1.00000000089951</v>
      </c>
      <c r="AE23" s="128" t="n">
        <f aca="false">IFERROR(Limt2!AD23/GAMSlim2!AD23,"")</f>
        <v>0.999999998560255</v>
      </c>
      <c r="AF23" s="128" t="n">
        <f aca="false">IFERROR(Limt2!AE23/GAMSlim2!AE23,"")</f>
        <v>0.999999999714884</v>
      </c>
      <c r="AG23" s="128" t="n">
        <f aca="false">IFERROR(Limt2!AF23/GAMSlim2!AF23,"")</f>
        <v>1.00000000060735</v>
      </c>
      <c r="AH23" s="128" t="n">
        <f aca="false">IFERROR(Limt2!AG23/GAMSlim2!AG23,"")</f>
        <v>1.000000000621</v>
      </c>
      <c r="AI23" s="128" t="n">
        <f aca="false">IFERROR(Limt2!AH23/GAMSlim2!AH23,"")</f>
        <v>0.999999999736644</v>
      </c>
      <c r="AJ23" s="128" t="n">
        <f aca="false">IFERROR(Limt2!AI23/GAMSlim2!AI23,"")</f>
        <v>0.999999999684601</v>
      </c>
      <c r="AK23" s="128" t="n">
        <f aca="false">IFERROR(Limt2!AJ23/GAMSlim2!AJ23,"")</f>
        <v>0.999999999075831</v>
      </c>
      <c r="AL23" s="128" t="n">
        <f aca="false">IFERROR(Limt2!AK23/GAMSlim2!AK23,"")</f>
        <v>0.999999999268632</v>
      </c>
      <c r="AM23" s="128" t="n">
        <f aca="false">IFERROR(Limt2!AL23/GAMSlim2!AL23,"")</f>
        <v>1.00000000096728</v>
      </c>
      <c r="AN23" s="128" t="n">
        <f aca="false">IFERROR(Limt2!AM23/GAMSlim2!AM23,"")</f>
        <v>1.00000000095793</v>
      </c>
      <c r="AO23" s="128" t="n">
        <f aca="false">IFERROR(Limt2!AN23/GAMSlim2!AN23,"")</f>
        <v>1.00000000092964</v>
      </c>
      <c r="AP23" s="128" t="n">
        <f aca="false">IFERROR(Limt2!AO23/GAMSlim2!AO23,"")</f>
        <v>0.999999998367523</v>
      </c>
      <c r="AQ23" s="128" t="n">
        <f aca="false">IFERROR(Limt2!AP23/GAMSlim2!AP23,"")</f>
        <v>1.00000000172579</v>
      </c>
      <c r="AR23" s="128" t="n">
        <f aca="false">IFERROR(Limt2!AQ23/GAMSlim2!AQ23,"")</f>
        <v>1.00000000159316</v>
      </c>
      <c r="AS23" s="128" t="n">
        <f aca="false">IFERROR(Limt2!AR23/GAMSlim2!AR23,"")</f>
        <v>0.999999999709124</v>
      </c>
      <c r="AT23" s="128" t="n">
        <f aca="false">IFERROR(Limt2!AS23/GAMSlim2!AS23,"")</f>
        <v>0.999999998348712</v>
      </c>
      <c r="AU23" s="128" t="n">
        <f aca="false">IFERROR(Limt2!AT23/GAMSlim2!AT23,"")</f>
        <v>0.99999999788199</v>
      </c>
      <c r="AV23" s="128" t="n">
        <f aca="false">IFERROR(Limt2!AU23/GAMSlim2!AU23,"")</f>
        <v>0.999999999561788</v>
      </c>
      <c r="AW23" s="128" t="n">
        <f aca="false">IFERROR(Limt2!AV23/GAMSlim2!AV23,"")</f>
        <v>0.999999999583429</v>
      </c>
      <c r="AX23" s="128" t="n">
        <f aca="false">IFERROR(Limt2!AW23/GAMSlim2!AW23,"")</f>
        <v>0.999999998399028</v>
      </c>
      <c r="AY23" s="128" t="n">
        <f aca="false">IFERROR(Limt2!AX23/GAMSlim2!AX23,"")</f>
        <v>1.00000000191735</v>
      </c>
      <c r="AZ23" s="128" t="n">
        <f aca="false">IFERROR(Limt2!AY23/GAMSlim2!AY23,"")</f>
        <v>1.00000000163791</v>
      </c>
      <c r="BA23" s="128" t="n">
        <f aca="false">IFERROR(Limt2!AZ23/GAMSlim2!AZ23,"")</f>
        <v>0.999999997261402</v>
      </c>
      <c r="BB23" s="128" t="n">
        <f aca="false">IFERROR(Limt2!BA23/GAMSlim2!BA23,"")</f>
        <v>1.00000000105017</v>
      </c>
      <c r="BC23" s="128" t="n">
        <f aca="false">IFERROR(Limt2!BB23/GAMSlim2!BB23,"")</f>
        <v>1.00000000149755</v>
      </c>
      <c r="BD23" s="128" t="n">
        <f aca="false">IFERROR(Limt2!BC23/GAMSlim2!BC23,"")</f>
        <v>1.00000000167614</v>
      </c>
      <c r="BE23" s="128" t="n">
        <f aca="false">IFERROR(Limt2!BD23/GAMSlim2!BD23,"")</f>
        <v>1.00000000176574</v>
      </c>
      <c r="BF23" s="128" t="n">
        <f aca="false">IFERROR(Limt2!BE23/GAMSlim2!BE23,"")</f>
        <v>0.999999998750297</v>
      </c>
      <c r="BG23" s="128" t="n">
        <f aca="false">IFERROR(Limt2!BF23/GAMSlim2!BF23,"")</f>
        <v>1.00000000048313</v>
      </c>
      <c r="BH23" s="128" t="n">
        <f aca="false">IFERROR(Limt2!BG23/GAMSlim2!BG23,"")</f>
        <v>1.00000000117247</v>
      </c>
      <c r="BI23" s="128" t="n">
        <f aca="false">IFERROR(Limt2!BH23/GAMSlim2!BH23,"")</f>
        <v>1.00000000351524</v>
      </c>
      <c r="BJ23" s="128" t="n">
        <f aca="false">IFERROR(Limt2!BI23/GAMSlim2!BI23,"")</f>
        <v>1.00000000127876</v>
      </c>
    </row>
    <row r="24" customFormat="false" ht="12.75" hidden="false" customHeight="false" outlineLevel="0" collapsed="false">
      <c r="A24" s="0" t="str">
        <f aca="false">Limt2!A24</f>
        <v>DAMAGE FUNCTION</v>
      </c>
      <c r="B24" s="0" t="str">
        <f aca="false">GAMSbase!A24</f>
        <v>* DAMAGE FUNCTION</v>
      </c>
      <c r="C24" s="128" t="str">
        <f aca="false">IFERROR(Limt2!B24/GAMSlim2!B24,"")</f>
        <v/>
      </c>
      <c r="D24" s="128" t="str">
        <f aca="false">IFERROR(Limt2!C24/GAMSlim2!C24,"")</f>
        <v/>
      </c>
      <c r="E24" s="128" t="str">
        <f aca="false">IFERROR(Limt2!D24/GAMSlim2!D24,"")</f>
        <v/>
      </c>
      <c r="F24" s="128" t="str">
        <f aca="false">IFERROR(Limt2!E24/GAMSlim2!E24,"")</f>
        <v/>
      </c>
      <c r="G24" s="128" t="str">
        <f aca="false">IFERROR(Limt2!F24/GAMSlim2!F24,"")</f>
        <v/>
      </c>
      <c r="H24" s="128" t="str">
        <f aca="false">IFERROR(Limt2!G24/GAMSlim2!G24,"")</f>
        <v/>
      </c>
      <c r="I24" s="128" t="str">
        <f aca="false">IFERROR(Limt2!H24/GAMSlim2!H24,"")</f>
        <v/>
      </c>
      <c r="J24" s="128" t="str">
        <f aca="false">IFERROR(Limt2!I24/GAMSlim2!I24,"")</f>
        <v/>
      </c>
      <c r="K24" s="128" t="str">
        <f aca="false">IFERROR(Limt2!J24/GAMSlim2!J24,"")</f>
        <v/>
      </c>
      <c r="L24" s="128" t="str">
        <f aca="false">IFERROR(Limt2!K24/GAMSlim2!K24,"")</f>
        <v/>
      </c>
      <c r="M24" s="128" t="str">
        <f aca="false">IFERROR(Limt2!L24/GAMSlim2!L24,"")</f>
        <v/>
      </c>
      <c r="N24" s="128" t="str">
        <f aca="false">IFERROR(Limt2!M24/GAMSlim2!M24,"")</f>
        <v/>
      </c>
      <c r="O24" s="128" t="str">
        <f aca="false">IFERROR(Limt2!N24/GAMSlim2!N24,"")</f>
        <v/>
      </c>
      <c r="P24" s="128" t="str">
        <f aca="false">IFERROR(Limt2!O24/GAMSlim2!O24,"")</f>
        <v/>
      </c>
      <c r="Q24" s="128" t="str">
        <f aca="false">IFERROR(Limt2!P24/GAMSlim2!P24,"")</f>
        <v/>
      </c>
      <c r="R24" s="128" t="str">
        <f aca="false">IFERROR(Limt2!Q24/GAMSlim2!Q24,"")</f>
        <v/>
      </c>
      <c r="S24" s="128" t="str">
        <f aca="false">IFERROR(Limt2!R24/GAMSlim2!R24,"")</f>
        <v/>
      </c>
      <c r="T24" s="128" t="str">
        <f aca="false">IFERROR(Limt2!S24/GAMSlim2!S24,"")</f>
        <v/>
      </c>
      <c r="U24" s="128" t="str">
        <f aca="false">IFERROR(Limt2!T24/GAMSlim2!T24,"")</f>
        <v/>
      </c>
      <c r="V24" s="128" t="str">
        <f aca="false">IFERROR(Limt2!U24/GAMSlim2!U24,"")</f>
        <v/>
      </c>
      <c r="W24" s="128" t="str">
        <f aca="false">IFERROR(Limt2!V24/GAMSlim2!V24,"")</f>
        <v/>
      </c>
      <c r="X24" s="128" t="str">
        <f aca="false">IFERROR(Limt2!W24/GAMSlim2!W24,"")</f>
        <v/>
      </c>
      <c r="Y24" s="128" t="str">
        <f aca="false">IFERROR(Limt2!X24/GAMSlim2!X24,"")</f>
        <v/>
      </c>
      <c r="Z24" s="128" t="str">
        <f aca="false">IFERROR(Limt2!Y24/GAMSlim2!Y24,"")</f>
        <v/>
      </c>
      <c r="AA24" s="128" t="str">
        <f aca="false">IFERROR(Limt2!Z24/GAMSlim2!Z24,"")</f>
        <v/>
      </c>
      <c r="AB24" s="128" t="str">
        <f aca="false">IFERROR(Limt2!AA24/GAMSlim2!AA24,"")</f>
        <v/>
      </c>
      <c r="AC24" s="128" t="str">
        <f aca="false">IFERROR(Limt2!AB24/GAMSlim2!AB24,"")</f>
        <v/>
      </c>
      <c r="AD24" s="128" t="str">
        <f aca="false">IFERROR(Limt2!AC24/GAMSlim2!AC24,"")</f>
        <v/>
      </c>
      <c r="AE24" s="128" t="str">
        <f aca="false">IFERROR(Limt2!AD24/GAMSlim2!AD24,"")</f>
        <v/>
      </c>
      <c r="AF24" s="128" t="str">
        <f aca="false">IFERROR(Limt2!AE24/GAMSlim2!AE24,"")</f>
        <v/>
      </c>
      <c r="AG24" s="128" t="str">
        <f aca="false">IFERROR(Limt2!AF24/GAMSlim2!AF24,"")</f>
        <v/>
      </c>
      <c r="AH24" s="128" t="str">
        <f aca="false">IFERROR(Limt2!AG24/GAMSlim2!AG24,"")</f>
        <v/>
      </c>
      <c r="AI24" s="128" t="str">
        <f aca="false">IFERROR(Limt2!AH24/GAMSlim2!AH24,"")</f>
        <v/>
      </c>
      <c r="AJ24" s="128" t="str">
        <f aca="false">IFERROR(Limt2!AI24/GAMSlim2!AI24,"")</f>
        <v/>
      </c>
      <c r="AK24" s="128" t="str">
        <f aca="false">IFERROR(Limt2!AJ24/GAMSlim2!AJ24,"")</f>
        <v/>
      </c>
      <c r="AL24" s="128" t="str">
        <f aca="false">IFERROR(Limt2!AK24/GAMSlim2!AK24,"")</f>
        <v/>
      </c>
      <c r="AM24" s="128" t="str">
        <f aca="false">IFERROR(Limt2!AL24/GAMSlim2!AL24,"")</f>
        <v/>
      </c>
      <c r="AN24" s="128" t="str">
        <f aca="false">IFERROR(Limt2!AM24/GAMSlim2!AM24,"")</f>
        <v/>
      </c>
      <c r="AO24" s="128" t="str">
        <f aca="false">IFERROR(Limt2!AN24/GAMSlim2!AN24,"")</f>
        <v/>
      </c>
      <c r="AP24" s="128" t="str">
        <f aca="false">IFERROR(Limt2!AO24/GAMSlim2!AO24,"")</f>
        <v/>
      </c>
      <c r="AQ24" s="128" t="str">
        <f aca="false">IFERROR(Limt2!AP24/GAMSlim2!AP24,"")</f>
        <v/>
      </c>
      <c r="AR24" s="128" t="str">
        <f aca="false">IFERROR(Limt2!AQ24/GAMSlim2!AQ24,"")</f>
        <v/>
      </c>
      <c r="AS24" s="128" t="str">
        <f aca="false">IFERROR(Limt2!AR24/GAMSlim2!AR24,"")</f>
        <v/>
      </c>
      <c r="AT24" s="128" t="str">
        <f aca="false">IFERROR(Limt2!AS24/GAMSlim2!AS24,"")</f>
        <v/>
      </c>
      <c r="AU24" s="128" t="str">
        <f aca="false">IFERROR(Limt2!AT24/GAMSlim2!AT24,"")</f>
        <v/>
      </c>
      <c r="AV24" s="128" t="str">
        <f aca="false">IFERROR(Limt2!AU24/GAMSlim2!AU24,"")</f>
        <v/>
      </c>
      <c r="AW24" s="128" t="str">
        <f aca="false">IFERROR(Limt2!AV24/GAMSlim2!AV24,"")</f>
        <v/>
      </c>
      <c r="AX24" s="128" t="str">
        <f aca="false">IFERROR(Limt2!AW24/GAMSlim2!AW24,"")</f>
        <v/>
      </c>
      <c r="AY24" s="128" t="str">
        <f aca="false">IFERROR(Limt2!AX24/GAMSlim2!AX24,"")</f>
        <v/>
      </c>
      <c r="AZ24" s="128" t="str">
        <f aca="false">IFERROR(Limt2!AY24/GAMSlim2!AY24,"")</f>
        <v/>
      </c>
      <c r="BA24" s="128" t="str">
        <f aca="false">IFERROR(Limt2!AZ24/GAMSlim2!AZ24,"")</f>
        <v/>
      </c>
      <c r="BB24" s="128" t="str">
        <f aca="false">IFERROR(Limt2!BA24/GAMSlim2!BA24,"")</f>
        <v/>
      </c>
      <c r="BC24" s="128" t="str">
        <f aca="false">IFERROR(Limt2!BB24/GAMSlim2!BB24,"")</f>
        <v/>
      </c>
      <c r="BD24" s="128" t="str">
        <f aca="false">IFERROR(Limt2!BC24/GAMSlim2!BC24,"")</f>
        <v/>
      </c>
      <c r="BE24" s="128" t="str">
        <f aca="false">IFERROR(Limt2!BD24/GAMSlim2!BD24,"")</f>
        <v/>
      </c>
      <c r="BF24" s="128" t="str">
        <f aca="false">IFERROR(Limt2!BE24/GAMSlim2!BE24,"")</f>
        <v/>
      </c>
      <c r="BG24" s="128" t="str">
        <f aca="false">IFERROR(Limt2!BF24/GAMSlim2!BF24,"")</f>
        <v/>
      </c>
      <c r="BH24" s="128" t="str">
        <f aca="false">IFERROR(Limt2!BG24/GAMSlim2!BG24,"")</f>
        <v/>
      </c>
      <c r="BI24" s="128" t="str">
        <f aca="false">IFERROR(Limt2!BH24/GAMSlim2!BH24,"")</f>
        <v/>
      </c>
      <c r="BJ24" s="128" t="str">
        <f aca="false">IFERROR(Limt2!BI24/GAMSlim2!BI24,"")</f>
        <v/>
      </c>
    </row>
    <row r="25" customFormat="false" ht="12.75" hidden="false" customHeight="false" outlineLevel="0" collapsed="false">
      <c r="A25" s="0" t="str">
        <f aca="false">Limt2!A25</f>
        <v>Damage coefficient on temperature</v>
      </c>
      <c r="B25" s="0" t="str">
        <f aca="false">GAMSbase!A25</f>
        <v>Damage Coefficient on Temperature</v>
      </c>
      <c r="C25" s="128" t="str">
        <f aca="false">IFERROR(Limt2!B25/GAMSlim2!B25,"")</f>
        <v/>
      </c>
      <c r="D25" s="128" t="str">
        <f aca="false">IFERROR(Limt2!C25/GAMSlim2!C25,"")</f>
        <v/>
      </c>
      <c r="E25" s="128" t="str">
        <f aca="false">IFERROR(Limt2!D25/GAMSlim2!D25,"")</f>
        <v/>
      </c>
      <c r="F25" s="128" t="str">
        <f aca="false">IFERROR(Limt2!E25/GAMSlim2!E25,"")</f>
        <v/>
      </c>
      <c r="G25" s="128" t="str">
        <f aca="false">IFERROR(Limt2!F25/GAMSlim2!F25,"")</f>
        <v/>
      </c>
      <c r="H25" s="128" t="str">
        <f aca="false">IFERROR(Limt2!G25/GAMSlim2!G25,"")</f>
        <v/>
      </c>
      <c r="I25" s="128" t="str">
        <f aca="false">IFERROR(Limt2!H25/GAMSlim2!H25,"")</f>
        <v/>
      </c>
      <c r="J25" s="128" t="str">
        <f aca="false">IFERROR(Limt2!I25/GAMSlim2!I25,"")</f>
        <v/>
      </c>
      <c r="K25" s="128" t="str">
        <f aca="false">IFERROR(Limt2!J25/GAMSlim2!J25,"")</f>
        <v/>
      </c>
      <c r="L25" s="128" t="str">
        <f aca="false">IFERROR(Limt2!K25/GAMSlim2!K25,"")</f>
        <v/>
      </c>
      <c r="M25" s="128" t="str">
        <f aca="false">IFERROR(Limt2!L25/GAMSlim2!L25,"")</f>
        <v/>
      </c>
      <c r="N25" s="128" t="str">
        <f aca="false">IFERROR(Limt2!M25/GAMSlim2!M25,"")</f>
        <v/>
      </c>
      <c r="O25" s="128" t="str">
        <f aca="false">IFERROR(Limt2!N25/GAMSlim2!N25,"")</f>
        <v/>
      </c>
      <c r="P25" s="128" t="str">
        <f aca="false">IFERROR(Limt2!O25/GAMSlim2!O25,"")</f>
        <v/>
      </c>
      <c r="Q25" s="128" t="str">
        <f aca="false">IFERROR(Limt2!P25/GAMSlim2!P25,"")</f>
        <v/>
      </c>
      <c r="R25" s="128" t="str">
        <f aca="false">IFERROR(Limt2!Q25/GAMSlim2!Q25,"")</f>
        <v/>
      </c>
      <c r="S25" s="128" t="str">
        <f aca="false">IFERROR(Limt2!R25/GAMSlim2!R25,"")</f>
        <v/>
      </c>
      <c r="T25" s="128" t="str">
        <f aca="false">IFERROR(Limt2!S25/GAMSlim2!S25,"")</f>
        <v/>
      </c>
      <c r="U25" s="128" t="str">
        <f aca="false">IFERROR(Limt2!T25/GAMSlim2!T25,"")</f>
        <v/>
      </c>
      <c r="V25" s="128" t="str">
        <f aca="false">IFERROR(Limt2!U25/GAMSlim2!U25,"")</f>
        <v/>
      </c>
      <c r="W25" s="128" t="str">
        <f aca="false">IFERROR(Limt2!V25/GAMSlim2!V25,"")</f>
        <v/>
      </c>
      <c r="X25" s="128" t="str">
        <f aca="false">IFERROR(Limt2!W25/GAMSlim2!W25,"")</f>
        <v/>
      </c>
      <c r="Y25" s="128" t="str">
        <f aca="false">IFERROR(Limt2!X25/GAMSlim2!X25,"")</f>
        <v/>
      </c>
      <c r="Z25" s="128" t="str">
        <f aca="false">IFERROR(Limt2!Y25/GAMSlim2!Y25,"")</f>
        <v/>
      </c>
      <c r="AA25" s="128" t="str">
        <f aca="false">IFERROR(Limt2!Z25/GAMSlim2!Z25,"")</f>
        <v/>
      </c>
      <c r="AB25" s="128" t="str">
        <f aca="false">IFERROR(Limt2!AA25/GAMSlim2!AA25,"")</f>
        <v/>
      </c>
      <c r="AC25" s="128" t="str">
        <f aca="false">IFERROR(Limt2!AB25/GAMSlim2!AB25,"")</f>
        <v/>
      </c>
      <c r="AD25" s="128" t="str">
        <f aca="false">IFERROR(Limt2!AC25/GAMSlim2!AC25,"")</f>
        <v/>
      </c>
      <c r="AE25" s="128" t="str">
        <f aca="false">IFERROR(Limt2!AD25/GAMSlim2!AD25,"")</f>
        <v/>
      </c>
      <c r="AF25" s="128" t="str">
        <f aca="false">IFERROR(Limt2!AE25/GAMSlim2!AE25,"")</f>
        <v/>
      </c>
      <c r="AG25" s="128" t="str">
        <f aca="false">IFERROR(Limt2!AF25/GAMSlim2!AF25,"")</f>
        <v/>
      </c>
      <c r="AH25" s="128" t="str">
        <f aca="false">IFERROR(Limt2!AG25/GAMSlim2!AG25,"")</f>
        <v/>
      </c>
      <c r="AI25" s="128" t="str">
        <f aca="false">IFERROR(Limt2!AH25/GAMSlim2!AH25,"")</f>
        <v/>
      </c>
      <c r="AJ25" s="128" t="str">
        <f aca="false">IFERROR(Limt2!AI25/GAMSlim2!AI25,"")</f>
        <v/>
      </c>
      <c r="AK25" s="128" t="str">
        <f aca="false">IFERROR(Limt2!AJ25/GAMSlim2!AJ25,"")</f>
        <v/>
      </c>
      <c r="AL25" s="128" t="str">
        <f aca="false">IFERROR(Limt2!AK25/GAMSlim2!AK25,"")</f>
        <v/>
      </c>
      <c r="AM25" s="128" t="str">
        <f aca="false">IFERROR(Limt2!AL25/GAMSlim2!AL25,"")</f>
        <v/>
      </c>
      <c r="AN25" s="128" t="str">
        <f aca="false">IFERROR(Limt2!AM25/GAMSlim2!AM25,"")</f>
        <v/>
      </c>
      <c r="AO25" s="128" t="str">
        <f aca="false">IFERROR(Limt2!AN25/GAMSlim2!AN25,"")</f>
        <v/>
      </c>
      <c r="AP25" s="128" t="str">
        <f aca="false">IFERROR(Limt2!AO25/GAMSlim2!AO25,"")</f>
        <v/>
      </c>
      <c r="AQ25" s="128" t="str">
        <f aca="false">IFERROR(Limt2!AP25/GAMSlim2!AP25,"")</f>
        <v/>
      </c>
      <c r="AR25" s="128" t="str">
        <f aca="false">IFERROR(Limt2!AQ25/GAMSlim2!AQ25,"")</f>
        <v/>
      </c>
      <c r="AS25" s="128" t="str">
        <f aca="false">IFERROR(Limt2!AR25/GAMSlim2!AR25,"")</f>
        <v/>
      </c>
      <c r="AT25" s="128" t="str">
        <f aca="false">IFERROR(Limt2!AS25/GAMSlim2!AS25,"")</f>
        <v/>
      </c>
      <c r="AU25" s="128" t="str">
        <f aca="false">IFERROR(Limt2!AT25/GAMSlim2!AT25,"")</f>
        <v/>
      </c>
      <c r="AV25" s="128" t="str">
        <f aca="false">IFERROR(Limt2!AU25/GAMSlim2!AU25,"")</f>
        <v/>
      </c>
      <c r="AW25" s="128" t="str">
        <f aca="false">IFERROR(Limt2!AV25/GAMSlim2!AV25,"")</f>
        <v/>
      </c>
      <c r="AX25" s="128" t="str">
        <f aca="false">IFERROR(Limt2!AW25/GAMSlim2!AW25,"")</f>
        <v/>
      </c>
      <c r="AY25" s="128" t="str">
        <f aca="false">IFERROR(Limt2!AX25/GAMSlim2!AX25,"")</f>
        <v/>
      </c>
      <c r="AZ25" s="128" t="str">
        <f aca="false">IFERROR(Limt2!AY25/GAMSlim2!AY25,"")</f>
        <v/>
      </c>
      <c r="BA25" s="128" t="str">
        <f aca="false">IFERROR(Limt2!AZ25/GAMSlim2!AZ25,"")</f>
        <v/>
      </c>
      <c r="BB25" s="128" t="str">
        <f aca="false">IFERROR(Limt2!BA25/GAMSlim2!BA25,"")</f>
        <v/>
      </c>
      <c r="BC25" s="128" t="str">
        <f aca="false">IFERROR(Limt2!BB25/GAMSlim2!BB25,"")</f>
        <v/>
      </c>
      <c r="BD25" s="128" t="str">
        <f aca="false">IFERROR(Limt2!BC25/GAMSlim2!BC25,"")</f>
        <v/>
      </c>
      <c r="BE25" s="128" t="str">
        <f aca="false">IFERROR(Limt2!BD25/GAMSlim2!BD25,"")</f>
        <v/>
      </c>
      <c r="BF25" s="128" t="str">
        <f aca="false">IFERROR(Limt2!BE25/GAMSlim2!BE25,"")</f>
        <v/>
      </c>
      <c r="BG25" s="128" t="str">
        <f aca="false">IFERROR(Limt2!BF25/GAMSlim2!BF25,"")</f>
        <v/>
      </c>
      <c r="BH25" s="128" t="str">
        <f aca="false">IFERROR(Limt2!BG25/GAMSlim2!BG25,"")</f>
        <v/>
      </c>
      <c r="BI25" s="128" t="str">
        <f aca="false">IFERROR(Limt2!BH25/GAMSlim2!BH25,"")</f>
        <v/>
      </c>
      <c r="BJ25" s="128" t="str">
        <f aca="false">IFERROR(Limt2!BI25/GAMSlim2!BI25,"")</f>
        <v/>
      </c>
    </row>
    <row r="26" customFormat="false" ht="12.75" hidden="false" customHeight="false" outlineLevel="0" collapsed="false">
      <c r="A26" s="0" t="str">
        <f aca="false">Limt2!A26</f>
        <v>Damage coefficient on temperature squared</v>
      </c>
      <c r="B26" s="0" t="str">
        <f aca="false">GAMSbase!A26</f>
        <v>Damage Coefficient on Temperature ^2</v>
      </c>
      <c r="C26" s="128" t="n">
        <f aca="false">IFERROR(Limt2!B26/GAMSlim2!B26,"")</f>
        <v>1</v>
      </c>
      <c r="D26" s="128" t="str">
        <f aca="false">IFERROR(Limt2!C26/GAMSlim2!C26,"")</f>
        <v/>
      </c>
      <c r="E26" s="128" t="str">
        <f aca="false">IFERROR(Limt2!D26/GAMSlim2!D26,"")</f>
        <v/>
      </c>
      <c r="F26" s="128" t="str">
        <f aca="false">IFERROR(Limt2!E26/GAMSlim2!E26,"")</f>
        <v/>
      </c>
      <c r="G26" s="128" t="str">
        <f aca="false">IFERROR(Limt2!F26/GAMSlim2!F26,"")</f>
        <v/>
      </c>
      <c r="H26" s="128" t="str">
        <f aca="false">IFERROR(Limt2!G26/GAMSlim2!G26,"")</f>
        <v/>
      </c>
      <c r="I26" s="128" t="str">
        <f aca="false">IFERROR(Limt2!H26/GAMSlim2!H26,"")</f>
        <v/>
      </c>
      <c r="J26" s="128" t="str">
        <f aca="false">IFERROR(Limt2!I26/GAMSlim2!I26,"")</f>
        <v/>
      </c>
      <c r="K26" s="128" t="str">
        <f aca="false">IFERROR(Limt2!J26/GAMSlim2!J26,"")</f>
        <v/>
      </c>
      <c r="L26" s="128" t="str">
        <f aca="false">IFERROR(Limt2!K26/GAMSlim2!K26,"")</f>
        <v/>
      </c>
      <c r="M26" s="128" t="str">
        <f aca="false">IFERROR(Limt2!L26/GAMSlim2!L26,"")</f>
        <v/>
      </c>
      <c r="N26" s="128" t="str">
        <f aca="false">IFERROR(Limt2!M26/GAMSlim2!M26,"")</f>
        <v/>
      </c>
      <c r="O26" s="128" t="str">
        <f aca="false">IFERROR(Limt2!N26/GAMSlim2!N26,"")</f>
        <v/>
      </c>
      <c r="P26" s="128" t="str">
        <f aca="false">IFERROR(Limt2!O26/GAMSlim2!O26,"")</f>
        <v/>
      </c>
      <c r="Q26" s="128" t="str">
        <f aca="false">IFERROR(Limt2!P26/GAMSlim2!P26,"")</f>
        <v/>
      </c>
      <c r="R26" s="128" t="str">
        <f aca="false">IFERROR(Limt2!Q26/GAMSlim2!Q26,"")</f>
        <v/>
      </c>
      <c r="S26" s="128" t="str">
        <f aca="false">IFERROR(Limt2!R26/GAMSlim2!R26,"")</f>
        <v/>
      </c>
      <c r="T26" s="128" t="str">
        <f aca="false">IFERROR(Limt2!S26/GAMSlim2!S26,"")</f>
        <v/>
      </c>
      <c r="U26" s="128" t="str">
        <f aca="false">IFERROR(Limt2!T26/GAMSlim2!T26,"")</f>
        <v/>
      </c>
      <c r="V26" s="128" t="str">
        <f aca="false">IFERROR(Limt2!U26/GAMSlim2!U26,"")</f>
        <v/>
      </c>
      <c r="W26" s="128" t="str">
        <f aca="false">IFERROR(Limt2!V26/GAMSlim2!V26,"")</f>
        <v/>
      </c>
      <c r="X26" s="128" t="str">
        <f aca="false">IFERROR(Limt2!W26/GAMSlim2!W26,"")</f>
        <v/>
      </c>
      <c r="Y26" s="128" t="str">
        <f aca="false">IFERROR(Limt2!X26/GAMSlim2!X26,"")</f>
        <v/>
      </c>
      <c r="Z26" s="128" t="str">
        <f aca="false">IFERROR(Limt2!Y26/GAMSlim2!Y26,"")</f>
        <v/>
      </c>
      <c r="AA26" s="128" t="str">
        <f aca="false">IFERROR(Limt2!Z26/GAMSlim2!Z26,"")</f>
        <v/>
      </c>
      <c r="AB26" s="128" t="str">
        <f aca="false">IFERROR(Limt2!AA26/GAMSlim2!AA26,"")</f>
        <v/>
      </c>
      <c r="AC26" s="128" t="str">
        <f aca="false">IFERROR(Limt2!AB26/GAMSlim2!AB26,"")</f>
        <v/>
      </c>
      <c r="AD26" s="128" t="str">
        <f aca="false">IFERROR(Limt2!AC26/GAMSlim2!AC26,"")</f>
        <v/>
      </c>
      <c r="AE26" s="128" t="str">
        <f aca="false">IFERROR(Limt2!AD26/GAMSlim2!AD26,"")</f>
        <v/>
      </c>
      <c r="AF26" s="128" t="str">
        <f aca="false">IFERROR(Limt2!AE26/GAMSlim2!AE26,"")</f>
        <v/>
      </c>
      <c r="AG26" s="128" t="str">
        <f aca="false">IFERROR(Limt2!AF26/GAMSlim2!AF26,"")</f>
        <v/>
      </c>
      <c r="AH26" s="128" t="str">
        <f aca="false">IFERROR(Limt2!AG26/GAMSlim2!AG26,"")</f>
        <v/>
      </c>
      <c r="AI26" s="128" t="str">
        <f aca="false">IFERROR(Limt2!AH26/GAMSlim2!AH26,"")</f>
        <v/>
      </c>
      <c r="AJ26" s="128" t="str">
        <f aca="false">IFERROR(Limt2!AI26/GAMSlim2!AI26,"")</f>
        <v/>
      </c>
      <c r="AK26" s="128" t="str">
        <f aca="false">IFERROR(Limt2!AJ26/GAMSlim2!AJ26,"")</f>
        <v/>
      </c>
      <c r="AL26" s="128" t="str">
        <f aca="false">IFERROR(Limt2!AK26/GAMSlim2!AK26,"")</f>
        <v/>
      </c>
      <c r="AM26" s="128" t="str">
        <f aca="false">IFERROR(Limt2!AL26/GAMSlim2!AL26,"")</f>
        <v/>
      </c>
      <c r="AN26" s="128" t="str">
        <f aca="false">IFERROR(Limt2!AM26/GAMSlim2!AM26,"")</f>
        <v/>
      </c>
      <c r="AO26" s="128" t="str">
        <f aca="false">IFERROR(Limt2!AN26/GAMSlim2!AN26,"")</f>
        <v/>
      </c>
      <c r="AP26" s="128" t="str">
        <f aca="false">IFERROR(Limt2!AO26/GAMSlim2!AO26,"")</f>
        <v/>
      </c>
      <c r="AQ26" s="128" t="str">
        <f aca="false">IFERROR(Limt2!AP26/GAMSlim2!AP26,"")</f>
        <v/>
      </c>
      <c r="AR26" s="128" t="str">
        <f aca="false">IFERROR(Limt2!AQ26/GAMSlim2!AQ26,"")</f>
        <v/>
      </c>
      <c r="AS26" s="128" t="str">
        <f aca="false">IFERROR(Limt2!AR26/GAMSlim2!AR26,"")</f>
        <v/>
      </c>
      <c r="AT26" s="128" t="str">
        <f aca="false">IFERROR(Limt2!AS26/GAMSlim2!AS26,"")</f>
        <v/>
      </c>
      <c r="AU26" s="128" t="str">
        <f aca="false">IFERROR(Limt2!AT26/GAMSlim2!AT26,"")</f>
        <v/>
      </c>
      <c r="AV26" s="128" t="str">
        <f aca="false">IFERROR(Limt2!AU26/GAMSlim2!AU26,"")</f>
        <v/>
      </c>
      <c r="AW26" s="128" t="str">
        <f aca="false">IFERROR(Limt2!AV26/GAMSlim2!AV26,"")</f>
        <v/>
      </c>
      <c r="AX26" s="128" t="str">
        <f aca="false">IFERROR(Limt2!AW26/GAMSlim2!AW26,"")</f>
        <v/>
      </c>
      <c r="AY26" s="128" t="str">
        <f aca="false">IFERROR(Limt2!AX26/GAMSlim2!AX26,"")</f>
        <v/>
      </c>
      <c r="AZ26" s="128" t="str">
        <f aca="false">IFERROR(Limt2!AY26/GAMSlim2!AY26,"")</f>
        <v/>
      </c>
      <c r="BA26" s="128" t="str">
        <f aca="false">IFERROR(Limt2!AZ26/GAMSlim2!AZ26,"")</f>
        <v/>
      </c>
      <c r="BB26" s="128" t="str">
        <f aca="false">IFERROR(Limt2!BA26/GAMSlim2!BA26,"")</f>
        <v/>
      </c>
      <c r="BC26" s="128" t="str">
        <f aca="false">IFERROR(Limt2!BB26/GAMSlim2!BB26,"")</f>
        <v/>
      </c>
      <c r="BD26" s="128" t="str">
        <f aca="false">IFERROR(Limt2!BC26/GAMSlim2!BC26,"")</f>
        <v/>
      </c>
      <c r="BE26" s="128" t="str">
        <f aca="false">IFERROR(Limt2!BD26/GAMSlim2!BD26,"")</f>
        <v/>
      </c>
      <c r="BF26" s="128" t="str">
        <f aca="false">IFERROR(Limt2!BE26/GAMSlim2!BE26,"")</f>
        <v/>
      </c>
      <c r="BG26" s="128" t="str">
        <f aca="false">IFERROR(Limt2!BF26/GAMSlim2!BF26,"")</f>
        <v/>
      </c>
      <c r="BH26" s="128" t="str">
        <f aca="false">IFERROR(Limt2!BG26/GAMSlim2!BG26,"")</f>
        <v/>
      </c>
      <c r="BI26" s="128" t="str">
        <f aca="false">IFERROR(Limt2!BH26/GAMSlim2!BH26,"")</f>
        <v/>
      </c>
      <c r="BJ26" s="128" t="str">
        <f aca="false">IFERROR(Limt2!BI26/GAMSlim2!BI26,"")</f>
        <v/>
      </c>
    </row>
    <row r="27" customFormat="false" ht="12.75" hidden="false" customHeight="false" outlineLevel="0" collapsed="false">
      <c r="A27" s="0" t="str">
        <f aca="false">Limt2!A27</f>
        <v>Exponent on damages</v>
      </c>
      <c r="B27" s="0" t="str">
        <f aca="false">GAMSbase!A27</f>
        <v>Exponent on Damages</v>
      </c>
      <c r="C27" s="128" t="n">
        <f aca="false">IFERROR(Limt2!B27/GAMSlim2!B27,"")</f>
        <v>1</v>
      </c>
      <c r="D27" s="128" t="str">
        <f aca="false">IFERROR(Limt2!C27/GAMSlim2!C27,"")</f>
        <v/>
      </c>
      <c r="E27" s="128" t="str">
        <f aca="false">IFERROR(Limt2!D27/GAMSlim2!D27,"")</f>
        <v/>
      </c>
      <c r="F27" s="128" t="str">
        <f aca="false">IFERROR(Limt2!E27/GAMSlim2!E27,"")</f>
        <v/>
      </c>
      <c r="G27" s="128" t="str">
        <f aca="false">IFERROR(Limt2!F27/GAMSlim2!F27,"")</f>
        <v/>
      </c>
      <c r="H27" s="128" t="str">
        <f aca="false">IFERROR(Limt2!G27/GAMSlim2!G27,"")</f>
        <v/>
      </c>
      <c r="I27" s="128" t="str">
        <f aca="false">IFERROR(Limt2!H27/GAMSlim2!H27,"")</f>
        <v/>
      </c>
      <c r="J27" s="128" t="str">
        <f aca="false">IFERROR(Limt2!I27/GAMSlim2!I27,"")</f>
        <v/>
      </c>
      <c r="K27" s="128" t="str">
        <f aca="false">IFERROR(Limt2!J27/GAMSlim2!J27,"")</f>
        <v/>
      </c>
      <c r="L27" s="128" t="str">
        <f aca="false">IFERROR(Limt2!K27/GAMSlim2!K27,"")</f>
        <v/>
      </c>
      <c r="M27" s="128" t="str">
        <f aca="false">IFERROR(Limt2!L27/GAMSlim2!L27,"")</f>
        <v/>
      </c>
      <c r="N27" s="128" t="str">
        <f aca="false">IFERROR(Limt2!M27/GAMSlim2!M27,"")</f>
        <v/>
      </c>
      <c r="O27" s="128" t="str">
        <f aca="false">IFERROR(Limt2!N27/GAMSlim2!N27,"")</f>
        <v/>
      </c>
      <c r="P27" s="128" t="str">
        <f aca="false">IFERROR(Limt2!O27/GAMSlim2!O27,"")</f>
        <v/>
      </c>
      <c r="Q27" s="128" t="str">
        <f aca="false">IFERROR(Limt2!P27/GAMSlim2!P27,"")</f>
        <v/>
      </c>
      <c r="R27" s="128" t="str">
        <f aca="false">IFERROR(Limt2!Q27/GAMSlim2!Q27,"")</f>
        <v/>
      </c>
      <c r="S27" s="128" t="str">
        <f aca="false">IFERROR(Limt2!R27/GAMSlim2!R27,"")</f>
        <v/>
      </c>
      <c r="T27" s="128" t="str">
        <f aca="false">IFERROR(Limt2!S27/GAMSlim2!S27,"")</f>
        <v/>
      </c>
      <c r="U27" s="128" t="str">
        <f aca="false">IFERROR(Limt2!T27/GAMSlim2!T27,"")</f>
        <v/>
      </c>
      <c r="V27" s="128" t="str">
        <f aca="false">IFERROR(Limt2!U27/GAMSlim2!U27,"")</f>
        <v/>
      </c>
      <c r="W27" s="128" t="str">
        <f aca="false">IFERROR(Limt2!V27/GAMSlim2!V27,"")</f>
        <v/>
      </c>
      <c r="X27" s="128" t="str">
        <f aca="false">IFERROR(Limt2!W27/GAMSlim2!W27,"")</f>
        <v/>
      </c>
      <c r="Y27" s="128" t="str">
        <f aca="false">IFERROR(Limt2!X27/GAMSlim2!X27,"")</f>
        <v/>
      </c>
      <c r="Z27" s="128" t="str">
        <f aca="false">IFERROR(Limt2!Y27/GAMSlim2!Y27,"")</f>
        <v/>
      </c>
      <c r="AA27" s="128" t="str">
        <f aca="false">IFERROR(Limt2!Z27/GAMSlim2!Z27,"")</f>
        <v/>
      </c>
      <c r="AB27" s="128" t="str">
        <f aca="false">IFERROR(Limt2!AA27/GAMSlim2!AA27,"")</f>
        <v/>
      </c>
      <c r="AC27" s="128" t="str">
        <f aca="false">IFERROR(Limt2!AB27/GAMSlim2!AB27,"")</f>
        <v/>
      </c>
      <c r="AD27" s="128" t="str">
        <f aca="false">IFERROR(Limt2!AC27/GAMSlim2!AC27,"")</f>
        <v/>
      </c>
      <c r="AE27" s="128" t="str">
        <f aca="false">IFERROR(Limt2!AD27/GAMSlim2!AD27,"")</f>
        <v/>
      </c>
      <c r="AF27" s="128" t="str">
        <f aca="false">IFERROR(Limt2!AE27/GAMSlim2!AE27,"")</f>
        <v/>
      </c>
      <c r="AG27" s="128" t="str">
        <f aca="false">IFERROR(Limt2!AF27/GAMSlim2!AF27,"")</f>
        <v/>
      </c>
      <c r="AH27" s="128" t="str">
        <f aca="false">IFERROR(Limt2!AG27/GAMSlim2!AG27,"")</f>
        <v/>
      </c>
      <c r="AI27" s="128" t="str">
        <f aca="false">IFERROR(Limt2!AH27/GAMSlim2!AH27,"")</f>
        <v/>
      </c>
      <c r="AJ27" s="128" t="str">
        <f aca="false">IFERROR(Limt2!AI27/GAMSlim2!AI27,"")</f>
        <v/>
      </c>
      <c r="AK27" s="128" t="str">
        <f aca="false">IFERROR(Limt2!AJ27/GAMSlim2!AJ27,"")</f>
        <v/>
      </c>
      <c r="AL27" s="128" t="str">
        <f aca="false">IFERROR(Limt2!AK27/GAMSlim2!AK27,"")</f>
        <v/>
      </c>
      <c r="AM27" s="128" t="str">
        <f aca="false">IFERROR(Limt2!AL27/GAMSlim2!AL27,"")</f>
        <v/>
      </c>
      <c r="AN27" s="128" t="str">
        <f aca="false">IFERROR(Limt2!AM27/GAMSlim2!AM27,"")</f>
        <v/>
      </c>
      <c r="AO27" s="128" t="str">
        <f aca="false">IFERROR(Limt2!AN27/GAMSlim2!AN27,"")</f>
        <v/>
      </c>
      <c r="AP27" s="128" t="str">
        <f aca="false">IFERROR(Limt2!AO27/GAMSlim2!AO27,"")</f>
        <v/>
      </c>
      <c r="AQ27" s="128" t="str">
        <f aca="false">IFERROR(Limt2!AP27/GAMSlim2!AP27,"")</f>
        <v/>
      </c>
      <c r="AR27" s="128" t="str">
        <f aca="false">IFERROR(Limt2!AQ27/GAMSlim2!AQ27,"")</f>
        <v/>
      </c>
      <c r="AS27" s="128" t="str">
        <f aca="false">IFERROR(Limt2!AR27/GAMSlim2!AR27,"")</f>
        <v/>
      </c>
      <c r="AT27" s="128" t="str">
        <f aca="false">IFERROR(Limt2!AS27/GAMSlim2!AS27,"")</f>
        <v/>
      </c>
      <c r="AU27" s="128" t="str">
        <f aca="false">IFERROR(Limt2!AT27/GAMSlim2!AT27,"")</f>
        <v/>
      </c>
      <c r="AV27" s="128" t="str">
        <f aca="false">IFERROR(Limt2!AU27/GAMSlim2!AU27,"")</f>
        <v/>
      </c>
      <c r="AW27" s="128" t="str">
        <f aca="false">IFERROR(Limt2!AV27/GAMSlim2!AV27,"")</f>
        <v/>
      </c>
      <c r="AX27" s="128" t="str">
        <f aca="false">IFERROR(Limt2!AW27/GAMSlim2!AW27,"")</f>
        <v/>
      </c>
      <c r="AY27" s="128" t="str">
        <f aca="false">IFERROR(Limt2!AX27/GAMSlim2!AX27,"")</f>
        <v/>
      </c>
      <c r="AZ27" s="128" t="str">
        <f aca="false">IFERROR(Limt2!AY27/GAMSlim2!AY27,"")</f>
        <v/>
      </c>
      <c r="BA27" s="128" t="str">
        <f aca="false">IFERROR(Limt2!AZ27/GAMSlim2!AZ27,"")</f>
        <v/>
      </c>
      <c r="BB27" s="128" t="str">
        <f aca="false">IFERROR(Limt2!BA27/GAMSlim2!BA27,"")</f>
        <v/>
      </c>
      <c r="BC27" s="128" t="str">
        <f aca="false">IFERROR(Limt2!BB27/GAMSlim2!BB27,"")</f>
        <v/>
      </c>
      <c r="BD27" s="128" t="str">
        <f aca="false">IFERROR(Limt2!BC27/GAMSlim2!BC27,"")</f>
        <v/>
      </c>
      <c r="BE27" s="128" t="str">
        <f aca="false">IFERROR(Limt2!BD27/GAMSlim2!BD27,"")</f>
        <v/>
      </c>
      <c r="BF27" s="128" t="str">
        <f aca="false">IFERROR(Limt2!BE27/GAMSlim2!BE27,"")</f>
        <v/>
      </c>
      <c r="BG27" s="128" t="str">
        <f aca="false">IFERROR(Limt2!BF27/GAMSlim2!BF27,"")</f>
        <v/>
      </c>
      <c r="BH27" s="128" t="str">
        <f aca="false">IFERROR(Limt2!BG27/GAMSlim2!BG27,"")</f>
        <v/>
      </c>
      <c r="BI27" s="128" t="str">
        <f aca="false">IFERROR(Limt2!BH27/GAMSlim2!BH27,"")</f>
        <v/>
      </c>
      <c r="BJ27" s="128" t="str">
        <f aca="false">IFERROR(Limt2!BI27/GAMSlim2!BI27,"")</f>
        <v/>
      </c>
    </row>
    <row r="28" customFormat="false" ht="12.75" hidden="false" customHeight="false" outlineLevel="0" collapsed="false">
      <c r="A28" s="0" t="str">
        <f aca="false">Limt2!A28</f>
        <v>Threshold for catastrophic damages</v>
      </c>
      <c r="B28" s="0" t="str">
        <f aca="false">GAMSbase!A28</f>
        <v>Threshold for Catastrophic Damages</v>
      </c>
      <c r="C28" s="128" t="str">
        <f aca="false">IFERROR(Limt2!B28/GAMSlim2!B28,"")</f>
        <v/>
      </c>
      <c r="D28" s="128" t="str">
        <f aca="false">IFERROR(Limt2!C28/GAMSlim2!C28,"")</f>
        <v/>
      </c>
      <c r="E28" s="128" t="str">
        <f aca="false">IFERROR(Limt2!D28/GAMSlim2!D28,"")</f>
        <v/>
      </c>
      <c r="F28" s="128" t="str">
        <f aca="false">IFERROR(Limt2!E28/GAMSlim2!E28,"")</f>
        <v/>
      </c>
      <c r="G28" s="128" t="str">
        <f aca="false">IFERROR(Limt2!F28/GAMSlim2!F28,"")</f>
        <v/>
      </c>
      <c r="H28" s="128" t="str">
        <f aca="false">IFERROR(Limt2!G28/GAMSlim2!G28,"")</f>
        <v/>
      </c>
      <c r="I28" s="128" t="str">
        <f aca="false">IFERROR(Limt2!H28/GAMSlim2!H28,"")</f>
        <v/>
      </c>
      <c r="J28" s="128" t="str">
        <f aca="false">IFERROR(Limt2!I28/GAMSlim2!I28,"")</f>
        <v/>
      </c>
      <c r="K28" s="128" t="str">
        <f aca="false">IFERROR(Limt2!J28/GAMSlim2!J28,"")</f>
        <v/>
      </c>
      <c r="L28" s="128" t="str">
        <f aca="false">IFERROR(Limt2!K28/GAMSlim2!K28,"")</f>
        <v/>
      </c>
      <c r="M28" s="128" t="str">
        <f aca="false">IFERROR(Limt2!L28/GAMSlim2!L28,"")</f>
        <v/>
      </c>
      <c r="N28" s="128" t="str">
        <f aca="false">IFERROR(Limt2!M28/GAMSlim2!M28,"")</f>
        <v/>
      </c>
      <c r="O28" s="128" t="str">
        <f aca="false">IFERROR(Limt2!N28/GAMSlim2!N28,"")</f>
        <v/>
      </c>
      <c r="P28" s="128" t="str">
        <f aca="false">IFERROR(Limt2!O28/GAMSlim2!O28,"")</f>
        <v/>
      </c>
      <c r="Q28" s="128" t="str">
        <f aca="false">IFERROR(Limt2!P28/GAMSlim2!P28,"")</f>
        <v/>
      </c>
      <c r="R28" s="128" t="str">
        <f aca="false">IFERROR(Limt2!Q28/GAMSlim2!Q28,"")</f>
        <v/>
      </c>
      <c r="S28" s="128" t="str">
        <f aca="false">IFERROR(Limt2!R28/GAMSlim2!R28,"")</f>
        <v/>
      </c>
      <c r="T28" s="128" t="str">
        <f aca="false">IFERROR(Limt2!S28/GAMSlim2!S28,"")</f>
        <v/>
      </c>
      <c r="U28" s="128" t="str">
        <f aca="false">IFERROR(Limt2!T28/GAMSlim2!T28,"")</f>
        <v/>
      </c>
      <c r="V28" s="128" t="str">
        <f aca="false">IFERROR(Limt2!U28/GAMSlim2!U28,"")</f>
        <v/>
      </c>
      <c r="W28" s="128" t="str">
        <f aca="false">IFERROR(Limt2!V28/GAMSlim2!V28,"")</f>
        <v/>
      </c>
      <c r="X28" s="128" t="str">
        <f aca="false">IFERROR(Limt2!W28/GAMSlim2!W28,"")</f>
        <v/>
      </c>
      <c r="Y28" s="128" t="str">
        <f aca="false">IFERROR(Limt2!X28/GAMSlim2!X28,"")</f>
        <v/>
      </c>
      <c r="Z28" s="128" t="str">
        <f aca="false">IFERROR(Limt2!Y28/GAMSlim2!Y28,"")</f>
        <v/>
      </c>
      <c r="AA28" s="128" t="str">
        <f aca="false">IFERROR(Limt2!Z28/GAMSlim2!Z28,"")</f>
        <v/>
      </c>
      <c r="AB28" s="128" t="str">
        <f aca="false">IFERROR(Limt2!AA28/GAMSlim2!AA28,"")</f>
        <v/>
      </c>
      <c r="AC28" s="128" t="str">
        <f aca="false">IFERROR(Limt2!AB28/GAMSlim2!AB28,"")</f>
        <v/>
      </c>
      <c r="AD28" s="128" t="str">
        <f aca="false">IFERROR(Limt2!AC28/GAMSlim2!AC28,"")</f>
        <v/>
      </c>
      <c r="AE28" s="128" t="str">
        <f aca="false">IFERROR(Limt2!AD28/GAMSlim2!AD28,"")</f>
        <v/>
      </c>
      <c r="AF28" s="128" t="str">
        <f aca="false">IFERROR(Limt2!AE28/GAMSlim2!AE28,"")</f>
        <v/>
      </c>
      <c r="AG28" s="128" t="str">
        <f aca="false">IFERROR(Limt2!AF28/GAMSlim2!AF28,"")</f>
        <v/>
      </c>
      <c r="AH28" s="128" t="str">
        <f aca="false">IFERROR(Limt2!AG28/GAMSlim2!AG28,"")</f>
        <v/>
      </c>
      <c r="AI28" s="128" t="str">
        <f aca="false">IFERROR(Limt2!AH28/GAMSlim2!AH28,"")</f>
        <v/>
      </c>
      <c r="AJ28" s="128" t="str">
        <f aca="false">IFERROR(Limt2!AI28/GAMSlim2!AI28,"")</f>
        <v/>
      </c>
      <c r="AK28" s="128" t="str">
        <f aca="false">IFERROR(Limt2!AJ28/GAMSlim2!AJ28,"")</f>
        <v/>
      </c>
      <c r="AL28" s="128" t="str">
        <f aca="false">IFERROR(Limt2!AK28/GAMSlim2!AK28,"")</f>
        <v/>
      </c>
      <c r="AM28" s="128" t="str">
        <f aca="false">IFERROR(Limt2!AL28/GAMSlim2!AL28,"")</f>
        <v/>
      </c>
      <c r="AN28" s="128" t="str">
        <f aca="false">IFERROR(Limt2!AM28/GAMSlim2!AM28,"")</f>
        <v/>
      </c>
      <c r="AO28" s="128" t="str">
        <f aca="false">IFERROR(Limt2!AN28/GAMSlim2!AN28,"")</f>
        <v/>
      </c>
      <c r="AP28" s="128" t="str">
        <f aca="false">IFERROR(Limt2!AO28/GAMSlim2!AO28,"")</f>
        <v/>
      </c>
      <c r="AQ28" s="128" t="str">
        <f aca="false">IFERROR(Limt2!AP28/GAMSlim2!AP28,"")</f>
        <v/>
      </c>
      <c r="AR28" s="128" t="str">
        <f aca="false">IFERROR(Limt2!AQ28/GAMSlim2!AQ28,"")</f>
        <v/>
      </c>
      <c r="AS28" s="128" t="str">
        <f aca="false">IFERROR(Limt2!AR28/GAMSlim2!AR28,"")</f>
        <v/>
      </c>
      <c r="AT28" s="128" t="str">
        <f aca="false">IFERROR(Limt2!AS28/GAMSlim2!AS28,"")</f>
        <v/>
      </c>
      <c r="AU28" s="128" t="str">
        <f aca="false">IFERROR(Limt2!AT28/GAMSlim2!AT28,"")</f>
        <v/>
      </c>
      <c r="AV28" s="128" t="str">
        <f aca="false">IFERROR(Limt2!AU28/GAMSlim2!AU28,"")</f>
        <v/>
      </c>
      <c r="AW28" s="128" t="str">
        <f aca="false">IFERROR(Limt2!AV28/GAMSlim2!AV28,"")</f>
        <v/>
      </c>
      <c r="AX28" s="128" t="str">
        <f aca="false">IFERROR(Limt2!AW28/GAMSlim2!AW28,"")</f>
        <v/>
      </c>
      <c r="AY28" s="128" t="str">
        <f aca="false">IFERROR(Limt2!AX28/GAMSlim2!AX28,"")</f>
        <v/>
      </c>
      <c r="AZ28" s="128" t="str">
        <f aca="false">IFERROR(Limt2!AY28/GAMSlim2!AY28,"")</f>
        <v/>
      </c>
      <c r="BA28" s="128" t="str">
        <f aca="false">IFERROR(Limt2!AZ28/GAMSlim2!AZ28,"")</f>
        <v/>
      </c>
      <c r="BB28" s="128" t="str">
        <f aca="false">IFERROR(Limt2!BA28/GAMSlim2!BA28,"")</f>
        <v/>
      </c>
      <c r="BC28" s="128" t="str">
        <f aca="false">IFERROR(Limt2!BB28/GAMSlim2!BB28,"")</f>
        <v/>
      </c>
      <c r="BD28" s="128" t="str">
        <f aca="false">IFERROR(Limt2!BC28/GAMSlim2!BC28,"")</f>
        <v/>
      </c>
      <c r="BE28" s="128" t="str">
        <f aca="false">IFERROR(Limt2!BD28/GAMSlim2!BD28,"")</f>
        <v/>
      </c>
      <c r="BF28" s="128" t="str">
        <f aca="false">IFERROR(Limt2!BE28/GAMSlim2!BE28,"")</f>
        <v/>
      </c>
      <c r="BG28" s="128" t="str">
        <f aca="false">IFERROR(Limt2!BF28/GAMSlim2!BF28,"")</f>
        <v/>
      </c>
      <c r="BH28" s="128" t="str">
        <f aca="false">IFERROR(Limt2!BG28/GAMSlim2!BG28,"")</f>
        <v/>
      </c>
      <c r="BI28" s="128" t="str">
        <f aca="false">IFERROR(Limt2!BH28/GAMSlim2!BH28,"")</f>
        <v/>
      </c>
      <c r="BJ28" s="128" t="str">
        <f aca="false">IFERROR(Limt2!BI28/GAMSlim2!BI28,"")</f>
        <v/>
      </c>
    </row>
    <row r="29" customFormat="false" ht="12.75" hidden="false" customHeight="false" outlineLevel="0" collapsed="false">
      <c r="A29" s="0" t="str">
        <f aca="false">Limt2!A29</f>
        <v>Exponent for catastrophic damages</v>
      </c>
      <c r="B29" s="0" t="str">
        <f aca="false">GAMSbase!A29</f>
        <v>Exponent for Catastrophic Damages</v>
      </c>
      <c r="C29" s="128" t="str">
        <f aca="false">IFERROR(Limt2!B29/GAMSlim2!B29,"")</f>
        <v/>
      </c>
      <c r="D29" s="128" t="str">
        <f aca="false">IFERROR(Limt2!C29/GAMSlim2!C29,"")</f>
        <v/>
      </c>
      <c r="E29" s="128" t="str">
        <f aca="false">IFERROR(Limt2!D29/GAMSlim2!D29,"")</f>
        <v/>
      </c>
      <c r="F29" s="128" t="str">
        <f aca="false">IFERROR(Limt2!E29/GAMSlim2!E29,"")</f>
        <v/>
      </c>
      <c r="G29" s="128" t="str">
        <f aca="false">IFERROR(Limt2!F29/GAMSlim2!F29,"")</f>
        <v/>
      </c>
      <c r="H29" s="128" t="str">
        <f aca="false">IFERROR(Limt2!G29/GAMSlim2!G29,"")</f>
        <v/>
      </c>
      <c r="I29" s="128" t="str">
        <f aca="false">IFERROR(Limt2!H29/GAMSlim2!H29,"")</f>
        <v/>
      </c>
      <c r="J29" s="128" t="str">
        <f aca="false">IFERROR(Limt2!I29/GAMSlim2!I29,"")</f>
        <v/>
      </c>
      <c r="K29" s="128" t="str">
        <f aca="false">IFERROR(Limt2!J29/GAMSlim2!J29,"")</f>
        <v/>
      </c>
      <c r="L29" s="128" t="str">
        <f aca="false">IFERROR(Limt2!K29/GAMSlim2!K29,"")</f>
        <v/>
      </c>
      <c r="M29" s="128" t="str">
        <f aca="false">IFERROR(Limt2!L29/GAMSlim2!L29,"")</f>
        <v/>
      </c>
      <c r="N29" s="128" t="str">
        <f aca="false">IFERROR(Limt2!M29/GAMSlim2!M29,"")</f>
        <v/>
      </c>
      <c r="O29" s="128" t="str">
        <f aca="false">IFERROR(Limt2!N29/GAMSlim2!N29,"")</f>
        <v/>
      </c>
      <c r="P29" s="128" t="str">
        <f aca="false">IFERROR(Limt2!O29/GAMSlim2!O29,"")</f>
        <v/>
      </c>
      <c r="Q29" s="128" t="str">
        <f aca="false">IFERROR(Limt2!P29/GAMSlim2!P29,"")</f>
        <v/>
      </c>
      <c r="R29" s="128" t="str">
        <f aca="false">IFERROR(Limt2!Q29/GAMSlim2!Q29,"")</f>
        <v/>
      </c>
      <c r="S29" s="128" t="str">
        <f aca="false">IFERROR(Limt2!R29/GAMSlim2!R29,"")</f>
        <v/>
      </c>
      <c r="T29" s="128" t="str">
        <f aca="false">IFERROR(Limt2!S29/GAMSlim2!S29,"")</f>
        <v/>
      </c>
      <c r="U29" s="128" t="str">
        <f aca="false">IFERROR(Limt2!T29/GAMSlim2!T29,"")</f>
        <v/>
      </c>
      <c r="V29" s="128" t="str">
        <f aca="false">IFERROR(Limt2!U29/GAMSlim2!U29,"")</f>
        <v/>
      </c>
      <c r="W29" s="128" t="str">
        <f aca="false">IFERROR(Limt2!V29/GAMSlim2!V29,"")</f>
        <v/>
      </c>
      <c r="X29" s="128" t="str">
        <f aca="false">IFERROR(Limt2!W29/GAMSlim2!W29,"")</f>
        <v/>
      </c>
      <c r="Y29" s="128" t="str">
        <f aca="false">IFERROR(Limt2!X29/GAMSlim2!X29,"")</f>
        <v/>
      </c>
      <c r="Z29" s="128" t="str">
        <f aca="false">IFERROR(Limt2!Y29/GAMSlim2!Y29,"")</f>
        <v/>
      </c>
      <c r="AA29" s="128" t="str">
        <f aca="false">IFERROR(Limt2!Z29/GAMSlim2!Z29,"")</f>
        <v/>
      </c>
      <c r="AB29" s="128" t="str">
        <f aca="false">IFERROR(Limt2!AA29/GAMSlim2!AA29,"")</f>
        <v/>
      </c>
      <c r="AC29" s="128" t="str">
        <f aca="false">IFERROR(Limt2!AB29/GAMSlim2!AB29,"")</f>
        <v/>
      </c>
      <c r="AD29" s="128" t="str">
        <f aca="false">IFERROR(Limt2!AC29/GAMSlim2!AC29,"")</f>
        <v/>
      </c>
      <c r="AE29" s="128" t="str">
        <f aca="false">IFERROR(Limt2!AD29/GAMSlim2!AD29,"")</f>
        <v/>
      </c>
      <c r="AF29" s="128" t="str">
        <f aca="false">IFERROR(Limt2!AE29/GAMSlim2!AE29,"")</f>
        <v/>
      </c>
      <c r="AG29" s="128" t="str">
        <f aca="false">IFERROR(Limt2!AF29/GAMSlim2!AF29,"")</f>
        <v/>
      </c>
      <c r="AH29" s="128" t="str">
        <f aca="false">IFERROR(Limt2!AG29/GAMSlim2!AG29,"")</f>
        <v/>
      </c>
      <c r="AI29" s="128" t="str">
        <f aca="false">IFERROR(Limt2!AH29/GAMSlim2!AH29,"")</f>
        <v/>
      </c>
      <c r="AJ29" s="128" t="str">
        <f aca="false">IFERROR(Limt2!AI29/GAMSlim2!AI29,"")</f>
        <v/>
      </c>
      <c r="AK29" s="128" t="str">
        <f aca="false">IFERROR(Limt2!AJ29/GAMSlim2!AJ29,"")</f>
        <v/>
      </c>
      <c r="AL29" s="128" t="str">
        <f aca="false">IFERROR(Limt2!AK29/GAMSlim2!AK29,"")</f>
        <v/>
      </c>
      <c r="AM29" s="128" t="str">
        <f aca="false">IFERROR(Limt2!AL29/GAMSlim2!AL29,"")</f>
        <v/>
      </c>
      <c r="AN29" s="128" t="str">
        <f aca="false">IFERROR(Limt2!AM29/GAMSlim2!AM29,"")</f>
        <v/>
      </c>
      <c r="AO29" s="128" t="str">
        <f aca="false">IFERROR(Limt2!AN29/GAMSlim2!AN29,"")</f>
        <v/>
      </c>
      <c r="AP29" s="128" t="str">
        <f aca="false">IFERROR(Limt2!AO29/GAMSlim2!AO29,"")</f>
        <v/>
      </c>
      <c r="AQ29" s="128" t="str">
        <f aca="false">IFERROR(Limt2!AP29/GAMSlim2!AP29,"")</f>
        <v/>
      </c>
      <c r="AR29" s="128" t="str">
        <f aca="false">IFERROR(Limt2!AQ29/GAMSlim2!AQ29,"")</f>
        <v/>
      </c>
      <c r="AS29" s="128" t="str">
        <f aca="false">IFERROR(Limt2!AR29/GAMSlim2!AR29,"")</f>
        <v/>
      </c>
      <c r="AT29" s="128" t="str">
        <f aca="false">IFERROR(Limt2!AS29/GAMSlim2!AS29,"")</f>
        <v/>
      </c>
      <c r="AU29" s="128" t="str">
        <f aca="false">IFERROR(Limt2!AT29/GAMSlim2!AT29,"")</f>
        <v/>
      </c>
      <c r="AV29" s="128" t="str">
        <f aca="false">IFERROR(Limt2!AU29/GAMSlim2!AU29,"")</f>
        <v/>
      </c>
      <c r="AW29" s="128" t="str">
        <f aca="false">IFERROR(Limt2!AV29/GAMSlim2!AV29,"")</f>
        <v/>
      </c>
      <c r="AX29" s="128" t="str">
        <f aca="false">IFERROR(Limt2!AW29/GAMSlim2!AW29,"")</f>
        <v/>
      </c>
      <c r="AY29" s="128" t="str">
        <f aca="false">IFERROR(Limt2!AX29/GAMSlim2!AX29,"")</f>
        <v/>
      </c>
      <c r="AZ29" s="128" t="str">
        <f aca="false">IFERROR(Limt2!AY29/GAMSlim2!AY29,"")</f>
        <v/>
      </c>
      <c r="BA29" s="128" t="str">
        <f aca="false">IFERROR(Limt2!AZ29/GAMSlim2!AZ29,"")</f>
        <v/>
      </c>
      <c r="BB29" s="128" t="str">
        <f aca="false">IFERROR(Limt2!BA29/GAMSlim2!BA29,"")</f>
        <v/>
      </c>
      <c r="BC29" s="128" t="str">
        <f aca="false">IFERROR(Limt2!BB29/GAMSlim2!BB29,"")</f>
        <v/>
      </c>
      <c r="BD29" s="128" t="str">
        <f aca="false">IFERROR(Limt2!BC29/GAMSlim2!BC29,"")</f>
        <v/>
      </c>
      <c r="BE29" s="128" t="str">
        <f aca="false">IFERROR(Limt2!BD29/GAMSlim2!BD29,"")</f>
        <v/>
      </c>
      <c r="BF29" s="128" t="str">
        <f aca="false">IFERROR(Limt2!BE29/GAMSlim2!BE29,"")</f>
        <v/>
      </c>
      <c r="BG29" s="128" t="str">
        <f aca="false">IFERROR(Limt2!BF29/GAMSlim2!BF29,"")</f>
        <v/>
      </c>
      <c r="BH29" s="128" t="str">
        <f aca="false">IFERROR(Limt2!BG29/GAMSlim2!BG29,"")</f>
        <v/>
      </c>
      <c r="BI29" s="128" t="str">
        <f aca="false">IFERROR(Limt2!BH29/GAMSlim2!BH29,"")</f>
        <v/>
      </c>
      <c r="BJ29" s="128" t="str">
        <f aca="false">IFERROR(Limt2!BI29/GAMSlim2!BI29,"")</f>
        <v/>
      </c>
    </row>
    <row r="30" customFormat="false" ht="12.75" hidden="false" customHeight="false" outlineLevel="0" collapsed="false">
      <c r="A30" s="0" t="str">
        <f aca="false">Limt2!A30</f>
        <v>Damage rate at threshold for catastrophic damages</v>
      </c>
      <c r="B30" s="0" t="str">
        <f aca="false">GAMSbase!A30</f>
        <v>Damage Rate at Threshold for Catastrophic Damages</v>
      </c>
      <c r="C30" s="128" t="str">
        <f aca="false">IFERROR(Limt2!B30/GAMSlim2!B30,"")</f>
        <v/>
      </c>
      <c r="D30" s="128" t="str">
        <f aca="false">IFERROR(Limt2!C30/GAMSlim2!C30,"")</f>
        <v/>
      </c>
      <c r="E30" s="128" t="str">
        <f aca="false">IFERROR(Limt2!D30/GAMSlim2!D30,"")</f>
        <v/>
      </c>
      <c r="F30" s="128" t="str">
        <f aca="false">IFERROR(Limt2!E30/GAMSlim2!E30,"")</f>
        <v/>
      </c>
      <c r="G30" s="128" t="str">
        <f aca="false">IFERROR(Limt2!F30/GAMSlim2!F30,"")</f>
        <v/>
      </c>
      <c r="H30" s="128" t="str">
        <f aca="false">IFERROR(Limt2!G30/GAMSlim2!G30,"")</f>
        <v/>
      </c>
      <c r="I30" s="128" t="str">
        <f aca="false">IFERROR(Limt2!H30/GAMSlim2!H30,"")</f>
        <v/>
      </c>
      <c r="J30" s="128" t="str">
        <f aca="false">IFERROR(Limt2!I30/GAMSlim2!I30,"")</f>
        <v/>
      </c>
      <c r="K30" s="128" t="str">
        <f aca="false">IFERROR(Limt2!J30/GAMSlim2!J30,"")</f>
        <v/>
      </c>
      <c r="L30" s="128" t="str">
        <f aca="false">IFERROR(Limt2!K30/GAMSlim2!K30,"")</f>
        <v/>
      </c>
      <c r="M30" s="128" t="str">
        <f aca="false">IFERROR(Limt2!L30/GAMSlim2!L30,"")</f>
        <v/>
      </c>
      <c r="N30" s="128" t="str">
        <f aca="false">IFERROR(Limt2!M30/GAMSlim2!M30,"")</f>
        <v/>
      </c>
      <c r="O30" s="128" t="str">
        <f aca="false">IFERROR(Limt2!N30/GAMSlim2!N30,"")</f>
        <v/>
      </c>
      <c r="P30" s="128" t="str">
        <f aca="false">IFERROR(Limt2!O30/GAMSlim2!O30,"")</f>
        <v/>
      </c>
      <c r="Q30" s="128" t="str">
        <f aca="false">IFERROR(Limt2!P30/GAMSlim2!P30,"")</f>
        <v/>
      </c>
      <c r="R30" s="128" t="str">
        <f aca="false">IFERROR(Limt2!Q30/GAMSlim2!Q30,"")</f>
        <v/>
      </c>
      <c r="S30" s="128" t="str">
        <f aca="false">IFERROR(Limt2!R30/GAMSlim2!R30,"")</f>
        <v/>
      </c>
      <c r="T30" s="128" t="str">
        <f aca="false">IFERROR(Limt2!S30/GAMSlim2!S30,"")</f>
        <v/>
      </c>
      <c r="U30" s="128" t="str">
        <f aca="false">IFERROR(Limt2!T30/GAMSlim2!T30,"")</f>
        <v/>
      </c>
      <c r="V30" s="128" t="str">
        <f aca="false">IFERROR(Limt2!U30/GAMSlim2!U30,"")</f>
        <v/>
      </c>
      <c r="W30" s="128" t="str">
        <f aca="false">IFERROR(Limt2!V30/GAMSlim2!V30,"")</f>
        <v/>
      </c>
      <c r="X30" s="128" t="str">
        <f aca="false">IFERROR(Limt2!W30/GAMSlim2!W30,"")</f>
        <v/>
      </c>
      <c r="Y30" s="128" t="str">
        <f aca="false">IFERROR(Limt2!X30/GAMSlim2!X30,"")</f>
        <v/>
      </c>
      <c r="Z30" s="128" t="str">
        <f aca="false">IFERROR(Limt2!Y30/GAMSlim2!Y30,"")</f>
        <v/>
      </c>
      <c r="AA30" s="128" t="str">
        <f aca="false">IFERROR(Limt2!Z30/GAMSlim2!Z30,"")</f>
        <v/>
      </c>
      <c r="AB30" s="128" t="str">
        <f aca="false">IFERROR(Limt2!AA30/GAMSlim2!AA30,"")</f>
        <v/>
      </c>
      <c r="AC30" s="128" t="str">
        <f aca="false">IFERROR(Limt2!AB30/GAMSlim2!AB30,"")</f>
        <v/>
      </c>
      <c r="AD30" s="128" t="str">
        <f aca="false">IFERROR(Limt2!AC30/GAMSlim2!AC30,"")</f>
        <v/>
      </c>
      <c r="AE30" s="128" t="str">
        <f aca="false">IFERROR(Limt2!AD30/GAMSlim2!AD30,"")</f>
        <v/>
      </c>
      <c r="AF30" s="128" t="str">
        <f aca="false">IFERROR(Limt2!AE30/GAMSlim2!AE30,"")</f>
        <v/>
      </c>
      <c r="AG30" s="128" t="str">
        <f aca="false">IFERROR(Limt2!AF30/GAMSlim2!AF30,"")</f>
        <v/>
      </c>
      <c r="AH30" s="128" t="str">
        <f aca="false">IFERROR(Limt2!AG30/GAMSlim2!AG30,"")</f>
        <v/>
      </c>
      <c r="AI30" s="128" t="str">
        <f aca="false">IFERROR(Limt2!AH30/GAMSlim2!AH30,"")</f>
        <v/>
      </c>
      <c r="AJ30" s="128" t="str">
        <f aca="false">IFERROR(Limt2!AI30/GAMSlim2!AI30,"")</f>
        <v/>
      </c>
      <c r="AK30" s="128" t="str">
        <f aca="false">IFERROR(Limt2!AJ30/GAMSlim2!AJ30,"")</f>
        <v/>
      </c>
      <c r="AL30" s="128" t="str">
        <f aca="false">IFERROR(Limt2!AK30/GAMSlim2!AK30,"")</f>
        <v/>
      </c>
      <c r="AM30" s="128" t="str">
        <f aca="false">IFERROR(Limt2!AL30/GAMSlim2!AL30,"")</f>
        <v/>
      </c>
      <c r="AN30" s="128" t="str">
        <f aca="false">IFERROR(Limt2!AM30/GAMSlim2!AM30,"")</f>
        <v/>
      </c>
      <c r="AO30" s="128" t="str">
        <f aca="false">IFERROR(Limt2!AN30/GAMSlim2!AN30,"")</f>
        <v/>
      </c>
      <c r="AP30" s="128" t="str">
        <f aca="false">IFERROR(Limt2!AO30/GAMSlim2!AO30,"")</f>
        <v/>
      </c>
      <c r="AQ30" s="128" t="str">
        <f aca="false">IFERROR(Limt2!AP30/GAMSlim2!AP30,"")</f>
        <v/>
      </c>
      <c r="AR30" s="128" t="str">
        <f aca="false">IFERROR(Limt2!AQ30/GAMSlim2!AQ30,"")</f>
        <v/>
      </c>
      <c r="AS30" s="128" t="str">
        <f aca="false">IFERROR(Limt2!AR30/GAMSlim2!AR30,"")</f>
        <v/>
      </c>
      <c r="AT30" s="128" t="str">
        <f aca="false">IFERROR(Limt2!AS30/GAMSlim2!AS30,"")</f>
        <v/>
      </c>
      <c r="AU30" s="128" t="str">
        <f aca="false">IFERROR(Limt2!AT30/GAMSlim2!AT30,"")</f>
        <v/>
      </c>
      <c r="AV30" s="128" t="str">
        <f aca="false">IFERROR(Limt2!AU30/GAMSlim2!AU30,"")</f>
        <v/>
      </c>
      <c r="AW30" s="128" t="str">
        <f aca="false">IFERROR(Limt2!AV30/GAMSlim2!AV30,"")</f>
        <v/>
      </c>
      <c r="AX30" s="128" t="str">
        <f aca="false">IFERROR(Limt2!AW30/GAMSlim2!AW30,"")</f>
        <v/>
      </c>
      <c r="AY30" s="128" t="str">
        <f aca="false">IFERROR(Limt2!AX30/GAMSlim2!AX30,"")</f>
        <v/>
      </c>
      <c r="AZ30" s="128" t="str">
        <f aca="false">IFERROR(Limt2!AY30/GAMSlim2!AY30,"")</f>
        <v/>
      </c>
      <c r="BA30" s="128" t="str">
        <f aca="false">IFERROR(Limt2!AZ30/GAMSlim2!AZ30,"")</f>
        <v/>
      </c>
      <c r="BB30" s="128" t="str">
        <f aca="false">IFERROR(Limt2!BA30/GAMSlim2!BA30,"")</f>
        <v/>
      </c>
      <c r="BC30" s="128" t="str">
        <f aca="false">IFERROR(Limt2!BB30/GAMSlim2!BB30,"")</f>
        <v/>
      </c>
      <c r="BD30" s="128" t="str">
        <f aca="false">IFERROR(Limt2!BC30/GAMSlim2!BC30,"")</f>
        <v/>
      </c>
      <c r="BE30" s="128" t="str">
        <f aca="false">IFERROR(Limt2!BD30/GAMSlim2!BD30,"")</f>
        <v/>
      </c>
      <c r="BF30" s="128" t="str">
        <f aca="false">IFERROR(Limt2!BE30/GAMSlim2!BE30,"")</f>
        <v/>
      </c>
      <c r="BG30" s="128" t="str">
        <f aca="false">IFERROR(Limt2!BF30/GAMSlim2!BF30,"")</f>
        <v/>
      </c>
      <c r="BH30" s="128" t="str">
        <f aca="false">IFERROR(Limt2!BG30/GAMSlim2!BG30,"")</f>
        <v/>
      </c>
      <c r="BI30" s="128" t="str">
        <f aca="false">IFERROR(Limt2!BH30/GAMSlim2!BH30,"")</f>
        <v/>
      </c>
      <c r="BJ30" s="128" t="str">
        <f aca="false">IFERROR(Limt2!BI30/GAMSlim2!BI30,"")</f>
        <v/>
      </c>
    </row>
    <row r="31" customFormat="false" ht="12.75" hidden="false" customHeight="false" outlineLevel="0" collapsed="false">
      <c r="A31" s="0" t="str">
        <f aca="false">Limt2!A31</f>
        <v>ABATEMENT COST</v>
      </c>
      <c r="B31" s="0" t="str">
        <f aca="false">GAMSbase!A31</f>
        <v>* ABATEMENT COST</v>
      </c>
      <c r="C31" s="128" t="str">
        <f aca="false">IFERROR(Limt2!B31/GAMSlim2!B31,"")</f>
        <v/>
      </c>
      <c r="D31" s="128" t="str">
        <f aca="false">IFERROR(Limt2!C31/GAMSlim2!C31,"")</f>
        <v/>
      </c>
      <c r="E31" s="128" t="str">
        <f aca="false">IFERROR(Limt2!D31/GAMSlim2!D31,"")</f>
        <v/>
      </c>
      <c r="F31" s="128" t="str">
        <f aca="false">IFERROR(Limt2!E31/GAMSlim2!E31,"")</f>
        <v/>
      </c>
      <c r="G31" s="128" t="str">
        <f aca="false">IFERROR(Limt2!F31/GAMSlim2!F31,"")</f>
        <v/>
      </c>
      <c r="H31" s="128" t="str">
        <f aca="false">IFERROR(Limt2!G31/GAMSlim2!G31,"")</f>
        <v/>
      </c>
      <c r="I31" s="128" t="str">
        <f aca="false">IFERROR(Limt2!H31/GAMSlim2!H31,"")</f>
        <v/>
      </c>
      <c r="J31" s="128" t="str">
        <f aca="false">IFERROR(Limt2!I31/GAMSlim2!I31,"")</f>
        <v/>
      </c>
      <c r="K31" s="128" t="str">
        <f aca="false">IFERROR(Limt2!J31/GAMSlim2!J31,"")</f>
        <v/>
      </c>
      <c r="L31" s="128" t="str">
        <f aca="false">IFERROR(Limt2!K31/GAMSlim2!K31,"")</f>
        <v/>
      </c>
      <c r="M31" s="128" t="str">
        <f aca="false">IFERROR(Limt2!L31/GAMSlim2!L31,"")</f>
        <v/>
      </c>
      <c r="N31" s="128" t="str">
        <f aca="false">IFERROR(Limt2!M31/GAMSlim2!M31,"")</f>
        <v/>
      </c>
      <c r="O31" s="128" t="str">
        <f aca="false">IFERROR(Limt2!N31/GAMSlim2!N31,"")</f>
        <v/>
      </c>
      <c r="P31" s="128" t="str">
        <f aca="false">IFERROR(Limt2!O31/GAMSlim2!O31,"")</f>
        <v/>
      </c>
      <c r="Q31" s="128" t="str">
        <f aca="false">IFERROR(Limt2!P31/GAMSlim2!P31,"")</f>
        <v/>
      </c>
      <c r="R31" s="128" t="str">
        <f aca="false">IFERROR(Limt2!Q31/GAMSlim2!Q31,"")</f>
        <v/>
      </c>
      <c r="S31" s="128" t="str">
        <f aca="false">IFERROR(Limt2!R31/GAMSlim2!R31,"")</f>
        <v/>
      </c>
      <c r="T31" s="128" t="str">
        <f aca="false">IFERROR(Limt2!S31/GAMSlim2!S31,"")</f>
        <v/>
      </c>
      <c r="U31" s="128" t="str">
        <f aca="false">IFERROR(Limt2!T31/GAMSlim2!T31,"")</f>
        <v/>
      </c>
      <c r="V31" s="128" t="str">
        <f aca="false">IFERROR(Limt2!U31/GAMSlim2!U31,"")</f>
        <v/>
      </c>
      <c r="W31" s="128" t="str">
        <f aca="false">IFERROR(Limt2!V31/GAMSlim2!V31,"")</f>
        <v/>
      </c>
      <c r="X31" s="128" t="str">
        <f aca="false">IFERROR(Limt2!W31/GAMSlim2!W31,"")</f>
        <v/>
      </c>
      <c r="Y31" s="128" t="str">
        <f aca="false">IFERROR(Limt2!X31/GAMSlim2!X31,"")</f>
        <v/>
      </c>
      <c r="Z31" s="128" t="str">
        <f aca="false">IFERROR(Limt2!Y31/GAMSlim2!Y31,"")</f>
        <v/>
      </c>
      <c r="AA31" s="128" t="str">
        <f aca="false">IFERROR(Limt2!Z31/GAMSlim2!Z31,"")</f>
        <v/>
      </c>
      <c r="AB31" s="128" t="str">
        <f aca="false">IFERROR(Limt2!AA31/GAMSlim2!AA31,"")</f>
        <v/>
      </c>
      <c r="AC31" s="128" t="str">
        <f aca="false">IFERROR(Limt2!AB31/GAMSlim2!AB31,"")</f>
        <v/>
      </c>
      <c r="AD31" s="128" t="str">
        <f aca="false">IFERROR(Limt2!AC31/GAMSlim2!AC31,"")</f>
        <v/>
      </c>
      <c r="AE31" s="128" t="str">
        <f aca="false">IFERROR(Limt2!AD31/GAMSlim2!AD31,"")</f>
        <v/>
      </c>
      <c r="AF31" s="128" t="str">
        <f aca="false">IFERROR(Limt2!AE31/GAMSlim2!AE31,"")</f>
        <v/>
      </c>
      <c r="AG31" s="128" t="str">
        <f aca="false">IFERROR(Limt2!AF31/GAMSlim2!AF31,"")</f>
        <v/>
      </c>
      <c r="AH31" s="128" t="str">
        <f aca="false">IFERROR(Limt2!AG31/GAMSlim2!AG31,"")</f>
        <v/>
      </c>
      <c r="AI31" s="128" t="str">
        <f aca="false">IFERROR(Limt2!AH31/GAMSlim2!AH31,"")</f>
        <v/>
      </c>
      <c r="AJ31" s="128" t="str">
        <f aca="false">IFERROR(Limt2!AI31/GAMSlim2!AI31,"")</f>
        <v/>
      </c>
      <c r="AK31" s="128" t="str">
        <f aca="false">IFERROR(Limt2!AJ31/GAMSlim2!AJ31,"")</f>
        <v/>
      </c>
      <c r="AL31" s="128" t="str">
        <f aca="false">IFERROR(Limt2!AK31/GAMSlim2!AK31,"")</f>
        <v/>
      </c>
      <c r="AM31" s="128" t="str">
        <f aca="false">IFERROR(Limt2!AL31/GAMSlim2!AL31,"")</f>
        <v/>
      </c>
      <c r="AN31" s="128" t="str">
        <f aca="false">IFERROR(Limt2!AM31/GAMSlim2!AM31,"")</f>
        <v/>
      </c>
      <c r="AO31" s="128" t="str">
        <f aca="false">IFERROR(Limt2!AN31/GAMSlim2!AN31,"")</f>
        <v/>
      </c>
      <c r="AP31" s="128" t="str">
        <f aca="false">IFERROR(Limt2!AO31/GAMSlim2!AO31,"")</f>
        <v/>
      </c>
      <c r="AQ31" s="128" t="str">
        <f aca="false">IFERROR(Limt2!AP31/GAMSlim2!AP31,"")</f>
        <v/>
      </c>
      <c r="AR31" s="128" t="str">
        <f aca="false">IFERROR(Limt2!AQ31/GAMSlim2!AQ31,"")</f>
        <v/>
      </c>
      <c r="AS31" s="128" t="str">
        <f aca="false">IFERROR(Limt2!AR31/GAMSlim2!AR31,"")</f>
        <v/>
      </c>
      <c r="AT31" s="128" t="str">
        <f aca="false">IFERROR(Limt2!AS31/GAMSlim2!AS31,"")</f>
        <v/>
      </c>
      <c r="AU31" s="128" t="str">
        <f aca="false">IFERROR(Limt2!AT31/GAMSlim2!AT31,"")</f>
        <v/>
      </c>
      <c r="AV31" s="128" t="str">
        <f aca="false">IFERROR(Limt2!AU31/GAMSlim2!AU31,"")</f>
        <v/>
      </c>
      <c r="AW31" s="128" t="str">
        <f aca="false">IFERROR(Limt2!AV31/GAMSlim2!AV31,"")</f>
        <v/>
      </c>
      <c r="AX31" s="128" t="str">
        <f aca="false">IFERROR(Limt2!AW31/GAMSlim2!AW31,"")</f>
        <v/>
      </c>
      <c r="AY31" s="128" t="str">
        <f aca="false">IFERROR(Limt2!AX31/GAMSlim2!AX31,"")</f>
        <v/>
      </c>
      <c r="AZ31" s="128" t="str">
        <f aca="false">IFERROR(Limt2!AY31/GAMSlim2!AY31,"")</f>
        <v/>
      </c>
      <c r="BA31" s="128" t="str">
        <f aca="false">IFERROR(Limt2!AZ31/GAMSlim2!AZ31,"")</f>
        <v/>
      </c>
      <c r="BB31" s="128" t="str">
        <f aca="false">IFERROR(Limt2!BA31/GAMSlim2!BA31,"")</f>
        <v/>
      </c>
      <c r="BC31" s="128" t="str">
        <f aca="false">IFERROR(Limt2!BB31/GAMSlim2!BB31,"")</f>
        <v/>
      </c>
      <c r="BD31" s="128" t="str">
        <f aca="false">IFERROR(Limt2!BC31/GAMSlim2!BC31,"")</f>
        <v/>
      </c>
      <c r="BE31" s="128" t="str">
        <f aca="false">IFERROR(Limt2!BD31/GAMSlim2!BD31,"")</f>
        <v/>
      </c>
      <c r="BF31" s="128" t="str">
        <f aca="false">IFERROR(Limt2!BE31/GAMSlim2!BE31,"")</f>
        <v/>
      </c>
      <c r="BG31" s="128" t="str">
        <f aca="false">IFERROR(Limt2!BF31/GAMSlim2!BF31,"")</f>
        <v/>
      </c>
      <c r="BH31" s="128" t="str">
        <f aca="false">IFERROR(Limt2!BG31/GAMSlim2!BG31,"")</f>
        <v/>
      </c>
      <c r="BI31" s="128" t="str">
        <f aca="false">IFERROR(Limt2!BH31/GAMSlim2!BH31,"")</f>
        <v/>
      </c>
      <c r="BJ31" s="128" t="str">
        <f aca="false">IFERROR(Limt2!BI31/GAMSlim2!BI31,"")</f>
        <v/>
      </c>
    </row>
    <row r="32" customFormat="false" ht="12.75" hidden="false" customHeight="false" outlineLevel="0" collapsed="false">
      <c r="A32" s="0" t="str">
        <f aca="false">Limt2!A32</f>
        <v>Abatement cost function coefficient</v>
      </c>
      <c r="B32" s="0" t="str">
        <f aca="false">GAMSbase!A32</f>
        <v>Abatement cost function coefficient</v>
      </c>
      <c r="C32" s="128" t="n">
        <f aca="false">IFERROR(Limt2!B32/GAMSlim2!B32,"")</f>
        <v>1.0000000004108</v>
      </c>
      <c r="D32" s="128" t="n">
        <f aca="false">IFERROR(Limt2!C32/GAMSlim2!C32,"")</f>
        <v>0.999999999713501</v>
      </c>
      <c r="E32" s="128" t="n">
        <f aca="false">IFERROR(Limt2!D32/GAMSlim2!D32,"")</f>
        <v>0.999999999531788</v>
      </c>
      <c r="F32" s="128" t="n">
        <f aca="false">IFERROR(Limt2!E32/GAMSlim2!E32,"")</f>
        <v>0.999999999598891</v>
      </c>
      <c r="G32" s="128" t="n">
        <f aca="false">IFERROR(Limt2!F32/GAMSlim2!F32,"")</f>
        <v>1.00000000000697</v>
      </c>
      <c r="H32" s="128" t="n">
        <f aca="false">IFERROR(Limt2!G32/GAMSlim2!G32,"")</f>
        <v>0.999999999945111</v>
      </c>
      <c r="I32" s="128" t="n">
        <f aca="false">IFERROR(Limt2!H32/GAMSlim2!H32,"")</f>
        <v>1.0000000005338</v>
      </c>
      <c r="J32" s="128" t="n">
        <f aca="false">IFERROR(Limt2!I32/GAMSlim2!I32,"")</f>
        <v>1.00000000098005</v>
      </c>
      <c r="K32" s="128" t="n">
        <f aca="false">IFERROR(Limt2!J32/GAMSlim2!J32,"")</f>
        <v>1.00000000061223</v>
      </c>
      <c r="L32" s="128" t="n">
        <f aca="false">IFERROR(Limt2!K32/GAMSlim2!K32,"")</f>
        <v>1.00000000006009</v>
      </c>
      <c r="M32" s="128" t="n">
        <f aca="false">IFERROR(Limt2!L32/GAMSlim2!L32,"")</f>
        <v>0.999999999456463</v>
      </c>
      <c r="N32" s="128" t="n">
        <f aca="false">IFERROR(Limt2!M32/GAMSlim2!M32,"")</f>
        <v>1.00000000064396</v>
      </c>
      <c r="O32" s="128" t="n">
        <f aca="false">IFERROR(Limt2!N32/GAMSlim2!N32,"")</f>
        <v>0.999999999700034</v>
      </c>
      <c r="P32" s="128" t="n">
        <f aca="false">IFERROR(Limt2!O32/GAMSlim2!O32,"")</f>
        <v>1.00000000079717</v>
      </c>
      <c r="Q32" s="128" t="n">
        <f aca="false">IFERROR(Limt2!P32/GAMSlim2!P32,"")</f>
        <v>1.0000000018432</v>
      </c>
      <c r="R32" s="128" t="n">
        <f aca="false">IFERROR(Limt2!Q32/GAMSlim2!Q32,"")</f>
        <v>1.00000000190813</v>
      </c>
      <c r="S32" s="128" t="n">
        <f aca="false">IFERROR(Limt2!R32/GAMSlim2!R32,"")</f>
        <v>0.9999999981207</v>
      </c>
      <c r="T32" s="128" t="n">
        <f aca="false">IFERROR(Limt2!S32/GAMSlim2!S32,"")</f>
        <v>1.0000000022017</v>
      </c>
      <c r="U32" s="128" t="n">
        <f aca="false">IFERROR(Limt2!T32/GAMSlim2!T32,"")</f>
        <v>1.00000000200164</v>
      </c>
      <c r="V32" s="128" t="n">
        <f aca="false">IFERROR(Limt2!U32/GAMSlim2!U32,"")</f>
        <v>0.999999998944381</v>
      </c>
      <c r="W32" s="128" t="n">
        <f aca="false">IFERROR(Limt2!V32/GAMSlim2!V32,"")</f>
        <v>1.00000000258942</v>
      </c>
      <c r="X32" s="128" t="n">
        <f aca="false">IFERROR(Limt2!W32/GAMSlim2!W32,"")</f>
        <v>1.00000000308622</v>
      </c>
      <c r="Y32" s="128" t="n">
        <f aca="false">IFERROR(Limt2!X32/GAMSlim2!X32,"")</f>
        <v>1.00000000148019</v>
      </c>
      <c r="Z32" s="128" t="n">
        <f aca="false">IFERROR(Limt2!Y32/GAMSlim2!Y32,"")</f>
        <v>1.00000000146</v>
      </c>
      <c r="AA32" s="128" t="n">
        <f aca="false">IFERROR(Limt2!Z32/GAMSlim2!Z32,"")</f>
        <v>0.999999997692761</v>
      </c>
      <c r="AB32" s="128" t="n">
        <f aca="false">IFERROR(Limt2!AA32/GAMSlim2!AA32,"")</f>
        <v>0.999999998110208</v>
      </c>
      <c r="AC32" s="128" t="n">
        <f aca="false">IFERROR(Limt2!AB32/GAMSlim2!AB32,"")</f>
        <v>0.999999995925508</v>
      </c>
      <c r="AD32" s="128" t="n">
        <f aca="false">IFERROR(Limt2!AC32/GAMSlim2!AC32,"")</f>
        <v>0.999999995305052</v>
      </c>
      <c r="AE32" s="128" t="n">
        <f aca="false">IFERROR(Limt2!AD32/GAMSlim2!AD32,"")</f>
        <v>0.999999996587481</v>
      </c>
      <c r="AF32" s="128" t="n">
        <f aca="false">IFERROR(Limt2!AE32/GAMSlim2!AE32,"")</f>
        <v>1.00000000201043</v>
      </c>
      <c r="AG32" s="128" t="n">
        <f aca="false">IFERROR(Limt2!AF32/GAMSlim2!AF32,"")</f>
        <v>1.00000000549168</v>
      </c>
      <c r="AH32" s="128" t="n">
        <f aca="false">IFERROR(Limt2!AG32/GAMSlim2!AG32,"")</f>
        <v>1.00000000405106</v>
      </c>
      <c r="AI32" s="128" t="n">
        <f aca="false">IFERROR(Limt2!AH32/GAMSlim2!AH32,"")</f>
        <v>1.00000000615468</v>
      </c>
      <c r="AJ32" s="128" t="n">
        <f aca="false">IFERROR(Limt2!AI32/GAMSlim2!AI32,"")</f>
        <v>0.99999999699843</v>
      </c>
      <c r="AK32" s="128" t="n">
        <f aca="false">IFERROR(Limt2!AJ32/GAMSlim2!AJ32,"")</f>
        <v>1.00000000265437</v>
      </c>
      <c r="AL32" s="128" t="n">
        <f aca="false">IFERROR(Limt2!AK32/GAMSlim2!AK32,"")</f>
        <v>0.99999999717324</v>
      </c>
      <c r="AM32" s="128" t="n">
        <f aca="false">IFERROR(Limt2!AL32/GAMSlim2!AL32,"")</f>
        <v>0.999999991136215</v>
      </c>
      <c r="AN32" s="128" t="n">
        <f aca="false">IFERROR(Limt2!AM32/GAMSlim2!AM32,"")</f>
        <v>0.999999989896175</v>
      </c>
      <c r="AO32" s="128" t="n">
        <f aca="false">IFERROR(Limt2!AN32/GAMSlim2!AN32,"")</f>
        <v>0.999999992962737</v>
      </c>
      <c r="AP32" s="128" t="n">
        <f aca="false">IFERROR(Limt2!AO32/GAMSlim2!AO32,"")</f>
        <v>0.999999993469773</v>
      </c>
      <c r="AQ32" s="128" t="n">
        <f aca="false">IFERROR(Limt2!AP32/GAMSlim2!AP32,"")</f>
        <v>1.00000000957431</v>
      </c>
      <c r="AR32" s="128" t="n">
        <f aca="false">IFERROR(Limt2!AQ32/GAMSlim2!AQ32,"")</f>
        <v>1.00000001088676</v>
      </c>
      <c r="AS32" s="128" t="n">
        <f aca="false">IFERROR(Limt2!AR32/GAMSlim2!AR32,"")</f>
        <v>1.00000001282</v>
      </c>
      <c r="AT32" s="128" t="n">
        <f aca="false">IFERROR(Limt2!AS32/GAMSlim2!AS32,"")</f>
        <v>1.00000001141223</v>
      </c>
      <c r="AU32" s="128" t="n">
        <f aca="false">IFERROR(Limt2!AT32/GAMSlim2!AT32,"")</f>
        <v>1.00000001540154</v>
      </c>
      <c r="AV32" s="128" t="n">
        <f aca="false">IFERROR(Limt2!AU32/GAMSlim2!AU32,"")</f>
        <v>1.00000000279493</v>
      </c>
      <c r="AW32" s="128" t="n">
        <f aca="false">IFERROR(Limt2!AV32/GAMSlim2!AV32,"")</f>
        <v>1.00000000744903</v>
      </c>
      <c r="AX32" s="128" t="n">
        <f aca="false">IFERROR(Limt2!AW32/GAMSlim2!AW32,"")</f>
        <v>0.999999987829702</v>
      </c>
      <c r="AY32" s="128" t="n">
        <f aca="false">IFERROR(Limt2!AX32/GAMSlim2!AX32,"")</f>
        <v>0.999999987728021</v>
      </c>
      <c r="AZ32" s="128" t="n">
        <f aca="false">IFERROR(Limt2!AY32/GAMSlim2!AY32,"")</f>
        <v>0.999999999666561</v>
      </c>
      <c r="BA32" s="128" t="n">
        <f aca="false">IFERROR(Limt2!AZ32/GAMSlim2!AZ32,"")</f>
        <v>0.999999988471136</v>
      </c>
      <c r="BB32" s="128" t="n">
        <f aca="false">IFERROR(Limt2!BA32/GAMSlim2!BA32,"")</f>
        <v>0.999999994730722</v>
      </c>
      <c r="BC32" s="128" t="n">
        <f aca="false">IFERROR(Limt2!BB32/GAMSlim2!BB32,"")</f>
        <v>1.00000000867122</v>
      </c>
      <c r="BD32" s="128" t="n">
        <f aca="false">IFERROR(Limt2!BC32/GAMSlim2!BC32,"")</f>
        <v>1.0000000107499</v>
      </c>
      <c r="BE32" s="128" t="n">
        <f aca="false">IFERROR(Limt2!BD32/GAMSlim2!BD32,"")</f>
        <v>1.00000000555899</v>
      </c>
      <c r="BF32" s="128" t="n">
        <f aca="false">IFERROR(Limt2!BE32/GAMSlim2!BE32,"")</f>
        <v>1.00000002811409</v>
      </c>
      <c r="BG32" s="128" t="n">
        <f aca="false">IFERROR(Limt2!BF32/GAMSlim2!BF32,"")</f>
        <v>1.00000002270843</v>
      </c>
      <c r="BH32" s="128" t="n">
        <f aca="false">IFERROR(Limt2!BG32/GAMSlim2!BG32,"")</f>
        <v>0.999999975375344</v>
      </c>
      <c r="BI32" s="128" t="n">
        <f aca="false">IFERROR(Limt2!BH32/GAMSlim2!BH32,"")</f>
        <v>1.00000001286141</v>
      </c>
      <c r="BJ32" s="128" t="n">
        <f aca="false">IFERROR(Limt2!BI32/GAMSlim2!BI32,"")</f>
        <v>0.999999999958743</v>
      </c>
    </row>
    <row r="33" customFormat="false" ht="12.75" hidden="false" customHeight="false" outlineLevel="0" collapsed="false">
      <c r="A33" s="0" t="str">
        <f aca="false">Limt2!A33</f>
        <v>   Price of backstop technology (1000$ per tC)</v>
      </c>
      <c r="B33" s="0" t="str">
        <f aca="false">GAMSbase!A33</f>
        <v> Price of Backstop Technology (1000 USD per ton C)</v>
      </c>
      <c r="C33" s="128" t="n">
        <f aca="false">IFERROR(Limt2!B33/GAMSlim2!B33,"")</f>
        <v>1</v>
      </c>
      <c r="D33" s="128" t="str">
        <f aca="false">IFERROR(Limt2!C33/GAMSlim2!C33,"")</f>
        <v/>
      </c>
      <c r="E33" s="128" t="str">
        <f aca="false">IFERROR(Limt2!D33/GAMSlim2!D33,"")</f>
        <v/>
      </c>
      <c r="F33" s="128" t="str">
        <f aca="false">IFERROR(Limt2!E33/GAMSlim2!E33,"")</f>
        <v/>
      </c>
      <c r="G33" s="128" t="str">
        <f aca="false">IFERROR(Limt2!F33/GAMSlim2!F33,"")</f>
        <v/>
      </c>
      <c r="H33" s="128" t="str">
        <f aca="false">IFERROR(Limt2!G33/GAMSlim2!G33,"")</f>
        <v/>
      </c>
      <c r="I33" s="128" t="str">
        <f aca="false">IFERROR(Limt2!H33/GAMSlim2!H33,"")</f>
        <v/>
      </c>
      <c r="J33" s="128" t="str">
        <f aca="false">IFERROR(Limt2!I33/GAMSlim2!I33,"")</f>
        <v/>
      </c>
      <c r="K33" s="128" t="str">
        <f aca="false">IFERROR(Limt2!J33/GAMSlim2!J33,"")</f>
        <v/>
      </c>
      <c r="L33" s="128" t="str">
        <f aca="false">IFERROR(Limt2!K33/GAMSlim2!K33,"")</f>
        <v/>
      </c>
      <c r="M33" s="128" t="str">
        <f aca="false">IFERROR(Limt2!L33/GAMSlim2!L33,"")</f>
        <v/>
      </c>
      <c r="N33" s="128" t="str">
        <f aca="false">IFERROR(Limt2!M33/GAMSlim2!M33,"")</f>
        <v/>
      </c>
      <c r="O33" s="128" t="str">
        <f aca="false">IFERROR(Limt2!N33/GAMSlim2!N33,"")</f>
        <v/>
      </c>
      <c r="P33" s="128" t="str">
        <f aca="false">IFERROR(Limt2!O33/GAMSlim2!O33,"")</f>
        <v/>
      </c>
      <c r="Q33" s="128" t="str">
        <f aca="false">IFERROR(Limt2!P33/GAMSlim2!P33,"")</f>
        <v/>
      </c>
      <c r="R33" s="128" t="str">
        <f aca="false">IFERROR(Limt2!Q33/GAMSlim2!Q33,"")</f>
        <v/>
      </c>
      <c r="S33" s="128" t="str">
        <f aca="false">IFERROR(Limt2!R33/GAMSlim2!R33,"")</f>
        <v/>
      </c>
      <c r="T33" s="128" t="str">
        <f aca="false">IFERROR(Limt2!S33/GAMSlim2!S33,"")</f>
        <v/>
      </c>
      <c r="U33" s="128" t="str">
        <f aca="false">IFERROR(Limt2!T33/GAMSlim2!T33,"")</f>
        <v/>
      </c>
      <c r="V33" s="128" t="str">
        <f aca="false">IFERROR(Limt2!U33/GAMSlim2!U33,"")</f>
        <v/>
      </c>
      <c r="W33" s="128" t="str">
        <f aca="false">IFERROR(Limt2!V33/GAMSlim2!V33,"")</f>
        <v/>
      </c>
      <c r="X33" s="128" t="str">
        <f aca="false">IFERROR(Limt2!W33/GAMSlim2!W33,"")</f>
        <v/>
      </c>
      <c r="Y33" s="128" t="str">
        <f aca="false">IFERROR(Limt2!X33/GAMSlim2!X33,"")</f>
        <v/>
      </c>
      <c r="Z33" s="128" t="str">
        <f aca="false">IFERROR(Limt2!Y33/GAMSlim2!Y33,"")</f>
        <v/>
      </c>
      <c r="AA33" s="128" t="str">
        <f aca="false">IFERROR(Limt2!Z33/GAMSlim2!Z33,"")</f>
        <v/>
      </c>
      <c r="AB33" s="128" t="str">
        <f aca="false">IFERROR(Limt2!AA33/GAMSlim2!AA33,"")</f>
        <v/>
      </c>
      <c r="AC33" s="128" t="str">
        <f aca="false">IFERROR(Limt2!AB33/GAMSlim2!AB33,"")</f>
        <v/>
      </c>
      <c r="AD33" s="128" t="str">
        <f aca="false">IFERROR(Limt2!AC33/GAMSlim2!AC33,"")</f>
        <v/>
      </c>
      <c r="AE33" s="128" t="str">
        <f aca="false">IFERROR(Limt2!AD33/GAMSlim2!AD33,"")</f>
        <v/>
      </c>
      <c r="AF33" s="128" t="str">
        <f aca="false">IFERROR(Limt2!AE33/GAMSlim2!AE33,"")</f>
        <v/>
      </c>
      <c r="AG33" s="128" t="str">
        <f aca="false">IFERROR(Limt2!AF33/GAMSlim2!AF33,"")</f>
        <v/>
      </c>
      <c r="AH33" s="128" t="str">
        <f aca="false">IFERROR(Limt2!AG33/GAMSlim2!AG33,"")</f>
        <v/>
      </c>
      <c r="AI33" s="128" t="str">
        <f aca="false">IFERROR(Limt2!AH33/GAMSlim2!AH33,"")</f>
        <v/>
      </c>
      <c r="AJ33" s="128" t="str">
        <f aca="false">IFERROR(Limt2!AI33/GAMSlim2!AI33,"")</f>
        <v/>
      </c>
      <c r="AK33" s="128" t="str">
        <f aca="false">IFERROR(Limt2!AJ33/GAMSlim2!AJ33,"")</f>
        <v/>
      </c>
      <c r="AL33" s="128" t="str">
        <f aca="false">IFERROR(Limt2!AK33/GAMSlim2!AK33,"")</f>
        <v/>
      </c>
      <c r="AM33" s="128" t="str">
        <f aca="false">IFERROR(Limt2!AL33/GAMSlim2!AL33,"")</f>
        <v/>
      </c>
      <c r="AN33" s="128" t="str">
        <f aca="false">IFERROR(Limt2!AM33/GAMSlim2!AM33,"")</f>
        <v/>
      </c>
      <c r="AO33" s="128" t="str">
        <f aca="false">IFERROR(Limt2!AN33/GAMSlim2!AN33,"")</f>
        <v/>
      </c>
      <c r="AP33" s="128" t="str">
        <f aca="false">IFERROR(Limt2!AO33/GAMSlim2!AO33,"")</f>
        <v/>
      </c>
      <c r="AQ33" s="128" t="str">
        <f aca="false">IFERROR(Limt2!AP33/GAMSlim2!AP33,"")</f>
        <v/>
      </c>
      <c r="AR33" s="128" t="str">
        <f aca="false">IFERROR(Limt2!AQ33/GAMSlim2!AQ33,"")</f>
        <v/>
      </c>
      <c r="AS33" s="128" t="str">
        <f aca="false">IFERROR(Limt2!AR33/GAMSlim2!AR33,"")</f>
        <v/>
      </c>
      <c r="AT33" s="128" t="str">
        <f aca="false">IFERROR(Limt2!AS33/GAMSlim2!AS33,"")</f>
        <v/>
      </c>
      <c r="AU33" s="128" t="str">
        <f aca="false">IFERROR(Limt2!AT33/GAMSlim2!AT33,"")</f>
        <v/>
      </c>
      <c r="AV33" s="128" t="str">
        <f aca="false">IFERROR(Limt2!AU33/GAMSlim2!AU33,"")</f>
        <v/>
      </c>
      <c r="AW33" s="128" t="str">
        <f aca="false">IFERROR(Limt2!AV33/GAMSlim2!AV33,"")</f>
        <v/>
      </c>
      <c r="AX33" s="128" t="str">
        <f aca="false">IFERROR(Limt2!AW33/GAMSlim2!AW33,"")</f>
        <v/>
      </c>
      <c r="AY33" s="128" t="str">
        <f aca="false">IFERROR(Limt2!AX33/GAMSlim2!AX33,"")</f>
        <v/>
      </c>
      <c r="AZ33" s="128" t="str">
        <f aca="false">IFERROR(Limt2!AY33/GAMSlim2!AY33,"")</f>
        <v/>
      </c>
      <c r="BA33" s="128" t="str">
        <f aca="false">IFERROR(Limt2!AZ33/GAMSlim2!AZ33,"")</f>
        <v/>
      </c>
      <c r="BB33" s="128" t="str">
        <f aca="false">IFERROR(Limt2!BA33/GAMSlim2!BA33,"")</f>
        <v/>
      </c>
      <c r="BC33" s="128" t="str">
        <f aca="false">IFERROR(Limt2!BB33/GAMSlim2!BB33,"")</f>
        <v/>
      </c>
      <c r="BD33" s="128" t="str">
        <f aca="false">IFERROR(Limt2!BC33/GAMSlim2!BC33,"")</f>
        <v/>
      </c>
      <c r="BE33" s="128" t="str">
        <f aca="false">IFERROR(Limt2!BD33/GAMSlim2!BD33,"")</f>
        <v/>
      </c>
      <c r="BF33" s="128" t="str">
        <f aca="false">IFERROR(Limt2!BE33/GAMSlim2!BE33,"")</f>
        <v/>
      </c>
      <c r="BG33" s="128" t="str">
        <f aca="false">IFERROR(Limt2!BF33/GAMSlim2!BF33,"")</f>
        <v/>
      </c>
      <c r="BH33" s="128" t="str">
        <f aca="false">IFERROR(Limt2!BG33/GAMSlim2!BG33,"")</f>
        <v/>
      </c>
      <c r="BI33" s="128" t="str">
        <f aca="false">IFERROR(Limt2!BH33/GAMSlim2!BH33,"")</f>
        <v/>
      </c>
      <c r="BJ33" s="128" t="str">
        <f aca="false">IFERROR(Limt2!BI33/GAMSlim2!BI33,"")</f>
        <v/>
      </c>
    </row>
    <row r="34" customFormat="false" ht="12.75" hidden="false" customHeight="false" outlineLevel="0" collapsed="false">
      <c r="A34" s="0" t="str">
        <f aca="false">Limt2!A34</f>
        <v>Backstop price (1000$ per ton CO2)</v>
      </c>
      <c r="B34" s="0" t="str">
        <f aca="false">GAMSbase!A34</f>
        <v> Backstop Price (1000 USD per ton CO2)</v>
      </c>
      <c r="C34" s="128" t="n">
        <f aca="false">IFERROR(Limt2!B34/GAMSlim2!B34,"")</f>
        <v>1</v>
      </c>
      <c r="D34" s="128" t="n">
        <f aca="false">IFERROR(Limt2!C34/GAMSlim2!C34,"")</f>
        <v>1</v>
      </c>
      <c r="E34" s="128" t="n">
        <f aca="false">IFERROR(Limt2!D34/GAMSlim2!D34,"")</f>
        <v>1</v>
      </c>
      <c r="F34" s="128" t="n">
        <f aca="false">IFERROR(Limt2!E34/GAMSlim2!E34,"")</f>
        <v>1</v>
      </c>
      <c r="G34" s="128" t="n">
        <f aca="false">IFERROR(Limt2!F34/GAMSlim2!F34,"")</f>
        <v>1</v>
      </c>
      <c r="H34" s="128" t="n">
        <f aca="false">IFERROR(Limt2!G34/GAMSlim2!G34,"")</f>
        <v>1.00000000000008</v>
      </c>
      <c r="I34" s="128" t="n">
        <f aca="false">IFERROR(Limt2!H34/GAMSlim2!H34,"")</f>
        <v>1.00000000000012</v>
      </c>
      <c r="J34" s="128" t="n">
        <f aca="false">IFERROR(Limt2!I34/GAMSlim2!I34,"")</f>
        <v>1.00000000000006</v>
      </c>
      <c r="K34" s="128" t="n">
        <f aca="false">IFERROR(Limt2!J34/GAMSlim2!J34,"")</f>
        <v>1.00000000000006</v>
      </c>
      <c r="L34" s="128" t="n">
        <f aca="false">IFERROR(Limt2!K34/GAMSlim2!K34,"")</f>
        <v>1.00000000000008</v>
      </c>
      <c r="M34" s="128" t="n">
        <f aca="false">IFERROR(Limt2!L34/GAMSlim2!L34,"")</f>
        <v>1.00000000000005</v>
      </c>
      <c r="N34" s="128" t="n">
        <f aca="false">IFERROR(Limt2!M34/GAMSlim2!M34,"")</f>
        <v>1.00000000000019</v>
      </c>
      <c r="O34" s="128" t="n">
        <f aca="false">IFERROR(Limt2!N34/GAMSlim2!N34,"")</f>
        <v>0.999999999999874</v>
      </c>
      <c r="P34" s="128" t="n">
        <f aca="false">IFERROR(Limt2!O34/GAMSlim2!O34,"")</f>
        <v>0.999999999999833</v>
      </c>
      <c r="Q34" s="128" t="n">
        <f aca="false">IFERROR(Limt2!P34/GAMSlim2!P34,"")</f>
        <v>1.00000000000001</v>
      </c>
      <c r="R34" s="128" t="n">
        <f aca="false">IFERROR(Limt2!Q34/GAMSlim2!Q34,"")</f>
        <v>0.999999999999956</v>
      </c>
      <c r="S34" s="128" t="n">
        <f aca="false">IFERROR(Limt2!R34/GAMSlim2!R34,"")</f>
        <v>1.00000000000017</v>
      </c>
      <c r="T34" s="128" t="n">
        <f aca="false">IFERROR(Limt2!S34/GAMSlim2!S34,"")</f>
        <v>0.999999999999939</v>
      </c>
      <c r="U34" s="128" t="n">
        <f aca="false">IFERROR(Limt2!T34/GAMSlim2!T34,"")</f>
        <v>1.0000000000002</v>
      </c>
      <c r="V34" s="128" t="n">
        <f aca="false">IFERROR(Limt2!U34/GAMSlim2!U34,"")</f>
        <v>1.00000000000004</v>
      </c>
      <c r="W34" s="128" t="n">
        <f aca="false">IFERROR(Limt2!V34/GAMSlim2!V34,"")</f>
        <v>0.999999999999857</v>
      </c>
      <c r="X34" s="128" t="n">
        <f aca="false">IFERROR(Limt2!W34/GAMSlim2!W34,"")</f>
        <v>0.999999999999931</v>
      </c>
      <c r="Y34" s="128" t="n">
        <f aca="false">IFERROR(Limt2!X34/GAMSlim2!X34,"")</f>
        <v>1.00000000000025</v>
      </c>
      <c r="Z34" s="128" t="n">
        <f aca="false">IFERROR(Limt2!Y34/GAMSlim2!Y34,"")</f>
        <v>0.999999999999884</v>
      </c>
      <c r="AA34" s="128" t="n">
        <f aca="false">IFERROR(Limt2!Z34/GAMSlim2!Z34,"")</f>
        <v>1.00000000000026</v>
      </c>
      <c r="AB34" s="128" t="n">
        <f aca="false">IFERROR(Limt2!AA34/GAMSlim2!AA34,"")</f>
        <v>1.00000000000022</v>
      </c>
      <c r="AC34" s="128" t="n">
        <f aca="false">IFERROR(Limt2!AB34/GAMSlim2!AB34,"")</f>
        <v>0.999999999999978</v>
      </c>
      <c r="AD34" s="128" t="n">
        <f aca="false">IFERROR(Limt2!AC34/GAMSlim2!AC34,"")</f>
        <v>1.00000000000024</v>
      </c>
      <c r="AE34" s="128" t="n">
        <f aca="false">IFERROR(Limt2!AD34/GAMSlim2!AD34,"")</f>
        <v>1.00000000000005</v>
      </c>
      <c r="AF34" s="128" t="n">
        <f aca="false">IFERROR(Limt2!AE34/GAMSlim2!AE34,"")</f>
        <v>0.999999999999894</v>
      </c>
      <c r="AG34" s="128" t="n">
        <f aca="false">IFERROR(Limt2!AF34/GAMSlim2!AF34,"")</f>
        <v>0.999999999999956</v>
      </c>
      <c r="AH34" s="128" t="n">
        <f aca="false">IFERROR(Limt2!AG34/GAMSlim2!AG34,"")</f>
        <v>0.99999999999994</v>
      </c>
      <c r="AI34" s="128" t="n">
        <f aca="false">IFERROR(Limt2!AH34/GAMSlim2!AH34,"")</f>
        <v>1.00000000000012</v>
      </c>
      <c r="AJ34" s="128" t="n">
        <f aca="false">IFERROR(Limt2!AI34/GAMSlim2!AI34,"")</f>
        <v>0.999999999999818</v>
      </c>
      <c r="AK34" s="128" t="n">
        <f aca="false">IFERROR(Limt2!AJ34/GAMSlim2!AJ34,"")</f>
        <v>1.00000000000002</v>
      </c>
      <c r="AL34" s="128" t="n">
        <f aca="false">IFERROR(Limt2!AK34/GAMSlim2!AK34,"")</f>
        <v>1.00000000000009</v>
      </c>
      <c r="AM34" s="128" t="n">
        <f aca="false">IFERROR(Limt2!AL34/GAMSlim2!AL34,"")</f>
        <v>0.999999999999679</v>
      </c>
      <c r="AN34" s="128" t="n">
        <f aca="false">IFERROR(Limt2!AM34/GAMSlim2!AM34,"")</f>
        <v>1.00000000000031</v>
      </c>
      <c r="AO34" s="128" t="n">
        <f aca="false">IFERROR(Limt2!AN34/GAMSlim2!AN34,"")</f>
        <v>1.00000000000004</v>
      </c>
      <c r="AP34" s="128" t="n">
        <f aca="false">IFERROR(Limt2!AO34/GAMSlim2!AO34,"")</f>
        <v>0.999999999999906</v>
      </c>
      <c r="AQ34" s="128" t="n">
        <f aca="false">IFERROR(Limt2!AP34/GAMSlim2!AP34,"")</f>
        <v>1.00000000000025</v>
      </c>
      <c r="AR34" s="128" t="n">
        <f aca="false">IFERROR(Limt2!AQ34/GAMSlim2!AQ34,"")</f>
        <v>0.999999999999959</v>
      </c>
      <c r="AS34" s="128" t="n">
        <f aca="false">IFERROR(Limt2!AR34/GAMSlim2!AR34,"")</f>
        <v>1.0000000000003</v>
      </c>
      <c r="AT34" s="128" t="n">
        <f aca="false">IFERROR(Limt2!AS34/GAMSlim2!AS34,"")</f>
        <v>0.999999999999885</v>
      </c>
      <c r="AU34" s="128" t="n">
        <f aca="false">IFERROR(Limt2!AT34/GAMSlim2!AT34,"")</f>
        <v>1.00000000000039</v>
      </c>
      <c r="AV34" s="128" t="n">
        <f aca="false">IFERROR(Limt2!AU34/GAMSlim2!AU34,"")</f>
        <v>1.00000000000026</v>
      </c>
      <c r="AW34" s="128" t="n">
        <f aca="false">IFERROR(Limt2!AV34/GAMSlim2!AV34,"")</f>
        <v>0.999999999999583</v>
      </c>
      <c r="AX34" s="128" t="n">
        <f aca="false">IFERROR(Limt2!AW34/GAMSlim2!AW34,"")</f>
        <v>0.999999999999559</v>
      </c>
      <c r="AY34" s="128" t="n">
        <f aca="false">IFERROR(Limt2!AX34/GAMSlim2!AX34,"")</f>
        <v>0.999999999999804</v>
      </c>
      <c r="AZ34" s="128" t="n">
        <f aca="false">IFERROR(Limt2!AY34/GAMSlim2!AY34,"")</f>
        <v>1.00000000000006</v>
      </c>
      <c r="BA34" s="128" t="n">
        <f aca="false">IFERROR(Limt2!AZ34/GAMSlim2!AZ34,"")</f>
        <v>0.999999999999746</v>
      </c>
      <c r="BB34" s="128" t="n">
        <f aca="false">IFERROR(Limt2!BA34/GAMSlim2!BA34,"")</f>
        <v>1.00000000000046</v>
      </c>
      <c r="BC34" s="128" t="n">
        <f aca="false">IFERROR(Limt2!BB34/GAMSlim2!BB34,"")</f>
        <v>1.00000000000016</v>
      </c>
      <c r="BD34" s="128" t="n">
        <f aca="false">IFERROR(Limt2!BC34/GAMSlim2!BC34,"")</f>
        <v>1.00000000000044</v>
      </c>
      <c r="BE34" s="128" t="n">
        <f aca="false">IFERROR(Limt2!BD34/GAMSlim2!BD34,"")</f>
        <v>1.00000000000021</v>
      </c>
      <c r="BF34" s="128" t="n">
        <f aca="false">IFERROR(Limt2!BE34/GAMSlim2!BE34,"")</f>
        <v>1.00000000000001</v>
      </c>
      <c r="BG34" s="128" t="n">
        <f aca="false">IFERROR(Limt2!BF34/GAMSlim2!BF34,"")</f>
        <v>0.999999999999526</v>
      </c>
      <c r="BH34" s="128" t="n">
        <f aca="false">IFERROR(Limt2!BG34/GAMSlim2!BG34,"")</f>
        <v>0.999999999999618</v>
      </c>
      <c r="BI34" s="128" t="n">
        <f aca="false">IFERROR(Limt2!BH34/GAMSlim2!BH34,"")</f>
        <v>0.999999999999682</v>
      </c>
      <c r="BJ34" s="128" t="n">
        <f aca="false">IFERROR(Limt2!BI34/GAMSlim2!BI34,"")</f>
        <v>1.00000000000049</v>
      </c>
    </row>
    <row r="35" customFormat="false" ht="12.75" hidden="false" customHeight="false" outlineLevel="0" collapsed="false">
      <c r="A35" s="0" t="str">
        <f aca="false">Limt2!A35</f>
        <v>   Ratio of asymptotic to initial backstop price</v>
      </c>
      <c r="B35" s="0" t="str">
        <f aca="false">GAMSbase!A35</f>
        <v>Ratio of Asymptotic to Initial Backstop Price</v>
      </c>
      <c r="C35" s="128" t="str">
        <f aca="false">IFERROR(Limt2!B35/GAMSlim2!B35,"")</f>
        <v/>
      </c>
      <c r="D35" s="128" t="str">
        <f aca="false">IFERROR(Limt2!C35/GAMSlim2!C35,"")</f>
        <v/>
      </c>
      <c r="E35" s="128" t="str">
        <f aca="false">IFERROR(Limt2!D35/GAMSlim2!D35,"")</f>
        <v/>
      </c>
      <c r="F35" s="128" t="str">
        <f aca="false">IFERROR(Limt2!E35/GAMSlim2!E35,"")</f>
        <v/>
      </c>
      <c r="G35" s="128" t="str">
        <f aca="false">IFERROR(Limt2!F35/GAMSlim2!F35,"")</f>
        <v/>
      </c>
      <c r="H35" s="128" t="str">
        <f aca="false">IFERROR(Limt2!G35/GAMSlim2!G35,"")</f>
        <v/>
      </c>
      <c r="I35" s="128" t="str">
        <f aca="false">IFERROR(Limt2!H35/GAMSlim2!H35,"")</f>
        <v/>
      </c>
      <c r="J35" s="128" t="str">
        <f aca="false">IFERROR(Limt2!I35/GAMSlim2!I35,"")</f>
        <v/>
      </c>
      <c r="K35" s="128" t="str">
        <f aca="false">IFERROR(Limt2!J35/GAMSlim2!J35,"")</f>
        <v/>
      </c>
      <c r="L35" s="128" t="str">
        <f aca="false">IFERROR(Limt2!K35/GAMSlim2!K35,"")</f>
        <v/>
      </c>
      <c r="M35" s="128" t="str">
        <f aca="false">IFERROR(Limt2!L35/GAMSlim2!L35,"")</f>
        <v/>
      </c>
      <c r="N35" s="128" t="str">
        <f aca="false">IFERROR(Limt2!M35/GAMSlim2!M35,"")</f>
        <v/>
      </c>
      <c r="O35" s="128" t="str">
        <f aca="false">IFERROR(Limt2!N35/GAMSlim2!N35,"")</f>
        <v/>
      </c>
      <c r="P35" s="128" t="str">
        <f aca="false">IFERROR(Limt2!O35/GAMSlim2!O35,"")</f>
        <v/>
      </c>
      <c r="Q35" s="128" t="str">
        <f aca="false">IFERROR(Limt2!P35/GAMSlim2!P35,"")</f>
        <v/>
      </c>
      <c r="R35" s="128" t="str">
        <f aca="false">IFERROR(Limt2!Q35/GAMSlim2!Q35,"")</f>
        <v/>
      </c>
      <c r="S35" s="128" t="str">
        <f aca="false">IFERROR(Limt2!R35/GAMSlim2!R35,"")</f>
        <v/>
      </c>
      <c r="T35" s="128" t="str">
        <f aca="false">IFERROR(Limt2!S35/GAMSlim2!S35,"")</f>
        <v/>
      </c>
      <c r="U35" s="128" t="str">
        <f aca="false">IFERROR(Limt2!T35/GAMSlim2!T35,"")</f>
        <v/>
      </c>
      <c r="V35" s="128" t="str">
        <f aca="false">IFERROR(Limt2!U35/GAMSlim2!U35,"")</f>
        <v/>
      </c>
      <c r="W35" s="128" t="str">
        <f aca="false">IFERROR(Limt2!V35/GAMSlim2!V35,"")</f>
        <v/>
      </c>
      <c r="X35" s="128" t="str">
        <f aca="false">IFERROR(Limt2!W35/GAMSlim2!W35,"")</f>
        <v/>
      </c>
      <c r="Y35" s="128" t="str">
        <f aca="false">IFERROR(Limt2!X35/GAMSlim2!X35,"")</f>
        <v/>
      </c>
      <c r="Z35" s="128" t="str">
        <f aca="false">IFERROR(Limt2!Y35/GAMSlim2!Y35,"")</f>
        <v/>
      </c>
      <c r="AA35" s="128" t="str">
        <f aca="false">IFERROR(Limt2!Z35/GAMSlim2!Z35,"")</f>
        <v/>
      </c>
      <c r="AB35" s="128" t="str">
        <f aca="false">IFERROR(Limt2!AA35/GAMSlim2!AA35,"")</f>
        <v/>
      </c>
      <c r="AC35" s="128" t="str">
        <f aca="false">IFERROR(Limt2!AB35/GAMSlim2!AB35,"")</f>
        <v/>
      </c>
      <c r="AD35" s="128" t="str">
        <f aca="false">IFERROR(Limt2!AC35/GAMSlim2!AC35,"")</f>
        <v/>
      </c>
      <c r="AE35" s="128" t="str">
        <f aca="false">IFERROR(Limt2!AD35/GAMSlim2!AD35,"")</f>
        <v/>
      </c>
      <c r="AF35" s="128" t="str">
        <f aca="false">IFERROR(Limt2!AE35/GAMSlim2!AE35,"")</f>
        <v/>
      </c>
      <c r="AG35" s="128" t="str">
        <f aca="false">IFERROR(Limt2!AF35/GAMSlim2!AF35,"")</f>
        <v/>
      </c>
      <c r="AH35" s="128" t="str">
        <f aca="false">IFERROR(Limt2!AG35/GAMSlim2!AG35,"")</f>
        <v/>
      </c>
      <c r="AI35" s="128" t="str">
        <f aca="false">IFERROR(Limt2!AH35/GAMSlim2!AH35,"")</f>
        <v/>
      </c>
      <c r="AJ35" s="128" t="str">
        <f aca="false">IFERROR(Limt2!AI35/GAMSlim2!AI35,"")</f>
        <v/>
      </c>
      <c r="AK35" s="128" t="str">
        <f aca="false">IFERROR(Limt2!AJ35/GAMSlim2!AJ35,"")</f>
        <v/>
      </c>
      <c r="AL35" s="128" t="str">
        <f aca="false">IFERROR(Limt2!AK35/GAMSlim2!AK35,"")</f>
        <v/>
      </c>
      <c r="AM35" s="128" t="str">
        <f aca="false">IFERROR(Limt2!AL35/GAMSlim2!AL35,"")</f>
        <v/>
      </c>
      <c r="AN35" s="128" t="str">
        <f aca="false">IFERROR(Limt2!AM35/GAMSlim2!AM35,"")</f>
        <v/>
      </c>
      <c r="AO35" s="128" t="str">
        <f aca="false">IFERROR(Limt2!AN35/GAMSlim2!AN35,"")</f>
        <v/>
      </c>
      <c r="AP35" s="128" t="str">
        <f aca="false">IFERROR(Limt2!AO35/GAMSlim2!AO35,"")</f>
        <v/>
      </c>
      <c r="AQ35" s="128" t="str">
        <f aca="false">IFERROR(Limt2!AP35/GAMSlim2!AP35,"")</f>
        <v/>
      </c>
      <c r="AR35" s="128" t="str">
        <f aca="false">IFERROR(Limt2!AQ35/GAMSlim2!AQ35,"")</f>
        <v/>
      </c>
      <c r="AS35" s="128" t="str">
        <f aca="false">IFERROR(Limt2!AR35/GAMSlim2!AR35,"")</f>
        <v/>
      </c>
      <c r="AT35" s="128" t="str">
        <f aca="false">IFERROR(Limt2!AS35/GAMSlim2!AS35,"")</f>
        <v/>
      </c>
      <c r="AU35" s="128" t="str">
        <f aca="false">IFERROR(Limt2!AT35/GAMSlim2!AT35,"")</f>
        <v/>
      </c>
      <c r="AV35" s="128" t="str">
        <f aca="false">IFERROR(Limt2!AU35/GAMSlim2!AU35,"")</f>
        <v/>
      </c>
      <c r="AW35" s="128" t="str">
        <f aca="false">IFERROR(Limt2!AV35/GAMSlim2!AV35,"")</f>
        <v/>
      </c>
      <c r="AX35" s="128" t="str">
        <f aca="false">IFERROR(Limt2!AW35/GAMSlim2!AW35,"")</f>
        <v/>
      </c>
      <c r="AY35" s="128" t="str">
        <f aca="false">IFERROR(Limt2!AX35/GAMSlim2!AX35,"")</f>
        <v/>
      </c>
      <c r="AZ35" s="128" t="str">
        <f aca="false">IFERROR(Limt2!AY35/GAMSlim2!AY35,"")</f>
        <v/>
      </c>
      <c r="BA35" s="128" t="str">
        <f aca="false">IFERROR(Limt2!AZ35/GAMSlim2!AZ35,"")</f>
        <v/>
      </c>
      <c r="BB35" s="128" t="str">
        <f aca="false">IFERROR(Limt2!BA35/GAMSlim2!BA35,"")</f>
        <v/>
      </c>
      <c r="BC35" s="128" t="str">
        <f aca="false">IFERROR(Limt2!BB35/GAMSlim2!BB35,"")</f>
        <v/>
      </c>
      <c r="BD35" s="128" t="str">
        <f aca="false">IFERROR(Limt2!BC35/GAMSlim2!BC35,"")</f>
        <v/>
      </c>
      <c r="BE35" s="128" t="str">
        <f aca="false">IFERROR(Limt2!BD35/GAMSlim2!BD35,"")</f>
        <v/>
      </c>
      <c r="BF35" s="128" t="str">
        <f aca="false">IFERROR(Limt2!BE35/GAMSlim2!BE35,"")</f>
        <v/>
      </c>
      <c r="BG35" s="128" t="str">
        <f aca="false">IFERROR(Limt2!BF35/GAMSlim2!BF35,"")</f>
        <v/>
      </c>
      <c r="BH35" s="128" t="str">
        <f aca="false">IFERROR(Limt2!BG35/GAMSlim2!BG35,"")</f>
        <v/>
      </c>
      <c r="BI35" s="128" t="str">
        <f aca="false">IFERROR(Limt2!BH35/GAMSlim2!BH35,"")</f>
        <v/>
      </c>
      <c r="BJ35" s="128" t="str">
        <f aca="false">IFERROR(Limt2!BI35/GAMSlim2!BI35,"")</f>
        <v/>
      </c>
    </row>
    <row r="36" customFormat="false" ht="12.75" hidden="false" customHeight="false" outlineLevel="0" collapsed="false">
      <c r="A36" s="0" t="str">
        <f aca="false">Limt2!A36</f>
        <v>   Decline rate of backstop price (per half-decade)</v>
      </c>
      <c r="B36" s="0" t="str">
        <f aca="false">GAMSbase!A36</f>
        <v>Decline Rate of Backstop Price (per period)</v>
      </c>
      <c r="C36" s="128" t="str">
        <f aca="false">IFERROR(Limt2!B36/GAMSlim2!B36,"")</f>
        <v/>
      </c>
      <c r="D36" s="128" t="str">
        <f aca="false">IFERROR(Limt2!C36/GAMSlim2!C36,"")</f>
        <v/>
      </c>
      <c r="E36" s="128" t="str">
        <f aca="false">IFERROR(Limt2!D36/GAMSlim2!D36,"")</f>
        <v/>
      </c>
      <c r="F36" s="128" t="str">
        <f aca="false">IFERROR(Limt2!E36/GAMSlim2!E36,"")</f>
        <v/>
      </c>
      <c r="G36" s="128" t="str">
        <f aca="false">IFERROR(Limt2!F36/GAMSlim2!F36,"")</f>
        <v/>
      </c>
      <c r="H36" s="128" t="str">
        <f aca="false">IFERROR(Limt2!G36/GAMSlim2!G36,"")</f>
        <v/>
      </c>
      <c r="I36" s="128" t="str">
        <f aca="false">IFERROR(Limt2!H36/GAMSlim2!H36,"")</f>
        <v/>
      </c>
      <c r="J36" s="128" t="str">
        <f aca="false">IFERROR(Limt2!I36/GAMSlim2!I36,"")</f>
        <v/>
      </c>
      <c r="K36" s="128" t="str">
        <f aca="false">IFERROR(Limt2!J36/GAMSlim2!J36,"")</f>
        <v/>
      </c>
      <c r="L36" s="128" t="str">
        <f aca="false">IFERROR(Limt2!K36/GAMSlim2!K36,"")</f>
        <v/>
      </c>
      <c r="M36" s="128" t="str">
        <f aca="false">IFERROR(Limt2!L36/GAMSlim2!L36,"")</f>
        <v/>
      </c>
      <c r="N36" s="128" t="str">
        <f aca="false">IFERROR(Limt2!M36/GAMSlim2!M36,"")</f>
        <v/>
      </c>
      <c r="O36" s="128" t="str">
        <f aca="false">IFERROR(Limt2!N36/GAMSlim2!N36,"")</f>
        <v/>
      </c>
      <c r="P36" s="128" t="str">
        <f aca="false">IFERROR(Limt2!O36/GAMSlim2!O36,"")</f>
        <v/>
      </c>
      <c r="Q36" s="128" t="str">
        <f aca="false">IFERROR(Limt2!P36/GAMSlim2!P36,"")</f>
        <v/>
      </c>
      <c r="R36" s="128" t="str">
        <f aca="false">IFERROR(Limt2!Q36/GAMSlim2!Q36,"")</f>
        <v/>
      </c>
      <c r="S36" s="128" t="str">
        <f aca="false">IFERROR(Limt2!R36/GAMSlim2!R36,"")</f>
        <v/>
      </c>
      <c r="T36" s="128" t="str">
        <f aca="false">IFERROR(Limt2!S36/GAMSlim2!S36,"")</f>
        <v/>
      </c>
      <c r="U36" s="128" t="str">
        <f aca="false">IFERROR(Limt2!T36/GAMSlim2!T36,"")</f>
        <v/>
      </c>
      <c r="V36" s="128" t="str">
        <f aca="false">IFERROR(Limt2!U36/GAMSlim2!U36,"")</f>
        <v/>
      </c>
      <c r="W36" s="128" t="str">
        <f aca="false">IFERROR(Limt2!V36/GAMSlim2!V36,"")</f>
        <v/>
      </c>
      <c r="X36" s="128" t="str">
        <f aca="false">IFERROR(Limt2!W36/GAMSlim2!W36,"")</f>
        <v/>
      </c>
      <c r="Y36" s="128" t="str">
        <f aca="false">IFERROR(Limt2!X36/GAMSlim2!X36,"")</f>
        <v/>
      </c>
      <c r="Z36" s="128" t="str">
        <f aca="false">IFERROR(Limt2!Y36/GAMSlim2!Y36,"")</f>
        <v/>
      </c>
      <c r="AA36" s="128" t="str">
        <f aca="false">IFERROR(Limt2!Z36/GAMSlim2!Z36,"")</f>
        <v/>
      </c>
      <c r="AB36" s="128" t="str">
        <f aca="false">IFERROR(Limt2!AA36/GAMSlim2!AA36,"")</f>
        <v/>
      </c>
      <c r="AC36" s="128" t="str">
        <f aca="false">IFERROR(Limt2!AB36/GAMSlim2!AB36,"")</f>
        <v/>
      </c>
      <c r="AD36" s="128" t="str">
        <f aca="false">IFERROR(Limt2!AC36/GAMSlim2!AC36,"")</f>
        <v/>
      </c>
      <c r="AE36" s="128" t="str">
        <f aca="false">IFERROR(Limt2!AD36/GAMSlim2!AD36,"")</f>
        <v/>
      </c>
      <c r="AF36" s="128" t="str">
        <f aca="false">IFERROR(Limt2!AE36/GAMSlim2!AE36,"")</f>
        <v/>
      </c>
      <c r="AG36" s="128" t="str">
        <f aca="false">IFERROR(Limt2!AF36/GAMSlim2!AF36,"")</f>
        <v/>
      </c>
      <c r="AH36" s="128" t="str">
        <f aca="false">IFERROR(Limt2!AG36/GAMSlim2!AG36,"")</f>
        <v/>
      </c>
      <c r="AI36" s="128" t="str">
        <f aca="false">IFERROR(Limt2!AH36/GAMSlim2!AH36,"")</f>
        <v/>
      </c>
      <c r="AJ36" s="128" t="str">
        <f aca="false">IFERROR(Limt2!AI36/GAMSlim2!AI36,"")</f>
        <v/>
      </c>
      <c r="AK36" s="128" t="str">
        <f aca="false">IFERROR(Limt2!AJ36/GAMSlim2!AJ36,"")</f>
        <v/>
      </c>
      <c r="AL36" s="128" t="str">
        <f aca="false">IFERROR(Limt2!AK36/GAMSlim2!AK36,"")</f>
        <v/>
      </c>
      <c r="AM36" s="128" t="str">
        <f aca="false">IFERROR(Limt2!AL36/GAMSlim2!AL36,"")</f>
        <v/>
      </c>
      <c r="AN36" s="128" t="str">
        <f aca="false">IFERROR(Limt2!AM36/GAMSlim2!AM36,"")</f>
        <v/>
      </c>
      <c r="AO36" s="128" t="str">
        <f aca="false">IFERROR(Limt2!AN36/GAMSlim2!AN36,"")</f>
        <v/>
      </c>
      <c r="AP36" s="128" t="str">
        <f aca="false">IFERROR(Limt2!AO36/GAMSlim2!AO36,"")</f>
        <v/>
      </c>
      <c r="AQ36" s="128" t="str">
        <f aca="false">IFERROR(Limt2!AP36/GAMSlim2!AP36,"")</f>
        <v/>
      </c>
      <c r="AR36" s="128" t="str">
        <f aca="false">IFERROR(Limt2!AQ36/GAMSlim2!AQ36,"")</f>
        <v/>
      </c>
      <c r="AS36" s="128" t="str">
        <f aca="false">IFERROR(Limt2!AR36/GAMSlim2!AR36,"")</f>
        <v/>
      </c>
      <c r="AT36" s="128" t="str">
        <f aca="false">IFERROR(Limt2!AS36/GAMSlim2!AS36,"")</f>
        <v/>
      </c>
      <c r="AU36" s="128" t="str">
        <f aca="false">IFERROR(Limt2!AT36/GAMSlim2!AT36,"")</f>
        <v/>
      </c>
      <c r="AV36" s="128" t="str">
        <f aca="false">IFERROR(Limt2!AU36/GAMSlim2!AU36,"")</f>
        <v/>
      </c>
      <c r="AW36" s="128" t="str">
        <f aca="false">IFERROR(Limt2!AV36/GAMSlim2!AV36,"")</f>
        <v/>
      </c>
      <c r="AX36" s="128" t="str">
        <f aca="false">IFERROR(Limt2!AW36/GAMSlim2!AW36,"")</f>
        <v/>
      </c>
      <c r="AY36" s="128" t="str">
        <f aca="false">IFERROR(Limt2!AX36/GAMSlim2!AX36,"")</f>
        <v/>
      </c>
      <c r="AZ36" s="128" t="str">
        <f aca="false">IFERROR(Limt2!AY36/GAMSlim2!AY36,"")</f>
        <v/>
      </c>
      <c r="BA36" s="128" t="str">
        <f aca="false">IFERROR(Limt2!AZ36/GAMSlim2!AZ36,"")</f>
        <v/>
      </c>
      <c r="BB36" s="128" t="str">
        <f aca="false">IFERROR(Limt2!BA36/GAMSlim2!BA36,"")</f>
        <v/>
      </c>
      <c r="BC36" s="128" t="str">
        <f aca="false">IFERROR(Limt2!BB36/GAMSlim2!BB36,"")</f>
        <v/>
      </c>
      <c r="BD36" s="128" t="str">
        <f aca="false">IFERROR(Limt2!BC36/GAMSlim2!BC36,"")</f>
        <v/>
      </c>
      <c r="BE36" s="128" t="str">
        <f aca="false">IFERROR(Limt2!BD36/GAMSlim2!BD36,"")</f>
        <v/>
      </c>
      <c r="BF36" s="128" t="str">
        <f aca="false">IFERROR(Limt2!BE36/GAMSlim2!BE36,"")</f>
        <v/>
      </c>
      <c r="BG36" s="128" t="str">
        <f aca="false">IFERROR(Limt2!BF36/GAMSlim2!BF36,"")</f>
        <v/>
      </c>
      <c r="BH36" s="128" t="str">
        <f aca="false">IFERROR(Limt2!BG36/GAMSlim2!BG36,"")</f>
        <v/>
      </c>
      <c r="BI36" s="128" t="str">
        <f aca="false">IFERROR(Limt2!BH36/GAMSlim2!BH36,"")</f>
        <v/>
      </c>
      <c r="BJ36" s="128" t="str">
        <f aca="false">IFERROR(Limt2!BI36/GAMSlim2!BI36,"")</f>
        <v/>
      </c>
    </row>
    <row r="37" customFormat="false" ht="12.75" hidden="false" customHeight="false" outlineLevel="0" collapsed="false">
      <c r="A37" s="0" t="str">
        <f aca="false">Limt2!A37</f>
        <v>   Upper limit of control rate after 2150</v>
      </c>
      <c r="B37" s="0" t="str">
        <f aca="false">GAMSbase!A37</f>
        <v>Upper limit of Control Rate</v>
      </c>
      <c r="C37" s="128" t="n">
        <f aca="false">IFERROR(Limt2!B37/GAMSlim2!B37,"")</f>
        <v>1</v>
      </c>
      <c r="D37" s="128" t="str">
        <f aca="false">IFERROR(Limt2!C37/GAMSlim2!C37,"")</f>
        <v/>
      </c>
      <c r="E37" s="128" t="str">
        <f aca="false">IFERROR(Limt2!D37/GAMSlim2!D37,"")</f>
        <v/>
      </c>
      <c r="F37" s="128" t="str">
        <f aca="false">IFERROR(Limt2!E37/GAMSlim2!E37,"")</f>
        <v/>
      </c>
      <c r="G37" s="128" t="str">
        <f aca="false">IFERROR(Limt2!F37/GAMSlim2!F37,"")</f>
        <v/>
      </c>
      <c r="H37" s="128" t="str">
        <f aca="false">IFERROR(Limt2!G37/GAMSlim2!G37,"")</f>
        <v/>
      </c>
      <c r="I37" s="128" t="str">
        <f aca="false">IFERROR(Limt2!H37/GAMSlim2!H37,"")</f>
        <v/>
      </c>
      <c r="J37" s="128" t="str">
        <f aca="false">IFERROR(Limt2!I37/GAMSlim2!I37,"")</f>
        <v/>
      </c>
      <c r="K37" s="128" t="str">
        <f aca="false">IFERROR(Limt2!J37/GAMSlim2!J37,"")</f>
        <v/>
      </c>
      <c r="L37" s="128" t="str">
        <f aca="false">IFERROR(Limt2!K37/GAMSlim2!K37,"")</f>
        <v/>
      </c>
      <c r="M37" s="128" t="str">
        <f aca="false">IFERROR(Limt2!L37/GAMSlim2!L37,"")</f>
        <v/>
      </c>
      <c r="N37" s="128" t="str">
        <f aca="false">IFERROR(Limt2!M37/GAMSlim2!M37,"")</f>
        <v/>
      </c>
      <c r="O37" s="128" t="str">
        <f aca="false">IFERROR(Limt2!N37/GAMSlim2!N37,"")</f>
        <v/>
      </c>
      <c r="P37" s="128" t="str">
        <f aca="false">IFERROR(Limt2!O37/GAMSlim2!O37,"")</f>
        <v/>
      </c>
      <c r="Q37" s="128" t="str">
        <f aca="false">IFERROR(Limt2!P37/GAMSlim2!P37,"")</f>
        <v/>
      </c>
      <c r="R37" s="128" t="str">
        <f aca="false">IFERROR(Limt2!Q37/GAMSlim2!Q37,"")</f>
        <v/>
      </c>
      <c r="S37" s="128" t="str">
        <f aca="false">IFERROR(Limt2!R37/GAMSlim2!R37,"")</f>
        <v/>
      </c>
      <c r="T37" s="128" t="str">
        <f aca="false">IFERROR(Limt2!S37/GAMSlim2!S37,"")</f>
        <v/>
      </c>
      <c r="U37" s="128" t="str">
        <f aca="false">IFERROR(Limt2!T37/GAMSlim2!T37,"")</f>
        <v/>
      </c>
      <c r="V37" s="128" t="str">
        <f aca="false">IFERROR(Limt2!U37/GAMSlim2!U37,"")</f>
        <v/>
      </c>
      <c r="W37" s="128" t="str">
        <f aca="false">IFERROR(Limt2!V37/GAMSlim2!V37,"")</f>
        <v/>
      </c>
      <c r="X37" s="128" t="str">
        <f aca="false">IFERROR(Limt2!W37/GAMSlim2!W37,"")</f>
        <v/>
      </c>
      <c r="Y37" s="128" t="str">
        <f aca="false">IFERROR(Limt2!X37/GAMSlim2!X37,"")</f>
        <v/>
      </c>
      <c r="Z37" s="128" t="str">
        <f aca="false">IFERROR(Limt2!Y37/GAMSlim2!Y37,"")</f>
        <v/>
      </c>
      <c r="AA37" s="128" t="str">
        <f aca="false">IFERROR(Limt2!Z37/GAMSlim2!Z37,"")</f>
        <v/>
      </c>
      <c r="AB37" s="128" t="str">
        <f aca="false">IFERROR(Limt2!AA37/GAMSlim2!AA37,"")</f>
        <v/>
      </c>
      <c r="AC37" s="128" t="str">
        <f aca="false">IFERROR(Limt2!AB37/GAMSlim2!AB37,"")</f>
        <v/>
      </c>
      <c r="AD37" s="128" t="str">
        <f aca="false">IFERROR(Limt2!AC37/GAMSlim2!AC37,"")</f>
        <v/>
      </c>
      <c r="AE37" s="128" t="str">
        <f aca="false">IFERROR(Limt2!AD37/GAMSlim2!AD37,"")</f>
        <v/>
      </c>
      <c r="AF37" s="128" t="str">
        <f aca="false">IFERROR(Limt2!AE37/GAMSlim2!AE37,"")</f>
        <v/>
      </c>
      <c r="AG37" s="128" t="str">
        <f aca="false">IFERROR(Limt2!AF37/GAMSlim2!AF37,"")</f>
        <v/>
      </c>
      <c r="AH37" s="128" t="str">
        <f aca="false">IFERROR(Limt2!AG37/GAMSlim2!AG37,"")</f>
        <v/>
      </c>
      <c r="AI37" s="128" t="str">
        <f aca="false">IFERROR(Limt2!AH37/GAMSlim2!AH37,"")</f>
        <v/>
      </c>
      <c r="AJ37" s="128" t="str">
        <f aca="false">IFERROR(Limt2!AI37/GAMSlim2!AI37,"")</f>
        <v/>
      </c>
      <c r="AK37" s="128" t="str">
        <f aca="false">IFERROR(Limt2!AJ37/GAMSlim2!AJ37,"")</f>
        <v/>
      </c>
      <c r="AL37" s="128" t="str">
        <f aca="false">IFERROR(Limt2!AK37/GAMSlim2!AK37,"")</f>
        <v/>
      </c>
      <c r="AM37" s="128" t="str">
        <f aca="false">IFERROR(Limt2!AL37/GAMSlim2!AL37,"")</f>
        <v/>
      </c>
      <c r="AN37" s="128" t="str">
        <f aca="false">IFERROR(Limt2!AM37/GAMSlim2!AM37,"")</f>
        <v/>
      </c>
      <c r="AO37" s="128" t="str">
        <f aca="false">IFERROR(Limt2!AN37/GAMSlim2!AN37,"")</f>
        <v/>
      </c>
      <c r="AP37" s="128" t="str">
        <f aca="false">IFERROR(Limt2!AO37/GAMSlim2!AO37,"")</f>
        <v/>
      </c>
      <c r="AQ37" s="128" t="str">
        <f aca="false">IFERROR(Limt2!AP37/GAMSlim2!AP37,"")</f>
        <v/>
      </c>
      <c r="AR37" s="128" t="str">
        <f aca="false">IFERROR(Limt2!AQ37/GAMSlim2!AQ37,"")</f>
        <v/>
      </c>
      <c r="AS37" s="128" t="str">
        <f aca="false">IFERROR(Limt2!AR37/GAMSlim2!AR37,"")</f>
        <v/>
      </c>
      <c r="AT37" s="128" t="str">
        <f aca="false">IFERROR(Limt2!AS37/GAMSlim2!AS37,"")</f>
        <v/>
      </c>
      <c r="AU37" s="128" t="str">
        <f aca="false">IFERROR(Limt2!AT37/GAMSlim2!AT37,"")</f>
        <v/>
      </c>
      <c r="AV37" s="128" t="str">
        <f aca="false">IFERROR(Limt2!AU37/GAMSlim2!AU37,"")</f>
        <v/>
      </c>
      <c r="AW37" s="128" t="str">
        <f aca="false">IFERROR(Limt2!AV37/GAMSlim2!AV37,"")</f>
        <v/>
      </c>
      <c r="AX37" s="128" t="str">
        <f aca="false">IFERROR(Limt2!AW37/GAMSlim2!AW37,"")</f>
        <v/>
      </c>
      <c r="AY37" s="128" t="str">
        <f aca="false">IFERROR(Limt2!AX37/GAMSlim2!AX37,"")</f>
        <v/>
      </c>
      <c r="AZ37" s="128" t="str">
        <f aca="false">IFERROR(Limt2!AY37/GAMSlim2!AY37,"")</f>
        <v/>
      </c>
      <c r="BA37" s="128" t="str">
        <f aca="false">IFERROR(Limt2!AZ37/GAMSlim2!AZ37,"")</f>
        <v/>
      </c>
      <c r="BB37" s="128" t="str">
        <f aca="false">IFERROR(Limt2!BA37/GAMSlim2!BA37,"")</f>
        <v/>
      </c>
      <c r="BC37" s="128" t="str">
        <f aca="false">IFERROR(Limt2!BB37/GAMSlim2!BB37,"")</f>
        <v/>
      </c>
      <c r="BD37" s="128" t="str">
        <f aca="false">IFERROR(Limt2!BC37/GAMSlim2!BC37,"")</f>
        <v/>
      </c>
      <c r="BE37" s="128" t="str">
        <f aca="false">IFERROR(Limt2!BD37/GAMSlim2!BD37,"")</f>
        <v/>
      </c>
      <c r="BF37" s="128" t="str">
        <f aca="false">IFERROR(Limt2!BE37/GAMSlim2!BE37,"")</f>
        <v/>
      </c>
      <c r="BG37" s="128" t="str">
        <f aca="false">IFERROR(Limt2!BF37/GAMSlim2!BF37,"")</f>
        <v/>
      </c>
      <c r="BH37" s="128" t="str">
        <f aca="false">IFERROR(Limt2!BG37/GAMSlim2!BG37,"")</f>
        <v/>
      </c>
      <c r="BI37" s="128" t="str">
        <f aca="false">IFERROR(Limt2!BH37/GAMSlim2!BH37,"")</f>
        <v/>
      </c>
      <c r="BJ37" s="128" t="str">
        <f aca="false">IFERROR(Limt2!BI37/GAMSlim2!BI37,"")</f>
        <v/>
      </c>
    </row>
    <row r="38" customFormat="false" ht="12.75" hidden="false" customHeight="false" outlineLevel="0" collapsed="false">
      <c r="A38" s="0" t="str">
        <f aca="false">Limt2!A38</f>
        <v>Backstop competitive year (pback declines rapidly for periods beyond)</v>
      </c>
      <c r="B38" s="0" t="str">
        <f aca="false">GAMSbase!A38</f>
        <v>Backstop Competitive Year (Henceforth pBack declines rapidly)</v>
      </c>
      <c r="C38" s="128" t="str">
        <f aca="false">IFERROR(Limt2!B38/GAMSlim2!B38,"")</f>
        <v/>
      </c>
      <c r="D38" s="128" t="str">
        <f aca="false">IFERROR(Limt2!C38/GAMSlim2!C38,"")</f>
        <v/>
      </c>
      <c r="E38" s="128" t="str">
        <f aca="false">IFERROR(Limt2!D38/GAMSlim2!D38,"")</f>
        <v/>
      </c>
      <c r="F38" s="128" t="str">
        <f aca="false">IFERROR(Limt2!E38/GAMSlim2!E38,"")</f>
        <v/>
      </c>
      <c r="G38" s="128" t="str">
        <f aca="false">IFERROR(Limt2!F38/GAMSlim2!F38,"")</f>
        <v/>
      </c>
      <c r="H38" s="128" t="str">
        <f aca="false">IFERROR(Limt2!G38/GAMSlim2!G38,"")</f>
        <v/>
      </c>
      <c r="I38" s="128" t="str">
        <f aca="false">IFERROR(Limt2!H38/GAMSlim2!H38,"")</f>
        <v/>
      </c>
      <c r="J38" s="128" t="str">
        <f aca="false">IFERROR(Limt2!I38/GAMSlim2!I38,"")</f>
        <v/>
      </c>
      <c r="K38" s="128" t="str">
        <f aca="false">IFERROR(Limt2!J38/GAMSlim2!J38,"")</f>
        <v/>
      </c>
      <c r="L38" s="128" t="str">
        <f aca="false">IFERROR(Limt2!K38/GAMSlim2!K38,"")</f>
        <v/>
      </c>
      <c r="M38" s="128" t="str">
        <f aca="false">IFERROR(Limt2!L38/GAMSlim2!L38,"")</f>
        <v/>
      </c>
      <c r="N38" s="128" t="str">
        <f aca="false">IFERROR(Limt2!M38/GAMSlim2!M38,"")</f>
        <v/>
      </c>
      <c r="O38" s="128" t="str">
        <f aca="false">IFERROR(Limt2!N38/GAMSlim2!N38,"")</f>
        <v/>
      </c>
      <c r="P38" s="128" t="str">
        <f aca="false">IFERROR(Limt2!O38/GAMSlim2!O38,"")</f>
        <v/>
      </c>
      <c r="Q38" s="128" t="str">
        <f aca="false">IFERROR(Limt2!P38/GAMSlim2!P38,"")</f>
        <v/>
      </c>
      <c r="R38" s="128" t="str">
        <f aca="false">IFERROR(Limt2!Q38/GAMSlim2!Q38,"")</f>
        <v/>
      </c>
      <c r="S38" s="128" t="str">
        <f aca="false">IFERROR(Limt2!R38/GAMSlim2!R38,"")</f>
        <v/>
      </c>
      <c r="T38" s="128" t="str">
        <f aca="false">IFERROR(Limt2!S38/GAMSlim2!S38,"")</f>
        <v/>
      </c>
      <c r="U38" s="128" t="str">
        <f aca="false">IFERROR(Limt2!T38/GAMSlim2!T38,"")</f>
        <v/>
      </c>
      <c r="V38" s="128" t="str">
        <f aca="false">IFERROR(Limt2!U38/GAMSlim2!U38,"")</f>
        <v/>
      </c>
      <c r="W38" s="128" t="str">
        <f aca="false">IFERROR(Limt2!V38/GAMSlim2!V38,"")</f>
        <v/>
      </c>
      <c r="X38" s="128" t="str">
        <f aca="false">IFERROR(Limt2!W38/GAMSlim2!W38,"")</f>
        <v/>
      </c>
      <c r="Y38" s="128" t="str">
        <f aca="false">IFERROR(Limt2!X38/GAMSlim2!X38,"")</f>
        <v/>
      </c>
      <c r="Z38" s="128" t="str">
        <f aca="false">IFERROR(Limt2!Y38/GAMSlim2!Y38,"")</f>
        <v/>
      </c>
      <c r="AA38" s="128" t="str">
        <f aca="false">IFERROR(Limt2!Z38/GAMSlim2!Z38,"")</f>
        <v/>
      </c>
      <c r="AB38" s="128" t="str">
        <f aca="false">IFERROR(Limt2!AA38/GAMSlim2!AA38,"")</f>
        <v/>
      </c>
      <c r="AC38" s="128" t="str">
        <f aca="false">IFERROR(Limt2!AB38/GAMSlim2!AB38,"")</f>
        <v/>
      </c>
      <c r="AD38" s="128" t="str">
        <f aca="false">IFERROR(Limt2!AC38/GAMSlim2!AC38,"")</f>
        <v/>
      </c>
      <c r="AE38" s="128" t="str">
        <f aca="false">IFERROR(Limt2!AD38/GAMSlim2!AD38,"")</f>
        <v/>
      </c>
      <c r="AF38" s="128" t="str">
        <f aca="false">IFERROR(Limt2!AE38/GAMSlim2!AE38,"")</f>
        <v/>
      </c>
      <c r="AG38" s="128" t="str">
        <f aca="false">IFERROR(Limt2!AF38/GAMSlim2!AF38,"")</f>
        <v/>
      </c>
      <c r="AH38" s="128" t="str">
        <f aca="false">IFERROR(Limt2!AG38/GAMSlim2!AG38,"")</f>
        <v/>
      </c>
      <c r="AI38" s="128" t="str">
        <f aca="false">IFERROR(Limt2!AH38/GAMSlim2!AH38,"")</f>
        <v/>
      </c>
      <c r="AJ38" s="128" t="str">
        <f aca="false">IFERROR(Limt2!AI38/GAMSlim2!AI38,"")</f>
        <v/>
      </c>
      <c r="AK38" s="128" t="str">
        <f aca="false">IFERROR(Limt2!AJ38/GAMSlim2!AJ38,"")</f>
        <v/>
      </c>
      <c r="AL38" s="128" t="str">
        <f aca="false">IFERROR(Limt2!AK38/GAMSlim2!AK38,"")</f>
        <v/>
      </c>
      <c r="AM38" s="128" t="str">
        <f aca="false">IFERROR(Limt2!AL38/GAMSlim2!AL38,"")</f>
        <v/>
      </c>
      <c r="AN38" s="128" t="str">
        <f aca="false">IFERROR(Limt2!AM38/GAMSlim2!AM38,"")</f>
        <v/>
      </c>
      <c r="AO38" s="128" t="str">
        <f aca="false">IFERROR(Limt2!AN38/GAMSlim2!AN38,"")</f>
        <v/>
      </c>
      <c r="AP38" s="128" t="str">
        <f aca="false">IFERROR(Limt2!AO38/GAMSlim2!AO38,"")</f>
        <v/>
      </c>
      <c r="AQ38" s="128" t="str">
        <f aca="false">IFERROR(Limt2!AP38/GAMSlim2!AP38,"")</f>
        <v/>
      </c>
      <c r="AR38" s="128" t="str">
        <f aca="false">IFERROR(Limt2!AQ38/GAMSlim2!AQ38,"")</f>
        <v/>
      </c>
      <c r="AS38" s="128" t="str">
        <f aca="false">IFERROR(Limt2!AR38/GAMSlim2!AR38,"")</f>
        <v/>
      </c>
      <c r="AT38" s="128" t="str">
        <f aca="false">IFERROR(Limt2!AS38/GAMSlim2!AS38,"")</f>
        <v/>
      </c>
      <c r="AU38" s="128" t="str">
        <f aca="false">IFERROR(Limt2!AT38/GAMSlim2!AT38,"")</f>
        <v/>
      </c>
      <c r="AV38" s="128" t="str">
        <f aca="false">IFERROR(Limt2!AU38/GAMSlim2!AU38,"")</f>
        <v/>
      </c>
      <c r="AW38" s="128" t="str">
        <f aca="false">IFERROR(Limt2!AV38/GAMSlim2!AV38,"")</f>
        <v/>
      </c>
      <c r="AX38" s="128" t="str">
        <f aca="false">IFERROR(Limt2!AW38/GAMSlim2!AW38,"")</f>
        <v/>
      </c>
      <c r="AY38" s="128" t="str">
        <f aca="false">IFERROR(Limt2!AX38/GAMSlim2!AX38,"")</f>
        <v/>
      </c>
      <c r="AZ38" s="128" t="str">
        <f aca="false">IFERROR(Limt2!AY38/GAMSlim2!AY38,"")</f>
        <v/>
      </c>
      <c r="BA38" s="128" t="str">
        <f aca="false">IFERROR(Limt2!AZ38/GAMSlim2!AZ38,"")</f>
        <v/>
      </c>
      <c r="BB38" s="128" t="str">
        <f aca="false">IFERROR(Limt2!BA38/GAMSlim2!BA38,"")</f>
        <v/>
      </c>
      <c r="BC38" s="128" t="str">
        <f aca="false">IFERROR(Limt2!BB38/GAMSlim2!BB38,"")</f>
        <v/>
      </c>
      <c r="BD38" s="128" t="str">
        <f aca="false">IFERROR(Limt2!BC38/GAMSlim2!BC38,"")</f>
        <v/>
      </c>
      <c r="BE38" s="128" t="str">
        <f aca="false">IFERROR(Limt2!BD38/GAMSlim2!BD38,"")</f>
        <v/>
      </c>
      <c r="BF38" s="128" t="str">
        <f aca="false">IFERROR(Limt2!BE38/GAMSlim2!BE38,"")</f>
        <v/>
      </c>
      <c r="BG38" s="128" t="str">
        <f aca="false">IFERROR(Limt2!BF38/GAMSlim2!BF38,"")</f>
        <v/>
      </c>
      <c r="BH38" s="128" t="str">
        <f aca="false">IFERROR(Limt2!BG38/GAMSlim2!BG38,"")</f>
        <v/>
      </c>
      <c r="BI38" s="128" t="str">
        <f aca="false">IFERROR(Limt2!BH38/GAMSlim2!BH38,"")</f>
        <v/>
      </c>
      <c r="BJ38" s="128" t="str">
        <f aca="false">IFERROR(Limt2!BI38/GAMSlim2!BI38,"")</f>
        <v/>
      </c>
    </row>
    <row r="39" customFormat="false" ht="12.75" hidden="false" customHeight="false" outlineLevel="0" collapsed="false">
      <c r="A39" s="0" t="str">
        <f aca="false">Limt2!A39</f>
        <v>Exponent of control cost function</v>
      </c>
      <c r="B39" s="0" t="str">
        <f aca="false">GAMSbase!A39</f>
        <v>Exponent of control cost function</v>
      </c>
      <c r="C39" s="128" t="n">
        <f aca="false">IFERROR(Limt2!B39/GAMSlim2!B39,"")</f>
        <v>1</v>
      </c>
      <c r="D39" s="128" t="str">
        <f aca="false">IFERROR(Limt2!C39/GAMSlim2!C39,"")</f>
        <v/>
      </c>
      <c r="E39" s="128" t="str">
        <f aca="false">IFERROR(Limt2!D39/GAMSlim2!D39,"")</f>
        <v/>
      </c>
      <c r="F39" s="128" t="str">
        <f aca="false">IFERROR(Limt2!E39/GAMSlim2!E39,"")</f>
        <v/>
      </c>
      <c r="G39" s="128" t="str">
        <f aca="false">IFERROR(Limt2!F39/GAMSlim2!F39,"")</f>
        <v/>
      </c>
      <c r="H39" s="128" t="str">
        <f aca="false">IFERROR(Limt2!G39/GAMSlim2!G39,"")</f>
        <v/>
      </c>
      <c r="I39" s="128" t="str">
        <f aca="false">IFERROR(Limt2!H39/GAMSlim2!H39,"")</f>
        <v/>
      </c>
      <c r="J39" s="128" t="str">
        <f aca="false">IFERROR(Limt2!I39/GAMSlim2!I39,"")</f>
        <v/>
      </c>
      <c r="K39" s="128" t="str">
        <f aca="false">IFERROR(Limt2!J39/GAMSlim2!J39,"")</f>
        <v/>
      </c>
      <c r="L39" s="128" t="str">
        <f aca="false">IFERROR(Limt2!K39/GAMSlim2!K39,"")</f>
        <v/>
      </c>
      <c r="M39" s="128" t="str">
        <f aca="false">IFERROR(Limt2!L39/GAMSlim2!L39,"")</f>
        <v/>
      </c>
      <c r="N39" s="128" t="str">
        <f aca="false">IFERROR(Limt2!M39/GAMSlim2!M39,"")</f>
        <v/>
      </c>
      <c r="O39" s="128" t="str">
        <f aca="false">IFERROR(Limt2!N39/GAMSlim2!N39,"")</f>
        <v/>
      </c>
      <c r="P39" s="128" t="str">
        <f aca="false">IFERROR(Limt2!O39/GAMSlim2!O39,"")</f>
        <v/>
      </c>
      <c r="Q39" s="128" t="str">
        <f aca="false">IFERROR(Limt2!P39/GAMSlim2!P39,"")</f>
        <v/>
      </c>
      <c r="R39" s="128" t="str">
        <f aca="false">IFERROR(Limt2!Q39/GAMSlim2!Q39,"")</f>
        <v/>
      </c>
      <c r="S39" s="128" t="str">
        <f aca="false">IFERROR(Limt2!R39/GAMSlim2!R39,"")</f>
        <v/>
      </c>
      <c r="T39" s="128" t="str">
        <f aca="false">IFERROR(Limt2!S39/GAMSlim2!S39,"")</f>
        <v/>
      </c>
      <c r="U39" s="128" t="str">
        <f aca="false">IFERROR(Limt2!T39/GAMSlim2!T39,"")</f>
        <v/>
      </c>
      <c r="V39" s="128" t="str">
        <f aca="false">IFERROR(Limt2!U39/GAMSlim2!U39,"")</f>
        <v/>
      </c>
      <c r="W39" s="128" t="str">
        <f aca="false">IFERROR(Limt2!V39/GAMSlim2!V39,"")</f>
        <v/>
      </c>
      <c r="X39" s="128" t="str">
        <f aca="false">IFERROR(Limt2!W39/GAMSlim2!W39,"")</f>
        <v/>
      </c>
      <c r="Y39" s="128" t="str">
        <f aca="false">IFERROR(Limt2!X39/GAMSlim2!X39,"")</f>
        <v/>
      </c>
      <c r="Z39" s="128" t="str">
        <f aca="false">IFERROR(Limt2!Y39/GAMSlim2!Y39,"")</f>
        <v/>
      </c>
      <c r="AA39" s="128" t="str">
        <f aca="false">IFERROR(Limt2!Z39/GAMSlim2!Z39,"")</f>
        <v/>
      </c>
      <c r="AB39" s="128" t="str">
        <f aca="false">IFERROR(Limt2!AA39/GAMSlim2!AA39,"")</f>
        <v/>
      </c>
      <c r="AC39" s="128" t="str">
        <f aca="false">IFERROR(Limt2!AB39/GAMSlim2!AB39,"")</f>
        <v/>
      </c>
      <c r="AD39" s="128" t="str">
        <f aca="false">IFERROR(Limt2!AC39/GAMSlim2!AC39,"")</f>
        <v/>
      </c>
      <c r="AE39" s="128" t="str">
        <f aca="false">IFERROR(Limt2!AD39/GAMSlim2!AD39,"")</f>
        <v/>
      </c>
      <c r="AF39" s="128" t="str">
        <f aca="false">IFERROR(Limt2!AE39/GAMSlim2!AE39,"")</f>
        <v/>
      </c>
      <c r="AG39" s="128" t="str">
        <f aca="false">IFERROR(Limt2!AF39/GAMSlim2!AF39,"")</f>
        <v/>
      </c>
      <c r="AH39" s="128" t="str">
        <f aca="false">IFERROR(Limt2!AG39/GAMSlim2!AG39,"")</f>
        <v/>
      </c>
      <c r="AI39" s="128" t="str">
        <f aca="false">IFERROR(Limt2!AH39/GAMSlim2!AH39,"")</f>
        <v/>
      </c>
      <c r="AJ39" s="128" t="str">
        <f aca="false">IFERROR(Limt2!AI39/GAMSlim2!AI39,"")</f>
        <v/>
      </c>
      <c r="AK39" s="128" t="str">
        <f aca="false">IFERROR(Limt2!AJ39/GAMSlim2!AJ39,"")</f>
        <v/>
      </c>
      <c r="AL39" s="128" t="str">
        <f aca="false">IFERROR(Limt2!AK39/GAMSlim2!AK39,"")</f>
        <v/>
      </c>
      <c r="AM39" s="128" t="str">
        <f aca="false">IFERROR(Limt2!AL39/GAMSlim2!AL39,"")</f>
        <v/>
      </c>
      <c r="AN39" s="128" t="str">
        <f aca="false">IFERROR(Limt2!AM39/GAMSlim2!AM39,"")</f>
        <v/>
      </c>
      <c r="AO39" s="128" t="str">
        <f aca="false">IFERROR(Limt2!AN39/GAMSlim2!AN39,"")</f>
        <v/>
      </c>
      <c r="AP39" s="128" t="str">
        <f aca="false">IFERROR(Limt2!AO39/GAMSlim2!AO39,"")</f>
        <v/>
      </c>
      <c r="AQ39" s="128" t="str">
        <f aca="false">IFERROR(Limt2!AP39/GAMSlim2!AP39,"")</f>
        <v/>
      </c>
      <c r="AR39" s="128" t="str">
        <f aca="false">IFERROR(Limt2!AQ39/GAMSlim2!AQ39,"")</f>
        <v/>
      </c>
      <c r="AS39" s="128" t="str">
        <f aca="false">IFERROR(Limt2!AR39/GAMSlim2!AR39,"")</f>
        <v/>
      </c>
      <c r="AT39" s="128" t="str">
        <f aca="false">IFERROR(Limt2!AS39/GAMSlim2!AS39,"")</f>
        <v/>
      </c>
      <c r="AU39" s="128" t="str">
        <f aca="false">IFERROR(Limt2!AT39/GAMSlim2!AT39,"")</f>
        <v/>
      </c>
      <c r="AV39" s="128" t="str">
        <f aca="false">IFERROR(Limt2!AU39/GAMSlim2!AU39,"")</f>
        <v/>
      </c>
      <c r="AW39" s="128" t="str">
        <f aca="false">IFERROR(Limt2!AV39/GAMSlim2!AV39,"")</f>
        <v/>
      </c>
      <c r="AX39" s="128" t="str">
        <f aca="false">IFERROR(Limt2!AW39/GAMSlim2!AW39,"")</f>
        <v/>
      </c>
      <c r="AY39" s="128" t="str">
        <f aca="false">IFERROR(Limt2!AX39/GAMSlim2!AX39,"")</f>
        <v/>
      </c>
      <c r="AZ39" s="128" t="str">
        <f aca="false">IFERROR(Limt2!AY39/GAMSlim2!AY39,"")</f>
        <v/>
      </c>
      <c r="BA39" s="128" t="str">
        <f aca="false">IFERROR(Limt2!AZ39/GAMSlim2!AZ39,"")</f>
        <v/>
      </c>
      <c r="BB39" s="128" t="str">
        <f aca="false">IFERROR(Limt2!BA39/GAMSlim2!BA39,"")</f>
        <v/>
      </c>
      <c r="BC39" s="128" t="str">
        <f aca="false">IFERROR(Limt2!BB39/GAMSlim2!BB39,"")</f>
        <v/>
      </c>
      <c r="BD39" s="128" t="str">
        <f aca="false">IFERROR(Limt2!BC39/GAMSlim2!BC39,"")</f>
        <v/>
      </c>
      <c r="BE39" s="128" t="str">
        <f aca="false">IFERROR(Limt2!BD39/GAMSlim2!BD39,"")</f>
        <v/>
      </c>
      <c r="BF39" s="128" t="str">
        <f aca="false">IFERROR(Limt2!BE39/GAMSlim2!BE39,"")</f>
        <v/>
      </c>
      <c r="BG39" s="128" t="str">
        <f aca="false">IFERROR(Limt2!BF39/GAMSlim2!BF39,"")</f>
        <v/>
      </c>
      <c r="BH39" s="128" t="str">
        <f aca="false">IFERROR(Limt2!BG39/GAMSlim2!BG39,"")</f>
        <v/>
      </c>
      <c r="BI39" s="128" t="str">
        <f aca="false">IFERROR(Limt2!BH39/GAMSlim2!BH39,"")</f>
        <v/>
      </c>
      <c r="BJ39" s="128" t="str">
        <f aca="false">IFERROR(Limt2!BI39/GAMSlim2!BI39,"")</f>
        <v/>
      </c>
    </row>
    <row r="40" customFormat="false" ht="12.75" hidden="false" customHeight="false" outlineLevel="0" collapsed="false">
      <c r="A40" s="0" t="str">
        <f aca="false">Limt2!A40</f>
        <v>EMISSIONS</v>
      </c>
      <c r="B40" s="0" t="str">
        <f aca="false">GAMSbase!A40</f>
        <v>* EMISSIONS</v>
      </c>
      <c r="C40" s="128" t="str">
        <f aca="false">IFERROR(Limt2!B40/GAMSlim2!B40,"")</f>
        <v/>
      </c>
      <c r="D40" s="128" t="str">
        <f aca="false">IFERROR(Limt2!C40/GAMSlim2!C40,"")</f>
        <v/>
      </c>
      <c r="E40" s="128" t="str">
        <f aca="false">IFERROR(Limt2!D40/GAMSlim2!D40,"")</f>
        <v/>
      </c>
      <c r="F40" s="128" t="str">
        <f aca="false">IFERROR(Limt2!E40/GAMSlim2!E40,"")</f>
        <v/>
      </c>
      <c r="G40" s="128" t="str">
        <f aca="false">IFERROR(Limt2!F40/GAMSlim2!F40,"")</f>
        <v/>
      </c>
      <c r="H40" s="128" t="str">
        <f aca="false">IFERROR(Limt2!G40/GAMSlim2!G40,"")</f>
        <v/>
      </c>
      <c r="I40" s="128" t="str">
        <f aca="false">IFERROR(Limt2!H40/GAMSlim2!H40,"")</f>
        <v/>
      </c>
      <c r="J40" s="128" t="str">
        <f aca="false">IFERROR(Limt2!I40/GAMSlim2!I40,"")</f>
        <v/>
      </c>
      <c r="K40" s="128" t="str">
        <f aca="false">IFERROR(Limt2!J40/GAMSlim2!J40,"")</f>
        <v/>
      </c>
      <c r="L40" s="128" t="str">
        <f aca="false">IFERROR(Limt2!K40/GAMSlim2!K40,"")</f>
        <v/>
      </c>
      <c r="M40" s="128" t="str">
        <f aca="false">IFERROR(Limt2!L40/GAMSlim2!L40,"")</f>
        <v/>
      </c>
      <c r="N40" s="128" t="str">
        <f aca="false">IFERROR(Limt2!M40/GAMSlim2!M40,"")</f>
        <v/>
      </c>
      <c r="O40" s="128" t="str">
        <f aca="false">IFERROR(Limt2!N40/GAMSlim2!N40,"")</f>
        <v/>
      </c>
      <c r="P40" s="128" t="str">
        <f aca="false">IFERROR(Limt2!O40/GAMSlim2!O40,"")</f>
        <v/>
      </c>
      <c r="Q40" s="128" t="str">
        <f aca="false">IFERROR(Limt2!P40/GAMSlim2!P40,"")</f>
        <v/>
      </c>
      <c r="R40" s="128" t="str">
        <f aca="false">IFERROR(Limt2!Q40/GAMSlim2!Q40,"")</f>
        <v/>
      </c>
      <c r="S40" s="128" t="str">
        <f aca="false">IFERROR(Limt2!R40/GAMSlim2!R40,"")</f>
        <v/>
      </c>
      <c r="T40" s="128" t="str">
        <f aca="false">IFERROR(Limt2!S40/GAMSlim2!S40,"")</f>
        <v/>
      </c>
      <c r="U40" s="128" t="str">
        <f aca="false">IFERROR(Limt2!T40/GAMSlim2!T40,"")</f>
        <v/>
      </c>
      <c r="V40" s="128" t="str">
        <f aca="false">IFERROR(Limt2!U40/GAMSlim2!U40,"")</f>
        <v/>
      </c>
      <c r="W40" s="128" t="str">
        <f aca="false">IFERROR(Limt2!V40/GAMSlim2!V40,"")</f>
        <v/>
      </c>
      <c r="X40" s="128" t="str">
        <f aca="false">IFERROR(Limt2!W40/GAMSlim2!W40,"")</f>
        <v/>
      </c>
      <c r="Y40" s="128" t="str">
        <f aca="false">IFERROR(Limt2!X40/GAMSlim2!X40,"")</f>
        <v/>
      </c>
      <c r="Z40" s="128" t="str">
        <f aca="false">IFERROR(Limt2!Y40/GAMSlim2!Y40,"")</f>
        <v/>
      </c>
      <c r="AA40" s="128" t="str">
        <f aca="false">IFERROR(Limt2!Z40/GAMSlim2!Z40,"")</f>
        <v/>
      </c>
      <c r="AB40" s="128" t="str">
        <f aca="false">IFERROR(Limt2!AA40/GAMSlim2!AA40,"")</f>
        <v/>
      </c>
      <c r="AC40" s="128" t="str">
        <f aca="false">IFERROR(Limt2!AB40/GAMSlim2!AB40,"")</f>
        <v/>
      </c>
      <c r="AD40" s="128" t="str">
        <f aca="false">IFERROR(Limt2!AC40/GAMSlim2!AC40,"")</f>
        <v/>
      </c>
      <c r="AE40" s="128" t="str">
        <f aca="false">IFERROR(Limt2!AD40/GAMSlim2!AD40,"")</f>
        <v/>
      </c>
      <c r="AF40" s="128" t="str">
        <f aca="false">IFERROR(Limt2!AE40/GAMSlim2!AE40,"")</f>
        <v/>
      </c>
      <c r="AG40" s="128" t="str">
        <f aca="false">IFERROR(Limt2!AF40/GAMSlim2!AF40,"")</f>
        <v/>
      </c>
      <c r="AH40" s="128" t="str">
        <f aca="false">IFERROR(Limt2!AG40/GAMSlim2!AG40,"")</f>
        <v/>
      </c>
      <c r="AI40" s="128" t="str">
        <f aca="false">IFERROR(Limt2!AH40/GAMSlim2!AH40,"")</f>
        <v/>
      </c>
      <c r="AJ40" s="128" t="str">
        <f aca="false">IFERROR(Limt2!AI40/GAMSlim2!AI40,"")</f>
        <v/>
      </c>
      <c r="AK40" s="128" t="str">
        <f aca="false">IFERROR(Limt2!AJ40/GAMSlim2!AJ40,"")</f>
        <v/>
      </c>
      <c r="AL40" s="128" t="str">
        <f aca="false">IFERROR(Limt2!AK40/GAMSlim2!AK40,"")</f>
        <v/>
      </c>
      <c r="AM40" s="128" t="str">
        <f aca="false">IFERROR(Limt2!AL40/GAMSlim2!AL40,"")</f>
        <v/>
      </c>
      <c r="AN40" s="128" t="str">
        <f aca="false">IFERROR(Limt2!AM40/GAMSlim2!AM40,"")</f>
        <v/>
      </c>
      <c r="AO40" s="128" t="str">
        <f aca="false">IFERROR(Limt2!AN40/GAMSlim2!AN40,"")</f>
        <v/>
      </c>
      <c r="AP40" s="128" t="str">
        <f aca="false">IFERROR(Limt2!AO40/GAMSlim2!AO40,"")</f>
        <v/>
      </c>
      <c r="AQ40" s="128" t="str">
        <f aca="false">IFERROR(Limt2!AP40/GAMSlim2!AP40,"")</f>
        <v/>
      </c>
      <c r="AR40" s="128" t="str">
        <f aca="false">IFERROR(Limt2!AQ40/GAMSlim2!AQ40,"")</f>
        <v/>
      </c>
      <c r="AS40" s="128" t="str">
        <f aca="false">IFERROR(Limt2!AR40/GAMSlim2!AR40,"")</f>
        <v/>
      </c>
      <c r="AT40" s="128" t="str">
        <f aca="false">IFERROR(Limt2!AS40/GAMSlim2!AS40,"")</f>
        <v/>
      </c>
      <c r="AU40" s="128" t="str">
        <f aca="false">IFERROR(Limt2!AT40/GAMSlim2!AT40,"")</f>
        <v/>
      </c>
      <c r="AV40" s="128" t="str">
        <f aca="false">IFERROR(Limt2!AU40/GAMSlim2!AU40,"")</f>
        <v/>
      </c>
      <c r="AW40" s="128" t="str">
        <f aca="false">IFERROR(Limt2!AV40/GAMSlim2!AV40,"")</f>
        <v/>
      </c>
      <c r="AX40" s="128" t="str">
        <f aca="false">IFERROR(Limt2!AW40/GAMSlim2!AW40,"")</f>
        <v/>
      </c>
      <c r="AY40" s="128" t="str">
        <f aca="false">IFERROR(Limt2!AX40/GAMSlim2!AX40,"")</f>
        <v/>
      </c>
      <c r="AZ40" s="128" t="str">
        <f aca="false">IFERROR(Limt2!AY40/GAMSlim2!AY40,"")</f>
        <v/>
      </c>
      <c r="BA40" s="128" t="str">
        <f aca="false">IFERROR(Limt2!AZ40/GAMSlim2!AZ40,"")</f>
        <v/>
      </c>
      <c r="BB40" s="128" t="str">
        <f aca="false">IFERROR(Limt2!BA40/GAMSlim2!BA40,"")</f>
        <v/>
      </c>
      <c r="BC40" s="128" t="str">
        <f aca="false">IFERROR(Limt2!BB40/GAMSlim2!BB40,"")</f>
        <v/>
      </c>
      <c r="BD40" s="128" t="str">
        <f aca="false">IFERROR(Limt2!BC40/GAMSlim2!BC40,"")</f>
        <v/>
      </c>
      <c r="BE40" s="128" t="str">
        <f aca="false">IFERROR(Limt2!BD40/GAMSlim2!BD40,"")</f>
        <v/>
      </c>
      <c r="BF40" s="128" t="str">
        <f aca="false">IFERROR(Limt2!BE40/GAMSlim2!BE40,"")</f>
        <v/>
      </c>
      <c r="BG40" s="128" t="str">
        <f aca="false">IFERROR(Limt2!BF40/GAMSlim2!BF40,"")</f>
        <v/>
      </c>
      <c r="BH40" s="128" t="str">
        <f aca="false">IFERROR(Limt2!BG40/GAMSlim2!BG40,"")</f>
        <v/>
      </c>
      <c r="BI40" s="128" t="str">
        <f aca="false">IFERROR(Limt2!BH40/GAMSlim2!BH40,"")</f>
        <v/>
      </c>
      <c r="BJ40" s="128" t="str">
        <f aca="false">IFERROR(Limt2!BI40/GAMSlim2!BI40,"")</f>
        <v/>
      </c>
    </row>
    <row r="41" customFormat="false" ht="12.75" hidden="false" customHeight="false" outlineLevel="0" collapsed="false">
      <c r="A41" s="0" t="str">
        <f aca="false">Limt2!A41</f>
        <v>Sigma (industrial, MTCO2/$1000 2000 US$)</v>
      </c>
      <c r="B41" s="0" t="str">
        <f aca="false">GAMSbase!A41</f>
        <v>Sigma (Industrial MTCO2 per 1000 USD [2000]</v>
      </c>
      <c r="C41" s="128" t="n">
        <f aca="false">IFERROR(Limt2!B41/GAMSlim2!B41,"")</f>
        <v>1</v>
      </c>
      <c r="D41" s="128" t="n">
        <f aca="false">IFERROR(Limt2!C41/GAMSlim2!C41,"")</f>
        <v>1.0000000000352</v>
      </c>
      <c r="E41" s="128" t="n">
        <f aca="false">IFERROR(Limt2!D41/GAMSlim2!D41,"")</f>
        <v>1.00000000001646</v>
      </c>
      <c r="F41" s="128" t="n">
        <f aca="false">IFERROR(Limt2!E41/GAMSlim2!E41,"")</f>
        <v>1.00000000000438</v>
      </c>
      <c r="G41" s="128" t="n">
        <f aca="false">IFERROR(Limt2!F41/GAMSlim2!F41,"")</f>
        <v>0.999999999987138</v>
      </c>
      <c r="H41" s="128" t="n">
        <f aca="false">IFERROR(Limt2!G41/GAMSlim2!G41,"")</f>
        <v>0.999999999957903</v>
      </c>
      <c r="I41" s="128" t="n">
        <f aca="false">IFERROR(Limt2!H41/GAMSlim2!H41,"")</f>
        <v>1.00000000013138</v>
      </c>
      <c r="J41" s="128" t="n">
        <f aca="false">IFERROR(Limt2!I41/GAMSlim2!I41,"")</f>
        <v>1.00000000001095</v>
      </c>
      <c r="K41" s="128" t="n">
        <f aca="false">IFERROR(Limt2!J41/GAMSlim2!J41,"")</f>
        <v>0.999999999951402</v>
      </c>
      <c r="L41" s="128" t="n">
        <f aca="false">IFERROR(Limt2!K41/GAMSlim2!K41,"")</f>
        <v>0.999999999945025</v>
      </c>
      <c r="M41" s="128" t="n">
        <f aca="false">IFERROR(Limt2!L41/GAMSlim2!L41,"")</f>
        <v>0.999999999986362</v>
      </c>
      <c r="N41" s="128" t="n">
        <f aca="false">IFERROR(Limt2!M41/GAMSlim2!M41,"")</f>
        <v>1.00000000017516</v>
      </c>
      <c r="O41" s="128" t="n">
        <f aca="false">IFERROR(Limt2!N41/GAMSlim2!N41,"")</f>
        <v>1.00000000012279</v>
      </c>
      <c r="P41" s="128" t="n">
        <f aca="false">IFERROR(Limt2!O41/GAMSlim2!O41,"")</f>
        <v>1.00000000009708</v>
      </c>
      <c r="Q41" s="128" t="n">
        <f aca="false">IFERROR(Limt2!P41/GAMSlim2!P41,"")</f>
        <v>1.00000000006228</v>
      </c>
      <c r="R41" s="128" t="n">
        <f aca="false">IFERROR(Limt2!Q41/GAMSlim2!Q41,"")</f>
        <v>1.00000000007735</v>
      </c>
      <c r="S41" s="128" t="n">
        <f aca="false">IFERROR(Limt2!R41/GAMSlim2!R41,"")</f>
        <v>1.0000000001552</v>
      </c>
      <c r="T41" s="128" t="n">
        <f aca="false">IFERROR(Limt2!S41/GAMSlim2!S41,"")</f>
        <v>0.999999999993928</v>
      </c>
      <c r="U41" s="128" t="n">
        <f aca="false">IFERROR(Limt2!T41/GAMSlim2!T41,"")</f>
        <v>0.999999999853264</v>
      </c>
      <c r="V41" s="128" t="n">
        <f aca="false">IFERROR(Limt2!U41/GAMSlim2!U41,"")</f>
        <v>1.00000000004301</v>
      </c>
      <c r="W41" s="128" t="n">
        <f aca="false">IFERROR(Limt2!V41/GAMSlim2!V41,"")</f>
        <v>0.999999999943581</v>
      </c>
      <c r="X41" s="128" t="n">
        <f aca="false">IFERROR(Limt2!W41/GAMSlim2!W41,"")</f>
        <v>1.00000000011047</v>
      </c>
      <c r="Y41" s="128" t="n">
        <f aca="false">IFERROR(Limt2!X41/GAMSlim2!X41,"")</f>
        <v>1.00000000013828</v>
      </c>
      <c r="Z41" s="128" t="n">
        <f aca="false">IFERROR(Limt2!Y41/GAMSlim2!Y41,"")</f>
        <v>1.00000000012237</v>
      </c>
      <c r="AA41" s="128" t="n">
        <f aca="false">IFERROR(Limt2!Z41/GAMSlim2!Z41,"")</f>
        <v>0.999999999925584</v>
      </c>
      <c r="AB41" s="128" t="n">
        <f aca="false">IFERROR(Limt2!AA41/GAMSlim2!AA41,"")</f>
        <v>1.00000000012396</v>
      </c>
      <c r="AC41" s="128" t="n">
        <f aca="false">IFERROR(Limt2!AB41/GAMSlim2!AB41,"")</f>
        <v>0.999999999727923</v>
      </c>
      <c r="AD41" s="128" t="n">
        <f aca="false">IFERROR(Limt2!AC41/GAMSlim2!AC41,"")</f>
        <v>1.00000000022426</v>
      </c>
      <c r="AE41" s="128" t="n">
        <f aca="false">IFERROR(Limt2!AD41/GAMSlim2!AD41,"")</f>
        <v>1.00000000026084</v>
      </c>
      <c r="AF41" s="128" t="n">
        <f aca="false">IFERROR(Limt2!AE41/GAMSlim2!AE41,"")</f>
        <v>1.00000000035077</v>
      </c>
      <c r="AG41" s="128" t="n">
        <f aca="false">IFERROR(Limt2!AF41/GAMSlim2!AF41,"")</f>
        <v>0.999999999700955</v>
      </c>
      <c r="AH41" s="128" t="n">
        <f aca="false">IFERROR(Limt2!AG41/GAMSlim2!AG41,"")</f>
        <v>0.999999999659768</v>
      </c>
      <c r="AI41" s="128" t="n">
        <f aca="false">IFERROR(Limt2!AH41/GAMSlim2!AH41,"")</f>
        <v>1.00000000033214</v>
      </c>
      <c r="AJ41" s="128" t="n">
        <f aca="false">IFERROR(Limt2!AI41/GAMSlim2!AI41,"")</f>
        <v>1.00000000040153</v>
      </c>
      <c r="AK41" s="128" t="n">
        <f aca="false">IFERROR(Limt2!AJ41/GAMSlim2!AJ41,"")</f>
        <v>1.00000000027485</v>
      </c>
      <c r="AL41" s="128" t="n">
        <f aca="false">IFERROR(Limt2!AK41/GAMSlim2!AK41,"")</f>
        <v>1.00000000043801</v>
      </c>
      <c r="AM41" s="128" t="n">
        <f aca="false">IFERROR(Limt2!AL41/GAMSlim2!AL41,"")</f>
        <v>1.00000000020761</v>
      </c>
      <c r="AN41" s="128" t="n">
        <f aca="false">IFERROR(Limt2!AM41/GAMSlim2!AM41,"")</f>
        <v>1.0000000002942</v>
      </c>
      <c r="AO41" s="128" t="n">
        <f aca="false">IFERROR(Limt2!AN41/GAMSlim2!AN41,"")</f>
        <v>1.00000000042525</v>
      </c>
      <c r="AP41" s="128" t="n">
        <f aca="false">IFERROR(Limt2!AO41/GAMSlim2!AO41,"")</f>
        <v>0.999999999577939</v>
      </c>
      <c r="AQ41" s="128" t="n">
        <f aca="false">IFERROR(Limt2!AP41/GAMSlim2!AP41,"")</f>
        <v>1.0000000003481</v>
      </c>
      <c r="AR41" s="128" t="n">
        <f aca="false">IFERROR(Limt2!AQ41/GAMSlim2!AQ41,"")</f>
        <v>0.999999999596254</v>
      </c>
      <c r="AS41" s="128" t="n">
        <f aca="false">IFERROR(Limt2!AR41/GAMSlim2!AR41,"")</f>
        <v>0.999999999829198</v>
      </c>
      <c r="AT41" s="128" t="n">
        <f aca="false">IFERROR(Limt2!AS41/GAMSlim2!AS41,"")</f>
        <v>1.00000000066652</v>
      </c>
      <c r="AU41" s="128" t="n">
        <f aca="false">IFERROR(Limt2!AT41/GAMSlim2!AT41,"")</f>
        <v>0.999999999682058</v>
      </c>
      <c r="AV41" s="128" t="n">
        <f aca="false">IFERROR(Limt2!AU41/GAMSlim2!AU41,"")</f>
        <v>1.00000000017401</v>
      </c>
      <c r="AW41" s="128" t="n">
        <f aca="false">IFERROR(Limt2!AV41/GAMSlim2!AV41,"")</f>
        <v>1.00000000074959</v>
      </c>
      <c r="AX41" s="128" t="n">
        <f aca="false">IFERROR(Limt2!AW41/GAMSlim2!AW41,"")</f>
        <v>1.00000000008693</v>
      </c>
      <c r="AY41" s="128" t="n">
        <f aca="false">IFERROR(Limt2!AX41/GAMSlim2!AX41,"")</f>
        <v>1.00000000021726</v>
      </c>
      <c r="AZ41" s="128" t="n">
        <f aca="false">IFERROR(Limt2!AY41/GAMSlim2!AY41,"")</f>
        <v>1.0000000000558</v>
      </c>
      <c r="BA41" s="128" t="n">
        <f aca="false">IFERROR(Limt2!AZ41/GAMSlim2!AZ41,"")</f>
        <v>1.00000000022755</v>
      </c>
      <c r="BB41" s="128" t="n">
        <f aca="false">IFERROR(Limt2!BA41/GAMSlim2!BA41,"")</f>
        <v>1.00000000055789</v>
      </c>
      <c r="BC41" s="128" t="n">
        <f aca="false">IFERROR(Limt2!BB41/GAMSlim2!BB41,"")</f>
        <v>0.999999999537483</v>
      </c>
      <c r="BD41" s="128" t="n">
        <f aca="false">IFERROR(Limt2!BC41/GAMSlim2!BC41,"")</f>
        <v>1.00000000094413</v>
      </c>
      <c r="BE41" s="128" t="n">
        <f aca="false">IFERROR(Limt2!BD41/GAMSlim2!BD41,"")</f>
        <v>0.999999999256117</v>
      </c>
      <c r="BF41" s="128" t="n">
        <f aca="false">IFERROR(Limt2!BE41/GAMSlim2!BE41,"")</f>
        <v>0.999999999668965</v>
      </c>
      <c r="BG41" s="128" t="n">
        <f aca="false">IFERROR(Limt2!BF41/GAMSlim2!BF41,"")</f>
        <v>0.999999999476901</v>
      </c>
      <c r="BH41" s="128" t="n">
        <f aca="false">IFERROR(Limt2!BG41/GAMSlim2!BG41,"")</f>
        <v>0.999999999628066</v>
      </c>
      <c r="BI41" s="128" t="n">
        <f aca="false">IFERROR(Limt2!BH41/GAMSlim2!BH41,"")</f>
        <v>0.999999999771352</v>
      </c>
      <c r="BJ41" s="128" t="n">
        <f aca="false">IFERROR(Limt2!BI41/GAMSlim2!BI41,"")</f>
        <v>0.999999999337569</v>
      </c>
    </row>
    <row r="42" customFormat="false" ht="12.75" hidden="false" customHeight="false" outlineLevel="0" collapsed="false">
      <c r="A42" s="0" t="str">
        <f aca="false">Limt2!A42</f>
        <v>      Sigma, 2010</v>
      </c>
      <c r="B42" s="0" t="str">
        <f aca="false">GAMSbase!A42</f>
        <v>Initial Sigma</v>
      </c>
      <c r="C42" s="128" t="n">
        <f aca="false">IFERROR(Limt2!B42/GAMSlim2!B42,"")</f>
        <v>1</v>
      </c>
      <c r="D42" s="128" t="str">
        <f aca="false">IFERROR(Limt2!C42/GAMSlim2!C42,"")</f>
        <v/>
      </c>
      <c r="E42" s="128" t="str">
        <f aca="false">IFERROR(Limt2!D42/GAMSlim2!D42,"")</f>
        <v/>
      </c>
      <c r="F42" s="128" t="str">
        <f aca="false">IFERROR(Limt2!E42/GAMSlim2!E42,"")</f>
        <v/>
      </c>
      <c r="G42" s="128" t="str">
        <f aca="false">IFERROR(Limt2!F42/GAMSlim2!F42,"")</f>
        <v/>
      </c>
      <c r="H42" s="128" t="str">
        <f aca="false">IFERROR(Limt2!G42/GAMSlim2!G42,"")</f>
        <v/>
      </c>
      <c r="I42" s="128" t="str">
        <f aca="false">IFERROR(Limt2!H42/GAMSlim2!H42,"")</f>
        <v/>
      </c>
      <c r="J42" s="128" t="str">
        <f aca="false">IFERROR(Limt2!I42/GAMSlim2!I42,"")</f>
        <v/>
      </c>
      <c r="K42" s="128" t="str">
        <f aca="false">IFERROR(Limt2!J42/GAMSlim2!J42,"")</f>
        <v/>
      </c>
      <c r="L42" s="128" t="str">
        <f aca="false">IFERROR(Limt2!K42/GAMSlim2!K42,"")</f>
        <v/>
      </c>
      <c r="M42" s="128" t="str">
        <f aca="false">IFERROR(Limt2!L42/GAMSlim2!L42,"")</f>
        <v/>
      </c>
      <c r="N42" s="128" t="str">
        <f aca="false">IFERROR(Limt2!M42/GAMSlim2!M42,"")</f>
        <v/>
      </c>
      <c r="O42" s="128" t="str">
        <f aca="false">IFERROR(Limt2!N42/GAMSlim2!N42,"")</f>
        <v/>
      </c>
      <c r="P42" s="128" t="str">
        <f aca="false">IFERROR(Limt2!O42/GAMSlim2!O42,"")</f>
        <v/>
      </c>
      <c r="Q42" s="128" t="str">
        <f aca="false">IFERROR(Limt2!P42/GAMSlim2!P42,"")</f>
        <v/>
      </c>
      <c r="R42" s="128" t="str">
        <f aca="false">IFERROR(Limt2!Q42/GAMSlim2!Q42,"")</f>
        <v/>
      </c>
      <c r="S42" s="128" t="str">
        <f aca="false">IFERROR(Limt2!R42/GAMSlim2!R42,"")</f>
        <v/>
      </c>
      <c r="T42" s="128" t="str">
        <f aca="false">IFERROR(Limt2!S42/GAMSlim2!S42,"")</f>
        <v/>
      </c>
      <c r="U42" s="128" t="str">
        <f aca="false">IFERROR(Limt2!T42/GAMSlim2!T42,"")</f>
        <v/>
      </c>
      <c r="V42" s="128" t="str">
        <f aca="false">IFERROR(Limt2!U42/GAMSlim2!U42,"")</f>
        <v/>
      </c>
      <c r="W42" s="128" t="str">
        <f aca="false">IFERROR(Limt2!V42/GAMSlim2!V42,"")</f>
        <v/>
      </c>
      <c r="X42" s="128" t="str">
        <f aca="false">IFERROR(Limt2!W42/GAMSlim2!W42,"")</f>
        <v/>
      </c>
      <c r="Y42" s="128" t="str">
        <f aca="false">IFERROR(Limt2!X42/GAMSlim2!X42,"")</f>
        <v/>
      </c>
      <c r="Z42" s="128" t="str">
        <f aca="false">IFERROR(Limt2!Y42/GAMSlim2!Y42,"")</f>
        <v/>
      </c>
      <c r="AA42" s="128" t="str">
        <f aca="false">IFERROR(Limt2!Z42/GAMSlim2!Z42,"")</f>
        <v/>
      </c>
      <c r="AB42" s="128" t="str">
        <f aca="false">IFERROR(Limt2!AA42/GAMSlim2!AA42,"")</f>
        <v/>
      </c>
      <c r="AC42" s="128" t="str">
        <f aca="false">IFERROR(Limt2!AB42/GAMSlim2!AB42,"")</f>
        <v/>
      </c>
      <c r="AD42" s="128" t="str">
        <f aca="false">IFERROR(Limt2!AC42/GAMSlim2!AC42,"")</f>
        <v/>
      </c>
      <c r="AE42" s="128" t="str">
        <f aca="false">IFERROR(Limt2!AD42/GAMSlim2!AD42,"")</f>
        <v/>
      </c>
      <c r="AF42" s="128" t="str">
        <f aca="false">IFERROR(Limt2!AE42/GAMSlim2!AE42,"")</f>
        <v/>
      </c>
      <c r="AG42" s="128" t="str">
        <f aca="false">IFERROR(Limt2!AF42/GAMSlim2!AF42,"")</f>
        <v/>
      </c>
      <c r="AH42" s="128" t="str">
        <f aca="false">IFERROR(Limt2!AG42/GAMSlim2!AG42,"")</f>
        <v/>
      </c>
      <c r="AI42" s="128" t="str">
        <f aca="false">IFERROR(Limt2!AH42/GAMSlim2!AH42,"")</f>
        <v/>
      </c>
      <c r="AJ42" s="128" t="str">
        <f aca="false">IFERROR(Limt2!AI42/GAMSlim2!AI42,"")</f>
        <v/>
      </c>
      <c r="AK42" s="128" t="str">
        <f aca="false">IFERROR(Limt2!AJ42/GAMSlim2!AJ42,"")</f>
        <v/>
      </c>
      <c r="AL42" s="128" t="str">
        <f aca="false">IFERROR(Limt2!AK42/GAMSlim2!AK42,"")</f>
        <v/>
      </c>
      <c r="AM42" s="128" t="str">
        <f aca="false">IFERROR(Limt2!AL42/GAMSlim2!AL42,"")</f>
        <v/>
      </c>
      <c r="AN42" s="128" t="str">
        <f aca="false">IFERROR(Limt2!AM42/GAMSlim2!AM42,"")</f>
        <v/>
      </c>
      <c r="AO42" s="128" t="str">
        <f aca="false">IFERROR(Limt2!AN42/GAMSlim2!AN42,"")</f>
        <v/>
      </c>
      <c r="AP42" s="128" t="str">
        <f aca="false">IFERROR(Limt2!AO42/GAMSlim2!AO42,"")</f>
        <v/>
      </c>
      <c r="AQ42" s="128" t="str">
        <f aca="false">IFERROR(Limt2!AP42/GAMSlim2!AP42,"")</f>
        <v/>
      </c>
      <c r="AR42" s="128" t="str">
        <f aca="false">IFERROR(Limt2!AQ42/GAMSlim2!AQ42,"")</f>
        <v/>
      </c>
      <c r="AS42" s="128" t="str">
        <f aca="false">IFERROR(Limt2!AR42/GAMSlim2!AR42,"")</f>
        <v/>
      </c>
      <c r="AT42" s="128" t="str">
        <f aca="false">IFERROR(Limt2!AS42/GAMSlim2!AS42,"")</f>
        <v/>
      </c>
      <c r="AU42" s="128" t="str">
        <f aca="false">IFERROR(Limt2!AT42/GAMSlim2!AT42,"")</f>
        <v/>
      </c>
      <c r="AV42" s="128" t="str">
        <f aca="false">IFERROR(Limt2!AU42/GAMSlim2!AU42,"")</f>
        <v/>
      </c>
      <c r="AW42" s="128" t="str">
        <f aca="false">IFERROR(Limt2!AV42/GAMSlim2!AV42,"")</f>
        <v/>
      </c>
      <c r="AX42" s="128" t="str">
        <f aca="false">IFERROR(Limt2!AW42/GAMSlim2!AW42,"")</f>
        <v/>
      </c>
      <c r="AY42" s="128" t="str">
        <f aca="false">IFERROR(Limt2!AX42/GAMSlim2!AX42,"")</f>
        <v/>
      </c>
      <c r="AZ42" s="128" t="str">
        <f aca="false">IFERROR(Limt2!AY42/GAMSlim2!AY42,"")</f>
        <v/>
      </c>
      <c r="BA42" s="128" t="str">
        <f aca="false">IFERROR(Limt2!AZ42/GAMSlim2!AZ42,"")</f>
        <v/>
      </c>
      <c r="BB42" s="128" t="str">
        <f aca="false">IFERROR(Limt2!BA42/GAMSlim2!BA42,"")</f>
        <v/>
      </c>
      <c r="BC42" s="128" t="str">
        <f aca="false">IFERROR(Limt2!BB42/GAMSlim2!BB42,"")</f>
        <v/>
      </c>
      <c r="BD42" s="128" t="str">
        <f aca="false">IFERROR(Limt2!BC42/GAMSlim2!BC42,"")</f>
        <v/>
      </c>
      <c r="BE42" s="128" t="str">
        <f aca="false">IFERROR(Limt2!BD42/GAMSlim2!BD42,"")</f>
        <v/>
      </c>
      <c r="BF42" s="128" t="str">
        <f aca="false">IFERROR(Limt2!BE42/GAMSlim2!BE42,"")</f>
        <v/>
      </c>
      <c r="BG42" s="128" t="str">
        <f aca="false">IFERROR(Limt2!BF42/GAMSlim2!BF42,"")</f>
        <v/>
      </c>
      <c r="BH42" s="128" t="str">
        <f aca="false">IFERROR(Limt2!BG42/GAMSlim2!BG42,"")</f>
        <v/>
      </c>
      <c r="BI42" s="128" t="str">
        <f aca="false">IFERROR(Limt2!BH42/GAMSlim2!BH42,"")</f>
        <v/>
      </c>
      <c r="BJ42" s="128" t="str">
        <f aca="false">IFERROR(Limt2!BI42/GAMSlim2!BI42,"")</f>
        <v/>
      </c>
    </row>
    <row r="43" customFormat="false" ht="12.75" hidden="false" customHeight="false" outlineLevel="0" collapsed="false">
      <c r="A43" s="0" t="str">
        <f aca="false">Limt2!A43</f>
        <v>     Growth rate of sigma (per year, log)</v>
      </c>
      <c r="B43" s="0" t="str">
        <f aca="false">GAMSbase!A43</f>
        <v>Growth Rate of Sigma</v>
      </c>
      <c r="C43" s="128" t="n">
        <f aca="false">IFERROR(Limt2!B43/GAMSlim2!B43,"")</f>
        <v>1</v>
      </c>
      <c r="D43" s="128" t="n">
        <f aca="false">IFERROR(Limt2!C43/GAMSlim2!C43,"")</f>
        <v>1.00000000000502</v>
      </c>
      <c r="E43" s="128" t="n">
        <f aca="false">IFERROR(Limt2!D43/GAMSlim2!D43,"")</f>
        <v>1.00000000021186</v>
      </c>
      <c r="F43" s="128" t="n">
        <f aca="false">IFERROR(Limt2!E43/GAMSlim2!E43,"")</f>
        <v>0.999999996306993</v>
      </c>
      <c r="G43" s="128" t="n">
        <f aca="false">IFERROR(Limt2!F43/GAMSlim2!F43,"")</f>
        <v>1.00000000492715</v>
      </c>
      <c r="H43" s="128" t="n">
        <f aca="false">IFERROR(Limt2!G43/GAMSlim2!G43,"")</f>
        <v>1.00000000266282</v>
      </c>
      <c r="I43" s="128" t="n">
        <f aca="false">IFERROR(Limt2!H43/GAMSlim2!H43,"")</f>
        <v>0.999999997179692</v>
      </c>
      <c r="J43" s="128" t="n">
        <f aca="false">IFERROR(Limt2!I43/GAMSlim2!I43,"")</f>
        <v>0.999999996931389</v>
      </c>
      <c r="K43" s="128" t="n">
        <f aca="false">IFERROR(Limt2!J43/GAMSlim2!J43,"")</f>
        <v>1.00000000076586</v>
      </c>
      <c r="L43" s="128" t="n">
        <f aca="false">IFERROR(Limt2!K43/GAMSlim2!K43,"")</f>
        <v>0.999999997679169</v>
      </c>
      <c r="M43" s="128" t="n">
        <f aca="false">IFERROR(Limt2!L43/GAMSlim2!L43,"")</f>
        <v>0.999999998104544</v>
      </c>
      <c r="N43" s="128" t="n">
        <f aca="false">IFERROR(Limt2!M43/GAMSlim2!M43,"")</f>
        <v>1.00000000275239</v>
      </c>
      <c r="O43" s="128" t="n">
        <f aca="false">IFERROR(Limt2!N43/GAMSlim2!N43,"")</f>
        <v>1.00000000236071</v>
      </c>
      <c r="P43" s="128" t="n">
        <f aca="false">IFERROR(Limt2!O43/GAMSlim2!O43,"")</f>
        <v>0.999999998785555</v>
      </c>
      <c r="Q43" s="128" t="n">
        <f aca="false">IFERROR(Limt2!P43/GAMSlim2!P43,"")</f>
        <v>1.00000000527898</v>
      </c>
      <c r="R43" s="128" t="n">
        <f aca="false">IFERROR(Limt2!Q43/GAMSlim2!Q43,"")</f>
        <v>1.00000000365417</v>
      </c>
      <c r="S43" s="128" t="n">
        <f aca="false">IFERROR(Limt2!R43/GAMSlim2!R43,"")</f>
        <v>0.999999997657121</v>
      </c>
      <c r="T43" s="128" t="n">
        <f aca="false">IFERROR(Limt2!S43/GAMSlim2!S43,"")</f>
        <v>1.0000000026304</v>
      </c>
      <c r="U43" s="128" t="n">
        <f aca="false">IFERROR(Limt2!T43/GAMSlim2!T43,"")</f>
        <v>1.00000000203083</v>
      </c>
      <c r="V43" s="128" t="n">
        <f aca="false">IFERROR(Limt2!U43/GAMSlim2!U43,"")</f>
        <v>1.0000000016085</v>
      </c>
      <c r="W43" s="128" t="n">
        <f aca="false">IFERROR(Limt2!V43/GAMSlim2!V43,"")</f>
        <v>0.999999996809996</v>
      </c>
      <c r="X43" s="128" t="n">
        <f aca="false">IFERROR(Limt2!W43/GAMSlim2!W43,"")</f>
        <v>0.999999994730749</v>
      </c>
      <c r="Y43" s="128" t="n">
        <f aca="false">IFERROR(Limt2!X43/GAMSlim2!X43,"")</f>
        <v>1.00000000324175</v>
      </c>
      <c r="Z43" s="128" t="n">
        <f aca="false">IFERROR(Limt2!Y43/GAMSlim2!Y43,"")</f>
        <v>0.99999999734589</v>
      </c>
      <c r="AA43" s="128" t="n">
        <f aca="false">IFERROR(Limt2!Z43/GAMSlim2!Z43,"")</f>
        <v>0.999999997278132</v>
      </c>
      <c r="AB43" s="128" t="n">
        <f aca="false">IFERROR(Limt2!AA43/GAMSlim2!AA43,"")</f>
        <v>1.00000000164971</v>
      </c>
      <c r="AC43" s="128" t="n">
        <f aca="false">IFERROR(Limt2!AB43/GAMSlim2!AB43,"")</f>
        <v>0.999999998286637</v>
      </c>
      <c r="AD43" s="128" t="n">
        <f aca="false">IFERROR(Limt2!AC43/GAMSlim2!AC43,"")</f>
        <v>0.999999998294885</v>
      </c>
      <c r="AE43" s="128" t="n">
        <f aca="false">IFERROR(Limt2!AD43/GAMSlim2!AD43,"")</f>
        <v>1.00000000213339</v>
      </c>
      <c r="AF43" s="128" t="n">
        <f aca="false">IFERROR(Limt2!AE43/GAMSlim2!AE43,"")</f>
        <v>0.999999999341084</v>
      </c>
      <c r="AG43" s="128" t="n">
        <f aca="false">IFERROR(Limt2!AF43/GAMSlim2!AF43,"")</f>
        <v>1.00000000311748</v>
      </c>
      <c r="AH43" s="128" t="n">
        <f aca="false">IFERROR(Limt2!AG43/GAMSlim2!AG43,"")</f>
        <v>1.00000000420543</v>
      </c>
      <c r="AI43" s="128" t="n">
        <f aca="false">IFERROR(Limt2!AH43/GAMSlim2!AH43,"")</f>
        <v>1.00000000552972</v>
      </c>
      <c r="AJ43" s="128" t="n">
        <f aca="false">IFERROR(Limt2!AI43/GAMSlim2!AI43,"")</f>
        <v>0.99999999891184</v>
      </c>
      <c r="AK43" s="128" t="n">
        <f aca="false">IFERROR(Limt2!AJ43/GAMSlim2!AJ43,"")</f>
        <v>1.00000000034986</v>
      </c>
      <c r="AL43" s="128" t="n">
        <f aca="false">IFERROR(Limt2!AK43/GAMSlim2!AK43,"")</f>
        <v>1.0000000029695</v>
      </c>
      <c r="AM43" s="128" t="n">
        <f aca="false">IFERROR(Limt2!AL43/GAMSlim2!AL43,"")</f>
        <v>1.00000000038994</v>
      </c>
      <c r="AN43" s="128" t="n">
        <f aca="false">IFERROR(Limt2!AM43/GAMSlim2!AM43,"")</f>
        <v>0.999999998768</v>
      </c>
      <c r="AO43" s="128" t="n">
        <f aca="false">IFERROR(Limt2!AN43/GAMSlim2!AN43,"")</f>
        <v>1.00000000501737</v>
      </c>
      <c r="AP43" s="128" t="n">
        <f aca="false">IFERROR(Limt2!AO43/GAMSlim2!AO43,"")</f>
        <v>1.00000000251422</v>
      </c>
      <c r="AQ43" s="128" t="n">
        <f aca="false">IFERROR(Limt2!AP43/GAMSlim2!AP43,"")</f>
        <v>0.999999999363141</v>
      </c>
      <c r="AR43" s="128" t="n">
        <f aca="false">IFERROR(Limt2!AQ43/GAMSlim2!AQ43,"")</f>
        <v>1.00000000446514</v>
      </c>
      <c r="AS43" s="128" t="n">
        <f aca="false">IFERROR(Limt2!AR43/GAMSlim2!AR43,"")</f>
        <v>1.0000000028563</v>
      </c>
      <c r="AT43" s="128" t="n">
        <f aca="false">IFERROR(Limt2!AS43/GAMSlim2!AS43,"")</f>
        <v>1.00000000470372</v>
      </c>
      <c r="AU43" s="128" t="n">
        <f aca="false">IFERROR(Limt2!AT43/GAMSlim2!AT43,"")</f>
        <v>0.999999996087751</v>
      </c>
      <c r="AV43" s="128" t="n">
        <f aca="false">IFERROR(Limt2!AU43/GAMSlim2!AU43,"")</f>
        <v>1.00000000101545</v>
      </c>
      <c r="AW43" s="128" t="n">
        <f aca="false">IFERROR(Limt2!AV43/GAMSlim2!AV43,"")</f>
        <v>0.999999994259804</v>
      </c>
      <c r="AX43" s="128" t="n">
        <f aca="false">IFERROR(Limt2!AW43/GAMSlim2!AW43,"")</f>
        <v>1.00000000132053</v>
      </c>
      <c r="AY43" s="128" t="n">
        <f aca="false">IFERROR(Limt2!AX43/GAMSlim2!AX43,"")</f>
        <v>0.999999997987136</v>
      </c>
      <c r="AZ43" s="128" t="n">
        <f aca="false">IFERROR(Limt2!AY43/GAMSlim2!AY43,"")</f>
        <v>0.99999999852725</v>
      </c>
      <c r="BA43" s="128" t="n">
        <f aca="false">IFERROR(Limt2!AZ43/GAMSlim2!AZ43,"")</f>
        <v>1.00000000528698</v>
      </c>
      <c r="BB43" s="128" t="n">
        <f aca="false">IFERROR(Limt2!BA43/GAMSlim2!BA43,"")</f>
        <v>0.999999995478944</v>
      </c>
      <c r="BC43" s="128" t="n">
        <f aca="false">IFERROR(Limt2!BB43/GAMSlim2!BB43,"")</f>
        <v>0.999999998374194</v>
      </c>
      <c r="BD43" s="128" t="n">
        <f aca="false">IFERROR(Limt2!BC43/GAMSlim2!BC43,"")</f>
        <v>1.00000000535791</v>
      </c>
      <c r="BE43" s="128" t="n">
        <f aca="false">IFERROR(Limt2!BD43/GAMSlim2!BD43,"")</f>
        <v>0.999999995171686</v>
      </c>
      <c r="BF43" s="128" t="n">
        <f aca="false">IFERROR(Limt2!BE43/GAMSlim2!BE43,"")</f>
        <v>0.999999999431053</v>
      </c>
      <c r="BG43" s="128" t="n">
        <f aca="false">IFERROR(Limt2!BF43/GAMSlim2!BF43,"")</f>
        <v>0.999999998088312</v>
      </c>
      <c r="BH43" s="128" t="n">
        <f aca="false">IFERROR(Limt2!BG43/GAMSlim2!BG43,"")</f>
        <v>0.999999997922998</v>
      </c>
      <c r="BI43" s="128" t="n">
        <f aca="false">IFERROR(Limt2!BH43/GAMSlim2!BH43,"")</f>
        <v>1.00000000648404</v>
      </c>
      <c r="BJ43" s="128" t="n">
        <f aca="false">IFERROR(Limt2!BI43/GAMSlim2!BI43,"")</f>
        <v>0</v>
      </c>
    </row>
    <row r="44" customFormat="false" ht="12.75" hidden="false" customHeight="false" outlineLevel="0" collapsed="false">
      <c r="A44" s="0" t="str">
        <f aca="false">Limt2!A44</f>
        <v>Carbon emissions from land use change (GTCO2 per year)</v>
      </c>
      <c r="B44" s="0" t="str">
        <f aca="false">GAMSbase!A44</f>
        <v>Carbon Emissions from Land Use Change</v>
      </c>
      <c r="C44" s="128" t="n">
        <f aca="false">IFERROR(Limt2!B44/GAMSlim2!B44,"")</f>
        <v>1</v>
      </c>
      <c r="D44" s="128" t="n">
        <f aca="false">IFERROR(Limt2!C44/GAMSlim2!C44,"")</f>
        <v>1</v>
      </c>
      <c r="E44" s="128" t="n">
        <f aca="false">IFERROR(Limt2!D44/GAMSlim2!D44,"")</f>
        <v>1</v>
      </c>
      <c r="F44" s="128" t="n">
        <f aca="false">IFERROR(Limt2!E44/GAMSlim2!E44,"")</f>
        <v>1</v>
      </c>
      <c r="G44" s="128" t="n">
        <f aca="false">IFERROR(Limt2!F44/GAMSlim2!F44,"")</f>
        <v>1</v>
      </c>
      <c r="H44" s="128" t="n">
        <f aca="false">IFERROR(Limt2!G44/GAMSlim2!G44,"")</f>
        <v>1</v>
      </c>
      <c r="I44" s="128" t="n">
        <f aca="false">IFERROR(Limt2!H44/GAMSlim2!H44,"")</f>
        <v>1</v>
      </c>
      <c r="J44" s="128" t="n">
        <f aca="false">IFERROR(Limt2!I44/GAMSlim2!I44,"")</f>
        <v>1</v>
      </c>
      <c r="K44" s="128" t="n">
        <f aca="false">IFERROR(Limt2!J44/GAMSlim2!J44,"")</f>
        <v>1</v>
      </c>
      <c r="L44" s="128" t="n">
        <f aca="false">IFERROR(Limt2!K44/GAMSlim2!K44,"")</f>
        <v>1</v>
      </c>
      <c r="M44" s="128" t="n">
        <f aca="false">IFERROR(Limt2!L44/GAMSlim2!L44,"")</f>
        <v>1.00000000005644</v>
      </c>
      <c r="N44" s="128" t="n">
        <f aca="false">IFERROR(Limt2!M44/GAMSlim2!M44,"")</f>
        <v>1.000000000127</v>
      </c>
      <c r="O44" s="128" t="n">
        <f aca="false">IFERROR(Limt2!N44/GAMSlim2!N44,"")</f>
        <v>1.000000000127</v>
      </c>
      <c r="P44" s="128" t="n">
        <f aca="false">IFERROR(Limt2!O44/GAMSlim2!O44,"")</f>
        <v>0.999999999906516</v>
      </c>
      <c r="Q44" s="128" t="n">
        <f aca="false">IFERROR(Limt2!P44/GAMSlim2!P44,"")</f>
        <v>0.999999999768714</v>
      </c>
      <c r="R44" s="128" t="n">
        <f aca="false">IFERROR(Limt2!Q44/GAMSlim2!Q44,"")</f>
        <v>0.999999999940966</v>
      </c>
      <c r="S44" s="128" t="n">
        <f aca="false">IFERROR(Limt2!R44/GAMSlim2!R44,"")</f>
        <v>1.00000000015628</v>
      </c>
      <c r="T44" s="128" t="n">
        <f aca="false">IFERROR(Limt2!S44/GAMSlim2!S44,"")</f>
        <v>0.999999999348847</v>
      </c>
      <c r="U44" s="128" t="n">
        <f aca="false">IFERROR(Limt2!T44/GAMSlim2!T44,"")</f>
        <v>0.999999999685278</v>
      </c>
      <c r="V44" s="128" t="n">
        <f aca="false">IFERROR(Limt2!U44/GAMSlim2!U44,"")</f>
        <v>0.99999999926474</v>
      </c>
      <c r="W44" s="128" t="n">
        <f aca="false">IFERROR(Limt2!V44/GAMSlim2!V44,"")</f>
        <v>0.999999998739066</v>
      </c>
      <c r="X44" s="128" t="n">
        <f aca="false">IFERROR(Limt2!W44/GAMSlim2!W44,"")</f>
        <v>1.00000000071034</v>
      </c>
      <c r="Y44" s="128" t="n">
        <f aca="false">IFERROR(Limt2!X44/GAMSlim2!X44,"")</f>
        <v>0.999999999067612</v>
      </c>
      <c r="Z44" s="128" t="n">
        <f aca="false">IFERROR(Limt2!Y44/GAMSlim2!Y44,"")</f>
        <v>1.00000000214773</v>
      </c>
      <c r="AA44" s="128" t="n">
        <f aca="false">IFERROR(Limt2!Z44/GAMSlim2!Z44,"")</f>
        <v>0.999999999580966</v>
      </c>
      <c r="AB44" s="128" t="n">
        <f aca="false">IFERROR(Limt2!AA44/GAMSlim2!AA44,"")</f>
        <v>1.00000000118519</v>
      </c>
      <c r="AC44" s="128" t="n">
        <f aca="false">IFERROR(Limt2!AB44/GAMSlim2!AB44,"")</f>
        <v>1.00000000118519</v>
      </c>
      <c r="AD44" s="128" t="n">
        <f aca="false">IFERROR(Limt2!AC44/GAMSlim2!AC44,"")</f>
        <v>1.00000000118519</v>
      </c>
      <c r="AE44" s="128" t="n">
        <f aca="false">IFERROR(Limt2!AD44/GAMSlim2!AD44,"")</f>
        <v>1.00000000431846</v>
      </c>
      <c r="AF44" s="128" t="n">
        <f aca="false">IFERROR(Limt2!AE44/GAMSlim2!AE44,"")</f>
        <v>0.99999999256873</v>
      </c>
      <c r="AG44" s="128" t="n">
        <f aca="false">IFERROR(Limt2!AF44/GAMSlim2!AF44,"")</f>
        <v>1.00000000725589</v>
      </c>
      <c r="AH44" s="128" t="n">
        <f aca="false">IFERROR(Limt2!AG44/GAMSlim2!AG44,"")</f>
        <v>1.00000000113624</v>
      </c>
      <c r="AI44" s="128" t="n">
        <f aca="false">IFERROR(Limt2!AH44/GAMSlim2!AH44,"")</f>
        <v>0.999999985837117</v>
      </c>
      <c r="AJ44" s="128" t="n">
        <f aca="false">IFERROR(Limt2!AI44/GAMSlim2!AI44,"")</f>
        <v>0.999999995399068</v>
      </c>
      <c r="AK44" s="128" t="n">
        <f aca="false">IFERROR(Limt2!AJ44/GAMSlim2!AJ44,"")</f>
        <v>0.999999995399068</v>
      </c>
      <c r="AL44" s="128" t="n">
        <f aca="false">IFERROR(Limt2!AK44/GAMSlim2!AK44,"")</f>
        <v>1.00000002528016</v>
      </c>
      <c r="AM44" s="128" t="n">
        <f aca="false">IFERROR(Limt2!AL44/GAMSlim2!AL44,"")</f>
        <v>1.00000002528016</v>
      </c>
      <c r="AN44" s="128" t="n">
        <f aca="false">IFERROR(Limt2!AM44/GAMSlim2!AM44,"")</f>
        <v>0.999999978590952</v>
      </c>
      <c r="AO44" s="128" t="n">
        <f aca="false">IFERROR(Limt2!AN44/GAMSlim2!AN44,"")</f>
        <v>0.999999978590952</v>
      </c>
      <c r="AP44" s="128" t="n">
        <f aca="false">IFERROR(Limt2!AO44/GAMSlim2!AO44,"")</f>
        <v>1.0000000880188</v>
      </c>
      <c r="AQ44" s="128" t="n">
        <f aca="false">IFERROR(Limt2!AP44/GAMSlim2!AP44,"")</f>
        <v>1.0000000880188</v>
      </c>
      <c r="AR44" s="128" t="n">
        <f aca="false">IFERROR(Limt2!AQ44/GAMSlim2!AQ44,"")</f>
        <v>0.999999974031459</v>
      </c>
      <c r="AS44" s="128" t="n">
        <f aca="false">IFERROR(Limt2!AR44/GAMSlim2!AR44,"")</f>
        <v>0.999999831547324</v>
      </c>
      <c r="AT44" s="128" t="n">
        <f aca="false">IFERROR(Limt2!AS44/GAMSlim2!AS44,"")</f>
        <v>0.999999831547324</v>
      </c>
      <c r="AU44" s="128" t="n">
        <f aca="false">IFERROR(Limt2!AT44/GAMSlim2!AT44,"")</f>
        <v>0.999999942863052</v>
      </c>
      <c r="AV44" s="128" t="n">
        <f aca="false">IFERROR(Limt2!AU44/GAMSlim2!AU44,"")</f>
        <v>0.999999803718396</v>
      </c>
      <c r="AW44" s="128" t="n">
        <f aca="false">IFERROR(Limt2!AV44/GAMSlim2!AV44,"")</f>
        <v>1.00000015158011</v>
      </c>
      <c r="AX44" s="128" t="n">
        <f aca="false">IFERROR(Limt2!AW44/GAMSlim2!AW44,"")</f>
        <v>0.999999716753005</v>
      </c>
      <c r="AY44" s="128" t="n">
        <f aca="false">IFERROR(Limt2!AX44/GAMSlim2!AX44,"")</f>
        <v>0.999999444986258</v>
      </c>
      <c r="AZ44" s="128" t="n">
        <f aca="false">IFERROR(Limt2!AY44/GAMSlim2!AY44,"")</f>
        <v>0.999999444986259</v>
      </c>
      <c r="BA44" s="128" t="n">
        <f aca="false">IFERROR(Limt2!AZ44/GAMSlim2!AZ44,"")</f>
        <v>0.999999444986259</v>
      </c>
      <c r="BB44" s="128" t="n">
        <f aca="false">IFERROR(Limt2!BA44/GAMSlim2!BA44,"")</f>
        <v>1.00000103737165</v>
      </c>
      <c r="BC44" s="128" t="n">
        <f aca="false">IFERROR(Limt2!BB44/GAMSlim2!BB44,"")</f>
        <v>0.999999046890704</v>
      </c>
      <c r="BD44" s="128" t="n">
        <f aca="false">IFERROR(Limt2!BC44/GAMSlim2!BC44,"")</f>
        <v>0.999999046890704</v>
      </c>
      <c r="BE44" s="128" t="n">
        <f aca="false">IFERROR(Limt2!BD44/GAMSlim2!BD44,"")</f>
        <v>1.00000112030852</v>
      </c>
      <c r="BF44" s="128" t="n">
        <f aca="false">IFERROR(Limt2!BE44/GAMSlim2!BE44,"")</f>
        <v>0.999997232657166</v>
      </c>
      <c r="BG44" s="128" t="n">
        <f aca="false">IFERROR(Limt2!BF44/GAMSlim2!BF44,"")</f>
        <v>0.999997232657166</v>
      </c>
      <c r="BH44" s="128" t="n">
        <f aca="false">IFERROR(Limt2!BG44/GAMSlim2!BG44,"")</f>
        <v>1.00000128229465</v>
      </c>
      <c r="BI44" s="128" t="n">
        <f aca="false">IFERROR(Limt2!BH44/GAMSlim2!BH44,"")</f>
        <v>1.00000381333474</v>
      </c>
      <c r="BJ44" s="128" t="n">
        <f aca="false">IFERROR(Limt2!BI44/GAMSlim2!BI44,"")</f>
        <v>1.00000697715286</v>
      </c>
    </row>
    <row r="45" customFormat="false" ht="12.75" hidden="false" customHeight="false" outlineLevel="0" collapsed="false">
      <c r="A45" s="0" t="str">
        <f aca="false">Limt2!A45</f>
        <v>      CO2 emissions, land use (GTCO2 per year, 2010)</v>
      </c>
      <c r="B45" s="0" t="str">
        <f aca="false">GAMSbase!A45</f>
        <v>Initial Carbon Emissions from Land</v>
      </c>
      <c r="C45" s="128" t="n">
        <f aca="false">IFERROR(Limt2!B45/GAMSlim2!B45,"")</f>
        <v>1</v>
      </c>
      <c r="D45" s="128" t="str">
        <f aca="false">IFERROR(Limt2!C45/GAMSlim2!C45,"")</f>
        <v/>
      </c>
      <c r="E45" s="128" t="str">
        <f aca="false">IFERROR(Limt2!D45/GAMSlim2!D45,"")</f>
        <v/>
      </c>
      <c r="F45" s="128" t="str">
        <f aca="false">IFERROR(Limt2!E45/GAMSlim2!E45,"")</f>
        <v/>
      </c>
      <c r="G45" s="128" t="str">
        <f aca="false">IFERROR(Limt2!F45/GAMSlim2!F45,"")</f>
        <v/>
      </c>
      <c r="H45" s="128" t="str">
        <f aca="false">IFERROR(Limt2!G45/GAMSlim2!G45,"")</f>
        <v/>
      </c>
      <c r="I45" s="128" t="str">
        <f aca="false">IFERROR(Limt2!H45/GAMSlim2!H45,"")</f>
        <v/>
      </c>
      <c r="J45" s="128" t="str">
        <f aca="false">IFERROR(Limt2!I45/GAMSlim2!I45,"")</f>
        <v/>
      </c>
      <c r="K45" s="128" t="str">
        <f aca="false">IFERROR(Limt2!J45/GAMSlim2!J45,"")</f>
        <v/>
      </c>
      <c r="L45" s="128" t="str">
        <f aca="false">IFERROR(Limt2!K45/GAMSlim2!K45,"")</f>
        <v/>
      </c>
      <c r="M45" s="128" t="str">
        <f aca="false">IFERROR(Limt2!L45/GAMSlim2!L45,"")</f>
        <v/>
      </c>
      <c r="N45" s="128" t="str">
        <f aca="false">IFERROR(Limt2!M45/GAMSlim2!M45,"")</f>
        <v/>
      </c>
      <c r="O45" s="128" t="str">
        <f aca="false">IFERROR(Limt2!N45/GAMSlim2!N45,"")</f>
        <v/>
      </c>
      <c r="P45" s="128" t="str">
        <f aca="false">IFERROR(Limt2!O45/GAMSlim2!O45,"")</f>
        <v/>
      </c>
      <c r="Q45" s="128" t="str">
        <f aca="false">IFERROR(Limt2!P45/GAMSlim2!P45,"")</f>
        <v/>
      </c>
      <c r="R45" s="128" t="str">
        <f aca="false">IFERROR(Limt2!Q45/GAMSlim2!Q45,"")</f>
        <v/>
      </c>
      <c r="S45" s="128" t="str">
        <f aca="false">IFERROR(Limt2!R45/GAMSlim2!R45,"")</f>
        <v/>
      </c>
      <c r="T45" s="128" t="str">
        <f aca="false">IFERROR(Limt2!S45/GAMSlim2!S45,"")</f>
        <v/>
      </c>
      <c r="U45" s="128" t="str">
        <f aca="false">IFERROR(Limt2!T45/GAMSlim2!T45,"")</f>
        <v/>
      </c>
      <c r="V45" s="128" t="str">
        <f aca="false">IFERROR(Limt2!U45/GAMSlim2!U45,"")</f>
        <v/>
      </c>
      <c r="W45" s="128" t="str">
        <f aca="false">IFERROR(Limt2!V45/GAMSlim2!V45,"")</f>
        <v/>
      </c>
      <c r="X45" s="128" t="str">
        <f aca="false">IFERROR(Limt2!W45/GAMSlim2!W45,"")</f>
        <v/>
      </c>
      <c r="Y45" s="128" t="str">
        <f aca="false">IFERROR(Limt2!X45/GAMSlim2!X45,"")</f>
        <v/>
      </c>
      <c r="Z45" s="128" t="str">
        <f aca="false">IFERROR(Limt2!Y45/GAMSlim2!Y45,"")</f>
        <v/>
      </c>
      <c r="AA45" s="128" t="str">
        <f aca="false">IFERROR(Limt2!Z45/GAMSlim2!Z45,"")</f>
        <v/>
      </c>
      <c r="AB45" s="128" t="str">
        <f aca="false">IFERROR(Limt2!AA45/GAMSlim2!AA45,"")</f>
        <v/>
      </c>
      <c r="AC45" s="128" t="str">
        <f aca="false">IFERROR(Limt2!AB45/GAMSlim2!AB45,"")</f>
        <v/>
      </c>
      <c r="AD45" s="128" t="str">
        <f aca="false">IFERROR(Limt2!AC45/GAMSlim2!AC45,"")</f>
        <v/>
      </c>
      <c r="AE45" s="128" t="str">
        <f aca="false">IFERROR(Limt2!AD45/GAMSlim2!AD45,"")</f>
        <v/>
      </c>
      <c r="AF45" s="128" t="str">
        <f aca="false">IFERROR(Limt2!AE45/GAMSlim2!AE45,"")</f>
        <v/>
      </c>
      <c r="AG45" s="128" t="str">
        <f aca="false">IFERROR(Limt2!AF45/GAMSlim2!AF45,"")</f>
        <v/>
      </c>
      <c r="AH45" s="128" t="str">
        <f aca="false">IFERROR(Limt2!AG45/GAMSlim2!AG45,"")</f>
        <v/>
      </c>
      <c r="AI45" s="128" t="str">
        <f aca="false">IFERROR(Limt2!AH45/GAMSlim2!AH45,"")</f>
        <v/>
      </c>
      <c r="AJ45" s="128" t="str">
        <f aca="false">IFERROR(Limt2!AI45/GAMSlim2!AI45,"")</f>
        <v/>
      </c>
      <c r="AK45" s="128" t="str">
        <f aca="false">IFERROR(Limt2!AJ45/GAMSlim2!AJ45,"")</f>
        <v/>
      </c>
      <c r="AL45" s="128" t="str">
        <f aca="false">IFERROR(Limt2!AK45/GAMSlim2!AK45,"")</f>
        <v/>
      </c>
      <c r="AM45" s="128" t="str">
        <f aca="false">IFERROR(Limt2!AL45/GAMSlim2!AL45,"")</f>
        <v/>
      </c>
      <c r="AN45" s="128" t="str">
        <f aca="false">IFERROR(Limt2!AM45/GAMSlim2!AM45,"")</f>
        <v/>
      </c>
      <c r="AO45" s="128" t="str">
        <f aca="false">IFERROR(Limt2!AN45/GAMSlim2!AN45,"")</f>
        <v/>
      </c>
      <c r="AP45" s="128" t="str">
        <f aca="false">IFERROR(Limt2!AO45/GAMSlim2!AO45,"")</f>
        <v/>
      </c>
      <c r="AQ45" s="128" t="str">
        <f aca="false">IFERROR(Limt2!AP45/GAMSlim2!AP45,"")</f>
        <v/>
      </c>
      <c r="AR45" s="128" t="str">
        <f aca="false">IFERROR(Limt2!AQ45/GAMSlim2!AQ45,"")</f>
        <v/>
      </c>
      <c r="AS45" s="128" t="str">
        <f aca="false">IFERROR(Limt2!AR45/GAMSlim2!AR45,"")</f>
        <v/>
      </c>
      <c r="AT45" s="128" t="str">
        <f aca="false">IFERROR(Limt2!AS45/GAMSlim2!AS45,"")</f>
        <v/>
      </c>
      <c r="AU45" s="128" t="str">
        <f aca="false">IFERROR(Limt2!AT45/GAMSlim2!AT45,"")</f>
        <v/>
      </c>
      <c r="AV45" s="128" t="str">
        <f aca="false">IFERROR(Limt2!AU45/GAMSlim2!AU45,"")</f>
        <v/>
      </c>
      <c r="AW45" s="128" t="str">
        <f aca="false">IFERROR(Limt2!AV45/GAMSlim2!AV45,"")</f>
        <v/>
      </c>
      <c r="AX45" s="128" t="str">
        <f aca="false">IFERROR(Limt2!AW45/GAMSlim2!AW45,"")</f>
        <v/>
      </c>
      <c r="AY45" s="128" t="str">
        <f aca="false">IFERROR(Limt2!AX45/GAMSlim2!AX45,"")</f>
        <v/>
      </c>
      <c r="AZ45" s="128" t="str">
        <f aca="false">IFERROR(Limt2!AY45/GAMSlim2!AY45,"")</f>
        <v/>
      </c>
      <c r="BA45" s="128" t="str">
        <f aca="false">IFERROR(Limt2!AZ45/GAMSlim2!AZ45,"")</f>
        <v/>
      </c>
      <c r="BB45" s="128" t="str">
        <f aca="false">IFERROR(Limt2!BA45/GAMSlim2!BA45,"")</f>
        <v/>
      </c>
      <c r="BC45" s="128" t="str">
        <f aca="false">IFERROR(Limt2!BB45/GAMSlim2!BB45,"")</f>
        <v/>
      </c>
      <c r="BD45" s="128" t="str">
        <f aca="false">IFERROR(Limt2!BC45/GAMSlim2!BC45,"")</f>
        <v/>
      </c>
      <c r="BE45" s="128" t="str">
        <f aca="false">IFERROR(Limt2!BD45/GAMSlim2!BD45,"")</f>
        <v/>
      </c>
      <c r="BF45" s="128" t="str">
        <f aca="false">IFERROR(Limt2!BE45/GAMSlim2!BE45,"")</f>
        <v/>
      </c>
      <c r="BG45" s="128" t="str">
        <f aca="false">IFERROR(Limt2!BF45/GAMSlim2!BF45,"")</f>
        <v/>
      </c>
      <c r="BH45" s="128" t="str">
        <f aca="false">IFERROR(Limt2!BG45/GAMSlim2!BG45,"")</f>
        <v/>
      </c>
      <c r="BI45" s="128" t="str">
        <f aca="false">IFERROR(Limt2!BH45/GAMSlim2!BH45,"")</f>
        <v/>
      </c>
      <c r="BJ45" s="128" t="str">
        <f aca="false">IFERROR(Limt2!BI45/GAMSlim2!BI45,"")</f>
        <v/>
      </c>
    </row>
    <row r="46" customFormat="false" ht="12.75" hidden="false" customHeight="false" outlineLevel="0" collapsed="false">
      <c r="A46" s="0" t="str">
        <f aca="false">Limt2!A46</f>
        <v>PARTICIPATION</v>
      </c>
      <c r="B46" s="0" t="str">
        <f aca="false">GAMSbase!A46</f>
        <v>* PARTICIPATION</v>
      </c>
      <c r="C46" s="128" t="str">
        <f aca="false">IFERROR(Limt2!B46/GAMSlim2!B46,"")</f>
        <v/>
      </c>
      <c r="D46" s="128" t="str">
        <f aca="false">IFERROR(Limt2!C46/GAMSlim2!C46,"")</f>
        <v/>
      </c>
      <c r="E46" s="128" t="str">
        <f aca="false">IFERROR(Limt2!D46/GAMSlim2!D46,"")</f>
        <v/>
      </c>
      <c r="F46" s="128" t="str">
        <f aca="false">IFERROR(Limt2!E46/GAMSlim2!E46,"")</f>
        <v/>
      </c>
      <c r="G46" s="128" t="str">
        <f aca="false">IFERROR(Limt2!F46/GAMSlim2!F46,"")</f>
        <v/>
      </c>
      <c r="H46" s="128" t="str">
        <f aca="false">IFERROR(Limt2!G46/GAMSlim2!G46,"")</f>
        <v/>
      </c>
      <c r="I46" s="128" t="str">
        <f aca="false">IFERROR(Limt2!H46/GAMSlim2!H46,"")</f>
        <v/>
      </c>
      <c r="J46" s="128" t="str">
        <f aca="false">IFERROR(Limt2!I46/GAMSlim2!I46,"")</f>
        <v/>
      </c>
      <c r="K46" s="128" t="str">
        <f aca="false">IFERROR(Limt2!J46/GAMSlim2!J46,"")</f>
        <v/>
      </c>
      <c r="L46" s="128" t="str">
        <f aca="false">IFERROR(Limt2!K46/GAMSlim2!K46,"")</f>
        <v/>
      </c>
      <c r="M46" s="128" t="str">
        <f aca="false">IFERROR(Limt2!L46/GAMSlim2!L46,"")</f>
        <v/>
      </c>
      <c r="N46" s="128" t="str">
        <f aca="false">IFERROR(Limt2!M46/GAMSlim2!M46,"")</f>
        <v/>
      </c>
      <c r="O46" s="128" t="str">
        <f aca="false">IFERROR(Limt2!N46/GAMSlim2!N46,"")</f>
        <v/>
      </c>
      <c r="P46" s="128" t="str">
        <f aca="false">IFERROR(Limt2!O46/GAMSlim2!O46,"")</f>
        <v/>
      </c>
      <c r="Q46" s="128" t="str">
        <f aca="false">IFERROR(Limt2!P46/GAMSlim2!P46,"")</f>
        <v/>
      </c>
      <c r="R46" s="128" t="str">
        <f aca="false">IFERROR(Limt2!Q46/GAMSlim2!Q46,"")</f>
        <v/>
      </c>
      <c r="S46" s="128" t="str">
        <f aca="false">IFERROR(Limt2!R46/GAMSlim2!R46,"")</f>
        <v/>
      </c>
      <c r="T46" s="128" t="str">
        <f aca="false">IFERROR(Limt2!S46/GAMSlim2!S46,"")</f>
        <v/>
      </c>
      <c r="U46" s="128" t="str">
        <f aca="false">IFERROR(Limt2!T46/GAMSlim2!T46,"")</f>
        <v/>
      </c>
      <c r="V46" s="128" t="str">
        <f aca="false">IFERROR(Limt2!U46/GAMSlim2!U46,"")</f>
        <v/>
      </c>
      <c r="W46" s="128" t="str">
        <f aca="false">IFERROR(Limt2!V46/GAMSlim2!V46,"")</f>
        <v/>
      </c>
      <c r="X46" s="128" t="str">
        <f aca="false">IFERROR(Limt2!W46/GAMSlim2!W46,"")</f>
        <v/>
      </c>
      <c r="Y46" s="128" t="str">
        <f aca="false">IFERROR(Limt2!X46/GAMSlim2!X46,"")</f>
        <v/>
      </c>
      <c r="Z46" s="128" t="str">
        <f aca="false">IFERROR(Limt2!Y46/GAMSlim2!Y46,"")</f>
        <v/>
      </c>
      <c r="AA46" s="128" t="str">
        <f aca="false">IFERROR(Limt2!Z46/GAMSlim2!Z46,"")</f>
        <v/>
      </c>
      <c r="AB46" s="128" t="str">
        <f aca="false">IFERROR(Limt2!AA46/GAMSlim2!AA46,"")</f>
        <v/>
      </c>
      <c r="AC46" s="128" t="str">
        <f aca="false">IFERROR(Limt2!AB46/GAMSlim2!AB46,"")</f>
        <v/>
      </c>
      <c r="AD46" s="128" t="str">
        <f aca="false">IFERROR(Limt2!AC46/GAMSlim2!AC46,"")</f>
        <v/>
      </c>
      <c r="AE46" s="128" t="str">
        <f aca="false">IFERROR(Limt2!AD46/GAMSlim2!AD46,"")</f>
        <v/>
      </c>
      <c r="AF46" s="128" t="str">
        <f aca="false">IFERROR(Limt2!AE46/GAMSlim2!AE46,"")</f>
        <v/>
      </c>
      <c r="AG46" s="128" t="str">
        <f aca="false">IFERROR(Limt2!AF46/GAMSlim2!AF46,"")</f>
        <v/>
      </c>
      <c r="AH46" s="128" t="str">
        <f aca="false">IFERROR(Limt2!AG46/GAMSlim2!AG46,"")</f>
        <v/>
      </c>
      <c r="AI46" s="128" t="str">
        <f aca="false">IFERROR(Limt2!AH46/GAMSlim2!AH46,"")</f>
        <v/>
      </c>
      <c r="AJ46" s="128" t="str">
        <f aca="false">IFERROR(Limt2!AI46/GAMSlim2!AI46,"")</f>
        <v/>
      </c>
      <c r="AK46" s="128" t="str">
        <f aca="false">IFERROR(Limt2!AJ46/GAMSlim2!AJ46,"")</f>
        <v/>
      </c>
      <c r="AL46" s="128" t="str">
        <f aca="false">IFERROR(Limt2!AK46/GAMSlim2!AK46,"")</f>
        <v/>
      </c>
      <c r="AM46" s="128" t="str">
        <f aca="false">IFERROR(Limt2!AL46/GAMSlim2!AL46,"")</f>
        <v/>
      </c>
      <c r="AN46" s="128" t="str">
        <f aca="false">IFERROR(Limt2!AM46/GAMSlim2!AM46,"")</f>
        <v/>
      </c>
      <c r="AO46" s="128" t="str">
        <f aca="false">IFERROR(Limt2!AN46/GAMSlim2!AN46,"")</f>
        <v/>
      </c>
      <c r="AP46" s="128" t="str">
        <f aca="false">IFERROR(Limt2!AO46/GAMSlim2!AO46,"")</f>
        <v/>
      </c>
      <c r="AQ46" s="128" t="str">
        <f aca="false">IFERROR(Limt2!AP46/GAMSlim2!AP46,"")</f>
        <v/>
      </c>
      <c r="AR46" s="128" t="str">
        <f aca="false">IFERROR(Limt2!AQ46/GAMSlim2!AQ46,"")</f>
        <v/>
      </c>
      <c r="AS46" s="128" t="str">
        <f aca="false">IFERROR(Limt2!AR46/GAMSlim2!AR46,"")</f>
        <v/>
      </c>
      <c r="AT46" s="128" t="str">
        <f aca="false">IFERROR(Limt2!AS46/GAMSlim2!AS46,"")</f>
        <v/>
      </c>
      <c r="AU46" s="128" t="str">
        <f aca="false">IFERROR(Limt2!AT46/GAMSlim2!AT46,"")</f>
        <v/>
      </c>
      <c r="AV46" s="128" t="str">
        <f aca="false">IFERROR(Limt2!AU46/GAMSlim2!AU46,"")</f>
        <v/>
      </c>
      <c r="AW46" s="128" t="str">
        <f aca="false">IFERROR(Limt2!AV46/GAMSlim2!AV46,"")</f>
        <v/>
      </c>
      <c r="AX46" s="128" t="str">
        <f aca="false">IFERROR(Limt2!AW46/GAMSlim2!AW46,"")</f>
        <v/>
      </c>
      <c r="AY46" s="128" t="str">
        <f aca="false">IFERROR(Limt2!AX46/GAMSlim2!AX46,"")</f>
        <v/>
      </c>
      <c r="AZ46" s="128" t="str">
        <f aca="false">IFERROR(Limt2!AY46/GAMSlim2!AY46,"")</f>
        <v/>
      </c>
      <c r="BA46" s="128" t="str">
        <f aca="false">IFERROR(Limt2!AZ46/GAMSlim2!AZ46,"")</f>
        <v/>
      </c>
      <c r="BB46" s="128" t="str">
        <f aca="false">IFERROR(Limt2!BA46/GAMSlim2!BA46,"")</f>
        <v/>
      </c>
      <c r="BC46" s="128" t="str">
        <f aca="false">IFERROR(Limt2!BB46/GAMSlim2!BB46,"")</f>
        <v/>
      </c>
      <c r="BD46" s="128" t="str">
        <f aca="false">IFERROR(Limt2!BC46/GAMSlim2!BC46,"")</f>
        <v/>
      </c>
      <c r="BE46" s="128" t="str">
        <f aca="false">IFERROR(Limt2!BD46/GAMSlim2!BD46,"")</f>
        <v/>
      </c>
      <c r="BF46" s="128" t="str">
        <f aca="false">IFERROR(Limt2!BE46/GAMSlim2!BE46,"")</f>
        <v/>
      </c>
      <c r="BG46" s="128" t="str">
        <f aca="false">IFERROR(Limt2!BF46/GAMSlim2!BF46,"")</f>
        <v/>
      </c>
      <c r="BH46" s="128" t="str">
        <f aca="false">IFERROR(Limt2!BG46/GAMSlim2!BG46,"")</f>
        <v/>
      </c>
      <c r="BI46" s="128" t="str">
        <f aca="false">IFERROR(Limt2!BH46/GAMSlim2!BH46,"")</f>
        <v/>
      </c>
      <c r="BJ46" s="128" t="str">
        <f aca="false">IFERROR(Limt2!BI46/GAMSlim2!BI46,"")</f>
        <v/>
      </c>
    </row>
    <row r="47" customFormat="false" ht="12.75" hidden="false" customHeight="false" outlineLevel="0" collapsed="false">
      <c r="A47" s="0" t="str">
        <f aca="false">Limt2!A47</f>
        <v>All immediate</v>
      </c>
      <c r="B47" s="0" t="str">
        <f aca="false">GAMSbase!A47</f>
        <v>Proportion of World in Participation</v>
      </c>
      <c r="C47" s="128" t="n">
        <f aca="false">IFERROR(Limt2!B47/GAMSlim2!B47,"")</f>
        <v>1</v>
      </c>
      <c r="D47" s="128" t="n">
        <f aca="false">IFERROR(Limt2!C47/GAMSlim2!C47,"")</f>
        <v>1</v>
      </c>
      <c r="E47" s="128" t="n">
        <f aca="false">IFERROR(Limt2!D47/GAMSlim2!D47,"")</f>
        <v>1</v>
      </c>
      <c r="F47" s="128" t="n">
        <f aca="false">IFERROR(Limt2!E47/GAMSlim2!E47,"")</f>
        <v>1</v>
      </c>
      <c r="G47" s="128" t="n">
        <f aca="false">IFERROR(Limt2!F47/GAMSlim2!F47,"")</f>
        <v>1</v>
      </c>
      <c r="H47" s="128" t="n">
        <f aca="false">IFERROR(Limt2!G47/GAMSlim2!G47,"")</f>
        <v>1</v>
      </c>
      <c r="I47" s="128" t="n">
        <f aca="false">IFERROR(Limt2!H47/GAMSlim2!H47,"")</f>
        <v>1</v>
      </c>
      <c r="J47" s="128" t="n">
        <f aca="false">IFERROR(Limt2!I47/GAMSlim2!I47,"")</f>
        <v>1</v>
      </c>
      <c r="K47" s="128" t="n">
        <f aca="false">IFERROR(Limt2!J47/GAMSlim2!J47,"")</f>
        <v>1</v>
      </c>
      <c r="L47" s="128" t="n">
        <f aca="false">IFERROR(Limt2!K47/GAMSlim2!K47,"")</f>
        <v>1</v>
      </c>
      <c r="M47" s="128" t="n">
        <f aca="false">IFERROR(Limt2!L47/GAMSlim2!L47,"")</f>
        <v>1</v>
      </c>
      <c r="N47" s="128" t="n">
        <f aca="false">IFERROR(Limt2!M47/GAMSlim2!M47,"")</f>
        <v>1</v>
      </c>
      <c r="O47" s="128" t="n">
        <f aca="false">IFERROR(Limt2!N47/GAMSlim2!N47,"")</f>
        <v>1</v>
      </c>
      <c r="P47" s="128" t="n">
        <f aca="false">IFERROR(Limt2!O47/GAMSlim2!O47,"")</f>
        <v>1</v>
      </c>
      <c r="Q47" s="128" t="n">
        <f aca="false">IFERROR(Limt2!P47/GAMSlim2!P47,"")</f>
        <v>1</v>
      </c>
      <c r="R47" s="128" t="n">
        <f aca="false">IFERROR(Limt2!Q47/GAMSlim2!Q47,"")</f>
        <v>1</v>
      </c>
      <c r="S47" s="128" t="n">
        <f aca="false">IFERROR(Limt2!R47/GAMSlim2!R47,"")</f>
        <v>1</v>
      </c>
      <c r="T47" s="128" t="n">
        <f aca="false">IFERROR(Limt2!S47/GAMSlim2!S47,"")</f>
        <v>1</v>
      </c>
      <c r="U47" s="128" t="n">
        <f aca="false">IFERROR(Limt2!T47/GAMSlim2!T47,"")</f>
        <v>1</v>
      </c>
      <c r="V47" s="128" t="n">
        <f aca="false">IFERROR(Limt2!U47/GAMSlim2!U47,"")</f>
        <v>1</v>
      </c>
      <c r="W47" s="128" t="n">
        <f aca="false">IFERROR(Limt2!V47/GAMSlim2!V47,"")</f>
        <v>1</v>
      </c>
      <c r="X47" s="128" t="n">
        <f aca="false">IFERROR(Limt2!W47/GAMSlim2!W47,"")</f>
        <v>1</v>
      </c>
      <c r="Y47" s="128" t="n">
        <f aca="false">IFERROR(Limt2!X47/GAMSlim2!X47,"")</f>
        <v>1</v>
      </c>
      <c r="Z47" s="128" t="n">
        <f aca="false">IFERROR(Limt2!Y47/GAMSlim2!Y47,"")</f>
        <v>1</v>
      </c>
      <c r="AA47" s="128" t="n">
        <f aca="false">IFERROR(Limt2!Z47/GAMSlim2!Z47,"")</f>
        <v>1</v>
      </c>
      <c r="AB47" s="128" t="n">
        <f aca="false">IFERROR(Limt2!AA47/GAMSlim2!AA47,"")</f>
        <v>1</v>
      </c>
      <c r="AC47" s="128" t="n">
        <f aca="false">IFERROR(Limt2!AB47/GAMSlim2!AB47,"")</f>
        <v>1</v>
      </c>
      <c r="AD47" s="128" t="n">
        <f aca="false">IFERROR(Limt2!AC47/GAMSlim2!AC47,"")</f>
        <v>1</v>
      </c>
      <c r="AE47" s="128" t="n">
        <f aca="false">IFERROR(Limt2!AD47/GAMSlim2!AD47,"")</f>
        <v>1</v>
      </c>
      <c r="AF47" s="128" t="n">
        <f aca="false">IFERROR(Limt2!AE47/GAMSlim2!AE47,"")</f>
        <v>1</v>
      </c>
      <c r="AG47" s="128" t="n">
        <f aca="false">IFERROR(Limt2!AF47/GAMSlim2!AF47,"")</f>
        <v>1</v>
      </c>
      <c r="AH47" s="128" t="n">
        <f aca="false">IFERROR(Limt2!AG47/GAMSlim2!AG47,"")</f>
        <v>1</v>
      </c>
      <c r="AI47" s="128" t="n">
        <f aca="false">IFERROR(Limt2!AH47/GAMSlim2!AH47,"")</f>
        <v>1</v>
      </c>
      <c r="AJ47" s="128" t="n">
        <f aca="false">IFERROR(Limt2!AI47/GAMSlim2!AI47,"")</f>
        <v>1</v>
      </c>
      <c r="AK47" s="128" t="n">
        <f aca="false">IFERROR(Limt2!AJ47/GAMSlim2!AJ47,"")</f>
        <v>1</v>
      </c>
      <c r="AL47" s="128" t="n">
        <f aca="false">IFERROR(Limt2!AK47/GAMSlim2!AK47,"")</f>
        <v>1</v>
      </c>
      <c r="AM47" s="128" t="n">
        <f aca="false">IFERROR(Limt2!AL47/GAMSlim2!AL47,"")</f>
        <v>1</v>
      </c>
      <c r="AN47" s="128" t="n">
        <f aca="false">IFERROR(Limt2!AM47/GAMSlim2!AM47,"")</f>
        <v>1</v>
      </c>
      <c r="AO47" s="128" t="n">
        <f aca="false">IFERROR(Limt2!AN47/GAMSlim2!AN47,"")</f>
        <v>1</v>
      </c>
      <c r="AP47" s="128" t="n">
        <f aca="false">IFERROR(Limt2!AO47/GAMSlim2!AO47,"")</f>
        <v>1</v>
      </c>
      <c r="AQ47" s="128" t="n">
        <f aca="false">IFERROR(Limt2!AP47/GAMSlim2!AP47,"")</f>
        <v>1</v>
      </c>
      <c r="AR47" s="128" t="n">
        <f aca="false">IFERROR(Limt2!AQ47/GAMSlim2!AQ47,"")</f>
        <v>1</v>
      </c>
      <c r="AS47" s="128" t="n">
        <f aca="false">IFERROR(Limt2!AR47/GAMSlim2!AR47,"")</f>
        <v>1</v>
      </c>
      <c r="AT47" s="128" t="n">
        <f aca="false">IFERROR(Limt2!AS47/GAMSlim2!AS47,"")</f>
        <v>1</v>
      </c>
      <c r="AU47" s="128" t="n">
        <f aca="false">IFERROR(Limt2!AT47/GAMSlim2!AT47,"")</f>
        <v>1</v>
      </c>
      <c r="AV47" s="128" t="n">
        <f aca="false">IFERROR(Limt2!AU47/GAMSlim2!AU47,"")</f>
        <v>1</v>
      </c>
      <c r="AW47" s="128" t="n">
        <f aca="false">IFERROR(Limt2!AV47/GAMSlim2!AV47,"")</f>
        <v>1</v>
      </c>
      <c r="AX47" s="128" t="n">
        <f aca="false">IFERROR(Limt2!AW47/GAMSlim2!AW47,"")</f>
        <v>1</v>
      </c>
      <c r="AY47" s="128" t="n">
        <f aca="false">IFERROR(Limt2!AX47/GAMSlim2!AX47,"")</f>
        <v>1</v>
      </c>
      <c r="AZ47" s="128" t="n">
        <f aca="false">IFERROR(Limt2!AY47/GAMSlim2!AY47,"")</f>
        <v>1</v>
      </c>
      <c r="BA47" s="128" t="n">
        <f aca="false">IFERROR(Limt2!AZ47/GAMSlim2!AZ47,"")</f>
        <v>1</v>
      </c>
      <c r="BB47" s="128" t="n">
        <f aca="false">IFERROR(Limt2!BA47/GAMSlim2!BA47,"")</f>
        <v>1</v>
      </c>
      <c r="BC47" s="128" t="n">
        <f aca="false">IFERROR(Limt2!BB47/GAMSlim2!BB47,"")</f>
        <v>1</v>
      </c>
      <c r="BD47" s="128" t="n">
        <f aca="false">IFERROR(Limt2!BC47/GAMSlim2!BC47,"")</f>
        <v>1</v>
      </c>
      <c r="BE47" s="128" t="n">
        <f aca="false">IFERROR(Limt2!BD47/GAMSlim2!BD47,"")</f>
        <v>1</v>
      </c>
      <c r="BF47" s="128" t="n">
        <f aca="false">IFERROR(Limt2!BE47/GAMSlim2!BE47,"")</f>
        <v>1</v>
      </c>
      <c r="BG47" s="128" t="n">
        <f aca="false">IFERROR(Limt2!BF47/GAMSlim2!BF47,"")</f>
        <v>1</v>
      </c>
      <c r="BH47" s="128" t="n">
        <f aca="false">IFERROR(Limt2!BG47/GAMSlim2!BG47,"")</f>
        <v>1</v>
      </c>
      <c r="BI47" s="128" t="n">
        <f aca="false">IFERROR(Limt2!BH47/GAMSlim2!BH47,"")</f>
        <v>1</v>
      </c>
      <c r="BJ47" s="128" t="n">
        <f aca="false">IFERROR(Limt2!BI47/GAMSlim2!BI47,"")</f>
        <v>1</v>
      </c>
    </row>
    <row r="48" customFormat="false" ht="12.75" hidden="false" customHeight="false" outlineLevel="0" collapsed="false">
      <c r="A48" s="0" t="str">
        <f aca="false">Limt2!A48</f>
        <v>SCALING</v>
      </c>
      <c r="B48" s="0" t="str">
        <f aca="false">GAMSbase!A48</f>
        <v>* SCALING</v>
      </c>
      <c r="C48" s="128" t="str">
        <f aca="false">IFERROR(Limt2!B48/GAMSlim2!B48,"")</f>
        <v/>
      </c>
      <c r="D48" s="128" t="str">
        <f aca="false">IFERROR(Limt2!C48/GAMSlim2!C48,"")</f>
        <v/>
      </c>
      <c r="E48" s="128" t="str">
        <f aca="false">IFERROR(Limt2!D48/GAMSlim2!D48,"")</f>
        <v/>
      </c>
      <c r="F48" s="128" t="str">
        <f aca="false">IFERROR(Limt2!E48/GAMSlim2!E48,"")</f>
        <v/>
      </c>
      <c r="G48" s="128" t="str">
        <f aca="false">IFERROR(Limt2!F48/GAMSlim2!F48,"")</f>
        <v/>
      </c>
      <c r="H48" s="128" t="str">
        <f aca="false">IFERROR(Limt2!G48/GAMSlim2!G48,"")</f>
        <v/>
      </c>
      <c r="I48" s="128" t="str">
        <f aca="false">IFERROR(Limt2!H48/GAMSlim2!H48,"")</f>
        <v/>
      </c>
      <c r="J48" s="128" t="str">
        <f aca="false">IFERROR(Limt2!I48/GAMSlim2!I48,"")</f>
        <v/>
      </c>
      <c r="K48" s="128" t="str">
        <f aca="false">IFERROR(Limt2!J48/GAMSlim2!J48,"")</f>
        <v/>
      </c>
      <c r="L48" s="128" t="str">
        <f aca="false">IFERROR(Limt2!K48/GAMSlim2!K48,"")</f>
        <v/>
      </c>
      <c r="M48" s="128" t="str">
        <f aca="false">IFERROR(Limt2!L48/GAMSlim2!L48,"")</f>
        <v/>
      </c>
      <c r="N48" s="128" t="str">
        <f aca="false">IFERROR(Limt2!M48/GAMSlim2!M48,"")</f>
        <v/>
      </c>
      <c r="O48" s="128" t="str">
        <f aca="false">IFERROR(Limt2!N48/GAMSlim2!N48,"")</f>
        <v/>
      </c>
      <c r="P48" s="128" t="str">
        <f aca="false">IFERROR(Limt2!O48/GAMSlim2!O48,"")</f>
        <v/>
      </c>
      <c r="Q48" s="128" t="str">
        <f aca="false">IFERROR(Limt2!P48/GAMSlim2!P48,"")</f>
        <v/>
      </c>
      <c r="R48" s="128" t="str">
        <f aca="false">IFERROR(Limt2!Q48/GAMSlim2!Q48,"")</f>
        <v/>
      </c>
      <c r="S48" s="128" t="str">
        <f aca="false">IFERROR(Limt2!R48/GAMSlim2!R48,"")</f>
        <v/>
      </c>
      <c r="T48" s="128" t="str">
        <f aca="false">IFERROR(Limt2!S48/GAMSlim2!S48,"")</f>
        <v/>
      </c>
      <c r="U48" s="128" t="str">
        <f aca="false">IFERROR(Limt2!T48/GAMSlim2!T48,"")</f>
        <v/>
      </c>
      <c r="V48" s="128" t="str">
        <f aca="false">IFERROR(Limt2!U48/GAMSlim2!U48,"")</f>
        <v/>
      </c>
      <c r="W48" s="128" t="str">
        <f aca="false">IFERROR(Limt2!V48/GAMSlim2!V48,"")</f>
        <v/>
      </c>
      <c r="X48" s="128" t="str">
        <f aca="false">IFERROR(Limt2!W48/GAMSlim2!W48,"")</f>
        <v/>
      </c>
      <c r="Y48" s="128" t="str">
        <f aca="false">IFERROR(Limt2!X48/GAMSlim2!X48,"")</f>
        <v/>
      </c>
      <c r="Z48" s="128" t="str">
        <f aca="false">IFERROR(Limt2!Y48/GAMSlim2!Y48,"")</f>
        <v/>
      </c>
      <c r="AA48" s="128" t="str">
        <f aca="false">IFERROR(Limt2!Z48/GAMSlim2!Z48,"")</f>
        <v/>
      </c>
      <c r="AB48" s="128" t="str">
        <f aca="false">IFERROR(Limt2!AA48/GAMSlim2!AA48,"")</f>
        <v/>
      </c>
      <c r="AC48" s="128" t="str">
        <f aca="false">IFERROR(Limt2!AB48/GAMSlim2!AB48,"")</f>
        <v/>
      </c>
      <c r="AD48" s="128" t="str">
        <f aca="false">IFERROR(Limt2!AC48/GAMSlim2!AC48,"")</f>
        <v/>
      </c>
      <c r="AE48" s="128" t="str">
        <f aca="false">IFERROR(Limt2!AD48/GAMSlim2!AD48,"")</f>
        <v/>
      </c>
      <c r="AF48" s="128" t="str">
        <f aca="false">IFERROR(Limt2!AE48/GAMSlim2!AE48,"")</f>
        <v/>
      </c>
      <c r="AG48" s="128" t="str">
        <f aca="false">IFERROR(Limt2!AF48/GAMSlim2!AF48,"")</f>
        <v/>
      </c>
      <c r="AH48" s="128" t="str">
        <f aca="false">IFERROR(Limt2!AG48/GAMSlim2!AG48,"")</f>
        <v/>
      </c>
      <c r="AI48" s="128" t="str">
        <f aca="false">IFERROR(Limt2!AH48/GAMSlim2!AH48,"")</f>
        <v/>
      </c>
      <c r="AJ48" s="128" t="str">
        <f aca="false">IFERROR(Limt2!AI48/GAMSlim2!AI48,"")</f>
        <v/>
      </c>
      <c r="AK48" s="128" t="str">
        <f aca="false">IFERROR(Limt2!AJ48/GAMSlim2!AJ48,"")</f>
        <v/>
      </c>
      <c r="AL48" s="128" t="str">
        <f aca="false">IFERROR(Limt2!AK48/GAMSlim2!AK48,"")</f>
        <v/>
      </c>
      <c r="AM48" s="128" t="str">
        <f aca="false">IFERROR(Limt2!AL48/GAMSlim2!AL48,"")</f>
        <v/>
      </c>
      <c r="AN48" s="128" t="str">
        <f aca="false">IFERROR(Limt2!AM48/GAMSlim2!AM48,"")</f>
        <v/>
      </c>
      <c r="AO48" s="128" t="str">
        <f aca="false">IFERROR(Limt2!AN48/GAMSlim2!AN48,"")</f>
        <v/>
      </c>
      <c r="AP48" s="128" t="str">
        <f aca="false">IFERROR(Limt2!AO48/GAMSlim2!AO48,"")</f>
        <v/>
      </c>
      <c r="AQ48" s="128" t="str">
        <f aca="false">IFERROR(Limt2!AP48/GAMSlim2!AP48,"")</f>
        <v/>
      </c>
      <c r="AR48" s="128" t="str">
        <f aca="false">IFERROR(Limt2!AQ48/GAMSlim2!AQ48,"")</f>
        <v/>
      </c>
      <c r="AS48" s="128" t="str">
        <f aca="false">IFERROR(Limt2!AR48/GAMSlim2!AR48,"")</f>
        <v/>
      </c>
      <c r="AT48" s="128" t="str">
        <f aca="false">IFERROR(Limt2!AS48/GAMSlim2!AS48,"")</f>
        <v/>
      </c>
      <c r="AU48" s="128" t="str">
        <f aca="false">IFERROR(Limt2!AT48/GAMSlim2!AT48,"")</f>
        <v/>
      </c>
      <c r="AV48" s="128" t="str">
        <f aca="false">IFERROR(Limt2!AU48/GAMSlim2!AU48,"")</f>
        <v/>
      </c>
      <c r="AW48" s="128" t="str">
        <f aca="false">IFERROR(Limt2!AV48/GAMSlim2!AV48,"")</f>
        <v/>
      </c>
      <c r="AX48" s="128" t="str">
        <f aca="false">IFERROR(Limt2!AW48/GAMSlim2!AW48,"")</f>
        <v/>
      </c>
      <c r="AY48" s="128" t="str">
        <f aca="false">IFERROR(Limt2!AX48/GAMSlim2!AX48,"")</f>
        <v/>
      </c>
      <c r="AZ48" s="128" t="str">
        <f aca="false">IFERROR(Limt2!AY48/GAMSlim2!AY48,"")</f>
        <v/>
      </c>
      <c r="BA48" s="128" t="str">
        <f aca="false">IFERROR(Limt2!AZ48/GAMSlim2!AZ48,"")</f>
        <v/>
      </c>
      <c r="BB48" s="128" t="str">
        <f aca="false">IFERROR(Limt2!BA48/GAMSlim2!BA48,"")</f>
        <v/>
      </c>
      <c r="BC48" s="128" t="str">
        <f aca="false">IFERROR(Limt2!BB48/GAMSlim2!BB48,"")</f>
        <v/>
      </c>
      <c r="BD48" s="128" t="str">
        <f aca="false">IFERROR(Limt2!BC48/GAMSlim2!BC48,"")</f>
        <v/>
      </c>
      <c r="BE48" s="128" t="str">
        <f aca="false">IFERROR(Limt2!BD48/GAMSlim2!BD48,"")</f>
        <v/>
      </c>
      <c r="BF48" s="128" t="str">
        <f aca="false">IFERROR(Limt2!BE48/GAMSlim2!BE48,"")</f>
        <v/>
      </c>
      <c r="BG48" s="128" t="str">
        <f aca="false">IFERROR(Limt2!BF48/GAMSlim2!BF48,"")</f>
        <v/>
      </c>
      <c r="BH48" s="128" t="str">
        <f aca="false">IFERROR(Limt2!BG48/GAMSlim2!BG48,"")</f>
        <v/>
      </c>
      <c r="BI48" s="128" t="str">
        <f aca="false">IFERROR(Limt2!BH48/GAMSlim2!BH48,"")</f>
        <v/>
      </c>
      <c r="BJ48" s="128" t="str">
        <f aca="false">IFERROR(Limt2!BI48/GAMSlim2!BI48,"")</f>
        <v/>
      </c>
    </row>
    <row r="49" customFormat="false" ht="12.75" hidden="false" customHeight="false" outlineLevel="0" collapsed="false">
      <c r="A49" s="0" t="str">
        <f aca="false">Limt2!A49</f>
        <v>Multiplicative scaling coefficient in utility function</v>
      </c>
      <c r="B49" s="0" t="str">
        <f aca="false">GAMSbase!A49</f>
        <v>Multiplicative Scaling Coefficient in Utility Function</v>
      </c>
      <c r="C49" s="128" t="n">
        <f aca="false">IFERROR(Limt2!B49/GAMSlim2!B49,"")</f>
        <v>1</v>
      </c>
      <c r="D49" s="128" t="str">
        <f aca="false">IFERROR(Limt2!C49/GAMSlim2!C49,"")</f>
        <v/>
      </c>
      <c r="E49" s="128" t="str">
        <f aca="false">IFERROR(Limt2!D49/GAMSlim2!D49,"")</f>
        <v/>
      </c>
      <c r="F49" s="128" t="str">
        <f aca="false">IFERROR(Limt2!E49/GAMSlim2!E49,"")</f>
        <v/>
      </c>
      <c r="G49" s="128" t="str">
        <f aca="false">IFERROR(Limt2!F49/GAMSlim2!F49,"")</f>
        <v/>
      </c>
      <c r="H49" s="128" t="str">
        <f aca="false">IFERROR(Limt2!G49/GAMSlim2!G49,"")</f>
        <v/>
      </c>
      <c r="I49" s="128" t="str">
        <f aca="false">IFERROR(Limt2!H49/GAMSlim2!H49,"")</f>
        <v/>
      </c>
      <c r="J49" s="128" t="str">
        <f aca="false">IFERROR(Limt2!I49/GAMSlim2!I49,"")</f>
        <v/>
      </c>
      <c r="K49" s="128" t="str">
        <f aca="false">IFERROR(Limt2!J49/GAMSlim2!J49,"")</f>
        <v/>
      </c>
      <c r="L49" s="128" t="str">
        <f aca="false">IFERROR(Limt2!K49/GAMSlim2!K49,"")</f>
        <v/>
      </c>
      <c r="M49" s="128" t="str">
        <f aca="false">IFERROR(Limt2!L49/GAMSlim2!L49,"")</f>
        <v/>
      </c>
      <c r="N49" s="128" t="str">
        <f aca="false">IFERROR(Limt2!M49/GAMSlim2!M49,"")</f>
        <v/>
      </c>
      <c r="O49" s="128" t="str">
        <f aca="false">IFERROR(Limt2!N49/GAMSlim2!N49,"")</f>
        <v/>
      </c>
      <c r="P49" s="128" t="str">
        <f aca="false">IFERROR(Limt2!O49/GAMSlim2!O49,"")</f>
        <v/>
      </c>
      <c r="Q49" s="128" t="str">
        <f aca="false">IFERROR(Limt2!P49/GAMSlim2!P49,"")</f>
        <v/>
      </c>
      <c r="R49" s="128" t="str">
        <f aca="false">IFERROR(Limt2!Q49/GAMSlim2!Q49,"")</f>
        <v/>
      </c>
      <c r="S49" s="128" t="str">
        <f aca="false">IFERROR(Limt2!R49/GAMSlim2!R49,"")</f>
        <v/>
      </c>
      <c r="T49" s="128" t="str">
        <f aca="false">IFERROR(Limt2!S49/GAMSlim2!S49,"")</f>
        <v/>
      </c>
      <c r="U49" s="128" t="str">
        <f aca="false">IFERROR(Limt2!T49/GAMSlim2!T49,"")</f>
        <v/>
      </c>
      <c r="V49" s="128" t="str">
        <f aca="false">IFERROR(Limt2!U49/GAMSlim2!U49,"")</f>
        <v/>
      </c>
      <c r="W49" s="128" t="str">
        <f aca="false">IFERROR(Limt2!V49/GAMSlim2!V49,"")</f>
        <v/>
      </c>
      <c r="X49" s="128" t="str">
        <f aca="false">IFERROR(Limt2!W49/GAMSlim2!W49,"")</f>
        <v/>
      </c>
      <c r="Y49" s="128" t="str">
        <f aca="false">IFERROR(Limt2!X49/GAMSlim2!X49,"")</f>
        <v/>
      </c>
      <c r="Z49" s="128" t="str">
        <f aca="false">IFERROR(Limt2!Y49/GAMSlim2!Y49,"")</f>
        <v/>
      </c>
      <c r="AA49" s="128" t="str">
        <f aca="false">IFERROR(Limt2!Z49/GAMSlim2!Z49,"")</f>
        <v/>
      </c>
      <c r="AB49" s="128" t="str">
        <f aca="false">IFERROR(Limt2!AA49/GAMSlim2!AA49,"")</f>
        <v/>
      </c>
      <c r="AC49" s="128" t="str">
        <f aca="false">IFERROR(Limt2!AB49/GAMSlim2!AB49,"")</f>
        <v/>
      </c>
      <c r="AD49" s="128" t="str">
        <f aca="false">IFERROR(Limt2!AC49/GAMSlim2!AC49,"")</f>
        <v/>
      </c>
      <c r="AE49" s="128" t="str">
        <f aca="false">IFERROR(Limt2!AD49/GAMSlim2!AD49,"")</f>
        <v/>
      </c>
      <c r="AF49" s="128" t="str">
        <f aca="false">IFERROR(Limt2!AE49/GAMSlim2!AE49,"")</f>
        <v/>
      </c>
      <c r="AG49" s="128" t="str">
        <f aca="false">IFERROR(Limt2!AF49/GAMSlim2!AF49,"")</f>
        <v/>
      </c>
      <c r="AH49" s="128" t="str">
        <f aca="false">IFERROR(Limt2!AG49/GAMSlim2!AG49,"")</f>
        <v/>
      </c>
      <c r="AI49" s="128" t="str">
        <f aca="false">IFERROR(Limt2!AH49/GAMSlim2!AH49,"")</f>
        <v/>
      </c>
      <c r="AJ49" s="128" t="str">
        <f aca="false">IFERROR(Limt2!AI49/GAMSlim2!AI49,"")</f>
        <v/>
      </c>
      <c r="AK49" s="128" t="str">
        <f aca="false">IFERROR(Limt2!AJ49/GAMSlim2!AJ49,"")</f>
        <v/>
      </c>
      <c r="AL49" s="128" t="str">
        <f aca="false">IFERROR(Limt2!AK49/GAMSlim2!AK49,"")</f>
        <v/>
      </c>
      <c r="AM49" s="128" t="str">
        <f aca="false">IFERROR(Limt2!AL49/GAMSlim2!AL49,"")</f>
        <v/>
      </c>
      <c r="AN49" s="128" t="str">
        <f aca="false">IFERROR(Limt2!AM49/GAMSlim2!AM49,"")</f>
        <v/>
      </c>
      <c r="AO49" s="128" t="str">
        <f aca="false">IFERROR(Limt2!AN49/GAMSlim2!AN49,"")</f>
        <v/>
      </c>
      <c r="AP49" s="128" t="str">
        <f aca="false">IFERROR(Limt2!AO49/GAMSlim2!AO49,"")</f>
        <v/>
      </c>
      <c r="AQ49" s="128" t="str">
        <f aca="false">IFERROR(Limt2!AP49/GAMSlim2!AP49,"")</f>
        <v/>
      </c>
      <c r="AR49" s="128" t="str">
        <f aca="false">IFERROR(Limt2!AQ49/GAMSlim2!AQ49,"")</f>
        <v/>
      </c>
      <c r="AS49" s="128" t="str">
        <f aca="false">IFERROR(Limt2!AR49/GAMSlim2!AR49,"")</f>
        <v/>
      </c>
      <c r="AT49" s="128" t="str">
        <f aca="false">IFERROR(Limt2!AS49/GAMSlim2!AS49,"")</f>
        <v/>
      </c>
      <c r="AU49" s="128" t="str">
        <f aca="false">IFERROR(Limt2!AT49/GAMSlim2!AT49,"")</f>
        <v/>
      </c>
      <c r="AV49" s="128" t="str">
        <f aca="false">IFERROR(Limt2!AU49/GAMSlim2!AU49,"")</f>
        <v/>
      </c>
      <c r="AW49" s="128" t="str">
        <f aca="false">IFERROR(Limt2!AV49/GAMSlim2!AV49,"")</f>
        <v/>
      </c>
      <c r="AX49" s="128" t="str">
        <f aca="false">IFERROR(Limt2!AW49/GAMSlim2!AW49,"")</f>
        <v/>
      </c>
      <c r="AY49" s="128" t="str">
        <f aca="false">IFERROR(Limt2!AX49/GAMSlim2!AX49,"")</f>
        <v/>
      </c>
      <c r="AZ49" s="128" t="str">
        <f aca="false">IFERROR(Limt2!AY49/GAMSlim2!AY49,"")</f>
        <v/>
      </c>
      <c r="BA49" s="128" t="str">
        <f aca="false">IFERROR(Limt2!AZ49/GAMSlim2!AZ49,"")</f>
        <v/>
      </c>
      <c r="BB49" s="128" t="str">
        <f aca="false">IFERROR(Limt2!BA49/GAMSlim2!BA49,"")</f>
        <v/>
      </c>
      <c r="BC49" s="128" t="str">
        <f aca="false">IFERROR(Limt2!BB49/GAMSlim2!BB49,"")</f>
        <v/>
      </c>
      <c r="BD49" s="128" t="str">
        <f aca="false">IFERROR(Limt2!BC49/GAMSlim2!BC49,"")</f>
        <v/>
      </c>
      <c r="BE49" s="128" t="str">
        <f aca="false">IFERROR(Limt2!BD49/GAMSlim2!BD49,"")</f>
        <v/>
      </c>
      <c r="BF49" s="128" t="str">
        <f aca="false">IFERROR(Limt2!BE49/GAMSlim2!BE49,"")</f>
        <v/>
      </c>
      <c r="BG49" s="128" t="str">
        <f aca="false">IFERROR(Limt2!BF49/GAMSlim2!BF49,"")</f>
        <v/>
      </c>
      <c r="BH49" s="128" t="str">
        <f aca="false">IFERROR(Limt2!BG49/GAMSlim2!BG49,"")</f>
        <v/>
      </c>
      <c r="BI49" s="128" t="str">
        <f aca="false">IFERROR(Limt2!BH49/GAMSlim2!BH49,"")</f>
        <v/>
      </c>
      <c r="BJ49" s="128" t="str">
        <f aca="false">IFERROR(Limt2!BI49/GAMSlim2!BI49,"")</f>
        <v/>
      </c>
    </row>
    <row r="50" customFormat="false" ht="12.75" hidden="false" customHeight="false" outlineLevel="0" collapsed="false">
      <c r="A50" s="0" t="str">
        <f aca="false">Limt2!A50</f>
        <v>Additive scaling coefficient in utility function</v>
      </c>
      <c r="B50" s="0" t="str">
        <f aca="false">GAMSbase!A50</f>
        <v>Additive Scaling Coefficient in Utility Function</v>
      </c>
      <c r="C50" s="128" t="n">
        <f aca="false">IFERROR(Limt2!B50/GAMSlim2!B50,"")</f>
        <v>1</v>
      </c>
      <c r="D50" s="128" t="str">
        <f aca="false">IFERROR(Limt2!C50/GAMSlim2!C50,"")</f>
        <v/>
      </c>
      <c r="E50" s="128" t="str">
        <f aca="false">IFERROR(Limt2!D50/GAMSlim2!D50,"")</f>
        <v/>
      </c>
      <c r="F50" s="128" t="str">
        <f aca="false">IFERROR(Limt2!E50/GAMSlim2!E50,"")</f>
        <v/>
      </c>
      <c r="G50" s="128" t="str">
        <f aca="false">IFERROR(Limt2!F50/GAMSlim2!F50,"")</f>
        <v/>
      </c>
      <c r="H50" s="128" t="str">
        <f aca="false">IFERROR(Limt2!G50/GAMSlim2!G50,"")</f>
        <v/>
      </c>
      <c r="I50" s="128" t="str">
        <f aca="false">IFERROR(Limt2!H50/GAMSlim2!H50,"")</f>
        <v/>
      </c>
      <c r="J50" s="128" t="str">
        <f aca="false">IFERROR(Limt2!I50/GAMSlim2!I50,"")</f>
        <v/>
      </c>
      <c r="K50" s="128" t="str">
        <f aca="false">IFERROR(Limt2!J50/GAMSlim2!J50,"")</f>
        <v/>
      </c>
      <c r="L50" s="128" t="str">
        <f aca="false">IFERROR(Limt2!K50/GAMSlim2!K50,"")</f>
        <v/>
      </c>
      <c r="M50" s="128" t="str">
        <f aca="false">IFERROR(Limt2!L50/GAMSlim2!L50,"")</f>
        <v/>
      </c>
      <c r="N50" s="128" t="str">
        <f aca="false">IFERROR(Limt2!M50/GAMSlim2!M50,"")</f>
        <v/>
      </c>
      <c r="O50" s="128" t="str">
        <f aca="false">IFERROR(Limt2!N50/GAMSlim2!N50,"")</f>
        <v/>
      </c>
      <c r="P50" s="128" t="str">
        <f aca="false">IFERROR(Limt2!O50/GAMSlim2!O50,"")</f>
        <v/>
      </c>
      <c r="Q50" s="128" t="str">
        <f aca="false">IFERROR(Limt2!P50/GAMSlim2!P50,"")</f>
        <v/>
      </c>
      <c r="R50" s="128" t="str">
        <f aca="false">IFERROR(Limt2!Q50/GAMSlim2!Q50,"")</f>
        <v/>
      </c>
      <c r="S50" s="128" t="str">
        <f aca="false">IFERROR(Limt2!R50/GAMSlim2!R50,"")</f>
        <v/>
      </c>
      <c r="T50" s="128" t="str">
        <f aca="false">IFERROR(Limt2!S50/GAMSlim2!S50,"")</f>
        <v/>
      </c>
      <c r="U50" s="128" t="str">
        <f aca="false">IFERROR(Limt2!T50/GAMSlim2!T50,"")</f>
        <v/>
      </c>
      <c r="V50" s="128" t="str">
        <f aca="false">IFERROR(Limt2!U50/GAMSlim2!U50,"")</f>
        <v/>
      </c>
      <c r="W50" s="128" t="str">
        <f aca="false">IFERROR(Limt2!V50/GAMSlim2!V50,"")</f>
        <v/>
      </c>
      <c r="X50" s="128" t="str">
        <f aca="false">IFERROR(Limt2!W50/GAMSlim2!W50,"")</f>
        <v/>
      </c>
      <c r="Y50" s="128" t="str">
        <f aca="false">IFERROR(Limt2!X50/GAMSlim2!X50,"")</f>
        <v/>
      </c>
      <c r="Z50" s="128" t="str">
        <f aca="false">IFERROR(Limt2!Y50/GAMSlim2!Y50,"")</f>
        <v/>
      </c>
      <c r="AA50" s="128" t="str">
        <f aca="false">IFERROR(Limt2!Z50/GAMSlim2!Z50,"")</f>
        <v/>
      </c>
      <c r="AB50" s="128" t="str">
        <f aca="false">IFERROR(Limt2!AA50/GAMSlim2!AA50,"")</f>
        <v/>
      </c>
      <c r="AC50" s="128" t="str">
        <f aca="false">IFERROR(Limt2!AB50/GAMSlim2!AB50,"")</f>
        <v/>
      </c>
      <c r="AD50" s="128" t="str">
        <f aca="false">IFERROR(Limt2!AC50/GAMSlim2!AC50,"")</f>
        <v/>
      </c>
      <c r="AE50" s="128" t="str">
        <f aca="false">IFERROR(Limt2!AD50/GAMSlim2!AD50,"")</f>
        <v/>
      </c>
      <c r="AF50" s="128" t="str">
        <f aca="false">IFERROR(Limt2!AE50/GAMSlim2!AE50,"")</f>
        <v/>
      </c>
      <c r="AG50" s="128" t="str">
        <f aca="false">IFERROR(Limt2!AF50/GAMSlim2!AF50,"")</f>
        <v/>
      </c>
      <c r="AH50" s="128" t="str">
        <f aca="false">IFERROR(Limt2!AG50/GAMSlim2!AG50,"")</f>
        <v/>
      </c>
      <c r="AI50" s="128" t="str">
        <f aca="false">IFERROR(Limt2!AH50/GAMSlim2!AH50,"")</f>
        <v/>
      </c>
      <c r="AJ50" s="128" t="str">
        <f aca="false">IFERROR(Limt2!AI50/GAMSlim2!AI50,"")</f>
        <v/>
      </c>
      <c r="AK50" s="128" t="str">
        <f aca="false">IFERROR(Limt2!AJ50/GAMSlim2!AJ50,"")</f>
        <v/>
      </c>
      <c r="AL50" s="128" t="str">
        <f aca="false">IFERROR(Limt2!AK50/GAMSlim2!AK50,"")</f>
        <v/>
      </c>
      <c r="AM50" s="128" t="str">
        <f aca="false">IFERROR(Limt2!AL50/GAMSlim2!AL50,"")</f>
        <v/>
      </c>
      <c r="AN50" s="128" t="str">
        <f aca="false">IFERROR(Limt2!AM50/GAMSlim2!AM50,"")</f>
        <v/>
      </c>
      <c r="AO50" s="128" t="str">
        <f aca="false">IFERROR(Limt2!AN50/GAMSlim2!AN50,"")</f>
        <v/>
      </c>
      <c r="AP50" s="128" t="str">
        <f aca="false">IFERROR(Limt2!AO50/GAMSlim2!AO50,"")</f>
        <v/>
      </c>
      <c r="AQ50" s="128" t="str">
        <f aca="false">IFERROR(Limt2!AP50/GAMSlim2!AP50,"")</f>
        <v/>
      </c>
      <c r="AR50" s="128" t="str">
        <f aca="false">IFERROR(Limt2!AQ50/GAMSlim2!AQ50,"")</f>
        <v/>
      </c>
      <c r="AS50" s="128" t="str">
        <f aca="false">IFERROR(Limt2!AR50/GAMSlim2!AR50,"")</f>
        <v/>
      </c>
      <c r="AT50" s="128" t="str">
        <f aca="false">IFERROR(Limt2!AS50/GAMSlim2!AS50,"")</f>
        <v/>
      </c>
      <c r="AU50" s="128" t="str">
        <f aca="false">IFERROR(Limt2!AT50/GAMSlim2!AT50,"")</f>
        <v/>
      </c>
      <c r="AV50" s="128" t="str">
        <f aca="false">IFERROR(Limt2!AU50/GAMSlim2!AU50,"")</f>
        <v/>
      </c>
      <c r="AW50" s="128" t="str">
        <f aca="false">IFERROR(Limt2!AV50/GAMSlim2!AV50,"")</f>
        <v/>
      </c>
      <c r="AX50" s="128" t="str">
        <f aca="false">IFERROR(Limt2!AW50/GAMSlim2!AW50,"")</f>
        <v/>
      </c>
      <c r="AY50" s="128" t="str">
        <f aca="false">IFERROR(Limt2!AX50/GAMSlim2!AX50,"")</f>
        <v/>
      </c>
      <c r="AZ50" s="128" t="str">
        <f aca="false">IFERROR(Limt2!AY50/GAMSlim2!AY50,"")</f>
        <v/>
      </c>
      <c r="BA50" s="128" t="str">
        <f aca="false">IFERROR(Limt2!AZ50/GAMSlim2!AZ50,"")</f>
        <v/>
      </c>
      <c r="BB50" s="128" t="str">
        <f aca="false">IFERROR(Limt2!BA50/GAMSlim2!BA50,"")</f>
        <v/>
      </c>
      <c r="BC50" s="128" t="str">
        <f aca="false">IFERROR(Limt2!BB50/GAMSlim2!BB50,"")</f>
        <v/>
      </c>
      <c r="BD50" s="128" t="str">
        <f aca="false">IFERROR(Limt2!BC50/GAMSlim2!BC50,"")</f>
        <v/>
      </c>
      <c r="BE50" s="128" t="str">
        <f aca="false">IFERROR(Limt2!BD50/GAMSlim2!BD50,"")</f>
        <v/>
      </c>
      <c r="BF50" s="128" t="str">
        <f aca="false">IFERROR(Limt2!BE50/GAMSlim2!BE50,"")</f>
        <v/>
      </c>
      <c r="BG50" s="128" t="str">
        <f aca="false">IFERROR(Limt2!BF50/GAMSlim2!BF50,"")</f>
        <v/>
      </c>
      <c r="BH50" s="128" t="str">
        <f aca="false">IFERROR(Limt2!BG50/GAMSlim2!BG50,"")</f>
        <v/>
      </c>
      <c r="BI50" s="128" t="str">
        <f aca="false">IFERROR(Limt2!BH50/GAMSlim2!BH50,"")</f>
        <v/>
      </c>
      <c r="BJ50" s="128" t="str">
        <f aca="false">IFERROR(Limt2!BI50/GAMSlim2!BI50,"")</f>
        <v/>
      </c>
    </row>
    <row r="51" customFormat="false" ht="12.75" hidden="false" customHeight="false" outlineLevel="0" collapsed="false">
      <c r="A51" s="0" t="str">
        <f aca="false">Limt2!A51</f>
        <v>Hotelling on (1) or off(0)</v>
      </c>
      <c r="B51" s="0" t="str">
        <f aca="false">GAMSbase!A51</f>
        <v>Hotelling</v>
      </c>
      <c r="C51" s="128" t="str">
        <f aca="false">IFERROR(Limt2!B51/GAMSlim2!B51,"")</f>
        <v/>
      </c>
      <c r="D51" s="128" t="str">
        <f aca="false">IFERROR(Limt2!C51/GAMSlim2!C51,"")</f>
        <v/>
      </c>
      <c r="E51" s="128" t="str">
        <f aca="false">IFERROR(Limt2!D51/GAMSlim2!D51,"")</f>
        <v/>
      </c>
      <c r="F51" s="128" t="str">
        <f aca="false">IFERROR(Limt2!E51/GAMSlim2!E51,"")</f>
        <v/>
      </c>
      <c r="G51" s="128" t="str">
        <f aca="false">IFERROR(Limt2!F51/GAMSlim2!F51,"")</f>
        <v/>
      </c>
      <c r="H51" s="128" t="str">
        <f aca="false">IFERROR(Limt2!G51/GAMSlim2!G51,"")</f>
        <v/>
      </c>
      <c r="I51" s="128" t="str">
        <f aca="false">IFERROR(Limt2!H51/GAMSlim2!H51,"")</f>
        <v/>
      </c>
      <c r="J51" s="128" t="str">
        <f aca="false">IFERROR(Limt2!I51/GAMSlim2!I51,"")</f>
        <v/>
      </c>
      <c r="K51" s="128" t="str">
        <f aca="false">IFERROR(Limt2!J51/GAMSlim2!J51,"")</f>
        <v/>
      </c>
      <c r="L51" s="128" t="str">
        <f aca="false">IFERROR(Limt2!K51/GAMSlim2!K51,"")</f>
        <v/>
      </c>
      <c r="M51" s="128" t="str">
        <f aca="false">IFERROR(Limt2!L51/GAMSlim2!L51,"")</f>
        <v/>
      </c>
      <c r="N51" s="128" t="str">
        <f aca="false">IFERROR(Limt2!M51/GAMSlim2!M51,"")</f>
        <v/>
      </c>
      <c r="O51" s="128" t="str">
        <f aca="false">IFERROR(Limt2!N51/GAMSlim2!N51,"")</f>
        <v/>
      </c>
      <c r="P51" s="128" t="str">
        <f aca="false">IFERROR(Limt2!O51/GAMSlim2!O51,"")</f>
        <v/>
      </c>
      <c r="Q51" s="128" t="str">
        <f aca="false">IFERROR(Limt2!P51/GAMSlim2!P51,"")</f>
        <v/>
      </c>
      <c r="R51" s="128" t="str">
        <f aca="false">IFERROR(Limt2!Q51/GAMSlim2!Q51,"")</f>
        <v/>
      </c>
      <c r="S51" s="128" t="str">
        <f aca="false">IFERROR(Limt2!R51/GAMSlim2!R51,"")</f>
        <v/>
      </c>
      <c r="T51" s="128" t="str">
        <f aca="false">IFERROR(Limt2!S51/GAMSlim2!S51,"")</f>
        <v/>
      </c>
      <c r="U51" s="128" t="str">
        <f aca="false">IFERROR(Limt2!T51/GAMSlim2!T51,"")</f>
        <v/>
      </c>
      <c r="V51" s="128" t="str">
        <f aca="false">IFERROR(Limt2!U51/GAMSlim2!U51,"")</f>
        <v/>
      </c>
      <c r="W51" s="128" t="str">
        <f aca="false">IFERROR(Limt2!V51/GAMSlim2!V51,"")</f>
        <v/>
      </c>
      <c r="X51" s="128" t="str">
        <f aca="false">IFERROR(Limt2!W51/GAMSlim2!W51,"")</f>
        <v/>
      </c>
      <c r="Y51" s="128" t="str">
        <f aca="false">IFERROR(Limt2!X51/GAMSlim2!X51,"")</f>
        <v/>
      </c>
      <c r="Z51" s="128" t="str">
        <f aca="false">IFERROR(Limt2!Y51/GAMSlim2!Y51,"")</f>
        <v/>
      </c>
      <c r="AA51" s="128" t="str">
        <f aca="false">IFERROR(Limt2!Z51/GAMSlim2!Z51,"")</f>
        <v/>
      </c>
      <c r="AB51" s="128" t="str">
        <f aca="false">IFERROR(Limt2!AA51/GAMSlim2!AA51,"")</f>
        <v/>
      </c>
      <c r="AC51" s="128" t="str">
        <f aca="false">IFERROR(Limt2!AB51/GAMSlim2!AB51,"")</f>
        <v/>
      </c>
      <c r="AD51" s="128" t="str">
        <f aca="false">IFERROR(Limt2!AC51/GAMSlim2!AC51,"")</f>
        <v/>
      </c>
      <c r="AE51" s="128" t="str">
        <f aca="false">IFERROR(Limt2!AD51/GAMSlim2!AD51,"")</f>
        <v/>
      </c>
      <c r="AF51" s="128" t="str">
        <f aca="false">IFERROR(Limt2!AE51/GAMSlim2!AE51,"")</f>
        <v/>
      </c>
      <c r="AG51" s="128" t="str">
        <f aca="false">IFERROR(Limt2!AF51/GAMSlim2!AF51,"")</f>
        <v/>
      </c>
      <c r="AH51" s="128" t="str">
        <f aca="false">IFERROR(Limt2!AG51/GAMSlim2!AG51,"")</f>
        <v/>
      </c>
      <c r="AI51" s="128" t="str">
        <f aca="false">IFERROR(Limt2!AH51/GAMSlim2!AH51,"")</f>
        <v/>
      </c>
      <c r="AJ51" s="128" t="str">
        <f aca="false">IFERROR(Limt2!AI51/GAMSlim2!AI51,"")</f>
        <v/>
      </c>
      <c r="AK51" s="128" t="str">
        <f aca="false">IFERROR(Limt2!AJ51/GAMSlim2!AJ51,"")</f>
        <v/>
      </c>
      <c r="AL51" s="128" t="str">
        <f aca="false">IFERROR(Limt2!AK51/GAMSlim2!AK51,"")</f>
        <v/>
      </c>
      <c r="AM51" s="128" t="str">
        <f aca="false">IFERROR(Limt2!AL51/GAMSlim2!AL51,"")</f>
        <v/>
      </c>
      <c r="AN51" s="128" t="str">
        <f aca="false">IFERROR(Limt2!AM51/GAMSlim2!AM51,"")</f>
        <v/>
      </c>
      <c r="AO51" s="128" t="str">
        <f aca="false">IFERROR(Limt2!AN51/GAMSlim2!AN51,"")</f>
        <v/>
      </c>
      <c r="AP51" s="128" t="str">
        <f aca="false">IFERROR(Limt2!AO51/GAMSlim2!AO51,"")</f>
        <v/>
      </c>
      <c r="AQ51" s="128" t="str">
        <f aca="false">IFERROR(Limt2!AP51/GAMSlim2!AP51,"")</f>
        <v/>
      </c>
      <c r="AR51" s="128" t="str">
        <f aca="false">IFERROR(Limt2!AQ51/GAMSlim2!AQ51,"")</f>
        <v/>
      </c>
      <c r="AS51" s="128" t="str">
        <f aca="false">IFERROR(Limt2!AR51/GAMSlim2!AR51,"")</f>
        <v/>
      </c>
      <c r="AT51" s="128" t="str">
        <f aca="false">IFERROR(Limt2!AS51/GAMSlim2!AS51,"")</f>
        <v/>
      </c>
      <c r="AU51" s="128" t="str">
        <f aca="false">IFERROR(Limt2!AT51/GAMSlim2!AT51,"")</f>
        <v/>
      </c>
      <c r="AV51" s="128" t="str">
        <f aca="false">IFERROR(Limt2!AU51/GAMSlim2!AU51,"")</f>
        <v/>
      </c>
      <c r="AW51" s="128" t="str">
        <f aca="false">IFERROR(Limt2!AV51/GAMSlim2!AV51,"")</f>
        <v/>
      </c>
      <c r="AX51" s="128" t="str">
        <f aca="false">IFERROR(Limt2!AW51/GAMSlim2!AW51,"")</f>
        <v/>
      </c>
      <c r="AY51" s="128" t="str">
        <f aca="false">IFERROR(Limt2!AX51/GAMSlim2!AX51,"")</f>
        <v/>
      </c>
      <c r="AZ51" s="128" t="str">
        <f aca="false">IFERROR(Limt2!AY51/GAMSlim2!AY51,"")</f>
        <v/>
      </c>
      <c r="BA51" s="128" t="str">
        <f aca="false">IFERROR(Limt2!AZ51/GAMSlim2!AZ51,"")</f>
        <v/>
      </c>
      <c r="BB51" s="128" t="str">
        <f aca="false">IFERROR(Limt2!BA51/GAMSlim2!BA51,"")</f>
        <v/>
      </c>
      <c r="BC51" s="128" t="str">
        <f aca="false">IFERROR(Limt2!BB51/GAMSlim2!BB51,"")</f>
        <v/>
      </c>
      <c r="BD51" s="128" t="str">
        <f aca="false">IFERROR(Limt2!BC51/GAMSlim2!BC51,"")</f>
        <v/>
      </c>
      <c r="BE51" s="128" t="str">
        <f aca="false">IFERROR(Limt2!BD51/GAMSlim2!BD51,"")</f>
        <v/>
      </c>
      <c r="BF51" s="128" t="str">
        <f aca="false">IFERROR(Limt2!BE51/GAMSlim2!BE51,"")</f>
        <v/>
      </c>
      <c r="BG51" s="128" t="str">
        <f aca="false">IFERROR(Limt2!BF51/GAMSlim2!BF51,"")</f>
        <v/>
      </c>
      <c r="BH51" s="128" t="str">
        <f aca="false">IFERROR(Limt2!BG51/GAMSlim2!BG51,"")</f>
        <v/>
      </c>
      <c r="BI51" s="128" t="str">
        <f aca="false">IFERROR(Limt2!BH51/GAMSlim2!BH51,"")</f>
        <v/>
      </c>
      <c r="BJ51" s="128" t="str">
        <f aca="false">IFERROR(Limt2!BI51/GAMSlim2!BI51,"")</f>
        <v/>
      </c>
    </row>
    <row r="52" customFormat="false" ht="12.75" hidden="false" customHeight="false" outlineLevel="0" collapsed="false">
      <c r="A52" s="0" t="str">
        <f aca="false">Limt2!A52</f>
        <v>POPULATION</v>
      </c>
      <c r="B52" s="0" t="str">
        <f aca="false">GAMSbase!A52</f>
        <v>* POPULATION</v>
      </c>
      <c r="C52" s="128" t="str">
        <f aca="false">IFERROR(Limt2!B52/GAMSlim2!B52,"")</f>
        <v/>
      </c>
      <c r="D52" s="128" t="str">
        <f aca="false">IFERROR(Limt2!C52/GAMSlim2!C52,"")</f>
        <v/>
      </c>
      <c r="E52" s="128" t="str">
        <f aca="false">IFERROR(Limt2!D52/GAMSlim2!D52,"")</f>
        <v/>
      </c>
      <c r="F52" s="128" t="str">
        <f aca="false">IFERROR(Limt2!E52/GAMSlim2!E52,"")</f>
        <v/>
      </c>
      <c r="G52" s="128" t="str">
        <f aca="false">IFERROR(Limt2!F52/GAMSlim2!F52,"")</f>
        <v/>
      </c>
      <c r="H52" s="128" t="str">
        <f aca="false">IFERROR(Limt2!G52/GAMSlim2!G52,"")</f>
        <v/>
      </c>
      <c r="I52" s="128" t="str">
        <f aca="false">IFERROR(Limt2!H52/GAMSlim2!H52,"")</f>
        <v/>
      </c>
      <c r="J52" s="128" t="str">
        <f aca="false">IFERROR(Limt2!I52/GAMSlim2!I52,"")</f>
        <v/>
      </c>
      <c r="K52" s="128" t="str">
        <f aca="false">IFERROR(Limt2!J52/GAMSlim2!J52,"")</f>
        <v/>
      </c>
      <c r="L52" s="128" t="str">
        <f aca="false">IFERROR(Limt2!K52/GAMSlim2!K52,"")</f>
        <v/>
      </c>
      <c r="M52" s="128" t="str">
        <f aca="false">IFERROR(Limt2!L52/GAMSlim2!L52,"")</f>
        <v/>
      </c>
      <c r="N52" s="128" t="str">
        <f aca="false">IFERROR(Limt2!M52/GAMSlim2!M52,"")</f>
        <v/>
      </c>
      <c r="O52" s="128" t="str">
        <f aca="false">IFERROR(Limt2!N52/GAMSlim2!N52,"")</f>
        <v/>
      </c>
      <c r="P52" s="128" t="str">
        <f aca="false">IFERROR(Limt2!O52/GAMSlim2!O52,"")</f>
        <v/>
      </c>
      <c r="Q52" s="128" t="str">
        <f aca="false">IFERROR(Limt2!P52/GAMSlim2!P52,"")</f>
        <v/>
      </c>
      <c r="R52" s="128" t="str">
        <f aca="false">IFERROR(Limt2!Q52/GAMSlim2!Q52,"")</f>
        <v/>
      </c>
      <c r="S52" s="128" t="str">
        <f aca="false">IFERROR(Limt2!R52/GAMSlim2!R52,"")</f>
        <v/>
      </c>
      <c r="T52" s="128" t="str">
        <f aca="false">IFERROR(Limt2!S52/GAMSlim2!S52,"")</f>
        <v/>
      </c>
      <c r="U52" s="128" t="str">
        <f aca="false">IFERROR(Limt2!T52/GAMSlim2!T52,"")</f>
        <v/>
      </c>
      <c r="V52" s="128" t="str">
        <f aca="false">IFERROR(Limt2!U52/GAMSlim2!U52,"")</f>
        <v/>
      </c>
      <c r="W52" s="128" t="str">
        <f aca="false">IFERROR(Limt2!V52/GAMSlim2!V52,"")</f>
        <v/>
      </c>
      <c r="X52" s="128" t="str">
        <f aca="false">IFERROR(Limt2!W52/GAMSlim2!W52,"")</f>
        <v/>
      </c>
      <c r="Y52" s="128" t="str">
        <f aca="false">IFERROR(Limt2!X52/GAMSlim2!X52,"")</f>
        <v/>
      </c>
      <c r="Z52" s="128" t="str">
        <f aca="false">IFERROR(Limt2!Y52/GAMSlim2!Y52,"")</f>
        <v/>
      </c>
      <c r="AA52" s="128" t="str">
        <f aca="false">IFERROR(Limt2!Z52/GAMSlim2!Z52,"")</f>
        <v/>
      </c>
      <c r="AB52" s="128" t="str">
        <f aca="false">IFERROR(Limt2!AA52/GAMSlim2!AA52,"")</f>
        <v/>
      </c>
      <c r="AC52" s="128" t="str">
        <f aca="false">IFERROR(Limt2!AB52/GAMSlim2!AB52,"")</f>
        <v/>
      </c>
      <c r="AD52" s="128" t="str">
        <f aca="false">IFERROR(Limt2!AC52/GAMSlim2!AC52,"")</f>
        <v/>
      </c>
      <c r="AE52" s="128" t="str">
        <f aca="false">IFERROR(Limt2!AD52/GAMSlim2!AD52,"")</f>
        <v/>
      </c>
      <c r="AF52" s="128" t="str">
        <f aca="false">IFERROR(Limt2!AE52/GAMSlim2!AE52,"")</f>
        <v/>
      </c>
      <c r="AG52" s="128" t="str">
        <f aca="false">IFERROR(Limt2!AF52/GAMSlim2!AF52,"")</f>
        <v/>
      </c>
      <c r="AH52" s="128" t="str">
        <f aca="false">IFERROR(Limt2!AG52/GAMSlim2!AG52,"")</f>
        <v/>
      </c>
      <c r="AI52" s="128" t="str">
        <f aca="false">IFERROR(Limt2!AH52/GAMSlim2!AH52,"")</f>
        <v/>
      </c>
      <c r="AJ52" s="128" t="str">
        <f aca="false">IFERROR(Limt2!AI52/GAMSlim2!AI52,"")</f>
        <v/>
      </c>
      <c r="AK52" s="128" t="str">
        <f aca="false">IFERROR(Limt2!AJ52/GAMSlim2!AJ52,"")</f>
        <v/>
      </c>
      <c r="AL52" s="128" t="str">
        <f aca="false">IFERROR(Limt2!AK52/GAMSlim2!AK52,"")</f>
        <v/>
      </c>
      <c r="AM52" s="128" t="str">
        <f aca="false">IFERROR(Limt2!AL52/GAMSlim2!AL52,"")</f>
        <v/>
      </c>
      <c r="AN52" s="128" t="str">
        <f aca="false">IFERROR(Limt2!AM52/GAMSlim2!AM52,"")</f>
        <v/>
      </c>
      <c r="AO52" s="128" t="str">
        <f aca="false">IFERROR(Limt2!AN52/GAMSlim2!AN52,"")</f>
        <v/>
      </c>
      <c r="AP52" s="128" t="str">
        <f aca="false">IFERROR(Limt2!AO52/GAMSlim2!AO52,"")</f>
        <v/>
      </c>
      <c r="AQ52" s="128" t="str">
        <f aca="false">IFERROR(Limt2!AP52/GAMSlim2!AP52,"")</f>
        <v/>
      </c>
      <c r="AR52" s="128" t="str">
        <f aca="false">IFERROR(Limt2!AQ52/GAMSlim2!AQ52,"")</f>
        <v/>
      </c>
      <c r="AS52" s="128" t="str">
        <f aca="false">IFERROR(Limt2!AR52/GAMSlim2!AR52,"")</f>
        <v/>
      </c>
      <c r="AT52" s="128" t="str">
        <f aca="false">IFERROR(Limt2!AS52/GAMSlim2!AS52,"")</f>
        <v/>
      </c>
      <c r="AU52" s="128" t="str">
        <f aca="false">IFERROR(Limt2!AT52/GAMSlim2!AT52,"")</f>
        <v/>
      </c>
      <c r="AV52" s="128" t="str">
        <f aca="false">IFERROR(Limt2!AU52/GAMSlim2!AU52,"")</f>
        <v/>
      </c>
      <c r="AW52" s="128" t="str">
        <f aca="false">IFERROR(Limt2!AV52/GAMSlim2!AV52,"")</f>
        <v/>
      </c>
      <c r="AX52" s="128" t="str">
        <f aca="false">IFERROR(Limt2!AW52/GAMSlim2!AW52,"")</f>
        <v/>
      </c>
      <c r="AY52" s="128" t="str">
        <f aca="false">IFERROR(Limt2!AX52/GAMSlim2!AX52,"")</f>
        <v/>
      </c>
      <c r="AZ52" s="128" t="str">
        <f aca="false">IFERROR(Limt2!AY52/GAMSlim2!AY52,"")</f>
        <v/>
      </c>
      <c r="BA52" s="128" t="str">
        <f aca="false">IFERROR(Limt2!AZ52/GAMSlim2!AZ52,"")</f>
        <v/>
      </c>
      <c r="BB52" s="128" t="str">
        <f aca="false">IFERROR(Limt2!BA52/GAMSlim2!BA52,"")</f>
        <v/>
      </c>
      <c r="BC52" s="128" t="str">
        <f aca="false">IFERROR(Limt2!BB52/GAMSlim2!BB52,"")</f>
        <v/>
      </c>
      <c r="BD52" s="128" t="str">
        <f aca="false">IFERROR(Limt2!BC52/GAMSlim2!BC52,"")</f>
        <v/>
      </c>
      <c r="BE52" s="128" t="str">
        <f aca="false">IFERROR(Limt2!BD52/GAMSlim2!BD52,"")</f>
        <v/>
      </c>
      <c r="BF52" s="128" t="str">
        <f aca="false">IFERROR(Limt2!BE52/GAMSlim2!BE52,"")</f>
        <v/>
      </c>
      <c r="BG52" s="128" t="str">
        <f aca="false">IFERROR(Limt2!BF52/GAMSlim2!BF52,"")</f>
        <v/>
      </c>
      <c r="BH52" s="128" t="str">
        <f aca="false">IFERROR(Limt2!BG52/GAMSlim2!BG52,"")</f>
        <v/>
      </c>
      <c r="BI52" s="128" t="str">
        <f aca="false">IFERROR(Limt2!BH52/GAMSlim2!BH52,"")</f>
        <v/>
      </c>
      <c r="BJ52" s="128" t="str">
        <f aca="false">IFERROR(Limt2!BI52/GAMSlim2!BI52,"")</f>
        <v/>
      </c>
    </row>
    <row r="53" customFormat="false" ht="12.75" hidden="false" customHeight="false" outlineLevel="0" collapsed="false">
      <c r="A53" s="0" t="str">
        <f aca="false">Limt2!A53</f>
        <v>Population (millions)</v>
      </c>
      <c r="B53" s="0" t="str">
        <f aca="false">GAMSbase!A53</f>
        <v>Population (millions)</v>
      </c>
      <c r="C53" s="128" t="n">
        <f aca="false">IFERROR(Limt2!B53/GAMSlim2!B53,"")</f>
        <v>1</v>
      </c>
      <c r="D53" s="128" t="n">
        <f aca="false">IFERROR(Limt2!C53/GAMSlim2!C53,"")</f>
        <v>1</v>
      </c>
      <c r="E53" s="128" t="n">
        <f aca="false">IFERROR(Limt2!D53/GAMSlim2!D53,"")</f>
        <v>1</v>
      </c>
      <c r="F53" s="128" t="n">
        <f aca="false">IFERROR(Limt2!E53/GAMSlim2!E53,"")</f>
        <v>1</v>
      </c>
      <c r="G53" s="128" t="n">
        <f aca="false">IFERROR(Limt2!F53/GAMSlim2!F53,"")</f>
        <v>1</v>
      </c>
      <c r="H53" s="128" t="n">
        <f aca="false">IFERROR(Limt2!G53/GAMSlim2!G53,"")</f>
        <v>1</v>
      </c>
      <c r="I53" s="128" t="n">
        <f aca="false">IFERROR(Limt2!H53/GAMSlim2!H53,"")</f>
        <v>1</v>
      </c>
      <c r="J53" s="128" t="n">
        <f aca="false">IFERROR(Limt2!I53/GAMSlim2!I53,"")</f>
        <v>1</v>
      </c>
      <c r="K53" s="128" t="n">
        <f aca="false">IFERROR(Limt2!J53/GAMSlim2!J53,"")</f>
        <v>1</v>
      </c>
      <c r="L53" s="128" t="n">
        <f aca="false">IFERROR(Limt2!K53/GAMSlim2!K53,"")</f>
        <v>1</v>
      </c>
      <c r="M53" s="128" t="n">
        <f aca="false">IFERROR(Limt2!L53/GAMSlim2!L53,"")</f>
        <v>1</v>
      </c>
      <c r="N53" s="128" t="n">
        <f aca="false">IFERROR(Limt2!M53/GAMSlim2!M53,"")</f>
        <v>1</v>
      </c>
      <c r="O53" s="128" t="n">
        <f aca="false">IFERROR(Limt2!N53/GAMSlim2!N53,"")</f>
        <v>1</v>
      </c>
      <c r="P53" s="128" t="n">
        <f aca="false">IFERROR(Limt2!O53/GAMSlim2!O53,"")</f>
        <v>1</v>
      </c>
      <c r="Q53" s="128" t="n">
        <f aca="false">IFERROR(Limt2!P53/GAMSlim2!P53,"")</f>
        <v>1</v>
      </c>
      <c r="R53" s="128" t="n">
        <f aca="false">IFERROR(Limt2!Q53/GAMSlim2!Q53,"")</f>
        <v>1</v>
      </c>
      <c r="S53" s="128" t="n">
        <f aca="false">IFERROR(Limt2!R53/GAMSlim2!R53,"")</f>
        <v>1</v>
      </c>
      <c r="T53" s="128" t="n">
        <f aca="false">IFERROR(Limt2!S53/GAMSlim2!S53,"")</f>
        <v>1</v>
      </c>
      <c r="U53" s="128" t="n">
        <f aca="false">IFERROR(Limt2!T53/GAMSlim2!T53,"")</f>
        <v>1</v>
      </c>
      <c r="V53" s="128" t="n">
        <f aca="false">IFERROR(Limt2!U53/GAMSlim2!U53,"")</f>
        <v>1</v>
      </c>
      <c r="W53" s="128" t="n">
        <f aca="false">IFERROR(Limt2!V53/GAMSlim2!V53,"")</f>
        <v>1</v>
      </c>
      <c r="X53" s="128" t="n">
        <f aca="false">IFERROR(Limt2!W53/GAMSlim2!W53,"")</f>
        <v>1</v>
      </c>
      <c r="Y53" s="128" t="n">
        <f aca="false">IFERROR(Limt2!X53/GAMSlim2!X53,"")</f>
        <v>1</v>
      </c>
      <c r="Z53" s="128" t="n">
        <f aca="false">IFERROR(Limt2!Y53/GAMSlim2!Y53,"")</f>
        <v>1</v>
      </c>
      <c r="AA53" s="128" t="n">
        <f aca="false">IFERROR(Limt2!Z53/GAMSlim2!Z53,"")</f>
        <v>1</v>
      </c>
      <c r="AB53" s="128" t="n">
        <f aca="false">IFERROR(Limt2!AA53/GAMSlim2!AA53,"")</f>
        <v>1</v>
      </c>
      <c r="AC53" s="128" t="n">
        <f aca="false">IFERROR(Limt2!AB53/GAMSlim2!AB53,"")</f>
        <v>1</v>
      </c>
      <c r="AD53" s="128" t="n">
        <f aca="false">IFERROR(Limt2!AC53/GAMSlim2!AC53,"")</f>
        <v>1</v>
      </c>
      <c r="AE53" s="128" t="n">
        <f aca="false">IFERROR(Limt2!AD53/GAMSlim2!AD53,"")</f>
        <v>1</v>
      </c>
      <c r="AF53" s="128" t="n">
        <f aca="false">IFERROR(Limt2!AE53/GAMSlim2!AE53,"")</f>
        <v>1</v>
      </c>
      <c r="AG53" s="128" t="n">
        <f aca="false">IFERROR(Limt2!AF53/GAMSlim2!AF53,"")</f>
        <v>1</v>
      </c>
      <c r="AH53" s="128" t="n">
        <f aca="false">IFERROR(Limt2!AG53/GAMSlim2!AG53,"")</f>
        <v>1</v>
      </c>
      <c r="AI53" s="128" t="n">
        <f aca="false">IFERROR(Limt2!AH53/GAMSlim2!AH53,"")</f>
        <v>1</v>
      </c>
      <c r="AJ53" s="128" t="n">
        <f aca="false">IFERROR(Limt2!AI53/GAMSlim2!AI53,"")</f>
        <v>1</v>
      </c>
      <c r="AK53" s="128" t="n">
        <f aca="false">IFERROR(Limt2!AJ53/GAMSlim2!AJ53,"")</f>
        <v>1</v>
      </c>
      <c r="AL53" s="128" t="n">
        <f aca="false">IFERROR(Limt2!AK53/GAMSlim2!AK53,"")</f>
        <v>1</v>
      </c>
      <c r="AM53" s="128" t="n">
        <f aca="false">IFERROR(Limt2!AL53/GAMSlim2!AL53,"")</f>
        <v>1</v>
      </c>
      <c r="AN53" s="128" t="n">
        <f aca="false">IFERROR(Limt2!AM53/GAMSlim2!AM53,"")</f>
        <v>1</v>
      </c>
      <c r="AO53" s="128" t="n">
        <f aca="false">IFERROR(Limt2!AN53/GAMSlim2!AN53,"")</f>
        <v>1</v>
      </c>
      <c r="AP53" s="128" t="n">
        <f aca="false">IFERROR(Limt2!AO53/GAMSlim2!AO53,"")</f>
        <v>1</v>
      </c>
      <c r="AQ53" s="128" t="n">
        <f aca="false">IFERROR(Limt2!AP53/GAMSlim2!AP53,"")</f>
        <v>1</v>
      </c>
      <c r="AR53" s="128" t="n">
        <f aca="false">IFERROR(Limt2!AQ53/GAMSlim2!AQ53,"")</f>
        <v>1</v>
      </c>
      <c r="AS53" s="128" t="n">
        <f aca="false">IFERROR(Limt2!AR53/GAMSlim2!AR53,"")</f>
        <v>1</v>
      </c>
      <c r="AT53" s="128" t="n">
        <f aca="false">IFERROR(Limt2!AS53/GAMSlim2!AS53,"")</f>
        <v>1</v>
      </c>
      <c r="AU53" s="128" t="n">
        <f aca="false">IFERROR(Limt2!AT53/GAMSlim2!AT53,"")</f>
        <v>1</v>
      </c>
      <c r="AV53" s="128" t="n">
        <f aca="false">IFERROR(Limt2!AU53/GAMSlim2!AU53,"")</f>
        <v>1</v>
      </c>
      <c r="AW53" s="128" t="n">
        <f aca="false">IFERROR(Limt2!AV53/GAMSlim2!AV53,"")</f>
        <v>1</v>
      </c>
      <c r="AX53" s="128" t="n">
        <f aca="false">IFERROR(Limt2!AW53/GAMSlim2!AW53,"")</f>
        <v>1</v>
      </c>
      <c r="AY53" s="128" t="n">
        <f aca="false">IFERROR(Limt2!AX53/GAMSlim2!AX53,"")</f>
        <v>1</v>
      </c>
      <c r="AZ53" s="128" t="n">
        <f aca="false">IFERROR(Limt2!AY53/GAMSlim2!AY53,"")</f>
        <v>1</v>
      </c>
      <c r="BA53" s="128" t="n">
        <f aca="false">IFERROR(Limt2!AZ53/GAMSlim2!AZ53,"")</f>
        <v>1</v>
      </c>
      <c r="BB53" s="128" t="n">
        <f aca="false">IFERROR(Limt2!BA53/GAMSlim2!BA53,"")</f>
        <v>1</v>
      </c>
      <c r="BC53" s="128" t="n">
        <f aca="false">IFERROR(Limt2!BB53/GAMSlim2!BB53,"")</f>
        <v>1</v>
      </c>
      <c r="BD53" s="128" t="n">
        <f aca="false">IFERROR(Limt2!BC53/GAMSlim2!BC53,"")</f>
        <v>1</v>
      </c>
      <c r="BE53" s="128" t="n">
        <f aca="false">IFERROR(Limt2!BD53/GAMSlim2!BD53,"")</f>
        <v>1</v>
      </c>
      <c r="BF53" s="128" t="n">
        <f aca="false">IFERROR(Limt2!BE53/GAMSlim2!BE53,"")</f>
        <v>1</v>
      </c>
      <c r="BG53" s="128" t="n">
        <f aca="false">IFERROR(Limt2!BF53/GAMSlim2!BF53,"")</f>
        <v>1</v>
      </c>
      <c r="BH53" s="128" t="n">
        <f aca="false">IFERROR(Limt2!BG53/GAMSlim2!BG53,"")</f>
        <v>1</v>
      </c>
      <c r="BI53" s="128" t="n">
        <f aca="false">IFERROR(Limt2!BH53/GAMSlim2!BH53,"")</f>
        <v>1</v>
      </c>
      <c r="BJ53" s="128" t="n">
        <f aca="false">IFERROR(Limt2!BI53/GAMSlim2!BI53,"")</f>
        <v>1</v>
      </c>
    </row>
    <row r="54" customFormat="false" ht="12.75" hidden="false" customHeight="false" outlineLevel="0" collapsed="false">
      <c r="A54" s="0" t="str">
        <f aca="false">Limt2!A54</f>
        <v>     Rate of pop growth (per half-decade)</v>
      </c>
      <c r="B54" s="0" t="str">
        <f aca="false">GAMSbase!A54</f>
        <v>Rate of Population Growth (per period)</v>
      </c>
      <c r="C54" s="128" t="str">
        <f aca="false">IFERROR(Limt2!B54/GAMSlim2!B54,"")</f>
        <v/>
      </c>
      <c r="D54" s="128" t="str">
        <f aca="false">IFERROR(Limt2!C54/GAMSlim2!C54,"")</f>
        <v/>
      </c>
      <c r="E54" s="128" t="str">
        <f aca="false">IFERROR(Limt2!D54/GAMSlim2!D54,"")</f>
        <v/>
      </c>
      <c r="F54" s="128" t="str">
        <f aca="false">IFERROR(Limt2!E54/GAMSlim2!E54,"")</f>
        <v/>
      </c>
      <c r="G54" s="128" t="str">
        <f aca="false">IFERROR(Limt2!F54/GAMSlim2!F54,"")</f>
        <v/>
      </c>
      <c r="H54" s="128" t="str">
        <f aca="false">IFERROR(Limt2!G54/GAMSlim2!G54,"")</f>
        <v/>
      </c>
      <c r="I54" s="128" t="str">
        <f aca="false">IFERROR(Limt2!H54/GAMSlim2!H54,"")</f>
        <v/>
      </c>
      <c r="J54" s="128" t="str">
        <f aca="false">IFERROR(Limt2!I54/GAMSlim2!I54,"")</f>
        <v/>
      </c>
      <c r="K54" s="128" t="str">
        <f aca="false">IFERROR(Limt2!J54/GAMSlim2!J54,"")</f>
        <v/>
      </c>
      <c r="L54" s="128" t="str">
        <f aca="false">IFERROR(Limt2!K54/GAMSlim2!K54,"")</f>
        <v/>
      </c>
      <c r="M54" s="128" t="str">
        <f aca="false">IFERROR(Limt2!L54/GAMSlim2!L54,"")</f>
        <v/>
      </c>
      <c r="N54" s="128" t="str">
        <f aca="false">IFERROR(Limt2!M54/GAMSlim2!M54,"")</f>
        <v/>
      </c>
      <c r="O54" s="128" t="str">
        <f aca="false">IFERROR(Limt2!N54/GAMSlim2!N54,"")</f>
        <v/>
      </c>
      <c r="P54" s="128" t="str">
        <f aca="false">IFERROR(Limt2!O54/GAMSlim2!O54,"")</f>
        <v/>
      </c>
      <c r="Q54" s="128" t="str">
        <f aca="false">IFERROR(Limt2!P54/GAMSlim2!P54,"")</f>
        <v/>
      </c>
      <c r="R54" s="128" t="str">
        <f aca="false">IFERROR(Limt2!Q54/GAMSlim2!Q54,"")</f>
        <v/>
      </c>
      <c r="S54" s="128" t="str">
        <f aca="false">IFERROR(Limt2!R54/GAMSlim2!R54,"")</f>
        <v/>
      </c>
      <c r="T54" s="128" t="str">
        <f aca="false">IFERROR(Limt2!S54/GAMSlim2!S54,"")</f>
        <v/>
      </c>
      <c r="U54" s="128" t="str">
        <f aca="false">IFERROR(Limt2!T54/GAMSlim2!T54,"")</f>
        <v/>
      </c>
      <c r="V54" s="128" t="str">
        <f aca="false">IFERROR(Limt2!U54/GAMSlim2!U54,"")</f>
        <v/>
      </c>
      <c r="W54" s="128" t="str">
        <f aca="false">IFERROR(Limt2!V54/GAMSlim2!V54,"")</f>
        <v/>
      </c>
      <c r="X54" s="128" t="str">
        <f aca="false">IFERROR(Limt2!W54/GAMSlim2!W54,"")</f>
        <v/>
      </c>
      <c r="Y54" s="128" t="str">
        <f aca="false">IFERROR(Limt2!X54/GAMSlim2!X54,"")</f>
        <v/>
      </c>
      <c r="Z54" s="128" t="str">
        <f aca="false">IFERROR(Limt2!Y54/GAMSlim2!Y54,"")</f>
        <v/>
      </c>
      <c r="AA54" s="128" t="str">
        <f aca="false">IFERROR(Limt2!Z54/GAMSlim2!Z54,"")</f>
        <v/>
      </c>
      <c r="AB54" s="128" t="str">
        <f aca="false">IFERROR(Limt2!AA54/GAMSlim2!AA54,"")</f>
        <v/>
      </c>
      <c r="AC54" s="128" t="str">
        <f aca="false">IFERROR(Limt2!AB54/GAMSlim2!AB54,"")</f>
        <v/>
      </c>
      <c r="AD54" s="128" t="str">
        <f aca="false">IFERROR(Limt2!AC54/GAMSlim2!AC54,"")</f>
        <v/>
      </c>
      <c r="AE54" s="128" t="str">
        <f aca="false">IFERROR(Limt2!AD54/GAMSlim2!AD54,"")</f>
        <v/>
      </c>
      <c r="AF54" s="128" t="str">
        <f aca="false">IFERROR(Limt2!AE54/GAMSlim2!AE54,"")</f>
        <v/>
      </c>
      <c r="AG54" s="128" t="str">
        <f aca="false">IFERROR(Limt2!AF54/GAMSlim2!AF54,"")</f>
        <v/>
      </c>
      <c r="AH54" s="128" t="str">
        <f aca="false">IFERROR(Limt2!AG54/GAMSlim2!AG54,"")</f>
        <v/>
      </c>
      <c r="AI54" s="128" t="str">
        <f aca="false">IFERROR(Limt2!AH54/GAMSlim2!AH54,"")</f>
        <v/>
      </c>
      <c r="AJ54" s="128" t="str">
        <f aca="false">IFERROR(Limt2!AI54/GAMSlim2!AI54,"")</f>
        <v/>
      </c>
      <c r="AK54" s="128" t="str">
        <f aca="false">IFERROR(Limt2!AJ54/GAMSlim2!AJ54,"")</f>
        <v/>
      </c>
      <c r="AL54" s="128" t="str">
        <f aca="false">IFERROR(Limt2!AK54/GAMSlim2!AK54,"")</f>
        <v/>
      </c>
      <c r="AM54" s="128" t="str">
        <f aca="false">IFERROR(Limt2!AL54/GAMSlim2!AL54,"")</f>
        <v/>
      </c>
      <c r="AN54" s="128" t="str">
        <f aca="false">IFERROR(Limt2!AM54/GAMSlim2!AM54,"")</f>
        <v/>
      </c>
      <c r="AO54" s="128" t="str">
        <f aca="false">IFERROR(Limt2!AN54/GAMSlim2!AN54,"")</f>
        <v/>
      </c>
      <c r="AP54" s="128" t="str">
        <f aca="false">IFERROR(Limt2!AO54/GAMSlim2!AO54,"")</f>
        <v/>
      </c>
      <c r="AQ54" s="128" t="str">
        <f aca="false">IFERROR(Limt2!AP54/GAMSlim2!AP54,"")</f>
        <v/>
      </c>
      <c r="AR54" s="128" t="str">
        <f aca="false">IFERROR(Limt2!AQ54/GAMSlim2!AQ54,"")</f>
        <v/>
      </c>
      <c r="AS54" s="128" t="str">
        <f aca="false">IFERROR(Limt2!AR54/GAMSlim2!AR54,"")</f>
        <v/>
      </c>
      <c r="AT54" s="128" t="str">
        <f aca="false">IFERROR(Limt2!AS54/GAMSlim2!AS54,"")</f>
        <v/>
      </c>
      <c r="AU54" s="128" t="str">
        <f aca="false">IFERROR(Limt2!AT54/GAMSlim2!AT54,"")</f>
        <v/>
      </c>
      <c r="AV54" s="128" t="str">
        <f aca="false">IFERROR(Limt2!AU54/GAMSlim2!AU54,"")</f>
        <v/>
      </c>
      <c r="AW54" s="128" t="str">
        <f aca="false">IFERROR(Limt2!AV54/GAMSlim2!AV54,"")</f>
        <v/>
      </c>
      <c r="AX54" s="128" t="str">
        <f aca="false">IFERROR(Limt2!AW54/GAMSlim2!AW54,"")</f>
        <v/>
      </c>
      <c r="AY54" s="128" t="str">
        <f aca="false">IFERROR(Limt2!AX54/GAMSlim2!AX54,"")</f>
        <v/>
      </c>
      <c r="AZ54" s="128" t="str">
        <f aca="false">IFERROR(Limt2!AY54/GAMSlim2!AY54,"")</f>
        <v/>
      </c>
      <c r="BA54" s="128" t="str">
        <f aca="false">IFERROR(Limt2!AZ54/GAMSlim2!AZ54,"")</f>
        <v/>
      </c>
      <c r="BB54" s="128" t="str">
        <f aca="false">IFERROR(Limt2!BA54/GAMSlim2!BA54,"")</f>
        <v/>
      </c>
      <c r="BC54" s="128" t="str">
        <f aca="false">IFERROR(Limt2!BB54/GAMSlim2!BB54,"")</f>
        <v/>
      </c>
      <c r="BD54" s="128" t="str">
        <f aca="false">IFERROR(Limt2!BC54/GAMSlim2!BC54,"")</f>
        <v/>
      </c>
      <c r="BE54" s="128" t="str">
        <f aca="false">IFERROR(Limt2!BD54/GAMSlim2!BD54,"")</f>
        <v/>
      </c>
      <c r="BF54" s="128" t="str">
        <f aca="false">IFERROR(Limt2!BE54/GAMSlim2!BE54,"")</f>
        <v/>
      </c>
      <c r="BG54" s="128" t="str">
        <f aca="false">IFERROR(Limt2!BF54/GAMSlim2!BF54,"")</f>
        <v/>
      </c>
      <c r="BH54" s="128" t="str">
        <f aca="false">IFERROR(Limt2!BG54/GAMSlim2!BG54,"")</f>
        <v/>
      </c>
      <c r="BI54" s="128" t="str">
        <f aca="false">IFERROR(Limt2!BH54/GAMSlim2!BH54,"")</f>
        <v/>
      </c>
      <c r="BJ54" s="128" t="str">
        <f aca="false">IFERROR(Limt2!BI54/GAMSlim2!BI54,"")</f>
        <v/>
      </c>
    </row>
    <row r="55" customFormat="false" ht="12.75" hidden="false" customHeight="false" outlineLevel="0" collapsed="false">
      <c r="A55" s="0" t="str">
        <f aca="false">Limt2!A55</f>
        <v>Global parameters</v>
      </c>
      <c r="B55" s="0" t="str">
        <f aca="false">GAMSbase!A55</f>
        <v>** Global Parameters</v>
      </c>
      <c r="C55" s="128" t="str">
        <f aca="false">IFERROR(Limt2!B55/GAMSlim2!B55,"")</f>
        <v/>
      </c>
      <c r="D55" s="128" t="str">
        <f aca="false">IFERROR(Limt2!C55/GAMSlim2!C55,"")</f>
        <v/>
      </c>
      <c r="E55" s="128" t="str">
        <f aca="false">IFERROR(Limt2!D55/GAMSlim2!D55,"")</f>
        <v/>
      </c>
      <c r="F55" s="128" t="str">
        <f aca="false">IFERROR(Limt2!E55/GAMSlim2!E55,"")</f>
        <v/>
      </c>
      <c r="G55" s="128" t="str">
        <f aca="false">IFERROR(Limt2!F55/GAMSlim2!F55,"")</f>
        <v/>
      </c>
      <c r="H55" s="128" t="str">
        <f aca="false">IFERROR(Limt2!G55/GAMSlim2!G55,"")</f>
        <v/>
      </c>
      <c r="I55" s="128" t="str">
        <f aca="false">IFERROR(Limt2!H55/GAMSlim2!H55,"")</f>
        <v/>
      </c>
      <c r="J55" s="128" t="str">
        <f aca="false">IFERROR(Limt2!I55/GAMSlim2!I55,"")</f>
        <v/>
      </c>
      <c r="K55" s="128" t="str">
        <f aca="false">IFERROR(Limt2!J55/GAMSlim2!J55,"")</f>
        <v/>
      </c>
      <c r="L55" s="128" t="str">
        <f aca="false">IFERROR(Limt2!K55/GAMSlim2!K55,"")</f>
        <v/>
      </c>
      <c r="M55" s="128" t="str">
        <f aca="false">IFERROR(Limt2!L55/GAMSlim2!L55,"")</f>
        <v/>
      </c>
      <c r="N55" s="128" t="str">
        <f aca="false">IFERROR(Limt2!M55/GAMSlim2!M55,"")</f>
        <v/>
      </c>
      <c r="O55" s="128" t="str">
        <f aca="false">IFERROR(Limt2!N55/GAMSlim2!N55,"")</f>
        <v/>
      </c>
      <c r="P55" s="128" t="str">
        <f aca="false">IFERROR(Limt2!O55/GAMSlim2!O55,"")</f>
        <v/>
      </c>
      <c r="Q55" s="128" t="str">
        <f aca="false">IFERROR(Limt2!P55/GAMSlim2!P55,"")</f>
        <v/>
      </c>
      <c r="R55" s="128" t="str">
        <f aca="false">IFERROR(Limt2!Q55/GAMSlim2!Q55,"")</f>
        <v/>
      </c>
      <c r="S55" s="128" t="str">
        <f aca="false">IFERROR(Limt2!R55/GAMSlim2!R55,"")</f>
        <v/>
      </c>
      <c r="T55" s="128" t="str">
        <f aca="false">IFERROR(Limt2!S55/GAMSlim2!S55,"")</f>
        <v/>
      </c>
      <c r="U55" s="128" t="str">
        <f aca="false">IFERROR(Limt2!T55/GAMSlim2!T55,"")</f>
        <v/>
      </c>
      <c r="V55" s="128" t="str">
        <f aca="false">IFERROR(Limt2!U55/GAMSlim2!U55,"")</f>
        <v/>
      </c>
      <c r="W55" s="128" t="str">
        <f aca="false">IFERROR(Limt2!V55/GAMSlim2!V55,"")</f>
        <v/>
      </c>
      <c r="X55" s="128" t="str">
        <f aca="false">IFERROR(Limt2!W55/GAMSlim2!W55,"")</f>
        <v/>
      </c>
      <c r="Y55" s="128" t="str">
        <f aca="false">IFERROR(Limt2!X55/GAMSlim2!X55,"")</f>
        <v/>
      </c>
      <c r="Z55" s="128" t="str">
        <f aca="false">IFERROR(Limt2!Y55/GAMSlim2!Y55,"")</f>
        <v/>
      </c>
      <c r="AA55" s="128" t="str">
        <f aca="false">IFERROR(Limt2!Z55/GAMSlim2!Z55,"")</f>
        <v/>
      </c>
      <c r="AB55" s="128" t="str">
        <f aca="false">IFERROR(Limt2!AA55/GAMSlim2!AA55,"")</f>
        <v/>
      </c>
      <c r="AC55" s="128" t="str">
        <f aca="false">IFERROR(Limt2!AB55/GAMSlim2!AB55,"")</f>
        <v/>
      </c>
      <c r="AD55" s="128" t="str">
        <f aca="false">IFERROR(Limt2!AC55/GAMSlim2!AC55,"")</f>
        <v/>
      </c>
      <c r="AE55" s="128" t="str">
        <f aca="false">IFERROR(Limt2!AD55/GAMSlim2!AD55,"")</f>
        <v/>
      </c>
      <c r="AF55" s="128" t="str">
        <f aca="false">IFERROR(Limt2!AE55/GAMSlim2!AE55,"")</f>
        <v/>
      </c>
      <c r="AG55" s="128" t="str">
        <f aca="false">IFERROR(Limt2!AF55/GAMSlim2!AF55,"")</f>
        <v/>
      </c>
      <c r="AH55" s="128" t="str">
        <f aca="false">IFERROR(Limt2!AG55/GAMSlim2!AG55,"")</f>
        <v/>
      </c>
      <c r="AI55" s="128" t="str">
        <f aca="false">IFERROR(Limt2!AH55/GAMSlim2!AH55,"")</f>
        <v/>
      </c>
      <c r="AJ55" s="128" t="str">
        <f aca="false">IFERROR(Limt2!AI55/GAMSlim2!AI55,"")</f>
        <v/>
      </c>
      <c r="AK55" s="128" t="str">
        <f aca="false">IFERROR(Limt2!AJ55/GAMSlim2!AJ55,"")</f>
        <v/>
      </c>
      <c r="AL55" s="128" t="str">
        <f aca="false">IFERROR(Limt2!AK55/GAMSlim2!AK55,"")</f>
        <v/>
      </c>
      <c r="AM55" s="128" t="str">
        <f aca="false">IFERROR(Limt2!AL55/GAMSlim2!AL55,"")</f>
        <v/>
      </c>
      <c r="AN55" s="128" t="str">
        <f aca="false">IFERROR(Limt2!AM55/GAMSlim2!AM55,"")</f>
        <v/>
      </c>
      <c r="AO55" s="128" t="str">
        <f aca="false">IFERROR(Limt2!AN55/GAMSlim2!AN55,"")</f>
        <v/>
      </c>
      <c r="AP55" s="128" t="str">
        <f aca="false">IFERROR(Limt2!AO55/GAMSlim2!AO55,"")</f>
        <v/>
      </c>
      <c r="AQ55" s="128" t="str">
        <f aca="false">IFERROR(Limt2!AP55/GAMSlim2!AP55,"")</f>
        <v/>
      </c>
      <c r="AR55" s="128" t="str">
        <f aca="false">IFERROR(Limt2!AQ55/GAMSlim2!AQ55,"")</f>
        <v/>
      </c>
      <c r="AS55" s="128" t="str">
        <f aca="false">IFERROR(Limt2!AR55/GAMSlim2!AR55,"")</f>
        <v/>
      </c>
      <c r="AT55" s="128" t="str">
        <f aca="false">IFERROR(Limt2!AS55/GAMSlim2!AS55,"")</f>
        <v/>
      </c>
      <c r="AU55" s="128" t="str">
        <f aca="false">IFERROR(Limt2!AT55/GAMSlim2!AT55,"")</f>
        <v/>
      </c>
      <c r="AV55" s="128" t="str">
        <f aca="false">IFERROR(Limt2!AU55/GAMSlim2!AU55,"")</f>
        <v/>
      </c>
      <c r="AW55" s="128" t="str">
        <f aca="false">IFERROR(Limt2!AV55/GAMSlim2!AV55,"")</f>
        <v/>
      </c>
      <c r="AX55" s="128" t="str">
        <f aca="false">IFERROR(Limt2!AW55/GAMSlim2!AW55,"")</f>
        <v/>
      </c>
      <c r="AY55" s="128" t="str">
        <f aca="false">IFERROR(Limt2!AX55/GAMSlim2!AX55,"")</f>
        <v/>
      </c>
      <c r="AZ55" s="128" t="str">
        <f aca="false">IFERROR(Limt2!AY55/GAMSlim2!AY55,"")</f>
        <v/>
      </c>
      <c r="BA55" s="128" t="str">
        <f aca="false">IFERROR(Limt2!AZ55/GAMSlim2!AZ55,"")</f>
        <v/>
      </c>
      <c r="BB55" s="128" t="str">
        <f aca="false">IFERROR(Limt2!BA55/GAMSlim2!BA55,"")</f>
        <v/>
      </c>
      <c r="BC55" s="128" t="str">
        <f aca="false">IFERROR(Limt2!BB55/GAMSlim2!BB55,"")</f>
        <v/>
      </c>
      <c r="BD55" s="128" t="str">
        <f aca="false">IFERROR(Limt2!BC55/GAMSlim2!BC55,"")</f>
        <v/>
      </c>
      <c r="BE55" s="128" t="str">
        <f aca="false">IFERROR(Limt2!BD55/GAMSlim2!BD55,"")</f>
        <v/>
      </c>
      <c r="BF55" s="128" t="str">
        <f aca="false">IFERROR(Limt2!BE55/GAMSlim2!BE55,"")</f>
        <v/>
      </c>
      <c r="BG55" s="128" t="str">
        <f aca="false">IFERROR(Limt2!BF55/GAMSlim2!BF55,"")</f>
        <v/>
      </c>
      <c r="BH55" s="128" t="str">
        <f aca="false">IFERROR(Limt2!BG55/GAMSlim2!BG55,"")</f>
        <v/>
      </c>
      <c r="BI55" s="128" t="str">
        <f aca="false">IFERROR(Limt2!BH55/GAMSlim2!BH55,"")</f>
        <v/>
      </c>
      <c r="BJ55" s="128" t="str">
        <f aca="false">IFERROR(Limt2!BI55/GAMSlim2!BI55,"")</f>
        <v/>
      </c>
    </row>
    <row r="56" customFormat="false" ht="12.75" hidden="false" customHeight="false" outlineLevel="0" collapsed="false">
      <c r="A56" s="0" t="str">
        <f aca="false">Limt2!A56</f>
        <v>CARBON LIMITS</v>
      </c>
      <c r="B56" s="0" t="str">
        <f aca="false">GAMSbase!A56</f>
        <v>* CARBON LIMITS</v>
      </c>
      <c r="C56" s="128" t="str">
        <f aca="false">IFERROR(Limt2!B56/GAMSlim2!B56,"")</f>
        <v/>
      </c>
      <c r="D56" s="128" t="str">
        <f aca="false">IFERROR(Limt2!C56/GAMSlim2!C56,"")</f>
        <v/>
      </c>
      <c r="E56" s="128" t="str">
        <f aca="false">IFERROR(Limt2!D56/GAMSlim2!D56,"")</f>
        <v/>
      </c>
      <c r="F56" s="128" t="str">
        <f aca="false">IFERROR(Limt2!E56/GAMSlim2!E56,"")</f>
        <v/>
      </c>
      <c r="G56" s="128" t="str">
        <f aca="false">IFERROR(Limt2!F56/GAMSlim2!F56,"")</f>
        <v/>
      </c>
      <c r="H56" s="128" t="str">
        <f aca="false">IFERROR(Limt2!G56/GAMSlim2!G56,"")</f>
        <v/>
      </c>
      <c r="I56" s="128" t="str">
        <f aca="false">IFERROR(Limt2!H56/GAMSlim2!H56,"")</f>
        <v/>
      </c>
      <c r="J56" s="128" t="str">
        <f aca="false">IFERROR(Limt2!I56/GAMSlim2!I56,"")</f>
        <v/>
      </c>
      <c r="K56" s="128" t="str">
        <f aca="false">IFERROR(Limt2!J56/GAMSlim2!J56,"")</f>
        <v/>
      </c>
      <c r="L56" s="128" t="str">
        <f aca="false">IFERROR(Limt2!K56/GAMSlim2!K56,"")</f>
        <v/>
      </c>
      <c r="M56" s="128" t="str">
        <f aca="false">IFERROR(Limt2!L56/GAMSlim2!L56,"")</f>
        <v/>
      </c>
      <c r="N56" s="128" t="str">
        <f aca="false">IFERROR(Limt2!M56/GAMSlim2!M56,"")</f>
        <v/>
      </c>
      <c r="O56" s="128" t="str">
        <f aca="false">IFERROR(Limt2!N56/GAMSlim2!N56,"")</f>
        <v/>
      </c>
      <c r="P56" s="128" t="str">
        <f aca="false">IFERROR(Limt2!O56/GAMSlim2!O56,"")</f>
        <v/>
      </c>
      <c r="Q56" s="128" t="str">
        <f aca="false">IFERROR(Limt2!P56/GAMSlim2!P56,"")</f>
        <v/>
      </c>
      <c r="R56" s="128" t="str">
        <f aca="false">IFERROR(Limt2!Q56/GAMSlim2!Q56,"")</f>
        <v/>
      </c>
      <c r="S56" s="128" t="str">
        <f aca="false">IFERROR(Limt2!R56/GAMSlim2!R56,"")</f>
        <v/>
      </c>
      <c r="T56" s="128" t="str">
        <f aca="false">IFERROR(Limt2!S56/GAMSlim2!S56,"")</f>
        <v/>
      </c>
      <c r="U56" s="128" t="str">
        <f aca="false">IFERROR(Limt2!T56/GAMSlim2!T56,"")</f>
        <v/>
      </c>
      <c r="V56" s="128" t="str">
        <f aca="false">IFERROR(Limt2!U56/GAMSlim2!U56,"")</f>
        <v/>
      </c>
      <c r="W56" s="128" t="str">
        <f aca="false">IFERROR(Limt2!V56/GAMSlim2!V56,"")</f>
        <v/>
      </c>
      <c r="X56" s="128" t="str">
        <f aca="false">IFERROR(Limt2!W56/GAMSlim2!W56,"")</f>
        <v/>
      </c>
      <c r="Y56" s="128" t="str">
        <f aca="false">IFERROR(Limt2!X56/GAMSlim2!X56,"")</f>
        <v/>
      </c>
      <c r="Z56" s="128" t="str">
        <f aca="false">IFERROR(Limt2!Y56/GAMSlim2!Y56,"")</f>
        <v/>
      </c>
      <c r="AA56" s="128" t="str">
        <f aca="false">IFERROR(Limt2!Z56/GAMSlim2!Z56,"")</f>
        <v/>
      </c>
      <c r="AB56" s="128" t="str">
        <f aca="false">IFERROR(Limt2!AA56/GAMSlim2!AA56,"")</f>
        <v/>
      </c>
      <c r="AC56" s="128" t="str">
        <f aca="false">IFERROR(Limt2!AB56/GAMSlim2!AB56,"")</f>
        <v/>
      </c>
      <c r="AD56" s="128" t="str">
        <f aca="false">IFERROR(Limt2!AC56/GAMSlim2!AC56,"")</f>
        <v/>
      </c>
      <c r="AE56" s="128" t="str">
        <f aca="false">IFERROR(Limt2!AD56/GAMSlim2!AD56,"")</f>
        <v/>
      </c>
      <c r="AF56" s="128" t="str">
        <f aca="false">IFERROR(Limt2!AE56/GAMSlim2!AE56,"")</f>
        <v/>
      </c>
      <c r="AG56" s="128" t="str">
        <f aca="false">IFERROR(Limt2!AF56/GAMSlim2!AF56,"")</f>
        <v/>
      </c>
      <c r="AH56" s="128" t="str">
        <f aca="false">IFERROR(Limt2!AG56/GAMSlim2!AG56,"")</f>
        <v/>
      </c>
      <c r="AI56" s="128" t="str">
        <f aca="false">IFERROR(Limt2!AH56/GAMSlim2!AH56,"")</f>
        <v/>
      </c>
      <c r="AJ56" s="128" t="str">
        <f aca="false">IFERROR(Limt2!AI56/GAMSlim2!AI56,"")</f>
        <v/>
      </c>
      <c r="AK56" s="128" t="str">
        <f aca="false">IFERROR(Limt2!AJ56/GAMSlim2!AJ56,"")</f>
        <v/>
      </c>
      <c r="AL56" s="128" t="str">
        <f aca="false">IFERROR(Limt2!AK56/GAMSlim2!AK56,"")</f>
        <v/>
      </c>
      <c r="AM56" s="128" t="str">
        <f aca="false">IFERROR(Limt2!AL56/GAMSlim2!AL56,"")</f>
        <v/>
      </c>
      <c r="AN56" s="128" t="str">
        <f aca="false">IFERROR(Limt2!AM56/GAMSlim2!AM56,"")</f>
        <v/>
      </c>
      <c r="AO56" s="128" t="str">
        <f aca="false">IFERROR(Limt2!AN56/GAMSlim2!AN56,"")</f>
        <v/>
      </c>
      <c r="AP56" s="128" t="str">
        <f aca="false">IFERROR(Limt2!AO56/GAMSlim2!AO56,"")</f>
        <v/>
      </c>
      <c r="AQ56" s="128" t="str">
        <f aca="false">IFERROR(Limt2!AP56/GAMSlim2!AP56,"")</f>
        <v/>
      </c>
      <c r="AR56" s="128" t="str">
        <f aca="false">IFERROR(Limt2!AQ56/GAMSlim2!AQ56,"")</f>
        <v/>
      </c>
      <c r="AS56" s="128" t="str">
        <f aca="false">IFERROR(Limt2!AR56/GAMSlim2!AR56,"")</f>
        <v/>
      </c>
      <c r="AT56" s="128" t="str">
        <f aca="false">IFERROR(Limt2!AS56/GAMSlim2!AS56,"")</f>
        <v/>
      </c>
      <c r="AU56" s="128" t="str">
        <f aca="false">IFERROR(Limt2!AT56/GAMSlim2!AT56,"")</f>
        <v/>
      </c>
      <c r="AV56" s="128" t="str">
        <f aca="false">IFERROR(Limt2!AU56/GAMSlim2!AU56,"")</f>
        <v/>
      </c>
      <c r="AW56" s="128" t="str">
        <f aca="false">IFERROR(Limt2!AV56/GAMSlim2!AV56,"")</f>
        <v/>
      </c>
      <c r="AX56" s="128" t="str">
        <f aca="false">IFERROR(Limt2!AW56/GAMSlim2!AW56,"")</f>
        <v/>
      </c>
      <c r="AY56" s="128" t="str">
        <f aca="false">IFERROR(Limt2!AX56/GAMSlim2!AX56,"")</f>
        <v/>
      </c>
      <c r="AZ56" s="128" t="str">
        <f aca="false">IFERROR(Limt2!AY56/GAMSlim2!AY56,"")</f>
        <v/>
      </c>
      <c r="BA56" s="128" t="str">
        <f aca="false">IFERROR(Limt2!AZ56/GAMSlim2!AZ56,"")</f>
        <v/>
      </c>
      <c r="BB56" s="128" t="str">
        <f aca="false">IFERROR(Limt2!BA56/GAMSlim2!BA56,"")</f>
        <v/>
      </c>
      <c r="BC56" s="128" t="str">
        <f aca="false">IFERROR(Limt2!BB56/GAMSlim2!BB56,"")</f>
        <v/>
      </c>
      <c r="BD56" s="128" t="str">
        <f aca="false">IFERROR(Limt2!BC56/GAMSlim2!BC56,"")</f>
        <v/>
      </c>
      <c r="BE56" s="128" t="str">
        <f aca="false">IFERROR(Limt2!BD56/GAMSlim2!BD56,"")</f>
        <v/>
      </c>
      <c r="BF56" s="128" t="str">
        <f aca="false">IFERROR(Limt2!BE56/GAMSlim2!BE56,"")</f>
        <v/>
      </c>
      <c r="BG56" s="128" t="str">
        <f aca="false">IFERROR(Limt2!BF56/GAMSlim2!BF56,"")</f>
        <v/>
      </c>
      <c r="BH56" s="128" t="str">
        <f aca="false">IFERROR(Limt2!BG56/GAMSlim2!BG56,"")</f>
        <v/>
      </c>
      <c r="BI56" s="128" t="str">
        <f aca="false">IFERROR(Limt2!BH56/GAMSlim2!BH56,"")</f>
        <v/>
      </c>
      <c r="BJ56" s="128" t="str">
        <f aca="false">IFERROR(Limt2!BI56/GAMSlim2!BI56,"")</f>
        <v/>
      </c>
    </row>
    <row r="57" customFormat="false" ht="12.75" hidden="false" customHeight="false" outlineLevel="0" collapsed="false">
      <c r="A57" s="0" t="str">
        <f aca="false">Limt2!A57</f>
        <v>Maximum carbon resources (GtC)</v>
      </c>
      <c r="B57" s="0" t="str">
        <f aca="false">GAMSbase!A57</f>
        <v>Maximum Carbon Resources (GtC)</v>
      </c>
      <c r="C57" s="128" t="n">
        <f aca="false">IFERROR(Limt2!B57/GAMSlim2!B57,"")</f>
        <v>1</v>
      </c>
      <c r="D57" s="128" t="str">
        <f aca="false">IFERROR(Limt2!C57/GAMSlim2!C57,"")</f>
        <v/>
      </c>
      <c r="E57" s="128" t="str">
        <f aca="false">IFERROR(Limt2!D57/GAMSlim2!D57,"")</f>
        <v/>
      </c>
      <c r="F57" s="128" t="str">
        <f aca="false">IFERROR(Limt2!E57/GAMSlim2!E57,"")</f>
        <v/>
      </c>
      <c r="G57" s="128" t="str">
        <f aca="false">IFERROR(Limt2!F57/GAMSlim2!F57,"")</f>
        <v/>
      </c>
      <c r="H57" s="128" t="str">
        <f aca="false">IFERROR(Limt2!G57/GAMSlim2!G57,"")</f>
        <v/>
      </c>
      <c r="I57" s="128" t="str">
        <f aca="false">IFERROR(Limt2!H57/GAMSlim2!H57,"")</f>
        <v/>
      </c>
      <c r="J57" s="128" t="str">
        <f aca="false">IFERROR(Limt2!I57/GAMSlim2!I57,"")</f>
        <v/>
      </c>
      <c r="K57" s="128" t="str">
        <f aca="false">IFERROR(Limt2!J57/GAMSlim2!J57,"")</f>
        <v/>
      </c>
      <c r="L57" s="128" t="str">
        <f aca="false">IFERROR(Limt2!K57/GAMSlim2!K57,"")</f>
        <v/>
      </c>
      <c r="M57" s="128" t="str">
        <f aca="false">IFERROR(Limt2!L57/GAMSlim2!L57,"")</f>
        <v/>
      </c>
      <c r="N57" s="128" t="str">
        <f aca="false">IFERROR(Limt2!M57/GAMSlim2!M57,"")</f>
        <v/>
      </c>
      <c r="O57" s="128" t="str">
        <f aca="false">IFERROR(Limt2!N57/GAMSlim2!N57,"")</f>
        <v/>
      </c>
      <c r="P57" s="128" t="str">
        <f aca="false">IFERROR(Limt2!O57/GAMSlim2!O57,"")</f>
        <v/>
      </c>
      <c r="Q57" s="128" t="str">
        <f aca="false">IFERROR(Limt2!P57/GAMSlim2!P57,"")</f>
        <v/>
      </c>
      <c r="R57" s="128" t="str">
        <f aca="false">IFERROR(Limt2!Q57/GAMSlim2!Q57,"")</f>
        <v/>
      </c>
      <c r="S57" s="128" t="str">
        <f aca="false">IFERROR(Limt2!R57/GAMSlim2!R57,"")</f>
        <v/>
      </c>
      <c r="T57" s="128" t="str">
        <f aca="false">IFERROR(Limt2!S57/GAMSlim2!S57,"")</f>
        <v/>
      </c>
      <c r="U57" s="128" t="str">
        <f aca="false">IFERROR(Limt2!T57/GAMSlim2!T57,"")</f>
        <v/>
      </c>
      <c r="V57" s="128" t="str">
        <f aca="false">IFERROR(Limt2!U57/GAMSlim2!U57,"")</f>
        <v/>
      </c>
      <c r="W57" s="128" t="str">
        <f aca="false">IFERROR(Limt2!V57/GAMSlim2!V57,"")</f>
        <v/>
      </c>
      <c r="X57" s="128" t="str">
        <f aca="false">IFERROR(Limt2!W57/GAMSlim2!W57,"")</f>
        <v/>
      </c>
      <c r="Y57" s="128" t="str">
        <f aca="false">IFERROR(Limt2!X57/GAMSlim2!X57,"")</f>
        <v/>
      </c>
      <c r="Z57" s="128" t="str">
        <f aca="false">IFERROR(Limt2!Y57/GAMSlim2!Y57,"")</f>
        <v/>
      </c>
      <c r="AA57" s="128" t="str">
        <f aca="false">IFERROR(Limt2!Z57/GAMSlim2!Z57,"")</f>
        <v/>
      </c>
      <c r="AB57" s="128" t="str">
        <f aca="false">IFERROR(Limt2!AA57/GAMSlim2!AA57,"")</f>
        <v/>
      </c>
      <c r="AC57" s="128" t="str">
        <f aca="false">IFERROR(Limt2!AB57/GAMSlim2!AB57,"")</f>
        <v/>
      </c>
      <c r="AD57" s="128" t="str">
        <f aca="false">IFERROR(Limt2!AC57/GAMSlim2!AC57,"")</f>
        <v/>
      </c>
      <c r="AE57" s="128" t="str">
        <f aca="false">IFERROR(Limt2!AD57/GAMSlim2!AD57,"")</f>
        <v/>
      </c>
      <c r="AF57" s="128" t="str">
        <f aca="false">IFERROR(Limt2!AE57/GAMSlim2!AE57,"")</f>
        <v/>
      </c>
      <c r="AG57" s="128" t="str">
        <f aca="false">IFERROR(Limt2!AF57/GAMSlim2!AF57,"")</f>
        <v/>
      </c>
      <c r="AH57" s="128" t="str">
        <f aca="false">IFERROR(Limt2!AG57/GAMSlim2!AG57,"")</f>
        <v/>
      </c>
      <c r="AI57" s="128" t="str">
        <f aca="false">IFERROR(Limt2!AH57/GAMSlim2!AH57,"")</f>
        <v/>
      </c>
      <c r="AJ57" s="128" t="str">
        <f aca="false">IFERROR(Limt2!AI57/GAMSlim2!AI57,"")</f>
        <v/>
      </c>
      <c r="AK57" s="128" t="str">
        <f aca="false">IFERROR(Limt2!AJ57/GAMSlim2!AJ57,"")</f>
        <v/>
      </c>
      <c r="AL57" s="128" t="str">
        <f aca="false">IFERROR(Limt2!AK57/GAMSlim2!AK57,"")</f>
        <v/>
      </c>
      <c r="AM57" s="128" t="str">
        <f aca="false">IFERROR(Limt2!AL57/GAMSlim2!AL57,"")</f>
        <v/>
      </c>
      <c r="AN57" s="128" t="str">
        <f aca="false">IFERROR(Limt2!AM57/GAMSlim2!AM57,"")</f>
        <v/>
      </c>
      <c r="AO57" s="128" t="str">
        <f aca="false">IFERROR(Limt2!AN57/GAMSlim2!AN57,"")</f>
        <v/>
      </c>
      <c r="AP57" s="128" t="str">
        <f aca="false">IFERROR(Limt2!AO57/GAMSlim2!AO57,"")</f>
        <v/>
      </c>
      <c r="AQ57" s="128" t="str">
        <f aca="false">IFERROR(Limt2!AP57/GAMSlim2!AP57,"")</f>
        <v/>
      </c>
      <c r="AR57" s="128" t="str">
        <f aca="false">IFERROR(Limt2!AQ57/GAMSlim2!AQ57,"")</f>
        <v/>
      </c>
      <c r="AS57" s="128" t="str">
        <f aca="false">IFERROR(Limt2!AR57/GAMSlim2!AR57,"")</f>
        <v/>
      </c>
      <c r="AT57" s="128" t="str">
        <f aca="false">IFERROR(Limt2!AS57/GAMSlim2!AS57,"")</f>
        <v/>
      </c>
      <c r="AU57" s="128" t="str">
        <f aca="false">IFERROR(Limt2!AT57/GAMSlim2!AT57,"")</f>
        <v/>
      </c>
      <c r="AV57" s="128" t="str">
        <f aca="false">IFERROR(Limt2!AU57/GAMSlim2!AU57,"")</f>
        <v/>
      </c>
      <c r="AW57" s="128" t="str">
        <f aca="false">IFERROR(Limt2!AV57/GAMSlim2!AV57,"")</f>
        <v/>
      </c>
      <c r="AX57" s="128" t="str">
        <f aca="false">IFERROR(Limt2!AW57/GAMSlim2!AW57,"")</f>
        <v/>
      </c>
      <c r="AY57" s="128" t="str">
        <f aca="false">IFERROR(Limt2!AX57/GAMSlim2!AX57,"")</f>
        <v/>
      </c>
      <c r="AZ57" s="128" t="str">
        <f aca="false">IFERROR(Limt2!AY57/GAMSlim2!AY57,"")</f>
        <v/>
      </c>
      <c r="BA57" s="128" t="str">
        <f aca="false">IFERROR(Limt2!AZ57/GAMSlim2!AZ57,"")</f>
        <v/>
      </c>
      <c r="BB57" s="128" t="str">
        <f aca="false">IFERROR(Limt2!BA57/GAMSlim2!BA57,"")</f>
        <v/>
      </c>
      <c r="BC57" s="128" t="str">
        <f aca="false">IFERROR(Limt2!BB57/GAMSlim2!BB57,"")</f>
        <v/>
      </c>
      <c r="BD57" s="128" t="str">
        <f aca="false">IFERROR(Limt2!BC57/GAMSlim2!BC57,"")</f>
        <v/>
      </c>
      <c r="BE57" s="128" t="str">
        <f aca="false">IFERROR(Limt2!BD57/GAMSlim2!BD57,"")</f>
        <v/>
      </c>
      <c r="BF57" s="128" t="str">
        <f aca="false">IFERROR(Limt2!BE57/GAMSlim2!BE57,"")</f>
        <v/>
      </c>
      <c r="BG57" s="128" t="str">
        <f aca="false">IFERROR(Limt2!BF57/GAMSlim2!BF57,"")</f>
        <v/>
      </c>
      <c r="BH57" s="128" t="str">
        <f aca="false">IFERROR(Limt2!BG57/GAMSlim2!BG57,"")</f>
        <v/>
      </c>
      <c r="BI57" s="128" t="str">
        <f aca="false">IFERROR(Limt2!BH57/GAMSlim2!BH57,"")</f>
        <v/>
      </c>
      <c r="BJ57" s="128" t="str">
        <f aca="false">IFERROR(Limt2!BI57/GAMSlim2!BI57,"")</f>
        <v/>
      </c>
    </row>
    <row r="58" customFormat="false" ht="12.75" hidden="false" customHeight="false" outlineLevel="0" collapsed="false">
      <c r="A58" s="0" t="str">
        <f aca="false">Limt2!A58</f>
        <v>CARBON CYCLE INITIAL CONDITIONS</v>
      </c>
      <c r="B58" s="0" t="str">
        <f aca="false">GAMSbase!A58</f>
        <v>* CARBON CYCLE INITIAL CONDITIONS</v>
      </c>
      <c r="C58" s="128" t="str">
        <f aca="false">IFERROR(Limt2!B58/GAMSlim2!B58,"")</f>
        <v/>
      </c>
      <c r="D58" s="128" t="str">
        <f aca="false">IFERROR(Limt2!C58/GAMSlim2!C58,"")</f>
        <v/>
      </c>
      <c r="E58" s="128" t="str">
        <f aca="false">IFERROR(Limt2!D58/GAMSlim2!D58,"")</f>
        <v/>
      </c>
      <c r="F58" s="128" t="str">
        <f aca="false">IFERROR(Limt2!E58/GAMSlim2!E58,"")</f>
        <v/>
      </c>
      <c r="G58" s="128" t="str">
        <f aca="false">IFERROR(Limt2!F58/GAMSlim2!F58,"")</f>
        <v/>
      </c>
      <c r="H58" s="128" t="str">
        <f aca="false">IFERROR(Limt2!G58/GAMSlim2!G58,"")</f>
        <v/>
      </c>
      <c r="I58" s="128" t="str">
        <f aca="false">IFERROR(Limt2!H58/GAMSlim2!H58,"")</f>
        <v/>
      </c>
      <c r="J58" s="128" t="str">
        <f aca="false">IFERROR(Limt2!I58/GAMSlim2!I58,"")</f>
        <v/>
      </c>
      <c r="K58" s="128" t="str">
        <f aca="false">IFERROR(Limt2!J58/GAMSlim2!J58,"")</f>
        <v/>
      </c>
      <c r="L58" s="128" t="str">
        <f aca="false">IFERROR(Limt2!K58/GAMSlim2!K58,"")</f>
        <v/>
      </c>
      <c r="M58" s="128" t="str">
        <f aca="false">IFERROR(Limt2!L58/GAMSlim2!L58,"")</f>
        <v/>
      </c>
      <c r="N58" s="128" t="str">
        <f aca="false">IFERROR(Limt2!M58/GAMSlim2!M58,"")</f>
        <v/>
      </c>
      <c r="O58" s="128" t="str">
        <f aca="false">IFERROR(Limt2!N58/GAMSlim2!N58,"")</f>
        <v/>
      </c>
      <c r="P58" s="128" t="str">
        <f aca="false">IFERROR(Limt2!O58/GAMSlim2!O58,"")</f>
        <v/>
      </c>
      <c r="Q58" s="128" t="str">
        <f aca="false">IFERROR(Limt2!P58/GAMSlim2!P58,"")</f>
        <v/>
      </c>
      <c r="R58" s="128" t="str">
        <f aca="false">IFERROR(Limt2!Q58/GAMSlim2!Q58,"")</f>
        <v/>
      </c>
      <c r="S58" s="128" t="str">
        <f aca="false">IFERROR(Limt2!R58/GAMSlim2!R58,"")</f>
        <v/>
      </c>
      <c r="T58" s="128" t="str">
        <f aca="false">IFERROR(Limt2!S58/GAMSlim2!S58,"")</f>
        <v/>
      </c>
      <c r="U58" s="128" t="str">
        <f aca="false">IFERROR(Limt2!T58/GAMSlim2!T58,"")</f>
        <v/>
      </c>
      <c r="V58" s="128" t="str">
        <f aca="false">IFERROR(Limt2!U58/GAMSlim2!U58,"")</f>
        <v/>
      </c>
      <c r="W58" s="128" t="str">
        <f aca="false">IFERROR(Limt2!V58/GAMSlim2!V58,"")</f>
        <v/>
      </c>
      <c r="X58" s="128" t="str">
        <f aca="false">IFERROR(Limt2!W58/GAMSlim2!W58,"")</f>
        <v/>
      </c>
      <c r="Y58" s="128" t="str">
        <f aca="false">IFERROR(Limt2!X58/GAMSlim2!X58,"")</f>
        <v/>
      </c>
      <c r="Z58" s="128" t="str">
        <f aca="false">IFERROR(Limt2!Y58/GAMSlim2!Y58,"")</f>
        <v/>
      </c>
      <c r="AA58" s="128" t="str">
        <f aca="false">IFERROR(Limt2!Z58/GAMSlim2!Z58,"")</f>
        <v/>
      </c>
      <c r="AB58" s="128" t="str">
        <f aca="false">IFERROR(Limt2!AA58/GAMSlim2!AA58,"")</f>
        <v/>
      </c>
      <c r="AC58" s="128" t="str">
        <f aca="false">IFERROR(Limt2!AB58/GAMSlim2!AB58,"")</f>
        <v/>
      </c>
      <c r="AD58" s="128" t="str">
        <f aca="false">IFERROR(Limt2!AC58/GAMSlim2!AC58,"")</f>
        <v/>
      </c>
      <c r="AE58" s="128" t="str">
        <f aca="false">IFERROR(Limt2!AD58/GAMSlim2!AD58,"")</f>
        <v/>
      </c>
      <c r="AF58" s="128" t="str">
        <f aca="false">IFERROR(Limt2!AE58/GAMSlim2!AE58,"")</f>
        <v/>
      </c>
      <c r="AG58" s="128" t="str">
        <f aca="false">IFERROR(Limt2!AF58/GAMSlim2!AF58,"")</f>
        <v/>
      </c>
      <c r="AH58" s="128" t="str">
        <f aca="false">IFERROR(Limt2!AG58/GAMSlim2!AG58,"")</f>
        <v/>
      </c>
      <c r="AI58" s="128" t="str">
        <f aca="false">IFERROR(Limt2!AH58/GAMSlim2!AH58,"")</f>
        <v/>
      </c>
      <c r="AJ58" s="128" t="str">
        <f aca="false">IFERROR(Limt2!AI58/GAMSlim2!AI58,"")</f>
        <v/>
      </c>
      <c r="AK58" s="128" t="str">
        <f aca="false">IFERROR(Limt2!AJ58/GAMSlim2!AJ58,"")</f>
        <v/>
      </c>
      <c r="AL58" s="128" t="str">
        <f aca="false">IFERROR(Limt2!AK58/GAMSlim2!AK58,"")</f>
        <v/>
      </c>
      <c r="AM58" s="128" t="str">
        <f aca="false">IFERROR(Limt2!AL58/GAMSlim2!AL58,"")</f>
        <v/>
      </c>
      <c r="AN58" s="128" t="str">
        <f aca="false">IFERROR(Limt2!AM58/GAMSlim2!AM58,"")</f>
        <v/>
      </c>
      <c r="AO58" s="128" t="str">
        <f aca="false">IFERROR(Limt2!AN58/GAMSlim2!AN58,"")</f>
        <v/>
      </c>
      <c r="AP58" s="128" t="str">
        <f aca="false">IFERROR(Limt2!AO58/GAMSlim2!AO58,"")</f>
        <v/>
      </c>
      <c r="AQ58" s="128" t="str">
        <f aca="false">IFERROR(Limt2!AP58/GAMSlim2!AP58,"")</f>
        <v/>
      </c>
      <c r="AR58" s="128" t="str">
        <f aca="false">IFERROR(Limt2!AQ58/GAMSlim2!AQ58,"")</f>
        <v/>
      </c>
      <c r="AS58" s="128" t="str">
        <f aca="false">IFERROR(Limt2!AR58/GAMSlim2!AR58,"")</f>
        <v/>
      </c>
      <c r="AT58" s="128" t="str">
        <f aca="false">IFERROR(Limt2!AS58/GAMSlim2!AS58,"")</f>
        <v/>
      </c>
      <c r="AU58" s="128" t="str">
        <f aca="false">IFERROR(Limt2!AT58/GAMSlim2!AT58,"")</f>
        <v/>
      </c>
      <c r="AV58" s="128" t="str">
        <f aca="false">IFERROR(Limt2!AU58/GAMSlim2!AU58,"")</f>
        <v/>
      </c>
      <c r="AW58" s="128" t="str">
        <f aca="false">IFERROR(Limt2!AV58/GAMSlim2!AV58,"")</f>
        <v/>
      </c>
      <c r="AX58" s="128" t="str">
        <f aca="false">IFERROR(Limt2!AW58/GAMSlim2!AW58,"")</f>
        <v/>
      </c>
      <c r="AY58" s="128" t="str">
        <f aca="false">IFERROR(Limt2!AX58/GAMSlim2!AX58,"")</f>
        <v/>
      </c>
      <c r="AZ58" s="128" t="str">
        <f aca="false">IFERROR(Limt2!AY58/GAMSlim2!AY58,"")</f>
        <v/>
      </c>
      <c r="BA58" s="128" t="str">
        <f aca="false">IFERROR(Limt2!AZ58/GAMSlim2!AZ58,"")</f>
        <v/>
      </c>
      <c r="BB58" s="128" t="str">
        <f aca="false">IFERROR(Limt2!BA58/GAMSlim2!BA58,"")</f>
        <v/>
      </c>
      <c r="BC58" s="128" t="str">
        <f aca="false">IFERROR(Limt2!BB58/GAMSlim2!BB58,"")</f>
        <v/>
      </c>
      <c r="BD58" s="128" t="str">
        <f aca="false">IFERROR(Limt2!BC58/GAMSlim2!BC58,"")</f>
        <v/>
      </c>
      <c r="BE58" s="128" t="str">
        <f aca="false">IFERROR(Limt2!BD58/GAMSlim2!BD58,"")</f>
        <v/>
      </c>
      <c r="BF58" s="128" t="str">
        <f aca="false">IFERROR(Limt2!BE58/GAMSlim2!BE58,"")</f>
        <v/>
      </c>
      <c r="BG58" s="128" t="str">
        <f aca="false">IFERROR(Limt2!BF58/GAMSlim2!BF58,"")</f>
        <v/>
      </c>
      <c r="BH58" s="128" t="str">
        <f aca="false">IFERROR(Limt2!BG58/GAMSlim2!BG58,"")</f>
        <v/>
      </c>
      <c r="BI58" s="128" t="str">
        <f aca="false">IFERROR(Limt2!BH58/GAMSlim2!BH58,"")</f>
        <v/>
      </c>
      <c r="BJ58" s="128" t="str">
        <f aca="false">IFERROR(Limt2!BI58/GAMSlim2!BI58,"")</f>
        <v/>
      </c>
    </row>
    <row r="59" customFormat="false" ht="12.75" hidden="false" customHeight="false" outlineLevel="0" collapsed="false">
      <c r="A59" s="0" t="str">
        <f aca="false">Limt2!A59</f>
        <v>Initial atmospheric concentration of CO2 (GTC), 2010</v>
      </c>
      <c r="B59" s="0" t="str">
        <f aca="false">GAMSbase!A59</f>
        <v>Initial Concentration of CO2 (GtC)..</v>
      </c>
      <c r="C59" s="128" t="str">
        <f aca="false">IFERROR(Limt2!B59/GAMSlim2!B59,"")</f>
        <v/>
      </c>
      <c r="D59" s="128" t="str">
        <f aca="false">IFERROR(Limt2!C59/GAMSlim2!C59,"")</f>
        <v/>
      </c>
      <c r="E59" s="128" t="str">
        <f aca="false">IFERROR(Limt2!D59/GAMSlim2!D59,"")</f>
        <v/>
      </c>
      <c r="F59" s="128" t="str">
        <f aca="false">IFERROR(Limt2!E59/GAMSlim2!E59,"")</f>
        <v/>
      </c>
      <c r="G59" s="128" t="str">
        <f aca="false">IFERROR(Limt2!F59/GAMSlim2!F59,"")</f>
        <v/>
      </c>
      <c r="H59" s="128" t="str">
        <f aca="false">IFERROR(Limt2!G59/GAMSlim2!G59,"")</f>
        <v/>
      </c>
      <c r="I59" s="128" t="str">
        <f aca="false">IFERROR(Limt2!H59/GAMSlim2!H59,"")</f>
        <v/>
      </c>
      <c r="J59" s="128" t="str">
        <f aca="false">IFERROR(Limt2!I59/GAMSlim2!I59,"")</f>
        <v/>
      </c>
      <c r="K59" s="128" t="str">
        <f aca="false">IFERROR(Limt2!J59/GAMSlim2!J59,"")</f>
        <v/>
      </c>
      <c r="L59" s="128" t="str">
        <f aca="false">IFERROR(Limt2!K59/GAMSlim2!K59,"")</f>
        <v/>
      </c>
      <c r="M59" s="128" t="str">
        <f aca="false">IFERROR(Limt2!L59/GAMSlim2!L59,"")</f>
        <v/>
      </c>
      <c r="N59" s="128" t="str">
        <f aca="false">IFERROR(Limt2!M59/GAMSlim2!M59,"")</f>
        <v/>
      </c>
      <c r="O59" s="128" t="str">
        <f aca="false">IFERROR(Limt2!N59/GAMSlim2!N59,"")</f>
        <v/>
      </c>
      <c r="P59" s="128" t="str">
        <f aca="false">IFERROR(Limt2!O59/GAMSlim2!O59,"")</f>
        <v/>
      </c>
      <c r="Q59" s="128" t="str">
        <f aca="false">IFERROR(Limt2!P59/GAMSlim2!P59,"")</f>
        <v/>
      </c>
      <c r="R59" s="128" t="str">
        <f aca="false">IFERROR(Limt2!Q59/GAMSlim2!Q59,"")</f>
        <v/>
      </c>
      <c r="S59" s="128" t="str">
        <f aca="false">IFERROR(Limt2!R59/GAMSlim2!R59,"")</f>
        <v/>
      </c>
      <c r="T59" s="128" t="str">
        <f aca="false">IFERROR(Limt2!S59/GAMSlim2!S59,"")</f>
        <v/>
      </c>
      <c r="U59" s="128" t="str">
        <f aca="false">IFERROR(Limt2!T59/GAMSlim2!T59,"")</f>
        <v/>
      </c>
      <c r="V59" s="128" t="str">
        <f aca="false">IFERROR(Limt2!U59/GAMSlim2!U59,"")</f>
        <v/>
      </c>
      <c r="W59" s="128" t="str">
        <f aca="false">IFERROR(Limt2!V59/GAMSlim2!V59,"")</f>
        <v/>
      </c>
      <c r="X59" s="128" t="str">
        <f aca="false">IFERROR(Limt2!W59/GAMSlim2!W59,"")</f>
        <v/>
      </c>
      <c r="Y59" s="128" t="str">
        <f aca="false">IFERROR(Limt2!X59/GAMSlim2!X59,"")</f>
        <v/>
      </c>
      <c r="Z59" s="128" t="str">
        <f aca="false">IFERROR(Limt2!Y59/GAMSlim2!Y59,"")</f>
        <v/>
      </c>
      <c r="AA59" s="128" t="str">
        <f aca="false">IFERROR(Limt2!Z59/GAMSlim2!Z59,"")</f>
        <v/>
      </c>
      <c r="AB59" s="128" t="str">
        <f aca="false">IFERROR(Limt2!AA59/GAMSlim2!AA59,"")</f>
        <v/>
      </c>
      <c r="AC59" s="128" t="str">
        <f aca="false">IFERROR(Limt2!AB59/GAMSlim2!AB59,"")</f>
        <v/>
      </c>
      <c r="AD59" s="128" t="str">
        <f aca="false">IFERROR(Limt2!AC59/GAMSlim2!AC59,"")</f>
        <v/>
      </c>
      <c r="AE59" s="128" t="str">
        <f aca="false">IFERROR(Limt2!AD59/GAMSlim2!AD59,"")</f>
        <v/>
      </c>
      <c r="AF59" s="128" t="str">
        <f aca="false">IFERROR(Limt2!AE59/GAMSlim2!AE59,"")</f>
        <v/>
      </c>
      <c r="AG59" s="128" t="str">
        <f aca="false">IFERROR(Limt2!AF59/GAMSlim2!AF59,"")</f>
        <v/>
      </c>
      <c r="AH59" s="128" t="str">
        <f aca="false">IFERROR(Limt2!AG59/GAMSlim2!AG59,"")</f>
        <v/>
      </c>
      <c r="AI59" s="128" t="str">
        <f aca="false">IFERROR(Limt2!AH59/GAMSlim2!AH59,"")</f>
        <v/>
      </c>
      <c r="AJ59" s="128" t="str">
        <f aca="false">IFERROR(Limt2!AI59/GAMSlim2!AI59,"")</f>
        <v/>
      </c>
      <c r="AK59" s="128" t="str">
        <f aca="false">IFERROR(Limt2!AJ59/GAMSlim2!AJ59,"")</f>
        <v/>
      </c>
      <c r="AL59" s="128" t="str">
        <f aca="false">IFERROR(Limt2!AK59/GAMSlim2!AK59,"")</f>
        <v/>
      </c>
      <c r="AM59" s="128" t="str">
        <f aca="false">IFERROR(Limt2!AL59/GAMSlim2!AL59,"")</f>
        <v/>
      </c>
      <c r="AN59" s="128" t="str">
        <f aca="false">IFERROR(Limt2!AM59/GAMSlim2!AM59,"")</f>
        <v/>
      </c>
      <c r="AO59" s="128" t="str">
        <f aca="false">IFERROR(Limt2!AN59/GAMSlim2!AN59,"")</f>
        <v/>
      </c>
      <c r="AP59" s="128" t="str">
        <f aca="false">IFERROR(Limt2!AO59/GAMSlim2!AO59,"")</f>
        <v/>
      </c>
      <c r="AQ59" s="128" t="str">
        <f aca="false">IFERROR(Limt2!AP59/GAMSlim2!AP59,"")</f>
        <v/>
      </c>
      <c r="AR59" s="128" t="str">
        <f aca="false">IFERROR(Limt2!AQ59/GAMSlim2!AQ59,"")</f>
        <v/>
      </c>
      <c r="AS59" s="128" t="str">
        <f aca="false">IFERROR(Limt2!AR59/GAMSlim2!AR59,"")</f>
        <v/>
      </c>
      <c r="AT59" s="128" t="str">
        <f aca="false">IFERROR(Limt2!AS59/GAMSlim2!AS59,"")</f>
        <v/>
      </c>
      <c r="AU59" s="128" t="str">
        <f aca="false">IFERROR(Limt2!AT59/GAMSlim2!AT59,"")</f>
        <v/>
      </c>
      <c r="AV59" s="128" t="str">
        <f aca="false">IFERROR(Limt2!AU59/GAMSlim2!AU59,"")</f>
        <v/>
      </c>
      <c r="AW59" s="128" t="str">
        <f aca="false">IFERROR(Limt2!AV59/GAMSlim2!AV59,"")</f>
        <v/>
      </c>
      <c r="AX59" s="128" t="str">
        <f aca="false">IFERROR(Limt2!AW59/GAMSlim2!AW59,"")</f>
        <v/>
      </c>
      <c r="AY59" s="128" t="str">
        <f aca="false">IFERROR(Limt2!AX59/GAMSlim2!AX59,"")</f>
        <v/>
      </c>
      <c r="AZ59" s="128" t="str">
        <f aca="false">IFERROR(Limt2!AY59/GAMSlim2!AY59,"")</f>
        <v/>
      </c>
      <c r="BA59" s="128" t="str">
        <f aca="false">IFERROR(Limt2!AZ59/GAMSlim2!AZ59,"")</f>
        <v/>
      </c>
      <c r="BB59" s="128" t="str">
        <f aca="false">IFERROR(Limt2!BA59/GAMSlim2!BA59,"")</f>
        <v/>
      </c>
      <c r="BC59" s="128" t="str">
        <f aca="false">IFERROR(Limt2!BB59/GAMSlim2!BB59,"")</f>
        <v/>
      </c>
      <c r="BD59" s="128" t="str">
        <f aca="false">IFERROR(Limt2!BC59/GAMSlim2!BC59,"")</f>
        <v/>
      </c>
      <c r="BE59" s="128" t="str">
        <f aca="false">IFERROR(Limt2!BD59/GAMSlim2!BD59,"")</f>
        <v/>
      </c>
      <c r="BF59" s="128" t="str">
        <f aca="false">IFERROR(Limt2!BE59/GAMSlim2!BE59,"")</f>
        <v/>
      </c>
      <c r="BG59" s="128" t="str">
        <f aca="false">IFERROR(Limt2!BF59/GAMSlim2!BF59,"")</f>
        <v/>
      </c>
      <c r="BH59" s="128" t="str">
        <f aca="false">IFERROR(Limt2!BG59/GAMSlim2!BG59,"")</f>
        <v/>
      </c>
      <c r="BI59" s="128" t="str">
        <f aca="false">IFERROR(Limt2!BH59/GAMSlim2!BH59,"")</f>
        <v/>
      </c>
      <c r="BJ59" s="128" t="str">
        <f aca="false">IFERROR(Limt2!BI59/GAMSlim2!BI59,"")</f>
        <v/>
      </c>
    </row>
    <row r="60" customFormat="false" ht="12.75" hidden="false" customHeight="false" outlineLevel="0" collapsed="false">
      <c r="A60" s="0" t="str">
        <f aca="false">Limt2!A60</f>
        <v>  At end 2010</v>
      </c>
      <c r="B60" s="0" t="str">
        <f aca="false">GAMSbase!A60</f>
        <v>...Atmospheric, Year 2007</v>
      </c>
      <c r="C60" s="128" t="n">
        <f aca="false">IFERROR(Limt2!B60/GAMSlim2!B60,"")</f>
        <v>1</v>
      </c>
      <c r="D60" s="128" t="str">
        <f aca="false">IFERROR(Limt2!C60/GAMSlim2!C60,"")</f>
        <v/>
      </c>
      <c r="E60" s="128" t="str">
        <f aca="false">IFERROR(Limt2!D60/GAMSlim2!D60,"")</f>
        <v/>
      </c>
      <c r="F60" s="128" t="str">
        <f aca="false">IFERROR(Limt2!E60/GAMSlim2!E60,"")</f>
        <v/>
      </c>
      <c r="G60" s="128" t="str">
        <f aca="false">IFERROR(Limt2!F60/GAMSlim2!F60,"")</f>
        <v/>
      </c>
      <c r="H60" s="128" t="str">
        <f aca="false">IFERROR(Limt2!G60/GAMSlim2!G60,"")</f>
        <v/>
      </c>
      <c r="I60" s="128" t="str">
        <f aca="false">IFERROR(Limt2!H60/GAMSlim2!H60,"")</f>
        <v/>
      </c>
      <c r="J60" s="128" t="str">
        <f aca="false">IFERROR(Limt2!I60/GAMSlim2!I60,"")</f>
        <v/>
      </c>
      <c r="K60" s="128" t="str">
        <f aca="false">IFERROR(Limt2!J60/GAMSlim2!J60,"")</f>
        <v/>
      </c>
      <c r="L60" s="128" t="str">
        <f aca="false">IFERROR(Limt2!K60/GAMSlim2!K60,"")</f>
        <v/>
      </c>
      <c r="M60" s="128" t="str">
        <f aca="false">IFERROR(Limt2!L60/GAMSlim2!L60,"")</f>
        <v/>
      </c>
      <c r="N60" s="128" t="str">
        <f aca="false">IFERROR(Limt2!M60/GAMSlim2!M60,"")</f>
        <v/>
      </c>
      <c r="O60" s="128" t="str">
        <f aca="false">IFERROR(Limt2!N60/GAMSlim2!N60,"")</f>
        <v/>
      </c>
      <c r="P60" s="128" t="str">
        <f aca="false">IFERROR(Limt2!O60/GAMSlim2!O60,"")</f>
        <v/>
      </c>
      <c r="Q60" s="128" t="str">
        <f aca="false">IFERROR(Limt2!P60/GAMSlim2!P60,"")</f>
        <v/>
      </c>
      <c r="R60" s="128" t="str">
        <f aca="false">IFERROR(Limt2!Q60/GAMSlim2!Q60,"")</f>
        <v/>
      </c>
      <c r="S60" s="128" t="str">
        <f aca="false">IFERROR(Limt2!R60/GAMSlim2!R60,"")</f>
        <v/>
      </c>
      <c r="T60" s="128" t="str">
        <f aca="false">IFERROR(Limt2!S60/GAMSlim2!S60,"")</f>
        <v/>
      </c>
      <c r="U60" s="128" t="str">
        <f aca="false">IFERROR(Limt2!T60/GAMSlim2!T60,"")</f>
        <v/>
      </c>
      <c r="V60" s="128" t="str">
        <f aca="false">IFERROR(Limt2!U60/GAMSlim2!U60,"")</f>
        <v/>
      </c>
      <c r="W60" s="128" t="str">
        <f aca="false">IFERROR(Limt2!V60/GAMSlim2!V60,"")</f>
        <v/>
      </c>
      <c r="X60" s="128" t="str">
        <f aca="false">IFERROR(Limt2!W60/GAMSlim2!W60,"")</f>
        <v/>
      </c>
      <c r="Y60" s="128" t="str">
        <f aca="false">IFERROR(Limt2!X60/GAMSlim2!X60,"")</f>
        <v/>
      </c>
      <c r="Z60" s="128" t="str">
        <f aca="false">IFERROR(Limt2!Y60/GAMSlim2!Y60,"")</f>
        <v/>
      </c>
      <c r="AA60" s="128" t="str">
        <f aca="false">IFERROR(Limt2!Z60/GAMSlim2!Z60,"")</f>
        <v/>
      </c>
      <c r="AB60" s="128" t="str">
        <f aca="false">IFERROR(Limt2!AA60/GAMSlim2!AA60,"")</f>
        <v/>
      </c>
      <c r="AC60" s="128" t="str">
        <f aca="false">IFERROR(Limt2!AB60/GAMSlim2!AB60,"")</f>
        <v/>
      </c>
      <c r="AD60" s="128" t="str">
        <f aca="false">IFERROR(Limt2!AC60/GAMSlim2!AC60,"")</f>
        <v/>
      </c>
      <c r="AE60" s="128" t="str">
        <f aca="false">IFERROR(Limt2!AD60/GAMSlim2!AD60,"")</f>
        <v/>
      </c>
      <c r="AF60" s="128" t="str">
        <f aca="false">IFERROR(Limt2!AE60/GAMSlim2!AE60,"")</f>
        <v/>
      </c>
      <c r="AG60" s="128" t="str">
        <f aca="false">IFERROR(Limt2!AF60/GAMSlim2!AF60,"")</f>
        <v/>
      </c>
      <c r="AH60" s="128" t="str">
        <f aca="false">IFERROR(Limt2!AG60/GAMSlim2!AG60,"")</f>
        <v/>
      </c>
      <c r="AI60" s="128" t="str">
        <f aca="false">IFERROR(Limt2!AH60/GAMSlim2!AH60,"")</f>
        <v/>
      </c>
      <c r="AJ60" s="128" t="str">
        <f aca="false">IFERROR(Limt2!AI60/GAMSlim2!AI60,"")</f>
        <v/>
      </c>
      <c r="AK60" s="128" t="str">
        <f aca="false">IFERROR(Limt2!AJ60/GAMSlim2!AJ60,"")</f>
        <v/>
      </c>
      <c r="AL60" s="128" t="str">
        <f aca="false">IFERROR(Limt2!AK60/GAMSlim2!AK60,"")</f>
        <v/>
      </c>
      <c r="AM60" s="128" t="str">
        <f aca="false">IFERROR(Limt2!AL60/GAMSlim2!AL60,"")</f>
        <v/>
      </c>
      <c r="AN60" s="128" t="str">
        <f aca="false">IFERROR(Limt2!AM60/GAMSlim2!AM60,"")</f>
        <v/>
      </c>
      <c r="AO60" s="128" t="str">
        <f aca="false">IFERROR(Limt2!AN60/GAMSlim2!AN60,"")</f>
        <v/>
      </c>
      <c r="AP60" s="128" t="str">
        <f aca="false">IFERROR(Limt2!AO60/GAMSlim2!AO60,"")</f>
        <v/>
      </c>
      <c r="AQ60" s="128" t="str">
        <f aca="false">IFERROR(Limt2!AP60/GAMSlim2!AP60,"")</f>
        <v/>
      </c>
      <c r="AR60" s="128" t="str">
        <f aca="false">IFERROR(Limt2!AQ60/GAMSlim2!AQ60,"")</f>
        <v/>
      </c>
      <c r="AS60" s="128" t="str">
        <f aca="false">IFERROR(Limt2!AR60/GAMSlim2!AR60,"")</f>
        <v/>
      </c>
      <c r="AT60" s="128" t="str">
        <f aca="false">IFERROR(Limt2!AS60/GAMSlim2!AS60,"")</f>
        <v/>
      </c>
      <c r="AU60" s="128" t="str">
        <f aca="false">IFERROR(Limt2!AT60/GAMSlim2!AT60,"")</f>
        <v/>
      </c>
      <c r="AV60" s="128" t="str">
        <f aca="false">IFERROR(Limt2!AU60/GAMSlim2!AU60,"")</f>
        <v/>
      </c>
      <c r="AW60" s="128" t="str">
        <f aca="false">IFERROR(Limt2!AV60/GAMSlim2!AV60,"")</f>
        <v/>
      </c>
      <c r="AX60" s="128" t="str">
        <f aca="false">IFERROR(Limt2!AW60/GAMSlim2!AW60,"")</f>
        <v/>
      </c>
      <c r="AY60" s="128" t="str">
        <f aca="false">IFERROR(Limt2!AX60/GAMSlim2!AX60,"")</f>
        <v/>
      </c>
      <c r="AZ60" s="128" t="str">
        <f aca="false">IFERROR(Limt2!AY60/GAMSlim2!AY60,"")</f>
        <v/>
      </c>
      <c r="BA60" s="128" t="str">
        <f aca="false">IFERROR(Limt2!AZ60/GAMSlim2!AZ60,"")</f>
        <v/>
      </c>
      <c r="BB60" s="128" t="str">
        <f aca="false">IFERROR(Limt2!BA60/GAMSlim2!BA60,"")</f>
        <v/>
      </c>
      <c r="BC60" s="128" t="str">
        <f aca="false">IFERROR(Limt2!BB60/GAMSlim2!BB60,"")</f>
        <v/>
      </c>
      <c r="BD60" s="128" t="str">
        <f aca="false">IFERROR(Limt2!BC60/GAMSlim2!BC60,"")</f>
        <v/>
      </c>
      <c r="BE60" s="128" t="str">
        <f aca="false">IFERROR(Limt2!BD60/GAMSlim2!BD60,"")</f>
        <v/>
      </c>
      <c r="BF60" s="128" t="str">
        <f aca="false">IFERROR(Limt2!BE60/GAMSlim2!BE60,"")</f>
        <v/>
      </c>
      <c r="BG60" s="128" t="str">
        <f aca="false">IFERROR(Limt2!BF60/GAMSlim2!BF60,"")</f>
        <v/>
      </c>
      <c r="BH60" s="128" t="str">
        <f aca="false">IFERROR(Limt2!BG60/GAMSlim2!BG60,"")</f>
        <v/>
      </c>
      <c r="BI60" s="128" t="str">
        <f aca="false">IFERROR(Limt2!BH60/GAMSlim2!BH60,"")</f>
        <v/>
      </c>
      <c r="BJ60" s="128" t="str">
        <f aca="false">IFERROR(Limt2!BI60/GAMSlim2!BI60,"")</f>
        <v/>
      </c>
    </row>
    <row r="61" customFormat="false" ht="12.75" hidden="false" customHeight="false" outlineLevel="0" collapsed="false">
      <c r="A61" s="0" t="n">
        <f aca="false">Limt2!A61</f>
        <v>0</v>
      </c>
      <c r="B61" s="0" t="str">
        <f aca="false">GAMSbase!A61</f>
        <v>...Atmospheric, Year 2012</v>
      </c>
      <c r="C61" s="128" t="str">
        <f aca="false">IFERROR(Limt2!B61/GAMSlim2!B61,"")</f>
        <v/>
      </c>
      <c r="D61" s="128" t="str">
        <f aca="false">IFERROR(Limt2!C61/GAMSlim2!C61,"")</f>
        <v/>
      </c>
      <c r="E61" s="128" t="str">
        <f aca="false">IFERROR(Limt2!D61/GAMSlim2!D61,"")</f>
        <v/>
      </c>
      <c r="F61" s="128" t="str">
        <f aca="false">IFERROR(Limt2!E61/GAMSlim2!E61,"")</f>
        <v/>
      </c>
      <c r="G61" s="128" t="str">
        <f aca="false">IFERROR(Limt2!F61/GAMSlim2!F61,"")</f>
        <v/>
      </c>
      <c r="H61" s="128" t="str">
        <f aca="false">IFERROR(Limt2!G61/GAMSlim2!G61,"")</f>
        <v/>
      </c>
      <c r="I61" s="128" t="str">
        <f aca="false">IFERROR(Limt2!H61/GAMSlim2!H61,"")</f>
        <v/>
      </c>
      <c r="J61" s="128" t="str">
        <f aca="false">IFERROR(Limt2!I61/GAMSlim2!I61,"")</f>
        <v/>
      </c>
      <c r="K61" s="128" t="str">
        <f aca="false">IFERROR(Limt2!J61/GAMSlim2!J61,"")</f>
        <v/>
      </c>
      <c r="L61" s="128" t="str">
        <f aca="false">IFERROR(Limt2!K61/GAMSlim2!K61,"")</f>
        <v/>
      </c>
      <c r="M61" s="128" t="str">
        <f aca="false">IFERROR(Limt2!L61/GAMSlim2!L61,"")</f>
        <v/>
      </c>
      <c r="N61" s="128" t="str">
        <f aca="false">IFERROR(Limt2!M61/GAMSlim2!M61,"")</f>
        <v/>
      </c>
      <c r="O61" s="128" t="str">
        <f aca="false">IFERROR(Limt2!N61/GAMSlim2!N61,"")</f>
        <v/>
      </c>
      <c r="P61" s="128" t="str">
        <f aca="false">IFERROR(Limt2!O61/GAMSlim2!O61,"")</f>
        <v/>
      </c>
      <c r="Q61" s="128" t="str">
        <f aca="false">IFERROR(Limt2!P61/GAMSlim2!P61,"")</f>
        <v/>
      </c>
      <c r="R61" s="128" t="str">
        <f aca="false">IFERROR(Limt2!Q61/GAMSlim2!Q61,"")</f>
        <v/>
      </c>
      <c r="S61" s="128" t="str">
        <f aca="false">IFERROR(Limt2!R61/GAMSlim2!R61,"")</f>
        <v/>
      </c>
      <c r="T61" s="128" t="str">
        <f aca="false">IFERROR(Limt2!S61/GAMSlim2!S61,"")</f>
        <v/>
      </c>
      <c r="U61" s="128" t="str">
        <f aca="false">IFERROR(Limt2!T61/GAMSlim2!T61,"")</f>
        <v/>
      </c>
      <c r="V61" s="128" t="str">
        <f aca="false">IFERROR(Limt2!U61/GAMSlim2!U61,"")</f>
        <v/>
      </c>
      <c r="W61" s="128" t="str">
        <f aca="false">IFERROR(Limt2!V61/GAMSlim2!V61,"")</f>
        <v/>
      </c>
      <c r="X61" s="128" t="str">
        <f aca="false">IFERROR(Limt2!W61/GAMSlim2!W61,"")</f>
        <v/>
      </c>
      <c r="Y61" s="128" t="str">
        <f aca="false">IFERROR(Limt2!X61/GAMSlim2!X61,"")</f>
        <v/>
      </c>
      <c r="Z61" s="128" t="str">
        <f aca="false">IFERROR(Limt2!Y61/GAMSlim2!Y61,"")</f>
        <v/>
      </c>
      <c r="AA61" s="128" t="str">
        <f aca="false">IFERROR(Limt2!Z61/GAMSlim2!Z61,"")</f>
        <v/>
      </c>
      <c r="AB61" s="128" t="str">
        <f aca="false">IFERROR(Limt2!AA61/GAMSlim2!AA61,"")</f>
        <v/>
      </c>
      <c r="AC61" s="128" t="str">
        <f aca="false">IFERROR(Limt2!AB61/GAMSlim2!AB61,"")</f>
        <v/>
      </c>
      <c r="AD61" s="128" t="str">
        <f aca="false">IFERROR(Limt2!AC61/GAMSlim2!AC61,"")</f>
        <v/>
      </c>
      <c r="AE61" s="128" t="str">
        <f aca="false">IFERROR(Limt2!AD61/GAMSlim2!AD61,"")</f>
        <v/>
      </c>
      <c r="AF61" s="128" t="str">
        <f aca="false">IFERROR(Limt2!AE61/GAMSlim2!AE61,"")</f>
        <v/>
      </c>
      <c r="AG61" s="128" t="str">
        <f aca="false">IFERROR(Limt2!AF61/GAMSlim2!AF61,"")</f>
        <v/>
      </c>
      <c r="AH61" s="128" t="str">
        <f aca="false">IFERROR(Limt2!AG61/GAMSlim2!AG61,"")</f>
        <v/>
      </c>
      <c r="AI61" s="128" t="str">
        <f aca="false">IFERROR(Limt2!AH61/GAMSlim2!AH61,"")</f>
        <v/>
      </c>
      <c r="AJ61" s="128" t="str">
        <f aca="false">IFERROR(Limt2!AI61/GAMSlim2!AI61,"")</f>
        <v/>
      </c>
      <c r="AK61" s="128" t="str">
        <f aca="false">IFERROR(Limt2!AJ61/GAMSlim2!AJ61,"")</f>
        <v/>
      </c>
      <c r="AL61" s="128" t="str">
        <f aca="false">IFERROR(Limt2!AK61/GAMSlim2!AK61,"")</f>
        <v/>
      </c>
      <c r="AM61" s="128" t="str">
        <f aca="false">IFERROR(Limt2!AL61/GAMSlim2!AL61,"")</f>
        <v/>
      </c>
      <c r="AN61" s="128" t="str">
        <f aca="false">IFERROR(Limt2!AM61/GAMSlim2!AM61,"")</f>
        <v/>
      </c>
      <c r="AO61" s="128" t="str">
        <f aca="false">IFERROR(Limt2!AN61/GAMSlim2!AN61,"")</f>
        <v/>
      </c>
      <c r="AP61" s="128" t="str">
        <f aca="false">IFERROR(Limt2!AO61/GAMSlim2!AO61,"")</f>
        <v/>
      </c>
      <c r="AQ61" s="128" t="str">
        <f aca="false">IFERROR(Limt2!AP61/GAMSlim2!AP61,"")</f>
        <v/>
      </c>
      <c r="AR61" s="128" t="str">
        <f aca="false">IFERROR(Limt2!AQ61/GAMSlim2!AQ61,"")</f>
        <v/>
      </c>
      <c r="AS61" s="128" t="str">
        <f aca="false">IFERROR(Limt2!AR61/GAMSlim2!AR61,"")</f>
        <v/>
      </c>
      <c r="AT61" s="128" t="str">
        <f aca="false">IFERROR(Limt2!AS61/GAMSlim2!AS61,"")</f>
        <v/>
      </c>
      <c r="AU61" s="128" t="str">
        <f aca="false">IFERROR(Limt2!AT61/GAMSlim2!AT61,"")</f>
        <v/>
      </c>
      <c r="AV61" s="128" t="str">
        <f aca="false">IFERROR(Limt2!AU61/GAMSlim2!AU61,"")</f>
        <v/>
      </c>
      <c r="AW61" s="128" t="str">
        <f aca="false">IFERROR(Limt2!AV61/GAMSlim2!AV61,"")</f>
        <v/>
      </c>
      <c r="AX61" s="128" t="str">
        <f aca="false">IFERROR(Limt2!AW61/GAMSlim2!AW61,"")</f>
        <v/>
      </c>
      <c r="AY61" s="128" t="str">
        <f aca="false">IFERROR(Limt2!AX61/GAMSlim2!AX61,"")</f>
        <v/>
      </c>
      <c r="AZ61" s="128" t="str">
        <f aca="false">IFERROR(Limt2!AY61/GAMSlim2!AY61,"")</f>
        <v/>
      </c>
      <c r="BA61" s="128" t="str">
        <f aca="false">IFERROR(Limt2!AZ61/GAMSlim2!AZ61,"")</f>
        <v/>
      </c>
      <c r="BB61" s="128" t="str">
        <f aca="false">IFERROR(Limt2!BA61/GAMSlim2!BA61,"")</f>
        <v/>
      </c>
      <c r="BC61" s="128" t="str">
        <f aca="false">IFERROR(Limt2!BB61/GAMSlim2!BB61,"")</f>
        <v/>
      </c>
      <c r="BD61" s="128" t="str">
        <f aca="false">IFERROR(Limt2!BC61/GAMSlim2!BC61,"")</f>
        <v/>
      </c>
      <c r="BE61" s="128" t="str">
        <f aca="false">IFERROR(Limt2!BD61/GAMSlim2!BD61,"")</f>
        <v/>
      </c>
      <c r="BF61" s="128" t="str">
        <f aca="false">IFERROR(Limt2!BE61/GAMSlim2!BE61,"")</f>
        <v/>
      </c>
      <c r="BG61" s="128" t="str">
        <f aca="false">IFERROR(Limt2!BF61/GAMSlim2!BF61,"")</f>
        <v/>
      </c>
      <c r="BH61" s="128" t="str">
        <f aca="false">IFERROR(Limt2!BG61/GAMSlim2!BG61,"")</f>
        <v/>
      </c>
      <c r="BI61" s="128" t="str">
        <f aca="false">IFERROR(Limt2!BH61/GAMSlim2!BH61,"")</f>
        <v/>
      </c>
      <c r="BJ61" s="128" t="str">
        <f aca="false">IFERROR(Limt2!BI61/GAMSlim2!BI61,"")</f>
        <v/>
      </c>
    </row>
    <row r="62" customFormat="false" ht="12.75" hidden="false" customHeight="false" outlineLevel="0" collapsed="false">
      <c r="A62" s="0" t="str">
        <f aca="false">Limt2!A62</f>
        <v>CO2 in biosphere/shallow oceans (GTC), 2010</v>
      </c>
      <c r="B62" s="0" t="str">
        <f aca="false">GAMSbase!A62</f>
        <v>...Biosphere and Shallow Oceans, Year 2008</v>
      </c>
      <c r="C62" s="128" t="n">
        <f aca="false">IFERROR(Limt2!B62/GAMSlim2!B62,"")</f>
        <v>1</v>
      </c>
      <c r="D62" s="128" t="str">
        <f aca="false">IFERROR(Limt2!C62/GAMSlim2!C62,"")</f>
        <v/>
      </c>
      <c r="E62" s="128" t="str">
        <f aca="false">IFERROR(Limt2!D62/GAMSlim2!D62,"")</f>
        <v/>
      </c>
      <c r="F62" s="128" t="str">
        <f aca="false">IFERROR(Limt2!E62/GAMSlim2!E62,"")</f>
        <v/>
      </c>
      <c r="G62" s="128" t="str">
        <f aca="false">IFERROR(Limt2!F62/GAMSlim2!F62,"")</f>
        <v/>
      </c>
      <c r="H62" s="128" t="str">
        <f aca="false">IFERROR(Limt2!G62/GAMSlim2!G62,"")</f>
        <v/>
      </c>
      <c r="I62" s="128" t="str">
        <f aca="false">IFERROR(Limt2!H62/GAMSlim2!H62,"")</f>
        <v/>
      </c>
      <c r="J62" s="128" t="str">
        <f aca="false">IFERROR(Limt2!I62/GAMSlim2!I62,"")</f>
        <v/>
      </c>
      <c r="K62" s="128" t="str">
        <f aca="false">IFERROR(Limt2!J62/GAMSlim2!J62,"")</f>
        <v/>
      </c>
      <c r="L62" s="128" t="str">
        <f aca="false">IFERROR(Limt2!K62/GAMSlim2!K62,"")</f>
        <v/>
      </c>
      <c r="M62" s="128" t="str">
        <f aca="false">IFERROR(Limt2!L62/GAMSlim2!L62,"")</f>
        <v/>
      </c>
      <c r="N62" s="128" t="str">
        <f aca="false">IFERROR(Limt2!M62/GAMSlim2!M62,"")</f>
        <v/>
      </c>
      <c r="O62" s="128" t="str">
        <f aca="false">IFERROR(Limt2!N62/GAMSlim2!N62,"")</f>
        <v/>
      </c>
      <c r="P62" s="128" t="str">
        <f aca="false">IFERROR(Limt2!O62/GAMSlim2!O62,"")</f>
        <v/>
      </c>
      <c r="Q62" s="128" t="str">
        <f aca="false">IFERROR(Limt2!P62/GAMSlim2!P62,"")</f>
        <v/>
      </c>
      <c r="R62" s="128" t="str">
        <f aca="false">IFERROR(Limt2!Q62/GAMSlim2!Q62,"")</f>
        <v/>
      </c>
      <c r="S62" s="128" t="str">
        <f aca="false">IFERROR(Limt2!R62/GAMSlim2!R62,"")</f>
        <v/>
      </c>
      <c r="T62" s="128" t="str">
        <f aca="false">IFERROR(Limt2!S62/GAMSlim2!S62,"")</f>
        <v/>
      </c>
      <c r="U62" s="128" t="str">
        <f aca="false">IFERROR(Limt2!T62/GAMSlim2!T62,"")</f>
        <v/>
      </c>
      <c r="V62" s="128" t="str">
        <f aca="false">IFERROR(Limt2!U62/GAMSlim2!U62,"")</f>
        <v/>
      </c>
      <c r="W62" s="128" t="str">
        <f aca="false">IFERROR(Limt2!V62/GAMSlim2!V62,"")</f>
        <v/>
      </c>
      <c r="X62" s="128" t="str">
        <f aca="false">IFERROR(Limt2!W62/GAMSlim2!W62,"")</f>
        <v/>
      </c>
      <c r="Y62" s="128" t="str">
        <f aca="false">IFERROR(Limt2!X62/GAMSlim2!X62,"")</f>
        <v/>
      </c>
      <c r="Z62" s="128" t="str">
        <f aca="false">IFERROR(Limt2!Y62/GAMSlim2!Y62,"")</f>
        <v/>
      </c>
      <c r="AA62" s="128" t="str">
        <f aca="false">IFERROR(Limt2!Z62/GAMSlim2!Z62,"")</f>
        <v/>
      </c>
      <c r="AB62" s="128" t="str">
        <f aca="false">IFERROR(Limt2!AA62/GAMSlim2!AA62,"")</f>
        <v/>
      </c>
      <c r="AC62" s="128" t="str">
        <f aca="false">IFERROR(Limt2!AB62/GAMSlim2!AB62,"")</f>
        <v/>
      </c>
      <c r="AD62" s="128" t="str">
        <f aca="false">IFERROR(Limt2!AC62/GAMSlim2!AC62,"")</f>
        <v/>
      </c>
      <c r="AE62" s="128" t="str">
        <f aca="false">IFERROR(Limt2!AD62/GAMSlim2!AD62,"")</f>
        <v/>
      </c>
      <c r="AF62" s="128" t="str">
        <f aca="false">IFERROR(Limt2!AE62/GAMSlim2!AE62,"")</f>
        <v/>
      </c>
      <c r="AG62" s="128" t="str">
        <f aca="false">IFERROR(Limt2!AF62/GAMSlim2!AF62,"")</f>
        <v/>
      </c>
      <c r="AH62" s="128" t="str">
        <f aca="false">IFERROR(Limt2!AG62/GAMSlim2!AG62,"")</f>
        <v/>
      </c>
      <c r="AI62" s="128" t="str">
        <f aca="false">IFERROR(Limt2!AH62/GAMSlim2!AH62,"")</f>
        <v/>
      </c>
      <c r="AJ62" s="128" t="str">
        <f aca="false">IFERROR(Limt2!AI62/GAMSlim2!AI62,"")</f>
        <v/>
      </c>
      <c r="AK62" s="128" t="str">
        <f aca="false">IFERROR(Limt2!AJ62/GAMSlim2!AJ62,"")</f>
        <v/>
      </c>
      <c r="AL62" s="128" t="str">
        <f aca="false">IFERROR(Limt2!AK62/GAMSlim2!AK62,"")</f>
        <v/>
      </c>
      <c r="AM62" s="128" t="str">
        <f aca="false">IFERROR(Limt2!AL62/GAMSlim2!AL62,"")</f>
        <v/>
      </c>
      <c r="AN62" s="128" t="str">
        <f aca="false">IFERROR(Limt2!AM62/GAMSlim2!AM62,"")</f>
        <v/>
      </c>
      <c r="AO62" s="128" t="str">
        <f aca="false">IFERROR(Limt2!AN62/GAMSlim2!AN62,"")</f>
        <v/>
      </c>
      <c r="AP62" s="128" t="str">
        <f aca="false">IFERROR(Limt2!AO62/GAMSlim2!AO62,"")</f>
        <v/>
      </c>
      <c r="AQ62" s="128" t="str">
        <f aca="false">IFERROR(Limt2!AP62/GAMSlim2!AP62,"")</f>
        <v/>
      </c>
      <c r="AR62" s="128" t="str">
        <f aca="false">IFERROR(Limt2!AQ62/GAMSlim2!AQ62,"")</f>
        <v/>
      </c>
      <c r="AS62" s="128" t="str">
        <f aca="false">IFERROR(Limt2!AR62/GAMSlim2!AR62,"")</f>
        <v/>
      </c>
      <c r="AT62" s="128" t="str">
        <f aca="false">IFERROR(Limt2!AS62/GAMSlim2!AS62,"")</f>
        <v/>
      </c>
      <c r="AU62" s="128" t="str">
        <f aca="false">IFERROR(Limt2!AT62/GAMSlim2!AT62,"")</f>
        <v/>
      </c>
      <c r="AV62" s="128" t="str">
        <f aca="false">IFERROR(Limt2!AU62/GAMSlim2!AU62,"")</f>
        <v/>
      </c>
      <c r="AW62" s="128" t="str">
        <f aca="false">IFERROR(Limt2!AV62/GAMSlim2!AV62,"")</f>
        <v/>
      </c>
      <c r="AX62" s="128" t="str">
        <f aca="false">IFERROR(Limt2!AW62/GAMSlim2!AW62,"")</f>
        <v/>
      </c>
      <c r="AY62" s="128" t="str">
        <f aca="false">IFERROR(Limt2!AX62/GAMSlim2!AX62,"")</f>
        <v/>
      </c>
      <c r="AZ62" s="128" t="str">
        <f aca="false">IFERROR(Limt2!AY62/GAMSlim2!AY62,"")</f>
        <v/>
      </c>
      <c r="BA62" s="128" t="str">
        <f aca="false">IFERROR(Limt2!AZ62/GAMSlim2!AZ62,"")</f>
        <v/>
      </c>
      <c r="BB62" s="128" t="str">
        <f aca="false">IFERROR(Limt2!BA62/GAMSlim2!BA62,"")</f>
        <v/>
      </c>
      <c r="BC62" s="128" t="str">
        <f aca="false">IFERROR(Limt2!BB62/GAMSlim2!BB62,"")</f>
        <v/>
      </c>
      <c r="BD62" s="128" t="str">
        <f aca="false">IFERROR(Limt2!BC62/GAMSlim2!BC62,"")</f>
        <v/>
      </c>
      <c r="BE62" s="128" t="str">
        <f aca="false">IFERROR(Limt2!BD62/GAMSlim2!BD62,"")</f>
        <v/>
      </c>
      <c r="BF62" s="128" t="str">
        <f aca="false">IFERROR(Limt2!BE62/GAMSlim2!BE62,"")</f>
        <v/>
      </c>
      <c r="BG62" s="128" t="str">
        <f aca="false">IFERROR(Limt2!BF62/GAMSlim2!BF62,"")</f>
        <v/>
      </c>
      <c r="BH62" s="128" t="str">
        <f aca="false">IFERROR(Limt2!BG62/GAMSlim2!BG62,"")</f>
        <v/>
      </c>
      <c r="BI62" s="128" t="str">
        <f aca="false">IFERROR(Limt2!BH62/GAMSlim2!BH62,"")</f>
        <v/>
      </c>
      <c r="BJ62" s="128" t="str">
        <f aca="false">IFERROR(Limt2!BI62/GAMSlim2!BI62,"")</f>
        <v/>
      </c>
    </row>
    <row r="63" customFormat="false" ht="12.75" hidden="false" customHeight="false" outlineLevel="0" collapsed="false">
      <c r="A63" s="0" t="str">
        <f aca="false">Limt2!A63</f>
        <v>Initial concentration of CO2 in deep oceans (GTC), 2010</v>
      </c>
      <c r="B63" s="0" t="str">
        <f aca="false">GAMSbase!A63</f>
        <v>...Deep Oceans, Year 2008</v>
      </c>
      <c r="C63" s="128" t="n">
        <f aca="false">IFERROR(Limt2!B63/GAMSlim2!B63,"")</f>
        <v>1</v>
      </c>
      <c r="D63" s="128" t="str">
        <f aca="false">IFERROR(Limt2!C63/GAMSlim2!C63,"")</f>
        <v/>
      </c>
      <c r="E63" s="128" t="str">
        <f aca="false">IFERROR(Limt2!D63/GAMSlim2!D63,"")</f>
        <v/>
      </c>
      <c r="F63" s="128" t="str">
        <f aca="false">IFERROR(Limt2!E63/GAMSlim2!E63,"")</f>
        <v/>
      </c>
      <c r="G63" s="128" t="str">
        <f aca="false">IFERROR(Limt2!F63/GAMSlim2!F63,"")</f>
        <v/>
      </c>
      <c r="H63" s="128" t="str">
        <f aca="false">IFERROR(Limt2!G63/GAMSlim2!G63,"")</f>
        <v/>
      </c>
      <c r="I63" s="128" t="str">
        <f aca="false">IFERROR(Limt2!H63/GAMSlim2!H63,"")</f>
        <v/>
      </c>
      <c r="J63" s="128" t="str">
        <f aca="false">IFERROR(Limt2!I63/GAMSlim2!I63,"")</f>
        <v/>
      </c>
      <c r="K63" s="128" t="str">
        <f aca="false">IFERROR(Limt2!J63/GAMSlim2!J63,"")</f>
        <v/>
      </c>
      <c r="L63" s="128" t="str">
        <f aca="false">IFERROR(Limt2!K63/GAMSlim2!K63,"")</f>
        <v/>
      </c>
      <c r="M63" s="128" t="str">
        <f aca="false">IFERROR(Limt2!L63/GAMSlim2!L63,"")</f>
        <v/>
      </c>
      <c r="N63" s="128" t="str">
        <f aca="false">IFERROR(Limt2!M63/GAMSlim2!M63,"")</f>
        <v/>
      </c>
      <c r="O63" s="128" t="str">
        <f aca="false">IFERROR(Limt2!N63/GAMSlim2!N63,"")</f>
        <v/>
      </c>
      <c r="P63" s="128" t="str">
        <f aca="false">IFERROR(Limt2!O63/GAMSlim2!O63,"")</f>
        <v/>
      </c>
      <c r="Q63" s="128" t="str">
        <f aca="false">IFERROR(Limt2!P63/GAMSlim2!P63,"")</f>
        <v/>
      </c>
      <c r="R63" s="128" t="str">
        <f aca="false">IFERROR(Limt2!Q63/GAMSlim2!Q63,"")</f>
        <v/>
      </c>
      <c r="S63" s="128" t="str">
        <f aca="false">IFERROR(Limt2!R63/GAMSlim2!R63,"")</f>
        <v/>
      </c>
      <c r="T63" s="128" t="str">
        <f aca="false">IFERROR(Limt2!S63/GAMSlim2!S63,"")</f>
        <v/>
      </c>
      <c r="U63" s="128" t="str">
        <f aca="false">IFERROR(Limt2!T63/GAMSlim2!T63,"")</f>
        <v/>
      </c>
      <c r="V63" s="128" t="str">
        <f aca="false">IFERROR(Limt2!U63/GAMSlim2!U63,"")</f>
        <v/>
      </c>
      <c r="W63" s="128" t="str">
        <f aca="false">IFERROR(Limt2!V63/GAMSlim2!V63,"")</f>
        <v/>
      </c>
      <c r="X63" s="128" t="str">
        <f aca="false">IFERROR(Limt2!W63/GAMSlim2!W63,"")</f>
        <v/>
      </c>
      <c r="Y63" s="128" t="str">
        <f aca="false">IFERROR(Limt2!X63/GAMSlim2!X63,"")</f>
        <v/>
      </c>
      <c r="Z63" s="128" t="str">
        <f aca="false">IFERROR(Limt2!Y63/GAMSlim2!Y63,"")</f>
        <v/>
      </c>
      <c r="AA63" s="128" t="str">
        <f aca="false">IFERROR(Limt2!Z63/GAMSlim2!Z63,"")</f>
        <v/>
      </c>
      <c r="AB63" s="128" t="str">
        <f aca="false">IFERROR(Limt2!AA63/GAMSlim2!AA63,"")</f>
        <v/>
      </c>
      <c r="AC63" s="128" t="str">
        <f aca="false">IFERROR(Limt2!AB63/GAMSlim2!AB63,"")</f>
        <v/>
      </c>
      <c r="AD63" s="128" t="str">
        <f aca="false">IFERROR(Limt2!AC63/GAMSlim2!AC63,"")</f>
        <v/>
      </c>
      <c r="AE63" s="128" t="str">
        <f aca="false">IFERROR(Limt2!AD63/GAMSlim2!AD63,"")</f>
        <v/>
      </c>
      <c r="AF63" s="128" t="str">
        <f aca="false">IFERROR(Limt2!AE63/GAMSlim2!AE63,"")</f>
        <v/>
      </c>
      <c r="AG63" s="128" t="str">
        <f aca="false">IFERROR(Limt2!AF63/GAMSlim2!AF63,"")</f>
        <v/>
      </c>
      <c r="AH63" s="128" t="str">
        <f aca="false">IFERROR(Limt2!AG63/GAMSlim2!AG63,"")</f>
        <v/>
      </c>
      <c r="AI63" s="128" t="str">
        <f aca="false">IFERROR(Limt2!AH63/GAMSlim2!AH63,"")</f>
        <v/>
      </c>
      <c r="AJ63" s="128" t="str">
        <f aca="false">IFERROR(Limt2!AI63/GAMSlim2!AI63,"")</f>
        <v/>
      </c>
      <c r="AK63" s="128" t="str">
        <f aca="false">IFERROR(Limt2!AJ63/GAMSlim2!AJ63,"")</f>
        <v/>
      </c>
      <c r="AL63" s="128" t="str">
        <f aca="false">IFERROR(Limt2!AK63/GAMSlim2!AK63,"")</f>
        <v/>
      </c>
      <c r="AM63" s="128" t="str">
        <f aca="false">IFERROR(Limt2!AL63/GAMSlim2!AL63,"")</f>
        <v/>
      </c>
      <c r="AN63" s="128" t="str">
        <f aca="false">IFERROR(Limt2!AM63/GAMSlim2!AM63,"")</f>
        <v/>
      </c>
      <c r="AO63" s="128" t="str">
        <f aca="false">IFERROR(Limt2!AN63/GAMSlim2!AN63,"")</f>
        <v/>
      </c>
      <c r="AP63" s="128" t="str">
        <f aca="false">IFERROR(Limt2!AO63/GAMSlim2!AO63,"")</f>
        <v/>
      </c>
      <c r="AQ63" s="128" t="str">
        <f aca="false">IFERROR(Limt2!AP63/GAMSlim2!AP63,"")</f>
        <v/>
      </c>
      <c r="AR63" s="128" t="str">
        <f aca="false">IFERROR(Limt2!AQ63/GAMSlim2!AQ63,"")</f>
        <v/>
      </c>
      <c r="AS63" s="128" t="str">
        <f aca="false">IFERROR(Limt2!AR63/GAMSlim2!AR63,"")</f>
        <v/>
      </c>
      <c r="AT63" s="128" t="str">
        <f aca="false">IFERROR(Limt2!AS63/GAMSlim2!AS63,"")</f>
        <v/>
      </c>
      <c r="AU63" s="128" t="str">
        <f aca="false">IFERROR(Limt2!AT63/GAMSlim2!AT63,"")</f>
        <v/>
      </c>
      <c r="AV63" s="128" t="str">
        <f aca="false">IFERROR(Limt2!AU63/GAMSlim2!AU63,"")</f>
        <v/>
      </c>
      <c r="AW63" s="128" t="str">
        <f aca="false">IFERROR(Limt2!AV63/GAMSlim2!AV63,"")</f>
        <v/>
      </c>
      <c r="AX63" s="128" t="str">
        <f aca="false">IFERROR(Limt2!AW63/GAMSlim2!AW63,"")</f>
        <v/>
      </c>
      <c r="AY63" s="128" t="str">
        <f aca="false">IFERROR(Limt2!AX63/GAMSlim2!AX63,"")</f>
        <v/>
      </c>
      <c r="AZ63" s="128" t="str">
        <f aca="false">IFERROR(Limt2!AY63/GAMSlim2!AY63,"")</f>
        <v/>
      </c>
      <c r="BA63" s="128" t="str">
        <f aca="false">IFERROR(Limt2!AZ63/GAMSlim2!AZ63,"")</f>
        <v/>
      </c>
      <c r="BB63" s="128" t="str">
        <f aca="false">IFERROR(Limt2!BA63/GAMSlim2!BA63,"")</f>
        <v/>
      </c>
      <c r="BC63" s="128" t="str">
        <f aca="false">IFERROR(Limt2!BB63/GAMSlim2!BB63,"")</f>
        <v/>
      </c>
      <c r="BD63" s="128" t="str">
        <f aca="false">IFERROR(Limt2!BC63/GAMSlim2!BC63,"")</f>
        <v/>
      </c>
      <c r="BE63" s="128" t="str">
        <f aca="false">IFERROR(Limt2!BD63/GAMSlim2!BD63,"")</f>
        <v/>
      </c>
      <c r="BF63" s="128" t="str">
        <f aca="false">IFERROR(Limt2!BE63/GAMSlim2!BE63,"")</f>
        <v/>
      </c>
      <c r="BG63" s="128" t="str">
        <f aca="false">IFERROR(Limt2!BF63/GAMSlim2!BF63,"")</f>
        <v/>
      </c>
      <c r="BH63" s="128" t="str">
        <f aca="false">IFERROR(Limt2!BG63/GAMSlim2!BG63,"")</f>
        <v/>
      </c>
      <c r="BI63" s="128" t="str">
        <f aca="false">IFERROR(Limt2!BH63/GAMSlim2!BH63,"")</f>
        <v/>
      </c>
      <c r="BJ63" s="128" t="str">
        <f aca="false">IFERROR(Limt2!BI63/GAMSlim2!BI63,"")</f>
        <v/>
      </c>
    </row>
    <row r="64" customFormat="false" ht="12.75" hidden="false" customHeight="false" outlineLevel="0" collapsed="false">
      <c r="A64" s="0" t="str">
        <f aca="false">Limt2!A64</f>
        <v>CARBON CYCLE PARAMETERS (per 5 year period)</v>
      </c>
      <c r="B64" s="0" t="str">
        <f aca="false">GAMSbase!A64</f>
        <v>* CARBON CYCLE PARAMETERS</v>
      </c>
      <c r="C64" s="128" t="str">
        <f aca="false">IFERROR(Limt2!B64/GAMSlim2!B64,"")</f>
        <v/>
      </c>
      <c r="D64" s="128" t="str">
        <f aca="false">IFERROR(Limt2!C64/GAMSlim2!C64,"")</f>
        <v/>
      </c>
      <c r="E64" s="128" t="str">
        <f aca="false">IFERROR(Limt2!D64/GAMSlim2!D64,"")</f>
        <v/>
      </c>
      <c r="F64" s="128" t="str">
        <f aca="false">IFERROR(Limt2!E64/GAMSlim2!E64,"")</f>
        <v/>
      </c>
      <c r="G64" s="128" t="str">
        <f aca="false">IFERROR(Limt2!F64/GAMSlim2!F64,"")</f>
        <v/>
      </c>
      <c r="H64" s="128" t="str">
        <f aca="false">IFERROR(Limt2!G64/GAMSlim2!G64,"")</f>
        <v/>
      </c>
      <c r="I64" s="128" t="str">
        <f aca="false">IFERROR(Limt2!H64/GAMSlim2!H64,"")</f>
        <v/>
      </c>
      <c r="J64" s="128" t="str">
        <f aca="false">IFERROR(Limt2!I64/GAMSlim2!I64,"")</f>
        <v/>
      </c>
      <c r="K64" s="128" t="str">
        <f aca="false">IFERROR(Limt2!J64/GAMSlim2!J64,"")</f>
        <v/>
      </c>
      <c r="L64" s="128" t="str">
        <f aca="false">IFERROR(Limt2!K64/GAMSlim2!K64,"")</f>
        <v/>
      </c>
      <c r="M64" s="128" t="str">
        <f aca="false">IFERROR(Limt2!L64/GAMSlim2!L64,"")</f>
        <v/>
      </c>
      <c r="N64" s="128" t="str">
        <f aca="false">IFERROR(Limt2!M64/GAMSlim2!M64,"")</f>
        <v/>
      </c>
      <c r="O64" s="128" t="str">
        <f aca="false">IFERROR(Limt2!N64/GAMSlim2!N64,"")</f>
        <v/>
      </c>
      <c r="P64" s="128" t="str">
        <f aca="false">IFERROR(Limt2!O64/GAMSlim2!O64,"")</f>
        <v/>
      </c>
      <c r="Q64" s="128" t="str">
        <f aca="false">IFERROR(Limt2!P64/GAMSlim2!P64,"")</f>
        <v/>
      </c>
      <c r="R64" s="128" t="str">
        <f aca="false">IFERROR(Limt2!Q64/GAMSlim2!Q64,"")</f>
        <v/>
      </c>
      <c r="S64" s="128" t="str">
        <f aca="false">IFERROR(Limt2!R64/GAMSlim2!R64,"")</f>
        <v/>
      </c>
      <c r="T64" s="128" t="str">
        <f aca="false">IFERROR(Limt2!S64/GAMSlim2!S64,"")</f>
        <v/>
      </c>
      <c r="U64" s="128" t="str">
        <f aca="false">IFERROR(Limt2!T64/GAMSlim2!T64,"")</f>
        <v/>
      </c>
      <c r="V64" s="128" t="str">
        <f aca="false">IFERROR(Limt2!U64/GAMSlim2!U64,"")</f>
        <v/>
      </c>
      <c r="W64" s="128" t="str">
        <f aca="false">IFERROR(Limt2!V64/GAMSlim2!V64,"")</f>
        <v/>
      </c>
      <c r="X64" s="128" t="str">
        <f aca="false">IFERROR(Limt2!W64/GAMSlim2!W64,"")</f>
        <v/>
      </c>
      <c r="Y64" s="128" t="str">
        <f aca="false">IFERROR(Limt2!X64/GAMSlim2!X64,"")</f>
        <v/>
      </c>
      <c r="Z64" s="128" t="str">
        <f aca="false">IFERROR(Limt2!Y64/GAMSlim2!Y64,"")</f>
        <v/>
      </c>
      <c r="AA64" s="128" t="str">
        <f aca="false">IFERROR(Limt2!Z64/GAMSlim2!Z64,"")</f>
        <v/>
      </c>
      <c r="AB64" s="128" t="str">
        <f aca="false">IFERROR(Limt2!AA64/GAMSlim2!AA64,"")</f>
        <v/>
      </c>
      <c r="AC64" s="128" t="str">
        <f aca="false">IFERROR(Limt2!AB64/GAMSlim2!AB64,"")</f>
        <v/>
      </c>
      <c r="AD64" s="128" t="str">
        <f aca="false">IFERROR(Limt2!AC64/GAMSlim2!AC64,"")</f>
        <v/>
      </c>
      <c r="AE64" s="128" t="str">
        <f aca="false">IFERROR(Limt2!AD64/GAMSlim2!AD64,"")</f>
        <v/>
      </c>
      <c r="AF64" s="128" t="str">
        <f aca="false">IFERROR(Limt2!AE64/GAMSlim2!AE64,"")</f>
        <v/>
      </c>
      <c r="AG64" s="128" t="str">
        <f aca="false">IFERROR(Limt2!AF64/GAMSlim2!AF64,"")</f>
        <v/>
      </c>
      <c r="AH64" s="128" t="str">
        <f aca="false">IFERROR(Limt2!AG64/GAMSlim2!AG64,"")</f>
        <v/>
      </c>
      <c r="AI64" s="128" t="str">
        <f aca="false">IFERROR(Limt2!AH64/GAMSlim2!AH64,"")</f>
        <v/>
      </c>
      <c r="AJ64" s="128" t="str">
        <f aca="false">IFERROR(Limt2!AI64/GAMSlim2!AI64,"")</f>
        <v/>
      </c>
      <c r="AK64" s="128" t="str">
        <f aca="false">IFERROR(Limt2!AJ64/GAMSlim2!AJ64,"")</f>
        <v/>
      </c>
      <c r="AL64" s="128" t="str">
        <f aca="false">IFERROR(Limt2!AK64/GAMSlim2!AK64,"")</f>
        <v/>
      </c>
      <c r="AM64" s="128" t="str">
        <f aca="false">IFERROR(Limt2!AL64/GAMSlim2!AL64,"")</f>
        <v/>
      </c>
      <c r="AN64" s="128" t="str">
        <f aca="false">IFERROR(Limt2!AM64/GAMSlim2!AM64,"")</f>
        <v/>
      </c>
      <c r="AO64" s="128" t="str">
        <f aca="false">IFERROR(Limt2!AN64/GAMSlim2!AN64,"")</f>
        <v/>
      </c>
      <c r="AP64" s="128" t="str">
        <f aca="false">IFERROR(Limt2!AO64/GAMSlim2!AO64,"")</f>
        <v/>
      </c>
      <c r="AQ64" s="128" t="str">
        <f aca="false">IFERROR(Limt2!AP64/GAMSlim2!AP64,"")</f>
        <v/>
      </c>
      <c r="AR64" s="128" t="str">
        <f aca="false">IFERROR(Limt2!AQ64/GAMSlim2!AQ64,"")</f>
        <v/>
      </c>
      <c r="AS64" s="128" t="str">
        <f aca="false">IFERROR(Limt2!AR64/GAMSlim2!AR64,"")</f>
        <v/>
      </c>
      <c r="AT64" s="128" t="str">
        <f aca="false">IFERROR(Limt2!AS64/GAMSlim2!AS64,"")</f>
        <v/>
      </c>
      <c r="AU64" s="128" t="str">
        <f aca="false">IFERROR(Limt2!AT64/GAMSlim2!AT64,"")</f>
        <v/>
      </c>
      <c r="AV64" s="128" t="str">
        <f aca="false">IFERROR(Limt2!AU64/GAMSlim2!AU64,"")</f>
        <v/>
      </c>
      <c r="AW64" s="128" t="str">
        <f aca="false">IFERROR(Limt2!AV64/GAMSlim2!AV64,"")</f>
        <v/>
      </c>
      <c r="AX64" s="128" t="str">
        <f aca="false">IFERROR(Limt2!AW64/GAMSlim2!AW64,"")</f>
        <v/>
      </c>
      <c r="AY64" s="128" t="str">
        <f aca="false">IFERROR(Limt2!AX64/GAMSlim2!AX64,"")</f>
        <v/>
      </c>
      <c r="AZ64" s="128" t="str">
        <f aca="false">IFERROR(Limt2!AY64/GAMSlim2!AY64,"")</f>
        <v/>
      </c>
      <c r="BA64" s="128" t="str">
        <f aca="false">IFERROR(Limt2!AZ64/GAMSlim2!AZ64,"")</f>
        <v/>
      </c>
      <c r="BB64" s="128" t="str">
        <f aca="false">IFERROR(Limt2!BA64/GAMSlim2!BA64,"")</f>
        <v/>
      </c>
      <c r="BC64" s="128" t="str">
        <f aca="false">IFERROR(Limt2!BB64/GAMSlim2!BB64,"")</f>
        <v/>
      </c>
      <c r="BD64" s="128" t="str">
        <f aca="false">IFERROR(Limt2!BC64/GAMSlim2!BC64,"")</f>
        <v/>
      </c>
      <c r="BE64" s="128" t="str">
        <f aca="false">IFERROR(Limt2!BD64/GAMSlim2!BD64,"")</f>
        <v/>
      </c>
      <c r="BF64" s="128" t="str">
        <f aca="false">IFERROR(Limt2!BE64/GAMSlim2!BE64,"")</f>
        <v/>
      </c>
      <c r="BG64" s="128" t="str">
        <f aca="false">IFERROR(Limt2!BF64/GAMSlim2!BF64,"")</f>
        <v/>
      </c>
      <c r="BH64" s="128" t="str">
        <f aca="false">IFERROR(Limt2!BG64/GAMSlim2!BG64,"")</f>
        <v/>
      </c>
      <c r="BI64" s="128" t="str">
        <f aca="false">IFERROR(Limt2!BH64/GAMSlim2!BH64,"")</f>
        <v/>
      </c>
      <c r="BJ64" s="128" t="str">
        <f aca="false">IFERROR(Limt2!BI64/GAMSlim2!BI64,"")</f>
        <v/>
      </c>
    </row>
    <row r="65" customFormat="false" ht="12.75" hidden="false" customHeight="false" outlineLevel="0" collapsed="false">
      <c r="A65" s="0" t="str">
        <f aca="false">Limt2!A65</f>
        <v>      Atmosphere to atmosphere (b11)</v>
      </c>
      <c r="B65" s="0" t="str">
        <f aca="false">GAMSbase!A65</f>
        <v>AtA b11</v>
      </c>
      <c r="C65" s="128" t="n">
        <f aca="false">IFERROR(Limt2!B65/GAMSlim2!B65,"")</f>
        <v>1</v>
      </c>
      <c r="D65" s="128" t="str">
        <f aca="false">IFERROR(Limt2!C65/GAMSlim2!C65,"")</f>
        <v/>
      </c>
      <c r="E65" s="128" t="str">
        <f aca="false">IFERROR(Limt2!D65/GAMSlim2!D65,"")</f>
        <v/>
      </c>
      <c r="F65" s="128" t="str">
        <f aca="false">IFERROR(Limt2!E65/GAMSlim2!E65,"")</f>
        <v/>
      </c>
      <c r="G65" s="128" t="str">
        <f aca="false">IFERROR(Limt2!F65/GAMSlim2!F65,"")</f>
        <v/>
      </c>
      <c r="H65" s="128" t="str">
        <f aca="false">IFERROR(Limt2!G65/GAMSlim2!G65,"")</f>
        <v/>
      </c>
      <c r="I65" s="128" t="str">
        <f aca="false">IFERROR(Limt2!H65/GAMSlim2!H65,"")</f>
        <v/>
      </c>
      <c r="J65" s="128" t="str">
        <f aca="false">IFERROR(Limt2!I65/GAMSlim2!I65,"")</f>
        <v/>
      </c>
      <c r="K65" s="128" t="str">
        <f aca="false">IFERROR(Limt2!J65/GAMSlim2!J65,"")</f>
        <v/>
      </c>
      <c r="L65" s="128" t="str">
        <f aca="false">IFERROR(Limt2!K65/GAMSlim2!K65,"")</f>
        <v/>
      </c>
      <c r="M65" s="128" t="str">
        <f aca="false">IFERROR(Limt2!L65/GAMSlim2!L65,"")</f>
        <v/>
      </c>
      <c r="N65" s="128" t="str">
        <f aca="false">IFERROR(Limt2!M65/GAMSlim2!M65,"")</f>
        <v/>
      </c>
      <c r="O65" s="128" t="str">
        <f aca="false">IFERROR(Limt2!N65/GAMSlim2!N65,"")</f>
        <v/>
      </c>
      <c r="P65" s="128" t="str">
        <f aca="false">IFERROR(Limt2!O65/GAMSlim2!O65,"")</f>
        <v/>
      </c>
      <c r="Q65" s="128" t="str">
        <f aca="false">IFERROR(Limt2!P65/GAMSlim2!P65,"")</f>
        <v/>
      </c>
      <c r="R65" s="128" t="str">
        <f aca="false">IFERROR(Limt2!Q65/GAMSlim2!Q65,"")</f>
        <v/>
      </c>
      <c r="S65" s="128" t="str">
        <f aca="false">IFERROR(Limt2!R65/GAMSlim2!R65,"")</f>
        <v/>
      </c>
      <c r="T65" s="128" t="str">
        <f aca="false">IFERROR(Limt2!S65/GAMSlim2!S65,"")</f>
        <v/>
      </c>
      <c r="U65" s="128" t="str">
        <f aca="false">IFERROR(Limt2!T65/GAMSlim2!T65,"")</f>
        <v/>
      </c>
      <c r="V65" s="128" t="str">
        <f aca="false">IFERROR(Limt2!U65/GAMSlim2!U65,"")</f>
        <v/>
      </c>
      <c r="W65" s="128" t="str">
        <f aca="false">IFERROR(Limt2!V65/GAMSlim2!V65,"")</f>
        <v/>
      </c>
      <c r="X65" s="128" t="str">
        <f aca="false">IFERROR(Limt2!W65/GAMSlim2!W65,"")</f>
        <v/>
      </c>
      <c r="Y65" s="128" t="str">
        <f aca="false">IFERROR(Limt2!X65/GAMSlim2!X65,"")</f>
        <v/>
      </c>
      <c r="Z65" s="128" t="str">
        <f aca="false">IFERROR(Limt2!Y65/GAMSlim2!Y65,"")</f>
        <v/>
      </c>
      <c r="AA65" s="128" t="str">
        <f aca="false">IFERROR(Limt2!Z65/GAMSlim2!Z65,"")</f>
        <v/>
      </c>
      <c r="AB65" s="128" t="str">
        <f aca="false">IFERROR(Limt2!AA65/GAMSlim2!AA65,"")</f>
        <v/>
      </c>
      <c r="AC65" s="128" t="str">
        <f aca="false">IFERROR(Limt2!AB65/GAMSlim2!AB65,"")</f>
        <v/>
      </c>
      <c r="AD65" s="128" t="str">
        <f aca="false">IFERROR(Limt2!AC65/GAMSlim2!AC65,"")</f>
        <v/>
      </c>
      <c r="AE65" s="128" t="str">
        <f aca="false">IFERROR(Limt2!AD65/GAMSlim2!AD65,"")</f>
        <v/>
      </c>
      <c r="AF65" s="128" t="str">
        <f aca="false">IFERROR(Limt2!AE65/GAMSlim2!AE65,"")</f>
        <v/>
      </c>
      <c r="AG65" s="128" t="str">
        <f aca="false">IFERROR(Limt2!AF65/GAMSlim2!AF65,"")</f>
        <v/>
      </c>
      <c r="AH65" s="128" t="str">
        <f aca="false">IFERROR(Limt2!AG65/GAMSlim2!AG65,"")</f>
        <v/>
      </c>
      <c r="AI65" s="128" t="str">
        <f aca="false">IFERROR(Limt2!AH65/GAMSlim2!AH65,"")</f>
        <v/>
      </c>
      <c r="AJ65" s="128" t="str">
        <f aca="false">IFERROR(Limt2!AI65/GAMSlim2!AI65,"")</f>
        <v/>
      </c>
      <c r="AK65" s="128" t="str">
        <f aca="false">IFERROR(Limt2!AJ65/GAMSlim2!AJ65,"")</f>
        <v/>
      </c>
      <c r="AL65" s="128" t="str">
        <f aca="false">IFERROR(Limt2!AK65/GAMSlim2!AK65,"")</f>
        <v/>
      </c>
      <c r="AM65" s="128" t="str">
        <f aca="false">IFERROR(Limt2!AL65/GAMSlim2!AL65,"")</f>
        <v/>
      </c>
      <c r="AN65" s="128" t="str">
        <f aca="false">IFERROR(Limt2!AM65/GAMSlim2!AM65,"")</f>
        <v/>
      </c>
      <c r="AO65" s="128" t="str">
        <f aca="false">IFERROR(Limt2!AN65/GAMSlim2!AN65,"")</f>
        <v/>
      </c>
      <c r="AP65" s="128" t="str">
        <f aca="false">IFERROR(Limt2!AO65/GAMSlim2!AO65,"")</f>
        <v/>
      </c>
      <c r="AQ65" s="128" t="str">
        <f aca="false">IFERROR(Limt2!AP65/GAMSlim2!AP65,"")</f>
        <v/>
      </c>
      <c r="AR65" s="128" t="str">
        <f aca="false">IFERROR(Limt2!AQ65/GAMSlim2!AQ65,"")</f>
        <v/>
      </c>
      <c r="AS65" s="128" t="str">
        <f aca="false">IFERROR(Limt2!AR65/GAMSlim2!AR65,"")</f>
        <v/>
      </c>
      <c r="AT65" s="128" t="str">
        <f aca="false">IFERROR(Limt2!AS65/GAMSlim2!AS65,"")</f>
        <v/>
      </c>
      <c r="AU65" s="128" t="str">
        <f aca="false">IFERROR(Limt2!AT65/GAMSlim2!AT65,"")</f>
        <v/>
      </c>
      <c r="AV65" s="128" t="str">
        <f aca="false">IFERROR(Limt2!AU65/GAMSlim2!AU65,"")</f>
        <v/>
      </c>
      <c r="AW65" s="128" t="str">
        <f aca="false">IFERROR(Limt2!AV65/GAMSlim2!AV65,"")</f>
        <v/>
      </c>
      <c r="AX65" s="128" t="str">
        <f aca="false">IFERROR(Limt2!AW65/GAMSlim2!AW65,"")</f>
        <v/>
      </c>
      <c r="AY65" s="128" t="str">
        <f aca="false">IFERROR(Limt2!AX65/GAMSlim2!AX65,"")</f>
        <v/>
      </c>
      <c r="AZ65" s="128" t="str">
        <f aca="false">IFERROR(Limt2!AY65/GAMSlim2!AY65,"")</f>
        <v/>
      </c>
      <c r="BA65" s="128" t="str">
        <f aca="false">IFERROR(Limt2!AZ65/GAMSlim2!AZ65,"")</f>
        <v/>
      </c>
      <c r="BB65" s="128" t="str">
        <f aca="false">IFERROR(Limt2!BA65/GAMSlim2!BA65,"")</f>
        <v/>
      </c>
      <c r="BC65" s="128" t="str">
        <f aca="false">IFERROR(Limt2!BB65/GAMSlim2!BB65,"")</f>
        <v/>
      </c>
      <c r="BD65" s="128" t="str">
        <f aca="false">IFERROR(Limt2!BC65/GAMSlim2!BC65,"")</f>
        <v/>
      </c>
      <c r="BE65" s="128" t="str">
        <f aca="false">IFERROR(Limt2!BD65/GAMSlim2!BD65,"")</f>
        <v/>
      </c>
      <c r="BF65" s="128" t="str">
        <f aca="false">IFERROR(Limt2!BE65/GAMSlim2!BE65,"")</f>
        <v/>
      </c>
      <c r="BG65" s="128" t="str">
        <f aca="false">IFERROR(Limt2!BF65/GAMSlim2!BF65,"")</f>
        <v/>
      </c>
      <c r="BH65" s="128" t="str">
        <f aca="false">IFERROR(Limt2!BG65/GAMSlim2!BG65,"")</f>
        <v/>
      </c>
      <c r="BI65" s="128" t="str">
        <f aca="false">IFERROR(Limt2!BH65/GAMSlim2!BH65,"")</f>
        <v/>
      </c>
      <c r="BJ65" s="128" t="str">
        <f aca="false">IFERROR(Limt2!BI65/GAMSlim2!BI65,"")</f>
        <v/>
      </c>
    </row>
    <row r="66" customFormat="false" ht="12.75" hidden="false" customHeight="false" outlineLevel="0" collapsed="false">
      <c r="A66" s="0" t="str">
        <f aca="false">Limt2!A66</f>
        <v>       Biosphere/shallow oceans to atmosphere (b21)</v>
      </c>
      <c r="B66" s="0" t="str">
        <f aca="false">GAMSbase!A66</f>
        <v>BtA b21</v>
      </c>
      <c r="C66" s="128" t="n">
        <f aca="false">IFERROR(Limt2!B66/GAMSlim2!B66,"")</f>
        <v>0.999999999710111</v>
      </c>
      <c r="D66" s="128" t="str">
        <f aca="false">IFERROR(Limt2!C66/GAMSlim2!C66,"")</f>
        <v/>
      </c>
      <c r="E66" s="128" t="str">
        <f aca="false">IFERROR(Limt2!D66/GAMSlim2!D66,"")</f>
        <v/>
      </c>
      <c r="F66" s="128" t="str">
        <f aca="false">IFERROR(Limt2!E66/GAMSlim2!E66,"")</f>
        <v/>
      </c>
      <c r="G66" s="128" t="str">
        <f aca="false">IFERROR(Limt2!F66/GAMSlim2!F66,"")</f>
        <v/>
      </c>
      <c r="H66" s="128" t="str">
        <f aca="false">IFERROR(Limt2!G66/GAMSlim2!G66,"")</f>
        <v/>
      </c>
      <c r="I66" s="128" t="str">
        <f aca="false">IFERROR(Limt2!H66/GAMSlim2!H66,"")</f>
        <v/>
      </c>
      <c r="J66" s="128" t="str">
        <f aca="false">IFERROR(Limt2!I66/GAMSlim2!I66,"")</f>
        <v/>
      </c>
      <c r="K66" s="128" t="str">
        <f aca="false">IFERROR(Limt2!J66/GAMSlim2!J66,"")</f>
        <v/>
      </c>
      <c r="L66" s="128" t="str">
        <f aca="false">IFERROR(Limt2!K66/GAMSlim2!K66,"")</f>
        <v/>
      </c>
      <c r="M66" s="128" t="str">
        <f aca="false">IFERROR(Limt2!L66/GAMSlim2!L66,"")</f>
        <v/>
      </c>
      <c r="N66" s="128" t="str">
        <f aca="false">IFERROR(Limt2!M66/GAMSlim2!M66,"")</f>
        <v/>
      </c>
      <c r="O66" s="128" t="str">
        <f aca="false">IFERROR(Limt2!N66/GAMSlim2!N66,"")</f>
        <v/>
      </c>
      <c r="P66" s="128" t="str">
        <f aca="false">IFERROR(Limt2!O66/GAMSlim2!O66,"")</f>
        <v/>
      </c>
      <c r="Q66" s="128" t="str">
        <f aca="false">IFERROR(Limt2!P66/GAMSlim2!P66,"")</f>
        <v/>
      </c>
      <c r="R66" s="128" t="str">
        <f aca="false">IFERROR(Limt2!Q66/GAMSlim2!Q66,"")</f>
        <v/>
      </c>
      <c r="S66" s="128" t="str">
        <f aca="false">IFERROR(Limt2!R66/GAMSlim2!R66,"")</f>
        <v/>
      </c>
      <c r="T66" s="128" t="str">
        <f aca="false">IFERROR(Limt2!S66/GAMSlim2!S66,"")</f>
        <v/>
      </c>
      <c r="U66" s="128" t="str">
        <f aca="false">IFERROR(Limt2!T66/GAMSlim2!T66,"")</f>
        <v/>
      </c>
      <c r="V66" s="128" t="str">
        <f aca="false">IFERROR(Limt2!U66/GAMSlim2!U66,"")</f>
        <v/>
      </c>
      <c r="W66" s="128" t="str">
        <f aca="false">IFERROR(Limt2!V66/GAMSlim2!V66,"")</f>
        <v/>
      </c>
      <c r="X66" s="128" t="str">
        <f aca="false">IFERROR(Limt2!W66/GAMSlim2!W66,"")</f>
        <v/>
      </c>
      <c r="Y66" s="128" t="str">
        <f aca="false">IFERROR(Limt2!X66/GAMSlim2!X66,"")</f>
        <v/>
      </c>
      <c r="Z66" s="128" t="str">
        <f aca="false">IFERROR(Limt2!Y66/GAMSlim2!Y66,"")</f>
        <v/>
      </c>
      <c r="AA66" s="128" t="str">
        <f aca="false">IFERROR(Limt2!Z66/GAMSlim2!Z66,"")</f>
        <v/>
      </c>
      <c r="AB66" s="128" t="str">
        <f aca="false">IFERROR(Limt2!AA66/GAMSlim2!AA66,"")</f>
        <v/>
      </c>
      <c r="AC66" s="128" t="str">
        <f aca="false">IFERROR(Limt2!AB66/GAMSlim2!AB66,"")</f>
        <v/>
      </c>
      <c r="AD66" s="128" t="str">
        <f aca="false">IFERROR(Limt2!AC66/GAMSlim2!AC66,"")</f>
        <v/>
      </c>
      <c r="AE66" s="128" t="str">
        <f aca="false">IFERROR(Limt2!AD66/GAMSlim2!AD66,"")</f>
        <v/>
      </c>
      <c r="AF66" s="128" t="str">
        <f aca="false">IFERROR(Limt2!AE66/GAMSlim2!AE66,"")</f>
        <v/>
      </c>
      <c r="AG66" s="128" t="str">
        <f aca="false">IFERROR(Limt2!AF66/GAMSlim2!AF66,"")</f>
        <v/>
      </c>
      <c r="AH66" s="128" t="str">
        <f aca="false">IFERROR(Limt2!AG66/GAMSlim2!AG66,"")</f>
        <v/>
      </c>
      <c r="AI66" s="128" t="str">
        <f aca="false">IFERROR(Limt2!AH66/GAMSlim2!AH66,"")</f>
        <v/>
      </c>
      <c r="AJ66" s="128" t="str">
        <f aca="false">IFERROR(Limt2!AI66/GAMSlim2!AI66,"")</f>
        <v/>
      </c>
      <c r="AK66" s="128" t="str">
        <f aca="false">IFERROR(Limt2!AJ66/GAMSlim2!AJ66,"")</f>
        <v/>
      </c>
      <c r="AL66" s="128" t="str">
        <f aca="false">IFERROR(Limt2!AK66/GAMSlim2!AK66,"")</f>
        <v/>
      </c>
      <c r="AM66" s="128" t="str">
        <f aca="false">IFERROR(Limt2!AL66/GAMSlim2!AL66,"")</f>
        <v/>
      </c>
      <c r="AN66" s="128" t="str">
        <f aca="false">IFERROR(Limt2!AM66/GAMSlim2!AM66,"")</f>
        <v/>
      </c>
      <c r="AO66" s="128" t="str">
        <f aca="false">IFERROR(Limt2!AN66/GAMSlim2!AN66,"")</f>
        <v/>
      </c>
      <c r="AP66" s="128" t="str">
        <f aca="false">IFERROR(Limt2!AO66/GAMSlim2!AO66,"")</f>
        <v/>
      </c>
      <c r="AQ66" s="128" t="str">
        <f aca="false">IFERROR(Limt2!AP66/GAMSlim2!AP66,"")</f>
        <v/>
      </c>
      <c r="AR66" s="128" t="str">
        <f aca="false">IFERROR(Limt2!AQ66/GAMSlim2!AQ66,"")</f>
        <v/>
      </c>
      <c r="AS66" s="128" t="str">
        <f aca="false">IFERROR(Limt2!AR66/GAMSlim2!AR66,"")</f>
        <v/>
      </c>
      <c r="AT66" s="128" t="str">
        <f aca="false">IFERROR(Limt2!AS66/GAMSlim2!AS66,"")</f>
        <v/>
      </c>
      <c r="AU66" s="128" t="str">
        <f aca="false">IFERROR(Limt2!AT66/GAMSlim2!AT66,"")</f>
        <v/>
      </c>
      <c r="AV66" s="128" t="str">
        <f aca="false">IFERROR(Limt2!AU66/GAMSlim2!AU66,"")</f>
        <v/>
      </c>
      <c r="AW66" s="128" t="str">
        <f aca="false">IFERROR(Limt2!AV66/GAMSlim2!AV66,"")</f>
        <v/>
      </c>
      <c r="AX66" s="128" t="str">
        <f aca="false">IFERROR(Limt2!AW66/GAMSlim2!AW66,"")</f>
        <v/>
      </c>
      <c r="AY66" s="128" t="str">
        <f aca="false">IFERROR(Limt2!AX66/GAMSlim2!AX66,"")</f>
        <v/>
      </c>
      <c r="AZ66" s="128" t="str">
        <f aca="false">IFERROR(Limt2!AY66/GAMSlim2!AY66,"")</f>
        <v/>
      </c>
      <c r="BA66" s="128" t="str">
        <f aca="false">IFERROR(Limt2!AZ66/GAMSlim2!AZ66,"")</f>
        <v/>
      </c>
      <c r="BB66" s="128" t="str">
        <f aca="false">IFERROR(Limt2!BA66/GAMSlim2!BA66,"")</f>
        <v/>
      </c>
      <c r="BC66" s="128" t="str">
        <f aca="false">IFERROR(Limt2!BB66/GAMSlim2!BB66,"")</f>
        <v/>
      </c>
      <c r="BD66" s="128" t="str">
        <f aca="false">IFERROR(Limt2!BC66/GAMSlim2!BC66,"")</f>
        <v/>
      </c>
      <c r="BE66" s="128" t="str">
        <f aca="false">IFERROR(Limt2!BD66/GAMSlim2!BD66,"")</f>
        <v/>
      </c>
      <c r="BF66" s="128" t="str">
        <f aca="false">IFERROR(Limt2!BE66/GAMSlim2!BE66,"")</f>
        <v/>
      </c>
      <c r="BG66" s="128" t="str">
        <f aca="false">IFERROR(Limt2!BF66/GAMSlim2!BF66,"")</f>
        <v/>
      </c>
      <c r="BH66" s="128" t="str">
        <f aca="false">IFERROR(Limt2!BG66/GAMSlim2!BG66,"")</f>
        <v/>
      </c>
      <c r="BI66" s="128" t="str">
        <f aca="false">IFERROR(Limt2!BH66/GAMSlim2!BH66,"")</f>
        <v/>
      </c>
      <c r="BJ66" s="128" t="str">
        <f aca="false">IFERROR(Limt2!BI66/GAMSlim2!BI66,"")</f>
        <v/>
      </c>
    </row>
    <row r="67" customFormat="false" ht="12.75" hidden="false" customHeight="false" outlineLevel="0" collapsed="false">
      <c r="A67" s="0" t="str">
        <f aca="false">Limt2!A67</f>
        <v>      Atmosphere to biosphere/shallow oceans (b12)</v>
      </c>
      <c r="B67" s="0" t="str">
        <f aca="false">GAMSbase!A67</f>
        <v>AtB b12</v>
      </c>
      <c r="C67" s="128" t="n">
        <f aca="false">IFERROR(Limt2!B67/GAMSlim2!B67,"")</f>
        <v>1</v>
      </c>
      <c r="D67" s="128" t="str">
        <f aca="false">IFERROR(Limt2!C67/GAMSlim2!C67,"")</f>
        <v/>
      </c>
      <c r="E67" s="128" t="str">
        <f aca="false">IFERROR(Limt2!D67/GAMSlim2!D67,"")</f>
        <v/>
      </c>
      <c r="F67" s="128" t="str">
        <f aca="false">IFERROR(Limt2!E67/GAMSlim2!E67,"")</f>
        <v/>
      </c>
      <c r="G67" s="128" t="str">
        <f aca="false">IFERROR(Limt2!F67/GAMSlim2!F67,"")</f>
        <v/>
      </c>
      <c r="H67" s="128" t="str">
        <f aca="false">IFERROR(Limt2!G67/GAMSlim2!G67,"")</f>
        <v/>
      </c>
      <c r="I67" s="128" t="str">
        <f aca="false">IFERROR(Limt2!H67/GAMSlim2!H67,"")</f>
        <v/>
      </c>
      <c r="J67" s="128" t="str">
        <f aca="false">IFERROR(Limt2!I67/GAMSlim2!I67,"")</f>
        <v/>
      </c>
      <c r="K67" s="128" t="str">
        <f aca="false">IFERROR(Limt2!J67/GAMSlim2!J67,"")</f>
        <v/>
      </c>
      <c r="L67" s="128" t="str">
        <f aca="false">IFERROR(Limt2!K67/GAMSlim2!K67,"")</f>
        <v/>
      </c>
      <c r="M67" s="128" t="str">
        <f aca="false">IFERROR(Limt2!L67/GAMSlim2!L67,"")</f>
        <v/>
      </c>
      <c r="N67" s="128" t="str">
        <f aca="false">IFERROR(Limt2!M67/GAMSlim2!M67,"")</f>
        <v/>
      </c>
      <c r="O67" s="128" t="str">
        <f aca="false">IFERROR(Limt2!N67/GAMSlim2!N67,"")</f>
        <v/>
      </c>
      <c r="P67" s="128" t="str">
        <f aca="false">IFERROR(Limt2!O67/GAMSlim2!O67,"")</f>
        <v/>
      </c>
      <c r="Q67" s="128" t="str">
        <f aca="false">IFERROR(Limt2!P67/GAMSlim2!P67,"")</f>
        <v/>
      </c>
      <c r="R67" s="128" t="str">
        <f aca="false">IFERROR(Limt2!Q67/GAMSlim2!Q67,"")</f>
        <v/>
      </c>
      <c r="S67" s="128" t="str">
        <f aca="false">IFERROR(Limt2!R67/GAMSlim2!R67,"")</f>
        <v/>
      </c>
      <c r="T67" s="128" t="str">
        <f aca="false">IFERROR(Limt2!S67/GAMSlim2!S67,"")</f>
        <v/>
      </c>
      <c r="U67" s="128" t="str">
        <f aca="false">IFERROR(Limt2!T67/GAMSlim2!T67,"")</f>
        <v/>
      </c>
      <c r="V67" s="128" t="str">
        <f aca="false">IFERROR(Limt2!U67/GAMSlim2!U67,"")</f>
        <v/>
      </c>
      <c r="W67" s="128" t="str">
        <f aca="false">IFERROR(Limt2!V67/GAMSlim2!V67,"")</f>
        <v/>
      </c>
      <c r="X67" s="128" t="str">
        <f aca="false">IFERROR(Limt2!W67/GAMSlim2!W67,"")</f>
        <v/>
      </c>
      <c r="Y67" s="128" t="str">
        <f aca="false">IFERROR(Limt2!X67/GAMSlim2!X67,"")</f>
        <v/>
      </c>
      <c r="Z67" s="128" t="str">
        <f aca="false">IFERROR(Limt2!Y67/GAMSlim2!Y67,"")</f>
        <v/>
      </c>
      <c r="AA67" s="128" t="str">
        <f aca="false">IFERROR(Limt2!Z67/GAMSlim2!Z67,"")</f>
        <v/>
      </c>
      <c r="AB67" s="128" t="str">
        <f aca="false">IFERROR(Limt2!AA67/GAMSlim2!AA67,"")</f>
        <v/>
      </c>
      <c r="AC67" s="128" t="str">
        <f aca="false">IFERROR(Limt2!AB67/GAMSlim2!AB67,"")</f>
        <v/>
      </c>
      <c r="AD67" s="128" t="str">
        <f aca="false">IFERROR(Limt2!AC67/GAMSlim2!AC67,"")</f>
        <v/>
      </c>
      <c r="AE67" s="128" t="str">
        <f aca="false">IFERROR(Limt2!AD67/GAMSlim2!AD67,"")</f>
        <v/>
      </c>
      <c r="AF67" s="128" t="str">
        <f aca="false">IFERROR(Limt2!AE67/GAMSlim2!AE67,"")</f>
        <v/>
      </c>
      <c r="AG67" s="128" t="str">
        <f aca="false">IFERROR(Limt2!AF67/GAMSlim2!AF67,"")</f>
        <v/>
      </c>
      <c r="AH67" s="128" t="str">
        <f aca="false">IFERROR(Limt2!AG67/GAMSlim2!AG67,"")</f>
        <v/>
      </c>
      <c r="AI67" s="128" t="str">
        <f aca="false">IFERROR(Limt2!AH67/GAMSlim2!AH67,"")</f>
        <v/>
      </c>
      <c r="AJ67" s="128" t="str">
        <f aca="false">IFERROR(Limt2!AI67/GAMSlim2!AI67,"")</f>
        <v/>
      </c>
      <c r="AK67" s="128" t="str">
        <f aca="false">IFERROR(Limt2!AJ67/GAMSlim2!AJ67,"")</f>
        <v/>
      </c>
      <c r="AL67" s="128" t="str">
        <f aca="false">IFERROR(Limt2!AK67/GAMSlim2!AK67,"")</f>
        <v/>
      </c>
      <c r="AM67" s="128" t="str">
        <f aca="false">IFERROR(Limt2!AL67/GAMSlim2!AL67,"")</f>
        <v/>
      </c>
      <c r="AN67" s="128" t="str">
        <f aca="false">IFERROR(Limt2!AM67/GAMSlim2!AM67,"")</f>
        <v/>
      </c>
      <c r="AO67" s="128" t="str">
        <f aca="false">IFERROR(Limt2!AN67/GAMSlim2!AN67,"")</f>
        <v/>
      </c>
      <c r="AP67" s="128" t="str">
        <f aca="false">IFERROR(Limt2!AO67/GAMSlim2!AO67,"")</f>
        <v/>
      </c>
      <c r="AQ67" s="128" t="str">
        <f aca="false">IFERROR(Limt2!AP67/GAMSlim2!AP67,"")</f>
        <v/>
      </c>
      <c r="AR67" s="128" t="str">
        <f aca="false">IFERROR(Limt2!AQ67/GAMSlim2!AQ67,"")</f>
        <v/>
      </c>
      <c r="AS67" s="128" t="str">
        <f aca="false">IFERROR(Limt2!AR67/GAMSlim2!AR67,"")</f>
        <v/>
      </c>
      <c r="AT67" s="128" t="str">
        <f aca="false">IFERROR(Limt2!AS67/GAMSlim2!AS67,"")</f>
        <v/>
      </c>
      <c r="AU67" s="128" t="str">
        <f aca="false">IFERROR(Limt2!AT67/GAMSlim2!AT67,"")</f>
        <v/>
      </c>
      <c r="AV67" s="128" t="str">
        <f aca="false">IFERROR(Limt2!AU67/GAMSlim2!AU67,"")</f>
        <v/>
      </c>
      <c r="AW67" s="128" t="str">
        <f aca="false">IFERROR(Limt2!AV67/GAMSlim2!AV67,"")</f>
        <v/>
      </c>
      <c r="AX67" s="128" t="str">
        <f aca="false">IFERROR(Limt2!AW67/GAMSlim2!AW67,"")</f>
        <v/>
      </c>
      <c r="AY67" s="128" t="str">
        <f aca="false">IFERROR(Limt2!AX67/GAMSlim2!AX67,"")</f>
        <v/>
      </c>
      <c r="AZ67" s="128" t="str">
        <f aca="false">IFERROR(Limt2!AY67/GAMSlim2!AY67,"")</f>
        <v/>
      </c>
      <c r="BA67" s="128" t="str">
        <f aca="false">IFERROR(Limt2!AZ67/GAMSlim2!AZ67,"")</f>
        <v/>
      </c>
      <c r="BB67" s="128" t="str">
        <f aca="false">IFERROR(Limt2!BA67/GAMSlim2!BA67,"")</f>
        <v/>
      </c>
      <c r="BC67" s="128" t="str">
        <f aca="false">IFERROR(Limt2!BB67/GAMSlim2!BB67,"")</f>
        <v/>
      </c>
      <c r="BD67" s="128" t="str">
        <f aca="false">IFERROR(Limt2!BC67/GAMSlim2!BC67,"")</f>
        <v/>
      </c>
      <c r="BE67" s="128" t="str">
        <f aca="false">IFERROR(Limt2!BD67/GAMSlim2!BD67,"")</f>
        <v/>
      </c>
      <c r="BF67" s="128" t="str">
        <f aca="false">IFERROR(Limt2!BE67/GAMSlim2!BE67,"")</f>
        <v/>
      </c>
      <c r="BG67" s="128" t="str">
        <f aca="false">IFERROR(Limt2!BF67/GAMSlim2!BF67,"")</f>
        <v/>
      </c>
      <c r="BH67" s="128" t="str">
        <f aca="false">IFERROR(Limt2!BG67/GAMSlim2!BG67,"")</f>
        <v/>
      </c>
      <c r="BI67" s="128" t="str">
        <f aca="false">IFERROR(Limt2!BH67/GAMSlim2!BH67,"")</f>
        <v/>
      </c>
      <c r="BJ67" s="128" t="str">
        <f aca="false">IFERROR(Limt2!BI67/GAMSlim2!BI67,"")</f>
        <v/>
      </c>
    </row>
    <row r="68" customFormat="false" ht="12.75" hidden="false" customHeight="false" outlineLevel="0" collapsed="false">
      <c r="A68" s="0" t="str">
        <f aca="false">Limt2!A68</f>
        <v>      Biosphere/shallow oceans to B/SO (b22)</v>
      </c>
      <c r="B68" s="0" t="str">
        <f aca="false">GAMSbase!A68</f>
        <v>BtB b22</v>
      </c>
      <c r="C68" s="128" t="n">
        <f aca="false">IFERROR(Limt2!B68/GAMSlim2!B68,"")</f>
        <v>1.00000000001158</v>
      </c>
      <c r="D68" s="128" t="str">
        <f aca="false">IFERROR(Limt2!C68/GAMSlim2!C68,"")</f>
        <v/>
      </c>
      <c r="E68" s="128" t="str">
        <f aca="false">IFERROR(Limt2!D68/GAMSlim2!D68,"")</f>
        <v/>
      </c>
      <c r="F68" s="128" t="str">
        <f aca="false">IFERROR(Limt2!E68/GAMSlim2!E68,"")</f>
        <v/>
      </c>
      <c r="G68" s="128" t="str">
        <f aca="false">IFERROR(Limt2!F68/GAMSlim2!F68,"")</f>
        <v/>
      </c>
      <c r="H68" s="128" t="str">
        <f aca="false">IFERROR(Limt2!G68/GAMSlim2!G68,"")</f>
        <v/>
      </c>
      <c r="I68" s="128" t="str">
        <f aca="false">IFERROR(Limt2!H68/GAMSlim2!H68,"")</f>
        <v/>
      </c>
      <c r="J68" s="128" t="str">
        <f aca="false">IFERROR(Limt2!I68/GAMSlim2!I68,"")</f>
        <v/>
      </c>
      <c r="K68" s="128" t="str">
        <f aca="false">IFERROR(Limt2!J68/GAMSlim2!J68,"")</f>
        <v/>
      </c>
      <c r="L68" s="128" t="str">
        <f aca="false">IFERROR(Limt2!K68/GAMSlim2!K68,"")</f>
        <v/>
      </c>
      <c r="M68" s="128" t="str">
        <f aca="false">IFERROR(Limt2!L68/GAMSlim2!L68,"")</f>
        <v/>
      </c>
      <c r="N68" s="128" t="str">
        <f aca="false">IFERROR(Limt2!M68/GAMSlim2!M68,"")</f>
        <v/>
      </c>
      <c r="O68" s="128" t="str">
        <f aca="false">IFERROR(Limt2!N68/GAMSlim2!N68,"")</f>
        <v/>
      </c>
      <c r="P68" s="128" t="str">
        <f aca="false">IFERROR(Limt2!O68/GAMSlim2!O68,"")</f>
        <v/>
      </c>
      <c r="Q68" s="128" t="str">
        <f aca="false">IFERROR(Limt2!P68/GAMSlim2!P68,"")</f>
        <v/>
      </c>
      <c r="R68" s="128" t="str">
        <f aca="false">IFERROR(Limt2!Q68/GAMSlim2!Q68,"")</f>
        <v/>
      </c>
      <c r="S68" s="128" t="str">
        <f aca="false">IFERROR(Limt2!R68/GAMSlim2!R68,"")</f>
        <v/>
      </c>
      <c r="T68" s="128" t="str">
        <f aca="false">IFERROR(Limt2!S68/GAMSlim2!S68,"")</f>
        <v/>
      </c>
      <c r="U68" s="128" t="str">
        <f aca="false">IFERROR(Limt2!T68/GAMSlim2!T68,"")</f>
        <v/>
      </c>
      <c r="V68" s="128" t="str">
        <f aca="false">IFERROR(Limt2!U68/GAMSlim2!U68,"")</f>
        <v/>
      </c>
      <c r="W68" s="128" t="str">
        <f aca="false">IFERROR(Limt2!V68/GAMSlim2!V68,"")</f>
        <v/>
      </c>
      <c r="X68" s="128" t="str">
        <f aca="false">IFERROR(Limt2!W68/GAMSlim2!W68,"")</f>
        <v/>
      </c>
      <c r="Y68" s="128" t="str">
        <f aca="false">IFERROR(Limt2!X68/GAMSlim2!X68,"")</f>
        <v/>
      </c>
      <c r="Z68" s="128" t="str">
        <f aca="false">IFERROR(Limt2!Y68/GAMSlim2!Y68,"")</f>
        <v/>
      </c>
      <c r="AA68" s="128" t="str">
        <f aca="false">IFERROR(Limt2!Z68/GAMSlim2!Z68,"")</f>
        <v/>
      </c>
      <c r="AB68" s="128" t="str">
        <f aca="false">IFERROR(Limt2!AA68/GAMSlim2!AA68,"")</f>
        <v/>
      </c>
      <c r="AC68" s="128" t="str">
        <f aca="false">IFERROR(Limt2!AB68/GAMSlim2!AB68,"")</f>
        <v/>
      </c>
      <c r="AD68" s="128" t="str">
        <f aca="false">IFERROR(Limt2!AC68/GAMSlim2!AC68,"")</f>
        <v/>
      </c>
      <c r="AE68" s="128" t="str">
        <f aca="false">IFERROR(Limt2!AD68/GAMSlim2!AD68,"")</f>
        <v/>
      </c>
      <c r="AF68" s="128" t="str">
        <f aca="false">IFERROR(Limt2!AE68/GAMSlim2!AE68,"")</f>
        <v/>
      </c>
      <c r="AG68" s="128" t="str">
        <f aca="false">IFERROR(Limt2!AF68/GAMSlim2!AF68,"")</f>
        <v/>
      </c>
      <c r="AH68" s="128" t="str">
        <f aca="false">IFERROR(Limt2!AG68/GAMSlim2!AG68,"")</f>
        <v/>
      </c>
      <c r="AI68" s="128" t="str">
        <f aca="false">IFERROR(Limt2!AH68/GAMSlim2!AH68,"")</f>
        <v/>
      </c>
      <c r="AJ68" s="128" t="str">
        <f aca="false">IFERROR(Limt2!AI68/GAMSlim2!AI68,"")</f>
        <v/>
      </c>
      <c r="AK68" s="128" t="str">
        <f aca="false">IFERROR(Limt2!AJ68/GAMSlim2!AJ68,"")</f>
        <v/>
      </c>
      <c r="AL68" s="128" t="str">
        <f aca="false">IFERROR(Limt2!AK68/GAMSlim2!AK68,"")</f>
        <v/>
      </c>
      <c r="AM68" s="128" t="str">
        <f aca="false">IFERROR(Limt2!AL68/GAMSlim2!AL68,"")</f>
        <v/>
      </c>
      <c r="AN68" s="128" t="str">
        <f aca="false">IFERROR(Limt2!AM68/GAMSlim2!AM68,"")</f>
        <v/>
      </c>
      <c r="AO68" s="128" t="str">
        <f aca="false">IFERROR(Limt2!AN68/GAMSlim2!AN68,"")</f>
        <v/>
      </c>
      <c r="AP68" s="128" t="str">
        <f aca="false">IFERROR(Limt2!AO68/GAMSlim2!AO68,"")</f>
        <v/>
      </c>
      <c r="AQ68" s="128" t="str">
        <f aca="false">IFERROR(Limt2!AP68/GAMSlim2!AP68,"")</f>
        <v/>
      </c>
      <c r="AR68" s="128" t="str">
        <f aca="false">IFERROR(Limt2!AQ68/GAMSlim2!AQ68,"")</f>
        <v/>
      </c>
      <c r="AS68" s="128" t="str">
        <f aca="false">IFERROR(Limt2!AR68/GAMSlim2!AR68,"")</f>
        <v/>
      </c>
      <c r="AT68" s="128" t="str">
        <f aca="false">IFERROR(Limt2!AS68/GAMSlim2!AS68,"")</f>
        <v/>
      </c>
      <c r="AU68" s="128" t="str">
        <f aca="false">IFERROR(Limt2!AT68/GAMSlim2!AT68,"")</f>
        <v/>
      </c>
      <c r="AV68" s="128" t="str">
        <f aca="false">IFERROR(Limt2!AU68/GAMSlim2!AU68,"")</f>
        <v/>
      </c>
      <c r="AW68" s="128" t="str">
        <f aca="false">IFERROR(Limt2!AV68/GAMSlim2!AV68,"")</f>
        <v/>
      </c>
      <c r="AX68" s="128" t="str">
        <f aca="false">IFERROR(Limt2!AW68/GAMSlim2!AW68,"")</f>
        <v/>
      </c>
      <c r="AY68" s="128" t="str">
        <f aca="false">IFERROR(Limt2!AX68/GAMSlim2!AX68,"")</f>
        <v/>
      </c>
      <c r="AZ68" s="128" t="str">
        <f aca="false">IFERROR(Limt2!AY68/GAMSlim2!AY68,"")</f>
        <v/>
      </c>
      <c r="BA68" s="128" t="str">
        <f aca="false">IFERROR(Limt2!AZ68/GAMSlim2!AZ68,"")</f>
        <v/>
      </c>
      <c r="BB68" s="128" t="str">
        <f aca="false">IFERROR(Limt2!BA68/GAMSlim2!BA68,"")</f>
        <v/>
      </c>
      <c r="BC68" s="128" t="str">
        <f aca="false">IFERROR(Limt2!BB68/GAMSlim2!BB68,"")</f>
        <v/>
      </c>
      <c r="BD68" s="128" t="str">
        <f aca="false">IFERROR(Limt2!BC68/GAMSlim2!BC68,"")</f>
        <v/>
      </c>
      <c r="BE68" s="128" t="str">
        <f aca="false">IFERROR(Limt2!BD68/GAMSlim2!BD68,"")</f>
        <v/>
      </c>
      <c r="BF68" s="128" t="str">
        <f aca="false">IFERROR(Limt2!BE68/GAMSlim2!BE68,"")</f>
        <v/>
      </c>
      <c r="BG68" s="128" t="str">
        <f aca="false">IFERROR(Limt2!BF68/GAMSlim2!BF68,"")</f>
        <v/>
      </c>
      <c r="BH68" s="128" t="str">
        <f aca="false">IFERROR(Limt2!BG68/GAMSlim2!BG68,"")</f>
        <v/>
      </c>
      <c r="BI68" s="128" t="str">
        <f aca="false">IFERROR(Limt2!BH68/GAMSlim2!BH68,"")</f>
        <v/>
      </c>
      <c r="BJ68" s="128" t="str">
        <f aca="false">IFERROR(Limt2!BI68/GAMSlim2!BI68,"")</f>
        <v/>
      </c>
    </row>
    <row r="69" customFormat="false" ht="12.75" hidden="false" customHeight="false" outlineLevel="0" collapsed="false">
      <c r="A69" s="0" t="str">
        <f aca="false">Limt2!A69</f>
        <v>      Deep oceans to biosphere/shallow oceans (b32)</v>
      </c>
      <c r="B69" s="0" t="str">
        <f aca="false">GAMSbase!A69</f>
        <v>DtB b32</v>
      </c>
      <c r="C69" s="128" t="n">
        <f aca="false">IFERROR(Limt2!B69/GAMSlim2!B69,"")</f>
        <v>1</v>
      </c>
      <c r="D69" s="128" t="str">
        <f aca="false">IFERROR(Limt2!C69/GAMSlim2!C69,"")</f>
        <v/>
      </c>
      <c r="E69" s="128" t="str">
        <f aca="false">IFERROR(Limt2!D69/GAMSlim2!D69,"")</f>
        <v/>
      </c>
      <c r="F69" s="128" t="str">
        <f aca="false">IFERROR(Limt2!E69/GAMSlim2!E69,"")</f>
        <v/>
      </c>
      <c r="G69" s="128" t="str">
        <f aca="false">IFERROR(Limt2!F69/GAMSlim2!F69,"")</f>
        <v/>
      </c>
      <c r="H69" s="128" t="str">
        <f aca="false">IFERROR(Limt2!G69/GAMSlim2!G69,"")</f>
        <v/>
      </c>
      <c r="I69" s="128" t="str">
        <f aca="false">IFERROR(Limt2!H69/GAMSlim2!H69,"")</f>
        <v/>
      </c>
      <c r="J69" s="128" t="str">
        <f aca="false">IFERROR(Limt2!I69/GAMSlim2!I69,"")</f>
        <v/>
      </c>
      <c r="K69" s="128" t="str">
        <f aca="false">IFERROR(Limt2!J69/GAMSlim2!J69,"")</f>
        <v/>
      </c>
      <c r="L69" s="128" t="str">
        <f aca="false">IFERROR(Limt2!K69/GAMSlim2!K69,"")</f>
        <v/>
      </c>
      <c r="M69" s="128" t="str">
        <f aca="false">IFERROR(Limt2!L69/GAMSlim2!L69,"")</f>
        <v/>
      </c>
      <c r="N69" s="128" t="str">
        <f aca="false">IFERROR(Limt2!M69/GAMSlim2!M69,"")</f>
        <v/>
      </c>
      <c r="O69" s="128" t="str">
        <f aca="false">IFERROR(Limt2!N69/GAMSlim2!N69,"")</f>
        <v/>
      </c>
      <c r="P69" s="128" t="str">
        <f aca="false">IFERROR(Limt2!O69/GAMSlim2!O69,"")</f>
        <v/>
      </c>
      <c r="Q69" s="128" t="str">
        <f aca="false">IFERROR(Limt2!P69/GAMSlim2!P69,"")</f>
        <v/>
      </c>
      <c r="R69" s="128" t="str">
        <f aca="false">IFERROR(Limt2!Q69/GAMSlim2!Q69,"")</f>
        <v/>
      </c>
      <c r="S69" s="128" t="str">
        <f aca="false">IFERROR(Limt2!R69/GAMSlim2!R69,"")</f>
        <v/>
      </c>
      <c r="T69" s="128" t="str">
        <f aca="false">IFERROR(Limt2!S69/GAMSlim2!S69,"")</f>
        <v/>
      </c>
      <c r="U69" s="128" t="str">
        <f aca="false">IFERROR(Limt2!T69/GAMSlim2!T69,"")</f>
        <v/>
      </c>
      <c r="V69" s="128" t="str">
        <f aca="false">IFERROR(Limt2!U69/GAMSlim2!U69,"")</f>
        <v/>
      </c>
      <c r="W69" s="128" t="str">
        <f aca="false">IFERROR(Limt2!V69/GAMSlim2!V69,"")</f>
        <v/>
      </c>
      <c r="X69" s="128" t="str">
        <f aca="false">IFERROR(Limt2!W69/GAMSlim2!W69,"")</f>
        <v/>
      </c>
      <c r="Y69" s="128" t="str">
        <f aca="false">IFERROR(Limt2!X69/GAMSlim2!X69,"")</f>
        <v/>
      </c>
      <c r="Z69" s="128" t="str">
        <f aca="false">IFERROR(Limt2!Y69/GAMSlim2!Y69,"")</f>
        <v/>
      </c>
      <c r="AA69" s="128" t="str">
        <f aca="false">IFERROR(Limt2!Z69/GAMSlim2!Z69,"")</f>
        <v/>
      </c>
      <c r="AB69" s="128" t="str">
        <f aca="false">IFERROR(Limt2!AA69/GAMSlim2!AA69,"")</f>
        <v/>
      </c>
      <c r="AC69" s="128" t="str">
        <f aca="false">IFERROR(Limt2!AB69/GAMSlim2!AB69,"")</f>
        <v/>
      </c>
      <c r="AD69" s="128" t="str">
        <f aca="false">IFERROR(Limt2!AC69/GAMSlim2!AC69,"")</f>
        <v/>
      </c>
      <c r="AE69" s="128" t="str">
        <f aca="false">IFERROR(Limt2!AD69/GAMSlim2!AD69,"")</f>
        <v/>
      </c>
      <c r="AF69" s="128" t="str">
        <f aca="false">IFERROR(Limt2!AE69/GAMSlim2!AE69,"")</f>
        <v/>
      </c>
      <c r="AG69" s="128" t="str">
        <f aca="false">IFERROR(Limt2!AF69/GAMSlim2!AF69,"")</f>
        <v/>
      </c>
      <c r="AH69" s="128" t="str">
        <f aca="false">IFERROR(Limt2!AG69/GAMSlim2!AG69,"")</f>
        <v/>
      </c>
      <c r="AI69" s="128" t="str">
        <f aca="false">IFERROR(Limt2!AH69/GAMSlim2!AH69,"")</f>
        <v/>
      </c>
      <c r="AJ69" s="128" t="str">
        <f aca="false">IFERROR(Limt2!AI69/GAMSlim2!AI69,"")</f>
        <v/>
      </c>
      <c r="AK69" s="128" t="str">
        <f aca="false">IFERROR(Limt2!AJ69/GAMSlim2!AJ69,"")</f>
        <v/>
      </c>
      <c r="AL69" s="128" t="str">
        <f aca="false">IFERROR(Limt2!AK69/GAMSlim2!AK69,"")</f>
        <v/>
      </c>
      <c r="AM69" s="128" t="str">
        <f aca="false">IFERROR(Limt2!AL69/GAMSlim2!AL69,"")</f>
        <v/>
      </c>
      <c r="AN69" s="128" t="str">
        <f aca="false">IFERROR(Limt2!AM69/GAMSlim2!AM69,"")</f>
        <v/>
      </c>
      <c r="AO69" s="128" t="str">
        <f aca="false">IFERROR(Limt2!AN69/GAMSlim2!AN69,"")</f>
        <v/>
      </c>
      <c r="AP69" s="128" t="str">
        <f aca="false">IFERROR(Limt2!AO69/GAMSlim2!AO69,"")</f>
        <v/>
      </c>
      <c r="AQ69" s="128" t="str">
        <f aca="false">IFERROR(Limt2!AP69/GAMSlim2!AP69,"")</f>
        <v/>
      </c>
      <c r="AR69" s="128" t="str">
        <f aca="false">IFERROR(Limt2!AQ69/GAMSlim2!AQ69,"")</f>
        <v/>
      </c>
      <c r="AS69" s="128" t="str">
        <f aca="false">IFERROR(Limt2!AR69/GAMSlim2!AR69,"")</f>
        <v/>
      </c>
      <c r="AT69" s="128" t="str">
        <f aca="false">IFERROR(Limt2!AS69/GAMSlim2!AS69,"")</f>
        <v/>
      </c>
      <c r="AU69" s="128" t="str">
        <f aca="false">IFERROR(Limt2!AT69/GAMSlim2!AT69,"")</f>
        <v/>
      </c>
      <c r="AV69" s="128" t="str">
        <f aca="false">IFERROR(Limt2!AU69/GAMSlim2!AU69,"")</f>
        <v/>
      </c>
      <c r="AW69" s="128" t="str">
        <f aca="false">IFERROR(Limt2!AV69/GAMSlim2!AV69,"")</f>
        <v/>
      </c>
      <c r="AX69" s="128" t="str">
        <f aca="false">IFERROR(Limt2!AW69/GAMSlim2!AW69,"")</f>
        <v/>
      </c>
      <c r="AY69" s="128" t="str">
        <f aca="false">IFERROR(Limt2!AX69/GAMSlim2!AX69,"")</f>
        <v/>
      </c>
      <c r="AZ69" s="128" t="str">
        <f aca="false">IFERROR(Limt2!AY69/GAMSlim2!AY69,"")</f>
        <v/>
      </c>
      <c r="BA69" s="128" t="str">
        <f aca="false">IFERROR(Limt2!AZ69/GAMSlim2!AZ69,"")</f>
        <v/>
      </c>
      <c r="BB69" s="128" t="str">
        <f aca="false">IFERROR(Limt2!BA69/GAMSlim2!BA69,"")</f>
        <v/>
      </c>
      <c r="BC69" s="128" t="str">
        <f aca="false">IFERROR(Limt2!BB69/GAMSlim2!BB69,"")</f>
        <v/>
      </c>
      <c r="BD69" s="128" t="str">
        <f aca="false">IFERROR(Limt2!BC69/GAMSlim2!BC69,"")</f>
        <v/>
      </c>
      <c r="BE69" s="128" t="str">
        <f aca="false">IFERROR(Limt2!BD69/GAMSlim2!BD69,"")</f>
        <v/>
      </c>
      <c r="BF69" s="128" t="str">
        <f aca="false">IFERROR(Limt2!BE69/GAMSlim2!BE69,"")</f>
        <v/>
      </c>
      <c r="BG69" s="128" t="str">
        <f aca="false">IFERROR(Limt2!BF69/GAMSlim2!BF69,"")</f>
        <v/>
      </c>
      <c r="BH69" s="128" t="str">
        <f aca="false">IFERROR(Limt2!BG69/GAMSlim2!BG69,"")</f>
        <v/>
      </c>
      <c r="BI69" s="128" t="str">
        <f aca="false">IFERROR(Limt2!BH69/GAMSlim2!BH69,"")</f>
        <v/>
      </c>
      <c r="BJ69" s="128" t="str">
        <f aca="false">IFERROR(Limt2!BI69/GAMSlim2!BI69,"")</f>
        <v/>
      </c>
    </row>
    <row r="70" customFormat="false" ht="12.75" hidden="false" customHeight="false" outlineLevel="0" collapsed="false">
      <c r="A70" s="0" t="str">
        <f aca="false">Limt2!A70</f>
        <v>      Biosphere/shallow oceans to deep oceans (b23)</v>
      </c>
      <c r="B70" s="0" t="str">
        <f aca="false">GAMSbase!A70</f>
        <v>BtD b23</v>
      </c>
      <c r="C70" s="128" t="n">
        <f aca="false">IFERROR(Limt2!B70/GAMSlim2!B70,"")</f>
        <v>1</v>
      </c>
      <c r="D70" s="128" t="str">
        <f aca="false">IFERROR(Limt2!C70/GAMSlim2!C70,"")</f>
        <v/>
      </c>
      <c r="E70" s="128" t="str">
        <f aca="false">IFERROR(Limt2!D70/GAMSlim2!D70,"")</f>
        <v/>
      </c>
      <c r="F70" s="128" t="str">
        <f aca="false">IFERROR(Limt2!E70/GAMSlim2!E70,"")</f>
        <v/>
      </c>
      <c r="G70" s="128" t="str">
        <f aca="false">IFERROR(Limt2!F70/GAMSlim2!F70,"")</f>
        <v/>
      </c>
      <c r="H70" s="128" t="str">
        <f aca="false">IFERROR(Limt2!G70/GAMSlim2!G70,"")</f>
        <v/>
      </c>
      <c r="I70" s="128" t="str">
        <f aca="false">IFERROR(Limt2!H70/GAMSlim2!H70,"")</f>
        <v/>
      </c>
      <c r="J70" s="128" t="str">
        <f aca="false">IFERROR(Limt2!I70/GAMSlim2!I70,"")</f>
        <v/>
      </c>
      <c r="K70" s="128" t="str">
        <f aca="false">IFERROR(Limt2!J70/GAMSlim2!J70,"")</f>
        <v/>
      </c>
      <c r="L70" s="128" t="str">
        <f aca="false">IFERROR(Limt2!K70/GAMSlim2!K70,"")</f>
        <v/>
      </c>
      <c r="M70" s="128" t="str">
        <f aca="false">IFERROR(Limt2!L70/GAMSlim2!L70,"")</f>
        <v/>
      </c>
      <c r="N70" s="128" t="str">
        <f aca="false">IFERROR(Limt2!M70/GAMSlim2!M70,"")</f>
        <v/>
      </c>
      <c r="O70" s="128" t="str">
        <f aca="false">IFERROR(Limt2!N70/GAMSlim2!N70,"")</f>
        <v/>
      </c>
      <c r="P70" s="128" t="str">
        <f aca="false">IFERROR(Limt2!O70/GAMSlim2!O70,"")</f>
        <v/>
      </c>
      <c r="Q70" s="128" t="str">
        <f aca="false">IFERROR(Limt2!P70/GAMSlim2!P70,"")</f>
        <v/>
      </c>
      <c r="R70" s="128" t="str">
        <f aca="false">IFERROR(Limt2!Q70/GAMSlim2!Q70,"")</f>
        <v/>
      </c>
      <c r="S70" s="128" t="str">
        <f aca="false">IFERROR(Limt2!R70/GAMSlim2!R70,"")</f>
        <v/>
      </c>
      <c r="T70" s="128" t="str">
        <f aca="false">IFERROR(Limt2!S70/GAMSlim2!S70,"")</f>
        <v/>
      </c>
      <c r="U70" s="128" t="str">
        <f aca="false">IFERROR(Limt2!T70/GAMSlim2!T70,"")</f>
        <v/>
      </c>
      <c r="V70" s="128" t="str">
        <f aca="false">IFERROR(Limt2!U70/GAMSlim2!U70,"")</f>
        <v/>
      </c>
      <c r="W70" s="128" t="str">
        <f aca="false">IFERROR(Limt2!V70/GAMSlim2!V70,"")</f>
        <v/>
      </c>
      <c r="X70" s="128" t="str">
        <f aca="false">IFERROR(Limt2!W70/GAMSlim2!W70,"")</f>
        <v/>
      </c>
      <c r="Y70" s="128" t="str">
        <f aca="false">IFERROR(Limt2!X70/GAMSlim2!X70,"")</f>
        <v/>
      </c>
      <c r="Z70" s="128" t="str">
        <f aca="false">IFERROR(Limt2!Y70/GAMSlim2!Y70,"")</f>
        <v/>
      </c>
      <c r="AA70" s="128" t="str">
        <f aca="false">IFERROR(Limt2!Z70/GAMSlim2!Z70,"")</f>
        <v/>
      </c>
      <c r="AB70" s="128" t="str">
        <f aca="false">IFERROR(Limt2!AA70/GAMSlim2!AA70,"")</f>
        <v/>
      </c>
      <c r="AC70" s="128" t="str">
        <f aca="false">IFERROR(Limt2!AB70/GAMSlim2!AB70,"")</f>
        <v/>
      </c>
      <c r="AD70" s="128" t="str">
        <f aca="false">IFERROR(Limt2!AC70/GAMSlim2!AC70,"")</f>
        <v/>
      </c>
      <c r="AE70" s="128" t="str">
        <f aca="false">IFERROR(Limt2!AD70/GAMSlim2!AD70,"")</f>
        <v/>
      </c>
      <c r="AF70" s="128" t="str">
        <f aca="false">IFERROR(Limt2!AE70/GAMSlim2!AE70,"")</f>
        <v/>
      </c>
      <c r="AG70" s="128" t="str">
        <f aca="false">IFERROR(Limt2!AF70/GAMSlim2!AF70,"")</f>
        <v/>
      </c>
      <c r="AH70" s="128" t="str">
        <f aca="false">IFERROR(Limt2!AG70/GAMSlim2!AG70,"")</f>
        <v/>
      </c>
      <c r="AI70" s="128" t="str">
        <f aca="false">IFERROR(Limt2!AH70/GAMSlim2!AH70,"")</f>
        <v/>
      </c>
      <c r="AJ70" s="128" t="str">
        <f aca="false">IFERROR(Limt2!AI70/GAMSlim2!AI70,"")</f>
        <v/>
      </c>
      <c r="AK70" s="128" t="str">
        <f aca="false">IFERROR(Limt2!AJ70/GAMSlim2!AJ70,"")</f>
        <v/>
      </c>
      <c r="AL70" s="128" t="str">
        <f aca="false">IFERROR(Limt2!AK70/GAMSlim2!AK70,"")</f>
        <v/>
      </c>
      <c r="AM70" s="128" t="str">
        <f aca="false">IFERROR(Limt2!AL70/GAMSlim2!AL70,"")</f>
        <v/>
      </c>
      <c r="AN70" s="128" t="str">
        <f aca="false">IFERROR(Limt2!AM70/GAMSlim2!AM70,"")</f>
        <v/>
      </c>
      <c r="AO70" s="128" t="str">
        <f aca="false">IFERROR(Limt2!AN70/GAMSlim2!AN70,"")</f>
        <v/>
      </c>
      <c r="AP70" s="128" t="str">
        <f aca="false">IFERROR(Limt2!AO70/GAMSlim2!AO70,"")</f>
        <v/>
      </c>
      <c r="AQ70" s="128" t="str">
        <f aca="false">IFERROR(Limt2!AP70/GAMSlim2!AP70,"")</f>
        <v/>
      </c>
      <c r="AR70" s="128" t="str">
        <f aca="false">IFERROR(Limt2!AQ70/GAMSlim2!AQ70,"")</f>
        <v/>
      </c>
      <c r="AS70" s="128" t="str">
        <f aca="false">IFERROR(Limt2!AR70/GAMSlim2!AR70,"")</f>
        <v/>
      </c>
      <c r="AT70" s="128" t="str">
        <f aca="false">IFERROR(Limt2!AS70/GAMSlim2!AS70,"")</f>
        <v/>
      </c>
      <c r="AU70" s="128" t="str">
        <f aca="false">IFERROR(Limt2!AT70/GAMSlim2!AT70,"")</f>
        <v/>
      </c>
      <c r="AV70" s="128" t="str">
        <f aca="false">IFERROR(Limt2!AU70/GAMSlim2!AU70,"")</f>
        <v/>
      </c>
      <c r="AW70" s="128" t="str">
        <f aca="false">IFERROR(Limt2!AV70/GAMSlim2!AV70,"")</f>
        <v/>
      </c>
      <c r="AX70" s="128" t="str">
        <f aca="false">IFERROR(Limt2!AW70/GAMSlim2!AW70,"")</f>
        <v/>
      </c>
      <c r="AY70" s="128" t="str">
        <f aca="false">IFERROR(Limt2!AX70/GAMSlim2!AX70,"")</f>
        <v/>
      </c>
      <c r="AZ70" s="128" t="str">
        <f aca="false">IFERROR(Limt2!AY70/GAMSlim2!AY70,"")</f>
        <v/>
      </c>
      <c r="BA70" s="128" t="str">
        <f aca="false">IFERROR(Limt2!AZ70/GAMSlim2!AZ70,"")</f>
        <v/>
      </c>
      <c r="BB70" s="128" t="str">
        <f aca="false">IFERROR(Limt2!BA70/GAMSlim2!BA70,"")</f>
        <v/>
      </c>
      <c r="BC70" s="128" t="str">
        <f aca="false">IFERROR(Limt2!BB70/GAMSlim2!BB70,"")</f>
        <v/>
      </c>
      <c r="BD70" s="128" t="str">
        <f aca="false">IFERROR(Limt2!BC70/GAMSlim2!BC70,"")</f>
        <v/>
      </c>
      <c r="BE70" s="128" t="str">
        <f aca="false">IFERROR(Limt2!BD70/GAMSlim2!BD70,"")</f>
        <v/>
      </c>
      <c r="BF70" s="128" t="str">
        <f aca="false">IFERROR(Limt2!BE70/GAMSlim2!BE70,"")</f>
        <v/>
      </c>
      <c r="BG70" s="128" t="str">
        <f aca="false">IFERROR(Limt2!BF70/GAMSlim2!BF70,"")</f>
        <v/>
      </c>
      <c r="BH70" s="128" t="str">
        <f aca="false">IFERROR(Limt2!BG70/GAMSlim2!BG70,"")</f>
        <v/>
      </c>
      <c r="BI70" s="128" t="str">
        <f aca="false">IFERROR(Limt2!BH70/GAMSlim2!BH70,"")</f>
        <v/>
      </c>
      <c r="BJ70" s="128" t="str">
        <f aca="false">IFERROR(Limt2!BI70/GAMSlim2!BI70,"")</f>
        <v/>
      </c>
    </row>
    <row r="71" customFormat="false" ht="12.75" hidden="false" customHeight="false" outlineLevel="0" collapsed="false">
      <c r="A71" s="0" t="str">
        <f aca="false">Limt2!A71</f>
        <v>      Deep oceans to deep oceans (b33)</v>
      </c>
      <c r="B71" s="0" t="str">
        <f aca="false">GAMSbase!A71</f>
        <v>DtD b33</v>
      </c>
      <c r="C71" s="128" t="n">
        <f aca="false">IFERROR(Limt2!B71/GAMSlim2!B71,"")</f>
        <v>1</v>
      </c>
      <c r="D71" s="128" t="str">
        <f aca="false">IFERROR(Limt2!C71/GAMSlim2!C71,"")</f>
        <v/>
      </c>
      <c r="E71" s="128" t="str">
        <f aca="false">IFERROR(Limt2!D71/GAMSlim2!D71,"")</f>
        <v/>
      </c>
      <c r="F71" s="128" t="str">
        <f aca="false">IFERROR(Limt2!E71/GAMSlim2!E71,"")</f>
        <v/>
      </c>
      <c r="G71" s="128" t="str">
        <f aca="false">IFERROR(Limt2!F71/GAMSlim2!F71,"")</f>
        <v/>
      </c>
      <c r="H71" s="128" t="str">
        <f aca="false">IFERROR(Limt2!G71/GAMSlim2!G71,"")</f>
        <v/>
      </c>
      <c r="I71" s="128" t="str">
        <f aca="false">IFERROR(Limt2!H71/GAMSlim2!H71,"")</f>
        <v/>
      </c>
      <c r="J71" s="128" t="str">
        <f aca="false">IFERROR(Limt2!I71/GAMSlim2!I71,"")</f>
        <v/>
      </c>
      <c r="K71" s="128" t="str">
        <f aca="false">IFERROR(Limt2!J71/GAMSlim2!J71,"")</f>
        <v/>
      </c>
      <c r="L71" s="128" t="str">
        <f aca="false">IFERROR(Limt2!K71/GAMSlim2!K71,"")</f>
        <v/>
      </c>
      <c r="M71" s="128" t="str">
        <f aca="false">IFERROR(Limt2!L71/GAMSlim2!L71,"")</f>
        <v/>
      </c>
      <c r="N71" s="128" t="str">
        <f aca="false">IFERROR(Limt2!M71/GAMSlim2!M71,"")</f>
        <v/>
      </c>
      <c r="O71" s="128" t="str">
        <f aca="false">IFERROR(Limt2!N71/GAMSlim2!N71,"")</f>
        <v/>
      </c>
      <c r="P71" s="128" t="str">
        <f aca="false">IFERROR(Limt2!O71/GAMSlim2!O71,"")</f>
        <v/>
      </c>
      <c r="Q71" s="128" t="str">
        <f aca="false">IFERROR(Limt2!P71/GAMSlim2!P71,"")</f>
        <v/>
      </c>
      <c r="R71" s="128" t="str">
        <f aca="false">IFERROR(Limt2!Q71/GAMSlim2!Q71,"")</f>
        <v/>
      </c>
      <c r="S71" s="128" t="str">
        <f aca="false">IFERROR(Limt2!R71/GAMSlim2!R71,"")</f>
        <v/>
      </c>
      <c r="T71" s="128" t="str">
        <f aca="false">IFERROR(Limt2!S71/GAMSlim2!S71,"")</f>
        <v/>
      </c>
      <c r="U71" s="128" t="str">
        <f aca="false">IFERROR(Limt2!T71/GAMSlim2!T71,"")</f>
        <v/>
      </c>
      <c r="V71" s="128" t="str">
        <f aca="false">IFERROR(Limt2!U71/GAMSlim2!U71,"")</f>
        <v/>
      </c>
      <c r="W71" s="128" t="str">
        <f aca="false">IFERROR(Limt2!V71/GAMSlim2!V71,"")</f>
        <v/>
      </c>
      <c r="X71" s="128" t="str">
        <f aca="false">IFERROR(Limt2!W71/GAMSlim2!W71,"")</f>
        <v/>
      </c>
      <c r="Y71" s="128" t="str">
        <f aca="false">IFERROR(Limt2!X71/GAMSlim2!X71,"")</f>
        <v/>
      </c>
      <c r="Z71" s="128" t="str">
        <f aca="false">IFERROR(Limt2!Y71/GAMSlim2!Y71,"")</f>
        <v/>
      </c>
      <c r="AA71" s="128" t="str">
        <f aca="false">IFERROR(Limt2!Z71/GAMSlim2!Z71,"")</f>
        <v/>
      </c>
      <c r="AB71" s="128" t="str">
        <f aca="false">IFERROR(Limt2!AA71/GAMSlim2!AA71,"")</f>
        <v/>
      </c>
      <c r="AC71" s="128" t="str">
        <f aca="false">IFERROR(Limt2!AB71/GAMSlim2!AB71,"")</f>
        <v/>
      </c>
      <c r="AD71" s="128" t="str">
        <f aca="false">IFERROR(Limt2!AC71/GAMSlim2!AC71,"")</f>
        <v/>
      </c>
      <c r="AE71" s="128" t="str">
        <f aca="false">IFERROR(Limt2!AD71/GAMSlim2!AD71,"")</f>
        <v/>
      </c>
      <c r="AF71" s="128" t="str">
        <f aca="false">IFERROR(Limt2!AE71/GAMSlim2!AE71,"")</f>
        <v/>
      </c>
      <c r="AG71" s="128" t="str">
        <f aca="false">IFERROR(Limt2!AF71/GAMSlim2!AF71,"")</f>
        <v/>
      </c>
      <c r="AH71" s="128" t="str">
        <f aca="false">IFERROR(Limt2!AG71/GAMSlim2!AG71,"")</f>
        <v/>
      </c>
      <c r="AI71" s="128" t="str">
        <f aca="false">IFERROR(Limt2!AH71/GAMSlim2!AH71,"")</f>
        <v/>
      </c>
      <c r="AJ71" s="128" t="str">
        <f aca="false">IFERROR(Limt2!AI71/GAMSlim2!AI71,"")</f>
        <v/>
      </c>
      <c r="AK71" s="128" t="str">
        <f aca="false">IFERROR(Limt2!AJ71/GAMSlim2!AJ71,"")</f>
        <v/>
      </c>
      <c r="AL71" s="128" t="str">
        <f aca="false">IFERROR(Limt2!AK71/GAMSlim2!AK71,"")</f>
        <v/>
      </c>
      <c r="AM71" s="128" t="str">
        <f aca="false">IFERROR(Limt2!AL71/GAMSlim2!AL71,"")</f>
        <v/>
      </c>
      <c r="AN71" s="128" t="str">
        <f aca="false">IFERROR(Limt2!AM71/GAMSlim2!AM71,"")</f>
        <v/>
      </c>
      <c r="AO71" s="128" t="str">
        <f aca="false">IFERROR(Limt2!AN71/GAMSlim2!AN71,"")</f>
        <v/>
      </c>
      <c r="AP71" s="128" t="str">
        <f aca="false">IFERROR(Limt2!AO71/GAMSlim2!AO71,"")</f>
        <v/>
      </c>
      <c r="AQ71" s="128" t="str">
        <f aca="false">IFERROR(Limt2!AP71/GAMSlim2!AP71,"")</f>
        <v/>
      </c>
      <c r="AR71" s="128" t="str">
        <f aca="false">IFERROR(Limt2!AQ71/GAMSlim2!AQ71,"")</f>
        <v/>
      </c>
      <c r="AS71" s="128" t="str">
        <f aca="false">IFERROR(Limt2!AR71/GAMSlim2!AR71,"")</f>
        <v/>
      </c>
      <c r="AT71" s="128" t="str">
        <f aca="false">IFERROR(Limt2!AS71/GAMSlim2!AS71,"")</f>
        <v/>
      </c>
      <c r="AU71" s="128" t="str">
        <f aca="false">IFERROR(Limt2!AT71/GAMSlim2!AT71,"")</f>
        <v/>
      </c>
      <c r="AV71" s="128" t="str">
        <f aca="false">IFERROR(Limt2!AU71/GAMSlim2!AU71,"")</f>
        <v/>
      </c>
      <c r="AW71" s="128" t="str">
        <f aca="false">IFERROR(Limt2!AV71/GAMSlim2!AV71,"")</f>
        <v/>
      </c>
      <c r="AX71" s="128" t="str">
        <f aca="false">IFERROR(Limt2!AW71/GAMSlim2!AW71,"")</f>
        <v/>
      </c>
      <c r="AY71" s="128" t="str">
        <f aca="false">IFERROR(Limt2!AX71/GAMSlim2!AX71,"")</f>
        <v/>
      </c>
      <c r="AZ71" s="128" t="str">
        <f aca="false">IFERROR(Limt2!AY71/GAMSlim2!AY71,"")</f>
        <v/>
      </c>
      <c r="BA71" s="128" t="str">
        <f aca="false">IFERROR(Limt2!AZ71/GAMSlim2!AZ71,"")</f>
        <v/>
      </c>
      <c r="BB71" s="128" t="str">
        <f aca="false">IFERROR(Limt2!BA71/GAMSlim2!BA71,"")</f>
        <v/>
      </c>
      <c r="BC71" s="128" t="str">
        <f aca="false">IFERROR(Limt2!BB71/GAMSlim2!BB71,"")</f>
        <v/>
      </c>
      <c r="BD71" s="128" t="str">
        <f aca="false">IFERROR(Limt2!BC71/GAMSlim2!BC71,"")</f>
        <v/>
      </c>
      <c r="BE71" s="128" t="str">
        <f aca="false">IFERROR(Limt2!BD71/GAMSlim2!BD71,"")</f>
        <v/>
      </c>
      <c r="BF71" s="128" t="str">
        <f aca="false">IFERROR(Limt2!BE71/GAMSlim2!BE71,"")</f>
        <v/>
      </c>
      <c r="BG71" s="128" t="str">
        <f aca="false">IFERROR(Limt2!BF71/GAMSlim2!BF71,"")</f>
        <v/>
      </c>
      <c r="BH71" s="128" t="str">
        <f aca="false">IFERROR(Limt2!BG71/GAMSlim2!BG71,"")</f>
        <v/>
      </c>
      <c r="BI71" s="128" t="str">
        <f aca="false">IFERROR(Limt2!BH71/GAMSlim2!BH71,"")</f>
        <v/>
      </c>
      <c r="BJ71" s="128" t="str">
        <f aca="false">IFERROR(Limt2!BI71/GAMSlim2!BI71,"")</f>
        <v/>
      </c>
    </row>
    <row r="72" customFormat="false" ht="12.75" hidden="false" customHeight="false" outlineLevel="0" collapsed="false">
      <c r="A72" s="0" t="str">
        <f aca="false">Limt2!A72</f>
        <v>TEMPERATURE DATA</v>
      </c>
      <c r="B72" s="0" t="str">
        <f aca="false">GAMSbase!A72</f>
        <v>* TEMPERATURE DATA</v>
      </c>
      <c r="C72" s="128" t="str">
        <f aca="false">IFERROR(Limt2!B72/GAMSlim2!B72,"")</f>
        <v/>
      </c>
      <c r="D72" s="128" t="str">
        <f aca="false">IFERROR(Limt2!C72/GAMSlim2!C72,"")</f>
        <v/>
      </c>
      <c r="E72" s="128" t="str">
        <f aca="false">IFERROR(Limt2!D72/GAMSlim2!D72,"")</f>
        <v/>
      </c>
      <c r="F72" s="128" t="str">
        <f aca="false">IFERROR(Limt2!E72/GAMSlim2!E72,"")</f>
        <v/>
      </c>
      <c r="G72" s="128" t="str">
        <f aca="false">IFERROR(Limt2!F72/GAMSlim2!F72,"")</f>
        <v/>
      </c>
      <c r="H72" s="128" t="str">
        <f aca="false">IFERROR(Limt2!G72/GAMSlim2!G72,"")</f>
        <v/>
      </c>
      <c r="I72" s="128" t="str">
        <f aca="false">IFERROR(Limt2!H72/GAMSlim2!H72,"")</f>
        <v/>
      </c>
      <c r="J72" s="128" t="str">
        <f aca="false">IFERROR(Limt2!I72/GAMSlim2!I72,"")</f>
        <v/>
      </c>
      <c r="K72" s="128" t="str">
        <f aca="false">IFERROR(Limt2!J72/GAMSlim2!J72,"")</f>
        <v/>
      </c>
      <c r="L72" s="128" t="str">
        <f aca="false">IFERROR(Limt2!K72/GAMSlim2!K72,"")</f>
        <v/>
      </c>
      <c r="M72" s="128" t="str">
        <f aca="false">IFERROR(Limt2!L72/GAMSlim2!L72,"")</f>
        <v/>
      </c>
      <c r="N72" s="128" t="str">
        <f aca="false">IFERROR(Limt2!M72/GAMSlim2!M72,"")</f>
        <v/>
      </c>
      <c r="O72" s="128" t="str">
        <f aca="false">IFERROR(Limt2!N72/GAMSlim2!N72,"")</f>
        <v/>
      </c>
      <c r="P72" s="128" t="str">
        <f aca="false">IFERROR(Limt2!O72/GAMSlim2!O72,"")</f>
        <v/>
      </c>
      <c r="Q72" s="128" t="str">
        <f aca="false">IFERROR(Limt2!P72/GAMSlim2!P72,"")</f>
        <v/>
      </c>
      <c r="R72" s="128" t="str">
        <f aca="false">IFERROR(Limt2!Q72/GAMSlim2!Q72,"")</f>
        <v/>
      </c>
      <c r="S72" s="128" t="str">
        <f aca="false">IFERROR(Limt2!R72/GAMSlim2!R72,"")</f>
        <v/>
      </c>
      <c r="T72" s="128" t="str">
        <f aca="false">IFERROR(Limt2!S72/GAMSlim2!S72,"")</f>
        <v/>
      </c>
      <c r="U72" s="128" t="str">
        <f aca="false">IFERROR(Limt2!T72/GAMSlim2!T72,"")</f>
        <v/>
      </c>
      <c r="V72" s="128" t="str">
        <f aca="false">IFERROR(Limt2!U72/GAMSlim2!U72,"")</f>
        <v/>
      </c>
      <c r="W72" s="128" t="str">
        <f aca="false">IFERROR(Limt2!V72/GAMSlim2!V72,"")</f>
        <v/>
      </c>
      <c r="X72" s="128" t="str">
        <f aca="false">IFERROR(Limt2!W72/GAMSlim2!W72,"")</f>
        <v/>
      </c>
      <c r="Y72" s="128" t="str">
        <f aca="false">IFERROR(Limt2!X72/GAMSlim2!X72,"")</f>
        <v/>
      </c>
      <c r="Z72" s="128" t="str">
        <f aca="false">IFERROR(Limt2!Y72/GAMSlim2!Y72,"")</f>
        <v/>
      </c>
      <c r="AA72" s="128" t="str">
        <f aca="false">IFERROR(Limt2!Z72/GAMSlim2!Z72,"")</f>
        <v/>
      </c>
      <c r="AB72" s="128" t="str">
        <f aca="false">IFERROR(Limt2!AA72/GAMSlim2!AA72,"")</f>
        <v/>
      </c>
      <c r="AC72" s="128" t="str">
        <f aca="false">IFERROR(Limt2!AB72/GAMSlim2!AB72,"")</f>
        <v/>
      </c>
      <c r="AD72" s="128" t="str">
        <f aca="false">IFERROR(Limt2!AC72/GAMSlim2!AC72,"")</f>
        <v/>
      </c>
      <c r="AE72" s="128" t="str">
        <f aca="false">IFERROR(Limt2!AD72/GAMSlim2!AD72,"")</f>
        <v/>
      </c>
      <c r="AF72" s="128" t="str">
        <f aca="false">IFERROR(Limt2!AE72/GAMSlim2!AE72,"")</f>
        <v/>
      </c>
      <c r="AG72" s="128" t="str">
        <f aca="false">IFERROR(Limt2!AF72/GAMSlim2!AF72,"")</f>
        <v/>
      </c>
      <c r="AH72" s="128" t="str">
        <f aca="false">IFERROR(Limt2!AG72/GAMSlim2!AG72,"")</f>
        <v/>
      </c>
      <c r="AI72" s="128" t="str">
        <f aca="false">IFERROR(Limt2!AH72/GAMSlim2!AH72,"")</f>
        <v/>
      </c>
      <c r="AJ72" s="128" t="str">
        <f aca="false">IFERROR(Limt2!AI72/GAMSlim2!AI72,"")</f>
        <v/>
      </c>
      <c r="AK72" s="128" t="str">
        <f aca="false">IFERROR(Limt2!AJ72/GAMSlim2!AJ72,"")</f>
        <v/>
      </c>
      <c r="AL72" s="128" t="str">
        <f aca="false">IFERROR(Limt2!AK72/GAMSlim2!AK72,"")</f>
        <v/>
      </c>
      <c r="AM72" s="128" t="str">
        <f aca="false">IFERROR(Limt2!AL72/GAMSlim2!AL72,"")</f>
        <v/>
      </c>
      <c r="AN72" s="128" t="str">
        <f aca="false">IFERROR(Limt2!AM72/GAMSlim2!AM72,"")</f>
        <v/>
      </c>
      <c r="AO72" s="128" t="str">
        <f aca="false">IFERROR(Limt2!AN72/GAMSlim2!AN72,"")</f>
        <v/>
      </c>
      <c r="AP72" s="128" t="str">
        <f aca="false">IFERROR(Limt2!AO72/GAMSlim2!AO72,"")</f>
        <v/>
      </c>
      <c r="AQ72" s="128" t="str">
        <f aca="false">IFERROR(Limt2!AP72/GAMSlim2!AP72,"")</f>
        <v/>
      </c>
      <c r="AR72" s="128" t="str">
        <f aca="false">IFERROR(Limt2!AQ72/GAMSlim2!AQ72,"")</f>
        <v/>
      </c>
      <c r="AS72" s="128" t="str">
        <f aca="false">IFERROR(Limt2!AR72/GAMSlim2!AR72,"")</f>
        <v/>
      </c>
      <c r="AT72" s="128" t="str">
        <f aca="false">IFERROR(Limt2!AS72/GAMSlim2!AS72,"")</f>
        <v/>
      </c>
      <c r="AU72" s="128" t="str">
        <f aca="false">IFERROR(Limt2!AT72/GAMSlim2!AT72,"")</f>
        <v/>
      </c>
      <c r="AV72" s="128" t="str">
        <f aca="false">IFERROR(Limt2!AU72/GAMSlim2!AU72,"")</f>
        <v/>
      </c>
      <c r="AW72" s="128" t="str">
        <f aca="false">IFERROR(Limt2!AV72/GAMSlim2!AV72,"")</f>
        <v/>
      </c>
      <c r="AX72" s="128" t="str">
        <f aca="false">IFERROR(Limt2!AW72/GAMSlim2!AW72,"")</f>
        <v/>
      </c>
      <c r="AY72" s="128" t="str">
        <f aca="false">IFERROR(Limt2!AX72/GAMSlim2!AX72,"")</f>
        <v/>
      </c>
      <c r="AZ72" s="128" t="str">
        <f aca="false">IFERROR(Limt2!AY72/GAMSlim2!AY72,"")</f>
        <v/>
      </c>
      <c r="BA72" s="128" t="str">
        <f aca="false">IFERROR(Limt2!AZ72/GAMSlim2!AZ72,"")</f>
        <v/>
      </c>
      <c r="BB72" s="128" t="str">
        <f aca="false">IFERROR(Limt2!BA72/GAMSlim2!BA72,"")</f>
        <v/>
      </c>
      <c r="BC72" s="128" t="str">
        <f aca="false">IFERROR(Limt2!BB72/GAMSlim2!BB72,"")</f>
        <v/>
      </c>
      <c r="BD72" s="128" t="str">
        <f aca="false">IFERROR(Limt2!BC72/GAMSlim2!BC72,"")</f>
        <v/>
      </c>
      <c r="BE72" s="128" t="str">
        <f aca="false">IFERROR(Limt2!BD72/GAMSlim2!BD72,"")</f>
        <v/>
      </c>
      <c r="BF72" s="128" t="str">
        <f aca="false">IFERROR(Limt2!BE72/GAMSlim2!BE72,"")</f>
        <v/>
      </c>
      <c r="BG72" s="128" t="str">
        <f aca="false">IFERROR(Limt2!BF72/GAMSlim2!BF72,"")</f>
        <v/>
      </c>
      <c r="BH72" s="128" t="str">
        <f aca="false">IFERROR(Limt2!BG72/GAMSlim2!BG72,"")</f>
        <v/>
      </c>
      <c r="BI72" s="128" t="str">
        <f aca="false">IFERROR(Limt2!BH72/GAMSlim2!BH72,"")</f>
        <v/>
      </c>
      <c r="BJ72" s="128" t="str">
        <f aca="false">IFERROR(Limt2!BI72/GAMSlim2!BI72,"")</f>
        <v/>
      </c>
    </row>
    <row r="73" customFormat="false" ht="12.75" hidden="false" customHeight="false" outlineLevel="0" collapsed="false">
      <c r="A73" s="0" t="str">
        <f aca="false">Limt2!A73</f>
        <v>Exogenous forcing (Watts per square meter)</v>
      </c>
      <c r="B73" s="0" t="str">
        <f aca="false">GAMSbase!A73</f>
        <v>Exogenous Forcing (Watts per Square Meter)</v>
      </c>
      <c r="C73" s="128" t="n">
        <f aca="false">IFERROR(Limt2!B73/GAMSlim2!B73,"")</f>
        <v>1</v>
      </c>
      <c r="D73" s="128" t="n">
        <f aca="false">IFERROR(Limt2!C73/GAMSlim2!C73,"")</f>
        <v>1</v>
      </c>
      <c r="E73" s="128" t="n">
        <f aca="false">IFERROR(Limt2!D73/GAMSlim2!D73,"")</f>
        <v>1</v>
      </c>
      <c r="F73" s="128" t="n">
        <f aca="false">IFERROR(Limt2!E73/GAMSlim2!E73,"")</f>
        <v>1</v>
      </c>
      <c r="G73" s="128" t="n">
        <f aca="false">IFERROR(Limt2!F73/GAMSlim2!F73,"")</f>
        <v>1</v>
      </c>
      <c r="H73" s="128" t="n">
        <f aca="false">IFERROR(Limt2!G73/GAMSlim2!G73,"")</f>
        <v>1</v>
      </c>
      <c r="I73" s="128" t="n">
        <f aca="false">IFERROR(Limt2!H73/GAMSlim2!H73,"")</f>
        <v>1</v>
      </c>
      <c r="J73" s="128" t="n">
        <f aca="false">IFERROR(Limt2!I73/GAMSlim2!I73,"")</f>
        <v>1</v>
      </c>
      <c r="K73" s="128" t="n">
        <f aca="false">IFERROR(Limt2!J73/GAMSlim2!J73,"")</f>
        <v>1</v>
      </c>
      <c r="L73" s="128" t="n">
        <f aca="false">IFERROR(Limt2!K73/GAMSlim2!K73,"")</f>
        <v>1</v>
      </c>
      <c r="M73" s="128" t="n">
        <f aca="false">IFERROR(Limt2!L73/GAMSlim2!L73,"")</f>
        <v>1</v>
      </c>
      <c r="N73" s="128" t="n">
        <f aca="false">IFERROR(Limt2!M73/GAMSlim2!M73,"")</f>
        <v>1</v>
      </c>
      <c r="O73" s="128" t="n">
        <f aca="false">IFERROR(Limt2!N73/GAMSlim2!N73,"")</f>
        <v>1</v>
      </c>
      <c r="P73" s="128" t="n">
        <f aca="false">IFERROR(Limt2!O73/GAMSlim2!O73,"")</f>
        <v>1</v>
      </c>
      <c r="Q73" s="128" t="n">
        <f aca="false">IFERROR(Limt2!P73/GAMSlim2!P73,"")</f>
        <v>1</v>
      </c>
      <c r="R73" s="128" t="n">
        <f aca="false">IFERROR(Limt2!Q73/GAMSlim2!Q73,"")</f>
        <v>1</v>
      </c>
      <c r="S73" s="128" t="n">
        <f aca="false">IFERROR(Limt2!R73/GAMSlim2!R73,"")</f>
        <v>1</v>
      </c>
      <c r="T73" s="128" t="n">
        <f aca="false">IFERROR(Limt2!S73/GAMSlim2!S73,"")</f>
        <v>1</v>
      </c>
      <c r="U73" s="128" t="n">
        <f aca="false">IFERROR(Limt2!T73/GAMSlim2!T73,"")</f>
        <v>1</v>
      </c>
      <c r="V73" s="128" t="n">
        <f aca="false">IFERROR(Limt2!U73/GAMSlim2!U73,"")</f>
        <v>1</v>
      </c>
      <c r="W73" s="128" t="n">
        <f aca="false">IFERROR(Limt2!V73/GAMSlim2!V73,"")</f>
        <v>1</v>
      </c>
      <c r="X73" s="128" t="n">
        <f aca="false">IFERROR(Limt2!W73/GAMSlim2!W73,"")</f>
        <v>1</v>
      </c>
      <c r="Y73" s="128" t="n">
        <f aca="false">IFERROR(Limt2!X73/GAMSlim2!X73,"")</f>
        <v>1</v>
      </c>
      <c r="Z73" s="128" t="n">
        <f aca="false">IFERROR(Limt2!Y73/GAMSlim2!Y73,"")</f>
        <v>1</v>
      </c>
      <c r="AA73" s="128" t="n">
        <f aca="false">IFERROR(Limt2!Z73/GAMSlim2!Z73,"")</f>
        <v>1</v>
      </c>
      <c r="AB73" s="128" t="n">
        <f aca="false">IFERROR(Limt2!AA73/GAMSlim2!AA73,"")</f>
        <v>1</v>
      </c>
      <c r="AC73" s="128" t="n">
        <f aca="false">IFERROR(Limt2!AB73/GAMSlim2!AB73,"")</f>
        <v>1</v>
      </c>
      <c r="AD73" s="128" t="n">
        <f aca="false">IFERROR(Limt2!AC73/GAMSlim2!AC73,"")</f>
        <v>1</v>
      </c>
      <c r="AE73" s="128" t="n">
        <f aca="false">IFERROR(Limt2!AD73/GAMSlim2!AD73,"")</f>
        <v>1</v>
      </c>
      <c r="AF73" s="128" t="n">
        <f aca="false">IFERROR(Limt2!AE73/GAMSlim2!AE73,"")</f>
        <v>1</v>
      </c>
      <c r="AG73" s="128" t="n">
        <f aca="false">IFERROR(Limt2!AF73/GAMSlim2!AF73,"")</f>
        <v>1</v>
      </c>
      <c r="AH73" s="128" t="n">
        <f aca="false">IFERROR(Limt2!AG73/GAMSlim2!AG73,"")</f>
        <v>1</v>
      </c>
      <c r="AI73" s="128" t="n">
        <f aca="false">IFERROR(Limt2!AH73/GAMSlim2!AH73,"")</f>
        <v>1</v>
      </c>
      <c r="AJ73" s="128" t="n">
        <f aca="false">IFERROR(Limt2!AI73/GAMSlim2!AI73,"")</f>
        <v>1</v>
      </c>
      <c r="AK73" s="128" t="n">
        <f aca="false">IFERROR(Limt2!AJ73/GAMSlim2!AJ73,"")</f>
        <v>1</v>
      </c>
      <c r="AL73" s="128" t="n">
        <f aca="false">IFERROR(Limt2!AK73/GAMSlim2!AK73,"")</f>
        <v>1</v>
      </c>
      <c r="AM73" s="128" t="n">
        <f aca="false">IFERROR(Limt2!AL73/GAMSlim2!AL73,"")</f>
        <v>1</v>
      </c>
      <c r="AN73" s="128" t="n">
        <f aca="false">IFERROR(Limt2!AM73/GAMSlim2!AM73,"")</f>
        <v>1</v>
      </c>
      <c r="AO73" s="128" t="n">
        <f aca="false">IFERROR(Limt2!AN73/GAMSlim2!AN73,"")</f>
        <v>1</v>
      </c>
      <c r="AP73" s="128" t="n">
        <f aca="false">IFERROR(Limt2!AO73/GAMSlim2!AO73,"")</f>
        <v>1</v>
      </c>
      <c r="AQ73" s="128" t="n">
        <f aca="false">IFERROR(Limt2!AP73/GAMSlim2!AP73,"")</f>
        <v>1</v>
      </c>
      <c r="AR73" s="128" t="n">
        <f aca="false">IFERROR(Limt2!AQ73/GAMSlim2!AQ73,"")</f>
        <v>1</v>
      </c>
      <c r="AS73" s="128" t="n">
        <f aca="false">IFERROR(Limt2!AR73/GAMSlim2!AR73,"")</f>
        <v>1</v>
      </c>
      <c r="AT73" s="128" t="n">
        <f aca="false">IFERROR(Limt2!AS73/GAMSlim2!AS73,"")</f>
        <v>1</v>
      </c>
      <c r="AU73" s="128" t="n">
        <f aca="false">IFERROR(Limt2!AT73/GAMSlim2!AT73,"")</f>
        <v>1</v>
      </c>
      <c r="AV73" s="128" t="n">
        <f aca="false">IFERROR(Limt2!AU73/GAMSlim2!AU73,"")</f>
        <v>1</v>
      </c>
      <c r="AW73" s="128" t="n">
        <f aca="false">IFERROR(Limt2!AV73/GAMSlim2!AV73,"")</f>
        <v>1</v>
      </c>
      <c r="AX73" s="128" t="n">
        <f aca="false">IFERROR(Limt2!AW73/GAMSlim2!AW73,"")</f>
        <v>1</v>
      </c>
      <c r="AY73" s="128" t="n">
        <f aca="false">IFERROR(Limt2!AX73/GAMSlim2!AX73,"")</f>
        <v>1</v>
      </c>
      <c r="AZ73" s="128" t="n">
        <f aca="false">IFERROR(Limt2!AY73/GAMSlim2!AY73,"")</f>
        <v>1</v>
      </c>
      <c r="BA73" s="128" t="n">
        <f aca="false">IFERROR(Limt2!AZ73/GAMSlim2!AZ73,"")</f>
        <v>1</v>
      </c>
      <c r="BB73" s="128" t="n">
        <f aca="false">IFERROR(Limt2!BA73/GAMSlim2!BA73,"")</f>
        <v>1</v>
      </c>
      <c r="BC73" s="128" t="n">
        <f aca="false">IFERROR(Limt2!BB73/GAMSlim2!BB73,"")</f>
        <v>1</v>
      </c>
      <c r="BD73" s="128" t="n">
        <f aca="false">IFERROR(Limt2!BC73/GAMSlim2!BC73,"")</f>
        <v>1</v>
      </c>
      <c r="BE73" s="128" t="n">
        <f aca="false">IFERROR(Limt2!BD73/GAMSlim2!BD73,"")</f>
        <v>1</v>
      </c>
      <c r="BF73" s="128" t="n">
        <f aca="false">IFERROR(Limt2!BE73/GAMSlim2!BE73,"")</f>
        <v>1</v>
      </c>
      <c r="BG73" s="128" t="n">
        <f aca="false">IFERROR(Limt2!BF73/GAMSlim2!BF73,"")</f>
        <v>1</v>
      </c>
      <c r="BH73" s="128" t="n">
        <f aca="false">IFERROR(Limt2!BG73/GAMSlim2!BG73,"")</f>
        <v>1</v>
      </c>
      <c r="BI73" s="128" t="n">
        <f aca="false">IFERROR(Limt2!BH73/GAMSlim2!BH73,"")</f>
        <v>1</v>
      </c>
      <c r="BJ73" s="128" t="n">
        <f aca="false">IFERROR(Limt2!BI73/GAMSlim2!BI73,"")</f>
        <v>1</v>
      </c>
    </row>
    <row r="74" customFormat="false" ht="12.75" hidden="false" customHeight="false" outlineLevel="0" collapsed="false">
      <c r="A74" s="0" t="str">
        <f aca="false">Limt2!A74</f>
        <v>2010 forcings, non-CO2 GHG and influences</v>
      </c>
      <c r="B74" s="0" t="str">
        <f aca="false">GAMSbase!A74</f>
        <v>2000 Forcings, non-CO2 GHG</v>
      </c>
      <c r="C74" s="128" t="n">
        <f aca="false">IFERROR(Limt2!B74/GAMSlim2!B74,"")</f>
        <v>1</v>
      </c>
      <c r="D74" s="128" t="str">
        <f aca="false">IFERROR(Limt2!C74/GAMSlim2!C74,"")</f>
        <v/>
      </c>
      <c r="E74" s="128" t="str">
        <f aca="false">IFERROR(Limt2!D74/GAMSlim2!D74,"")</f>
        <v/>
      </c>
      <c r="F74" s="128" t="str">
        <f aca="false">IFERROR(Limt2!E74/GAMSlim2!E74,"")</f>
        <v/>
      </c>
      <c r="G74" s="128" t="str">
        <f aca="false">IFERROR(Limt2!F74/GAMSlim2!F74,"")</f>
        <v/>
      </c>
      <c r="H74" s="128" t="str">
        <f aca="false">IFERROR(Limt2!G74/GAMSlim2!G74,"")</f>
        <v/>
      </c>
      <c r="I74" s="128" t="str">
        <f aca="false">IFERROR(Limt2!H74/GAMSlim2!H74,"")</f>
        <v/>
      </c>
      <c r="J74" s="128" t="str">
        <f aca="false">IFERROR(Limt2!I74/GAMSlim2!I74,"")</f>
        <v/>
      </c>
      <c r="K74" s="128" t="str">
        <f aca="false">IFERROR(Limt2!J74/GAMSlim2!J74,"")</f>
        <v/>
      </c>
      <c r="L74" s="128" t="str">
        <f aca="false">IFERROR(Limt2!K74/GAMSlim2!K74,"")</f>
        <v/>
      </c>
      <c r="M74" s="128" t="str">
        <f aca="false">IFERROR(Limt2!L74/GAMSlim2!L74,"")</f>
        <v/>
      </c>
      <c r="N74" s="128" t="str">
        <f aca="false">IFERROR(Limt2!M74/GAMSlim2!M74,"")</f>
        <v/>
      </c>
      <c r="O74" s="128" t="str">
        <f aca="false">IFERROR(Limt2!N74/GAMSlim2!N74,"")</f>
        <v/>
      </c>
      <c r="P74" s="128" t="str">
        <f aca="false">IFERROR(Limt2!O74/GAMSlim2!O74,"")</f>
        <v/>
      </c>
      <c r="Q74" s="128" t="str">
        <f aca="false">IFERROR(Limt2!P74/GAMSlim2!P74,"")</f>
        <v/>
      </c>
      <c r="R74" s="128" t="str">
        <f aca="false">IFERROR(Limt2!Q74/GAMSlim2!Q74,"")</f>
        <v/>
      </c>
      <c r="S74" s="128" t="str">
        <f aca="false">IFERROR(Limt2!R74/GAMSlim2!R74,"")</f>
        <v/>
      </c>
      <c r="T74" s="128" t="str">
        <f aca="false">IFERROR(Limt2!S74/GAMSlim2!S74,"")</f>
        <v/>
      </c>
      <c r="U74" s="128" t="str">
        <f aca="false">IFERROR(Limt2!T74/GAMSlim2!T74,"")</f>
        <v/>
      </c>
      <c r="V74" s="128" t="str">
        <f aca="false">IFERROR(Limt2!U74/GAMSlim2!U74,"")</f>
        <v/>
      </c>
      <c r="W74" s="128" t="str">
        <f aca="false">IFERROR(Limt2!V74/GAMSlim2!V74,"")</f>
        <v/>
      </c>
      <c r="X74" s="128" t="str">
        <f aca="false">IFERROR(Limt2!W74/GAMSlim2!W74,"")</f>
        <v/>
      </c>
      <c r="Y74" s="128" t="str">
        <f aca="false">IFERROR(Limt2!X74/GAMSlim2!X74,"")</f>
        <v/>
      </c>
      <c r="Z74" s="128" t="str">
        <f aca="false">IFERROR(Limt2!Y74/GAMSlim2!Y74,"")</f>
        <v/>
      </c>
      <c r="AA74" s="128" t="str">
        <f aca="false">IFERROR(Limt2!Z74/GAMSlim2!Z74,"")</f>
        <v/>
      </c>
      <c r="AB74" s="128" t="str">
        <f aca="false">IFERROR(Limt2!AA74/GAMSlim2!AA74,"")</f>
        <v/>
      </c>
      <c r="AC74" s="128" t="str">
        <f aca="false">IFERROR(Limt2!AB74/GAMSlim2!AB74,"")</f>
        <v/>
      </c>
      <c r="AD74" s="128" t="str">
        <f aca="false">IFERROR(Limt2!AC74/GAMSlim2!AC74,"")</f>
        <v/>
      </c>
      <c r="AE74" s="128" t="str">
        <f aca="false">IFERROR(Limt2!AD74/GAMSlim2!AD74,"")</f>
        <v/>
      </c>
      <c r="AF74" s="128" t="str">
        <f aca="false">IFERROR(Limt2!AE74/GAMSlim2!AE74,"")</f>
        <v/>
      </c>
      <c r="AG74" s="128" t="str">
        <f aca="false">IFERROR(Limt2!AF74/GAMSlim2!AF74,"")</f>
        <v/>
      </c>
      <c r="AH74" s="128" t="str">
        <f aca="false">IFERROR(Limt2!AG74/GAMSlim2!AG74,"")</f>
        <v/>
      </c>
      <c r="AI74" s="128" t="str">
        <f aca="false">IFERROR(Limt2!AH74/GAMSlim2!AH74,"")</f>
        <v/>
      </c>
      <c r="AJ74" s="128" t="str">
        <f aca="false">IFERROR(Limt2!AI74/GAMSlim2!AI74,"")</f>
        <v/>
      </c>
      <c r="AK74" s="128" t="str">
        <f aca="false">IFERROR(Limt2!AJ74/GAMSlim2!AJ74,"")</f>
        <v/>
      </c>
      <c r="AL74" s="128" t="str">
        <f aca="false">IFERROR(Limt2!AK74/GAMSlim2!AK74,"")</f>
        <v/>
      </c>
      <c r="AM74" s="128" t="str">
        <f aca="false">IFERROR(Limt2!AL74/GAMSlim2!AL74,"")</f>
        <v/>
      </c>
      <c r="AN74" s="128" t="str">
        <f aca="false">IFERROR(Limt2!AM74/GAMSlim2!AM74,"")</f>
        <v/>
      </c>
      <c r="AO74" s="128" t="str">
        <f aca="false">IFERROR(Limt2!AN74/GAMSlim2!AN74,"")</f>
        <v/>
      </c>
      <c r="AP74" s="128" t="str">
        <f aca="false">IFERROR(Limt2!AO74/GAMSlim2!AO74,"")</f>
        <v/>
      </c>
      <c r="AQ74" s="128" t="str">
        <f aca="false">IFERROR(Limt2!AP74/GAMSlim2!AP74,"")</f>
        <v/>
      </c>
      <c r="AR74" s="128" t="str">
        <f aca="false">IFERROR(Limt2!AQ74/GAMSlim2!AQ74,"")</f>
        <v/>
      </c>
      <c r="AS74" s="128" t="str">
        <f aca="false">IFERROR(Limt2!AR74/GAMSlim2!AR74,"")</f>
        <v/>
      </c>
      <c r="AT74" s="128" t="str">
        <f aca="false">IFERROR(Limt2!AS74/GAMSlim2!AS74,"")</f>
        <v/>
      </c>
      <c r="AU74" s="128" t="str">
        <f aca="false">IFERROR(Limt2!AT74/GAMSlim2!AT74,"")</f>
        <v/>
      </c>
      <c r="AV74" s="128" t="str">
        <f aca="false">IFERROR(Limt2!AU74/GAMSlim2!AU74,"")</f>
        <v/>
      </c>
      <c r="AW74" s="128" t="str">
        <f aca="false">IFERROR(Limt2!AV74/GAMSlim2!AV74,"")</f>
        <v/>
      </c>
      <c r="AX74" s="128" t="str">
        <f aca="false">IFERROR(Limt2!AW74/GAMSlim2!AW74,"")</f>
        <v/>
      </c>
      <c r="AY74" s="128" t="str">
        <f aca="false">IFERROR(Limt2!AX74/GAMSlim2!AX74,"")</f>
        <v/>
      </c>
      <c r="AZ74" s="128" t="str">
        <f aca="false">IFERROR(Limt2!AY74/GAMSlim2!AY74,"")</f>
        <v/>
      </c>
      <c r="BA74" s="128" t="str">
        <f aca="false">IFERROR(Limt2!AZ74/GAMSlim2!AZ74,"")</f>
        <v/>
      </c>
      <c r="BB74" s="128" t="str">
        <f aca="false">IFERROR(Limt2!BA74/GAMSlim2!BA74,"")</f>
        <v/>
      </c>
      <c r="BC74" s="128" t="str">
        <f aca="false">IFERROR(Limt2!BB74/GAMSlim2!BB74,"")</f>
        <v/>
      </c>
      <c r="BD74" s="128" t="str">
        <f aca="false">IFERROR(Limt2!BC74/GAMSlim2!BC74,"")</f>
        <v/>
      </c>
      <c r="BE74" s="128" t="str">
        <f aca="false">IFERROR(Limt2!BD74/GAMSlim2!BD74,"")</f>
        <v/>
      </c>
      <c r="BF74" s="128" t="str">
        <f aca="false">IFERROR(Limt2!BE74/GAMSlim2!BE74,"")</f>
        <v/>
      </c>
      <c r="BG74" s="128" t="str">
        <f aca="false">IFERROR(Limt2!BF74/GAMSlim2!BF74,"")</f>
        <v/>
      </c>
      <c r="BH74" s="128" t="str">
        <f aca="false">IFERROR(Limt2!BG74/GAMSlim2!BG74,"")</f>
        <v/>
      </c>
      <c r="BI74" s="128" t="str">
        <f aca="false">IFERROR(Limt2!BH74/GAMSlim2!BH74,"")</f>
        <v/>
      </c>
      <c r="BJ74" s="128" t="str">
        <f aca="false">IFERROR(Limt2!BI74/GAMSlim2!BI74,"")</f>
        <v/>
      </c>
    </row>
    <row r="75" customFormat="false" ht="12.75" hidden="false" customHeight="false" outlineLevel="0" collapsed="false">
      <c r="A75" s="0" t="str">
        <f aca="false">Limt2!A75</f>
        <v>2100 forcings, non-CO2 GHG and influences</v>
      </c>
      <c r="B75" s="0" t="str">
        <f aca="false">GAMSbase!A75</f>
        <v>2100 Forcings, non-CO2 GHG</v>
      </c>
      <c r="C75" s="128" t="n">
        <f aca="false">IFERROR(Limt2!B75/GAMSlim2!B75,"")</f>
        <v>1</v>
      </c>
      <c r="D75" s="128" t="str">
        <f aca="false">IFERROR(Limt2!C75/GAMSlim2!C75,"")</f>
        <v/>
      </c>
      <c r="E75" s="128" t="str">
        <f aca="false">IFERROR(Limt2!D75/GAMSlim2!D75,"")</f>
        <v/>
      </c>
      <c r="F75" s="128" t="str">
        <f aca="false">IFERROR(Limt2!E75/GAMSlim2!E75,"")</f>
        <v/>
      </c>
      <c r="G75" s="128" t="str">
        <f aca="false">IFERROR(Limt2!F75/GAMSlim2!F75,"")</f>
        <v/>
      </c>
      <c r="H75" s="128" t="str">
        <f aca="false">IFERROR(Limt2!G75/GAMSlim2!G75,"")</f>
        <v/>
      </c>
      <c r="I75" s="128" t="str">
        <f aca="false">IFERROR(Limt2!H75/GAMSlim2!H75,"")</f>
        <v/>
      </c>
      <c r="J75" s="128" t="str">
        <f aca="false">IFERROR(Limt2!I75/GAMSlim2!I75,"")</f>
        <v/>
      </c>
      <c r="K75" s="128" t="str">
        <f aca="false">IFERROR(Limt2!J75/GAMSlim2!J75,"")</f>
        <v/>
      </c>
      <c r="L75" s="128" t="str">
        <f aca="false">IFERROR(Limt2!K75/GAMSlim2!K75,"")</f>
        <v/>
      </c>
      <c r="M75" s="128" t="str">
        <f aca="false">IFERROR(Limt2!L75/GAMSlim2!L75,"")</f>
        <v/>
      </c>
      <c r="N75" s="128" t="str">
        <f aca="false">IFERROR(Limt2!M75/GAMSlim2!M75,"")</f>
        <v/>
      </c>
      <c r="O75" s="128" t="str">
        <f aca="false">IFERROR(Limt2!N75/GAMSlim2!N75,"")</f>
        <v/>
      </c>
      <c r="P75" s="128" t="str">
        <f aca="false">IFERROR(Limt2!O75/GAMSlim2!O75,"")</f>
        <v/>
      </c>
      <c r="Q75" s="128" t="str">
        <f aca="false">IFERROR(Limt2!P75/GAMSlim2!P75,"")</f>
        <v/>
      </c>
      <c r="R75" s="128" t="str">
        <f aca="false">IFERROR(Limt2!Q75/GAMSlim2!Q75,"")</f>
        <v/>
      </c>
      <c r="S75" s="128" t="str">
        <f aca="false">IFERROR(Limt2!R75/GAMSlim2!R75,"")</f>
        <v/>
      </c>
      <c r="T75" s="128" t="str">
        <f aca="false">IFERROR(Limt2!S75/GAMSlim2!S75,"")</f>
        <v/>
      </c>
      <c r="U75" s="128" t="str">
        <f aca="false">IFERROR(Limt2!T75/GAMSlim2!T75,"")</f>
        <v/>
      </c>
      <c r="V75" s="128" t="str">
        <f aca="false">IFERROR(Limt2!U75/GAMSlim2!U75,"")</f>
        <v/>
      </c>
      <c r="W75" s="128" t="str">
        <f aca="false">IFERROR(Limt2!V75/GAMSlim2!V75,"")</f>
        <v/>
      </c>
      <c r="X75" s="128" t="str">
        <f aca="false">IFERROR(Limt2!W75/GAMSlim2!W75,"")</f>
        <v/>
      </c>
      <c r="Y75" s="128" t="str">
        <f aca="false">IFERROR(Limt2!X75/GAMSlim2!X75,"")</f>
        <v/>
      </c>
      <c r="Z75" s="128" t="str">
        <f aca="false">IFERROR(Limt2!Y75/GAMSlim2!Y75,"")</f>
        <v/>
      </c>
      <c r="AA75" s="128" t="str">
        <f aca="false">IFERROR(Limt2!Z75/GAMSlim2!Z75,"")</f>
        <v/>
      </c>
      <c r="AB75" s="128" t="str">
        <f aca="false">IFERROR(Limt2!AA75/GAMSlim2!AA75,"")</f>
        <v/>
      </c>
      <c r="AC75" s="128" t="str">
        <f aca="false">IFERROR(Limt2!AB75/GAMSlim2!AB75,"")</f>
        <v/>
      </c>
      <c r="AD75" s="128" t="str">
        <f aca="false">IFERROR(Limt2!AC75/GAMSlim2!AC75,"")</f>
        <v/>
      </c>
      <c r="AE75" s="128" t="str">
        <f aca="false">IFERROR(Limt2!AD75/GAMSlim2!AD75,"")</f>
        <v/>
      </c>
      <c r="AF75" s="128" t="str">
        <f aca="false">IFERROR(Limt2!AE75/GAMSlim2!AE75,"")</f>
        <v/>
      </c>
      <c r="AG75" s="128" t="str">
        <f aca="false">IFERROR(Limt2!AF75/GAMSlim2!AF75,"")</f>
        <v/>
      </c>
      <c r="AH75" s="128" t="str">
        <f aca="false">IFERROR(Limt2!AG75/GAMSlim2!AG75,"")</f>
        <v/>
      </c>
      <c r="AI75" s="128" t="str">
        <f aca="false">IFERROR(Limt2!AH75/GAMSlim2!AH75,"")</f>
        <v/>
      </c>
      <c r="AJ75" s="128" t="str">
        <f aca="false">IFERROR(Limt2!AI75/GAMSlim2!AI75,"")</f>
        <v/>
      </c>
      <c r="AK75" s="128" t="str">
        <f aca="false">IFERROR(Limt2!AJ75/GAMSlim2!AJ75,"")</f>
        <v/>
      </c>
      <c r="AL75" s="128" t="str">
        <f aca="false">IFERROR(Limt2!AK75/GAMSlim2!AK75,"")</f>
        <v/>
      </c>
      <c r="AM75" s="128" t="str">
        <f aca="false">IFERROR(Limt2!AL75/GAMSlim2!AL75,"")</f>
        <v/>
      </c>
      <c r="AN75" s="128" t="str">
        <f aca="false">IFERROR(Limt2!AM75/GAMSlim2!AM75,"")</f>
        <v/>
      </c>
      <c r="AO75" s="128" t="str">
        <f aca="false">IFERROR(Limt2!AN75/GAMSlim2!AN75,"")</f>
        <v/>
      </c>
      <c r="AP75" s="128" t="str">
        <f aca="false">IFERROR(Limt2!AO75/GAMSlim2!AO75,"")</f>
        <v/>
      </c>
      <c r="AQ75" s="128" t="str">
        <f aca="false">IFERROR(Limt2!AP75/GAMSlim2!AP75,"")</f>
        <v/>
      </c>
      <c r="AR75" s="128" t="str">
        <f aca="false">IFERROR(Limt2!AQ75/GAMSlim2!AQ75,"")</f>
        <v/>
      </c>
      <c r="AS75" s="128" t="str">
        <f aca="false">IFERROR(Limt2!AR75/GAMSlim2!AR75,"")</f>
        <v/>
      </c>
      <c r="AT75" s="128" t="str">
        <f aca="false">IFERROR(Limt2!AS75/GAMSlim2!AS75,"")</f>
        <v/>
      </c>
      <c r="AU75" s="128" t="str">
        <f aca="false">IFERROR(Limt2!AT75/GAMSlim2!AT75,"")</f>
        <v/>
      </c>
      <c r="AV75" s="128" t="str">
        <f aca="false">IFERROR(Limt2!AU75/GAMSlim2!AU75,"")</f>
        <v/>
      </c>
      <c r="AW75" s="128" t="str">
        <f aca="false">IFERROR(Limt2!AV75/GAMSlim2!AV75,"")</f>
        <v/>
      </c>
      <c r="AX75" s="128" t="str">
        <f aca="false">IFERROR(Limt2!AW75/GAMSlim2!AW75,"")</f>
        <v/>
      </c>
      <c r="AY75" s="128" t="str">
        <f aca="false">IFERROR(Limt2!AX75/GAMSlim2!AX75,"")</f>
        <v/>
      </c>
      <c r="AZ75" s="128" t="str">
        <f aca="false">IFERROR(Limt2!AY75/GAMSlim2!AY75,"")</f>
        <v/>
      </c>
      <c r="BA75" s="128" t="str">
        <f aca="false">IFERROR(Limt2!AZ75/GAMSlim2!AZ75,"")</f>
        <v/>
      </c>
      <c r="BB75" s="128" t="str">
        <f aca="false">IFERROR(Limt2!BA75/GAMSlim2!BA75,"")</f>
        <v/>
      </c>
      <c r="BC75" s="128" t="str">
        <f aca="false">IFERROR(Limt2!BB75/GAMSlim2!BB75,"")</f>
        <v/>
      </c>
      <c r="BD75" s="128" t="str">
        <f aca="false">IFERROR(Limt2!BC75/GAMSlim2!BC75,"")</f>
        <v/>
      </c>
      <c r="BE75" s="128" t="str">
        <f aca="false">IFERROR(Limt2!BD75/GAMSlim2!BD75,"")</f>
        <v/>
      </c>
      <c r="BF75" s="128" t="str">
        <f aca="false">IFERROR(Limt2!BE75/GAMSlim2!BE75,"")</f>
        <v/>
      </c>
      <c r="BG75" s="128" t="str">
        <f aca="false">IFERROR(Limt2!BF75/GAMSlim2!BF75,"")</f>
        <v/>
      </c>
      <c r="BH75" s="128" t="str">
        <f aca="false">IFERROR(Limt2!BG75/GAMSlim2!BG75,"")</f>
        <v/>
      </c>
      <c r="BI75" s="128" t="str">
        <f aca="false">IFERROR(Limt2!BH75/GAMSlim2!BH75,"")</f>
        <v/>
      </c>
      <c r="BJ75" s="128" t="str">
        <f aca="false">IFERROR(Limt2!BI75/GAMSlim2!BI75,"")</f>
        <v/>
      </c>
    </row>
    <row r="76" customFormat="false" ht="12.75" hidden="false" customHeight="false" outlineLevel="0" collapsed="false">
      <c r="A76" s="0" t="str">
        <f aca="false">Limt2!A76</f>
        <v>Initial temperature (2008-2011)</v>
      </c>
      <c r="B76" s="0" t="str">
        <f aca="false">GAMSbase!A76</f>
        <v>Initial Temperature (2008-2011)</v>
      </c>
      <c r="C76" s="128" t="n">
        <f aca="false">IFERROR(Limt2!B76/GAMSlim2!B76,"")</f>
        <v>1</v>
      </c>
      <c r="D76" s="128" t="str">
        <f aca="false">IFERROR(Limt2!C76/GAMSlim2!C76,"")</f>
        <v/>
      </c>
      <c r="E76" s="128" t="str">
        <f aca="false">IFERROR(Limt2!D76/GAMSlim2!D76,"")</f>
        <v/>
      </c>
      <c r="F76" s="128" t="str">
        <f aca="false">IFERROR(Limt2!E76/GAMSlim2!E76,"")</f>
        <v/>
      </c>
      <c r="G76" s="128" t="str">
        <f aca="false">IFERROR(Limt2!F76/GAMSlim2!F76,"")</f>
        <v/>
      </c>
      <c r="H76" s="128" t="str">
        <f aca="false">IFERROR(Limt2!G76/GAMSlim2!G76,"")</f>
        <v/>
      </c>
      <c r="I76" s="128" t="str">
        <f aca="false">IFERROR(Limt2!H76/GAMSlim2!H76,"")</f>
        <v/>
      </c>
      <c r="J76" s="128" t="str">
        <f aca="false">IFERROR(Limt2!I76/GAMSlim2!I76,"")</f>
        <v/>
      </c>
      <c r="K76" s="128" t="str">
        <f aca="false">IFERROR(Limt2!J76/GAMSlim2!J76,"")</f>
        <v/>
      </c>
      <c r="L76" s="128" t="str">
        <f aca="false">IFERROR(Limt2!K76/GAMSlim2!K76,"")</f>
        <v/>
      </c>
      <c r="M76" s="128" t="str">
        <f aca="false">IFERROR(Limt2!L76/GAMSlim2!L76,"")</f>
        <v/>
      </c>
      <c r="N76" s="128" t="str">
        <f aca="false">IFERROR(Limt2!M76/GAMSlim2!M76,"")</f>
        <v/>
      </c>
      <c r="O76" s="128" t="str">
        <f aca="false">IFERROR(Limt2!N76/GAMSlim2!N76,"")</f>
        <v/>
      </c>
      <c r="P76" s="128" t="str">
        <f aca="false">IFERROR(Limt2!O76/GAMSlim2!O76,"")</f>
        <v/>
      </c>
      <c r="Q76" s="128" t="str">
        <f aca="false">IFERROR(Limt2!P76/GAMSlim2!P76,"")</f>
        <v/>
      </c>
      <c r="R76" s="128" t="str">
        <f aca="false">IFERROR(Limt2!Q76/GAMSlim2!Q76,"")</f>
        <v/>
      </c>
      <c r="S76" s="128" t="str">
        <f aca="false">IFERROR(Limt2!R76/GAMSlim2!R76,"")</f>
        <v/>
      </c>
      <c r="T76" s="128" t="str">
        <f aca="false">IFERROR(Limt2!S76/GAMSlim2!S76,"")</f>
        <v/>
      </c>
      <c r="U76" s="128" t="str">
        <f aca="false">IFERROR(Limt2!T76/GAMSlim2!T76,"")</f>
        <v/>
      </c>
      <c r="V76" s="128" t="str">
        <f aca="false">IFERROR(Limt2!U76/GAMSlim2!U76,"")</f>
        <v/>
      </c>
      <c r="W76" s="128" t="str">
        <f aca="false">IFERROR(Limt2!V76/GAMSlim2!V76,"")</f>
        <v/>
      </c>
      <c r="X76" s="128" t="str">
        <f aca="false">IFERROR(Limt2!W76/GAMSlim2!W76,"")</f>
        <v/>
      </c>
      <c r="Y76" s="128" t="str">
        <f aca="false">IFERROR(Limt2!X76/GAMSlim2!X76,"")</f>
        <v/>
      </c>
      <c r="Z76" s="128" t="str">
        <f aca="false">IFERROR(Limt2!Y76/GAMSlim2!Y76,"")</f>
        <v/>
      </c>
      <c r="AA76" s="128" t="str">
        <f aca="false">IFERROR(Limt2!Z76/GAMSlim2!Z76,"")</f>
        <v/>
      </c>
      <c r="AB76" s="128" t="str">
        <f aca="false">IFERROR(Limt2!AA76/GAMSlim2!AA76,"")</f>
        <v/>
      </c>
      <c r="AC76" s="128" t="str">
        <f aca="false">IFERROR(Limt2!AB76/GAMSlim2!AB76,"")</f>
        <v/>
      </c>
      <c r="AD76" s="128" t="str">
        <f aca="false">IFERROR(Limt2!AC76/GAMSlim2!AC76,"")</f>
        <v/>
      </c>
      <c r="AE76" s="128" t="str">
        <f aca="false">IFERROR(Limt2!AD76/GAMSlim2!AD76,"")</f>
        <v/>
      </c>
      <c r="AF76" s="128" t="str">
        <f aca="false">IFERROR(Limt2!AE76/GAMSlim2!AE76,"")</f>
        <v/>
      </c>
      <c r="AG76" s="128" t="str">
        <f aca="false">IFERROR(Limt2!AF76/GAMSlim2!AF76,"")</f>
        <v/>
      </c>
      <c r="AH76" s="128" t="str">
        <f aca="false">IFERROR(Limt2!AG76/GAMSlim2!AG76,"")</f>
        <v/>
      </c>
      <c r="AI76" s="128" t="str">
        <f aca="false">IFERROR(Limt2!AH76/GAMSlim2!AH76,"")</f>
        <v/>
      </c>
      <c r="AJ76" s="128" t="str">
        <f aca="false">IFERROR(Limt2!AI76/GAMSlim2!AI76,"")</f>
        <v/>
      </c>
      <c r="AK76" s="128" t="str">
        <f aca="false">IFERROR(Limt2!AJ76/GAMSlim2!AJ76,"")</f>
        <v/>
      </c>
      <c r="AL76" s="128" t="str">
        <f aca="false">IFERROR(Limt2!AK76/GAMSlim2!AK76,"")</f>
        <v/>
      </c>
      <c r="AM76" s="128" t="str">
        <f aca="false">IFERROR(Limt2!AL76/GAMSlim2!AL76,"")</f>
        <v/>
      </c>
      <c r="AN76" s="128" t="str">
        <f aca="false">IFERROR(Limt2!AM76/GAMSlim2!AM76,"")</f>
        <v/>
      </c>
      <c r="AO76" s="128" t="str">
        <f aca="false">IFERROR(Limt2!AN76/GAMSlim2!AN76,"")</f>
        <v/>
      </c>
      <c r="AP76" s="128" t="str">
        <f aca="false">IFERROR(Limt2!AO76/GAMSlim2!AO76,"")</f>
        <v/>
      </c>
      <c r="AQ76" s="128" t="str">
        <f aca="false">IFERROR(Limt2!AP76/GAMSlim2!AP76,"")</f>
        <v/>
      </c>
      <c r="AR76" s="128" t="str">
        <f aca="false">IFERROR(Limt2!AQ76/GAMSlim2!AQ76,"")</f>
        <v/>
      </c>
      <c r="AS76" s="128" t="str">
        <f aca="false">IFERROR(Limt2!AR76/GAMSlim2!AR76,"")</f>
        <v/>
      </c>
      <c r="AT76" s="128" t="str">
        <f aca="false">IFERROR(Limt2!AS76/GAMSlim2!AS76,"")</f>
        <v/>
      </c>
      <c r="AU76" s="128" t="str">
        <f aca="false">IFERROR(Limt2!AT76/GAMSlim2!AT76,"")</f>
        <v/>
      </c>
      <c r="AV76" s="128" t="str">
        <f aca="false">IFERROR(Limt2!AU76/GAMSlim2!AU76,"")</f>
        <v/>
      </c>
      <c r="AW76" s="128" t="str">
        <f aca="false">IFERROR(Limt2!AV76/GAMSlim2!AV76,"")</f>
        <v/>
      </c>
      <c r="AX76" s="128" t="str">
        <f aca="false">IFERROR(Limt2!AW76/GAMSlim2!AW76,"")</f>
        <v/>
      </c>
      <c r="AY76" s="128" t="str">
        <f aca="false">IFERROR(Limt2!AX76/GAMSlim2!AX76,"")</f>
        <v/>
      </c>
      <c r="AZ76" s="128" t="str">
        <f aca="false">IFERROR(Limt2!AY76/GAMSlim2!AY76,"")</f>
        <v/>
      </c>
      <c r="BA76" s="128" t="str">
        <f aca="false">IFERROR(Limt2!AZ76/GAMSlim2!AZ76,"")</f>
        <v/>
      </c>
      <c r="BB76" s="128" t="str">
        <f aca="false">IFERROR(Limt2!BA76/GAMSlim2!BA76,"")</f>
        <v/>
      </c>
      <c r="BC76" s="128" t="str">
        <f aca="false">IFERROR(Limt2!BB76/GAMSlim2!BB76,"")</f>
        <v/>
      </c>
      <c r="BD76" s="128" t="str">
        <f aca="false">IFERROR(Limt2!BC76/GAMSlim2!BC76,"")</f>
        <v/>
      </c>
      <c r="BE76" s="128" t="str">
        <f aca="false">IFERROR(Limt2!BD76/GAMSlim2!BD76,"")</f>
        <v/>
      </c>
      <c r="BF76" s="128" t="str">
        <f aca="false">IFERROR(Limt2!BE76/GAMSlim2!BE76,"")</f>
        <v/>
      </c>
      <c r="BG76" s="128" t="str">
        <f aca="false">IFERROR(Limt2!BF76/GAMSlim2!BF76,"")</f>
        <v/>
      </c>
      <c r="BH76" s="128" t="str">
        <f aca="false">IFERROR(Limt2!BG76/GAMSlim2!BG76,"")</f>
        <v/>
      </c>
      <c r="BI76" s="128" t="str">
        <f aca="false">IFERROR(Limt2!BH76/GAMSlim2!BH76,"")</f>
        <v/>
      </c>
      <c r="BJ76" s="128" t="str">
        <f aca="false">IFERROR(Limt2!BI76/GAMSlim2!BI76,"")</f>
        <v/>
      </c>
    </row>
    <row r="77" customFormat="false" ht="12.75" hidden="false" customHeight="false" outlineLevel="0" collapsed="false">
      <c r="A77" s="0" t="str">
        <f aca="false">Limt2!A77</f>
        <v>Initial temperature of deep oceans (deg. C above 1900)</v>
      </c>
      <c r="B77" s="0" t="str">
        <f aca="false">GAMSbase!A77</f>
        <v>Initial Temperature of Deep Oceans (deg C above 1900 level)</v>
      </c>
      <c r="C77" s="128" t="n">
        <f aca="false">IFERROR(Limt2!B77/GAMSlim2!B77,"")</f>
        <v>1</v>
      </c>
      <c r="D77" s="128" t="str">
        <f aca="false">IFERROR(Limt2!C77/GAMSlim2!C77,"")</f>
        <v/>
      </c>
      <c r="E77" s="128" t="str">
        <f aca="false">IFERROR(Limt2!D77/GAMSlim2!D77,"")</f>
        <v/>
      </c>
      <c r="F77" s="128" t="str">
        <f aca="false">IFERROR(Limt2!E77/GAMSlim2!E77,"")</f>
        <v/>
      </c>
      <c r="G77" s="128" t="str">
        <f aca="false">IFERROR(Limt2!F77/GAMSlim2!F77,"")</f>
        <v/>
      </c>
      <c r="H77" s="128" t="str">
        <f aca="false">IFERROR(Limt2!G77/GAMSlim2!G77,"")</f>
        <v/>
      </c>
      <c r="I77" s="128" t="str">
        <f aca="false">IFERROR(Limt2!H77/GAMSlim2!H77,"")</f>
        <v/>
      </c>
      <c r="J77" s="128" t="str">
        <f aca="false">IFERROR(Limt2!I77/GAMSlim2!I77,"")</f>
        <v/>
      </c>
      <c r="K77" s="128" t="str">
        <f aca="false">IFERROR(Limt2!J77/GAMSlim2!J77,"")</f>
        <v/>
      </c>
      <c r="L77" s="128" t="str">
        <f aca="false">IFERROR(Limt2!K77/GAMSlim2!K77,"")</f>
        <v/>
      </c>
      <c r="M77" s="128" t="str">
        <f aca="false">IFERROR(Limt2!L77/GAMSlim2!L77,"")</f>
        <v/>
      </c>
      <c r="N77" s="128" t="str">
        <f aca="false">IFERROR(Limt2!M77/GAMSlim2!M77,"")</f>
        <v/>
      </c>
      <c r="O77" s="128" t="str">
        <f aca="false">IFERROR(Limt2!N77/GAMSlim2!N77,"")</f>
        <v/>
      </c>
      <c r="P77" s="128" t="str">
        <f aca="false">IFERROR(Limt2!O77/GAMSlim2!O77,"")</f>
        <v/>
      </c>
      <c r="Q77" s="128" t="str">
        <f aca="false">IFERROR(Limt2!P77/GAMSlim2!P77,"")</f>
        <v/>
      </c>
      <c r="R77" s="128" t="str">
        <f aca="false">IFERROR(Limt2!Q77/GAMSlim2!Q77,"")</f>
        <v/>
      </c>
      <c r="S77" s="128" t="str">
        <f aca="false">IFERROR(Limt2!R77/GAMSlim2!R77,"")</f>
        <v/>
      </c>
      <c r="T77" s="128" t="str">
        <f aca="false">IFERROR(Limt2!S77/GAMSlim2!S77,"")</f>
        <v/>
      </c>
      <c r="U77" s="128" t="str">
        <f aca="false">IFERROR(Limt2!T77/GAMSlim2!T77,"")</f>
        <v/>
      </c>
      <c r="V77" s="128" t="str">
        <f aca="false">IFERROR(Limt2!U77/GAMSlim2!U77,"")</f>
        <v/>
      </c>
      <c r="W77" s="128" t="str">
        <f aca="false">IFERROR(Limt2!V77/GAMSlim2!V77,"")</f>
        <v/>
      </c>
      <c r="X77" s="128" t="str">
        <f aca="false">IFERROR(Limt2!W77/GAMSlim2!W77,"")</f>
        <v/>
      </c>
      <c r="Y77" s="128" t="str">
        <f aca="false">IFERROR(Limt2!X77/GAMSlim2!X77,"")</f>
        <v/>
      </c>
      <c r="Z77" s="128" t="str">
        <f aca="false">IFERROR(Limt2!Y77/GAMSlim2!Y77,"")</f>
        <v/>
      </c>
      <c r="AA77" s="128" t="str">
        <f aca="false">IFERROR(Limt2!Z77/GAMSlim2!Z77,"")</f>
        <v/>
      </c>
      <c r="AB77" s="128" t="str">
        <f aca="false">IFERROR(Limt2!AA77/GAMSlim2!AA77,"")</f>
        <v/>
      </c>
      <c r="AC77" s="128" t="str">
        <f aca="false">IFERROR(Limt2!AB77/GAMSlim2!AB77,"")</f>
        <v/>
      </c>
      <c r="AD77" s="128" t="str">
        <f aca="false">IFERROR(Limt2!AC77/GAMSlim2!AC77,"")</f>
        <v/>
      </c>
      <c r="AE77" s="128" t="str">
        <f aca="false">IFERROR(Limt2!AD77/GAMSlim2!AD77,"")</f>
        <v/>
      </c>
      <c r="AF77" s="128" t="str">
        <f aca="false">IFERROR(Limt2!AE77/GAMSlim2!AE77,"")</f>
        <v/>
      </c>
      <c r="AG77" s="128" t="str">
        <f aca="false">IFERROR(Limt2!AF77/GAMSlim2!AF77,"")</f>
        <v/>
      </c>
      <c r="AH77" s="128" t="str">
        <f aca="false">IFERROR(Limt2!AG77/GAMSlim2!AG77,"")</f>
        <v/>
      </c>
      <c r="AI77" s="128" t="str">
        <f aca="false">IFERROR(Limt2!AH77/GAMSlim2!AH77,"")</f>
        <v/>
      </c>
      <c r="AJ77" s="128" t="str">
        <f aca="false">IFERROR(Limt2!AI77/GAMSlim2!AI77,"")</f>
        <v/>
      </c>
      <c r="AK77" s="128" t="str">
        <f aca="false">IFERROR(Limt2!AJ77/GAMSlim2!AJ77,"")</f>
        <v/>
      </c>
      <c r="AL77" s="128" t="str">
        <f aca="false">IFERROR(Limt2!AK77/GAMSlim2!AK77,"")</f>
        <v/>
      </c>
      <c r="AM77" s="128" t="str">
        <f aca="false">IFERROR(Limt2!AL77/GAMSlim2!AL77,"")</f>
        <v/>
      </c>
      <c r="AN77" s="128" t="str">
        <f aca="false">IFERROR(Limt2!AM77/GAMSlim2!AM77,"")</f>
        <v/>
      </c>
      <c r="AO77" s="128" t="str">
        <f aca="false">IFERROR(Limt2!AN77/GAMSlim2!AN77,"")</f>
        <v/>
      </c>
      <c r="AP77" s="128" t="str">
        <f aca="false">IFERROR(Limt2!AO77/GAMSlim2!AO77,"")</f>
        <v/>
      </c>
      <c r="AQ77" s="128" t="str">
        <f aca="false">IFERROR(Limt2!AP77/GAMSlim2!AP77,"")</f>
        <v/>
      </c>
      <c r="AR77" s="128" t="str">
        <f aca="false">IFERROR(Limt2!AQ77/GAMSlim2!AQ77,"")</f>
        <v/>
      </c>
      <c r="AS77" s="128" t="str">
        <f aca="false">IFERROR(Limt2!AR77/GAMSlim2!AR77,"")</f>
        <v/>
      </c>
      <c r="AT77" s="128" t="str">
        <f aca="false">IFERROR(Limt2!AS77/GAMSlim2!AS77,"")</f>
        <v/>
      </c>
      <c r="AU77" s="128" t="str">
        <f aca="false">IFERROR(Limt2!AT77/GAMSlim2!AT77,"")</f>
        <v/>
      </c>
      <c r="AV77" s="128" t="str">
        <f aca="false">IFERROR(Limt2!AU77/GAMSlim2!AU77,"")</f>
        <v/>
      </c>
      <c r="AW77" s="128" t="str">
        <f aca="false">IFERROR(Limt2!AV77/GAMSlim2!AV77,"")</f>
        <v/>
      </c>
      <c r="AX77" s="128" t="str">
        <f aca="false">IFERROR(Limt2!AW77/GAMSlim2!AW77,"")</f>
        <v/>
      </c>
      <c r="AY77" s="128" t="str">
        <f aca="false">IFERROR(Limt2!AX77/GAMSlim2!AX77,"")</f>
        <v/>
      </c>
      <c r="AZ77" s="128" t="str">
        <f aca="false">IFERROR(Limt2!AY77/GAMSlim2!AY77,"")</f>
        <v/>
      </c>
      <c r="BA77" s="128" t="str">
        <f aca="false">IFERROR(Limt2!AZ77/GAMSlim2!AZ77,"")</f>
        <v/>
      </c>
      <c r="BB77" s="128" t="str">
        <f aca="false">IFERROR(Limt2!BA77/GAMSlim2!BA77,"")</f>
        <v/>
      </c>
      <c r="BC77" s="128" t="str">
        <f aca="false">IFERROR(Limt2!BB77/GAMSlim2!BB77,"")</f>
        <v/>
      </c>
      <c r="BD77" s="128" t="str">
        <f aca="false">IFERROR(Limt2!BC77/GAMSlim2!BC77,"")</f>
        <v/>
      </c>
      <c r="BE77" s="128" t="str">
        <f aca="false">IFERROR(Limt2!BD77/GAMSlim2!BD77,"")</f>
        <v/>
      </c>
      <c r="BF77" s="128" t="str">
        <f aca="false">IFERROR(Limt2!BE77/GAMSlim2!BE77,"")</f>
        <v/>
      </c>
      <c r="BG77" s="128" t="str">
        <f aca="false">IFERROR(Limt2!BF77/GAMSlim2!BF77,"")</f>
        <v/>
      </c>
      <c r="BH77" s="128" t="str">
        <f aca="false">IFERROR(Limt2!BG77/GAMSlim2!BG77,"")</f>
        <v/>
      </c>
      <c r="BI77" s="128" t="str">
        <f aca="false">IFERROR(Limt2!BH77/GAMSlim2!BH77,"")</f>
        <v/>
      </c>
      <c r="BJ77" s="128" t="str">
        <f aca="false">IFERROR(Limt2!BI77/GAMSlim2!BI77,"")</f>
        <v/>
      </c>
    </row>
    <row r="78" customFormat="false" ht="12.75" hidden="false" customHeight="false" outlineLevel="0" collapsed="false">
      <c r="A78" s="0" t="str">
        <f aca="false">Limt2!A78</f>
        <v>CLIMATE MODEL PARAMETERS</v>
      </c>
      <c r="B78" s="0" t="str">
        <f aca="false">GAMSbase!A78</f>
        <v>* CLIMATE MODEL PARAMETERS</v>
      </c>
      <c r="C78" s="128" t="str">
        <f aca="false">IFERROR(Limt2!B78/GAMSlim2!B78,"")</f>
        <v/>
      </c>
      <c r="D78" s="128" t="str">
        <f aca="false">IFERROR(Limt2!C78/GAMSlim2!C78,"")</f>
        <v/>
      </c>
      <c r="E78" s="128" t="str">
        <f aca="false">IFERROR(Limt2!D78/GAMSlim2!D78,"")</f>
        <v/>
      </c>
      <c r="F78" s="128" t="str">
        <f aca="false">IFERROR(Limt2!E78/GAMSlim2!E78,"")</f>
        <v/>
      </c>
      <c r="G78" s="128" t="str">
        <f aca="false">IFERROR(Limt2!F78/GAMSlim2!F78,"")</f>
        <v/>
      </c>
      <c r="H78" s="128" t="str">
        <f aca="false">IFERROR(Limt2!G78/GAMSlim2!G78,"")</f>
        <v/>
      </c>
      <c r="I78" s="128" t="str">
        <f aca="false">IFERROR(Limt2!H78/GAMSlim2!H78,"")</f>
        <v/>
      </c>
      <c r="J78" s="128" t="str">
        <f aca="false">IFERROR(Limt2!I78/GAMSlim2!I78,"")</f>
        <v/>
      </c>
      <c r="K78" s="128" t="str">
        <f aca="false">IFERROR(Limt2!J78/GAMSlim2!J78,"")</f>
        <v/>
      </c>
      <c r="L78" s="128" t="str">
        <f aca="false">IFERROR(Limt2!K78/GAMSlim2!K78,"")</f>
        <v/>
      </c>
      <c r="M78" s="128" t="str">
        <f aca="false">IFERROR(Limt2!L78/GAMSlim2!L78,"")</f>
        <v/>
      </c>
      <c r="N78" s="128" t="str">
        <f aca="false">IFERROR(Limt2!M78/GAMSlim2!M78,"")</f>
        <v/>
      </c>
      <c r="O78" s="128" t="str">
        <f aca="false">IFERROR(Limt2!N78/GAMSlim2!N78,"")</f>
        <v/>
      </c>
      <c r="P78" s="128" t="str">
        <f aca="false">IFERROR(Limt2!O78/GAMSlim2!O78,"")</f>
        <v/>
      </c>
      <c r="Q78" s="128" t="str">
        <f aca="false">IFERROR(Limt2!P78/GAMSlim2!P78,"")</f>
        <v/>
      </c>
      <c r="R78" s="128" t="str">
        <f aca="false">IFERROR(Limt2!Q78/GAMSlim2!Q78,"")</f>
        <v/>
      </c>
      <c r="S78" s="128" t="str">
        <f aca="false">IFERROR(Limt2!R78/GAMSlim2!R78,"")</f>
        <v/>
      </c>
      <c r="T78" s="128" t="str">
        <f aca="false">IFERROR(Limt2!S78/GAMSlim2!S78,"")</f>
        <v/>
      </c>
      <c r="U78" s="128" t="str">
        <f aca="false">IFERROR(Limt2!T78/GAMSlim2!T78,"")</f>
        <v/>
      </c>
      <c r="V78" s="128" t="str">
        <f aca="false">IFERROR(Limt2!U78/GAMSlim2!U78,"")</f>
        <v/>
      </c>
      <c r="W78" s="128" t="str">
        <f aca="false">IFERROR(Limt2!V78/GAMSlim2!V78,"")</f>
        <v/>
      </c>
      <c r="X78" s="128" t="str">
        <f aca="false">IFERROR(Limt2!W78/GAMSlim2!W78,"")</f>
        <v/>
      </c>
      <c r="Y78" s="128" t="str">
        <f aca="false">IFERROR(Limt2!X78/GAMSlim2!X78,"")</f>
        <v/>
      </c>
      <c r="Z78" s="128" t="str">
        <f aca="false">IFERROR(Limt2!Y78/GAMSlim2!Y78,"")</f>
        <v/>
      </c>
      <c r="AA78" s="128" t="str">
        <f aca="false">IFERROR(Limt2!Z78/GAMSlim2!Z78,"")</f>
        <v/>
      </c>
      <c r="AB78" s="128" t="str">
        <f aca="false">IFERROR(Limt2!AA78/GAMSlim2!AA78,"")</f>
        <v/>
      </c>
      <c r="AC78" s="128" t="str">
        <f aca="false">IFERROR(Limt2!AB78/GAMSlim2!AB78,"")</f>
        <v/>
      </c>
      <c r="AD78" s="128" t="str">
        <f aca="false">IFERROR(Limt2!AC78/GAMSlim2!AC78,"")</f>
        <v/>
      </c>
      <c r="AE78" s="128" t="str">
        <f aca="false">IFERROR(Limt2!AD78/GAMSlim2!AD78,"")</f>
        <v/>
      </c>
      <c r="AF78" s="128" t="str">
        <f aca="false">IFERROR(Limt2!AE78/GAMSlim2!AE78,"")</f>
        <v/>
      </c>
      <c r="AG78" s="128" t="str">
        <f aca="false">IFERROR(Limt2!AF78/GAMSlim2!AF78,"")</f>
        <v/>
      </c>
      <c r="AH78" s="128" t="str">
        <f aca="false">IFERROR(Limt2!AG78/GAMSlim2!AG78,"")</f>
        <v/>
      </c>
      <c r="AI78" s="128" t="str">
        <f aca="false">IFERROR(Limt2!AH78/GAMSlim2!AH78,"")</f>
        <v/>
      </c>
      <c r="AJ78" s="128" t="str">
        <f aca="false">IFERROR(Limt2!AI78/GAMSlim2!AI78,"")</f>
        <v/>
      </c>
      <c r="AK78" s="128" t="str">
        <f aca="false">IFERROR(Limt2!AJ78/GAMSlim2!AJ78,"")</f>
        <v/>
      </c>
      <c r="AL78" s="128" t="str">
        <f aca="false">IFERROR(Limt2!AK78/GAMSlim2!AK78,"")</f>
        <v/>
      </c>
      <c r="AM78" s="128" t="str">
        <f aca="false">IFERROR(Limt2!AL78/GAMSlim2!AL78,"")</f>
        <v/>
      </c>
      <c r="AN78" s="128" t="str">
        <f aca="false">IFERROR(Limt2!AM78/GAMSlim2!AM78,"")</f>
        <v/>
      </c>
      <c r="AO78" s="128" t="str">
        <f aca="false">IFERROR(Limt2!AN78/GAMSlim2!AN78,"")</f>
        <v/>
      </c>
      <c r="AP78" s="128" t="str">
        <f aca="false">IFERROR(Limt2!AO78/GAMSlim2!AO78,"")</f>
        <v/>
      </c>
      <c r="AQ78" s="128" t="str">
        <f aca="false">IFERROR(Limt2!AP78/GAMSlim2!AP78,"")</f>
        <v/>
      </c>
      <c r="AR78" s="128" t="str">
        <f aca="false">IFERROR(Limt2!AQ78/GAMSlim2!AQ78,"")</f>
        <v/>
      </c>
      <c r="AS78" s="128" t="str">
        <f aca="false">IFERROR(Limt2!AR78/GAMSlim2!AR78,"")</f>
        <v/>
      </c>
      <c r="AT78" s="128" t="str">
        <f aca="false">IFERROR(Limt2!AS78/GAMSlim2!AS78,"")</f>
        <v/>
      </c>
      <c r="AU78" s="128" t="str">
        <f aca="false">IFERROR(Limt2!AT78/GAMSlim2!AT78,"")</f>
        <v/>
      </c>
      <c r="AV78" s="128" t="str">
        <f aca="false">IFERROR(Limt2!AU78/GAMSlim2!AU78,"")</f>
        <v/>
      </c>
      <c r="AW78" s="128" t="str">
        <f aca="false">IFERROR(Limt2!AV78/GAMSlim2!AV78,"")</f>
        <v/>
      </c>
      <c r="AX78" s="128" t="str">
        <f aca="false">IFERROR(Limt2!AW78/GAMSlim2!AW78,"")</f>
        <v/>
      </c>
      <c r="AY78" s="128" t="str">
        <f aca="false">IFERROR(Limt2!AX78/GAMSlim2!AX78,"")</f>
        <v/>
      </c>
      <c r="AZ78" s="128" t="str">
        <f aca="false">IFERROR(Limt2!AY78/GAMSlim2!AY78,"")</f>
        <v/>
      </c>
      <c r="BA78" s="128" t="str">
        <f aca="false">IFERROR(Limt2!AZ78/GAMSlim2!AZ78,"")</f>
        <v/>
      </c>
      <c r="BB78" s="128" t="str">
        <f aca="false">IFERROR(Limt2!BA78/GAMSlim2!BA78,"")</f>
        <v/>
      </c>
      <c r="BC78" s="128" t="str">
        <f aca="false">IFERROR(Limt2!BB78/GAMSlim2!BB78,"")</f>
        <v/>
      </c>
      <c r="BD78" s="128" t="str">
        <f aca="false">IFERROR(Limt2!BC78/GAMSlim2!BC78,"")</f>
        <v/>
      </c>
      <c r="BE78" s="128" t="str">
        <f aca="false">IFERROR(Limt2!BD78/GAMSlim2!BD78,"")</f>
        <v/>
      </c>
      <c r="BF78" s="128" t="str">
        <f aca="false">IFERROR(Limt2!BE78/GAMSlim2!BE78,"")</f>
        <v/>
      </c>
      <c r="BG78" s="128" t="str">
        <f aca="false">IFERROR(Limt2!BF78/GAMSlim2!BF78,"")</f>
        <v/>
      </c>
      <c r="BH78" s="128" t="str">
        <f aca="false">IFERROR(Limt2!BG78/GAMSlim2!BG78,"")</f>
        <v/>
      </c>
      <c r="BI78" s="128" t="str">
        <f aca="false">IFERROR(Limt2!BH78/GAMSlim2!BH78,"")</f>
        <v/>
      </c>
      <c r="BJ78" s="128" t="str">
        <f aca="false">IFERROR(Limt2!BI78/GAMSlim2!BI78,"")</f>
        <v/>
      </c>
    </row>
    <row r="79" customFormat="false" ht="12.75" hidden="false" customHeight="false" outlineLevel="0" collapsed="false">
      <c r="A79" s="0" t="str">
        <f aca="false">Limt2!A79</f>
        <v>Equilibrium temperature increase for CO2 doubling</v>
      </c>
      <c r="B79" s="0" t="str">
        <f aca="false">GAMSbase!A79</f>
        <v>Temperature Sensitivity Coefficient (temp increase per doubling CO2)</v>
      </c>
      <c r="C79" s="128" t="n">
        <f aca="false">IFERROR(Limt2!B79/GAMSlim2!B79,"")</f>
        <v>1</v>
      </c>
      <c r="D79" s="128" t="str">
        <f aca="false">IFERROR(Limt2!C79/GAMSlim2!C79,"")</f>
        <v/>
      </c>
      <c r="E79" s="128" t="str">
        <f aca="false">IFERROR(Limt2!D79/GAMSlim2!D79,"")</f>
        <v/>
      </c>
      <c r="F79" s="128" t="str">
        <f aca="false">IFERROR(Limt2!E79/GAMSlim2!E79,"")</f>
        <v/>
      </c>
      <c r="G79" s="128" t="str">
        <f aca="false">IFERROR(Limt2!F79/GAMSlim2!F79,"")</f>
        <v/>
      </c>
      <c r="H79" s="128" t="str">
        <f aca="false">IFERROR(Limt2!G79/GAMSlim2!G79,"")</f>
        <v/>
      </c>
      <c r="I79" s="128" t="str">
        <f aca="false">IFERROR(Limt2!H79/GAMSlim2!H79,"")</f>
        <v/>
      </c>
      <c r="J79" s="128" t="str">
        <f aca="false">IFERROR(Limt2!I79/GAMSlim2!I79,"")</f>
        <v/>
      </c>
      <c r="K79" s="128" t="str">
        <f aca="false">IFERROR(Limt2!J79/GAMSlim2!J79,"")</f>
        <v/>
      </c>
      <c r="L79" s="128" t="str">
        <f aca="false">IFERROR(Limt2!K79/GAMSlim2!K79,"")</f>
        <v/>
      </c>
      <c r="M79" s="128" t="str">
        <f aca="false">IFERROR(Limt2!L79/GAMSlim2!L79,"")</f>
        <v/>
      </c>
      <c r="N79" s="128" t="str">
        <f aca="false">IFERROR(Limt2!M79/GAMSlim2!M79,"")</f>
        <v/>
      </c>
      <c r="O79" s="128" t="str">
        <f aca="false">IFERROR(Limt2!N79/GAMSlim2!N79,"")</f>
        <v/>
      </c>
      <c r="P79" s="128" t="str">
        <f aca="false">IFERROR(Limt2!O79/GAMSlim2!O79,"")</f>
        <v/>
      </c>
      <c r="Q79" s="128" t="str">
        <f aca="false">IFERROR(Limt2!P79/GAMSlim2!P79,"")</f>
        <v/>
      </c>
      <c r="R79" s="128" t="str">
        <f aca="false">IFERROR(Limt2!Q79/GAMSlim2!Q79,"")</f>
        <v/>
      </c>
      <c r="S79" s="128" t="str">
        <f aca="false">IFERROR(Limt2!R79/GAMSlim2!R79,"")</f>
        <v/>
      </c>
      <c r="T79" s="128" t="str">
        <f aca="false">IFERROR(Limt2!S79/GAMSlim2!S79,"")</f>
        <v/>
      </c>
      <c r="U79" s="128" t="str">
        <f aca="false">IFERROR(Limt2!T79/GAMSlim2!T79,"")</f>
        <v/>
      </c>
      <c r="V79" s="128" t="str">
        <f aca="false">IFERROR(Limt2!U79/GAMSlim2!U79,"")</f>
        <v/>
      </c>
      <c r="W79" s="128" t="str">
        <f aca="false">IFERROR(Limt2!V79/GAMSlim2!V79,"")</f>
        <v/>
      </c>
      <c r="X79" s="128" t="str">
        <f aca="false">IFERROR(Limt2!W79/GAMSlim2!W79,"")</f>
        <v/>
      </c>
      <c r="Y79" s="128" t="str">
        <f aca="false">IFERROR(Limt2!X79/GAMSlim2!X79,"")</f>
        <v/>
      </c>
      <c r="Z79" s="128" t="str">
        <f aca="false">IFERROR(Limt2!Y79/GAMSlim2!Y79,"")</f>
        <v/>
      </c>
      <c r="AA79" s="128" t="str">
        <f aca="false">IFERROR(Limt2!Z79/GAMSlim2!Z79,"")</f>
        <v/>
      </c>
      <c r="AB79" s="128" t="str">
        <f aca="false">IFERROR(Limt2!AA79/GAMSlim2!AA79,"")</f>
        <v/>
      </c>
      <c r="AC79" s="128" t="str">
        <f aca="false">IFERROR(Limt2!AB79/GAMSlim2!AB79,"")</f>
        <v/>
      </c>
      <c r="AD79" s="128" t="str">
        <f aca="false">IFERROR(Limt2!AC79/GAMSlim2!AC79,"")</f>
        <v/>
      </c>
      <c r="AE79" s="128" t="str">
        <f aca="false">IFERROR(Limt2!AD79/GAMSlim2!AD79,"")</f>
        <v/>
      </c>
      <c r="AF79" s="128" t="str">
        <f aca="false">IFERROR(Limt2!AE79/GAMSlim2!AE79,"")</f>
        <v/>
      </c>
      <c r="AG79" s="128" t="str">
        <f aca="false">IFERROR(Limt2!AF79/GAMSlim2!AF79,"")</f>
        <v/>
      </c>
      <c r="AH79" s="128" t="str">
        <f aca="false">IFERROR(Limt2!AG79/GAMSlim2!AG79,"")</f>
        <v/>
      </c>
      <c r="AI79" s="128" t="str">
        <f aca="false">IFERROR(Limt2!AH79/GAMSlim2!AH79,"")</f>
        <v/>
      </c>
      <c r="AJ79" s="128" t="str">
        <f aca="false">IFERROR(Limt2!AI79/GAMSlim2!AI79,"")</f>
        <v/>
      </c>
      <c r="AK79" s="128" t="str">
        <f aca="false">IFERROR(Limt2!AJ79/GAMSlim2!AJ79,"")</f>
        <v/>
      </c>
      <c r="AL79" s="128" t="str">
        <f aca="false">IFERROR(Limt2!AK79/GAMSlim2!AK79,"")</f>
        <v/>
      </c>
      <c r="AM79" s="128" t="str">
        <f aca="false">IFERROR(Limt2!AL79/GAMSlim2!AL79,"")</f>
        <v/>
      </c>
      <c r="AN79" s="128" t="str">
        <f aca="false">IFERROR(Limt2!AM79/GAMSlim2!AM79,"")</f>
        <v/>
      </c>
      <c r="AO79" s="128" t="str">
        <f aca="false">IFERROR(Limt2!AN79/GAMSlim2!AN79,"")</f>
        <v/>
      </c>
      <c r="AP79" s="128" t="str">
        <f aca="false">IFERROR(Limt2!AO79/GAMSlim2!AO79,"")</f>
        <v/>
      </c>
      <c r="AQ79" s="128" t="str">
        <f aca="false">IFERROR(Limt2!AP79/GAMSlim2!AP79,"")</f>
        <v/>
      </c>
      <c r="AR79" s="128" t="str">
        <f aca="false">IFERROR(Limt2!AQ79/GAMSlim2!AQ79,"")</f>
        <v/>
      </c>
      <c r="AS79" s="128" t="str">
        <f aca="false">IFERROR(Limt2!AR79/GAMSlim2!AR79,"")</f>
        <v/>
      </c>
      <c r="AT79" s="128" t="str">
        <f aca="false">IFERROR(Limt2!AS79/GAMSlim2!AS79,"")</f>
        <v/>
      </c>
      <c r="AU79" s="128" t="str">
        <f aca="false">IFERROR(Limt2!AT79/GAMSlim2!AT79,"")</f>
        <v/>
      </c>
      <c r="AV79" s="128" t="str">
        <f aca="false">IFERROR(Limt2!AU79/GAMSlim2!AU79,"")</f>
        <v/>
      </c>
      <c r="AW79" s="128" t="str">
        <f aca="false">IFERROR(Limt2!AV79/GAMSlim2!AV79,"")</f>
        <v/>
      </c>
      <c r="AX79" s="128" t="str">
        <f aca="false">IFERROR(Limt2!AW79/GAMSlim2!AW79,"")</f>
        <v/>
      </c>
      <c r="AY79" s="128" t="str">
        <f aca="false">IFERROR(Limt2!AX79/GAMSlim2!AX79,"")</f>
        <v/>
      </c>
      <c r="AZ79" s="128" t="str">
        <f aca="false">IFERROR(Limt2!AY79/GAMSlim2!AY79,"")</f>
        <v/>
      </c>
      <c r="BA79" s="128" t="str">
        <f aca="false">IFERROR(Limt2!AZ79/GAMSlim2!AZ79,"")</f>
        <v/>
      </c>
      <c r="BB79" s="128" t="str">
        <f aca="false">IFERROR(Limt2!BA79/GAMSlim2!BA79,"")</f>
        <v/>
      </c>
      <c r="BC79" s="128" t="str">
        <f aca="false">IFERROR(Limt2!BB79/GAMSlim2!BB79,"")</f>
        <v/>
      </c>
      <c r="BD79" s="128" t="str">
        <f aca="false">IFERROR(Limt2!BC79/GAMSlim2!BC79,"")</f>
        <v/>
      </c>
      <c r="BE79" s="128" t="str">
        <f aca="false">IFERROR(Limt2!BD79/GAMSlim2!BD79,"")</f>
        <v/>
      </c>
      <c r="BF79" s="128" t="str">
        <f aca="false">IFERROR(Limt2!BE79/GAMSlim2!BE79,"")</f>
        <v/>
      </c>
      <c r="BG79" s="128" t="str">
        <f aca="false">IFERROR(Limt2!BF79/GAMSlim2!BF79,"")</f>
        <v/>
      </c>
      <c r="BH79" s="128" t="str">
        <f aca="false">IFERROR(Limt2!BG79/GAMSlim2!BG79,"")</f>
        <v/>
      </c>
      <c r="BI79" s="128" t="str">
        <f aca="false">IFERROR(Limt2!BH79/GAMSlim2!BH79,"")</f>
        <v/>
      </c>
      <c r="BJ79" s="128" t="str">
        <f aca="false">IFERROR(Limt2!BI79/GAMSlim2!BI79,"")</f>
        <v/>
      </c>
    </row>
    <row r="80" customFormat="false" ht="12.75" hidden="false" customHeight="false" outlineLevel="0" collapsed="false">
      <c r="A80" s="0" t="str">
        <f aca="false">Limt2!A80</f>
        <v>Forcings at CO2 doubling (W/m2)</v>
      </c>
      <c r="B80" s="0" t="str">
        <f aca="false">GAMSbase!A80</f>
        <v>Forcings at CO2 doubling (Watts per Meter 2)</v>
      </c>
      <c r="C80" s="128" t="n">
        <f aca="false">IFERROR(Limt2!B80/GAMSlim2!B80,"")</f>
        <v>1</v>
      </c>
      <c r="D80" s="128" t="str">
        <f aca="false">IFERROR(Limt2!C80/GAMSlim2!C80,"")</f>
        <v/>
      </c>
      <c r="E80" s="128" t="str">
        <f aca="false">IFERROR(Limt2!D80/GAMSlim2!D80,"")</f>
        <v/>
      </c>
      <c r="F80" s="128" t="str">
        <f aca="false">IFERROR(Limt2!E80/GAMSlim2!E80,"")</f>
        <v/>
      </c>
      <c r="G80" s="128" t="str">
        <f aca="false">IFERROR(Limt2!F80/GAMSlim2!F80,"")</f>
        <v/>
      </c>
      <c r="H80" s="128" t="str">
        <f aca="false">IFERROR(Limt2!G80/GAMSlim2!G80,"")</f>
        <v/>
      </c>
      <c r="I80" s="128" t="str">
        <f aca="false">IFERROR(Limt2!H80/GAMSlim2!H80,"")</f>
        <v/>
      </c>
      <c r="J80" s="128" t="str">
        <f aca="false">IFERROR(Limt2!I80/GAMSlim2!I80,"")</f>
        <v/>
      </c>
      <c r="K80" s="128" t="str">
        <f aca="false">IFERROR(Limt2!J80/GAMSlim2!J80,"")</f>
        <v/>
      </c>
      <c r="L80" s="128" t="str">
        <f aca="false">IFERROR(Limt2!K80/GAMSlim2!K80,"")</f>
        <v/>
      </c>
      <c r="M80" s="128" t="str">
        <f aca="false">IFERROR(Limt2!L80/GAMSlim2!L80,"")</f>
        <v/>
      </c>
      <c r="N80" s="128" t="str">
        <f aca="false">IFERROR(Limt2!M80/GAMSlim2!M80,"")</f>
        <v/>
      </c>
      <c r="O80" s="128" t="str">
        <f aca="false">IFERROR(Limt2!N80/GAMSlim2!N80,"")</f>
        <v/>
      </c>
      <c r="P80" s="128" t="str">
        <f aca="false">IFERROR(Limt2!O80/GAMSlim2!O80,"")</f>
        <v/>
      </c>
      <c r="Q80" s="128" t="str">
        <f aca="false">IFERROR(Limt2!P80/GAMSlim2!P80,"")</f>
        <v/>
      </c>
      <c r="R80" s="128" t="str">
        <f aca="false">IFERROR(Limt2!Q80/GAMSlim2!Q80,"")</f>
        <v/>
      </c>
      <c r="S80" s="128" t="str">
        <f aca="false">IFERROR(Limt2!R80/GAMSlim2!R80,"")</f>
        <v/>
      </c>
      <c r="T80" s="128" t="str">
        <f aca="false">IFERROR(Limt2!S80/GAMSlim2!S80,"")</f>
        <v/>
      </c>
      <c r="U80" s="128" t="str">
        <f aca="false">IFERROR(Limt2!T80/GAMSlim2!T80,"")</f>
        <v/>
      </c>
      <c r="V80" s="128" t="str">
        <f aca="false">IFERROR(Limt2!U80/GAMSlim2!U80,"")</f>
        <v/>
      </c>
      <c r="W80" s="128" t="str">
        <f aca="false">IFERROR(Limt2!V80/GAMSlim2!V80,"")</f>
        <v/>
      </c>
      <c r="X80" s="128" t="str">
        <f aca="false">IFERROR(Limt2!W80/GAMSlim2!W80,"")</f>
        <v/>
      </c>
      <c r="Y80" s="128" t="str">
        <f aca="false">IFERROR(Limt2!X80/GAMSlim2!X80,"")</f>
        <v/>
      </c>
      <c r="Z80" s="128" t="str">
        <f aca="false">IFERROR(Limt2!Y80/GAMSlim2!Y80,"")</f>
        <v/>
      </c>
      <c r="AA80" s="128" t="str">
        <f aca="false">IFERROR(Limt2!Z80/GAMSlim2!Z80,"")</f>
        <v/>
      </c>
      <c r="AB80" s="128" t="str">
        <f aca="false">IFERROR(Limt2!AA80/GAMSlim2!AA80,"")</f>
        <v/>
      </c>
      <c r="AC80" s="128" t="str">
        <f aca="false">IFERROR(Limt2!AB80/GAMSlim2!AB80,"")</f>
        <v/>
      </c>
      <c r="AD80" s="128" t="str">
        <f aca="false">IFERROR(Limt2!AC80/GAMSlim2!AC80,"")</f>
        <v/>
      </c>
      <c r="AE80" s="128" t="str">
        <f aca="false">IFERROR(Limt2!AD80/GAMSlim2!AD80,"")</f>
        <v/>
      </c>
      <c r="AF80" s="128" t="str">
        <f aca="false">IFERROR(Limt2!AE80/GAMSlim2!AE80,"")</f>
        <v/>
      </c>
      <c r="AG80" s="128" t="str">
        <f aca="false">IFERROR(Limt2!AF80/GAMSlim2!AF80,"")</f>
        <v/>
      </c>
      <c r="AH80" s="128" t="str">
        <f aca="false">IFERROR(Limt2!AG80/GAMSlim2!AG80,"")</f>
        <v/>
      </c>
      <c r="AI80" s="128" t="str">
        <f aca="false">IFERROR(Limt2!AH80/GAMSlim2!AH80,"")</f>
        <v/>
      </c>
      <c r="AJ80" s="128" t="str">
        <f aca="false">IFERROR(Limt2!AI80/GAMSlim2!AI80,"")</f>
        <v/>
      </c>
      <c r="AK80" s="128" t="str">
        <f aca="false">IFERROR(Limt2!AJ80/GAMSlim2!AJ80,"")</f>
        <v/>
      </c>
      <c r="AL80" s="128" t="str">
        <f aca="false">IFERROR(Limt2!AK80/GAMSlim2!AK80,"")</f>
        <v/>
      </c>
      <c r="AM80" s="128" t="str">
        <f aca="false">IFERROR(Limt2!AL80/GAMSlim2!AL80,"")</f>
        <v/>
      </c>
      <c r="AN80" s="128" t="str">
        <f aca="false">IFERROR(Limt2!AM80/GAMSlim2!AM80,"")</f>
        <v/>
      </c>
      <c r="AO80" s="128" t="str">
        <f aca="false">IFERROR(Limt2!AN80/GAMSlim2!AN80,"")</f>
        <v/>
      </c>
      <c r="AP80" s="128" t="str">
        <f aca="false">IFERROR(Limt2!AO80/GAMSlim2!AO80,"")</f>
        <v/>
      </c>
      <c r="AQ80" s="128" t="str">
        <f aca="false">IFERROR(Limt2!AP80/GAMSlim2!AP80,"")</f>
        <v/>
      </c>
      <c r="AR80" s="128" t="str">
        <f aca="false">IFERROR(Limt2!AQ80/GAMSlim2!AQ80,"")</f>
        <v/>
      </c>
      <c r="AS80" s="128" t="str">
        <f aca="false">IFERROR(Limt2!AR80/GAMSlim2!AR80,"")</f>
        <v/>
      </c>
      <c r="AT80" s="128" t="str">
        <f aca="false">IFERROR(Limt2!AS80/GAMSlim2!AS80,"")</f>
        <v/>
      </c>
      <c r="AU80" s="128" t="str">
        <f aca="false">IFERROR(Limt2!AT80/GAMSlim2!AT80,"")</f>
        <v/>
      </c>
      <c r="AV80" s="128" t="str">
        <f aca="false">IFERROR(Limt2!AU80/GAMSlim2!AU80,"")</f>
        <v/>
      </c>
      <c r="AW80" s="128" t="str">
        <f aca="false">IFERROR(Limt2!AV80/GAMSlim2!AV80,"")</f>
        <v/>
      </c>
      <c r="AX80" s="128" t="str">
        <f aca="false">IFERROR(Limt2!AW80/GAMSlim2!AW80,"")</f>
        <v/>
      </c>
      <c r="AY80" s="128" t="str">
        <f aca="false">IFERROR(Limt2!AX80/GAMSlim2!AX80,"")</f>
        <v/>
      </c>
      <c r="AZ80" s="128" t="str">
        <f aca="false">IFERROR(Limt2!AY80/GAMSlim2!AY80,"")</f>
        <v/>
      </c>
      <c r="BA80" s="128" t="str">
        <f aca="false">IFERROR(Limt2!AZ80/GAMSlim2!AZ80,"")</f>
        <v/>
      </c>
      <c r="BB80" s="128" t="str">
        <f aca="false">IFERROR(Limt2!BA80/GAMSlim2!BA80,"")</f>
        <v/>
      </c>
      <c r="BC80" s="128" t="str">
        <f aca="false">IFERROR(Limt2!BB80/GAMSlim2!BB80,"")</f>
        <v/>
      </c>
      <c r="BD80" s="128" t="str">
        <f aca="false">IFERROR(Limt2!BC80/GAMSlim2!BC80,"")</f>
        <v/>
      </c>
      <c r="BE80" s="128" t="str">
        <f aca="false">IFERROR(Limt2!BD80/GAMSlim2!BD80,"")</f>
        <v/>
      </c>
      <c r="BF80" s="128" t="str">
        <f aca="false">IFERROR(Limt2!BE80/GAMSlim2!BE80,"")</f>
        <v/>
      </c>
      <c r="BG80" s="128" t="str">
        <f aca="false">IFERROR(Limt2!BF80/GAMSlim2!BF80,"")</f>
        <v/>
      </c>
      <c r="BH80" s="128" t="str">
        <f aca="false">IFERROR(Limt2!BG80/GAMSlim2!BG80,"")</f>
        <v/>
      </c>
      <c r="BI80" s="128" t="str">
        <f aca="false">IFERROR(Limt2!BH80/GAMSlim2!BH80,"")</f>
        <v/>
      </c>
      <c r="BJ80" s="128" t="str">
        <f aca="false">IFERROR(Limt2!BI80/GAMSlim2!BI80,"")</f>
        <v/>
      </c>
    </row>
    <row r="81" customFormat="false" ht="12.75" hidden="false" customHeight="false" outlineLevel="0" collapsed="false">
      <c r="A81" s="0" t="str">
        <f aca="false">Limt2!A81</f>
        <v>CLIMATE MODULE TRANSITION PARAMETERS (per 5 years)</v>
      </c>
      <c r="B81" s="0" t="str">
        <f aca="false">GAMSbase!A81</f>
        <v>* CLIMATE MODULE TRANSITION PARAMETERS</v>
      </c>
      <c r="C81" s="128" t="str">
        <f aca="false">IFERROR(Limt2!B81/GAMSlim2!B81,"")</f>
        <v/>
      </c>
      <c r="D81" s="128" t="str">
        <f aca="false">IFERROR(Limt2!C81/GAMSlim2!C81,"")</f>
        <v/>
      </c>
      <c r="E81" s="128" t="str">
        <f aca="false">IFERROR(Limt2!D81/GAMSlim2!D81,"")</f>
        <v/>
      </c>
      <c r="F81" s="128" t="str">
        <f aca="false">IFERROR(Limt2!E81/GAMSlim2!E81,"")</f>
        <v/>
      </c>
      <c r="G81" s="128" t="str">
        <f aca="false">IFERROR(Limt2!F81/GAMSlim2!F81,"")</f>
        <v/>
      </c>
      <c r="H81" s="128" t="str">
        <f aca="false">IFERROR(Limt2!G81/GAMSlim2!G81,"")</f>
        <v/>
      </c>
      <c r="I81" s="128" t="str">
        <f aca="false">IFERROR(Limt2!H81/GAMSlim2!H81,"")</f>
        <v/>
      </c>
      <c r="J81" s="128" t="str">
        <f aca="false">IFERROR(Limt2!I81/GAMSlim2!I81,"")</f>
        <v/>
      </c>
      <c r="K81" s="128" t="str">
        <f aca="false">IFERROR(Limt2!J81/GAMSlim2!J81,"")</f>
        <v/>
      </c>
      <c r="L81" s="128" t="str">
        <f aca="false">IFERROR(Limt2!K81/GAMSlim2!K81,"")</f>
        <v/>
      </c>
      <c r="M81" s="128" t="str">
        <f aca="false">IFERROR(Limt2!L81/GAMSlim2!L81,"")</f>
        <v/>
      </c>
      <c r="N81" s="128" t="str">
        <f aca="false">IFERROR(Limt2!M81/GAMSlim2!M81,"")</f>
        <v/>
      </c>
      <c r="O81" s="128" t="str">
        <f aca="false">IFERROR(Limt2!N81/GAMSlim2!N81,"")</f>
        <v/>
      </c>
      <c r="P81" s="128" t="str">
        <f aca="false">IFERROR(Limt2!O81/GAMSlim2!O81,"")</f>
        <v/>
      </c>
      <c r="Q81" s="128" t="str">
        <f aca="false">IFERROR(Limt2!P81/GAMSlim2!P81,"")</f>
        <v/>
      </c>
      <c r="R81" s="128" t="str">
        <f aca="false">IFERROR(Limt2!Q81/GAMSlim2!Q81,"")</f>
        <v/>
      </c>
      <c r="S81" s="128" t="str">
        <f aca="false">IFERROR(Limt2!R81/GAMSlim2!R81,"")</f>
        <v/>
      </c>
      <c r="T81" s="128" t="str">
        <f aca="false">IFERROR(Limt2!S81/GAMSlim2!S81,"")</f>
        <v/>
      </c>
      <c r="U81" s="128" t="str">
        <f aca="false">IFERROR(Limt2!T81/GAMSlim2!T81,"")</f>
        <v/>
      </c>
      <c r="V81" s="128" t="str">
        <f aca="false">IFERROR(Limt2!U81/GAMSlim2!U81,"")</f>
        <v/>
      </c>
      <c r="W81" s="128" t="str">
        <f aca="false">IFERROR(Limt2!V81/GAMSlim2!V81,"")</f>
        <v/>
      </c>
      <c r="X81" s="128" t="str">
        <f aca="false">IFERROR(Limt2!W81/GAMSlim2!W81,"")</f>
        <v/>
      </c>
      <c r="Y81" s="128" t="str">
        <f aca="false">IFERROR(Limt2!X81/GAMSlim2!X81,"")</f>
        <v/>
      </c>
      <c r="Z81" s="128" t="str">
        <f aca="false">IFERROR(Limt2!Y81/GAMSlim2!Y81,"")</f>
        <v/>
      </c>
      <c r="AA81" s="128" t="str">
        <f aca="false">IFERROR(Limt2!Z81/GAMSlim2!Z81,"")</f>
        <v/>
      </c>
      <c r="AB81" s="128" t="str">
        <f aca="false">IFERROR(Limt2!AA81/GAMSlim2!AA81,"")</f>
        <v/>
      </c>
      <c r="AC81" s="128" t="str">
        <f aca="false">IFERROR(Limt2!AB81/GAMSlim2!AB81,"")</f>
        <v/>
      </c>
      <c r="AD81" s="128" t="str">
        <f aca="false">IFERROR(Limt2!AC81/GAMSlim2!AC81,"")</f>
        <v/>
      </c>
      <c r="AE81" s="128" t="str">
        <f aca="false">IFERROR(Limt2!AD81/GAMSlim2!AD81,"")</f>
        <v/>
      </c>
      <c r="AF81" s="128" t="str">
        <f aca="false">IFERROR(Limt2!AE81/GAMSlim2!AE81,"")</f>
        <v/>
      </c>
      <c r="AG81" s="128" t="str">
        <f aca="false">IFERROR(Limt2!AF81/GAMSlim2!AF81,"")</f>
        <v/>
      </c>
      <c r="AH81" s="128" t="str">
        <f aca="false">IFERROR(Limt2!AG81/GAMSlim2!AG81,"")</f>
        <v/>
      </c>
      <c r="AI81" s="128" t="str">
        <f aca="false">IFERROR(Limt2!AH81/GAMSlim2!AH81,"")</f>
        <v/>
      </c>
      <c r="AJ81" s="128" t="str">
        <f aca="false">IFERROR(Limt2!AI81/GAMSlim2!AI81,"")</f>
        <v/>
      </c>
      <c r="AK81" s="128" t="str">
        <f aca="false">IFERROR(Limt2!AJ81/GAMSlim2!AJ81,"")</f>
        <v/>
      </c>
      <c r="AL81" s="128" t="str">
        <f aca="false">IFERROR(Limt2!AK81/GAMSlim2!AK81,"")</f>
        <v/>
      </c>
      <c r="AM81" s="128" t="str">
        <f aca="false">IFERROR(Limt2!AL81/GAMSlim2!AL81,"")</f>
        <v/>
      </c>
      <c r="AN81" s="128" t="str">
        <f aca="false">IFERROR(Limt2!AM81/GAMSlim2!AM81,"")</f>
        <v/>
      </c>
      <c r="AO81" s="128" t="str">
        <f aca="false">IFERROR(Limt2!AN81/GAMSlim2!AN81,"")</f>
        <v/>
      </c>
      <c r="AP81" s="128" t="str">
        <f aca="false">IFERROR(Limt2!AO81/GAMSlim2!AO81,"")</f>
        <v/>
      </c>
      <c r="AQ81" s="128" t="str">
        <f aca="false">IFERROR(Limt2!AP81/GAMSlim2!AP81,"")</f>
        <v/>
      </c>
      <c r="AR81" s="128" t="str">
        <f aca="false">IFERROR(Limt2!AQ81/GAMSlim2!AQ81,"")</f>
        <v/>
      </c>
      <c r="AS81" s="128" t="str">
        <f aca="false">IFERROR(Limt2!AR81/GAMSlim2!AR81,"")</f>
        <v/>
      </c>
      <c r="AT81" s="128" t="str">
        <f aca="false">IFERROR(Limt2!AS81/GAMSlim2!AS81,"")</f>
        <v/>
      </c>
      <c r="AU81" s="128" t="str">
        <f aca="false">IFERROR(Limt2!AT81/GAMSlim2!AT81,"")</f>
        <v/>
      </c>
      <c r="AV81" s="128" t="str">
        <f aca="false">IFERROR(Limt2!AU81/GAMSlim2!AU81,"")</f>
        <v/>
      </c>
      <c r="AW81" s="128" t="str">
        <f aca="false">IFERROR(Limt2!AV81/GAMSlim2!AV81,"")</f>
        <v/>
      </c>
      <c r="AX81" s="128" t="str">
        <f aca="false">IFERROR(Limt2!AW81/GAMSlim2!AW81,"")</f>
        <v/>
      </c>
      <c r="AY81" s="128" t="str">
        <f aca="false">IFERROR(Limt2!AX81/GAMSlim2!AX81,"")</f>
        <v/>
      </c>
      <c r="AZ81" s="128" t="str">
        <f aca="false">IFERROR(Limt2!AY81/GAMSlim2!AY81,"")</f>
        <v/>
      </c>
      <c r="BA81" s="128" t="str">
        <f aca="false">IFERROR(Limt2!AZ81/GAMSlim2!AZ81,"")</f>
        <v/>
      </c>
      <c r="BB81" s="128" t="str">
        <f aca="false">IFERROR(Limt2!BA81/GAMSlim2!BA81,"")</f>
        <v/>
      </c>
      <c r="BC81" s="128" t="str">
        <f aca="false">IFERROR(Limt2!BB81/GAMSlim2!BB81,"")</f>
        <v/>
      </c>
      <c r="BD81" s="128" t="str">
        <f aca="false">IFERROR(Limt2!BC81/GAMSlim2!BC81,"")</f>
        <v/>
      </c>
      <c r="BE81" s="128" t="str">
        <f aca="false">IFERROR(Limt2!BD81/GAMSlim2!BD81,"")</f>
        <v/>
      </c>
      <c r="BF81" s="128" t="str">
        <f aca="false">IFERROR(Limt2!BE81/GAMSlim2!BE81,"")</f>
        <v/>
      </c>
      <c r="BG81" s="128" t="str">
        <f aca="false">IFERROR(Limt2!BF81/GAMSlim2!BF81,"")</f>
        <v/>
      </c>
      <c r="BH81" s="128" t="str">
        <f aca="false">IFERROR(Limt2!BG81/GAMSlim2!BG81,"")</f>
        <v/>
      </c>
      <c r="BI81" s="128" t="str">
        <f aca="false">IFERROR(Limt2!BH81/GAMSlim2!BH81,"")</f>
        <v/>
      </c>
      <c r="BJ81" s="128" t="str">
        <f aca="false">IFERROR(Limt2!BI81/GAMSlim2!BI81,"")</f>
        <v/>
      </c>
    </row>
    <row r="82" customFormat="false" ht="12.75" hidden="false" customHeight="false" outlineLevel="0" collapsed="false">
      <c r="A82" s="0" t="str">
        <f aca="false">Limt2!A82</f>
        <v>Speed of adjustment parameter for atmospheric temperature (c1)</v>
      </c>
      <c r="B82" s="0" t="str">
        <f aca="false">GAMSbase!A82</f>
        <v>Speed of Adjustment Parameter for Atmospheric Temperature</v>
      </c>
      <c r="C82" s="128" t="n">
        <f aca="false">IFERROR(Limt2!B82/GAMSlim2!B82,"")</f>
        <v>1</v>
      </c>
      <c r="D82" s="128" t="str">
        <f aca="false">IFERROR(Limt2!C82/GAMSlim2!C82,"")</f>
        <v/>
      </c>
      <c r="E82" s="128" t="str">
        <f aca="false">IFERROR(Limt2!D82/GAMSlim2!D82,"")</f>
        <v/>
      </c>
      <c r="F82" s="128" t="str">
        <f aca="false">IFERROR(Limt2!E82/GAMSlim2!E82,"")</f>
        <v/>
      </c>
      <c r="G82" s="128" t="str">
        <f aca="false">IFERROR(Limt2!F82/GAMSlim2!F82,"")</f>
        <v/>
      </c>
      <c r="H82" s="128" t="str">
        <f aca="false">IFERROR(Limt2!G82/GAMSlim2!G82,"")</f>
        <v/>
      </c>
      <c r="I82" s="128" t="str">
        <f aca="false">IFERROR(Limt2!H82/GAMSlim2!H82,"")</f>
        <v/>
      </c>
      <c r="J82" s="128" t="str">
        <f aca="false">IFERROR(Limt2!I82/GAMSlim2!I82,"")</f>
        <v/>
      </c>
      <c r="K82" s="128" t="str">
        <f aca="false">IFERROR(Limt2!J82/GAMSlim2!J82,"")</f>
        <v/>
      </c>
      <c r="L82" s="128" t="str">
        <f aca="false">IFERROR(Limt2!K82/GAMSlim2!K82,"")</f>
        <v/>
      </c>
      <c r="M82" s="128" t="str">
        <f aca="false">IFERROR(Limt2!L82/GAMSlim2!L82,"")</f>
        <v/>
      </c>
      <c r="N82" s="128" t="str">
        <f aca="false">IFERROR(Limt2!M82/GAMSlim2!M82,"")</f>
        <v/>
      </c>
      <c r="O82" s="128" t="str">
        <f aca="false">IFERROR(Limt2!N82/GAMSlim2!N82,"")</f>
        <v/>
      </c>
      <c r="P82" s="128" t="str">
        <f aca="false">IFERROR(Limt2!O82/GAMSlim2!O82,"")</f>
        <v/>
      </c>
      <c r="Q82" s="128" t="str">
        <f aca="false">IFERROR(Limt2!P82/GAMSlim2!P82,"")</f>
        <v/>
      </c>
      <c r="R82" s="128" t="str">
        <f aca="false">IFERROR(Limt2!Q82/GAMSlim2!Q82,"")</f>
        <v/>
      </c>
      <c r="S82" s="128" t="str">
        <f aca="false">IFERROR(Limt2!R82/GAMSlim2!R82,"")</f>
        <v/>
      </c>
      <c r="T82" s="128" t="str">
        <f aca="false">IFERROR(Limt2!S82/GAMSlim2!S82,"")</f>
        <v/>
      </c>
      <c r="U82" s="128" t="str">
        <f aca="false">IFERROR(Limt2!T82/GAMSlim2!T82,"")</f>
        <v/>
      </c>
      <c r="V82" s="128" t="str">
        <f aca="false">IFERROR(Limt2!U82/GAMSlim2!U82,"")</f>
        <v/>
      </c>
      <c r="W82" s="128" t="str">
        <f aca="false">IFERROR(Limt2!V82/GAMSlim2!V82,"")</f>
        <v/>
      </c>
      <c r="X82" s="128" t="str">
        <f aca="false">IFERROR(Limt2!W82/GAMSlim2!W82,"")</f>
        <v/>
      </c>
      <c r="Y82" s="128" t="str">
        <f aca="false">IFERROR(Limt2!X82/GAMSlim2!X82,"")</f>
        <v/>
      </c>
      <c r="Z82" s="128" t="str">
        <f aca="false">IFERROR(Limt2!Y82/GAMSlim2!Y82,"")</f>
        <v/>
      </c>
      <c r="AA82" s="128" t="str">
        <f aca="false">IFERROR(Limt2!Z82/GAMSlim2!Z82,"")</f>
        <v/>
      </c>
      <c r="AB82" s="128" t="str">
        <f aca="false">IFERROR(Limt2!AA82/GAMSlim2!AA82,"")</f>
        <v/>
      </c>
      <c r="AC82" s="128" t="str">
        <f aca="false">IFERROR(Limt2!AB82/GAMSlim2!AB82,"")</f>
        <v/>
      </c>
      <c r="AD82" s="128" t="str">
        <f aca="false">IFERROR(Limt2!AC82/GAMSlim2!AC82,"")</f>
        <v/>
      </c>
      <c r="AE82" s="128" t="str">
        <f aca="false">IFERROR(Limt2!AD82/GAMSlim2!AD82,"")</f>
        <v/>
      </c>
      <c r="AF82" s="128" t="str">
        <f aca="false">IFERROR(Limt2!AE82/GAMSlim2!AE82,"")</f>
        <v/>
      </c>
      <c r="AG82" s="128" t="str">
        <f aca="false">IFERROR(Limt2!AF82/GAMSlim2!AF82,"")</f>
        <v/>
      </c>
      <c r="AH82" s="128" t="str">
        <f aca="false">IFERROR(Limt2!AG82/GAMSlim2!AG82,"")</f>
        <v/>
      </c>
      <c r="AI82" s="128" t="str">
        <f aca="false">IFERROR(Limt2!AH82/GAMSlim2!AH82,"")</f>
        <v/>
      </c>
      <c r="AJ82" s="128" t="str">
        <f aca="false">IFERROR(Limt2!AI82/GAMSlim2!AI82,"")</f>
        <v/>
      </c>
      <c r="AK82" s="128" t="str">
        <f aca="false">IFERROR(Limt2!AJ82/GAMSlim2!AJ82,"")</f>
        <v/>
      </c>
      <c r="AL82" s="128" t="str">
        <f aca="false">IFERROR(Limt2!AK82/GAMSlim2!AK82,"")</f>
        <v/>
      </c>
      <c r="AM82" s="128" t="str">
        <f aca="false">IFERROR(Limt2!AL82/GAMSlim2!AL82,"")</f>
        <v/>
      </c>
      <c r="AN82" s="128" t="str">
        <f aca="false">IFERROR(Limt2!AM82/GAMSlim2!AM82,"")</f>
        <v/>
      </c>
      <c r="AO82" s="128" t="str">
        <f aca="false">IFERROR(Limt2!AN82/GAMSlim2!AN82,"")</f>
        <v/>
      </c>
      <c r="AP82" s="128" t="str">
        <f aca="false">IFERROR(Limt2!AO82/GAMSlim2!AO82,"")</f>
        <v/>
      </c>
      <c r="AQ82" s="128" t="str">
        <f aca="false">IFERROR(Limt2!AP82/GAMSlim2!AP82,"")</f>
        <v/>
      </c>
      <c r="AR82" s="128" t="str">
        <f aca="false">IFERROR(Limt2!AQ82/GAMSlim2!AQ82,"")</f>
        <v/>
      </c>
      <c r="AS82" s="128" t="str">
        <f aca="false">IFERROR(Limt2!AR82/GAMSlim2!AR82,"")</f>
        <v/>
      </c>
      <c r="AT82" s="128" t="str">
        <f aca="false">IFERROR(Limt2!AS82/GAMSlim2!AS82,"")</f>
        <v/>
      </c>
      <c r="AU82" s="128" t="str">
        <f aca="false">IFERROR(Limt2!AT82/GAMSlim2!AT82,"")</f>
        <v/>
      </c>
      <c r="AV82" s="128" t="str">
        <f aca="false">IFERROR(Limt2!AU82/GAMSlim2!AU82,"")</f>
        <v/>
      </c>
      <c r="AW82" s="128" t="str">
        <f aca="false">IFERROR(Limt2!AV82/GAMSlim2!AV82,"")</f>
        <v/>
      </c>
      <c r="AX82" s="128" t="str">
        <f aca="false">IFERROR(Limt2!AW82/GAMSlim2!AW82,"")</f>
        <v/>
      </c>
      <c r="AY82" s="128" t="str">
        <f aca="false">IFERROR(Limt2!AX82/GAMSlim2!AX82,"")</f>
        <v/>
      </c>
      <c r="AZ82" s="128" t="str">
        <f aca="false">IFERROR(Limt2!AY82/GAMSlim2!AY82,"")</f>
        <v/>
      </c>
      <c r="BA82" s="128" t="str">
        <f aca="false">IFERROR(Limt2!AZ82/GAMSlim2!AZ82,"")</f>
        <v/>
      </c>
      <c r="BB82" s="128" t="str">
        <f aca="false">IFERROR(Limt2!BA82/GAMSlim2!BA82,"")</f>
        <v/>
      </c>
      <c r="BC82" s="128" t="str">
        <f aca="false">IFERROR(Limt2!BB82/GAMSlim2!BB82,"")</f>
        <v/>
      </c>
      <c r="BD82" s="128" t="str">
        <f aca="false">IFERROR(Limt2!BC82/GAMSlim2!BC82,"")</f>
        <v/>
      </c>
      <c r="BE82" s="128" t="str">
        <f aca="false">IFERROR(Limt2!BD82/GAMSlim2!BD82,"")</f>
        <v/>
      </c>
      <c r="BF82" s="128" t="str">
        <f aca="false">IFERROR(Limt2!BE82/GAMSlim2!BE82,"")</f>
        <v/>
      </c>
      <c r="BG82" s="128" t="str">
        <f aca="false">IFERROR(Limt2!BF82/GAMSlim2!BF82,"")</f>
        <v/>
      </c>
      <c r="BH82" s="128" t="str">
        <f aca="false">IFERROR(Limt2!BG82/GAMSlim2!BG82,"")</f>
        <v/>
      </c>
      <c r="BI82" s="128" t="str">
        <f aca="false">IFERROR(Limt2!BH82/GAMSlim2!BH82,"")</f>
        <v/>
      </c>
      <c r="BJ82" s="128" t="str">
        <f aca="false">IFERROR(Limt2!BI82/GAMSlim2!BI82,"")</f>
        <v/>
      </c>
    </row>
    <row r="83" customFormat="false" ht="12.75" hidden="false" customHeight="false" outlineLevel="0" collapsed="false">
      <c r="A83" s="0" t="str">
        <f aca="false">Limt2!A83</f>
        <v>Coefficient of heat loss from atmosphere to oceans (c3)</v>
      </c>
      <c r="B83" s="0" t="str">
        <f aca="false">GAMSbase!A83</f>
        <v>Coefficient of Heat Loss from Atmosphere to Oceans</v>
      </c>
      <c r="C83" s="128" t="n">
        <f aca="false">IFERROR(Limt2!B83/GAMSlim2!B83,"")</f>
        <v>1</v>
      </c>
      <c r="D83" s="128" t="str">
        <f aca="false">IFERROR(Limt2!C83/GAMSlim2!C83,"")</f>
        <v/>
      </c>
      <c r="E83" s="128" t="str">
        <f aca="false">IFERROR(Limt2!D83/GAMSlim2!D83,"")</f>
        <v/>
      </c>
      <c r="F83" s="128" t="str">
        <f aca="false">IFERROR(Limt2!E83/GAMSlim2!E83,"")</f>
        <v/>
      </c>
      <c r="G83" s="128" t="str">
        <f aca="false">IFERROR(Limt2!F83/GAMSlim2!F83,"")</f>
        <v/>
      </c>
      <c r="H83" s="128" t="str">
        <f aca="false">IFERROR(Limt2!G83/GAMSlim2!G83,"")</f>
        <v/>
      </c>
      <c r="I83" s="128" t="str">
        <f aca="false">IFERROR(Limt2!H83/GAMSlim2!H83,"")</f>
        <v/>
      </c>
      <c r="J83" s="128" t="str">
        <f aca="false">IFERROR(Limt2!I83/GAMSlim2!I83,"")</f>
        <v/>
      </c>
      <c r="K83" s="128" t="str">
        <f aca="false">IFERROR(Limt2!J83/GAMSlim2!J83,"")</f>
        <v/>
      </c>
      <c r="L83" s="128" t="str">
        <f aca="false">IFERROR(Limt2!K83/GAMSlim2!K83,"")</f>
        <v/>
      </c>
      <c r="M83" s="128" t="str">
        <f aca="false">IFERROR(Limt2!L83/GAMSlim2!L83,"")</f>
        <v/>
      </c>
      <c r="N83" s="128" t="str">
        <f aca="false">IFERROR(Limt2!M83/GAMSlim2!M83,"")</f>
        <v/>
      </c>
      <c r="O83" s="128" t="str">
        <f aca="false">IFERROR(Limt2!N83/GAMSlim2!N83,"")</f>
        <v/>
      </c>
      <c r="P83" s="128" t="str">
        <f aca="false">IFERROR(Limt2!O83/GAMSlim2!O83,"")</f>
        <v/>
      </c>
      <c r="Q83" s="128" t="str">
        <f aca="false">IFERROR(Limt2!P83/GAMSlim2!P83,"")</f>
        <v/>
      </c>
      <c r="R83" s="128" t="str">
        <f aca="false">IFERROR(Limt2!Q83/GAMSlim2!Q83,"")</f>
        <v/>
      </c>
      <c r="S83" s="128" t="str">
        <f aca="false">IFERROR(Limt2!R83/GAMSlim2!R83,"")</f>
        <v/>
      </c>
      <c r="T83" s="128" t="str">
        <f aca="false">IFERROR(Limt2!S83/GAMSlim2!S83,"")</f>
        <v/>
      </c>
      <c r="U83" s="128" t="str">
        <f aca="false">IFERROR(Limt2!T83/GAMSlim2!T83,"")</f>
        <v/>
      </c>
      <c r="V83" s="128" t="str">
        <f aca="false">IFERROR(Limt2!U83/GAMSlim2!U83,"")</f>
        <v/>
      </c>
      <c r="W83" s="128" t="str">
        <f aca="false">IFERROR(Limt2!V83/GAMSlim2!V83,"")</f>
        <v/>
      </c>
      <c r="X83" s="128" t="str">
        <f aca="false">IFERROR(Limt2!W83/GAMSlim2!W83,"")</f>
        <v/>
      </c>
      <c r="Y83" s="128" t="str">
        <f aca="false">IFERROR(Limt2!X83/GAMSlim2!X83,"")</f>
        <v/>
      </c>
      <c r="Z83" s="128" t="str">
        <f aca="false">IFERROR(Limt2!Y83/GAMSlim2!Y83,"")</f>
        <v/>
      </c>
      <c r="AA83" s="128" t="str">
        <f aca="false">IFERROR(Limt2!Z83/GAMSlim2!Z83,"")</f>
        <v/>
      </c>
      <c r="AB83" s="128" t="str">
        <f aca="false">IFERROR(Limt2!AA83/GAMSlim2!AA83,"")</f>
        <v/>
      </c>
      <c r="AC83" s="128" t="str">
        <f aca="false">IFERROR(Limt2!AB83/GAMSlim2!AB83,"")</f>
        <v/>
      </c>
      <c r="AD83" s="128" t="str">
        <f aca="false">IFERROR(Limt2!AC83/GAMSlim2!AC83,"")</f>
        <v/>
      </c>
      <c r="AE83" s="128" t="str">
        <f aca="false">IFERROR(Limt2!AD83/GAMSlim2!AD83,"")</f>
        <v/>
      </c>
      <c r="AF83" s="128" t="str">
        <f aca="false">IFERROR(Limt2!AE83/GAMSlim2!AE83,"")</f>
        <v/>
      </c>
      <c r="AG83" s="128" t="str">
        <f aca="false">IFERROR(Limt2!AF83/GAMSlim2!AF83,"")</f>
        <v/>
      </c>
      <c r="AH83" s="128" t="str">
        <f aca="false">IFERROR(Limt2!AG83/GAMSlim2!AG83,"")</f>
        <v/>
      </c>
      <c r="AI83" s="128" t="str">
        <f aca="false">IFERROR(Limt2!AH83/GAMSlim2!AH83,"")</f>
        <v/>
      </c>
      <c r="AJ83" s="128" t="str">
        <f aca="false">IFERROR(Limt2!AI83/GAMSlim2!AI83,"")</f>
        <v/>
      </c>
      <c r="AK83" s="128" t="str">
        <f aca="false">IFERROR(Limt2!AJ83/GAMSlim2!AJ83,"")</f>
        <v/>
      </c>
      <c r="AL83" s="128" t="str">
        <f aca="false">IFERROR(Limt2!AK83/GAMSlim2!AK83,"")</f>
        <v/>
      </c>
      <c r="AM83" s="128" t="str">
        <f aca="false">IFERROR(Limt2!AL83/GAMSlim2!AL83,"")</f>
        <v/>
      </c>
      <c r="AN83" s="128" t="str">
        <f aca="false">IFERROR(Limt2!AM83/GAMSlim2!AM83,"")</f>
        <v/>
      </c>
      <c r="AO83" s="128" t="str">
        <f aca="false">IFERROR(Limt2!AN83/GAMSlim2!AN83,"")</f>
        <v/>
      </c>
      <c r="AP83" s="128" t="str">
        <f aca="false">IFERROR(Limt2!AO83/GAMSlim2!AO83,"")</f>
        <v/>
      </c>
      <c r="AQ83" s="128" t="str">
        <f aca="false">IFERROR(Limt2!AP83/GAMSlim2!AP83,"")</f>
        <v/>
      </c>
      <c r="AR83" s="128" t="str">
        <f aca="false">IFERROR(Limt2!AQ83/GAMSlim2!AQ83,"")</f>
        <v/>
      </c>
      <c r="AS83" s="128" t="str">
        <f aca="false">IFERROR(Limt2!AR83/GAMSlim2!AR83,"")</f>
        <v/>
      </c>
      <c r="AT83" s="128" t="str">
        <f aca="false">IFERROR(Limt2!AS83/GAMSlim2!AS83,"")</f>
        <v/>
      </c>
      <c r="AU83" s="128" t="str">
        <f aca="false">IFERROR(Limt2!AT83/GAMSlim2!AT83,"")</f>
        <v/>
      </c>
      <c r="AV83" s="128" t="str">
        <f aca="false">IFERROR(Limt2!AU83/GAMSlim2!AU83,"")</f>
        <v/>
      </c>
      <c r="AW83" s="128" t="str">
        <f aca="false">IFERROR(Limt2!AV83/GAMSlim2!AV83,"")</f>
        <v/>
      </c>
      <c r="AX83" s="128" t="str">
        <f aca="false">IFERROR(Limt2!AW83/GAMSlim2!AW83,"")</f>
        <v/>
      </c>
      <c r="AY83" s="128" t="str">
        <f aca="false">IFERROR(Limt2!AX83/GAMSlim2!AX83,"")</f>
        <v/>
      </c>
      <c r="AZ83" s="128" t="str">
        <f aca="false">IFERROR(Limt2!AY83/GAMSlim2!AY83,"")</f>
        <v/>
      </c>
      <c r="BA83" s="128" t="str">
        <f aca="false">IFERROR(Limt2!AZ83/GAMSlim2!AZ83,"")</f>
        <v/>
      </c>
      <c r="BB83" s="128" t="str">
        <f aca="false">IFERROR(Limt2!BA83/GAMSlim2!BA83,"")</f>
        <v/>
      </c>
      <c r="BC83" s="128" t="str">
        <f aca="false">IFERROR(Limt2!BB83/GAMSlim2!BB83,"")</f>
        <v/>
      </c>
      <c r="BD83" s="128" t="str">
        <f aca="false">IFERROR(Limt2!BC83/GAMSlim2!BC83,"")</f>
        <v/>
      </c>
      <c r="BE83" s="128" t="str">
        <f aca="false">IFERROR(Limt2!BD83/GAMSlim2!BD83,"")</f>
        <v/>
      </c>
      <c r="BF83" s="128" t="str">
        <f aca="false">IFERROR(Limt2!BE83/GAMSlim2!BE83,"")</f>
        <v/>
      </c>
      <c r="BG83" s="128" t="str">
        <f aca="false">IFERROR(Limt2!BF83/GAMSlim2!BF83,"")</f>
        <v/>
      </c>
      <c r="BH83" s="128" t="str">
        <f aca="false">IFERROR(Limt2!BG83/GAMSlim2!BG83,"")</f>
        <v/>
      </c>
      <c r="BI83" s="128" t="str">
        <f aca="false">IFERROR(Limt2!BH83/GAMSlim2!BH83,"")</f>
        <v/>
      </c>
      <c r="BJ83" s="128" t="str">
        <f aca="false">IFERROR(Limt2!BI83/GAMSlim2!BI83,"")</f>
        <v/>
      </c>
    </row>
    <row r="84" customFormat="false" ht="12.75" hidden="false" customHeight="false" outlineLevel="0" collapsed="false">
      <c r="A84" s="0" t="str">
        <f aca="false">Limt2!A84</f>
        <v>Coefficient of heat gain by deep oceans (c4)</v>
      </c>
      <c r="B84" s="0" t="str">
        <f aca="false">GAMSbase!A84</f>
        <v>Coefficient of Heat Gain by Deep Oceans</v>
      </c>
      <c r="C84" s="128" t="n">
        <f aca="false">IFERROR(Limt2!B84/GAMSlim2!B84,"")</f>
        <v>1</v>
      </c>
      <c r="D84" s="128" t="str">
        <f aca="false">IFERROR(Limt2!C84/GAMSlim2!C84,"")</f>
        <v/>
      </c>
      <c r="E84" s="128" t="str">
        <f aca="false">IFERROR(Limt2!D84/GAMSlim2!D84,"")</f>
        <v/>
      </c>
      <c r="F84" s="128" t="str">
        <f aca="false">IFERROR(Limt2!E84/GAMSlim2!E84,"")</f>
        <v/>
      </c>
      <c r="G84" s="128" t="str">
        <f aca="false">IFERROR(Limt2!F84/GAMSlim2!F84,"")</f>
        <v/>
      </c>
      <c r="H84" s="128" t="str">
        <f aca="false">IFERROR(Limt2!G84/GAMSlim2!G84,"")</f>
        <v/>
      </c>
      <c r="I84" s="128" t="str">
        <f aca="false">IFERROR(Limt2!H84/GAMSlim2!H84,"")</f>
        <v/>
      </c>
      <c r="J84" s="128" t="str">
        <f aca="false">IFERROR(Limt2!I84/GAMSlim2!I84,"")</f>
        <v/>
      </c>
      <c r="K84" s="128" t="str">
        <f aca="false">IFERROR(Limt2!J84/GAMSlim2!J84,"")</f>
        <v/>
      </c>
      <c r="L84" s="128" t="str">
        <f aca="false">IFERROR(Limt2!K84/GAMSlim2!K84,"")</f>
        <v/>
      </c>
      <c r="M84" s="128" t="str">
        <f aca="false">IFERROR(Limt2!L84/GAMSlim2!L84,"")</f>
        <v/>
      </c>
      <c r="N84" s="128" t="str">
        <f aca="false">IFERROR(Limt2!M84/GAMSlim2!M84,"")</f>
        <v/>
      </c>
      <c r="O84" s="128" t="str">
        <f aca="false">IFERROR(Limt2!N84/GAMSlim2!N84,"")</f>
        <v/>
      </c>
      <c r="P84" s="128" t="str">
        <f aca="false">IFERROR(Limt2!O84/GAMSlim2!O84,"")</f>
        <v/>
      </c>
      <c r="Q84" s="128" t="str">
        <f aca="false">IFERROR(Limt2!P84/GAMSlim2!P84,"")</f>
        <v/>
      </c>
      <c r="R84" s="128" t="str">
        <f aca="false">IFERROR(Limt2!Q84/GAMSlim2!Q84,"")</f>
        <v/>
      </c>
      <c r="S84" s="128" t="str">
        <f aca="false">IFERROR(Limt2!R84/GAMSlim2!R84,"")</f>
        <v/>
      </c>
      <c r="T84" s="128" t="str">
        <f aca="false">IFERROR(Limt2!S84/GAMSlim2!S84,"")</f>
        <v/>
      </c>
      <c r="U84" s="128" t="str">
        <f aca="false">IFERROR(Limt2!T84/GAMSlim2!T84,"")</f>
        <v/>
      </c>
      <c r="V84" s="128" t="str">
        <f aca="false">IFERROR(Limt2!U84/GAMSlim2!U84,"")</f>
        <v/>
      </c>
      <c r="W84" s="128" t="str">
        <f aca="false">IFERROR(Limt2!V84/GAMSlim2!V84,"")</f>
        <v/>
      </c>
      <c r="X84" s="128" t="str">
        <f aca="false">IFERROR(Limt2!W84/GAMSlim2!W84,"")</f>
        <v/>
      </c>
      <c r="Y84" s="128" t="str">
        <f aca="false">IFERROR(Limt2!X84/GAMSlim2!X84,"")</f>
        <v/>
      </c>
      <c r="Z84" s="128" t="str">
        <f aca="false">IFERROR(Limt2!Y84/GAMSlim2!Y84,"")</f>
        <v/>
      </c>
      <c r="AA84" s="128" t="str">
        <f aca="false">IFERROR(Limt2!Z84/GAMSlim2!Z84,"")</f>
        <v/>
      </c>
      <c r="AB84" s="128" t="str">
        <f aca="false">IFERROR(Limt2!AA84/GAMSlim2!AA84,"")</f>
        <v/>
      </c>
      <c r="AC84" s="128" t="str">
        <f aca="false">IFERROR(Limt2!AB84/GAMSlim2!AB84,"")</f>
        <v/>
      </c>
      <c r="AD84" s="128" t="str">
        <f aca="false">IFERROR(Limt2!AC84/GAMSlim2!AC84,"")</f>
        <v/>
      </c>
      <c r="AE84" s="128" t="str">
        <f aca="false">IFERROR(Limt2!AD84/GAMSlim2!AD84,"")</f>
        <v/>
      </c>
      <c r="AF84" s="128" t="str">
        <f aca="false">IFERROR(Limt2!AE84/GAMSlim2!AE84,"")</f>
        <v/>
      </c>
      <c r="AG84" s="128" t="str">
        <f aca="false">IFERROR(Limt2!AF84/GAMSlim2!AF84,"")</f>
        <v/>
      </c>
      <c r="AH84" s="128" t="str">
        <f aca="false">IFERROR(Limt2!AG84/GAMSlim2!AG84,"")</f>
        <v/>
      </c>
      <c r="AI84" s="128" t="str">
        <f aca="false">IFERROR(Limt2!AH84/GAMSlim2!AH84,"")</f>
        <v/>
      </c>
      <c r="AJ84" s="128" t="str">
        <f aca="false">IFERROR(Limt2!AI84/GAMSlim2!AI84,"")</f>
        <v/>
      </c>
      <c r="AK84" s="128" t="str">
        <f aca="false">IFERROR(Limt2!AJ84/GAMSlim2!AJ84,"")</f>
        <v/>
      </c>
      <c r="AL84" s="128" t="str">
        <f aca="false">IFERROR(Limt2!AK84/GAMSlim2!AK84,"")</f>
        <v/>
      </c>
      <c r="AM84" s="128" t="str">
        <f aca="false">IFERROR(Limt2!AL84/GAMSlim2!AL84,"")</f>
        <v/>
      </c>
      <c r="AN84" s="128" t="str">
        <f aca="false">IFERROR(Limt2!AM84/GAMSlim2!AM84,"")</f>
        <v/>
      </c>
      <c r="AO84" s="128" t="str">
        <f aca="false">IFERROR(Limt2!AN84/GAMSlim2!AN84,"")</f>
        <v/>
      </c>
      <c r="AP84" s="128" t="str">
        <f aca="false">IFERROR(Limt2!AO84/GAMSlim2!AO84,"")</f>
        <v/>
      </c>
      <c r="AQ84" s="128" t="str">
        <f aca="false">IFERROR(Limt2!AP84/GAMSlim2!AP84,"")</f>
        <v/>
      </c>
      <c r="AR84" s="128" t="str">
        <f aca="false">IFERROR(Limt2!AQ84/GAMSlim2!AQ84,"")</f>
        <v/>
      </c>
      <c r="AS84" s="128" t="str">
        <f aca="false">IFERROR(Limt2!AR84/GAMSlim2!AR84,"")</f>
        <v/>
      </c>
      <c r="AT84" s="128" t="str">
        <f aca="false">IFERROR(Limt2!AS84/GAMSlim2!AS84,"")</f>
        <v/>
      </c>
      <c r="AU84" s="128" t="str">
        <f aca="false">IFERROR(Limt2!AT84/GAMSlim2!AT84,"")</f>
        <v/>
      </c>
      <c r="AV84" s="128" t="str">
        <f aca="false">IFERROR(Limt2!AU84/GAMSlim2!AU84,"")</f>
        <v/>
      </c>
      <c r="AW84" s="128" t="str">
        <f aca="false">IFERROR(Limt2!AV84/GAMSlim2!AV84,"")</f>
        <v/>
      </c>
      <c r="AX84" s="128" t="str">
        <f aca="false">IFERROR(Limt2!AW84/GAMSlim2!AW84,"")</f>
        <v/>
      </c>
      <c r="AY84" s="128" t="str">
        <f aca="false">IFERROR(Limt2!AX84/GAMSlim2!AX84,"")</f>
        <v/>
      </c>
      <c r="AZ84" s="128" t="str">
        <f aca="false">IFERROR(Limt2!AY84/GAMSlim2!AY84,"")</f>
        <v/>
      </c>
      <c r="BA84" s="128" t="str">
        <f aca="false">IFERROR(Limt2!AZ84/GAMSlim2!AZ84,"")</f>
        <v/>
      </c>
      <c r="BB84" s="128" t="str">
        <f aca="false">IFERROR(Limt2!BA84/GAMSlim2!BA84,"")</f>
        <v/>
      </c>
      <c r="BC84" s="128" t="str">
        <f aca="false">IFERROR(Limt2!BB84/GAMSlim2!BB84,"")</f>
        <v/>
      </c>
      <c r="BD84" s="128" t="str">
        <f aca="false">IFERROR(Limt2!BC84/GAMSlim2!BC84,"")</f>
        <v/>
      </c>
      <c r="BE84" s="128" t="str">
        <f aca="false">IFERROR(Limt2!BD84/GAMSlim2!BD84,"")</f>
        <v/>
      </c>
      <c r="BF84" s="128" t="str">
        <f aca="false">IFERROR(Limt2!BE84/GAMSlim2!BE84,"")</f>
        <v/>
      </c>
      <c r="BG84" s="128" t="str">
        <f aca="false">IFERROR(Limt2!BF84/GAMSlim2!BF84,"")</f>
        <v/>
      </c>
      <c r="BH84" s="128" t="str">
        <f aca="false">IFERROR(Limt2!BG84/GAMSlim2!BG84,"")</f>
        <v/>
      </c>
      <c r="BI84" s="128" t="str">
        <f aca="false">IFERROR(Limt2!BH84/GAMSlim2!BH84,"")</f>
        <v/>
      </c>
      <c r="BJ84" s="128" t="str">
        <f aca="false">IFERROR(Limt2!BI84/GAMSlim2!BI84,"")</f>
        <v/>
      </c>
    </row>
    <row r="85" customFormat="false" ht="12.75" hidden="false" customHeight="false" outlineLevel="0" collapsed="false">
      <c r="A85" s="0" t="str">
        <f aca="false">Limt2!A85</f>
        <v>Global Environmental Variables</v>
      </c>
      <c r="B85" s="0" t="str">
        <f aca="false">GAMSbase!A85</f>
        <v>** Global Environmental Variables</v>
      </c>
      <c r="C85" s="128" t="str">
        <f aca="false">IFERROR(Limt2!B85/GAMSlim2!B85,"")</f>
        <v/>
      </c>
      <c r="D85" s="128" t="str">
        <f aca="false">IFERROR(Limt2!C85/GAMSlim2!C85,"")</f>
        <v/>
      </c>
      <c r="E85" s="128" t="str">
        <f aca="false">IFERROR(Limt2!D85/GAMSlim2!D85,"")</f>
        <v/>
      </c>
      <c r="F85" s="128" t="str">
        <f aca="false">IFERROR(Limt2!E85/GAMSlim2!E85,"")</f>
        <v/>
      </c>
      <c r="G85" s="128" t="str">
        <f aca="false">IFERROR(Limt2!F85/GAMSlim2!F85,"")</f>
        <v/>
      </c>
      <c r="H85" s="128" t="str">
        <f aca="false">IFERROR(Limt2!G85/GAMSlim2!G85,"")</f>
        <v/>
      </c>
      <c r="I85" s="128" t="str">
        <f aca="false">IFERROR(Limt2!H85/GAMSlim2!H85,"")</f>
        <v/>
      </c>
      <c r="J85" s="128" t="str">
        <f aca="false">IFERROR(Limt2!I85/GAMSlim2!I85,"")</f>
        <v/>
      </c>
      <c r="K85" s="128" t="str">
        <f aca="false">IFERROR(Limt2!J85/GAMSlim2!J85,"")</f>
        <v/>
      </c>
      <c r="L85" s="128" t="str">
        <f aca="false">IFERROR(Limt2!K85/GAMSlim2!K85,"")</f>
        <v/>
      </c>
      <c r="M85" s="128" t="str">
        <f aca="false">IFERROR(Limt2!L85/GAMSlim2!L85,"")</f>
        <v/>
      </c>
      <c r="N85" s="128" t="str">
        <f aca="false">IFERROR(Limt2!M85/GAMSlim2!M85,"")</f>
        <v/>
      </c>
      <c r="O85" s="128" t="str">
        <f aca="false">IFERROR(Limt2!N85/GAMSlim2!N85,"")</f>
        <v/>
      </c>
      <c r="P85" s="128" t="str">
        <f aca="false">IFERROR(Limt2!O85/GAMSlim2!O85,"")</f>
        <v/>
      </c>
      <c r="Q85" s="128" t="str">
        <f aca="false">IFERROR(Limt2!P85/GAMSlim2!P85,"")</f>
        <v/>
      </c>
      <c r="R85" s="128" t="str">
        <f aca="false">IFERROR(Limt2!Q85/GAMSlim2!Q85,"")</f>
        <v/>
      </c>
      <c r="S85" s="128" t="str">
        <f aca="false">IFERROR(Limt2!R85/GAMSlim2!R85,"")</f>
        <v/>
      </c>
      <c r="T85" s="128" t="str">
        <f aca="false">IFERROR(Limt2!S85/GAMSlim2!S85,"")</f>
        <v/>
      </c>
      <c r="U85" s="128" t="str">
        <f aca="false">IFERROR(Limt2!T85/GAMSlim2!T85,"")</f>
        <v/>
      </c>
      <c r="V85" s="128" t="str">
        <f aca="false">IFERROR(Limt2!U85/GAMSlim2!U85,"")</f>
        <v/>
      </c>
      <c r="W85" s="128" t="str">
        <f aca="false">IFERROR(Limt2!V85/GAMSlim2!V85,"")</f>
        <v/>
      </c>
      <c r="X85" s="128" t="str">
        <f aca="false">IFERROR(Limt2!W85/GAMSlim2!W85,"")</f>
        <v/>
      </c>
      <c r="Y85" s="128" t="str">
        <f aca="false">IFERROR(Limt2!X85/GAMSlim2!X85,"")</f>
        <v/>
      </c>
      <c r="Z85" s="128" t="str">
        <f aca="false">IFERROR(Limt2!Y85/GAMSlim2!Y85,"")</f>
        <v/>
      </c>
      <c r="AA85" s="128" t="str">
        <f aca="false">IFERROR(Limt2!Z85/GAMSlim2!Z85,"")</f>
        <v/>
      </c>
      <c r="AB85" s="128" t="str">
        <f aca="false">IFERROR(Limt2!AA85/GAMSlim2!AA85,"")</f>
        <v/>
      </c>
      <c r="AC85" s="128" t="str">
        <f aca="false">IFERROR(Limt2!AB85/GAMSlim2!AB85,"")</f>
        <v/>
      </c>
      <c r="AD85" s="128" t="str">
        <f aca="false">IFERROR(Limt2!AC85/GAMSlim2!AC85,"")</f>
        <v/>
      </c>
      <c r="AE85" s="128" t="str">
        <f aca="false">IFERROR(Limt2!AD85/GAMSlim2!AD85,"")</f>
        <v/>
      </c>
      <c r="AF85" s="128" t="str">
        <f aca="false">IFERROR(Limt2!AE85/GAMSlim2!AE85,"")</f>
        <v/>
      </c>
      <c r="AG85" s="128" t="str">
        <f aca="false">IFERROR(Limt2!AF85/GAMSlim2!AF85,"")</f>
        <v/>
      </c>
      <c r="AH85" s="128" t="str">
        <f aca="false">IFERROR(Limt2!AG85/GAMSlim2!AG85,"")</f>
        <v/>
      </c>
      <c r="AI85" s="128" t="str">
        <f aca="false">IFERROR(Limt2!AH85/GAMSlim2!AH85,"")</f>
        <v/>
      </c>
      <c r="AJ85" s="128" t="str">
        <f aca="false">IFERROR(Limt2!AI85/GAMSlim2!AI85,"")</f>
        <v/>
      </c>
      <c r="AK85" s="128" t="str">
        <f aca="false">IFERROR(Limt2!AJ85/GAMSlim2!AJ85,"")</f>
        <v/>
      </c>
      <c r="AL85" s="128" t="str">
        <f aca="false">IFERROR(Limt2!AK85/GAMSlim2!AK85,"")</f>
        <v/>
      </c>
      <c r="AM85" s="128" t="str">
        <f aca="false">IFERROR(Limt2!AL85/GAMSlim2!AL85,"")</f>
        <v/>
      </c>
      <c r="AN85" s="128" t="str">
        <f aca="false">IFERROR(Limt2!AM85/GAMSlim2!AM85,"")</f>
        <v/>
      </c>
      <c r="AO85" s="128" t="str">
        <f aca="false">IFERROR(Limt2!AN85/GAMSlim2!AN85,"")</f>
        <v/>
      </c>
      <c r="AP85" s="128" t="str">
        <f aca="false">IFERROR(Limt2!AO85/GAMSlim2!AO85,"")</f>
        <v/>
      </c>
      <c r="AQ85" s="128" t="str">
        <f aca="false">IFERROR(Limt2!AP85/GAMSlim2!AP85,"")</f>
        <v/>
      </c>
      <c r="AR85" s="128" t="str">
        <f aca="false">IFERROR(Limt2!AQ85/GAMSlim2!AQ85,"")</f>
        <v/>
      </c>
      <c r="AS85" s="128" t="str">
        <f aca="false">IFERROR(Limt2!AR85/GAMSlim2!AR85,"")</f>
        <v/>
      </c>
      <c r="AT85" s="128" t="str">
        <f aca="false">IFERROR(Limt2!AS85/GAMSlim2!AS85,"")</f>
        <v/>
      </c>
      <c r="AU85" s="128" t="str">
        <f aca="false">IFERROR(Limt2!AT85/GAMSlim2!AT85,"")</f>
        <v/>
      </c>
      <c r="AV85" s="128" t="str">
        <f aca="false">IFERROR(Limt2!AU85/GAMSlim2!AU85,"")</f>
        <v/>
      </c>
      <c r="AW85" s="128" t="str">
        <f aca="false">IFERROR(Limt2!AV85/GAMSlim2!AV85,"")</f>
        <v/>
      </c>
      <c r="AX85" s="128" t="str">
        <f aca="false">IFERROR(Limt2!AW85/GAMSlim2!AW85,"")</f>
        <v/>
      </c>
      <c r="AY85" s="128" t="str">
        <f aca="false">IFERROR(Limt2!AX85/GAMSlim2!AX85,"")</f>
        <v/>
      </c>
      <c r="AZ85" s="128" t="str">
        <f aca="false">IFERROR(Limt2!AY85/GAMSlim2!AY85,"")</f>
        <v/>
      </c>
      <c r="BA85" s="128" t="str">
        <f aca="false">IFERROR(Limt2!AZ85/GAMSlim2!AZ85,"")</f>
        <v/>
      </c>
      <c r="BB85" s="128" t="str">
        <f aca="false">IFERROR(Limt2!BA85/GAMSlim2!BA85,"")</f>
        <v/>
      </c>
      <c r="BC85" s="128" t="str">
        <f aca="false">IFERROR(Limt2!BB85/GAMSlim2!BB85,"")</f>
        <v/>
      </c>
      <c r="BD85" s="128" t="str">
        <f aca="false">IFERROR(Limt2!BC85/GAMSlim2!BC85,"")</f>
        <v/>
      </c>
      <c r="BE85" s="128" t="str">
        <f aca="false">IFERROR(Limt2!BD85/GAMSlim2!BD85,"")</f>
        <v/>
      </c>
      <c r="BF85" s="128" t="str">
        <f aca="false">IFERROR(Limt2!BE85/GAMSlim2!BE85,"")</f>
        <v/>
      </c>
      <c r="BG85" s="128" t="str">
        <f aca="false">IFERROR(Limt2!BF85/GAMSlim2!BF85,"")</f>
        <v/>
      </c>
      <c r="BH85" s="128" t="str">
        <f aca="false">IFERROR(Limt2!BG85/GAMSlim2!BG85,"")</f>
        <v/>
      </c>
      <c r="BI85" s="128" t="str">
        <f aca="false">IFERROR(Limt2!BH85/GAMSlim2!BH85,"")</f>
        <v/>
      </c>
      <c r="BJ85" s="128" t="str">
        <f aca="false">IFERROR(Limt2!BI85/GAMSlim2!BI85,"")</f>
        <v/>
      </c>
    </row>
    <row r="86" customFormat="false" ht="12.75" hidden="false" customHeight="false" outlineLevel="0" collapsed="false">
      <c r="A86" s="0" t="str">
        <f aca="false">Limt2!A86</f>
        <v>CARBON CYCLE (beginning of period)</v>
      </c>
      <c r="B86" s="0" t="str">
        <f aca="false">GAMSbase!A86</f>
        <v>* CARBON CYCLE</v>
      </c>
      <c r="C86" s="128" t="str">
        <f aca="false">IFERROR(Limt2!B86/GAMSlim2!B86,"")</f>
        <v/>
      </c>
      <c r="D86" s="128" t="str">
        <f aca="false">IFERROR(Limt2!C86/GAMSlim2!C86,"")</f>
        <v/>
      </c>
      <c r="E86" s="128" t="str">
        <f aca="false">IFERROR(Limt2!D86/GAMSlim2!D86,"")</f>
        <v/>
      </c>
      <c r="F86" s="128" t="str">
        <f aca="false">IFERROR(Limt2!E86/GAMSlim2!E86,"")</f>
        <v/>
      </c>
      <c r="G86" s="128" t="str">
        <f aca="false">IFERROR(Limt2!F86/GAMSlim2!F86,"")</f>
        <v/>
      </c>
      <c r="H86" s="128" t="str">
        <f aca="false">IFERROR(Limt2!G86/GAMSlim2!G86,"")</f>
        <v/>
      </c>
      <c r="I86" s="128" t="str">
        <f aca="false">IFERROR(Limt2!H86/GAMSlim2!H86,"")</f>
        <v/>
      </c>
      <c r="J86" s="128" t="str">
        <f aca="false">IFERROR(Limt2!I86/GAMSlim2!I86,"")</f>
        <v/>
      </c>
      <c r="K86" s="128" t="str">
        <f aca="false">IFERROR(Limt2!J86/GAMSlim2!J86,"")</f>
        <v/>
      </c>
      <c r="L86" s="128" t="str">
        <f aca="false">IFERROR(Limt2!K86/GAMSlim2!K86,"")</f>
        <v/>
      </c>
      <c r="M86" s="128" t="str">
        <f aca="false">IFERROR(Limt2!L86/GAMSlim2!L86,"")</f>
        <v/>
      </c>
      <c r="N86" s="128" t="str">
        <f aca="false">IFERROR(Limt2!M86/GAMSlim2!M86,"")</f>
        <v/>
      </c>
      <c r="O86" s="128" t="str">
        <f aca="false">IFERROR(Limt2!N86/GAMSlim2!N86,"")</f>
        <v/>
      </c>
      <c r="P86" s="128" t="str">
        <f aca="false">IFERROR(Limt2!O86/GAMSlim2!O86,"")</f>
        <v/>
      </c>
      <c r="Q86" s="128" t="str">
        <f aca="false">IFERROR(Limt2!P86/GAMSlim2!P86,"")</f>
        <v/>
      </c>
      <c r="R86" s="128" t="str">
        <f aca="false">IFERROR(Limt2!Q86/GAMSlim2!Q86,"")</f>
        <v/>
      </c>
      <c r="S86" s="128" t="str">
        <f aca="false">IFERROR(Limt2!R86/GAMSlim2!R86,"")</f>
        <v/>
      </c>
      <c r="T86" s="128" t="str">
        <f aca="false">IFERROR(Limt2!S86/GAMSlim2!S86,"")</f>
        <v/>
      </c>
      <c r="U86" s="128" t="str">
        <f aca="false">IFERROR(Limt2!T86/GAMSlim2!T86,"")</f>
        <v/>
      </c>
      <c r="V86" s="128" t="str">
        <f aca="false">IFERROR(Limt2!U86/GAMSlim2!U86,"")</f>
        <v/>
      </c>
      <c r="W86" s="128" t="str">
        <f aca="false">IFERROR(Limt2!V86/GAMSlim2!V86,"")</f>
        <v/>
      </c>
      <c r="X86" s="128" t="str">
        <f aca="false">IFERROR(Limt2!W86/GAMSlim2!W86,"")</f>
        <v/>
      </c>
      <c r="Y86" s="128" t="str">
        <f aca="false">IFERROR(Limt2!X86/GAMSlim2!X86,"")</f>
        <v/>
      </c>
      <c r="Z86" s="128" t="str">
        <f aca="false">IFERROR(Limt2!Y86/GAMSlim2!Y86,"")</f>
        <v/>
      </c>
      <c r="AA86" s="128" t="str">
        <f aca="false">IFERROR(Limt2!Z86/GAMSlim2!Z86,"")</f>
        <v/>
      </c>
      <c r="AB86" s="128" t="str">
        <f aca="false">IFERROR(Limt2!AA86/GAMSlim2!AA86,"")</f>
        <v/>
      </c>
      <c r="AC86" s="128" t="str">
        <f aca="false">IFERROR(Limt2!AB86/GAMSlim2!AB86,"")</f>
        <v/>
      </c>
      <c r="AD86" s="128" t="str">
        <f aca="false">IFERROR(Limt2!AC86/GAMSlim2!AC86,"")</f>
        <v/>
      </c>
      <c r="AE86" s="128" t="str">
        <f aca="false">IFERROR(Limt2!AD86/GAMSlim2!AD86,"")</f>
        <v/>
      </c>
      <c r="AF86" s="128" t="str">
        <f aca="false">IFERROR(Limt2!AE86/GAMSlim2!AE86,"")</f>
        <v/>
      </c>
      <c r="AG86" s="128" t="str">
        <f aca="false">IFERROR(Limt2!AF86/GAMSlim2!AF86,"")</f>
        <v/>
      </c>
      <c r="AH86" s="128" t="str">
        <f aca="false">IFERROR(Limt2!AG86/GAMSlim2!AG86,"")</f>
        <v/>
      </c>
      <c r="AI86" s="128" t="str">
        <f aca="false">IFERROR(Limt2!AH86/GAMSlim2!AH86,"")</f>
        <v/>
      </c>
      <c r="AJ86" s="128" t="str">
        <f aca="false">IFERROR(Limt2!AI86/GAMSlim2!AI86,"")</f>
        <v/>
      </c>
      <c r="AK86" s="128" t="str">
        <f aca="false">IFERROR(Limt2!AJ86/GAMSlim2!AJ86,"")</f>
        <v/>
      </c>
      <c r="AL86" s="128" t="str">
        <f aca="false">IFERROR(Limt2!AK86/GAMSlim2!AK86,"")</f>
        <v/>
      </c>
      <c r="AM86" s="128" t="str">
        <f aca="false">IFERROR(Limt2!AL86/GAMSlim2!AL86,"")</f>
        <v/>
      </c>
      <c r="AN86" s="128" t="str">
        <f aca="false">IFERROR(Limt2!AM86/GAMSlim2!AM86,"")</f>
        <v/>
      </c>
      <c r="AO86" s="128" t="str">
        <f aca="false">IFERROR(Limt2!AN86/GAMSlim2!AN86,"")</f>
        <v/>
      </c>
      <c r="AP86" s="128" t="str">
        <f aca="false">IFERROR(Limt2!AO86/GAMSlim2!AO86,"")</f>
        <v/>
      </c>
      <c r="AQ86" s="128" t="str">
        <f aca="false">IFERROR(Limt2!AP86/GAMSlim2!AP86,"")</f>
        <v/>
      </c>
      <c r="AR86" s="128" t="str">
        <f aca="false">IFERROR(Limt2!AQ86/GAMSlim2!AQ86,"")</f>
        <v/>
      </c>
      <c r="AS86" s="128" t="str">
        <f aca="false">IFERROR(Limt2!AR86/GAMSlim2!AR86,"")</f>
        <v/>
      </c>
      <c r="AT86" s="128" t="str">
        <f aca="false">IFERROR(Limt2!AS86/GAMSlim2!AS86,"")</f>
        <v/>
      </c>
      <c r="AU86" s="128" t="str">
        <f aca="false">IFERROR(Limt2!AT86/GAMSlim2!AT86,"")</f>
        <v/>
      </c>
      <c r="AV86" s="128" t="str">
        <f aca="false">IFERROR(Limt2!AU86/GAMSlim2!AU86,"")</f>
        <v/>
      </c>
      <c r="AW86" s="128" t="str">
        <f aca="false">IFERROR(Limt2!AV86/GAMSlim2!AV86,"")</f>
        <v/>
      </c>
      <c r="AX86" s="128" t="str">
        <f aca="false">IFERROR(Limt2!AW86/GAMSlim2!AW86,"")</f>
        <v/>
      </c>
      <c r="AY86" s="128" t="str">
        <f aca="false">IFERROR(Limt2!AX86/GAMSlim2!AX86,"")</f>
        <v/>
      </c>
      <c r="AZ86" s="128" t="str">
        <f aca="false">IFERROR(Limt2!AY86/GAMSlim2!AY86,"")</f>
        <v/>
      </c>
      <c r="BA86" s="128" t="str">
        <f aca="false">IFERROR(Limt2!AZ86/GAMSlim2!AZ86,"")</f>
        <v/>
      </c>
      <c r="BB86" s="128" t="str">
        <f aca="false">IFERROR(Limt2!BA86/GAMSlim2!BA86,"")</f>
        <v/>
      </c>
      <c r="BC86" s="128" t="str">
        <f aca="false">IFERROR(Limt2!BB86/GAMSlim2!BB86,"")</f>
        <v/>
      </c>
      <c r="BD86" s="128" t="str">
        <f aca="false">IFERROR(Limt2!BC86/GAMSlim2!BC86,"")</f>
        <v/>
      </c>
      <c r="BE86" s="128" t="str">
        <f aca="false">IFERROR(Limt2!BD86/GAMSlim2!BD86,"")</f>
        <v/>
      </c>
      <c r="BF86" s="128" t="str">
        <f aca="false">IFERROR(Limt2!BE86/GAMSlim2!BE86,"")</f>
        <v/>
      </c>
      <c r="BG86" s="128" t="str">
        <f aca="false">IFERROR(Limt2!BF86/GAMSlim2!BF86,"")</f>
        <v/>
      </c>
      <c r="BH86" s="128" t="str">
        <f aca="false">IFERROR(Limt2!BG86/GAMSlim2!BG86,"")</f>
        <v/>
      </c>
      <c r="BI86" s="128" t="str">
        <f aca="false">IFERROR(Limt2!BH86/GAMSlim2!BH86,"")</f>
        <v/>
      </c>
      <c r="BJ86" s="128" t="str">
        <f aca="false">IFERROR(Limt2!BI86/GAMSlim2!BI86,"")</f>
        <v/>
      </c>
    </row>
    <row r="87" customFormat="false" ht="12.75" hidden="false" customHeight="false" outlineLevel="0" collapsed="false">
      <c r="A87" s="0" t="str">
        <f aca="false">Limt2!A87</f>
        <v>Atmospheric concentration of carbon (GTC)</v>
      </c>
      <c r="B87" s="0" t="str">
        <f aca="false">GAMSbase!A87</f>
        <v>Atmospheric concentration of carbon (GTC)</v>
      </c>
      <c r="C87" s="128" t="n">
        <f aca="false">IFERROR(Limt2!B87/GAMSlim2!B87,"")</f>
        <v>1</v>
      </c>
      <c r="D87" s="128" t="n">
        <f aca="false">IFERROR(Limt2!C87/GAMSlim2!C87,"")</f>
        <v>0.999999999999071</v>
      </c>
      <c r="E87" s="128" t="n">
        <f aca="false">IFERROR(Limt2!D87/GAMSlim2!D87,"")</f>
        <v>1.00000000000449</v>
      </c>
      <c r="F87" s="128" t="n">
        <f aca="false">IFERROR(Limt2!E87/GAMSlim2!E87,"")</f>
        <v>1.00000000000609</v>
      </c>
      <c r="G87" s="128" t="n">
        <f aca="false">IFERROR(Limt2!F87/GAMSlim2!F87,"")</f>
        <v>1.00000000000908</v>
      </c>
      <c r="H87" s="128" t="n">
        <f aca="false">IFERROR(Limt2!G87/GAMSlim2!G87,"")</f>
        <v>1.00000000001226</v>
      </c>
      <c r="I87" s="128" t="n">
        <f aca="false">IFERROR(Limt2!H87/GAMSlim2!H87,"")</f>
        <v>1.00000000001661</v>
      </c>
      <c r="J87" s="128" t="n">
        <f aca="false">IFERROR(Limt2!I87/GAMSlim2!I87,"")</f>
        <v>1.00000000001937</v>
      </c>
      <c r="K87" s="128" t="n">
        <f aca="false">IFERROR(Limt2!J87/GAMSlim2!J87,"")</f>
        <v>1.00000000001517</v>
      </c>
      <c r="L87" s="128" t="n">
        <f aca="false">IFERROR(Limt2!K87/GAMSlim2!K87,"")</f>
        <v>1.00000000001787</v>
      </c>
      <c r="M87" s="128" t="n">
        <f aca="false">IFERROR(Limt2!L87/GAMSlim2!L87,"")</f>
        <v>1.00000000001664</v>
      </c>
      <c r="N87" s="128" t="n">
        <f aca="false">IFERROR(Limt2!M87/GAMSlim2!M87,"")</f>
        <v>1.00000000001572</v>
      </c>
      <c r="O87" s="128" t="n">
        <f aca="false">IFERROR(Limt2!N87/GAMSlim2!N87,"")</f>
        <v>1.00000000001493</v>
      </c>
      <c r="P87" s="128" t="n">
        <f aca="false">IFERROR(Limt2!O87/GAMSlim2!O87,"")</f>
        <v>1.00000000001425</v>
      </c>
      <c r="Q87" s="128" t="n">
        <f aca="false">IFERROR(Limt2!P87/GAMSlim2!P87,"")</f>
        <v>1.0000000000136</v>
      </c>
      <c r="R87" s="128" t="n">
        <f aca="false">IFERROR(Limt2!Q87/GAMSlim2!Q87,"")</f>
        <v>1.00000000001305</v>
      </c>
      <c r="S87" s="128" t="n">
        <f aca="false">IFERROR(Limt2!R87/GAMSlim2!R87,"")</f>
        <v>1.00000000001257</v>
      </c>
      <c r="T87" s="128" t="n">
        <f aca="false">IFERROR(Limt2!S87/GAMSlim2!S87,"")</f>
        <v>1.0000000000121</v>
      </c>
      <c r="U87" s="128" t="n">
        <f aca="false">IFERROR(Limt2!T87/GAMSlim2!T87,"")</f>
        <v>1.00000000001165</v>
      </c>
      <c r="V87" s="128" t="n">
        <f aca="false">IFERROR(Limt2!U87/GAMSlim2!U87,"")</f>
        <v>1.00000000001312</v>
      </c>
      <c r="W87" s="128" t="n">
        <f aca="false">IFERROR(Limt2!V87/GAMSlim2!V87,"")</f>
        <v>1.00000000001073</v>
      </c>
      <c r="X87" s="128" t="n">
        <f aca="false">IFERROR(Limt2!W87/GAMSlim2!W87,"")</f>
        <v>1.00000000000327</v>
      </c>
      <c r="Y87" s="128" t="n">
        <f aca="false">IFERROR(Limt2!X87/GAMSlim2!X87,"")</f>
        <v>1.00000000000622</v>
      </c>
      <c r="Z87" s="128" t="n">
        <f aca="false">IFERROR(Limt2!Y87/GAMSlim2!Y87,"")</f>
        <v>1.00000000000953</v>
      </c>
      <c r="AA87" s="128" t="n">
        <f aca="false">IFERROR(Limt2!Z87/GAMSlim2!Z87,"")</f>
        <v>1.00000000001506</v>
      </c>
      <c r="AB87" s="128" t="n">
        <f aca="false">IFERROR(Limt2!AA87/GAMSlim2!AA87,"")</f>
        <v>1.00000000001901</v>
      </c>
      <c r="AC87" s="128" t="n">
        <f aca="false">IFERROR(Limt2!AB87/GAMSlim2!AB87,"")</f>
        <v>1.0000000000268</v>
      </c>
      <c r="AD87" s="128" t="n">
        <f aca="false">IFERROR(Limt2!AC87/GAMSlim2!AC87,"")</f>
        <v>1.00000000002525</v>
      </c>
      <c r="AE87" s="128" t="n">
        <f aca="false">IFERROR(Limt2!AD87/GAMSlim2!AD87,"")</f>
        <v>1.00000000002388</v>
      </c>
      <c r="AF87" s="128" t="n">
        <f aca="false">IFERROR(Limt2!AE87/GAMSlim2!AE87,"")</f>
        <v>1.00000000002274</v>
      </c>
      <c r="AG87" s="128" t="n">
        <f aca="false">IFERROR(Limt2!AF87/GAMSlim2!AF87,"")</f>
        <v>1.00000000003349</v>
      </c>
      <c r="AH87" s="128" t="n">
        <f aca="false">IFERROR(Limt2!AG87/GAMSlim2!AG87,"")</f>
        <v>1.00000000002168</v>
      </c>
      <c r="AI87" s="128" t="n">
        <f aca="false">IFERROR(Limt2!AH87/GAMSlim2!AH87,"")</f>
        <v>1.00000000001537</v>
      </c>
      <c r="AJ87" s="128" t="n">
        <f aca="false">IFERROR(Limt2!AI87/GAMSlim2!AI87,"")</f>
        <v>1.00000000000281</v>
      </c>
      <c r="AK87" s="128" t="n">
        <f aca="false">IFERROR(Limt2!AJ87/GAMSlim2!AJ87,"")</f>
        <v>1.00000000000629</v>
      </c>
      <c r="AL87" s="128" t="n">
        <f aca="false">IFERROR(Limt2!AK87/GAMSlim2!AK87,"")</f>
        <v>1.00000000000196</v>
      </c>
      <c r="AM87" s="128" t="n">
        <f aca="false">IFERROR(Limt2!AL87/GAMSlim2!AL87,"")</f>
        <v>0.999999999987418</v>
      </c>
      <c r="AN87" s="128" t="n">
        <f aca="false">IFERROR(Limt2!AM87/GAMSlim2!AM87,"")</f>
        <v>0.999999999981749</v>
      </c>
      <c r="AO87" s="128" t="n">
        <f aca="false">IFERROR(Limt2!AN87/GAMSlim2!AN87,"")</f>
        <v>0.999999999971164</v>
      </c>
      <c r="AP87" s="128" t="n">
        <f aca="false">IFERROR(Limt2!AO87/GAMSlim2!AO87,"")</f>
        <v>0.99999999998048</v>
      </c>
      <c r="AQ87" s="128" t="n">
        <f aca="false">IFERROR(Limt2!AP87/GAMSlim2!AP87,"")</f>
        <v>0.999999999972058</v>
      </c>
      <c r="AR87" s="128" t="n">
        <f aca="false">IFERROR(Limt2!AQ87/GAMSlim2!AQ87,"")</f>
        <v>0.99999999998855</v>
      </c>
      <c r="AS87" s="128" t="n">
        <f aca="false">IFERROR(Limt2!AR87/GAMSlim2!AR87,"")</f>
        <v>1.00000000000373</v>
      </c>
      <c r="AT87" s="128" t="n">
        <f aca="false">IFERROR(Limt2!AS87/GAMSlim2!AS87,"")</f>
        <v>0.999999999998889</v>
      </c>
      <c r="AU87" s="128" t="n">
        <f aca="false">IFERROR(Limt2!AT87/GAMSlim2!AT87,"")</f>
        <v>1.00000000001728</v>
      </c>
      <c r="AV87" s="128" t="n">
        <f aca="false">IFERROR(Limt2!AU87/GAMSlim2!AU87,"")</f>
        <v>1.00000000001174</v>
      </c>
      <c r="AW87" s="128" t="n">
        <f aca="false">IFERROR(Limt2!AV87/GAMSlim2!AV87,"")</f>
        <v>1.00000000002065</v>
      </c>
      <c r="AX87" s="128" t="n">
        <f aca="false">IFERROR(Limt2!AW87/GAMSlim2!AW87,"")</f>
        <v>1.00000000003137</v>
      </c>
      <c r="AY87" s="128" t="n">
        <f aca="false">IFERROR(Limt2!AX87/GAMSlim2!AX87,"")</f>
        <v>1.00000000001482</v>
      </c>
      <c r="AZ87" s="128" t="n">
        <f aca="false">IFERROR(Limt2!AY87/GAMSlim2!AY87,"")</f>
        <v>1.00000000000234</v>
      </c>
      <c r="BA87" s="128" t="n">
        <f aca="false">IFERROR(Limt2!AZ87/GAMSlim2!AZ87,"")</f>
        <v>1.00000000001375</v>
      </c>
      <c r="BB87" s="128" t="n">
        <f aca="false">IFERROR(Limt2!BA87/GAMSlim2!BA87,"")</f>
        <v>1.00000000000378</v>
      </c>
      <c r="BC87" s="128" t="n">
        <f aca="false">IFERROR(Limt2!BB87/GAMSlim2!BB87,"")</f>
        <v>0.999999999995977</v>
      </c>
      <c r="BD87" s="128" t="n">
        <f aca="false">IFERROR(Limt2!BC87/GAMSlim2!BC87,"")</f>
        <v>0.999999999986103</v>
      </c>
      <c r="BE87" s="128" t="n">
        <f aca="false">IFERROR(Limt2!BD87/GAMSlim2!BD87,"")</f>
        <v>1.0000000000023</v>
      </c>
      <c r="BF87" s="128" t="n">
        <f aca="false">IFERROR(Limt2!BE87/GAMSlim2!BE87,"")</f>
        <v>1.0000000000157</v>
      </c>
      <c r="BG87" s="128" t="n">
        <f aca="false">IFERROR(Limt2!BF87/GAMSlim2!BF87,"")</f>
        <v>1.00000000000293</v>
      </c>
      <c r="BH87" s="128" t="n">
        <f aca="false">IFERROR(Limt2!BG87/GAMSlim2!BG87,"")</f>
        <v>1.00000000001552</v>
      </c>
      <c r="BI87" s="128" t="n">
        <f aca="false">IFERROR(Limt2!BH87/GAMSlim2!BH87,"")</f>
        <v>1.00000000001304</v>
      </c>
      <c r="BJ87" s="128" t="n">
        <f aca="false">IFERROR(Limt2!BI87/GAMSlim2!BI87,"")</f>
        <v>1.00000000002236</v>
      </c>
    </row>
    <row r="88" customFormat="false" ht="12.75" hidden="false" customHeight="false" outlineLevel="0" collapsed="false">
      <c r="A88" s="0" t="str">
        <f aca="false">Limt2!A88</f>
        <v>Atmospheric concentration of carbon (ppm)</v>
      </c>
      <c r="B88" s="0" t="str">
        <f aca="false">GAMSbase!A88</f>
        <v>Atmospheric concentration of carbon (ppm)</v>
      </c>
      <c r="C88" s="128" t="n">
        <f aca="false">IFERROR(Limt2!B88/GAMSlim2!B88,"")</f>
        <v>0.999999999999942</v>
      </c>
      <c r="D88" s="128" t="n">
        <f aca="false">IFERROR(Limt2!C88/GAMSlim2!C88,"")</f>
        <v>0.99999999999891</v>
      </c>
      <c r="E88" s="128" t="n">
        <f aca="false">IFERROR(Limt2!D88/GAMSlim2!D88,"")</f>
        <v>1.0000000000046</v>
      </c>
      <c r="F88" s="128" t="n">
        <f aca="false">IFERROR(Limt2!E88/GAMSlim2!E88,"")</f>
        <v>1.00000000000607</v>
      </c>
      <c r="G88" s="128" t="n">
        <f aca="false">IFERROR(Limt2!F88/GAMSlim2!F88,"")</f>
        <v>1.00000000000899</v>
      </c>
      <c r="H88" s="128" t="n">
        <f aca="false">IFERROR(Limt2!G88/GAMSlim2!G88,"")</f>
        <v>1.00000000001232</v>
      </c>
      <c r="I88" s="128" t="n">
        <f aca="false">IFERROR(Limt2!H88/GAMSlim2!H88,"")</f>
        <v>1.00000000001654</v>
      </c>
      <c r="J88" s="128" t="n">
        <f aca="false">IFERROR(Limt2!I88/GAMSlim2!I88,"")</f>
        <v>1.00000000001924</v>
      </c>
      <c r="K88" s="128" t="n">
        <f aca="false">IFERROR(Limt2!J88/GAMSlim2!J88,"")</f>
        <v>1.00000000001526</v>
      </c>
      <c r="L88" s="128" t="n">
        <f aca="false">IFERROR(Limt2!K88/GAMSlim2!K88,"")</f>
        <v>1.0000000000179</v>
      </c>
      <c r="M88" s="128" t="n">
        <f aca="false">IFERROR(Limt2!L88/GAMSlim2!L88,"")</f>
        <v>1.00000000001668</v>
      </c>
      <c r="N88" s="128" t="n">
        <f aca="false">IFERROR(Limt2!M88/GAMSlim2!M88,"")</f>
        <v>1.00000000001565</v>
      </c>
      <c r="O88" s="128" t="n">
        <f aca="false">IFERROR(Limt2!N88/GAMSlim2!N88,"")</f>
        <v>1.00000000001507</v>
      </c>
      <c r="P88" s="128" t="n">
        <f aca="false">IFERROR(Limt2!O88/GAMSlim2!O88,"")</f>
        <v>1.0000000000143</v>
      </c>
      <c r="Q88" s="128" t="n">
        <f aca="false">IFERROR(Limt2!P88/GAMSlim2!P88,"")</f>
        <v>1.0000000000136</v>
      </c>
      <c r="R88" s="128" t="n">
        <f aca="false">IFERROR(Limt2!Q88/GAMSlim2!Q88,"")</f>
        <v>1.00000000001305</v>
      </c>
      <c r="S88" s="128" t="n">
        <f aca="false">IFERROR(Limt2!R88/GAMSlim2!R88,"")</f>
        <v>1.00000000001264</v>
      </c>
      <c r="T88" s="128" t="n">
        <f aca="false">IFERROR(Limt2!S88/GAMSlim2!S88,"")</f>
        <v>1.00000000001221</v>
      </c>
      <c r="U88" s="128" t="n">
        <f aca="false">IFERROR(Limt2!T88/GAMSlim2!T88,"")</f>
        <v>1.00000000001162</v>
      </c>
      <c r="V88" s="128" t="n">
        <f aca="false">IFERROR(Limt2!U88/GAMSlim2!U88,"")</f>
        <v>1.00000000001314</v>
      </c>
      <c r="W88" s="128" t="n">
        <f aca="false">IFERROR(Limt2!V88/GAMSlim2!V88,"")</f>
        <v>1.00000000001057</v>
      </c>
      <c r="X88" s="128" t="n">
        <f aca="false">IFERROR(Limt2!W88/GAMSlim2!W88,"")</f>
        <v>1.00000000000332</v>
      </c>
      <c r="Y88" s="128" t="n">
        <f aca="false">IFERROR(Limt2!X88/GAMSlim2!X88,"")</f>
        <v>1.00000000000616</v>
      </c>
      <c r="Z88" s="128" t="n">
        <f aca="false">IFERROR(Limt2!Y88/GAMSlim2!Y88,"")</f>
        <v>1.00000000000944</v>
      </c>
      <c r="AA88" s="128" t="n">
        <f aca="false">IFERROR(Limt2!Z88/GAMSlim2!Z88,"")</f>
        <v>1.00000000001503</v>
      </c>
      <c r="AB88" s="128" t="n">
        <f aca="false">IFERROR(Limt2!AA88/GAMSlim2!AA88,"")</f>
        <v>1.00000000001898</v>
      </c>
      <c r="AC88" s="128" t="n">
        <f aca="false">IFERROR(Limt2!AB88/GAMSlim2!AB88,"")</f>
        <v>1.00000000002668</v>
      </c>
      <c r="AD88" s="128" t="n">
        <f aca="false">IFERROR(Limt2!AC88/GAMSlim2!AC88,"")</f>
        <v>1.00000000002518</v>
      </c>
      <c r="AE88" s="128" t="n">
        <f aca="false">IFERROR(Limt2!AD88/GAMSlim2!AD88,"")</f>
        <v>1.00000000002383</v>
      </c>
      <c r="AF88" s="128" t="n">
        <f aca="false">IFERROR(Limt2!AE88/GAMSlim2!AE88,"")</f>
        <v>1.00000000002279</v>
      </c>
      <c r="AG88" s="128" t="n">
        <f aca="false">IFERROR(Limt2!AF88/GAMSlim2!AF88,"")</f>
        <v>1.00000000003348</v>
      </c>
      <c r="AH88" s="128" t="n">
        <f aca="false">IFERROR(Limt2!AG88/GAMSlim2!AG88,"")</f>
        <v>1.00000000002152</v>
      </c>
      <c r="AI88" s="128" t="n">
        <f aca="false">IFERROR(Limt2!AH88/GAMSlim2!AH88,"")</f>
        <v>1.00000000001541</v>
      </c>
      <c r="AJ88" s="128" t="n">
        <f aca="false">IFERROR(Limt2!AI88/GAMSlim2!AI88,"")</f>
        <v>1.00000000000269</v>
      </c>
      <c r="AK88" s="128" t="n">
        <f aca="false">IFERROR(Limt2!AJ88/GAMSlim2!AJ88,"")</f>
        <v>1.00000000000637</v>
      </c>
      <c r="AL88" s="128" t="n">
        <f aca="false">IFERROR(Limt2!AK88/GAMSlim2!AK88,"")</f>
        <v>1.00000000000179</v>
      </c>
      <c r="AM88" s="128" t="n">
        <f aca="false">IFERROR(Limt2!AL88/GAMSlim2!AL88,"")</f>
        <v>0.999999999987437</v>
      </c>
      <c r="AN88" s="128" t="n">
        <f aca="false">IFERROR(Limt2!AM88/GAMSlim2!AM88,"")</f>
        <v>0.999999999981763</v>
      </c>
      <c r="AO88" s="128" t="n">
        <f aca="false">IFERROR(Limt2!AN88/GAMSlim2!AN88,"")</f>
        <v>0.999999999971314</v>
      </c>
      <c r="AP88" s="128" t="n">
        <f aca="false">IFERROR(Limt2!AO88/GAMSlim2!AO88,"")</f>
        <v>0.999999999980483</v>
      </c>
      <c r="AQ88" s="128" t="n">
        <f aca="false">IFERROR(Limt2!AP88/GAMSlim2!AP88,"")</f>
        <v>0.999999999972084</v>
      </c>
      <c r="AR88" s="128" t="n">
        <f aca="false">IFERROR(Limt2!AQ88/GAMSlim2!AQ88,"")</f>
        <v>0.999999999988644</v>
      </c>
      <c r="AS88" s="128" t="n">
        <f aca="false">IFERROR(Limt2!AR88/GAMSlim2!AR88,"")</f>
        <v>1.000000000004</v>
      </c>
      <c r="AT88" s="128" t="n">
        <f aca="false">IFERROR(Limt2!AS88/GAMSlim2!AS88,"")</f>
        <v>0.999999999998782</v>
      </c>
      <c r="AU88" s="128" t="n">
        <f aca="false">IFERROR(Limt2!AT88/GAMSlim2!AT88,"")</f>
        <v>1.00000000001715</v>
      </c>
      <c r="AV88" s="128" t="n">
        <f aca="false">IFERROR(Limt2!AU88/GAMSlim2!AU88,"")</f>
        <v>1.00000000001174</v>
      </c>
      <c r="AW88" s="128" t="n">
        <f aca="false">IFERROR(Limt2!AV88/GAMSlim2!AV88,"")</f>
        <v>1.00000000002078</v>
      </c>
      <c r="AX88" s="128" t="n">
        <f aca="false">IFERROR(Limt2!AW88/GAMSlim2!AW88,"")</f>
        <v>1.00000000003148</v>
      </c>
      <c r="AY88" s="128" t="n">
        <f aca="false">IFERROR(Limt2!AX88/GAMSlim2!AX88,"")</f>
        <v>1.00000000001491</v>
      </c>
      <c r="AZ88" s="128" t="n">
        <f aca="false">IFERROR(Limt2!AY88/GAMSlim2!AY88,"")</f>
        <v>1.00000000000214</v>
      </c>
      <c r="BA88" s="128" t="n">
        <f aca="false">IFERROR(Limt2!AZ88/GAMSlim2!AZ88,"")</f>
        <v>1.00000000001361</v>
      </c>
      <c r="BB88" s="128" t="n">
        <f aca="false">IFERROR(Limt2!BA88/GAMSlim2!BA88,"")</f>
        <v>1.0000000000038</v>
      </c>
      <c r="BC88" s="128" t="n">
        <f aca="false">IFERROR(Limt2!BB88/GAMSlim2!BB88,"")</f>
        <v>0.999999999996114</v>
      </c>
      <c r="BD88" s="128" t="n">
        <f aca="false">IFERROR(Limt2!BC88/GAMSlim2!BC88,"")</f>
        <v>0.999999999985892</v>
      </c>
      <c r="BE88" s="128" t="n">
        <f aca="false">IFERROR(Limt2!BD88/GAMSlim2!BD88,"")</f>
        <v>1.00000000000234</v>
      </c>
      <c r="BF88" s="128" t="n">
        <f aca="false">IFERROR(Limt2!BE88/GAMSlim2!BE88,"")</f>
        <v>1.00000000001591</v>
      </c>
      <c r="BG88" s="128" t="n">
        <f aca="false">IFERROR(Limt2!BF88/GAMSlim2!BF88,"")</f>
        <v>1.00000000000293</v>
      </c>
      <c r="BH88" s="128" t="n">
        <f aca="false">IFERROR(Limt2!BG88/GAMSlim2!BG88,"")</f>
        <v>1.00000000001552</v>
      </c>
      <c r="BI88" s="128" t="n">
        <f aca="false">IFERROR(Limt2!BH88/GAMSlim2!BH88,"")</f>
        <v>1.00000000001291</v>
      </c>
      <c r="BJ88" s="128" t="n">
        <f aca="false">IFERROR(Limt2!BI88/GAMSlim2!BI88,"")</f>
        <v>1.00000000002225</v>
      </c>
    </row>
    <row r="89" customFormat="false" ht="12.75" hidden="false" customHeight="false" outlineLevel="0" collapsed="false">
      <c r="A89" s="0" t="str">
        <f aca="false">Limt2!A89</f>
        <v>Concentration in biosphere and upper oceans (GTC)</v>
      </c>
      <c r="B89" s="0" t="str">
        <f aca="false">GAMSbase!A89</f>
        <v>Concentration in biosphere and upper oceans (GTC)</v>
      </c>
      <c r="C89" s="128" t="n">
        <f aca="false">IFERROR(Limt2!B89/GAMSlim2!B89,"")</f>
        <v>1</v>
      </c>
      <c r="D89" s="128" t="n">
        <f aca="false">IFERROR(Limt2!C89/GAMSlim2!C89,"")</f>
        <v>0.999999999999978</v>
      </c>
      <c r="E89" s="128" t="n">
        <f aca="false">IFERROR(Limt2!D89/GAMSlim2!D89,"")</f>
        <v>0.999999999999939</v>
      </c>
      <c r="F89" s="128" t="n">
        <f aca="false">IFERROR(Limt2!E89/GAMSlim2!E89,"")</f>
        <v>1.00000000000017</v>
      </c>
      <c r="G89" s="128" t="n">
        <f aca="false">IFERROR(Limt2!F89/GAMSlim2!F89,"")</f>
        <v>1.00000000000046</v>
      </c>
      <c r="H89" s="128" t="n">
        <f aca="false">IFERROR(Limt2!G89/GAMSlim2!G89,"")</f>
        <v>1.00000000000092</v>
      </c>
      <c r="I89" s="128" t="n">
        <f aca="false">IFERROR(Limt2!H89/GAMSlim2!H89,"")</f>
        <v>1.00000000000151</v>
      </c>
      <c r="J89" s="128" t="n">
        <f aca="false">IFERROR(Limt2!I89/GAMSlim2!I89,"")</f>
        <v>1.00000000000227</v>
      </c>
      <c r="K89" s="128" t="n">
        <f aca="false">IFERROR(Limt2!J89/GAMSlim2!J89,"")</f>
        <v>1.00000000000313</v>
      </c>
      <c r="L89" s="128" t="n">
        <f aca="false">IFERROR(Limt2!K89/GAMSlim2!K89,"")</f>
        <v>1.00000000000369</v>
      </c>
      <c r="M89" s="128" t="n">
        <f aca="false">IFERROR(Limt2!L89/GAMSlim2!L89,"")</f>
        <v>1.00000000000439</v>
      </c>
      <c r="N89" s="128" t="n">
        <f aca="false">IFERROR(Limt2!M89/GAMSlim2!M89,"")</f>
        <v>1.00000000000496</v>
      </c>
      <c r="O89" s="128" t="n">
        <f aca="false">IFERROR(Limt2!N89/GAMSlim2!N89,"")</f>
        <v>1.00000000000549</v>
      </c>
      <c r="P89" s="128" t="n">
        <f aca="false">IFERROR(Limt2!O89/GAMSlim2!O89,"")</f>
        <v>1.00000000000591</v>
      </c>
      <c r="Q89" s="128" t="n">
        <f aca="false">IFERROR(Limt2!P89/GAMSlim2!P89,"")</f>
        <v>1.00000000000629</v>
      </c>
      <c r="R89" s="128" t="n">
        <f aca="false">IFERROR(Limt2!Q89/GAMSlim2!Q89,"")</f>
        <v>1.00000000000657</v>
      </c>
      <c r="S89" s="128" t="n">
        <f aca="false">IFERROR(Limt2!R89/GAMSlim2!R89,"")</f>
        <v>1.00000000000685</v>
      </c>
      <c r="T89" s="128" t="n">
        <f aca="false">IFERROR(Limt2!S89/GAMSlim2!S89,"")</f>
        <v>1.00000000000709</v>
      </c>
      <c r="U89" s="128" t="n">
        <f aca="false">IFERROR(Limt2!T89/GAMSlim2!T89,"")</f>
        <v>1.00000000000726</v>
      </c>
      <c r="V89" s="128" t="n">
        <f aca="false">IFERROR(Limt2!U89/GAMSlim2!U89,"")</f>
        <v>1.00000000000743</v>
      </c>
      <c r="W89" s="128" t="n">
        <f aca="false">IFERROR(Limt2!V89/GAMSlim2!V89,"")</f>
        <v>1.00000000000769</v>
      </c>
      <c r="X89" s="128" t="n">
        <f aca="false">IFERROR(Limt2!W89/GAMSlim2!W89,"")</f>
        <v>1.00000000000779</v>
      </c>
      <c r="Y89" s="128" t="n">
        <f aca="false">IFERROR(Limt2!X89/GAMSlim2!X89,"")</f>
        <v>1.0000000000076</v>
      </c>
      <c r="Z89" s="128" t="n">
        <f aca="false">IFERROR(Limt2!Y89/GAMSlim2!Y89,"")</f>
        <v>1.00000000000752</v>
      </c>
      <c r="AA89" s="128" t="n">
        <f aca="false">IFERROR(Limt2!Z89/GAMSlim2!Z89,"")</f>
        <v>1.00000000000756</v>
      </c>
      <c r="AB89" s="128" t="n">
        <f aca="false">IFERROR(Limt2!AA89/GAMSlim2!AA89,"")</f>
        <v>1.00000000000787</v>
      </c>
      <c r="AC89" s="128" t="n">
        <f aca="false">IFERROR(Limt2!AB89/GAMSlim2!AB89,"")</f>
        <v>1.00000000000831</v>
      </c>
      <c r="AD89" s="128" t="n">
        <f aca="false">IFERROR(Limt2!AC89/GAMSlim2!AC89,"")</f>
        <v>1.00000000000905</v>
      </c>
      <c r="AE89" s="128" t="n">
        <f aca="false">IFERROR(Limt2!AD89/GAMSlim2!AD89,"")</f>
        <v>1.0000000000097</v>
      </c>
      <c r="AF89" s="128" t="n">
        <f aca="false">IFERROR(Limt2!AE89/GAMSlim2!AE89,"")</f>
        <v>1.00000000001025</v>
      </c>
      <c r="AG89" s="128" t="n">
        <f aca="false">IFERROR(Limt2!AF89/GAMSlim2!AF89,"")</f>
        <v>1.00000000001072</v>
      </c>
      <c r="AH89" s="128" t="n">
        <f aca="false">IFERROR(Limt2!AG89/GAMSlim2!AG89,"")</f>
        <v>1.00000000001157</v>
      </c>
      <c r="AI89" s="128" t="n">
        <f aca="false">IFERROR(Limt2!AH89/GAMSlim2!AH89,"")</f>
        <v>1.00000000001193</v>
      </c>
      <c r="AJ89" s="128" t="n">
        <f aca="false">IFERROR(Limt2!AI89/GAMSlim2!AI89,"")</f>
        <v>1.00000000001204</v>
      </c>
      <c r="AK89" s="128" t="n">
        <f aca="false">IFERROR(Limt2!AJ89/GAMSlim2!AJ89,"")</f>
        <v>1.00000000001172</v>
      </c>
      <c r="AL89" s="128" t="n">
        <f aca="false">IFERROR(Limt2!AK89/GAMSlim2!AK89,"")</f>
        <v>1.00000000001149</v>
      </c>
      <c r="AM89" s="128" t="n">
        <f aca="false">IFERROR(Limt2!AL89/GAMSlim2!AL89,"")</f>
        <v>1.00000000001115</v>
      </c>
      <c r="AN89" s="128" t="n">
        <f aca="false">IFERROR(Limt2!AM89/GAMSlim2!AM89,"")</f>
        <v>1.0000000000104</v>
      </c>
      <c r="AO89" s="128" t="n">
        <f aca="false">IFERROR(Limt2!AN89/GAMSlim2!AN89,"")</f>
        <v>1.00000000000952</v>
      </c>
      <c r="AP89" s="128" t="n">
        <f aca="false">IFERROR(Limt2!AO89/GAMSlim2!AO89,"")</f>
        <v>1.00000000000838</v>
      </c>
      <c r="AQ89" s="128" t="n">
        <f aca="false">IFERROR(Limt2!AP89/GAMSlim2!AP89,"")</f>
        <v>1.00000000000756</v>
      </c>
      <c r="AR89" s="128" t="n">
        <f aca="false">IFERROR(Limt2!AQ89/GAMSlim2!AQ89,"")</f>
        <v>1.0000000000065</v>
      </c>
      <c r="AS89" s="128" t="n">
        <f aca="false">IFERROR(Limt2!AR89/GAMSlim2!AR89,"")</f>
        <v>1.00000000000599</v>
      </c>
      <c r="AT89" s="128" t="n">
        <f aca="false">IFERROR(Limt2!AS89/GAMSlim2!AS89,"")</f>
        <v>1.00000000000594</v>
      </c>
      <c r="AU89" s="128" t="n">
        <f aca="false">IFERROR(Limt2!AT89/GAMSlim2!AT89,"")</f>
        <v>1.00000000000573</v>
      </c>
      <c r="AV89" s="128" t="n">
        <f aca="false">IFERROR(Limt2!AU89/GAMSlim2!AU89,"")</f>
        <v>1.00000000000603</v>
      </c>
      <c r="AW89" s="128" t="n">
        <f aca="false">IFERROR(Limt2!AV89/GAMSlim2!AV89,"")</f>
        <v>1.00000000000617</v>
      </c>
      <c r="AX89" s="128" t="n">
        <f aca="false">IFERROR(Limt2!AW89/GAMSlim2!AW89,"")</f>
        <v>1.00000000000661</v>
      </c>
      <c r="AY89" s="128" t="n">
        <f aca="false">IFERROR(Limt2!AX89/GAMSlim2!AX89,"")</f>
        <v>1.00000000000727</v>
      </c>
      <c r="AZ89" s="128" t="n">
        <f aca="false">IFERROR(Limt2!AY89/GAMSlim2!AY89,"")</f>
        <v>1.0000000000075</v>
      </c>
      <c r="BA89" s="128" t="n">
        <f aca="false">IFERROR(Limt2!AZ89/GAMSlim2!AZ89,"")</f>
        <v>1.00000000000735</v>
      </c>
      <c r="BB89" s="128" t="n">
        <f aca="false">IFERROR(Limt2!BA89/GAMSlim2!BA89,"")</f>
        <v>1.00000000000749</v>
      </c>
      <c r="BC89" s="128" t="n">
        <f aca="false">IFERROR(Limt2!BB89/GAMSlim2!BB89,"")</f>
        <v>1.00000000000739</v>
      </c>
      <c r="BD89" s="128" t="n">
        <f aca="false">IFERROR(Limt2!BC89/GAMSlim2!BC89,"")</f>
        <v>1.00000000000698</v>
      </c>
      <c r="BE89" s="128" t="n">
        <f aca="false">IFERROR(Limt2!BD89/GAMSlim2!BD89,"")</f>
        <v>1.00000000000628</v>
      </c>
      <c r="BF89" s="128" t="n">
        <f aca="false">IFERROR(Limt2!BE89/GAMSlim2!BE89,"")</f>
        <v>1.00000000000617</v>
      </c>
      <c r="BG89" s="128" t="n">
        <f aca="false">IFERROR(Limt2!BF89/GAMSlim2!BF89,"")</f>
        <v>1.00000000000648</v>
      </c>
      <c r="BH89" s="128" t="n">
        <f aca="false">IFERROR(Limt2!BG89/GAMSlim2!BG89,"")</f>
        <v>1.00000000000637</v>
      </c>
      <c r="BI89" s="128" t="n">
        <f aca="false">IFERROR(Limt2!BH89/GAMSlim2!BH89,"")</f>
        <v>1.00000000000673</v>
      </c>
      <c r="BJ89" s="128" t="n">
        <f aca="false">IFERROR(Limt2!BI89/GAMSlim2!BI89,"")</f>
        <v>1.000000000007</v>
      </c>
    </row>
    <row r="90" customFormat="false" ht="12.75" hidden="false" customHeight="false" outlineLevel="0" collapsed="false">
      <c r="A90" s="0" t="str">
        <f aca="false">Limt2!A90</f>
        <v>Concentration in deep oceans (GTC)</v>
      </c>
      <c r="B90" s="0" t="str">
        <f aca="false">GAMSbase!A90</f>
        <v>Concentration in deep oceans (GTC)</v>
      </c>
      <c r="C90" s="128" t="n">
        <f aca="false">IFERROR(Limt2!B90/GAMSlim2!B90,"")</f>
        <v>1</v>
      </c>
      <c r="D90" s="128" t="n">
        <f aca="false">IFERROR(Limt2!C90/GAMSlim2!C90,"")</f>
        <v>1</v>
      </c>
      <c r="E90" s="128" t="n">
        <f aca="false">IFERROR(Limt2!D90/GAMSlim2!D90,"")</f>
        <v>0.999999999999998</v>
      </c>
      <c r="F90" s="128" t="n">
        <f aca="false">IFERROR(Limt2!E90/GAMSlim2!E90,"")</f>
        <v>0.999999999999996</v>
      </c>
      <c r="G90" s="128" t="n">
        <f aca="false">IFERROR(Limt2!F90/GAMSlim2!F90,"")</f>
        <v>0.999999999999996</v>
      </c>
      <c r="H90" s="128" t="n">
        <f aca="false">IFERROR(Limt2!G90/GAMSlim2!G90,"")</f>
        <v>1</v>
      </c>
      <c r="I90" s="128" t="n">
        <f aca="false">IFERROR(Limt2!H90/GAMSlim2!H90,"")</f>
        <v>1</v>
      </c>
      <c r="J90" s="128" t="n">
        <f aca="false">IFERROR(Limt2!I90/GAMSlim2!I90,"")</f>
        <v>1.00000000000001</v>
      </c>
      <c r="K90" s="128" t="n">
        <f aca="false">IFERROR(Limt2!J90/GAMSlim2!J90,"")</f>
        <v>1</v>
      </c>
      <c r="L90" s="128" t="n">
        <f aca="false">IFERROR(Limt2!K90/GAMSlim2!K90,"")</f>
        <v>1.00000000000001</v>
      </c>
      <c r="M90" s="128" t="n">
        <f aca="false">IFERROR(Limt2!L90/GAMSlim2!L90,"")</f>
        <v>1</v>
      </c>
      <c r="N90" s="128" t="n">
        <f aca="false">IFERROR(Limt2!M90/GAMSlim2!M90,"")</f>
        <v>1.00000000000001</v>
      </c>
      <c r="O90" s="128" t="n">
        <f aca="false">IFERROR(Limt2!N90/GAMSlim2!N90,"")</f>
        <v>1.00000000000001</v>
      </c>
      <c r="P90" s="128" t="n">
        <f aca="false">IFERROR(Limt2!O90/GAMSlim2!O90,"")</f>
        <v>1.00000000000001</v>
      </c>
      <c r="Q90" s="128" t="n">
        <f aca="false">IFERROR(Limt2!P90/GAMSlim2!P90,"")</f>
        <v>1.00000000000002</v>
      </c>
      <c r="R90" s="128" t="n">
        <f aca="false">IFERROR(Limt2!Q90/GAMSlim2!Q90,"")</f>
        <v>1.00000000000002</v>
      </c>
      <c r="S90" s="128" t="n">
        <f aca="false">IFERROR(Limt2!R90/GAMSlim2!R90,"")</f>
        <v>1.00000000000002</v>
      </c>
      <c r="T90" s="128" t="n">
        <f aca="false">IFERROR(Limt2!S90/GAMSlim2!S90,"")</f>
        <v>1.00000000000002</v>
      </c>
      <c r="U90" s="128" t="n">
        <f aca="false">IFERROR(Limt2!T90/GAMSlim2!T90,"")</f>
        <v>1.00000000000003</v>
      </c>
      <c r="V90" s="128" t="n">
        <f aca="false">IFERROR(Limt2!U90/GAMSlim2!U90,"")</f>
        <v>1.00000000000003</v>
      </c>
      <c r="W90" s="128" t="n">
        <f aca="false">IFERROR(Limt2!V90/GAMSlim2!V90,"")</f>
        <v>1.00000000000003</v>
      </c>
      <c r="X90" s="128" t="n">
        <f aca="false">IFERROR(Limt2!W90/GAMSlim2!W90,"")</f>
        <v>1.00000000000004</v>
      </c>
      <c r="Y90" s="128" t="n">
        <f aca="false">IFERROR(Limt2!X90/GAMSlim2!X90,"")</f>
        <v>1.00000000000004</v>
      </c>
      <c r="Z90" s="128" t="n">
        <f aca="false">IFERROR(Limt2!Y90/GAMSlim2!Y90,"")</f>
        <v>1.00000000000004</v>
      </c>
      <c r="AA90" s="128" t="n">
        <f aca="false">IFERROR(Limt2!Z90/GAMSlim2!Z90,"")</f>
        <v>1.00000000000004</v>
      </c>
      <c r="AB90" s="128" t="n">
        <f aca="false">IFERROR(Limt2!AA90/GAMSlim2!AA90,"")</f>
        <v>1.00000000000005</v>
      </c>
      <c r="AC90" s="128" t="n">
        <f aca="false">IFERROR(Limt2!AB90/GAMSlim2!AB90,"")</f>
        <v>1.00000000000005</v>
      </c>
      <c r="AD90" s="128" t="n">
        <f aca="false">IFERROR(Limt2!AC90/GAMSlim2!AC90,"")</f>
        <v>1.00000000000006</v>
      </c>
      <c r="AE90" s="128" t="n">
        <f aca="false">IFERROR(Limt2!AD90/GAMSlim2!AD90,"")</f>
        <v>1.00000000000006</v>
      </c>
      <c r="AF90" s="128" t="n">
        <f aca="false">IFERROR(Limt2!AE90/GAMSlim2!AE90,"")</f>
        <v>1.00000000000007</v>
      </c>
      <c r="AG90" s="128" t="n">
        <f aca="false">IFERROR(Limt2!AF90/GAMSlim2!AF90,"")</f>
        <v>1.00000000000007</v>
      </c>
      <c r="AH90" s="128" t="n">
        <f aca="false">IFERROR(Limt2!AG90/GAMSlim2!AG90,"")</f>
        <v>1.00000000000008</v>
      </c>
      <c r="AI90" s="128" t="n">
        <f aca="false">IFERROR(Limt2!AH90/GAMSlim2!AH90,"")</f>
        <v>1.00000000000008</v>
      </c>
      <c r="AJ90" s="128" t="n">
        <f aca="false">IFERROR(Limt2!AI90/GAMSlim2!AI90,"")</f>
        <v>1.00000000000009</v>
      </c>
      <c r="AK90" s="128" t="n">
        <f aca="false">IFERROR(Limt2!AJ90/GAMSlim2!AJ90,"")</f>
        <v>1.00000000000009</v>
      </c>
      <c r="AL90" s="128" t="n">
        <f aca="false">IFERROR(Limt2!AK90/GAMSlim2!AK90,"")</f>
        <v>1.00000000000009</v>
      </c>
      <c r="AM90" s="128" t="n">
        <f aca="false">IFERROR(Limt2!AL90/GAMSlim2!AL90,"")</f>
        <v>1.00000000000011</v>
      </c>
      <c r="AN90" s="128" t="n">
        <f aca="false">IFERROR(Limt2!AM90/GAMSlim2!AM90,"")</f>
        <v>1.00000000000011</v>
      </c>
      <c r="AO90" s="128" t="n">
        <f aca="false">IFERROR(Limt2!AN90/GAMSlim2!AN90,"")</f>
        <v>1.00000000000011</v>
      </c>
      <c r="AP90" s="128" t="n">
        <f aca="false">IFERROR(Limt2!AO90/GAMSlim2!AO90,"")</f>
        <v>1.00000000000012</v>
      </c>
      <c r="AQ90" s="128" t="n">
        <f aca="false">IFERROR(Limt2!AP90/GAMSlim2!AP90,"")</f>
        <v>1.00000000000012</v>
      </c>
      <c r="AR90" s="128" t="n">
        <f aca="false">IFERROR(Limt2!AQ90/GAMSlim2!AQ90,"")</f>
        <v>1.00000000000012</v>
      </c>
      <c r="AS90" s="128" t="n">
        <f aca="false">IFERROR(Limt2!AR90/GAMSlim2!AR90,"")</f>
        <v>1.00000000000013</v>
      </c>
      <c r="AT90" s="128" t="n">
        <f aca="false">IFERROR(Limt2!AS90/GAMSlim2!AS90,"")</f>
        <v>1.00000000000013</v>
      </c>
      <c r="AU90" s="128" t="n">
        <f aca="false">IFERROR(Limt2!AT90/GAMSlim2!AT90,"")</f>
        <v>1.00000000000013</v>
      </c>
      <c r="AV90" s="128" t="n">
        <f aca="false">IFERROR(Limt2!AU90/GAMSlim2!AU90,"")</f>
        <v>1.00000000000013</v>
      </c>
      <c r="AW90" s="128" t="n">
        <f aca="false">IFERROR(Limt2!AV90/GAMSlim2!AV90,"")</f>
        <v>1.00000000000014</v>
      </c>
      <c r="AX90" s="128" t="n">
        <f aca="false">IFERROR(Limt2!AW90/GAMSlim2!AW90,"")</f>
        <v>1.00000000000013</v>
      </c>
      <c r="AY90" s="128" t="n">
        <f aca="false">IFERROR(Limt2!AX90/GAMSlim2!AX90,"")</f>
        <v>1.00000000000014</v>
      </c>
      <c r="AZ90" s="128" t="n">
        <f aca="false">IFERROR(Limt2!AY90/GAMSlim2!AY90,"")</f>
        <v>1.00000000000014</v>
      </c>
      <c r="BA90" s="128" t="n">
        <f aca="false">IFERROR(Limt2!AZ90/GAMSlim2!AZ90,"")</f>
        <v>1.00000000000015</v>
      </c>
      <c r="BB90" s="128" t="n">
        <f aca="false">IFERROR(Limt2!BA90/GAMSlim2!BA90,"")</f>
        <v>1.00000000000015</v>
      </c>
      <c r="BC90" s="128" t="n">
        <f aca="false">IFERROR(Limt2!BB90/GAMSlim2!BB90,"")</f>
        <v>1.00000000000015</v>
      </c>
      <c r="BD90" s="128" t="n">
        <f aca="false">IFERROR(Limt2!BC90/GAMSlim2!BC90,"")</f>
        <v>1.00000000000016</v>
      </c>
      <c r="BE90" s="128" t="n">
        <f aca="false">IFERROR(Limt2!BD90/GAMSlim2!BD90,"")</f>
        <v>1.00000000000016</v>
      </c>
      <c r="BF90" s="128" t="n">
        <f aca="false">IFERROR(Limt2!BE90/GAMSlim2!BE90,"")</f>
        <v>1.00000000000015</v>
      </c>
      <c r="BG90" s="128" t="n">
        <f aca="false">IFERROR(Limt2!BF90/GAMSlim2!BF90,"")</f>
        <v>1.00000000000016</v>
      </c>
      <c r="BH90" s="128" t="n">
        <f aca="false">IFERROR(Limt2!BG90/GAMSlim2!BG90,"")</f>
        <v>1.00000000000016</v>
      </c>
      <c r="BI90" s="128" t="n">
        <f aca="false">IFERROR(Limt2!BH90/GAMSlim2!BH90,"")</f>
        <v>1.00000000000017</v>
      </c>
      <c r="BJ90" s="128" t="n">
        <f aca="false">IFERROR(Limt2!BI90/GAMSlim2!BI90,"")</f>
        <v>1.00000000000017</v>
      </c>
    </row>
    <row r="91" customFormat="false" ht="12.75" hidden="false" customHeight="false" outlineLevel="0" collapsed="false">
      <c r="A91" s="0" t="str">
        <f aca="false">Limt2!A91</f>
        <v>CUMULATIVE EMISSIONS/HOTELLING RENTS</v>
      </c>
      <c r="B91" s="0" t="str">
        <f aca="false">GAMSbase!A91</f>
        <v>* CUMULATIVE EMISSIONS</v>
      </c>
      <c r="C91" s="128" t="str">
        <f aca="false">IFERROR(Limt2!B91/GAMSlim2!B91,"")</f>
        <v/>
      </c>
      <c r="D91" s="128" t="str">
        <f aca="false">IFERROR(Limt2!C91/GAMSlim2!C91,"")</f>
        <v/>
      </c>
      <c r="E91" s="128" t="str">
        <f aca="false">IFERROR(Limt2!D91/GAMSlim2!D91,"")</f>
        <v/>
      </c>
      <c r="F91" s="128" t="str">
        <f aca="false">IFERROR(Limt2!E91/GAMSlim2!E91,"")</f>
        <v/>
      </c>
      <c r="G91" s="128" t="str">
        <f aca="false">IFERROR(Limt2!F91/GAMSlim2!F91,"")</f>
        <v/>
      </c>
      <c r="H91" s="128" t="str">
        <f aca="false">IFERROR(Limt2!G91/GAMSlim2!G91,"")</f>
        <v/>
      </c>
      <c r="I91" s="128" t="str">
        <f aca="false">IFERROR(Limt2!H91/GAMSlim2!H91,"")</f>
        <v/>
      </c>
      <c r="J91" s="128" t="str">
        <f aca="false">IFERROR(Limt2!I91/GAMSlim2!I91,"")</f>
        <v/>
      </c>
      <c r="K91" s="128" t="str">
        <f aca="false">IFERROR(Limt2!J91/GAMSlim2!J91,"")</f>
        <v/>
      </c>
      <c r="L91" s="128" t="str">
        <f aca="false">IFERROR(Limt2!K91/GAMSlim2!K91,"")</f>
        <v/>
      </c>
      <c r="M91" s="128" t="str">
        <f aca="false">IFERROR(Limt2!L91/GAMSlim2!L91,"")</f>
        <v/>
      </c>
      <c r="N91" s="128" t="str">
        <f aca="false">IFERROR(Limt2!M91/GAMSlim2!M91,"")</f>
        <v/>
      </c>
      <c r="O91" s="128" t="str">
        <f aca="false">IFERROR(Limt2!N91/GAMSlim2!N91,"")</f>
        <v/>
      </c>
      <c r="P91" s="128" t="str">
        <f aca="false">IFERROR(Limt2!O91/GAMSlim2!O91,"")</f>
        <v/>
      </c>
      <c r="Q91" s="128" t="str">
        <f aca="false">IFERROR(Limt2!P91/GAMSlim2!P91,"")</f>
        <v/>
      </c>
      <c r="R91" s="128" t="str">
        <f aca="false">IFERROR(Limt2!Q91/GAMSlim2!Q91,"")</f>
        <v/>
      </c>
      <c r="S91" s="128" t="str">
        <f aca="false">IFERROR(Limt2!R91/GAMSlim2!R91,"")</f>
        <v/>
      </c>
      <c r="T91" s="128" t="str">
        <f aca="false">IFERROR(Limt2!S91/GAMSlim2!S91,"")</f>
        <v/>
      </c>
      <c r="U91" s="128" t="str">
        <f aca="false">IFERROR(Limt2!T91/GAMSlim2!T91,"")</f>
        <v/>
      </c>
      <c r="V91" s="128" t="str">
        <f aca="false">IFERROR(Limt2!U91/GAMSlim2!U91,"")</f>
        <v/>
      </c>
      <c r="W91" s="128" t="str">
        <f aca="false">IFERROR(Limt2!V91/GAMSlim2!V91,"")</f>
        <v/>
      </c>
      <c r="X91" s="128" t="str">
        <f aca="false">IFERROR(Limt2!W91/GAMSlim2!W91,"")</f>
        <v/>
      </c>
      <c r="Y91" s="128" t="str">
        <f aca="false">IFERROR(Limt2!X91/GAMSlim2!X91,"")</f>
        <v/>
      </c>
      <c r="Z91" s="128" t="str">
        <f aca="false">IFERROR(Limt2!Y91/GAMSlim2!Y91,"")</f>
        <v/>
      </c>
      <c r="AA91" s="128" t="str">
        <f aca="false">IFERROR(Limt2!Z91/GAMSlim2!Z91,"")</f>
        <v/>
      </c>
      <c r="AB91" s="128" t="str">
        <f aca="false">IFERROR(Limt2!AA91/GAMSlim2!AA91,"")</f>
        <v/>
      </c>
      <c r="AC91" s="128" t="str">
        <f aca="false">IFERROR(Limt2!AB91/GAMSlim2!AB91,"")</f>
        <v/>
      </c>
      <c r="AD91" s="128" t="str">
        <f aca="false">IFERROR(Limt2!AC91/GAMSlim2!AC91,"")</f>
        <v/>
      </c>
      <c r="AE91" s="128" t="str">
        <f aca="false">IFERROR(Limt2!AD91/GAMSlim2!AD91,"")</f>
        <v/>
      </c>
      <c r="AF91" s="128" t="str">
        <f aca="false">IFERROR(Limt2!AE91/GAMSlim2!AE91,"")</f>
        <v/>
      </c>
      <c r="AG91" s="128" t="str">
        <f aca="false">IFERROR(Limt2!AF91/GAMSlim2!AF91,"")</f>
        <v/>
      </c>
      <c r="AH91" s="128" t="str">
        <f aca="false">IFERROR(Limt2!AG91/GAMSlim2!AG91,"")</f>
        <v/>
      </c>
      <c r="AI91" s="128" t="str">
        <f aca="false">IFERROR(Limt2!AH91/GAMSlim2!AH91,"")</f>
        <v/>
      </c>
      <c r="AJ91" s="128" t="str">
        <f aca="false">IFERROR(Limt2!AI91/GAMSlim2!AI91,"")</f>
        <v/>
      </c>
      <c r="AK91" s="128" t="str">
        <f aca="false">IFERROR(Limt2!AJ91/GAMSlim2!AJ91,"")</f>
        <v/>
      </c>
      <c r="AL91" s="128" t="str">
        <f aca="false">IFERROR(Limt2!AK91/GAMSlim2!AK91,"")</f>
        <v/>
      </c>
      <c r="AM91" s="128" t="str">
        <f aca="false">IFERROR(Limt2!AL91/GAMSlim2!AL91,"")</f>
        <v/>
      </c>
      <c r="AN91" s="128" t="str">
        <f aca="false">IFERROR(Limt2!AM91/GAMSlim2!AM91,"")</f>
        <v/>
      </c>
      <c r="AO91" s="128" t="str">
        <f aca="false">IFERROR(Limt2!AN91/GAMSlim2!AN91,"")</f>
        <v/>
      </c>
      <c r="AP91" s="128" t="str">
        <f aca="false">IFERROR(Limt2!AO91/GAMSlim2!AO91,"")</f>
        <v/>
      </c>
      <c r="AQ91" s="128" t="str">
        <f aca="false">IFERROR(Limt2!AP91/GAMSlim2!AP91,"")</f>
        <v/>
      </c>
      <c r="AR91" s="128" t="str">
        <f aca="false">IFERROR(Limt2!AQ91/GAMSlim2!AQ91,"")</f>
        <v/>
      </c>
      <c r="AS91" s="128" t="str">
        <f aca="false">IFERROR(Limt2!AR91/GAMSlim2!AR91,"")</f>
        <v/>
      </c>
      <c r="AT91" s="128" t="str">
        <f aca="false">IFERROR(Limt2!AS91/GAMSlim2!AS91,"")</f>
        <v/>
      </c>
      <c r="AU91" s="128" t="str">
        <f aca="false">IFERROR(Limt2!AT91/GAMSlim2!AT91,"")</f>
        <v/>
      </c>
      <c r="AV91" s="128" t="str">
        <f aca="false">IFERROR(Limt2!AU91/GAMSlim2!AU91,"")</f>
        <v/>
      </c>
      <c r="AW91" s="128" t="str">
        <f aca="false">IFERROR(Limt2!AV91/GAMSlim2!AV91,"")</f>
        <v/>
      </c>
      <c r="AX91" s="128" t="str">
        <f aca="false">IFERROR(Limt2!AW91/GAMSlim2!AW91,"")</f>
        <v/>
      </c>
      <c r="AY91" s="128" t="str">
        <f aca="false">IFERROR(Limt2!AX91/GAMSlim2!AX91,"")</f>
        <v/>
      </c>
      <c r="AZ91" s="128" t="str">
        <f aca="false">IFERROR(Limt2!AY91/GAMSlim2!AY91,"")</f>
        <v/>
      </c>
      <c r="BA91" s="128" t="str">
        <f aca="false">IFERROR(Limt2!AZ91/GAMSlim2!AZ91,"")</f>
        <v/>
      </c>
      <c r="BB91" s="128" t="str">
        <f aca="false">IFERROR(Limt2!BA91/GAMSlim2!BA91,"")</f>
        <v/>
      </c>
      <c r="BC91" s="128" t="str">
        <f aca="false">IFERROR(Limt2!BB91/GAMSlim2!BB91,"")</f>
        <v/>
      </c>
      <c r="BD91" s="128" t="str">
        <f aca="false">IFERROR(Limt2!BC91/GAMSlim2!BC91,"")</f>
        <v/>
      </c>
      <c r="BE91" s="128" t="str">
        <f aca="false">IFERROR(Limt2!BD91/GAMSlim2!BD91,"")</f>
        <v/>
      </c>
      <c r="BF91" s="128" t="str">
        <f aca="false">IFERROR(Limt2!BE91/GAMSlim2!BE91,"")</f>
        <v/>
      </c>
      <c r="BG91" s="128" t="str">
        <f aca="false">IFERROR(Limt2!BF91/GAMSlim2!BF91,"")</f>
        <v/>
      </c>
      <c r="BH91" s="128" t="str">
        <f aca="false">IFERROR(Limt2!BG91/GAMSlim2!BG91,"")</f>
        <v/>
      </c>
      <c r="BI91" s="128" t="str">
        <f aca="false">IFERROR(Limt2!BH91/GAMSlim2!BH91,"")</f>
        <v/>
      </c>
      <c r="BJ91" s="128" t="str">
        <f aca="false">IFERROR(Limt2!BI91/GAMSlim2!BI91,"")</f>
        <v/>
      </c>
    </row>
    <row r="92" customFormat="false" ht="12.75" hidden="false" customHeight="false" outlineLevel="0" collapsed="false">
      <c r="A92" s="0" t="str">
        <f aca="false">Limt2!A92</f>
        <v>Cumulative Emissions to date</v>
      </c>
      <c r="B92" s="0" t="str">
        <f aca="false">GAMSbase!A92</f>
        <v> Cumulative Emissions to date</v>
      </c>
      <c r="C92" s="128" t="n">
        <f aca="false">IFERROR(Limt2!B92/GAMSlim2!B92,"")</f>
        <v>1</v>
      </c>
      <c r="D92" s="128" t="n">
        <f aca="false">IFERROR(Limt2!C92/GAMSlim2!C92,"")</f>
        <v>0.999999999993283</v>
      </c>
      <c r="E92" s="128" t="n">
        <f aca="false">IFERROR(Limt2!D92/GAMSlim2!D92,"")</f>
        <v>1.00000000002457</v>
      </c>
      <c r="F92" s="128" t="n">
        <f aca="false">IFERROR(Limt2!E92/GAMSlim2!E92,"")</f>
        <v>1.00000000002904</v>
      </c>
      <c r="G92" s="128" t="n">
        <f aca="false">IFERROR(Limt2!F92/GAMSlim2!F92,"")</f>
        <v>1.00000000003876</v>
      </c>
      <c r="H92" s="128" t="n">
        <f aca="false">IFERROR(Limt2!G92/GAMSlim2!G92,"")</f>
        <v>1.00000000004804</v>
      </c>
      <c r="I92" s="128" t="n">
        <f aca="false">IFERROR(Limt2!H92/GAMSlim2!H92,"")</f>
        <v>1.00000000005975</v>
      </c>
      <c r="J92" s="128" t="n">
        <f aca="false">IFERROR(Limt2!I92/GAMSlim2!I92,"")</f>
        <v>1.00000000006653</v>
      </c>
      <c r="K92" s="128" t="n">
        <f aca="false">IFERROR(Limt2!J92/GAMSlim2!J92,"")</f>
        <v>1.00000000005517</v>
      </c>
      <c r="L92" s="128" t="n">
        <f aca="false">IFERROR(Limt2!K92/GAMSlim2!K92,"")</f>
        <v>1.00000000006264</v>
      </c>
      <c r="M92" s="128" t="n">
        <f aca="false">IFERROR(Limt2!L92/GAMSlim2!L92,"")</f>
        <v>1.00000000006128</v>
      </c>
      <c r="N92" s="128" t="n">
        <f aca="false">IFERROR(Limt2!M92/GAMSlim2!M92,"")</f>
        <v>1.00000000006128</v>
      </c>
      <c r="O92" s="128" t="n">
        <f aca="false">IFERROR(Limt2!N92/GAMSlim2!N92,"")</f>
        <v>1.00000000006128</v>
      </c>
      <c r="P92" s="128" t="n">
        <f aca="false">IFERROR(Limt2!O92/GAMSlim2!O92,"")</f>
        <v>1.00000000006128</v>
      </c>
      <c r="Q92" s="128" t="n">
        <f aca="false">IFERROR(Limt2!P92/GAMSlim2!P92,"")</f>
        <v>1.00000000006128</v>
      </c>
      <c r="R92" s="128" t="n">
        <f aca="false">IFERROR(Limt2!Q92/GAMSlim2!Q92,"")</f>
        <v>1.00000000006128</v>
      </c>
      <c r="S92" s="128" t="n">
        <f aca="false">IFERROR(Limt2!R92/GAMSlim2!R92,"")</f>
        <v>1.00000000006128</v>
      </c>
      <c r="T92" s="128" t="n">
        <f aca="false">IFERROR(Limt2!S92/GAMSlim2!S92,"")</f>
        <v>1.00000000006128</v>
      </c>
      <c r="U92" s="128" t="n">
        <f aca="false">IFERROR(Limt2!T92/GAMSlim2!T92,"")</f>
        <v>1.00000000006128</v>
      </c>
      <c r="V92" s="128" t="n">
        <f aca="false">IFERROR(Limt2!U92/GAMSlim2!U92,"")</f>
        <v>1.00000000006495</v>
      </c>
      <c r="W92" s="128" t="n">
        <f aca="false">IFERROR(Limt2!V92/GAMSlim2!V92,"")</f>
        <v>1.00000000005986</v>
      </c>
      <c r="X92" s="128" t="n">
        <f aca="false">IFERROR(Limt2!W92/GAMSlim2!W92,"")</f>
        <v>1.00000000004354</v>
      </c>
      <c r="Y92" s="128" t="n">
        <f aca="false">IFERROR(Limt2!X92/GAMSlim2!X92,"")</f>
        <v>1.00000000004858</v>
      </c>
      <c r="Z92" s="128" t="n">
        <f aca="false">IFERROR(Limt2!Y92/GAMSlim2!Y92,"")</f>
        <v>1.00000000005504</v>
      </c>
      <c r="AA92" s="128" t="n">
        <f aca="false">IFERROR(Limt2!Z92/GAMSlim2!Z92,"")</f>
        <v>1.00000000006629</v>
      </c>
      <c r="AB92" s="128" t="n">
        <f aca="false">IFERROR(Limt2!AA92/GAMSlim2!AA92,"")</f>
        <v>1.00000000007498</v>
      </c>
      <c r="AC92" s="128" t="n">
        <f aca="false">IFERROR(Limt2!AB92/GAMSlim2!AB92,"")</f>
        <v>1.00000000009212</v>
      </c>
      <c r="AD92" s="128" t="n">
        <f aca="false">IFERROR(Limt2!AC92/GAMSlim2!AC92,"")</f>
        <v>1.00000000009212</v>
      </c>
      <c r="AE92" s="128" t="n">
        <f aca="false">IFERROR(Limt2!AD92/GAMSlim2!AD92,"")</f>
        <v>1.00000000009212</v>
      </c>
      <c r="AF92" s="128" t="n">
        <f aca="false">IFERROR(Limt2!AE92/GAMSlim2!AE92,"")</f>
        <v>1.00000000009212</v>
      </c>
      <c r="AG92" s="128" t="n">
        <f aca="false">IFERROR(Limt2!AF92/GAMSlim2!AF92,"")</f>
        <v>1.00000000011988</v>
      </c>
      <c r="AH92" s="128" t="n">
        <f aca="false">IFERROR(Limt2!AG92/GAMSlim2!AG92,"")</f>
        <v>1.00000000010478</v>
      </c>
      <c r="AI92" s="128" t="n">
        <f aca="false">IFERROR(Limt2!AH92/GAMSlim2!AH92,"")</f>
        <v>1.00000000010017</v>
      </c>
      <c r="AJ92" s="128" t="n">
        <f aca="false">IFERROR(Limt2!AI92/GAMSlim2!AI92,"")</f>
        <v>1.00000000008095</v>
      </c>
      <c r="AK92" s="128" t="n">
        <f aca="false">IFERROR(Limt2!AJ92/GAMSlim2!AJ92,"")</f>
        <v>1.00000000009819</v>
      </c>
      <c r="AL92" s="128" t="n">
        <f aca="false">IFERROR(Limt2!AK92/GAMSlim2!AK92,"")</f>
        <v>1.00000000009947</v>
      </c>
      <c r="AM92" s="128" t="n">
        <f aca="false">IFERROR(Limt2!AL92/GAMSlim2!AL92,"")</f>
        <v>1.00000000006791</v>
      </c>
      <c r="AN92" s="128" t="n">
        <f aca="false">IFERROR(Limt2!AM92/GAMSlim2!AM92,"")</f>
        <v>1.00000000005563</v>
      </c>
      <c r="AO92" s="128" t="n">
        <f aca="false">IFERROR(Limt2!AN92/GAMSlim2!AN92,"")</f>
        <v>1.00000000000905</v>
      </c>
      <c r="AP92" s="128" t="n">
        <f aca="false">IFERROR(Limt2!AO92/GAMSlim2!AO92,"")</f>
        <v>1.00000000006099</v>
      </c>
      <c r="AQ92" s="128" t="n">
        <f aca="false">IFERROR(Limt2!AP92/GAMSlim2!AP92,"")</f>
        <v>0.99999999997624</v>
      </c>
      <c r="AR92" s="128" t="n">
        <f aca="false">IFERROR(Limt2!AQ92/GAMSlim2!AQ92,"")</f>
        <v>1.00000000045489</v>
      </c>
      <c r="AS92" s="128" t="n">
        <f aca="false">IFERROR(Limt2!AR92/GAMSlim2!AR92,"")</f>
        <v>0.999999998978604</v>
      </c>
      <c r="AT92" s="128" t="n">
        <f aca="false">IFERROR(Limt2!AS92/GAMSlim2!AS92,"")</f>
        <v>0.99999999971276</v>
      </c>
      <c r="AU92" s="128" t="n">
        <f aca="false">IFERROR(Limt2!AT92/GAMSlim2!AT92,"")</f>
        <v>0.999999999660236</v>
      </c>
      <c r="AV92" s="128" t="n">
        <f aca="false">IFERROR(Limt2!AU92/GAMSlim2!AU92,"")</f>
        <v>0.999999999774942</v>
      </c>
      <c r="AW92" s="128" t="n">
        <f aca="false">IFERROR(Limt2!AV92/GAMSlim2!AV92,"")</f>
        <v>0.999999999765338</v>
      </c>
      <c r="AX92" s="128" t="n">
        <f aca="false">IFERROR(Limt2!AW92/GAMSlim2!AW92,"")</f>
        <v>0.999999999742657</v>
      </c>
      <c r="AY92" s="128" t="n">
        <f aca="false">IFERROR(Limt2!AX92/GAMSlim2!AX92,"")</f>
        <v>0.999999999833636</v>
      </c>
      <c r="AZ92" s="128" t="n">
        <f aca="false">IFERROR(Limt2!AY92/GAMSlim2!AY92,"")</f>
        <v>0.999999999895111</v>
      </c>
      <c r="BA92" s="128" t="n">
        <f aca="false">IFERROR(Limt2!AZ92/GAMSlim2!AZ92,"")</f>
        <v>0.999999999865323</v>
      </c>
      <c r="BB92" s="128" t="n">
        <f aca="false">IFERROR(Limt2!BA92/GAMSlim2!BA92,"")</f>
        <v>0.999999999903746</v>
      </c>
      <c r="BC92" s="128" t="n">
        <f aca="false">IFERROR(Limt2!BB92/GAMSlim2!BB92,"")</f>
        <v>0.999999999933547</v>
      </c>
      <c r="BD92" s="128" t="n">
        <f aca="false">IFERROR(Limt2!BC92/GAMSlim2!BC92,"")</f>
        <v>0.999999999971985</v>
      </c>
      <c r="BE92" s="128" t="n">
        <f aca="false">IFERROR(Limt2!BD92/GAMSlim2!BD92,"")</f>
        <v>0.999999999918384</v>
      </c>
      <c r="BF92" s="128" t="n">
        <f aca="false">IFERROR(Limt2!BE92/GAMSlim2!BE92,"")</f>
        <v>0.999999999844266</v>
      </c>
      <c r="BG92" s="128" t="n">
        <f aca="false">IFERROR(Limt2!BF92/GAMSlim2!BF92,"")</f>
        <v>0.99999999985807</v>
      </c>
      <c r="BH92" s="128" t="n">
        <f aca="false">IFERROR(Limt2!BG92/GAMSlim2!BG92,"")</f>
        <v>0.99999999934641</v>
      </c>
      <c r="BI92" s="128" t="n">
        <f aca="false">IFERROR(Limt2!BH92/GAMSlim2!BH92,"")</f>
        <v>1.00000000042139</v>
      </c>
      <c r="BJ92" s="128" t="n">
        <f aca="false">IFERROR(Limt2!BI92/GAMSlim2!BI92,"")</f>
        <v>1.00000000018896</v>
      </c>
    </row>
    <row r="93" customFormat="false" ht="12.75" hidden="false" customHeight="false" outlineLevel="0" collapsed="false">
      <c r="A93" s="0" t="str">
        <f aca="false">Limt2!A93</f>
        <v>Ratio to Max</v>
      </c>
      <c r="B93" s="0" t="str">
        <f aca="false">GAMSbase!A93</f>
        <v>Ratio To Max</v>
      </c>
      <c r="C93" s="128" t="n">
        <f aca="false">IFERROR(Limt2!B93/GAMSlim2!B93,"")</f>
        <v>1</v>
      </c>
      <c r="D93" s="128" t="n">
        <f aca="false">IFERROR(Limt2!C93/GAMSlim2!C93,"")</f>
        <v>1.0000000023196</v>
      </c>
      <c r="E93" s="128" t="n">
        <f aca="false">IFERROR(Limt2!D93/GAMSlim2!D93,"")</f>
        <v>1.00000000013953</v>
      </c>
      <c r="F93" s="128" t="n">
        <f aca="false">IFERROR(Limt2!E93/GAMSlim2!E93,"")</f>
        <v>0.999999999791568</v>
      </c>
      <c r="G93" s="128" t="n">
        <f aca="false">IFERROR(Limt2!F93/GAMSlim2!F93,"")</f>
        <v>0.999999999125704</v>
      </c>
      <c r="H93" s="128" t="n">
        <f aca="false">IFERROR(Limt2!G93/GAMSlim2!G93,"")</f>
        <v>0.999999999003881</v>
      </c>
      <c r="I93" s="128" t="n">
        <f aca="false">IFERROR(Limt2!H93/GAMSlim2!H93,"")</f>
        <v>1.00000000040495</v>
      </c>
      <c r="J93" s="128" t="n">
        <f aca="false">IFERROR(Limt2!I93/GAMSlim2!I93,"")</f>
        <v>1.00000000014909</v>
      </c>
      <c r="K93" s="128" t="n">
        <f aca="false">IFERROR(Limt2!J93/GAMSlim2!J93,"")</f>
        <v>1.00000000075987</v>
      </c>
      <c r="L93" s="128" t="n">
        <f aca="false">IFERROR(Limt2!K93/GAMSlim2!K93,"")</f>
        <v>1.00000000021873</v>
      </c>
      <c r="M93" s="128" t="n">
        <f aca="false">IFERROR(Limt2!L93/GAMSlim2!L93,"")</f>
        <v>0.999999999891069</v>
      </c>
      <c r="N93" s="128" t="n">
        <f aca="false">IFERROR(Limt2!M93/GAMSlim2!M93,"")</f>
        <v>0.999999999891069</v>
      </c>
      <c r="O93" s="128" t="n">
        <f aca="false">IFERROR(Limt2!N93/GAMSlim2!N93,"")</f>
        <v>0.999999999891069</v>
      </c>
      <c r="P93" s="128" t="n">
        <f aca="false">IFERROR(Limt2!O93/GAMSlim2!O93,"")</f>
        <v>0.999999999891069</v>
      </c>
      <c r="Q93" s="128" t="n">
        <f aca="false">IFERROR(Limt2!P93/GAMSlim2!P93,"")</f>
        <v>0.999999999891069</v>
      </c>
      <c r="R93" s="128" t="n">
        <f aca="false">IFERROR(Limt2!Q93/GAMSlim2!Q93,"")</f>
        <v>0.999999999891069</v>
      </c>
      <c r="S93" s="128" t="n">
        <f aca="false">IFERROR(Limt2!R93/GAMSlim2!R93,"")</f>
        <v>0.999999999891069</v>
      </c>
      <c r="T93" s="128" t="n">
        <f aca="false">IFERROR(Limt2!S93/GAMSlim2!S93,"")</f>
        <v>0.999999999891069</v>
      </c>
      <c r="U93" s="128" t="n">
        <f aca="false">IFERROR(Limt2!T93/GAMSlim2!T93,"")</f>
        <v>0.999999999891069</v>
      </c>
      <c r="V93" s="128" t="n">
        <f aca="false">IFERROR(Limt2!U93/GAMSlim2!U93,"")</f>
        <v>0.999999999594837</v>
      </c>
      <c r="W93" s="128" t="n">
        <f aca="false">IFERROR(Limt2!V93/GAMSlim2!V93,"")</f>
        <v>1.00000000038774</v>
      </c>
      <c r="X93" s="128" t="n">
        <f aca="false">IFERROR(Limt2!W93/GAMSlim2!W93,"")</f>
        <v>1.00000000008247</v>
      </c>
      <c r="Y93" s="128" t="n">
        <f aca="false">IFERROR(Limt2!X93/GAMSlim2!X93,"")</f>
        <v>0.999999999617163</v>
      </c>
      <c r="Z93" s="128" t="n">
        <f aca="false">IFERROR(Limt2!Y93/GAMSlim2!Y93,"")</f>
        <v>1.00000000073028</v>
      </c>
      <c r="AA93" s="128" t="n">
        <f aca="false">IFERROR(Limt2!Z93/GAMSlim2!Z93,"")</f>
        <v>0.999999999733326</v>
      </c>
      <c r="AB93" s="128" t="n">
        <f aca="false">IFERROR(Limt2!AA93/GAMSlim2!AA93,"")</f>
        <v>0.999999999397366</v>
      </c>
      <c r="AC93" s="128" t="n">
        <f aca="false">IFERROR(Limt2!AB93/GAMSlim2!AB93,"")</f>
        <v>1.00000000070548</v>
      </c>
      <c r="AD93" s="128" t="n">
        <f aca="false">IFERROR(Limt2!AC93/GAMSlim2!AC93,"")</f>
        <v>1.00000000070548</v>
      </c>
      <c r="AE93" s="128" t="n">
        <f aca="false">IFERROR(Limt2!AD93/GAMSlim2!AD93,"")</f>
        <v>1.00000000070548</v>
      </c>
      <c r="AF93" s="128" t="n">
        <f aca="false">IFERROR(Limt2!AE93/GAMSlim2!AE93,"")</f>
        <v>1.00000000070548</v>
      </c>
      <c r="AG93" s="128" t="n">
        <f aca="false">IFERROR(Limt2!AF93/GAMSlim2!AF93,"")</f>
        <v>1.00000000040577</v>
      </c>
      <c r="AH93" s="128" t="n">
        <f aca="false">IFERROR(Limt2!AG93/GAMSlim2!AG93,"")</f>
        <v>0.999999999592664</v>
      </c>
      <c r="AI93" s="128" t="n">
        <f aca="false">IFERROR(Limt2!AH93/GAMSlim2!AH93,"")</f>
        <v>0.999999999922201</v>
      </c>
      <c r="AJ93" s="128" t="n">
        <f aca="false">IFERROR(Limt2!AI93/GAMSlim2!AI93,"")</f>
        <v>1.00000000095477</v>
      </c>
      <c r="AK93" s="128" t="n">
        <f aca="false">IFERROR(Limt2!AJ93/GAMSlim2!AJ93,"")</f>
        <v>0.999999999285678</v>
      </c>
      <c r="AL93" s="128" t="n">
        <f aca="false">IFERROR(Limt2!AK93/GAMSlim2!AK93,"")</f>
        <v>0.999999999003125</v>
      </c>
      <c r="AM93" s="128" t="n">
        <f aca="false">IFERROR(Limt2!AL93/GAMSlim2!AL93,"")</f>
        <v>0.999999999270757</v>
      </c>
      <c r="AN93" s="128" t="n">
        <f aca="false">IFERROR(Limt2!AM93/GAMSlim2!AM93,"")</f>
        <v>1.00000000102812</v>
      </c>
      <c r="AO93" s="128" t="n">
        <f aca="false">IFERROR(Limt2!AN93/GAMSlim2!AN93,"")</f>
        <v>0.999999998215941</v>
      </c>
      <c r="AP93" s="128" t="n">
        <f aca="false">IFERROR(Limt2!AO93/GAMSlim2!AO93,"")</f>
        <v>1.00000000305768</v>
      </c>
      <c r="AQ93" s="128" t="n">
        <f aca="false">IFERROR(Limt2!AP93/GAMSlim2!AP93,"")</f>
        <v>1.00000000554371</v>
      </c>
      <c r="AR93" s="128" t="n">
        <f aca="false">IFERROR(Limt2!AQ93/GAMSlim2!AQ93,"")</f>
        <v>1.00000000815994</v>
      </c>
      <c r="AS93" s="128" t="n">
        <f aca="false">IFERROR(Limt2!AR93/GAMSlim2!AR93,"")</f>
        <v>0.999999996705138</v>
      </c>
      <c r="AT93" s="128" t="n">
        <f aca="false">IFERROR(Limt2!AS93/GAMSlim2!AS93,"")</f>
        <v>0.999999999249094</v>
      </c>
      <c r="AU93" s="128" t="n">
        <f aca="false">IFERROR(Limt2!AT93/GAMSlim2!AT93,"")</f>
        <v>1.00000000003071</v>
      </c>
      <c r="AV93" s="128" t="n">
        <f aca="false">IFERROR(Limt2!AU93/GAMSlim2!AU93,"")</f>
        <v>1.00000000319296</v>
      </c>
      <c r="AW93" s="128" t="n">
        <f aca="false">IFERROR(Limt2!AV93/GAMSlim2!AV93,"")</f>
        <v>1.00000000016706</v>
      </c>
      <c r="AX93" s="128" t="n">
        <f aca="false">IFERROR(Limt2!AW93/GAMSlim2!AW93,"")</f>
        <v>1.00000000024682</v>
      </c>
      <c r="AY93" s="128" t="n">
        <f aca="false">IFERROR(Limt2!AX93/GAMSlim2!AX93,"")</f>
        <v>1.00000000075318</v>
      </c>
      <c r="AZ93" s="128" t="n">
        <f aca="false">IFERROR(Limt2!AY93/GAMSlim2!AY93,"")</f>
        <v>0.999999999716507</v>
      </c>
      <c r="BA93" s="128" t="n">
        <f aca="false">IFERROR(Limt2!AZ93/GAMSlim2!AZ93,"")</f>
        <v>1.00000000066906</v>
      </c>
      <c r="BB93" s="128" t="n">
        <f aca="false">IFERROR(Limt2!BA93/GAMSlim2!BA93,"")</f>
        <v>1.00000000116217</v>
      </c>
      <c r="BC93" s="128" t="n">
        <f aca="false">IFERROR(Limt2!BB93/GAMSlim2!BB93,"")</f>
        <v>0.999999998474896</v>
      </c>
      <c r="BD93" s="128" t="n">
        <f aca="false">IFERROR(Limt2!BC93/GAMSlim2!BC93,"")</f>
        <v>1.00000000119763</v>
      </c>
      <c r="BE93" s="128" t="n">
        <f aca="false">IFERROR(Limt2!BD93/GAMSlim2!BD93,"")</f>
        <v>0.999999998665144</v>
      </c>
      <c r="BF93" s="128" t="n">
        <f aca="false">IFERROR(Limt2!BE93/GAMSlim2!BE93,"")</f>
        <v>1.00000000089063</v>
      </c>
      <c r="BG93" s="128" t="n">
        <f aca="false">IFERROR(Limt2!BF93/GAMSlim2!BF93,"")</f>
        <v>1.00000000275872</v>
      </c>
      <c r="BH93" s="128" t="n">
        <f aca="false">IFERROR(Limt2!BG93/GAMSlim2!BG93,"")</f>
        <v>0.999999996149354</v>
      </c>
      <c r="BI93" s="128" t="n">
        <f aca="false">IFERROR(Limt2!BH93/GAMSlim2!BH93,"")</f>
        <v>1.00000000551902</v>
      </c>
      <c r="BJ93" s="128" t="n">
        <f aca="false">IFERROR(Limt2!BI93/GAMSlim2!BI93,"")</f>
        <v>1.00000000008925</v>
      </c>
    </row>
    <row r="94" customFormat="false" ht="12.75" hidden="false" customHeight="false" outlineLevel="0" collapsed="false">
      <c r="A94" s="0" t="str">
        <f aca="false">Limt2!A94</f>
        <v>Maximum ratio</v>
      </c>
      <c r="B94" s="0" t="str">
        <f aca="false">GAMSbase!A94</f>
        <v>Max Ratio</v>
      </c>
      <c r="C94" s="128" t="str">
        <f aca="false">IFERROR(Limt2!B94/GAMSlim2!B94,"")</f>
        <v/>
      </c>
      <c r="D94" s="128" t="str">
        <f aca="false">IFERROR(Limt2!C94/GAMSlim2!C94,"")</f>
        <v/>
      </c>
      <c r="E94" s="128" t="str">
        <f aca="false">IFERROR(Limt2!D94/GAMSlim2!D94,"")</f>
        <v/>
      </c>
      <c r="F94" s="128" t="str">
        <f aca="false">IFERROR(Limt2!E94/GAMSlim2!E94,"")</f>
        <v/>
      </c>
      <c r="G94" s="128" t="str">
        <f aca="false">IFERROR(Limt2!F94/GAMSlim2!F94,"")</f>
        <v/>
      </c>
      <c r="H94" s="128" t="str">
        <f aca="false">IFERROR(Limt2!G94/GAMSlim2!G94,"")</f>
        <v/>
      </c>
      <c r="I94" s="128" t="str">
        <f aca="false">IFERROR(Limt2!H94/GAMSlim2!H94,"")</f>
        <v/>
      </c>
      <c r="J94" s="128" t="str">
        <f aca="false">IFERROR(Limt2!I94/GAMSlim2!I94,"")</f>
        <v/>
      </c>
      <c r="K94" s="128" t="str">
        <f aca="false">IFERROR(Limt2!J94/GAMSlim2!J94,"")</f>
        <v/>
      </c>
      <c r="L94" s="128" t="str">
        <f aca="false">IFERROR(Limt2!K94/GAMSlim2!K94,"")</f>
        <v/>
      </c>
      <c r="M94" s="128" t="str">
        <f aca="false">IFERROR(Limt2!L94/GAMSlim2!L94,"")</f>
        <v/>
      </c>
      <c r="N94" s="128" t="str">
        <f aca="false">IFERROR(Limt2!M94/GAMSlim2!M94,"")</f>
        <v/>
      </c>
      <c r="O94" s="128" t="str">
        <f aca="false">IFERROR(Limt2!N94/GAMSlim2!N94,"")</f>
        <v/>
      </c>
      <c r="P94" s="128" t="str">
        <f aca="false">IFERROR(Limt2!O94/GAMSlim2!O94,"")</f>
        <v/>
      </c>
      <c r="Q94" s="128" t="str">
        <f aca="false">IFERROR(Limt2!P94/GAMSlim2!P94,"")</f>
        <v/>
      </c>
      <c r="R94" s="128" t="str">
        <f aca="false">IFERROR(Limt2!Q94/GAMSlim2!Q94,"")</f>
        <v/>
      </c>
      <c r="S94" s="128" t="str">
        <f aca="false">IFERROR(Limt2!R94/GAMSlim2!R94,"")</f>
        <v/>
      </c>
      <c r="T94" s="128" t="str">
        <f aca="false">IFERROR(Limt2!S94/GAMSlim2!S94,"")</f>
        <v/>
      </c>
      <c r="U94" s="128" t="str">
        <f aca="false">IFERROR(Limt2!T94/GAMSlim2!T94,"")</f>
        <v/>
      </c>
      <c r="V94" s="128" t="str">
        <f aca="false">IFERROR(Limt2!U94/GAMSlim2!U94,"")</f>
        <v/>
      </c>
      <c r="W94" s="128" t="str">
        <f aca="false">IFERROR(Limt2!V94/GAMSlim2!V94,"")</f>
        <v/>
      </c>
      <c r="X94" s="128" t="str">
        <f aca="false">IFERROR(Limt2!W94/GAMSlim2!W94,"")</f>
        <v/>
      </c>
      <c r="Y94" s="128" t="str">
        <f aca="false">IFERROR(Limt2!X94/GAMSlim2!X94,"")</f>
        <v/>
      </c>
      <c r="Z94" s="128" t="str">
        <f aca="false">IFERROR(Limt2!Y94/GAMSlim2!Y94,"")</f>
        <v/>
      </c>
      <c r="AA94" s="128" t="str">
        <f aca="false">IFERROR(Limt2!Z94/GAMSlim2!Z94,"")</f>
        <v/>
      </c>
      <c r="AB94" s="128" t="str">
        <f aca="false">IFERROR(Limt2!AA94/GAMSlim2!AA94,"")</f>
        <v/>
      </c>
      <c r="AC94" s="128" t="str">
        <f aca="false">IFERROR(Limt2!AB94/GAMSlim2!AB94,"")</f>
        <v/>
      </c>
      <c r="AD94" s="128" t="str">
        <f aca="false">IFERROR(Limt2!AC94/GAMSlim2!AC94,"")</f>
        <v/>
      </c>
      <c r="AE94" s="128" t="str">
        <f aca="false">IFERROR(Limt2!AD94/GAMSlim2!AD94,"")</f>
        <v/>
      </c>
      <c r="AF94" s="128" t="str">
        <f aca="false">IFERROR(Limt2!AE94/GAMSlim2!AE94,"")</f>
        <v/>
      </c>
      <c r="AG94" s="128" t="str">
        <f aca="false">IFERROR(Limt2!AF94/GAMSlim2!AF94,"")</f>
        <v/>
      </c>
      <c r="AH94" s="128" t="str">
        <f aca="false">IFERROR(Limt2!AG94/GAMSlim2!AG94,"")</f>
        <v/>
      </c>
      <c r="AI94" s="128" t="str">
        <f aca="false">IFERROR(Limt2!AH94/GAMSlim2!AH94,"")</f>
        <v/>
      </c>
      <c r="AJ94" s="128" t="str">
        <f aca="false">IFERROR(Limt2!AI94/GAMSlim2!AI94,"")</f>
        <v/>
      </c>
      <c r="AK94" s="128" t="str">
        <f aca="false">IFERROR(Limt2!AJ94/GAMSlim2!AJ94,"")</f>
        <v/>
      </c>
      <c r="AL94" s="128" t="str">
        <f aca="false">IFERROR(Limt2!AK94/GAMSlim2!AK94,"")</f>
        <v/>
      </c>
      <c r="AM94" s="128" t="str">
        <f aca="false">IFERROR(Limt2!AL94/GAMSlim2!AL94,"")</f>
        <v/>
      </c>
      <c r="AN94" s="128" t="str">
        <f aca="false">IFERROR(Limt2!AM94/GAMSlim2!AM94,"")</f>
        <v/>
      </c>
      <c r="AO94" s="128" t="str">
        <f aca="false">IFERROR(Limt2!AN94/GAMSlim2!AN94,"")</f>
        <v/>
      </c>
      <c r="AP94" s="128" t="str">
        <f aca="false">IFERROR(Limt2!AO94/GAMSlim2!AO94,"")</f>
        <v/>
      </c>
      <c r="AQ94" s="128" t="str">
        <f aca="false">IFERROR(Limt2!AP94/GAMSlim2!AP94,"")</f>
        <v/>
      </c>
      <c r="AR94" s="128" t="str">
        <f aca="false">IFERROR(Limt2!AQ94/GAMSlim2!AQ94,"")</f>
        <v/>
      </c>
      <c r="AS94" s="128" t="str">
        <f aca="false">IFERROR(Limt2!AR94/GAMSlim2!AR94,"")</f>
        <v/>
      </c>
      <c r="AT94" s="128" t="str">
        <f aca="false">IFERROR(Limt2!AS94/GAMSlim2!AS94,"")</f>
        <v/>
      </c>
      <c r="AU94" s="128" t="str">
        <f aca="false">IFERROR(Limt2!AT94/GAMSlim2!AT94,"")</f>
        <v/>
      </c>
      <c r="AV94" s="128" t="str">
        <f aca="false">IFERROR(Limt2!AU94/GAMSlim2!AU94,"")</f>
        <v/>
      </c>
      <c r="AW94" s="128" t="str">
        <f aca="false">IFERROR(Limt2!AV94/GAMSlim2!AV94,"")</f>
        <v/>
      </c>
      <c r="AX94" s="128" t="str">
        <f aca="false">IFERROR(Limt2!AW94/GAMSlim2!AW94,"")</f>
        <v/>
      </c>
      <c r="AY94" s="128" t="str">
        <f aca="false">IFERROR(Limt2!AX94/GAMSlim2!AX94,"")</f>
        <v/>
      </c>
      <c r="AZ94" s="128" t="str">
        <f aca="false">IFERROR(Limt2!AY94/GAMSlim2!AY94,"")</f>
        <v/>
      </c>
      <c r="BA94" s="128" t="str">
        <f aca="false">IFERROR(Limt2!AZ94/GAMSlim2!AZ94,"")</f>
        <v/>
      </c>
      <c r="BB94" s="128" t="str">
        <f aca="false">IFERROR(Limt2!BA94/GAMSlim2!BA94,"")</f>
        <v/>
      </c>
      <c r="BC94" s="128" t="str">
        <f aca="false">IFERROR(Limt2!BB94/GAMSlim2!BB94,"")</f>
        <v/>
      </c>
      <c r="BD94" s="128" t="str">
        <f aca="false">IFERROR(Limt2!BC94/GAMSlim2!BC94,"")</f>
        <v/>
      </c>
      <c r="BE94" s="128" t="str">
        <f aca="false">IFERROR(Limt2!BD94/GAMSlim2!BD94,"")</f>
        <v/>
      </c>
      <c r="BF94" s="128" t="str">
        <f aca="false">IFERROR(Limt2!BE94/GAMSlim2!BE94,"")</f>
        <v/>
      </c>
      <c r="BG94" s="128" t="str">
        <f aca="false">IFERROR(Limt2!BF94/GAMSlim2!BF94,"")</f>
        <v/>
      </c>
      <c r="BH94" s="128" t="str">
        <f aca="false">IFERROR(Limt2!BG94/GAMSlim2!BG94,"")</f>
        <v/>
      </c>
      <c r="BI94" s="128" t="str">
        <f aca="false">IFERROR(Limt2!BH94/GAMSlim2!BH94,"")</f>
        <v/>
      </c>
      <c r="BJ94" s="128" t="str">
        <f aca="false">IFERROR(Limt2!BI94/GAMSlim2!BI94,"")</f>
        <v/>
      </c>
    </row>
    <row r="95" customFormat="false" ht="12.75" hidden="false" customHeight="false" outlineLevel="0" collapsed="false">
      <c r="A95" s="0" t="str">
        <f aca="false">Limt2!A95</f>
        <v>Coefficient of Hotelling rent on ratio</v>
      </c>
      <c r="B95" s="0" t="str">
        <f aca="false">GAMSbase!A95</f>
        <v>Coefficient of Hotelling rent on ratio</v>
      </c>
      <c r="C95" s="128" t="str">
        <f aca="false">IFERROR(Limt2!B95/GAMSlim2!B95,"")</f>
        <v/>
      </c>
      <c r="D95" s="128" t="str">
        <f aca="false">IFERROR(Limt2!C95/GAMSlim2!C95,"")</f>
        <v/>
      </c>
      <c r="E95" s="128" t="str">
        <f aca="false">IFERROR(Limt2!D95/GAMSlim2!D95,"")</f>
        <v/>
      </c>
      <c r="F95" s="128" t="str">
        <f aca="false">IFERROR(Limt2!E95/GAMSlim2!E95,"")</f>
        <v/>
      </c>
      <c r="G95" s="128" t="str">
        <f aca="false">IFERROR(Limt2!F95/GAMSlim2!F95,"")</f>
        <v/>
      </c>
      <c r="H95" s="128" t="str">
        <f aca="false">IFERROR(Limt2!G95/GAMSlim2!G95,"")</f>
        <v/>
      </c>
      <c r="I95" s="128" t="str">
        <f aca="false">IFERROR(Limt2!H95/GAMSlim2!H95,"")</f>
        <v/>
      </c>
      <c r="J95" s="128" t="str">
        <f aca="false">IFERROR(Limt2!I95/GAMSlim2!I95,"")</f>
        <v/>
      </c>
      <c r="K95" s="128" t="str">
        <f aca="false">IFERROR(Limt2!J95/GAMSlim2!J95,"")</f>
        <v/>
      </c>
      <c r="L95" s="128" t="str">
        <f aca="false">IFERROR(Limt2!K95/GAMSlim2!K95,"")</f>
        <v/>
      </c>
      <c r="M95" s="128" t="str">
        <f aca="false">IFERROR(Limt2!L95/GAMSlim2!L95,"")</f>
        <v/>
      </c>
      <c r="N95" s="128" t="str">
        <f aca="false">IFERROR(Limt2!M95/GAMSlim2!M95,"")</f>
        <v/>
      </c>
      <c r="O95" s="128" t="str">
        <f aca="false">IFERROR(Limt2!N95/GAMSlim2!N95,"")</f>
        <v/>
      </c>
      <c r="P95" s="128" t="str">
        <f aca="false">IFERROR(Limt2!O95/GAMSlim2!O95,"")</f>
        <v/>
      </c>
      <c r="Q95" s="128" t="str">
        <f aca="false">IFERROR(Limt2!P95/GAMSlim2!P95,"")</f>
        <v/>
      </c>
      <c r="R95" s="128" t="str">
        <f aca="false">IFERROR(Limt2!Q95/GAMSlim2!Q95,"")</f>
        <v/>
      </c>
      <c r="S95" s="128" t="str">
        <f aca="false">IFERROR(Limt2!R95/GAMSlim2!R95,"")</f>
        <v/>
      </c>
      <c r="T95" s="128" t="str">
        <f aca="false">IFERROR(Limt2!S95/GAMSlim2!S95,"")</f>
        <v/>
      </c>
      <c r="U95" s="128" t="str">
        <f aca="false">IFERROR(Limt2!T95/GAMSlim2!T95,"")</f>
        <v/>
      </c>
      <c r="V95" s="128" t="str">
        <f aca="false">IFERROR(Limt2!U95/GAMSlim2!U95,"")</f>
        <v/>
      </c>
      <c r="W95" s="128" t="str">
        <f aca="false">IFERROR(Limt2!V95/GAMSlim2!V95,"")</f>
        <v/>
      </c>
      <c r="X95" s="128" t="str">
        <f aca="false">IFERROR(Limt2!W95/GAMSlim2!W95,"")</f>
        <v/>
      </c>
      <c r="Y95" s="128" t="str">
        <f aca="false">IFERROR(Limt2!X95/GAMSlim2!X95,"")</f>
        <v/>
      </c>
      <c r="Z95" s="128" t="str">
        <f aca="false">IFERROR(Limt2!Y95/GAMSlim2!Y95,"")</f>
        <v/>
      </c>
      <c r="AA95" s="128" t="str">
        <f aca="false">IFERROR(Limt2!Z95/GAMSlim2!Z95,"")</f>
        <v/>
      </c>
      <c r="AB95" s="128" t="str">
        <f aca="false">IFERROR(Limt2!AA95/GAMSlim2!AA95,"")</f>
        <v/>
      </c>
      <c r="AC95" s="128" t="str">
        <f aca="false">IFERROR(Limt2!AB95/GAMSlim2!AB95,"")</f>
        <v/>
      </c>
      <c r="AD95" s="128" t="str">
        <f aca="false">IFERROR(Limt2!AC95/GAMSlim2!AC95,"")</f>
        <v/>
      </c>
      <c r="AE95" s="128" t="str">
        <f aca="false">IFERROR(Limt2!AD95/GAMSlim2!AD95,"")</f>
        <v/>
      </c>
      <c r="AF95" s="128" t="str">
        <f aca="false">IFERROR(Limt2!AE95/GAMSlim2!AE95,"")</f>
        <v/>
      </c>
      <c r="AG95" s="128" t="str">
        <f aca="false">IFERROR(Limt2!AF95/GAMSlim2!AF95,"")</f>
        <v/>
      </c>
      <c r="AH95" s="128" t="str">
        <f aca="false">IFERROR(Limt2!AG95/GAMSlim2!AG95,"")</f>
        <v/>
      </c>
      <c r="AI95" s="128" t="str">
        <f aca="false">IFERROR(Limt2!AH95/GAMSlim2!AH95,"")</f>
        <v/>
      </c>
      <c r="AJ95" s="128" t="str">
        <f aca="false">IFERROR(Limt2!AI95/GAMSlim2!AI95,"")</f>
        <v/>
      </c>
      <c r="AK95" s="128" t="str">
        <f aca="false">IFERROR(Limt2!AJ95/GAMSlim2!AJ95,"")</f>
        <v/>
      </c>
      <c r="AL95" s="128" t="str">
        <f aca="false">IFERROR(Limt2!AK95/GAMSlim2!AK95,"")</f>
        <v/>
      </c>
      <c r="AM95" s="128" t="str">
        <f aca="false">IFERROR(Limt2!AL95/GAMSlim2!AL95,"")</f>
        <v/>
      </c>
      <c r="AN95" s="128" t="str">
        <f aca="false">IFERROR(Limt2!AM95/GAMSlim2!AM95,"")</f>
        <v/>
      </c>
      <c r="AO95" s="128" t="str">
        <f aca="false">IFERROR(Limt2!AN95/GAMSlim2!AN95,"")</f>
        <v/>
      </c>
      <c r="AP95" s="128" t="str">
        <f aca="false">IFERROR(Limt2!AO95/GAMSlim2!AO95,"")</f>
        <v/>
      </c>
      <c r="AQ95" s="128" t="str">
        <f aca="false">IFERROR(Limt2!AP95/GAMSlim2!AP95,"")</f>
        <v/>
      </c>
      <c r="AR95" s="128" t="str">
        <f aca="false">IFERROR(Limt2!AQ95/GAMSlim2!AQ95,"")</f>
        <v/>
      </c>
      <c r="AS95" s="128" t="str">
        <f aca="false">IFERROR(Limt2!AR95/GAMSlim2!AR95,"")</f>
        <v/>
      </c>
      <c r="AT95" s="128" t="str">
        <f aca="false">IFERROR(Limt2!AS95/GAMSlim2!AS95,"")</f>
        <v/>
      </c>
      <c r="AU95" s="128" t="str">
        <f aca="false">IFERROR(Limt2!AT95/GAMSlim2!AT95,"")</f>
        <v/>
      </c>
      <c r="AV95" s="128" t="str">
        <f aca="false">IFERROR(Limt2!AU95/GAMSlim2!AU95,"")</f>
        <v/>
      </c>
      <c r="AW95" s="128" t="str">
        <f aca="false">IFERROR(Limt2!AV95/GAMSlim2!AV95,"")</f>
        <v/>
      </c>
      <c r="AX95" s="128" t="str">
        <f aca="false">IFERROR(Limt2!AW95/GAMSlim2!AW95,"")</f>
        <v/>
      </c>
      <c r="AY95" s="128" t="str">
        <f aca="false">IFERROR(Limt2!AX95/GAMSlim2!AX95,"")</f>
        <v/>
      </c>
      <c r="AZ95" s="128" t="str">
        <f aca="false">IFERROR(Limt2!AY95/GAMSlim2!AY95,"")</f>
        <v/>
      </c>
      <c r="BA95" s="128" t="str">
        <f aca="false">IFERROR(Limt2!AZ95/GAMSlim2!AZ95,"")</f>
        <v/>
      </c>
      <c r="BB95" s="128" t="str">
        <f aca="false">IFERROR(Limt2!BA95/GAMSlim2!BA95,"")</f>
        <v/>
      </c>
      <c r="BC95" s="128" t="str">
        <f aca="false">IFERROR(Limt2!BB95/GAMSlim2!BB95,"")</f>
        <v/>
      </c>
      <c r="BD95" s="128" t="str">
        <f aca="false">IFERROR(Limt2!BC95/GAMSlim2!BC95,"")</f>
        <v/>
      </c>
      <c r="BE95" s="128" t="str">
        <f aca="false">IFERROR(Limt2!BD95/GAMSlim2!BD95,"")</f>
        <v/>
      </c>
      <c r="BF95" s="128" t="str">
        <f aca="false">IFERROR(Limt2!BE95/GAMSlim2!BE95,"")</f>
        <v/>
      </c>
      <c r="BG95" s="128" t="str">
        <f aca="false">IFERROR(Limt2!BF95/GAMSlim2!BF95,"")</f>
        <v/>
      </c>
      <c r="BH95" s="128" t="str">
        <f aca="false">IFERROR(Limt2!BG95/GAMSlim2!BG95,"")</f>
        <v/>
      </c>
      <c r="BI95" s="128" t="str">
        <f aca="false">IFERROR(Limt2!BH95/GAMSlim2!BH95,"")</f>
        <v/>
      </c>
      <c r="BJ95" s="128" t="str">
        <f aca="false">IFERROR(Limt2!BI95/GAMSlim2!BI95,"")</f>
        <v/>
      </c>
    </row>
    <row r="96" customFormat="false" ht="12.75" hidden="false" customHeight="false" outlineLevel="0" collapsed="false">
      <c r="A96" s="0" t="str">
        <f aca="false">Limt2!A96</f>
        <v>Exponent on Hotelling</v>
      </c>
      <c r="B96" s="0" t="str">
        <f aca="false">GAMSbase!A96</f>
        <v>Exponent on Hotelling</v>
      </c>
      <c r="C96" s="128" t="str">
        <f aca="false">IFERROR(Limt2!B96/GAMSlim2!B96,"")</f>
        <v/>
      </c>
      <c r="D96" s="128" t="str">
        <f aca="false">IFERROR(Limt2!C96/GAMSlim2!C96,"")</f>
        <v/>
      </c>
      <c r="E96" s="128" t="str">
        <f aca="false">IFERROR(Limt2!D96/GAMSlim2!D96,"")</f>
        <v/>
      </c>
      <c r="F96" s="128" t="str">
        <f aca="false">IFERROR(Limt2!E96/GAMSlim2!E96,"")</f>
        <v/>
      </c>
      <c r="G96" s="128" t="str">
        <f aca="false">IFERROR(Limt2!F96/GAMSlim2!F96,"")</f>
        <v/>
      </c>
      <c r="H96" s="128" t="str">
        <f aca="false">IFERROR(Limt2!G96/GAMSlim2!G96,"")</f>
        <v/>
      </c>
      <c r="I96" s="128" t="str">
        <f aca="false">IFERROR(Limt2!H96/GAMSlim2!H96,"")</f>
        <v/>
      </c>
      <c r="J96" s="128" t="str">
        <f aca="false">IFERROR(Limt2!I96/GAMSlim2!I96,"")</f>
        <v/>
      </c>
      <c r="K96" s="128" t="str">
        <f aca="false">IFERROR(Limt2!J96/GAMSlim2!J96,"")</f>
        <v/>
      </c>
      <c r="L96" s="128" t="str">
        <f aca="false">IFERROR(Limt2!K96/GAMSlim2!K96,"")</f>
        <v/>
      </c>
      <c r="M96" s="128" t="str">
        <f aca="false">IFERROR(Limt2!L96/GAMSlim2!L96,"")</f>
        <v/>
      </c>
      <c r="N96" s="128" t="str">
        <f aca="false">IFERROR(Limt2!M96/GAMSlim2!M96,"")</f>
        <v/>
      </c>
      <c r="O96" s="128" t="str">
        <f aca="false">IFERROR(Limt2!N96/GAMSlim2!N96,"")</f>
        <v/>
      </c>
      <c r="P96" s="128" t="str">
        <f aca="false">IFERROR(Limt2!O96/GAMSlim2!O96,"")</f>
        <v/>
      </c>
      <c r="Q96" s="128" t="str">
        <f aca="false">IFERROR(Limt2!P96/GAMSlim2!P96,"")</f>
        <v/>
      </c>
      <c r="R96" s="128" t="str">
        <f aca="false">IFERROR(Limt2!Q96/GAMSlim2!Q96,"")</f>
        <v/>
      </c>
      <c r="S96" s="128" t="str">
        <f aca="false">IFERROR(Limt2!R96/GAMSlim2!R96,"")</f>
        <v/>
      </c>
      <c r="T96" s="128" t="str">
        <f aca="false">IFERROR(Limt2!S96/GAMSlim2!S96,"")</f>
        <v/>
      </c>
      <c r="U96" s="128" t="str">
        <f aca="false">IFERROR(Limt2!T96/GAMSlim2!T96,"")</f>
        <v/>
      </c>
      <c r="V96" s="128" t="str">
        <f aca="false">IFERROR(Limt2!U96/GAMSlim2!U96,"")</f>
        <v/>
      </c>
      <c r="W96" s="128" t="str">
        <f aca="false">IFERROR(Limt2!V96/GAMSlim2!V96,"")</f>
        <v/>
      </c>
      <c r="X96" s="128" t="str">
        <f aca="false">IFERROR(Limt2!W96/GAMSlim2!W96,"")</f>
        <v/>
      </c>
      <c r="Y96" s="128" t="str">
        <f aca="false">IFERROR(Limt2!X96/GAMSlim2!X96,"")</f>
        <v/>
      </c>
      <c r="Z96" s="128" t="str">
        <f aca="false">IFERROR(Limt2!Y96/GAMSlim2!Y96,"")</f>
        <v/>
      </c>
      <c r="AA96" s="128" t="str">
        <f aca="false">IFERROR(Limt2!Z96/GAMSlim2!Z96,"")</f>
        <v/>
      </c>
      <c r="AB96" s="128" t="str">
        <f aca="false">IFERROR(Limt2!AA96/GAMSlim2!AA96,"")</f>
        <v/>
      </c>
      <c r="AC96" s="128" t="str">
        <f aca="false">IFERROR(Limt2!AB96/GAMSlim2!AB96,"")</f>
        <v/>
      </c>
      <c r="AD96" s="128" t="str">
        <f aca="false">IFERROR(Limt2!AC96/GAMSlim2!AC96,"")</f>
        <v/>
      </c>
      <c r="AE96" s="128" t="str">
        <f aca="false">IFERROR(Limt2!AD96/GAMSlim2!AD96,"")</f>
        <v/>
      </c>
      <c r="AF96" s="128" t="str">
        <f aca="false">IFERROR(Limt2!AE96/GAMSlim2!AE96,"")</f>
        <v/>
      </c>
      <c r="AG96" s="128" t="str">
        <f aca="false">IFERROR(Limt2!AF96/GAMSlim2!AF96,"")</f>
        <v/>
      </c>
      <c r="AH96" s="128" t="str">
        <f aca="false">IFERROR(Limt2!AG96/GAMSlim2!AG96,"")</f>
        <v/>
      </c>
      <c r="AI96" s="128" t="str">
        <f aca="false">IFERROR(Limt2!AH96/GAMSlim2!AH96,"")</f>
        <v/>
      </c>
      <c r="AJ96" s="128" t="str">
        <f aca="false">IFERROR(Limt2!AI96/GAMSlim2!AI96,"")</f>
        <v/>
      </c>
      <c r="AK96" s="128" t="str">
        <f aca="false">IFERROR(Limt2!AJ96/GAMSlim2!AJ96,"")</f>
        <v/>
      </c>
      <c r="AL96" s="128" t="str">
        <f aca="false">IFERROR(Limt2!AK96/GAMSlim2!AK96,"")</f>
        <v/>
      </c>
      <c r="AM96" s="128" t="str">
        <f aca="false">IFERROR(Limt2!AL96/GAMSlim2!AL96,"")</f>
        <v/>
      </c>
      <c r="AN96" s="128" t="str">
        <f aca="false">IFERROR(Limt2!AM96/GAMSlim2!AM96,"")</f>
        <v/>
      </c>
      <c r="AO96" s="128" t="str">
        <f aca="false">IFERROR(Limt2!AN96/GAMSlim2!AN96,"")</f>
        <v/>
      </c>
      <c r="AP96" s="128" t="str">
        <f aca="false">IFERROR(Limt2!AO96/GAMSlim2!AO96,"")</f>
        <v/>
      </c>
      <c r="AQ96" s="128" t="str">
        <f aca="false">IFERROR(Limt2!AP96/GAMSlim2!AP96,"")</f>
        <v/>
      </c>
      <c r="AR96" s="128" t="str">
        <f aca="false">IFERROR(Limt2!AQ96/GAMSlim2!AQ96,"")</f>
        <v/>
      </c>
      <c r="AS96" s="128" t="str">
        <f aca="false">IFERROR(Limt2!AR96/GAMSlim2!AR96,"")</f>
        <v/>
      </c>
      <c r="AT96" s="128" t="str">
        <f aca="false">IFERROR(Limt2!AS96/GAMSlim2!AS96,"")</f>
        <v/>
      </c>
      <c r="AU96" s="128" t="str">
        <f aca="false">IFERROR(Limt2!AT96/GAMSlim2!AT96,"")</f>
        <v/>
      </c>
      <c r="AV96" s="128" t="str">
        <f aca="false">IFERROR(Limt2!AU96/GAMSlim2!AU96,"")</f>
        <v/>
      </c>
      <c r="AW96" s="128" t="str">
        <f aca="false">IFERROR(Limt2!AV96/GAMSlim2!AV96,"")</f>
        <v/>
      </c>
      <c r="AX96" s="128" t="str">
        <f aca="false">IFERROR(Limt2!AW96/GAMSlim2!AW96,"")</f>
        <v/>
      </c>
      <c r="AY96" s="128" t="str">
        <f aca="false">IFERROR(Limt2!AX96/GAMSlim2!AX96,"")</f>
        <v/>
      </c>
      <c r="AZ96" s="128" t="str">
        <f aca="false">IFERROR(Limt2!AY96/GAMSlim2!AY96,"")</f>
        <v/>
      </c>
      <c r="BA96" s="128" t="str">
        <f aca="false">IFERROR(Limt2!AZ96/GAMSlim2!AZ96,"")</f>
        <v/>
      </c>
      <c r="BB96" s="128" t="str">
        <f aca="false">IFERROR(Limt2!BA96/GAMSlim2!BA96,"")</f>
        <v/>
      </c>
      <c r="BC96" s="128" t="str">
        <f aca="false">IFERROR(Limt2!BB96/GAMSlim2!BB96,"")</f>
        <v/>
      </c>
      <c r="BD96" s="128" t="str">
        <f aca="false">IFERROR(Limt2!BC96/GAMSlim2!BC96,"")</f>
        <v/>
      </c>
      <c r="BE96" s="128" t="str">
        <f aca="false">IFERROR(Limt2!BD96/GAMSlim2!BD96,"")</f>
        <v/>
      </c>
      <c r="BF96" s="128" t="str">
        <f aca="false">IFERROR(Limt2!BE96/GAMSlim2!BE96,"")</f>
        <v/>
      </c>
      <c r="BG96" s="128" t="str">
        <f aca="false">IFERROR(Limt2!BF96/GAMSlim2!BF96,"")</f>
        <v/>
      </c>
      <c r="BH96" s="128" t="str">
        <f aca="false">IFERROR(Limt2!BG96/GAMSlim2!BG96,"")</f>
        <v/>
      </c>
      <c r="BI96" s="128" t="str">
        <f aca="false">IFERROR(Limt2!BH96/GAMSlim2!BH96,"")</f>
        <v/>
      </c>
      <c r="BJ96" s="128" t="str">
        <f aca="false">IFERROR(Limt2!BI96/GAMSlim2!BI96,"")</f>
        <v/>
      </c>
    </row>
    <row r="97" customFormat="false" ht="12.75" hidden="false" customHeight="false" outlineLevel="0" collapsed="false">
      <c r="A97" s="0" t="str">
        <f aca="false">Limt2!A97</f>
        <v>Hotelling rent on carbon fuels (2005$/t CO2)</v>
      </c>
      <c r="B97" s="0" t="str">
        <f aca="false">GAMSbase!A97</f>
        <v>Hotelling Rent on Carbon Fuels (2005 USD / tCO2)</v>
      </c>
      <c r="C97" s="128" t="str">
        <f aca="false">IFERROR(Limt2!B97/GAMSlim2!B97,"")</f>
        <v/>
      </c>
      <c r="D97" s="128" t="str">
        <f aca="false">IFERROR(Limt2!C97/GAMSlim2!C97,"")</f>
        <v/>
      </c>
      <c r="E97" s="128" t="str">
        <f aca="false">IFERROR(Limt2!D97/GAMSlim2!D97,"")</f>
        <v/>
      </c>
      <c r="F97" s="128" t="str">
        <f aca="false">IFERROR(Limt2!E97/GAMSlim2!E97,"")</f>
        <v/>
      </c>
      <c r="G97" s="128" t="str">
        <f aca="false">IFERROR(Limt2!F97/GAMSlim2!F97,"")</f>
        <v/>
      </c>
      <c r="H97" s="128" t="str">
        <f aca="false">IFERROR(Limt2!G97/GAMSlim2!G97,"")</f>
        <v/>
      </c>
      <c r="I97" s="128" t="str">
        <f aca="false">IFERROR(Limt2!H97/GAMSlim2!H97,"")</f>
        <v/>
      </c>
      <c r="J97" s="128" t="str">
        <f aca="false">IFERROR(Limt2!I97/GAMSlim2!I97,"")</f>
        <v/>
      </c>
      <c r="K97" s="128" t="str">
        <f aca="false">IFERROR(Limt2!J97/GAMSlim2!J97,"")</f>
        <v/>
      </c>
      <c r="L97" s="128" t="str">
        <f aca="false">IFERROR(Limt2!K97/GAMSlim2!K97,"")</f>
        <v/>
      </c>
      <c r="M97" s="128" t="str">
        <f aca="false">IFERROR(Limt2!L97/GAMSlim2!L97,"")</f>
        <v/>
      </c>
      <c r="N97" s="128" t="str">
        <f aca="false">IFERROR(Limt2!M97/GAMSlim2!M97,"")</f>
        <v/>
      </c>
      <c r="O97" s="128" t="str">
        <f aca="false">IFERROR(Limt2!N97/GAMSlim2!N97,"")</f>
        <v/>
      </c>
      <c r="P97" s="128" t="str">
        <f aca="false">IFERROR(Limt2!O97/GAMSlim2!O97,"")</f>
        <v/>
      </c>
      <c r="Q97" s="128" t="str">
        <f aca="false">IFERROR(Limt2!P97/GAMSlim2!P97,"")</f>
        <v/>
      </c>
      <c r="R97" s="128" t="str">
        <f aca="false">IFERROR(Limt2!Q97/GAMSlim2!Q97,"")</f>
        <v/>
      </c>
      <c r="S97" s="128" t="str">
        <f aca="false">IFERROR(Limt2!R97/GAMSlim2!R97,"")</f>
        <v/>
      </c>
      <c r="T97" s="128" t="str">
        <f aca="false">IFERROR(Limt2!S97/GAMSlim2!S97,"")</f>
        <v/>
      </c>
      <c r="U97" s="128" t="str">
        <f aca="false">IFERROR(Limt2!T97/GAMSlim2!T97,"")</f>
        <v/>
      </c>
      <c r="V97" s="128" t="str">
        <f aca="false">IFERROR(Limt2!U97/GAMSlim2!U97,"")</f>
        <v/>
      </c>
      <c r="W97" s="128" t="str">
        <f aca="false">IFERROR(Limt2!V97/GAMSlim2!V97,"")</f>
        <v/>
      </c>
      <c r="X97" s="128" t="str">
        <f aca="false">IFERROR(Limt2!W97/GAMSlim2!W97,"")</f>
        <v/>
      </c>
      <c r="Y97" s="128" t="str">
        <f aca="false">IFERROR(Limt2!X97/GAMSlim2!X97,"")</f>
        <v/>
      </c>
      <c r="Z97" s="128" t="str">
        <f aca="false">IFERROR(Limt2!Y97/GAMSlim2!Y97,"")</f>
        <v/>
      </c>
      <c r="AA97" s="128" t="str">
        <f aca="false">IFERROR(Limt2!Z97/GAMSlim2!Z97,"")</f>
        <v/>
      </c>
      <c r="AB97" s="128" t="str">
        <f aca="false">IFERROR(Limt2!AA97/GAMSlim2!AA97,"")</f>
        <v/>
      </c>
      <c r="AC97" s="128" t="str">
        <f aca="false">IFERROR(Limt2!AB97/GAMSlim2!AB97,"")</f>
        <v/>
      </c>
      <c r="AD97" s="128" t="str">
        <f aca="false">IFERROR(Limt2!AC97/GAMSlim2!AC97,"")</f>
        <v/>
      </c>
      <c r="AE97" s="128" t="str">
        <f aca="false">IFERROR(Limt2!AD97/GAMSlim2!AD97,"")</f>
        <v/>
      </c>
      <c r="AF97" s="128" t="str">
        <f aca="false">IFERROR(Limt2!AE97/GAMSlim2!AE97,"")</f>
        <v/>
      </c>
      <c r="AG97" s="128" t="str">
        <f aca="false">IFERROR(Limt2!AF97/GAMSlim2!AF97,"")</f>
        <v/>
      </c>
      <c r="AH97" s="128" t="str">
        <f aca="false">IFERROR(Limt2!AG97/GAMSlim2!AG97,"")</f>
        <v/>
      </c>
      <c r="AI97" s="128" t="str">
        <f aca="false">IFERROR(Limt2!AH97/GAMSlim2!AH97,"")</f>
        <v/>
      </c>
      <c r="AJ97" s="128" t="str">
        <f aca="false">IFERROR(Limt2!AI97/GAMSlim2!AI97,"")</f>
        <v/>
      </c>
      <c r="AK97" s="128" t="str">
        <f aca="false">IFERROR(Limt2!AJ97/GAMSlim2!AJ97,"")</f>
        <v/>
      </c>
      <c r="AL97" s="128" t="str">
        <f aca="false">IFERROR(Limt2!AK97/GAMSlim2!AK97,"")</f>
        <v/>
      </c>
      <c r="AM97" s="128" t="str">
        <f aca="false">IFERROR(Limt2!AL97/GAMSlim2!AL97,"")</f>
        <v/>
      </c>
      <c r="AN97" s="128" t="str">
        <f aca="false">IFERROR(Limt2!AM97/GAMSlim2!AM97,"")</f>
        <v/>
      </c>
      <c r="AO97" s="128" t="str">
        <f aca="false">IFERROR(Limt2!AN97/GAMSlim2!AN97,"")</f>
        <v/>
      </c>
      <c r="AP97" s="128" t="str">
        <f aca="false">IFERROR(Limt2!AO97/GAMSlim2!AO97,"")</f>
        <v/>
      </c>
      <c r="AQ97" s="128" t="str">
        <f aca="false">IFERROR(Limt2!AP97/GAMSlim2!AP97,"")</f>
        <v/>
      </c>
      <c r="AR97" s="128" t="str">
        <f aca="false">IFERROR(Limt2!AQ97/GAMSlim2!AQ97,"")</f>
        <v/>
      </c>
      <c r="AS97" s="128" t="str">
        <f aca="false">IFERROR(Limt2!AR97/GAMSlim2!AR97,"")</f>
        <v/>
      </c>
      <c r="AT97" s="128" t="str">
        <f aca="false">IFERROR(Limt2!AS97/GAMSlim2!AS97,"")</f>
        <v/>
      </c>
      <c r="AU97" s="128" t="str">
        <f aca="false">IFERROR(Limt2!AT97/GAMSlim2!AT97,"")</f>
        <v/>
      </c>
      <c r="AV97" s="128" t="str">
        <f aca="false">IFERROR(Limt2!AU97/GAMSlim2!AU97,"")</f>
        <v/>
      </c>
      <c r="AW97" s="128" t="str">
        <f aca="false">IFERROR(Limt2!AV97/GAMSlim2!AV97,"")</f>
        <v/>
      </c>
      <c r="AX97" s="128" t="str">
        <f aca="false">IFERROR(Limt2!AW97/GAMSlim2!AW97,"")</f>
        <v/>
      </c>
      <c r="AY97" s="128" t="str">
        <f aca="false">IFERROR(Limt2!AX97/GAMSlim2!AX97,"")</f>
        <v/>
      </c>
      <c r="AZ97" s="128" t="str">
        <f aca="false">IFERROR(Limt2!AY97/GAMSlim2!AY97,"")</f>
        <v/>
      </c>
      <c r="BA97" s="128" t="str">
        <f aca="false">IFERROR(Limt2!AZ97/GAMSlim2!AZ97,"")</f>
        <v/>
      </c>
      <c r="BB97" s="128" t="str">
        <f aca="false">IFERROR(Limt2!BA97/GAMSlim2!BA97,"")</f>
        <v/>
      </c>
      <c r="BC97" s="128" t="str">
        <f aca="false">IFERROR(Limt2!BB97/GAMSlim2!BB97,"")</f>
        <v/>
      </c>
      <c r="BD97" s="128" t="str">
        <f aca="false">IFERROR(Limt2!BC97/GAMSlim2!BC97,"")</f>
        <v/>
      </c>
      <c r="BE97" s="128" t="str">
        <f aca="false">IFERROR(Limt2!BD97/GAMSlim2!BD97,"")</f>
        <v/>
      </c>
      <c r="BF97" s="128" t="str">
        <f aca="false">IFERROR(Limt2!BE97/GAMSlim2!BE97,"")</f>
        <v/>
      </c>
      <c r="BG97" s="128" t="str">
        <f aca="false">IFERROR(Limt2!BF97/GAMSlim2!BF97,"")</f>
        <v/>
      </c>
      <c r="BH97" s="128" t="str">
        <f aca="false">IFERROR(Limt2!BG97/GAMSlim2!BG97,"")</f>
        <v/>
      </c>
      <c r="BI97" s="128" t="str">
        <f aca="false">IFERROR(Limt2!BH97/GAMSlim2!BH97,"")</f>
        <v/>
      </c>
      <c r="BJ97" s="128" t="str">
        <f aca="false">IFERROR(Limt2!BI97/GAMSlim2!BI97,"")</f>
        <v/>
      </c>
    </row>
    <row r="98" customFormat="false" ht="12.75" hidden="false" customHeight="false" outlineLevel="0" collapsed="false">
      <c r="A98" s="0" t="str">
        <f aca="false">Limt2!A98</f>
        <v>CLIMATE MODULE</v>
      </c>
      <c r="B98" s="0" t="str">
        <f aca="false">GAMSbase!A98</f>
        <v>* CLIMATE MODULE</v>
      </c>
      <c r="C98" s="128" t="str">
        <f aca="false">IFERROR(Limt2!B98/GAMSlim2!B98,"")</f>
        <v/>
      </c>
      <c r="D98" s="128" t="str">
        <f aca="false">IFERROR(Limt2!C98/GAMSlim2!C98,"")</f>
        <v/>
      </c>
      <c r="E98" s="128" t="str">
        <f aca="false">IFERROR(Limt2!D98/GAMSlim2!D98,"")</f>
        <v/>
      </c>
      <c r="F98" s="128" t="str">
        <f aca="false">IFERROR(Limt2!E98/GAMSlim2!E98,"")</f>
        <v/>
      </c>
      <c r="G98" s="128" t="str">
        <f aca="false">IFERROR(Limt2!F98/GAMSlim2!F98,"")</f>
        <v/>
      </c>
      <c r="H98" s="128" t="str">
        <f aca="false">IFERROR(Limt2!G98/GAMSlim2!G98,"")</f>
        <v/>
      </c>
      <c r="I98" s="128" t="str">
        <f aca="false">IFERROR(Limt2!H98/GAMSlim2!H98,"")</f>
        <v/>
      </c>
      <c r="J98" s="128" t="str">
        <f aca="false">IFERROR(Limt2!I98/GAMSlim2!I98,"")</f>
        <v/>
      </c>
      <c r="K98" s="128" t="str">
        <f aca="false">IFERROR(Limt2!J98/GAMSlim2!J98,"")</f>
        <v/>
      </c>
      <c r="L98" s="128" t="str">
        <f aca="false">IFERROR(Limt2!K98/GAMSlim2!K98,"")</f>
        <v/>
      </c>
      <c r="M98" s="128" t="str">
        <f aca="false">IFERROR(Limt2!L98/GAMSlim2!L98,"")</f>
        <v/>
      </c>
      <c r="N98" s="128" t="str">
        <f aca="false">IFERROR(Limt2!M98/GAMSlim2!M98,"")</f>
        <v/>
      </c>
      <c r="O98" s="128" t="str">
        <f aca="false">IFERROR(Limt2!N98/GAMSlim2!N98,"")</f>
        <v/>
      </c>
      <c r="P98" s="128" t="str">
        <f aca="false">IFERROR(Limt2!O98/GAMSlim2!O98,"")</f>
        <v/>
      </c>
      <c r="Q98" s="128" t="str">
        <f aca="false">IFERROR(Limt2!P98/GAMSlim2!P98,"")</f>
        <v/>
      </c>
      <c r="R98" s="128" t="str">
        <f aca="false">IFERROR(Limt2!Q98/GAMSlim2!Q98,"")</f>
        <v/>
      </c>
      <c r="S98" s="128" t="str">
        <f aca="false">IFERROR(Limt2!R98/GAMSlim2!R98,"")</f>
        <v/>
      </c>
      <c r="T98" s="128" t="str">
        <f aca="false">IFERROR(Limt2!S98/GAMSlim2!S98,"")</f>
        <v/>
      </c>
      <c r="U98" s="128" t="str">
        <f aca="false">IFERROR(Limt2!T98/GAMSlim2!T98,"")</f>
        <v/>
      </c>
      <c r="V98" s="128" t="str">
        <f aca="false">IFERROR(Limt2!U98/GAMSlim2!U98,"")</f>
        <v/>
      </c>
      <c r="W98" s="128" t="str">
        <f aca="false">IFERROR(Limt2!V98/GAMSlim2!V98,"")</f>
        <v/>
      </c>
      <c r="X98" s="128" t="str">
        <f aca="false">IFERROR(Limt2!W98/GAMSlim2!W98,"")</f>
        <v/>
      </c>
      <c r="Y98" s="128" t="str">
        <f aca="false">IFERROR(Limt2!X98/GAMSlim2!X98,"")</f>
        <v/>
      </c>
      <c r="Z98" s="128" t="str">
        <f aca="false">IFERROR(Limt2!Y98/GAMSlim2!Y98,"")</f>
        <v/>
      </c>
      <c r="AA98" s="128" t="str">
        <f aca="false">IFERROR(Limt2!Z98/GAMSlim2!Z98,"")</f>
        <v/>
      </c>
      <c r="AB98" s="128" t="str">
        <f aca="false">IFERROR(Limt2!AA98/GAMSlim2!AA98,"")</f>
        <v/>
      </c>
      <c r="AC98" s="128" t="str">
        <f aca="false">IFERROR(Limt2!AB98/GAMSlim2!AB98,"")</f>
        <v/>
      </c>
      <c r="AD98" s="128" t="str">
        <f aca="false">IFERROR(Limt2!AC98/GAMSlim2!AC98,"")</f>
        <v/>
      </c>
      <c r="AE98" s="128" t="str">
        <f aca="false">IFERROR(Limt2!AD98/GAMSlim2!AD98,"")</f>
        <v/>
      </c>
      <c r="AF98" s="128" t="str">
        <f aca="false">IFERROR(Limt2!AE98/GAMSlim2!AE98,"")</f>
        <v/>
      </c>
      <c r="AG98" s="128" t="str">
        <f aca="false">IFERROR(Limt2!AF98/GAMSlim2!AF98,"")</f>
        <v/>
      </c>
      <c r="AH98" s="128" t="str">
        <f aca="false">IFERROR(Limt2!AG98/GAMSlim2!AG98,"")</f>
        <v/>
      </c>
      <c r="AI98" s="128" t="str">
        <f aca="false">IFERROR(Limt2!AH98/GAMSlim2!AH98,"")</f>
        <v/>
      </c>
      <c r="AJ98" s="128" t="str">
        <f aca="false">IFERROR(Limt2!AI98/GAMSlim2!AI98,"")</f>
        <v/>
      </c>
      <c r="AK98" s="128" t="str">
        <f aca="false">IFERROR(Limt2!AJ98/GAMSlim2!AJ98,"")</f>
        <v/>
      </c>
      <c r="AL98" s="128" t="str">
        <f aca="false">IFERROR(Limt2!AK98/GAMSlim2!AK98,"")</f>
        <v/>
      </c>
      <c r="AM98" s="128" t="str">
        <f aca="false">IFERROR(Limt2!AL98/GAMSlim2!AL98,"")</f>
        <v/>
      </c>
      <c r="AN98" s="128" t="str">
        <f aca="false">IFERROR(Limt2!AM98/GAMSlim2!AM98,"")</f>
        <v/>
      </c>
      <c r="AO98" s="128" t="str">
        <f aca="false">IFERROR(Limt2!AN98/GAMSlim2!AN98,"")</f>
        <v/>
      </c>
      <c r="AP98" s="128" t="str">
        <f aca="false">IFERROR(Limt2!AO98/GAMSlim2!AO98,"")</f>
        <v/>
      </c>
      <c r="AQ98" s="128" t="str">
        <f aca="false">IFERROR(Limt2!AP98/GAMSlim2!AP98,"")</f>
        <v/>
      </c>
      <c r="AR98" s="128" t="str">
        <f aca="false">IFERROR(Limt2!AQ98/GAMSlim2!AQ98,"")</f>
        <v/>
      </c>
      <c r="AS98" s="128" t="str">
        <f aca="false">IFERROR(Limt2!AR98/GAMSlim2!AR98,"")</f>
        <v/>
      </c>
      <c r="AT98" s="128" t="str">
        <f aca="false">IFERROR(Limt2!AS98/GAMSlim2!AS98,"")</f>
        <v/>
      </c>
      <c r="AU98" s="128" t="str">
        <f aca="false">IFERROR(Limt2!AT98/GAMSlim2!AT98,"")</f>
        <v/>
      </c>
      <c r="AV98" s="128" t="str">
        <f aca="false">IFERROR(Limt2!AU98/GAMSlim2!AU98,"")</f>
        <v/>
      </c>
      <c r="AW98" s="128" t="str">
        <f aca="false">IFERROR(Limt2!AV98/GAMSlim2!AV98,"")</f>
        <v/>
      </c>
      <c r="AX98" s="128" t="str">
        <f aca="false">IFERROR(Limt2!AW98/GAMSlim2!AW98,"")</f>
        <v/>
      </c>
      <c r="AY98" s="128" t="str">
        <f aca="false">IFERROR(Limt2!AX98/GAMSlim2!AX98,"")</f>
        <v/>
      </c>
      <c r="AZ98" s="128" t="str">
        <f aca="false">IFERROR(Limt2!AY98/GAMSlim2!AY98,"")</f>
        <v/>
      </c>
      <c r="BA98" s="128" t="str">
        <f aca="false">IFERROR(Limt2!AZ98/GAMSlim2!AZ98,"")</f>
        <v/>
      </c>
      <c r="BB98" s="128" t="str">
        <f aca="false">IFERROR(Limt2!BA98/GAMSlim2!BA98,"")</f>
        <v/>
      </c>
      <c r="BC98" s="128" t="str">
        <f aca="false">IFERROR(Limt2!BB98/GAMSlim2!BB98,"")</f>
        <v/>
      </c>
      <c r="BD98" s="128" t="str">
        <f aca="false">IFERROR(Limt2!BC98/GAMSlim2!BC98,"")</f>
        <v/>
      </c>
      <c r="BE98" s="128" t="str">
        <f aca="false">IFERROR(Limt2!BD98/GAMSlim2!BD98,"")</f>
        <v/>
      </c>
      <c r="BF98" s="128" t="str">
        <f aca="false">IFERROR(Limt2!BE98/GAMSlim2!BE98,"")</f>
        <v/>
      </c>
      <c r="BG98" s="128" t="str">
        <f aca="false">IFERROR(Limt2!BF98/GAMSlim2!BF98,"")</f>
        <v/>
      </c>
      <c r="BH98" s="128" t="str">
        <f aca="false">IFERROR(Limt2!BG98/GAMSlim2!BG98,"")</f>
        <v/>
      </c>
      <c r="BI98" s="128" t="str">
        <f aca="false">IFERROR(Limt2!BH98/GAMSlim2!BH98,"")</f>
        <v/>
      </c>
      <c r="BJ98" s="128" t="str">
        <f aca="false">IFERROR(Limt2!BI98/GAMSlim2!BI98,"")</f>
        <v/>
      </c>
    </row>
    <row r="99" customFormat="false" ht="12.75" hidden="false" customHeight="false" outlineLevel="0" collapsed="false">
      <c r="A99" s="0" t="str">
        <f aca="false">Limt2!A99</f>
        <v>Atmospheric temperature (degrees Celsius above preindustrial)</v>
      </c>
      <c r="B99" s="0" t="str">
        <f aca="false">GAMSbase!A99</f>
        <v>Atmospheric Temperature (deg C above preindustrial)</v>
      </c>
      <c r="C99" s="128" t="n">
        <f aca="false">IFERROR(Limt2!B99/GAMSlim2!B99,"")</f>
        <v>1</v>
      </c>
      <c r="D99" s="128" t="n">
        <f aca="false">IFERROR(Limt2!C99/GAMSlim2!C99,"")</f>
        <v>1.0000000000534</v>
      </c>
      <c r="E99" s="128" t="n">
        <f aca="false">IFERROR(Limt2!D99/GAMSlim2!D99,"")</f>
        <v>1.00000000004153</v>
      </c>
      <c r="F99" s="128" t="n">
        <f aca="false">IFERROR(Limt2!E99/GAMSlim2!E99,"")</f>
        <v>0.99999999999603</v>
      </c>
      <c r="G99" s="128" t="n">
        <f aca="false">IFERROR(Limt2!F99/GAMSlim2!F99,"")</f>
        <v>0.99999999997403</v>
      </c>
      <c r="H99" s="128" t="n">
        <f aca="false">IFERROR(Limt2!G99/GAMSlim2!G99,"")</f>
        <v>1.00000000002758</v>
      </c>
      <c r="I99" s="128" t="n">
        <f aca="false">IFERROR(Limt2!H99/GAMSlim2!H99,"")</f>
        <v>0.999999999983664</v>
      </c>
      <c r="J99" s="128" t="n">
        <f aca="false">IFERROR(Limt2!I99/GAMSlim2!I99,"")</f>
        <v>1.00000000004267</v>
      </c>
      <c r="K99" s="128" t="n">
        <f aca="false">IFERROR(Limt2!J99/GAMSlim2!J99,"")</f>
        <v>1.00000000003574</v>
      </c>
      <c r="L99" s="128" t="n">
        <f aca="false">IFERROR(Limt2!K99/GAMSlim2!K99,"")</f>
        <v>1.0000000000359</v>
      </c>
      <c r="M99" s="128" t="n">
        <f aca="false">IFERROR(Limt2!L99/GAMSlim2!L99,"")</f>
        <v>1.00000000003619</v>
      </c>
      <c r="N99" s="128" t="n">
        <f aca="false">IFERROR(Limt2!M99/GAMSlim2!M99,"")</f>
        <v>1.00000000000543</v>
      </c>
      <c r="O99" s="128" t="n">
        <f aca="false">IFERROR(Limt2!N99/GAMSlim2!N99,"")</f>
        <v>1.00000000000366</v>
      </c>
      <c r="P99" s="128" t="n">
        <f aca="false">IFERROR(Limt2!O99/GAMSlim2!O99,"")</f>
        <v>1.00000000001859</v>
      </c>
      <c r="Q99" s="128" t="n">
        <f aca="false">IFERROR(Limt2!P99/GAMSlim2!P99,"")</f>
        <v>1.00000000000652</v>
      </c>
      <c r="R99" s="128" t="n">
        <f aca="false">IFERROR(Limt2!Q99/GAMSlim2!Q99,"")</f>
        <v>1.00000000002732</v>
      </c>
      <c r="S99" s="128" t="n">
        <f aca="false">IFERROR(Limt2!R99/GAMSlim2!R99,"")</f>
        <v>1.00000000004019</v>
      </c>
      <c r="T99" s="128" t="n">
        <f aca="false">IFERROR(Limt2!S99/GAMSlim2!S99,"")</f>
        <v>1.00000000000961</v>
      </c>
      <c r="U99" s="128" t="n">
        <f aca="false">IFERROR(Limt2!T99/GAMSlim2!T99,"")</f>
        <v>1.00000000002435</v>
      </c>
      <c r="V99" s="128" t="n">
        <f aca="false">IFERROR(Limt2!U99/GAMSlim2!U99,"")</f>
        <v>1.0000000000246</v>
      </c>
      <c r="W99" s="128" t="n">
        <f aca="false">IFERROR(Limt2!V99/GAMSlim2!V99,"")</f>
        <v>1.00000000002416</v>
      </c>
      <c r="X99" s="128" t="n">
        <f aca="false">IFERROR(Limt2!W99/GAMSlim2!W99,"")</f>
        <v>1.00000000002177</v>
      </c>
      <c r="Y99" s="128" t="n">
        <f aca="false">IFERROR(Limt2!X99/GAMSlim2!X99,"")</f>
        <v>1.00000000002052</v>
      </c>
      <c r="Z99" s="128" t="n">
        <f aca="false">IFERROR(Limt2!Y99/GAMSlim2!Y99,"")</f>
        <v>1.00000000002034</v>
      </c>
      <c r="AA99" s="128" t="n">
        <f aca="false">IFERROR(Limt2!Z99/GAMSlim2!Z99,"")</f>
        <v>1.00000000002167</v>
      </c>
      <c r="AB99" s="128" t="n">
        <f aca="false">IFERROR(Limt2!AA99/GAMSlim2!AA99,"")</f>
        <v>1.00000000002386</v>
      </c>
      <c r="AC99" s="128" t="n">
        <f aca="false">IFERROR(Limt2!AB99/GAMSlim2!AB99,"")</f>
        <v>1.00000000002786</v>
      </c>
      <c r="AD99" s="128" t="n">
        <f aca="false">IFERROR(Limt2!AC99/GAMSlim2!AC99,"")</f>
        <v>1.00000000001457</v>
      </c>
      <c r="AE99" s="128" t="n">
        <f aca="false">IFERROR(Limt2!AD99/GAMSlim2!AD99,"")</f>
        <v>1.00000000001766</v>
      </c>
      <c r="AF99" s="128" t="n">
        <f aca="false">IFERROR(Limt2!AE99/GAMSlim2!AE99,"")</f>
        <v>1.00000000002004</v>
      </c>
      <c r="AG99" s="128" t="n">
        <f aca="false">IFERROR(Limt2!AF99/GAMSlim2!AF99,"")</f>
        <v>1.00000000005108</v>
      </c>
      <c r="AH99" s="128" t="n">
        <f aca="false">IFERROR(Limt2!AG99/GAMSlim2!AG99,"")</f>
        <v>1.0000000000597</v>
      </c>
      <c r="AI99" s="128" t="n">
        <f aca="false">IFERROR(Limt2!AH99/GAMSlim2!AH99,"")</f>
        <v>1.00000000006413</v>
      </c>
      <c r="AJ99" s="128" t="n">
        <f aca="false">IFERROR(Limt2!AI99/GAMSlim2!AI99,"")</f>
        <v>1.00000000005943</v>
      </c>
      <c r="AK99" s="128" t="n">
        <f aca="false">IFERROR(Limt2!AJ99/GAMSlim2!AJ99,"")</f>
        <v>1.00000000005291</v>
      </c>
      <c r="AL99" s="128" t="n">
        <f aca="false">IFERROR(Limt2!AK99/GAMSlim2!AK99,"")</f>
        <v>1.00000000001205</v>
      </c>
      <c r="AM99" s="128" t="n">
        <f aca="false">IFERROR(Limt2!AL99/GAMSlim2!AL99,"")</f>
        <v>1.00000000004271</v>
      </c>
      <c r="AN99" s="128" t="n">
        <f aca="false">IFERROR(Limt2!AM99/GAMSlim2!AM99,"")</f>
        <v>0.999999999996413</v>
      </c>
      <c r="AO99" s="128" t="n">
        <f aca="false">IFERROR(Limt2!AN99/GAMSlim2!AN99,"")</f>
        <v>0.999999999977966</v>
      </c>
      <c r="AP99" s="128" t="n">
        <f aca="false">IFERROR(Limt2!AO99/GAMSlim2!AO99,"")</f>
        <v>1.00000000002772</v>
      </c>
      <c r="AQ99" s="128" t="n">
        <f aca="false">IFERROR(Limt2!AP99/GAMSlim2!AP99,"")</f>
        <v>0.999999999978593</v>
      </c>
      <c r="AR99" s="128" t="n">
        <f aca="false">IFERROR(Limt2!AQ99/GAMSlim2!AQ99,"")</f>
        <v>1.00000000001339</v>
      </c>
      <c r="AS99" s="128" t="n">
        <f aca="false">IFERROR(Limt2!AR99/GAMSlim2!AR99,"")</f>
        <v>0.999999999976908</v>
      </c>
      <c r="AT99" s="128" t="n">
        <f aca="false">IFERROR(Limt2!AS99/GAMSlim2!AS99,"")</f>
        <v>1.00000000001842</v>
      </c>
      <c r="AU99" s="128" t="n">
        <f aca="false">IFERROR(Limt2!AT99/GAMSlim2!AT99,"")</f>
        <v>1.00000000000787</v>
      </c>
      <c r="AV99" s="128" t="n">
        <f aca="false">IFERROR(Limt2!AU99/GAMSlim2!AU99,"")</f>
        <v>1.00000000000947</v>
      </c>
      <c r="AW99" s="128" t="n">
        <f aca="false">IFERROR(Limt2!AV99/GAMSlim2!AV99,"")</f>
        <v>0.999999999957276</v>
      </c>
      <c r="AX99" s="128" t="n">
        <f aca="false">IFERROR(Limt2!AW99/GAMSlim2!AW99,"")</f>
        <v>1.00000000004228</v>
      </c>
      <c r="AY99" s="128" t="n">
        <f aca="false">IFERROR(Limt2!AX99/GAMSlim2!AX99,"")</f>
        <v>1.00000000011254</v>
      </c>
      <c r="AZ99" s="128" t="n">
        <f aca="false">IFERROR(Limt2!AY99/GAMSlim2!AY99,"")</f>
        <v>0.99999999996846</v>
      </c>
      <c r="BA99" s="128" t="n">
        <f aca="false">IFERROR(Limt2!AZ99/GAMSlim2!AZ99,"")</f>
        <v>1.00000000018487</v>
      </c>
      <c r="BB99" s="128" t="n">
        <f aca="false">IFERROR(Limt2!BA99/GAMSlim2!BA99,"")</f>
        <v>1.00000000015812</v>
      </c>
      <c r="BC99" s="128" t="n">
        <f aca="false">IFERROR(Limt2!BB99/GAMSlim2!BB99,"")</f>
        <v>1.00000000008204</v>
      </c>
      <c r="BD99" s="128" t="n">
        <f aca="false">IFERROR(Limt2!BC99/GAMSlim2!BC99,"")</f>
        <v>1.00000000008108</v>
      </c>
      <c r="BE99" s="128" t="n">
        <f aca="false">IFERROR(Limt2!BD99/GAMSlim2!BD99,"")</f>
        <v>1.00000000005198</v>
      </c>
      <c r="BF99" s="128" t="n">
        <f aca="false">IFERROR(Limt2!BE99/GAMSlim2!BE99,"")</f>
        <v>1.00000000017382</v>
      </c>
      <c r="BG99" s="128" t="n">
        <f aca="false">IFERROR(Limt2!BF99/GAMSlim2!BF99,"")</f>
        <v>0.999999999997373</v>
      </c>
      <c r="BH99" s="128" t="n">
        <f aca="false">IFERROR(Limt2!BG99/GAMSlim2!BG99,"")</f>
        <v>0.999999999988338</v>
      </c>
      <c r="BI99" s="128" t="n">
        <f aca="false">IFERROR(Limt2!BH99/GAMSlim2!BH99,"")</f>
        <v>1.00000000004575</v>
      </c>
      <c r="BJ99" s="128" t="n">
        <f aca="false">IFERROR(Limt2!BI99/GAMSlim2!BI99,"")</f>
        <v>1.00000000005112</v>
      </c>
    </row>
    <row r="100" customFormat="false" ht="12.75" hidden="false" customHeight="false" outlineLevel="0" collapsed="false">
      <c r="A100" s="0" t="str">
        <f aca="false">Limt2!A100</f>
        <v>Total increase in radiative forcing since preindustrial (Watts per square meter)</v>
      </c>
      <c r="B100" s="0" t="str">
        <f aca="false">GAMSbase!A100</f>
        <v>Total Increase in Forcing (Watts per Meter2, preindustrial)</v>
      </c>
      <c r="C100" s="128" t="n">
        <f aca="false">IFERROR(Limt2!B100/GAMSlim2!B100,"")</f>
        <v>1.00000000000457</v>
      </c>
      <c r="D100" s="128" t="n">
        <f aca="false">IFERROR(Limt2!C100/GAMSlim2!C100,"")</f>
        <v>0.999999999990253</v>
      </c>
      <c r="E100" s="128" t="n">
        <f aca="false">IFERROR(Limt2!D100/GAMSlim2!D100,"")</f>
        <v>1.0000000000219</v>
      </c>
      <c r="F100" s="128" t="n">
        <f aca="false">IFERROR(Limt2!E100/GAMSlim2!E100,"")</f>
        <v>1.00000000001566</v>
      </c>
      <c r="G100" s="128" t="n">
        <f aca="false">IFERROR(Limt2!F100/GAMSlim2!F100,"")</f>
        <v>1.00000000002644</v>
      </c>
      <c r="H100" s="128" t="n">
        <f aca="false">IFERROR(Limt2!G100/GAMSlim2!G100,"")</f>
        <v>1.00000000002222</v>
      </c>
      <c r="I100" s="128" t="n">
        <f aca="false">IFERROR(Limt2!H100/GAMSlim2!H100,"")</f>
        <v>1.00000000003642</v>
      </c>
      <c r="J100" s="128" t="n">
        <f aca="false">IFERROR(Limt2!I100/GAMSlim2!I100,"")</f>
        <v>1.0000000000395</v>
      </c>
      <c r="K100" s="128" t="n">
        <f aca="false">IFERROR(Limt2!J100/GAMSlim2!J100,"")</f>
        <v>1.00000000003671</v>
      </c>
      <c r="L100" s="128" t="n">
        <f aca="false">IFERROR(Limt2!K100/GAMSlim2!K100,"")</f>
        <v>1.00000000001853</v>
      </c>
      <c r="M100" s="128" t="n">
        <f aca="false">IFERROR(Limt2!L100/GAMSlim2!L100,"")</f>
        <v>1.00000000003388</v>
      </c>
      <c r="N100" s="128" t="n">
        <f aca="false">IFERROR(Limt2!M100/GAMSlim2!M100,"")</f>
        <v>1.00000000001436</v>
      </c>
      <c r="O100" s="128" t="n">
        <f aca="false">IFERROR(Limt2!N100/GAMSlim2!N100,"")</f>
        <v>1.00000000002049</v>
      </c>
      <c r="P100" s="128" t="n">
        <f aca="false">IFERROR(Limt2!O100/GAMSlim2!O100,"")</f>
        <v>1.00000000002766</v>
      </c>
      <c r="Q100" s="128" t="n">
        <f aca="false">IFERROR(Limt2!P100/GAMSlim2!P100,"")</f>
        <v>1.00000000001313</v>
      </c>
      <c r="R100" s="128" t="n">
        <f aca="false">IFERROR(Limt2!Q100/GAMSlim2!Q100,"")</f>
        <v>1.00000000003648</v>
      </c>
      <c r="S100" s="128" t="n">
        <f aca="false">IFERROR(Limt2!R100/GAMSlim2!R100,"")</f>
        <v>1.00000000003272</v>
      </c>
      <c r="T100" s="128" t="n">
        <f aca="false">IFERROR(Limt2!S100/GAMSlim2!S100,"")</f>
        <v>1.00000000001877</v>
      </c>
      <c r="U100" s="128" t="n">
        <f aca="false">IFERROR(Limt2!T100/GAMSlim2!T100,"")</f>
        <v>1.00000000001612</v>
      </c>
      <c r="V100" s="128" t="n">
        <f aca="false">IFERROR(Limt2!U100/GAMSlim2!U100,"")</f>
        <v>1.00000000003708</v>
      </c>
      <c r="W100" s="128" t="n">
        <f aca="false">IFERROR(Limt2!V100/GAMSlim2!V100,"")</f>
        <v>1.00000000002618</v>
      </c>
      <c r="X100" s="128" t="n">
        <f aca="false">IFERROR(Limt2!W100/GAMSlim2!W100,"")</f>
        <v>1.00000000000359</v>
      </c>
      <c r="Y100" s="128" t="n">
        <f aca="false">IFERROR(Limt2!X100/GAMSlim2!X100,"")</f>
        <v>1.00000000002399</v>
      </c>
      <c r="Z100" s="128" t="n">
        <f aca="false">IFERROR(Limt2!Y100/GAMSlim2!Y100,"")</f>
        <v>1.00000000002015</v>
      </c>
      <c r="AA100" s="128" t="n">
        <f aca="false">IFERROR(Limt2!Z100/GAMSlim2!Z100,"")</f>
        <v>1.00000000002456</v>
      </c>
      <c r="AB100" s="128" t="n">
        <f aca="false">IFERROR(Limt2!AA100/GAMSlim2!AA100,"")</f>
        <v>1.00000000003686</v>
      </c>
      <c r="AC100" s="128" t="n">
        <f aca="false">IFERROR(Limt2!AB100/GAMSlim2!AB100,"")</f>
        <v>1.00000000003957</v>
      </c>
      <c r="AD100" s="128" t="n">
        <f aca="false">IFERROR(Limt2!AC100/GAMSlim2!AC100,"")</f>
        <v>1.00000000005535</v>
      </c>
      <c r="AE100" s="128" t="n">
        <f aca="false">IFERROR(Limt2!AD100/GAMSlim2!AD100,"")</f>
        <v>1.0000000000538</v>
      </c>
      <c r="AF100" s="128" t="n">
        <f aca="false">IFERROR(Limt2!AE100/GAMSlim2!AE100,"")</f>
        <v>1.00000000003045</v>
      </c>
      <c r="AG100" s="128" t="n">
        <f aca="false">IFERROR(Limt2!AF100/GAMSlim2!AF100,"")</f>
        <v>1.00000000008308</v>
      </c>
      <c r="AH100" s="128" t="n">
        <f aca="false">IFERROR(Limt2!AG100/GAMSlim2!AG100,"")</f>
        <v>1.0000000000519</v>
      </c>
      <c r="AI100" s="128" t="n">
        <f aca="false">IFERROR(Limt2!AH100/GAMSlim2!AH100,"")</f>
        <v>1.00000000004397</v>
      </c>
      <c r="AJ100" s="128" t="n">
        <f aca="false">IFERROR(Limt2!AI100/GAMSlim2!AI100,"")</f>
        <v>1.00000000002857</v>
      </c>
      <c r="AK100" s="128" t="n">
        <f aca="false">IFERROR(Limt2!AJ100/GAMSlim2!AJ100,"")</f>
        <v>0.999999999994765</v>
      </c>
      <c r="AL100" s="128" t="n">
        <f aca="false">IFERROR(Limt2!AK100/GAMSlim2!AK100,"")</f>
        <v>1.00000000000804</v>
      </c>
      <c r="AM100" s="128" t="n">
        <f aca="false">IFERROR(Limt2!AL100/GAMSlim2!AL100,"")</f>
        <v>0.999999999949543</v>
      </c>
      <c r="AN100" s="128" t="n">
        <f aca="false">IFERROR(Limt2!AM100/GAMSlim2!AM100,"")</f>
        <v>0.999999999917256</v>
      </c>
      <c r="AO100" s="128" t="n">
        <f aca="false">IFERROR(Limt2!AN100/GAMSlim2!AN100,"")</f>
        <v>0.999999999717494</v>
      </c>
      <c r="AP100" s="128" t="n">
        <f aca="false">IFERROR(Limt2!AO100/GAMSlim2!AO100,"")</f>
        <v>0.999999999716196</v>
      </c>
      <c r="AQ100" s="128" t="n">
        <f aca="false">IFERROR(Limt2!AP100/GAMSlim2!AP100,"")</f>
        <v>0.999999999451622</v>
      </c>
      <c r="AR100" s="128" t="n">
        <f aca="false">IFERROR(Limt2!AQ100/GAMSlim2!AQ100,"")</f>
        <v>0.999999999555965</v>
      </c>
      <c r="AS100" s="128" t="n">
        <f aca="false">IFERROR(Limt2!AR100/GAMSlim2!AR100,"")</f>
        <v>1.00000000011204</v>
      </c>
      <c r="AT100" s="128" t="n">
        <f aca="false">IFERROR(Limt2!AS100/GAMSlim2!AS100,"")</f>
        <v>0.999999999460346</v>
      </c>
      <c r="AU100" s="128" t="n">
        <f aca="false">IFERROR(Limt2!AT100/GAMSlim2!AT100,"")</f>
        <v>1.00000000254964</v>
      </c>
      <c r="AV100" s="128" t="n">
        <f aca="false">IFERROR(Limt2!AU100/GAMSlim2!AU100,"")</f>
        <v>1.00000000261766</v>
      </c>
      <c r="AW100" s="128" t="n">
        <f aca="false">IFERROR(Limt2!AV100/GAMSlim2!AV100,"")</f>
        <v>1.00000000311496</v>
      </c>
      <c r="AX100" s="128" t="n">
        <f aca="false">IFERROR(Limt2!AW100/GAMSlim2!AW100,"")</f>
        <v>1.00000000397263</v>
      </c>
      <c r="AY100" s="128" t="n">
        <f aca="false">IFERROR(Limt2!AX100/GAMSlim2!AX100,"")</f>
        <v>1.00000000084671</v>
      </c>
      <c r="AZ100" s="128" t="n">
        <f aca="false">IFERROR(Limt2!AY100/GAMSlim2!AY100,"")</f>
        <v>1.00000000027124</v>
      </c>
      <c r="BA100" s="128" t="n">
        <f aca="false">IFERROR(Limt2!AZ100/GAMSlim2!AZ100,"")</f>
        <v>1.00000000069741</v>
      </c>
      <c r="BB100" s="128" t="n">
        <f aca="false">IFERROR(Limt2!BA100/GAMSlim2!BA100,"")</f>
        <v>1.00000000029937</v>
      </c>
      <c r="BC100" s="128" t="n">
        <f aca="false">IFERROR(Limt2!BB100/GAMSlim2!BB100,"")</f>
        <v>0.999999999913759</v>
      </c>
      <c r="BD100" s="128" t="n">
        <f aca="false">IFERROR(Limt2!BC100/GAMSlim2!BC100,"")</f>
        <v>0.999999999779182</v>
      </c>
      <c r="BE100" s="128" t="n">
        <f aca="false">IFERROR(Limt2!BD100/GAMSlim2!BD100,"")</f>
        <v>0.999999999969797</v>
      </c>
      <c r="BF100" s="128" t="n">
        <f aca="false">IFERROR(Limt2!BE100/GAMSlim2!BE100,"")</f>
        <v>1.00000000007185</v>
      </c>
      <c r="BG100" s="128" t="n">
        <f aca="false">IFERROR(Limt2!BF100/GAMSlim2!BF100,"")</f>
        <v>0.999999999989457</v>
      </c>
      <c r="BH100" s="128" t="n">
        <f aca="false">IFERROR(Limt2!BG100/GAMSlim2!BG100,"")</f>
        <v>1.00000000005882</v>
      </c>
      <c r="BI100" s="128" t="n">
        <f aca="false">IFERROR(Limt2!BH100/GAMSlim2!BH100,"")</f>
        <v>1.00000000003998</v>
      </c>
      <c r="BJ100" s="128" t="n">
        <f aca="false">IFERROR(Limt2!BI100/GAMSlim2!BI100,"")</f>
        <v>1.00000000005041</v>
      </c>
    </row>
    <row r="101" customFormat="false" ht="12.75" hidden="false" customHeight="false" outlineLevel="0" collapsed="false">
      <c r="A101" s="0" t="str">
        <f aca="false">Limt2!A101</f>
        <v>Lower ocean temperature (degrees Celsius above preindustrial)</v>
      </c>
      <c r="B101" s="0" t="str">
        <f aca="false">GAMSbase!A101</f>
        <v>Lower Ocean Temperature (deg C above preindustrial)</v>
      </c>
      <c r="C101" s="128" t="n">
        <f aca="false">IFERROR(Limt2!B101/GAMSlim2!B101,"")</f>
        <v>1</v>
      </c>
      <c r="D101" s="128" t="n">
        <f aca="false">IFERROR(Limt2!C101/GAMSlim2!C101,"")</f>
        <v>1</v>
      </c>
      <c r="E101" s="128" t="n">
        <f aca="false">IFERROR(Limt2!D101/GAMSlim2!D101,"")</f>
        <v>0.999999999718409</v>
      </c>
      <c r="F101" s="128" t="n">
        <f aca="false">IFERROR(Limt2!E101/GAMSlim2!E101,"")</f>
        <v>0.999999999764304</v>
      </c>
      <c r="G101" s="128" t="n">
        <f aca="false">IFERROR(Limt2!F101/GAMSlim2!F101,"")</f>
        <v>1.00000000035221</v>
      </c>
      <c r="H101" s="128" t="n">
        <f aca="false">IFERROR(Limt2!G101/GAMSlim2!G101,"")</f>
        <v>1.0000000000673</v>
      </c>
      <c r="I101" s="128" t="n">
        <f aca="false">IFERROR(Limt2!H101/GAMSlim2!H101,"")</f>
        <v>1.00000000010519</v>
      </c>
      <c r="J101" s="128" t="n">
        <f aca="false">IFERROR(Limt2!I101/GAMSlim2!I101,"")</f>
        <v>0.999999999966429</v>
      </c>
      <c r="K101" s="128" t="n">
        <f aca="false">IFERROR(Limt2!J101/GAMSlim2!J101,"")</f>
        <v>0.999999999914553</v>
      </c>
      <c r="L101" s="128" t="n">
        <f aca="false">IFERROR(Limt2!K101/GAMSlim2!K101,"")</f>
        <v>0.999999999905731</v>
      </c>
      <c r="M101" s="128" t="n">
        <f aca="false">IFERROR(Limt2!L101/GAMSlim2!L101,"")</f>
        <v>1.00000000003138</v>
      </c>
      <c r="N101" s="128" t="n">
        <f aca="false">IFERROR(Limt2!M101/GAMSlim2!M101,"")</f>
        <v>0.999999999871792</v>
      </c>
      <c r="O101" s="128" t="n">
        <f aca="false">IFERROR(Limt2!N101/GAMSlim2!N101,"")</f>
        <v>1.00000000013704</v>
      </c>
      <c r="P101" s="128" t="n">
        <f aca="false">IFERROR(Limt2!O101/GAMSlim2!O101,"")</f>
        <v>1.00000000003855</v>
      </c>
      <c r="Q101" s="128" t="n">
        <f aca="false">IFERROR(Limt2!P101/GAMSlim2!P101,"")</f>
        <v>1.00000000005276</v>
      </c>
      <c r="R101" s="128" t="n">
        <f aca="false">IFERROR(Limt2!Q101/GAMSlim2!Q101,"")</f>
        <v>1.0000000000029</v>
      </c>
      <c r="S101" s="128" t="n">
        <f aca="false">IFERROR(Limt2!R101/GAMSlim2!R101,"")</f>
        <v>1.00000000001453</v>
      </c>
      <c r="T101" s="128" t="n">
        <f aca="false">IFERROR(Limt2!S101/GAMSlim2!S101,"")</f>
        <v>0.999999999977341</v>
      </c>
      <c r="U101" s="128" t="n">
        <f aca="false">IFERROR(Limt2!T101/GAMSlim2!T101,"")</f>
        <v>1.00000000001298</v>
      </c>
      <c r="V101" s="128" t="n">
        <f aca="false">IFERROR(Limt2!U101/GAMSlim2!U101,"")</f>
        <v>0.999999999978779</v>
      </c>
      <c r="W101" s="128" t="n">
        <f aca="false">IFERROR(Limt2!V101/GAMSlim2!V101,"")</f>
        <v>1.00000000001179</v>
      </c>
      <c r="X101" s="128" t="n">
        <f aca="false">IFERROR(Limt2!W101/GAMSlim2!W101,"")</f>
        <v>0.999999999956194</v>
      </c>
      <c r="Y101" s="128" t="n">
        <f aca="false">IFERROR(Limt2!X101/GAMSlim2!X101,"")</f>
        <v>0.999999999974124</v>
      </c>
      <c r="Z101" s="128" t="n">
        <f aca="false">IFERROR(Limt2!Y101/GAMSlim2!Y101,"")</f>
        <v>0.99999999997389</v>
      </c>
      <c r="AA101" s="128" t="n">
        <f aca="false">IFERROR(Limt2!Z101/GAMSlim2!Z101,"")</f>
        <v>0.999999999995468</v>
      </c>
      <c r="AB101" s="128" t="n">
        <f aca="false">IFERROR(Limt2!AA101/GAMSlim2!AA101,"")</f>
        <v>0.999999999991037</v>
      </c>
      <c r="AC101" s="128" t="n">
        <f aca="false">IFERROR(Limt2!AB101/GAMSlim2!AB101,"")</f>
        <v>0.999999999972637</v>
      </c>
      <c r="AD101" s="128" t="n">
        <f aca="false">IFERROR(Limt2!AC101/GAMSlim2!AC101,"")</f>
        <v>1.00000000000101</v>
      </c>
      <c r="AE101" s="128" t="n">
        <f aca="false">IFERROR(Limt2!AD101/GAMSlim2!AD101,"")</f>
        <v>1.00000000001536</v>
      </c>
      <c r="AF101" s="128" t="n">
        <f aca="false">IFERROR(Limt2!AE101/GAMSlim2!AE101,"")</f>
        <v>0.999999999996964</v>
      </c>
      <c r="AG101" s="128" t="n">
        <f aca="false">IFERROR(Limt2!AF101/GAMSlim2!AF101,"")</f>
        <v>1.00000000003162</v>
      </c>
      <c r="AH101" s="128" t="n">
        <f aca="false">IFERROR(Limt2!AG101/GAMSlim2!AG101,"")</f>
        <v>1.00000000004764</v>
      </c>
      <c r="AI101" s="128" t="n">
        <f aca="false">IFERROR(Limt2!AH101/GAMSlim2!AH101,"")</f>
        <v>1.0000000000384</v>
      </c>
      <c r="AJ101" s="128" t="n">
        <f aca="false">IFERROR(Limt2!AI101/GAMSlim2!AI101,"")</f>
        <v>0.99999999997952</v>
      </c>
      <c r="AK101" s="128" t="n">
        <f aca="false">IFERROR(Limt2!AJ101/GAMSlim2!AJ101,"")</f>
        <v>0.999999999982948</v>
      </c>
      <c r="AL101" s="128" t="n">
        <f aca="false">IFERROR(Limt2!AK101/GAMSlim2!AK101,"")</f>
        <v>1.00000000005075</v>
      </c>
      <c r="AM101" s="128" t="n">
        <f aca="false">IFERROR(Limt2!AL101/GAMSlim2!AL101,"")</f>
        <v>0.999999999985162</v>
      </c>
      <c r="AN101" s="128" t="n">
        <f aca="false">IFERROR(Limt2!AM101/GAMSlim2!AM101,"")</f>
        <v>1.00000000000531</v>
      </c>
      <c r="AO101" s="128" t="n">
        <f aca="false">IFERROR(Limt2!AN101/GAMSlim2!AN101,"")</f>
        <v>1.00000000004777</v>
      </c>
      <c r="AP101" s="128" t="n">
        <f aca="false">IFERROR(Limt2!AO101/GAMSlim2!AO101,"")</f>
        <v>1.00000000005691</v>
      </c>
      <c r="AQ101" s="128" t="n">
        <f aca="false">IFERROR(Limt2!AP101/GAMSlim2!AP101,"")</f>
        <v>1.0000000000226</v>
      </c>
      <c r="AR101" s="128" t="n">
        <f aca="false">IFERROR(Limt2!AQ101/GAMSlim2!AQ101,"")</f>
        <v>1.00000000001259</v>
      </c>
      <c r="AS101" s="128" t="n">
        <f aca="false">IFERROR(Limt2!AR101/GAMSlim2!AR101,"")</f>
        <v>1.00000000004628</v>
      </c>
      <c r="AT101" s="128" t="n">
        <f aca="false">IFERROR(Limt2!AS101/GAMSlim2!AS101,"")</f>
        <v>1.00000000006527</v>
      </c>
      <c r="AU101" s="128" t="n">
        <f aca="false">IFERROR(Limt2!AT101/GAMSlim2!AT101,"")</f>
        <v>0.999999999987063</v>
      </c>
      <c r="AV101" s="128" t="n">
        <f aca="false">IFERROR(Limt2!AU101/GAMSlim2!AU101,"")</f>
        <v>1.00000000005176</v>
      </c>
      <c r="AW101" s="128" t="n">
        <f aca="false">IFERROR(Limt2!AV101/GAMSlim2!AV101,"")</f>
        <v>1.00000000003723</v>
      </c>
      <c r="AX101" s="128" t="n">
        <f aca="false">IFERROR(Limt2!AW101/GAMSlim2!AW101,"")</f>
        <v>1.0000000000009</v>
      </c>
      <c r="AY101" s="128" t="n">
        <f aca="false">IFERROR(Limt2!AX101/GAMSlim2!AX101,"")</f>
        <v>0.999999999989411</v>
      </c>
      <c r="AZ101" s="128" t="n">
        <f aca="false">IFERROR(Limt2!AY101/GAMSlim2!AY101,"")</f>
        <v>1.00000000001249</v>
      </c>
      <c r="BA101" s="128" t="n">
        <f aca="false">IFERROR(Limt2!AZ101/GAMSlim2!AZ101,"")</f>
        <v>1.00000000001208</v>
      </c>
      <c r="BB101" s="128" t="n">
        <f aca="false">IFERROR(Limt2!BA101/GAMSlim2!BA101,"")</f>
        <v>1.00000000003614</v>
      </c>
      <c r="BC101" s="128" t="n">
        <f aca="false">IFERROR(Limt2!BB101/GAMSlim2!BB101,"")</f>
        <v>1.00000000004224</v>
      </c>
      <c r="BD101" s="128" t="n">
        <f aca="false">IFERROR(Limt2!BC101/GAMSlim2!BC101,"")</f>
        <v>1.0000000000244</v>
      </c>
      <c r="BE101" s="128" t="n">
        <f aca="false">IFERROR(Limt2!BD101/GAMSlim2!BD101,"")</f>
        <v>0.999999999980013</v>
      </c>
      <c r="BF101" s="128" t="n">
        <f aca="false">IFERROR(Limt2!BE101/GAMSlim2!BE101,"")</f>
        <v>0.999999999994067</v>
      </c>
      <c r="BG101" s="128" t="n">
        <f aca="false">IFERROR(Limt2!BF101/GAMSlim2!BF101,"")</f>
        <v>1.00000000002586</v>
      </c>
      <c r="BH101" s="128" t="n">
        <f aca="false">IFERROR(Limt2!BG101/GAMSlim2!BG101,"")</f>
        <v>1.00000000003102</v>
      </c>
      <c r="BI101" s="128" t="n">
        <f aca="false">IFERROR(Limt2!BH101/GAMSlim2!BH101,"")</f>
        <v>1.00000000003035</v>
      </c>
      <c r="BJ101" s="128" t="n">
        <f aca="false">IFERROR(Limt2!BI101/GAMSlim2!BI101,"")</f>
        <v>1.00000000000548</v>
      </c>
    </row>
    <row r="102" customFormat="false" ht="12.75" hidden="false" customHeight="false" outlineLevel="0" collapsed="false">
      <c r="A102" s="0" t="str">
        <f aca="false">Limt2!A102</f>
        <v>Economic Endogenous Variables</v>
      </c>
      <c r="B102" s="0" t="str">
        <f aca="false">GAMSbase!A102</f>
        <v>** Economic Endogenous Variables</v>
      </c>
      <c r="C102" s="128" t="str">
        <f aca="false">IFERROR(Limt2!B102/GAMSlim2!B102,"")</f>
        <v/>
      </c>
      <c r="D102" s="128" t="str">
        <f aca="false">IFERROR(Limt2!C102/GAMSlim2!C102,"")</f>
        <v/>
      </c>
      <c r="E102" s="128" t="str">
        <f aca="false">IFERROR(Limt2!D102/GAMSlim2!D102,"")</f>
        <v/>
      </c>
      <c r="F102" s="128" t="str">
        <f aca="false">IFERROR(Limt2!E102/GAMSlim2!E102,"")</f>
        <v/>
      </c>
      <c r="G102" s="128" t="str">
        <f aca="false">IFERROR(Limt2!F102/GAMSlim2!F102,"")</f>
        <v/>
      </c>
      <c r="H102" s="128" t="str">
        <f aca="false">IFERROR(Limt2!G102/GAMSlim2!G102,"")</f>
        <v/>
      </c>
      <c r="I102" s="128" t="str">
        <f aca="false">IFERROR(Limt2!H102/GAMSlim2!H102,"")</f>
        <v/>
      </c>
      <c r="J102" s="128" t="str">
        <f aca="false">IFERROR(Limt2!I102/GAMSlim2!I102,"")</f>
        <v/>
      </c>
      <c r="K102" s="128" t="str">
        <f aca="false">IFERROR(Limt2!J102/GAMSlim2!J102,"")</f>
        <v/>
      </c>
      <c r="L102" s="128" t="str">
        <f aca="false">IFERROR(Limt2!K102/GAMSlim2!K102,"")</f>
        <v/>
      </c>
      <c r="M102" s="128" t="str">
        <f aca="false">IFERROR(Limt2!L102/GAMSlim2!L102,"")</f>
        <v/>
      </c>
      <c r="N102" s="128" t="str">
        <f aca="false">IFERROR(Limt2!M102/GAMSlim2!M102,"")</f>
        <v/>
      </c>
      <c r="O102" s="128" t="str">
        <f aca="false">IFERROR(Limt2!N102/GAMSlim2!N102,"")</f>
        <v/>
      </c>
      <c r="P102" s="128" t="str">
        <f aca="false">IFERROR(Limt2!O102/GAMSlim2!O102,"")</f>
        <v/>
      </c>
      <c r="Q102" s="128" t="str">
        <f aca="false">IFERROR(Limt2!P102/GAMSlim2!P102,"")</f>
        <v/>
      </c>
      <c r="R102" s="128" t="str">
        <f aca="false">IFERROR(Limt2!Q102/GAMSlim2!Q102,"")</f>
        <v/>
      </c>
      <c r="S102" s="128" t="str">
        <f aca="false">IFERROR(Limt2!R102/GAMSlim2!R102,"")</f>
        <v/>
      </c>
      <c r="T102" s="128" t="str">
        <f aca="false">IFERROR(Limt2!S102/GAMSlim2!S102,"")</f>
        <v/>
      </c>
      <c r="U102" s="128" t="str">
        <f aca="false">IFERROR(Limt2!T102/GAMSlim2!T102,"")</f>
        <v/>
      </c>
      <c r="V102" s="128" t="str">
        <f aca="false">IFERROR(Limt2!U102/GAMSlim2!U102,"")</f>
        <v/>
      </c>
      <c r="W102" s="128" t="str">
        <f aca="false">IFERROR(Limt2!V102/GAMSlim2!V102,"")</f>
        <v/>
      </c>
      <c r="X102" s="128" t="str">
        <f aca="false">IFERROR(Limt2!W102/GAMSlim2!W102,"")</f>
        <v/>
      </c>
      <c r="Y102" s="128" t="str">
        <f aca="false">IFERROR(Limt2!X102/GAMSlim2!X102,"")</f>
        <v/>
      </c>
      <c r="Z102" s="128" t="str">
        <f aca="false">IFERROR(Limt2!Y102/GAMSlim2!Y102,"")</f>
        <v/>
      </c>
      <c r="AA102" s="128" t="str">
        <f aca="false">IFERROR(Limt2!Z102/GAMSlim2!Z102,"")</f>
        <v/>
      </c>
      <c r="AB102" s="128" t="str">
        <f aca="false">IFERROR(Limt2!AA102/GAMSlim2!AA102,"")</f>
        <v/>
      </c>
      <c r="AC102" s="128" t="str">
        <f aca="false">IFERROR(Limt2!AB102/GAMSlim2!AB102,"")</f>
        <v/>
      </c>
      <c r="AD102" s="128" t="str">
        <f aca="false">IFERROR(Limt2!AC102/GAMSlim2!AC102,"")</f>
        <v/>
      </c>
      <c r="AE102" s="128" t="str">
        <f aca="false">IFERROR(Limt2!AD102/GAMSlim2!AD102,"")</f>
        <v/>
      </c>
      <c r="AF102" s="128" t="str">
        <f aca="false">IFERROR(Limt2!AE102/GAMSlim2!AE102,"")</f>
        <v/>
      </c>
      <c r="AG102" s="128" t="str">
        <f aca="false">IFERROR(Limt2!AF102/GAMSlim2!AF102,"")</f>
        <v/>
      </c>
      <c r="AH102" s="128" t="str">
        <f aca="false">IFERROR(Limt2!AG102/GAMSlim2!AG102,"")</f>
        <v/>
      </c>
      <c r="AI102" s="128" t="str">
        <f aca="false">IFERROR(Limt2!AH102/GAMSlim2!AH102,"")</f>
        <v/>
      </c>
      <c r="AJ102" s="128" t="str">
        <f aca="false">IFERROR(Limt2!AI102/GAMSlim2!AI102,"")</f>
        <v/>
      </c>
      <c r="AK102" s="128" t="str">
        <f aca="false">IFERROR(Limt2!AJ102/GAMSlim2!AJ102,"")</f>
        <v/>
      </c>
      <c r="AL102" s="128" t="str">
        <f aca="false">IFERROR(Limt2!AK102/GAMSlim2!AK102,"")</f>
        <v/>
      </c>
      <c r="AM102" s="128" t="str">
        <f aca="false">IFERROR(Limt2!AL102/GAMSlim2!AL102,"")</f>
        <v/>
      </c>
      <c r="AN102" s="128" t="str">
        <f aca="false">IFERROR(Limt2!AM102/GAMSlim2!AM102,"")</f>
        <v/>
      </c>
      <c r="AO102" s="128" t="str">
        <f aca="false">IFERROR(Limt2!AN102/GAMSlim2!AN102,"")</f>
        <v/>
      </c>
      <c r="AP102" s="128" t="str">
        <f aca="false">IFERROR(Limt2!AO102/GAMSlim2!AO102,"")</f>
        <v/>
      </c>
      <c r="AQ102" s="128" t="str">
        <f aca="false">IFERROR(Limt2!AP102/GAMSlim2!AP102,"")</f>
        <v/>
      </c>
      <c r="AR102" s="128" t="str">
        <f aca="false">IFERROR(Limt2!AQ102/GAMSlim2!AQ102,"")</f>
        <v/>
      </c>
      <c r="AS102" s="128" t="str">
        <f aca="false">IFERROR(Limt2!AR102/GAMSlim2!AR102,"")</f>
        <v/>
      </c>
      <c r="AT102" s="128" t="str">
        <f aca="false">IFERROR(Limt2!AS102/GAMSlim2!AS102,"")</f>
        <v/>
      </c>
      <c r="AU102" s="128" t="str">
        <f aca="false">IFERROR(Limt2!AT102/GAMSlim2!AT102,"")</f>
        <v/>
      </c>
      <c r="AV102" s="128" t="str">
        <f aca="false">IFERROR(Limt2!AU102/GAMSlim2!AU102,"")</f>
        <v/>
      </c>
      <c r="AW102" s="128" t="str">
        <f aca="false">IFERROR(Limt2!AV102/GAMSlim2!AV102,"")</f>
        <v/>
      </c>
      <c r="AX102" s="128" t="str">
        <f aca="false">IFERROR(Limt2!AW102/GAMSlim2!AW102,"")</f>
        <v/>
      </c>
      <c r="AY102" s="128" t="str">
        <f aca="false">IFERROR(Limt2!AX102/GAMSlim2!AX102,"")</f>
        <v/>
      </c>
      <c r="AZ102" s="128" t="str">
        <f aca="false">IFERROR(Limt2!AY102/GAMSlim2!AY102,"")</f>
        <v/>
      </c>
      <c r="BA102" s="128" t="str">
        <f aca="false">IFERROR(Limt2!AZ102/GAMSlim2!AZ102,"")</f>
        <v/>
      </c>
      <c r="BB102" s="128" t="str">
        <f aca="false">IFERROR(Limt2!BA102/GAMSlim2!BA102,"")</f>
        <v/>
      </c>
      <c r="BC102" s="128" t="str">
        <f aca="false">IFERROR(Limt2!BB102/GAMSlim2!BB102,"")</f>
        <v/>
      </c>
      <c r="BD102" s="128" t="str">
        <f aca="false">IFERROR(Limt2!BC102/GAMSlim2!BC102,"")</f>
        <v/>
      </c>
      <c r="BE102" s="128" t="str">
        <f aca="false">IFERROR(Limt2!BD102/GAMSlim2!BD102,"")</f>
        <v/>
      </c>
      <c r="BF102" s="128" t="str">
        <f aca="false">IFERROR(Limt2!BE102/GAMSlim2!BE102,"")</f>
        <v/>
      </c>
      <c r="BG102" s="128" t="str">
        <f aca="false">IFERROR(Limt2!BF102/GAMSlim2!BF102,"")</f>
        <v/>
      </c>
      <c r="BH102" s="128" t="str">
        <f aca="false">IFERROR(Limt2!BG102/GAMSlim2!BG102,"")</f>
        <v/>
      </c>
      <c r="BI102" s="128" t="str">
        <f aca="false">IFERROR(Limt2!BH102/GAMSlim2!BH102,"")</f>
        <v/>
      </c>
      <c r="BJ102" s="128" t="str">
        <f aca="false">IFERROR(Limt2!BI102/GAMSlim2!BI102,"")</f>
        <v/>
      </c>
    </row>
    <row r="103" customFormat="false" ht="12.75" hidden="false" customHeight="false" outlineLevel="0" collapsed="false">
      <c r="A103" s="0" t="str">
        <f aca="false">Limt2!A103</f>
        <v>OUTPUT  </v>
      </c>
      <c r="B103" s="0" t="str">
        <f aca="false">GAMSbase!A103</f>
        <v>* OUTPUT</v>
      </c>
      <c r="C103" s="128" t="str">
        <f aca="false">IFERROR(Limt2!B103/GAMSlim2!B103,"")</f>
        <v/>
      </c>
      <c r="D103" s="128" t="str">
        <f aca="false">IFERROR(Limt2!C103/GAMSlim2!C103,"")</f>
        <v/>
      </c>
      <c r="E103" s="128" t="str">
        <f aca="false">IFERROR(Limt2!D103/GAMSlim2!D103,"")</f>
        <v/>
      </c>
      <c r="F103" s="128" t="str">
        <f aca="false">IFERROR(Limt2!E103/GAMSlim2!E103,"")</f>
        <v/>
      </c>
      <c r="G103" s="128" t="str">
        <f aca="false">IFERROR(Limt2!F103/GAMSlim2!F103,"")</f>
        <v/>
      </c>
      <c r="H103" s="128" t="str">
        <f aca="false">IFERROR(Limt2!G103/GAMSlim2!G103,"")</f>
        <v/>
      </c>
      <c r="I103" s="128" t="str">
        <f aca="false">IFERROR(Limt2!H103/GAMSlim2!H103,"")</f>
        <v/>
      </c>
      <c r="J103" s="128" t="str">
        <f aca="false">IFERROR(Limt2!I103/GAMSlim2!I103,"")</f>
        <v/>
      </c>
      <c r="K103" s="128" t="str">
        <f aca="false">IFERROR(Limt2!J103/GAMSlim2!J103,"")</f>
        <v/>
      </c>
      <c r="L103" s="128" t="str">
        <f aca="false">IFERROR(Limt2!K103/GAMSlim2!K103,"")</f>
        <v/>
      </c>
      <c r="M103" s="128" t="str">
        <f aca="false">IFERROR(Limt2!L103/GAMSlim2!L103,"")</f>
        <v/>
      </c>
      <c r="N103" s="128" t="str">
        <f aca="false">IFERROR(Limt2!M103/GAMSlim2!M103,"")</f>
        <v/>
      </c>
      <c r="O103" s="128" t="str">
        <f aca="false">IFERROR(Limt2!N103/GAMSlim2!N103,"")</f>
        <v/>
      </c>
      <c r="P103" s="128" t="str">
        <f aca="false">IFERROR(Limt2!O103/GAMSlim2!O103,"")</f>
        <v/>
      </c>
      <c r="Q103" s="128" t="str">
        <f aca="false">IFERROR(Limt2!P103/GAMSlim2!P103,"")</f>
        <v/>
      </c>
      <c r="R103" s="128" t="str">
        <f aca="false">IFERROR(Limt2!Q103/GAMSlim2!Q103,"")</f>
        <v/>
      </c>
      <c r="S103" s="128" t="str">
        <f aca="false">IFERROR(Limt2!R103/GAMSlim2!R103,"")</f>
        <v/>
      </c>
      <c r="T103" s="128" t="str">
        <f aca="false">IFERROR(Limt2!S103/GAMSlim2!S103,"")</f>
        <v/>
      </c>
      <c r="U103" s="128" t="str">
        <f aca="false">IFERROR(Limt2!T103/GAMSlim2!T103,"")</f>
        <v/>
      </c>
      <c r="V103" s="128" t="str">
        <f aca="false">IFERROR(Limt2!U103/GAMSlim2!U103,"")</f>
        <v/>
      </c>
      <c r="W103" s="128" t="str">
        <f aca="false">IFERROR(Limt2!V103/GAMSlim2!V103,"")</f>
        <v/>
      </c>
      <c r="X103" s="128" t="str">
        <f aca="false">IFERROR(Limt2!W103/GAMSlim2!W103,"")</f>
        <v/>
      </c>
      <c r="Y103" s="128" t="str">
        <f aca="false">IFERROR(Limt2!X103/GAMSlim2!X103,"")</f>
        <v/>
      </c>
      <c r="Z103" s="128" t="str">
        <f aca="false">IFERROR(Limt2!Y103/GAMSlim2!Y103,"")</f>
        <v/>
      </c>
      <c r="AA103" s="128" t="str">
        <f aca="false">IFERROR(Limt2!Z103/GAMSlim2!Z103,"")</f>
        <v/>
      </c>
      <c r="AB103" s="128" t="str">
        <f aca="false">IFERROR(Limt2!AA103/GAMSlim2!AA103,"")</f>
        <v/>
      </c>
      <c r="AC103" s="128" t="str">
        <f aca="false">IFERROR(Limt2!AB103/GAMSlim2!AB103,"")</f>
        <v/>
      </c>
      <c r="AD103" s="128" t="str">
        <f aca="false">IFERROR(Limt2!AC103/GAMSlim2!AC103,"")</f>
        <v/>
      </c>
      <c r="AE103" s="128" t="str">
        <f aca="false">IFERROR(Limt2!AD103/GAMSlim2!AD103,"")</f>
        <v/>
      </c>
      <c r="AF103" s="128" t="str">
        <f aca="false">IFERROR(Limt2!AE103/GAMSlim2!AE103,"")</f>
        <v/>
      </c>
      <c r="AG103" s="128" t="str">
        <f aca="false">IFERROR(Limt2!AF103/GAMSlim2!AF103,"")</f>
        <v/>
      </c>
      <c r="AH103" s="128" t="str">
        <f aca="false">IFERROR(Limt2!AG103/GAMSlim2!AG103,"")</f>
        <v/>
      </c>
      <c r="AI103" s="128" t="str">
        <f aca="false">IFERROR(Limt2!AH103/GAMSlim2!AH103,"")</f>
        <v/>
      </c>
      <c r="AJ103" s="128" t="str">
        <f aca="false">IFERROR(Limt2!AI103/GAMSlim2!AI103,"")</f>
        <v/>
      </c>
      <c r="AK103" s="128" t="str">
        <f aca="false">IFERROR(Limt2!AJ103/GAMSlim2!AJ103,"")</f>
        <v/>
      </c>
      <c r="AL103" s="128" t="str">
        <f aca="false">IFERROR(Limt2!AK103/GAMSlim2!AK103,"")</f>
        <v/>
      </c>
      <c r="AM103" s="128" t="str">
        <f aca="false">IFERROR(Limt2!AL103/GAMSlim2!AL103,"")</f>
        <v/>
      </c>
      <c r="AN103" s="128" t="str">
        <f aca="false">IFERROR(Limt2!AM103/GAMSlim2!AM103,"")</f>
        <v/>
      </c>
      <c r="AO103" s="128" t="str">
        <f aca="false">IFERROR(Limt2!AN103/GAMSlim2!AN103,"")</f>
        <v/>
      </c>
      <c r="AP103" s="128" t="str">
        <f aca="false">IFERROR(Limt2!AO103/GAMSlim2!AO103,"")</f>
        <v/>
      </c>
      <c r="AQ103" s="128" t="str">
        <f aca="false">IFERROR(Limt2!AP103/GAMSlim2!AP103,"")</f>
        <v/>
      </c>
      <c r="AR103" s="128" t="str">
        <f aca="false">IFERROR(Limt2!AQ103/GAMSlim2!AQ103,"")</f>
        <v/>
      </c>
      <c r="AS103" s="128" t="str">
        <f aca="false">IFERROR(Limt2!AR103/GAMSlim2!AR103,"")</f>
        <v/>
      </c>
      <c r="AT103" s="128" t="str">
        <f aca="false">IFERROR(Limt2!AS103/GAMSlim2!AS103,"")</f>
        <v/>
      </c>
      <c r="AU103" s="128" t="str">
        <f aca="false">IFERROR(Limt2!AT103/GAMSlim2!AT103,"")</f>
        <v/>
      </c>
      <c r="AV103" s="128" t="str">
        <f aca="false">IFERROR(Limt2!AU103/GAMSlim2!AU103,"")</f>
        <v/>
      </c>
      <c r="AW103" s="128" t="str">
        <f aca="false">IFERROR(Limt2!AV103/GAMSlim2!AV103,"")</f>
        <v/>
      </c>
      <c r="AX103" s="128" t="str">
        <f aca="false">IFERROR(Limt2!AW103/GAMSlim2!AW103,"")</f>
        <v/>
      </c>
      <c r="AY103" s="128" t="str">
        <f aca="false">IFERROR(Limt2!AX103/GAMSlim2!AX103,"")</f>
        <v/>
      </c>
      <c r="AZ103" s="128" t="str">
        <f aca="false">IFERROR(Limt2!AY103/GAMSlim2!AY103,"")</f>
        <v/>
      </c>
      <c r="BA103" s="128" t="str">
        <f aca="false">IFERROR(Limt2!AZ103/GAMSlim2!AZ103,"")</f>
        <v/>
      </c>
      <c r="BB103" s="128" t="str">
        <f aca="false">IFERROR(Limt2!BA103/GAMSlim2!BA103,"")</f>
        <v/>
      </c>
      <c r="BC103" s="128" t="str">
        <f aca="false">IFERROR(Limt2!BB103/GAMSlim2!BB103,"")</f>
        <v/>
      </c>
      <c r="BD103" s="128" t="str">
        <f aca="false">IFERROR(Limt2!BC103/GAMSlim2!BC103,"")</f>
        <v/>
      </c>
      <c r="BE103" s="128" t="str">
        <f aca="false">IFERROR(Limt2!BD103/GAMSlim2!BD103,"")</f>
        <v/>
      </c>
      <c r="BF103" s="128" t="str">
        <f aca="false">IFERROR(Limt2!BE103/GAMSlim2!BE103,"")</f>
        <v/>
      </c>
      <c r="BG103" s="128" t="str">
        <f aca="false">IFERROR(Limt2!BF103/GAMSlim2!BF103,"")</f>
        <v/>
      </c>
      <c r="BH103" s="128" t="str">
        <f aca="false">IFERROR(Limt2!BG103/GAMSlim2!BG103,"")</f>
        <v/>
      </c>
      <c r="BI103" s="128" t="str">
        <f aca="false">IFERROR(Limt2!BH103/GAMSlim2!BH103,"")</f>
        <v/>
      </c>
      <c r="BJ103" s="128" t="str">
        <f aca="false">IFERROR(Limt2!BI103/GAMSlim2!BI103,"")</f>
        <v/>
      </c>
    </row>
    <row r="104" customFormat="false" ht="12.75" hidden="false" customHeight="false" outlineLevel="0" collapsed="false">
      <c r="A104" s="0" t="str">
        <f aca="false">Limt2!A104</f>
        <v>Output gross of abatement cost and climate damage ($trill)</v>
      </c>
      <c r="B104" s="0" t="str">
        <f aca="false">GAMSbase!A104</f>
        <v>Gross Output (trillion USD)</v>
      </c>
      <c r="C104" s="128" t="n">
        <f aca="false">IFERROR(Limt2!B104/GAMSlim2!B104,"")</f>
        <v>1.00000000000064</v>
      </c>
      <c r="D104" s="128" t="n">
        <f aca="false">IFERROR(Limt2!C104/GAMSlim2!C104,"")</f>
        <v>1.00000000002101</v>
      </c>
      <c r="E104" s="128" t="n">
        <f aca="false">IFERROR(Limt2!D104/GAMSlim2!D104,"")</f>
        <v>0.999999999993073</v>
      </c>
      <c r="F104" s="128" t="n">
        <f aca="false">IFERROR(Limt2!E104/GAMSlim2!E104,"")</f>
        <v>0.999999999979216</v>
      </c>
      <c r="G104" s="128" t="n">
        <f aca="false">IFERROR(Limt2!F104/GAMSlim2!F104,"")</f>
        <v>0.999999999991348</v>
      </c>
      <c r="H104" s="128" t="n">
        <f aca="false">IFERROR(Limt2!G104/GAMSlim2!G104,"")</f>
        <v>1.0000000000161</v>
      </c>
      <c r="I104" s="128" t="n">
        <f aca="false">IFERROR(Limt2!H104/GAMSlim2!H104,"")</f>
        <v>0.999999999985572</v>
      </c>
      <c r="J104" s="128" t="n">
        <f aca="false">IFERROR(Limt2!I104/GAMSlim2!I104,"")</f>
        <v>0.999999999964552</v>
      </c>
      <c r="K104" s="128" t="n">
        <f aca="false">IFERROR(Limt2!J104/GAMSlim2!J104,"")</f>
        <v>0.999999999955664</v>
      </c>
      <c r="L104" s="128" t="n">
        <f aca="false">IFERROR(Limt2!K104/GAMSlim2!K104,"")</f>
        <v>0.999999999966068</v>
      </c>
      <c r="M104" s="128" t="n">
        <f aca="false">IFERROR(Limt2!L104/GAMSlim2!L104,"")</f>
        <v>0.999999999954872</v>
      </c>
      <c r="N104" s="128" t="n">
        <f aca="false">IFERROR(Limt2!M104/GAMSlim2!M104,"")</f>
        <v>0.999999999964412</v>
      </c>
      <c r="O104" s="128" t="n">
        <f aca="false">IFERROR(Limt2!N104/GAMSlim2!N104,"")</f>
        <v>0.999999999987061</v>
      </c>
      <c r="P104" s="128" t="n">
        <f aca="false">IFERROR(Limt2!O104/GAMSlim2!O104,"")</f>
        <v>1.00000000000645</v>
      </c>
      <c r="Q104" s="128" t="n">
        <f aca="false">IFERROR(Limt2!P104/GAMSlim2!P104,"")</f>
        <v>1.00000000001196</v>
      </c>
      <c r="R104" s="128" t="n">
        <f aca="false">IFERROR(Limt2!Q104/GAMSlim2!Q104,"")</f>
        <v>1.00000000001874</v>
      </c>
      <c r="S104" s="128" t="n">
        <f aca="false">IFERROR(Limt2!R104/GAMSlim2!R104,"")</f>
        <v>0.999999999998459</v>
      </c>
      <c r="T104" s="128" t="n">
        <f aca="false">IFERROR(Limt2!S104/GAMSlim2!S104,"")</f>
        <v>0.999999999999901</v>
      </c>
      <c r="U104" s="128" t="n">
        <f aca="false">IFERROR(Limt2!T104/GAMSlim2!T104,"")</f>
        <v>0.999999999998563</v>
      </c>
      <c r="V104" s="128" t="n">
        <f aca="false">IFERROR(Limt2!U104/GAMSlim2!U104,"")</f>
        <v>1.00000000000685</v>
      </c>
      <c r="W104" s="128" t="n">
        <f aca="false">IFERROR(Limt2!V104/GAMSlim2!V104,"")</f>
        <v>0.999999999996392</v>
      </c>
      <c r="X104" s="128" t="n">
        <f aca="false">IFERROR(Limt2!W104/GAMSlim2!W104,"")</f>
        <v>1.00000000002197</v>
      </c>
      <c r="Y104" s="128" t="n">
        <f aca="false">IFERROR(Limt2!X104/GAMSlim2!X104,"")</f>
        <v>1.00000000001955</v>
      </c>
      <c r="Z104" s="128" t="n">
        <f aca="false">IFERROR(Limt2!Y104/GAMSlim2!Y104,"")</f>
        <v>0.999999999988168</v>
      </c>
      <c r="AA104" s="128" t="n">
        <f aca="false">IFERROR(Limt2!Z104/GAMSlim2!Z104,"")</f>
        <v>0.999999999975052</v>
      </c>
      <c r="AB104" s="128" t="n">
        <f aca="false">IFERROR(Limt2!AA104/GAMSlim2!AA104,"")</f>
        <v>0.999999999962328</v>
      </c>
      <c r="AC104" s="128" t="n">
        <f aca="false">IFERROR(Limt2!AB104/GAMSlim2!AB104,"")</f>
        <v>0.999999999985219</v>
      </c>
      <c r="AD104" s="128" t="n">
        <f aca="false">IFERROR(Limt2!AC104/GAMSlim2!AC104,"")</f>
        <v>0.999999999967035</v>
      </c>
      <c r="AE104" s="128" t="n">
        <f aca="false">IFERROR(Limt2!AD104/GAMSlim2!AD104,"")</f>
        <v>0.999999999974205</v>
      </c>
      <c r="AF104" s="128" t="n">
        <f aca="false">IFERROR(Limt2!AE104/GAMSlim2!AE104,"")</f>
        <v>1.00000000000064</v>
      </c>
      <c r="AG104" s="128" t="n">
        <f aca="false">IFERROR(Limt2!AF104/GAMSlim2!AF104,"")</f>
        <v>0.999999999979219</v>
      </c>
      <c r="AH104" s="128" t="n">
        <f aca="false">IFERROR(Limt2!AG104/GAMSlim2!AG104,"")</f>
        <v>1.00000000001148</v>
      </c>
      <c r="AI104" s="128" t="n">
        <f aca="false">IFERROR(Limt2!AH104/GAMSlim2!AH104,"")</f>
        <v>1.00000000001541</v>
      </c>
      <c r="AJ104" s="128" t="n">
        <f aca="false">IFERROR(Limt2!AI104/GAMSlim2!AI104,"")</f>
        <v>1.00000000000321</v>
      </c>
      <c r="AK104" s="128" t="n">
        <f aca="false">IFERROR(Limt2!AJ104/GAMSlim2!AJ104,"")</f>
        <v>1.00000000000678</v>
      </c>
      <c r="AL104" s="128" t="n">
        <f aca="false">IFERROR(Limt2!AK104/GAMSlim2!AK104,"")</f>
        <v>1.00000000001132</v>
      </c>
      <c r="AM104" s="128" t="n">
        <f aca="false">IFERROR(Limt2!AL104/GAMSlim2!AL104,"")</f>
        <v>0.999999999995724</v>
      </c>
      <c r="AN104" s="128" t="n">
        <f aca="false">IFERROR(Limt2!AM104/GAMSlim2!AM104,"")</f>
        <v>0.999999999981767</v>
      </c>
      <c r="AO104" s="128" t="n">
        <f aca="false">IFERROR(Limt2!AN104/GAMSlim2!AN104,"")</f>
        <v>0.999999999984042</v>
      </c>
      <c r="AP104" s="128" t="n">
        <f aca="false">IFERROR(Limt2!AO104/GAMSlim2!AO104,"")</f>
        <v>1.00000000000971</v>
      </c>
      <c r="AQ104" s="128" t="n">
        <f aca="false">IFERROR(Limt2!AP104/GAMSlim2!AP104,"")</f>
        <v>1.00000000001807</v>
      </c>
      <c r="AR104" s="128" t="n">
        <f aca="false">IFERROR(Limt2!AQ104/GAMSlim2!AQ104,"")</f>
        <v>0.999999999988938</v>
      </c>
      <c r="AS104" s="128" t="n">
        <f aca="false">IFERROR(Limt2!AR104/GAMSlim2!AR104,"")</f>
        <v>0.99999999999491</v>
      </c>
      <c r="AT104" s="128" t="n">
        <f aca="false">IFERROR(Limt2!AS104/GAMSlim2!AS104,"")</f>
        <v>0.999999999998637</v>
      </c>
      <c r="AU104" s="128" t="n">
        <f aca="false">IFERROR(Limt2!AT104/GAMSlim2!AT104,"")</f>
        <v>1.00000000001712</v>
      </c>
      <c r="AV104" s="128" t="n">
        <f aca="false">IFERROR(Limt2!AU104/GAMSlim2!AU104,"")</f>
        <v>0.999999999986094</v>
      </c>
      <c r="AW104" s="128" t="n">
        <f aca="false">IFERROR(Limt2!AV104/GAMSlim2!AV104,"")</f>
        <v>1.00000000000729</v>
      </c>
      <c r="AX104" s="128" t="n">
        <f aca="false">IFERROR(Limt2!AW104/GAMSlim2!AW104,"")</f>
        <v>0.999999999998919</v>
      </c>
      <c r="AY104" s="128" t="n">
        <f aca="false">IFERROR(Limt2!AX104/GAMSlim2!AX104,"")</f>
        <v>0.999999999977659</v>
      </c>
      <c r="AZ104" s="128" t="n">
        <f aca="false">IFERROR(Limt2!AY104/GAMSlim2!AY104,"")</f>
        <v>0.999999999988212</v>
      </c>
      <c r="BA104" s="128" t="n">
        <f aca="false">IFERROR(Limt2!AZ104/GAMSlim2!AZ104,"")</f>
        <v>0.999999999995702</v>
      </c>
      <c r="BB104" s="128" t="n">
        <f aca="false">IFERROR(Limt2!BA104/GAMSlim2!BA104,"")</f>
        <v>0.999999999999352</v>
      </c>
      <c r="BC104" s="128" t="n">
        <f aca="false">IFERROR(Limt2!BB104/GAMSlim2!BB104,"")</f>
        <v>1.00000000000185</v>
      </c>
      <c r="BD104" s="128" t="n">
        <f aca="false">IFERROR(Limt2!BC104/GAMSlim2!BC104,"")</f>
        <v>1.00000000000359</v>
      </c>
      <c r="BE104" s="128" t="n">
        <f aca="false">IFERROR(Limt2!BD104/GAMSlim2!BD104,"")</f>
        <v>1.00000000000482</v>
      </c>
      <c r="BF104" s="128" t="n">
        <f aca="false">IFERROR(Limt2!BE104/GAMSlim2!BE104,"")</f>
        <v>1.0000000000057</v>
      </c>
      <c r="BG104" s="128" t="n">
        <f aca="false">IFERROR(Limt2!BF104/GAMSlim2!BF104,"")</f>
        <v>1.00000000000628</v>
      </c>
      <c r="BH104" s="128" t="n">
        <f aca="false">IFERROR(Limt2!BG104/GAMSlim2!BG104,"")</f>
        <v>1.00000000000669</v>
      </c>
      <c r="BI104" s="128" t="n">
        <f aca="false">IFERROR(Limt2!BH104/GAMSlim2!BH104,"")</f>
        <v>1.00000000000697</v>
      </c>
      <c r="BJ104" s="128" t="n">
        <f aca="false">IFERROR(Limt2!BI104/GAMSlim2!BI104,"")</f>
        <v>1.00000000000716</v>
      </c>
    </row>
    <row r="105" customFormat="false" ht="12.75" hidden="false" customHeight="false" outlineLevel="0" collapsed="false">
      <c r="A105" s="0" t="str">
        <f aca="false">Limt2!A105</f>
        <v>     Total damage (fraction of gross output)</v>
      </c>
      <c r="B105" s="0" t="str">
        <f aca="false">GAMSbase!A105</f>
        <v>Climate Damages (fraction of gross output)</v>
      </c>
      <c r="C105" s="128" t="n">
        <f aca="false">IFERROR(Limt2!B105/GAMSlim2!B105,"")</f>
        <v>1</v>
      </c>
      <c r="D105" s="128" t="n">
        <f aca="false">IFERROR(Limt2!C105/GAMSlim2!C105,"")</f>
        <v>0.999999987994904</v>
      </c>
      <c r="E105" s="128" t="n">
        <f aca="false">IFERROR(Limt2!D105/GAMSlim2!D105,"")</f>
        <v>0.999999992847067</v>
      </c>
      <c r="F105" s="128" t="n">
        <f aca="false">IFERROR(Limt2!E105/GAMSlim2!E105,"")</f>
        <v>0.999999994241562</v>
      </c>
      <c r="G105" s="128" t="n">
        <f aca="false">IFERROR(Limt2!F105/GAMSlim2!F105,"")</f>
        <v>1.0000000051985</v>
      </c>
      <c r="H105" s="128" t="n">
        <f aca="false">IFERROR(Limt2!G105/GAMSlim2!G105,"")</f>
        <v>1.00000000586588</v>
      </c>
      <c r="I105" s="128" t="n">
        <f aca="false">IFERROR(Limt2!H105/GAMSlim2!H105,"")</f>
        <v>1.0000000022587</v>
      </c>
      <c r="J105" s="128" t="n">
        <f aca="false">IFERROR(Limt2!I105/GAMSlim2!I105,"")</f>
        <v>0.999999999684139</v>
      </c>
      <c r="K105" s="128" t="n">
        <f aca="false">IFERROR(Limt2!J105/GAMSlim2!J105,"")</f>
        <v>1.00000000263593</v>
      </c>
      <c r="L105" s="128" t="n">
        <f aca="false">IFERROR(Limt2!K105/GAMSlim2!K105,"")</f>
        <v>1.00000000070104</v>
      </c>
      <c r="M105" s="128" t="n">
        <f aca="false">IFERROR(Limt2!L105/GAMSlim2!L105,"")</f>
        <v>1.00000000354287</v>
      </c>
      <c r="N105" s="128" t="n">
        <f aca="false">IFERROR(Limt2!M105/GAMSlim2!M105,"")</f>
        <v>1.00000000245536</v>
      </c>
      <c r="O105" s="128" t="n">
        <f aca="false">IFERROR(Limt2!N105/GAMSlim2!N105,"")</f>
        <v>1.00000000441861</v>
      </c>
      <c r="P105" s="128" t="n">
        <f aca="false">IFERROR(Limt2!O105/GAMSlim2!O105,"")</f>
        <v>0.99999999575024</v>
      </c>
      <c r="Q105" s="128" t="n">
        <f aca="false">IFERROR(Limt2!P105/GAMSlim2!P105,"")</f>
        <v>0.999999995968835</v>
      </c>
      <c r="R105" s="128" t="n">
        <f aca="false">IFERROR(Limt2!Q105/GAMSlim2!Q105,"")</f>
        <v>1.00000000120022</v>
      </c>
      <c r="S105" s="128" t="n">
        <f aca="false">IFERROR(Limt2!R105/GAMSlim2!R105,"")</f>
        <v>0.999999998345527</v>
      </c>
      <c r="T105" s="128" t="n">
        <f aca="false">IFERROR(Limt2!S105/GAMSlim2!S105,"")</f>
        <v>1.00000000122539</v>
      </c>
      <c r="U105" s="128" t="n">
        <f aca="false">IFERROR(Limt2!T105/GAMSlim2!T105,"")</f>
        <v>1.0000000000487</v>
      </c>
      <c r="V105" s="128" t="n">
        <f aca="false">IFERROR(Limt2!U105/GAMSlim2!U105,"")</f>
        <v>1.0000000000492</v>
      </c>
      <c r="W105" s="128" t="n">
        <f aca="false">IFERROR(Limt2!V105/GAMSlim2!V105,"")</f>
        <v>1.00000000004831</v>
      </c>
      <c r="X105" s="128" t="n">
        <f aca="false">IFERROR(Limt2!W105/GAMSlim2!W105,"")</f>
        <v>1.00000000004355</v>
      </c>
      <c r="Y105" s="128" t="n">
        <f aca="false">IFERROR(Limt2!X105/GAMSlim2!X105,"")</f>
        <v>1.00000000004103</v>
      </c>
      <c r="Z105" s="128" t="n">
        <f aca="false">IFERROR(Limt2!Y105/GAMSlim2!Y105,"")</f>
        <v>1.00000000004068</v>
      </c>
      <c r="AA105" s="128" t="n">
        <f aca="false">IFERROR(Limt2!Z105/GAMSlim2!Z105,"")</f>
        <v>1.00000000004334</v>
      </c>
      <c r="AB105" s="128" t="n">
        <f aca="false">IFERROR(Limt2!AA105/GAMSlim2!AA105,"")</f>
        <v>1.00000000004772</v>
      </c>
      <c r="AC105" s="128" t="n">
        <f aca="false">IFERROR(Limt2!AB105/GAMSlim2!AB105,"")</f>
        <v>1.00000000005572</v>
      </c>
      <c r="AD105" s="128" t="n">
        <f aca="false">IFERROR(Limt2!AC105/GAMSlim2!AC105,"")</f>
        <v>0.999999997628519</v>
      </c>
      <c r="AE105" s="128" t="n">
        <f aca="false">IFERROR(Limt2!AD105/GAMSlim2!AD105,"")</f>
        <v>0.999999997248827</v>
      </c>
      <c r="AF105" s="128" t="n">
        <f aca="false">IFERROR(Limt2!AE105/GAMSlim2!AE105,"")</f>
        <v>0.999999997990512</v>
      </c>
      <c r="AG105" s="128" t="n">
        <f aca="false">IFERROR(Limt2!AF105/GAMSlim2!AF105,"")</f>
        <v>0.999999995701603</v>
      </c>
      <c r="AH105" s="128" t="n">
        <f aca="false">IFERROR(Limt2!AG105/GAMSlim2!AG105,"")</f>
        <v>0.999999995897823</v>
      </c>
      <c r="AI105" s="128" t="n">
        <f aca="false">IFERROR(Limt2!AH105/GAMSlim2!AH105,"")</f>
        <v>1.00000000469779</v>
      </c>
      <c r="AJ105" s="128" t="n">
        <f aca="false">IFERROR(Limt2!AI105/GAMSlim2!AI105,"")</f>
        <v>0.999999994969106</v>
      </c>
      <c r="AK105" s="128" t="n">
        <f aca="false">IFERROR(Limt2!AJ105/GAMSlim2!AJ105,"")</f>
        <v>1.00000000578536</v>
      </c>
      <c r="AL105" s="128" t="n">
        <f aca="false">IFERROR(Limt2!AK105/GAMSlim2!AK105,"")</f>
        <v>1.00000000594135</v>
      </c>
      <c r="AM105" s="128" t="n">
        <f aca="false">IFERROR(Limt2!AL105/GAMSlim2!AL105,"")</f>
        <v>1.00000000683024</v>
      </c>
      <c r="AN105" s="128" t="n">
        <f aca="false">IFERROR(Limt2!AM105/GAMSlim2!AM105,"")</f>
        <v>0.999999997164696</v>
      </c>
      <c r="AO105" s="128" t="n">
        <f aca="false">IFERROR(Limt2!AN105/GAMSlim2!AN105,"")</f>
        <v>1.00000000362675</v>
      </c>
      <c r="AP105" s="128" t="n">
        <f aca="false">IFERROR(Limt2!AO105/GAMSlim2!AO105,"")</f>
        <v>0.999999998281912</v>
      </c>
      <c r="AQ105" s="128" t="n">
        <f aca="false">IFERROR(Limt2!AP105/GAMSlim2!AP105,"")</f>
        <v>0.999999996420271</v>
      </c>
      <c r="AR105" s="128" t="n">
        <f aca="false">IFERROR(Limt2!AQ105/GAMSlim2!AQ105,"")</f>
        <v>1.00000001407523</v>
      </c>
      <c r="AS105" s="128" t="n">
        <f aca="false">IFERROR(Limt2!AR105/GAMSlim2!AR105,"")</f>
        <v>1.00000001159461</v>
      </c>
      <c r="AT105" s="128" t="n">
        <f aca="false">IFERROR(Limt2!AS105/GAMSlim2!AS105,"")</f>
        <v>1.00000003112583</v>
      </c>
      <c r="AU105" s="128" t="n">
        <f aca="false">IFERROR(Limt2!AT105/GAMSlim2!AT105,"")</f>
        <v>0.999999967393404</v>
      </c>
      <c r="AV105" s="128" t="n">
        <f aca="false">IFERROR(Limt2!AU105/GAMSlim2!AU105,"")</f>
        <v>1.00000002536013</v>
      </c>
      <c r="AW105" s="128" t="n">
        <f aca="false">IFERROR(Limt2!AV105/GAMSlim2!AV105,"")</f>
        <v>1.00000006747338</v>
      </c>
      <c r="AX105" s="128" t="n">
        <f aca="false">IFERROR(Limt2!AW105/GAMSlim2!AW105,"")</f>
        <v>1.00000005915447</v>
      </c>
      <c r="AY105" s="128" t="n">
        <f aca="false">IFERROR(Limt2!AX105/GAMSlim2!AX105,"")</f>
        <v>0.999999993168094</v>
      </c>
      <c r="AZ105" s="128" t="n">
        <f aca="false">IFERROR(Limt2!AY105/GAMSlim2!AY105,"")</f>
        <v>1.00000009611037</v>
      </c>
      <c r="BA105" s="128" t="n">
        <f aca="false">IFERROR(Limt2!AZ105/GAMSlim2!AZ105,"")</f>
        <v>0.999999999663025</v>
      </c>
      <c r="BB105" s="128" t="n">
        <f aca="false">IFERROR(Limt2!BA105/GAMSlim2!BA105,"")</f>
        <v>0.999999936595252</v>
      </c>
      <c r="BC105" s="128" t="n">
        <f aca="false">IFERROR(Limt2!BB105/GAMSlim2!BB105,"")</f>
        <v>1.00000006301182</v>
      </c>
      <c r="BD105" s="128" t="n">
        <f aca="false">IFERROR(Limt2!BC105/GAMSlim2!BC105,"")</f>
        <v>1.00000018223127</v>
      </c>
      <c r="BE105" s="128" t="n">
        <f aca="false">IFERROR(Limt2!BD105/GAMSlim2!BD105,"")</f>
        <v>0.999999913354393</v>
      </c>
      <c r="BF105" s="128" t="n">
        <f aca="false">IFERROR(Limt2!BE105/GAMSlim2!BE105,"")</f>
        <v>1.000000015943</v>
      </c>
      <c r="BG105" s="128" t="n">
        <f aca="false">IFERROR(Limt2!BF105/GAMSlim2!BF105,"")</f>
        <v>1.0000000698037</v>
      </c>
      <c r="BH105" s="128" t="n">
        <f aca="false">IFERROR(Limt2!BG105/GAMSlim2!BG105,"")</f>
        <v>0.999999952153096</v>
      </c>
      <c r="BI105" s="128" t="n">
        <f aca="false">IFERROR(Limt2!BH105/GAMSlim2!BH105,"")</f>
        <v>0.9999999896828</v>
      </c>
      <c r="BJ105" s="128" t="n">
        <f aca="false">IFERROR(Limt2!BI105/GAMSlim2!BI105,"")</f>
        <v>0.999999998294749</v>
      </c>
    </row>
    <row r="106" customFormat="false" ht="12.75" hidden="false" customHeight="false" outlineLevel="0" collapsed="false">
      <c r="A106" s="0" t="str">
        <f aca="false">Limt2!A106</f>
        <v>     Climate damages (trillion $)</v>
      </c>
      <c r="B106" s="0" t="str">
        <f aca="false">GAMSbase!A106</f>
        <v>Climate damages (trillion USD)</v>
      </c>
      <c r="C106" s="128" t="n">
        <f aca="false">IFERROR(Limt2!B106/GAMSlim2!B106,"")</f>
        <v>0.999999999784145</v>
      </c>
      <c r="D106" s="128" t="n">
        <f aca="false">IFERROR(Limt2!C106/GAMSlim2!C106,"")</f>
        <v>0.999999999993883</v>
      </c>
      <c r="E106" s="128" t="n">
        <f aca="false">IFERROR(Limt2!D106/GAMSlim2!D106,"")</f>
        <v>1.00000000009484</v>
      </c>
      <c r="F106" s="128" t="n">
        <f aca="false">IFERROR(Limt2!E106/GAMSlim2!E106,"")</f>
        <v>1.00000000009321</v>
      </c>
      <c r="G106" s="128" t="n">
        <f aca="false">IFERROR(Limt2!F106/GAMSlim2!F106,"")</f>
        <v>1.00000000004884</v>
      </c>
      <c r="H106" s="128" t="n">
        <f aca="false">IFERROR(Limt2!G106/GAMSlim2!G106,"")</f>
        <v>1.00000000006941</v>
      </c>
      <c r="I106" s="128" t="n">
        <f aca="false">IFERROR(Limt2!H106/GAMSlim2!H106,"")</f>
        <v>1.00000000002695</v>
      </c>
      <c r="J106" s="128" t="n">
        <f aca="false">IFERROR(Limt2!I106/GAMSlim2!I106,"")</f>
        <v>0.999999999972005</v>
      </c>
      <c r="K106" s="128" t="n">
        <f aca="false">IFERROR(Limt2!J106/GAMSlim2!J106,"")</f>
        <v>1.00000000002666</v>
      </c>
      <c r="L106" s="128" t="n">
        <f aca="false">IFERROR(Limt2!K106/GAMSlim2!K106,"")</f>
        <v>0.999999999983424</v>
      </c>
      <c r="M106" s="128" t="n">
        <f aca="false">IFERROR(Limt2!L106/GAMSlim2!L106,"")</f>
        <v>0.999999999991559</v>
      </c>
      <c r="N106" s="128" t="n">
        <f aca="false">IFERROR(Limt2!M106/GAMSlim2!M106,"")</f>
        <v>1.00000000000187</v>
      </c>
      <c r="O106" s="128" t="n">
        <f aca="false">IFERROR(Limt2!N106/GAMSlim2!N106,"")</f>
        <v>1.00000000001899</v>
      </c>
      <c r="P106" s="128" t="n">
        <f aca="false">IFERROR(Limt2!O106/GAMSlim2!O106,"")</f>
        <v>1.00000000005593</v>
      </c>
      <c r="Q106" s="128" t="n">
        <f aca="false">IFERROR(Limt2!P106/GAMSlim2!P106,"")</f>
        <v>1.00000000006224</v>
      </c>
      <c r="R106" s="128" t="n">
        <f aca="false">IFERROR(Limt2!Q106/GAMSlim2!Q106,"")</f>
        <v>1.0000000000735</v>
      </c>
      <c r="S106" s="128" t="n">
        <f aca="false">IFERROR(Limt2!R106/GAMSlim2!R106,"")</f>
        <v>1.00000000005645</v>
      </c>
      <c r="T106" s="128" t="n">
        <f aca="false">IFERROR(Limt2!S106/GAMSlim2!S106,"")</f>
        <v>1.00000000004795</v>
      </c>
      <c r="U106" s="128" t="n">
        <f aca="false">IFERROR(Limt2!T106/GAMSlim2!T106,"")</f>
        <v>1.00000000004285</v>
      </c>
      <c r="V106" s="128" t="n">
        <f aca="false">IFERROR(Limt2!U106/GAMSlim2!U106,"")</f>
        <v>1.0000000000608</v>
      </c>
      <c r="W106" s="128" t="n">
        <f aca="false">IFERROR(Limt2!V106/GAMSlim2!V106,"")</f>
        <v>1.00000000004337</v>
      </c>
      <c r="X106" s="128" t="n">
        <f aca="false">IFERROR(Limt2!W106/GAMSlim2!W106,"")</f>
        <v>1.00000000005875</v>
      </c>
      <c r="Y106" s="128" t="n">
        <f aca="false">IFERROR(Limt2!X106/GAMSlim2!X106,"")</f>
        <v>1.00000000006382</v>
      </c>
      <c r="Z106" s="128" t="n">
        <f aca="false">IFERROR(Limt2!Y106/GAMSlim2!Y106,"")</f>
        <v>1.00000000003437</v>
      </c>
      <c r="AA106" s="128" t="n">
        <f aca="false">IFERROR(Limt2!Z106/GAMSlim2!Z106,"")</f>
        <v>1.00000000001558</v>
      </c>
      <c r="AB106" s="128" t="n">
        <f aca="false">IFERROR(Limt2!AA106/GAMSlim2!AA106,"")</f>
        <v>1.00000000001288</v>
      </c>
      <c r="AC106" s="128" t="n">
        <f aca="false">IFERROR(Limt2!AB106/GAMSlim2!AB106,"")</f>
        <v>1.0000000000427</v>
      </c>
      <c r="AD106" s="128" t="n">
        <f aca="false">IFERROR(Limt2!AC106/GAMSlim2!AC106,"")</f>
        <v>1.00000000002708</v>
      </c>
      <c r="AE106" s="128" t="n">
        <f aca="false">IFERROR(Limt2!AD106/GAMSlim2!AD106,"")</f>
        <v>1.00000000004249</v>
      </c>
      <c r="AF106" s="128" t="n">
        <f aca="false">IFERROR(Limt2!AE106/GAMSlim2!AE106,"")</f>
        <v>1.00000000007355</v>
      </c>
      <c r="AG106" s="128" t="n">
        <f aca="false">IFERROR(Limt2!AF106/GAMSlim2!AF106,"")</f>
        <v>1.00000000005616</v>
      </c>
      <c r="AH106" s="128" t="n">
        <f aca="false">IFERROR(Limt2!AG106/GAMSlim2!AG106,"")</f>
        <v>1.00000000009256</v>
      </c>
      <c r="AI106" s="128" t="n">
        <f aca="false">IFERROR(Limt2!AH106/GAMSlim2!AH106,"")</f>
        <v>1.00000000009506</v>
      </c>
      <c r="AJ106" s="128" t="n">
        <f aca="false">IFERROR(Limt2!AI106/GAMSlim2!AI106,"")</f>
        <v>1.00000000007365</v>
      </c>
      <c r="AK106" s="128" t="n">
        <f aca="false">IFERROR(Limt2!AJ106/GAMSlim2!AJ106,"")</f>
        <v>1.00000000007478</v>
      </c>
      <c r="AL106" s="128" t="n">
        <f aca="false">IFERROR(Limt2!AK106/GAMSlim2!AK106,"")</f>
        <v>1.00000000008236</v>
      </c>
      <c r="AM106" s="128" t="n">
        <f aca="false">IFERROR(Limt2!AL106/GAMSlim2!AL106,"")</f>
        <v>1.00000000005348</v>
      </c>
      <c r="AN106" s="128" t="n">
        <f aca="false">IFERROR(Limt2!AM106/GAMSlim2!AM106,"")</f>
        <v>1.00000000001765</v>
      </c>
      <c r="AO106" s="128" t="n">
        <f aca="false">IFERROR(Limt2!AN106/GAMSlim2!AN106,"")</f>
        <v>0.999999999997408</v>
      </c>
      <c r="AP106" s="128" t="n">
        <f aca="false">IFERROR(Limt2!AO106/GAMSlim2!AO106,"")</f>
        <v>1.00000000000754</v>
      </c>
      <c r="AQ106" s="128" t="n">
        <f aca="false">IFERROR(Limt2!AP106/GAMSlim2!AP106,"")</f>
        <v>0.999999999976345</v>
      </c>
      <c r="AR106" s="128" t="n">
        <f aca="false">IFERROR(Limt2!AQ106/GAMSlim2!AQ106,"")</f>
        <v>0.999999999952687</v>
      </c>
      <c r="AS106" s="128" t="n">
        <f aca="false">IFERROR(Limt2!AR106/GAMSlim2!AR106,"")</f>
        <v>0.999999999959045</v>
      </c>
      <c r="AT106" s="128" t="n">
        <f aca="false">IFERROR(Limt2!AS106/GAMSlim2!AS106,"")</f>
        <v>0.999999999946751</v>
      </c>
      <c r="AU106" s="128" t="n">
        <f aca="false">IFERROR(Limt2!AT106/GAMSlim2!AT106,"")</f>
        <v>1.00000000000021</v>
      </c>
      <c r="AV106" s="128" t="n">
        <f aca="false">IFERROR(Limt2!AU106/GAMSlim2!AU106,"")</f>
        <v>1.00000000001215</v>
      </c>
      <c r="AW106" s="128" t="n">
        <f aca="false">IFERROR(Limt2!AV106/GAMSlim2!AV106,"")</f>
        <v>1.00000000008233</v>
      </c>
      <c r="AX106" s="128" t="n">
        <f aca="false">IFERROR(Limt2!AW106/GAMSlim2!AW106,"")</f>
        <v>1.00000000009613</v>
      </c>
      <c r="AY106" s="128" t="n">
        <f aca="false">IFERROR(Limt2!AX106/GAMSlim2!AX106,"")</f>
        <v>1.00000000011007</v>
      </c>
      <c r="AZ106" s="128" t="n">
        <f aca="false">IFERROR(Limt2!AY106/GAMSlim2!AY106,"")</f>
        <v>1.00000000019585</v>
      </c>
      <c r="BA106" s="128" t="n">
        <f aca="false">IFERROR(Limt2!AZ106/GAMSlim2!AZ106,"")</f>
        <v>1.00000000012687</v>
      </c>
      <c r="BB106" s="128" t="n">
        <f aca="false">IFERROR(Limt2!BA106/GAMSlim2!BA106,"")</f>
        <v>1.0000000001331</v>
      </c>
      <c r="BC106" s="128" t="n">
        <f aca="false">IFERROR(Limt2!BB106/GAMSlim2!BB106,"")</f>
        <v>1.00000000024176</v>
      </c>
      <c r="BD106" s="128" t="n">
        <f aca="false">IFERROR(Limt2!BC106/GAMSlim2!BC106,"")</f>
        <v>1.00000000015357</v>
      </c>
      <c r="BE106" s="128" t="n">
        <f aca="false">IFERROR(Limt2!BD106/GAMSlim2!BD106,"")</f>
        <v>1.00000000009688</v>
      </c>
      <c r="BF106" s="128" t="n">
        <f aca="false">IFERROR(Limt2!BE106/GAMSlim2!BE106,"")</f>
        <v>1.00000000010102</v>
      </c>
      <c r="BG106" s="128" t="n">
        <f aca="false">IFERROR(Limt2!BF106/GAMSlim2!BF106,"")</f>
        <v>1.00000000009767</v>
      </c>
      <c r="BH106" s="128" t="n">
        <f aca="false">IFERROR(Limt2!BG106/GAMSlim2!BG106,"")</f>
        <v>1.00000000008578</v>
      </c>
      <c r="BI106" s="128" t="n">
        <f aca="false">IFERROR(Limt2!BH106/GAMSlim2!BH106,"")</f>
        <v>1.00000000009076</v>
      </c>
      <c r="BJ106" s="128" t="n">
        <f aca="false">IFERROR(Limt2!BI106/GAMSlim2!BI106,"")</f>
        <v>1.00000000009027</v>
      </c>
    </row>
    <row r="107" customFormat="false" ht="12.75" hidden="false" customHeight="false" outlineLevel="0" collapsed="false">
      <c r="A107" s="0" t="str">
        <f aca="false">Limt2!A107</f>
        <v>Output after damages before abatement</v>
      </c>
      <c r="B107" s="0" t="str">
        <f aca="false">GAMSbase!A107</f>
        <v>Output post-damages yet pre-abatement</v>
      </c>
      <c r="C107" s="128" t="n">
        <f aca="false">IFERROR(Limt2!B107/GAMSlim2!B107,"")</f>
        <v>0.999999999999435</v>
      </c>
      <c r="D107" s="128" t="n">
        <f aca="false">IFERROR(Limt2!C107/GAMSlim2!C107,"")</f>
        <v>1.00000000002107</v>
      </c>
      <c r="E107" s="128" t="n">
        <f aca="false">IFERROR(Limt2!D107/GAMSlim2!D107,"")</f>
        <v>0.99999999999278</v>
      </c>
      <c r="F107" s="128" t="n">
        <f aca="false">IFERROR(Limt2!E107/GAMSlim2!E107,"")</f>
        <v>0.999999999979767</v>
      </c>
      <c r="G107" s="128" t="n">
        <f aca="false">IFERROR(Limt2!F107/GAMSlim2!F107,"")</f>
        <v>0.999999999991927</v>
      </c>
      <c r="H107" s="128" t="n">
        <f aca="false">IFERROR(Limt2!G107/GAMSlim2!G107,"")</f>
        <v>1.00000000001582</v>
      </c>
      <c r="I107" s="128" t="n">
        <f aca="false">IFERROR(Limt2!H107/GAMSlim2!H107,"")</f>
        <v>0.999999999985322</v>
      </c>
      <c r="J107" s="128" t="n">
        <f aca="false">IFERROR(Limt2!I107/GAMSlim2!I107,"")</f>
        <v>0.999999999964501</v>
      </c>
      <c r="K107" s="128" t="n">
        <f aca="false">IFERROR(Limt2!J107/GAMSlim2!J107,"")</f>
        <v>0.99999999995561</v>
      </c>
      <c r="L107" s="128" t="n">
        <f aca="false">IFERROR(Limt2!K107/GAMSlim2!K107,"")</f>
        <v>0.99999999996592</v>
      </c>
      <c r="M107" s="128" t="n">
        <f aca="false">IFERROR(Limt2!L107/GAMSlim2!L107,"")</f>
        <v>0.999999999954535</v>
      </c>
      <c r="N107" s="128" t="n">
        <f aca="false">IFERROR(Limt2!M107/GAMSlim2!M107,"")</f>
        <v>0.99999999996405</v>
      </c>
      <c r="O107" s="128" t="n">
        <f aca="false">IFERROR(Limt2!N107/GAMSlim2!N107,"")</f>
        <v>0.999999999986413</v>
      </c>
      <c r="P107" s="128" t="n">
        <f aca="false">IFERROR(Limt2!O107/GAMSlim2!O107,"")</f>
        <v>1.00000000000594</v>
      </c>
      <c r="Q107" s="128" t="n">
        <f aca="false">IFERROR(Limt2!P107/GAMSlim2!P107,"")</f>
        <v>1.00000000001144</v>
      </c>
      <c r="R107" s="128" t="n">
        <f aca="false">IFERROR(Limt2!Q107/GAMSlim2!Q107,"")</f>
        <v>1.00000000001816</v>
      </c>
      <c r="S107" s="128" t="n">
        <f aca="false">IFERROR(Limt2!R107/GAMSlim2!R107,"")</f>
        <v>0.999999999998067</v>
      </c>
      <c r="T107" s="128" t="n">
        <f aca="false">IFERROR(Limt2!S107/GAMSlim2!S107,"")</f>
        <v>0.999999999999383</v>
      </c>
      <c r="U107" s="128" t="n">
        <f aca="false">IFERROR(Limt2!T107/GAMSlim2!T107,"")</f>
        <v>0.999999999998085</v>
      </c>
      <c r="V107" s="128" t="n">
        <f aca="false">IFERROR(Limt2!U107/GAMSlim2!U107,"")</f>
        <v>1.00000000000627</v>
      </c>
      <c r="W107" s="128" t="n">
        <f aca="false">IFERROR(Limt2!V107/GAMSlim2!V107,"")</f>
        <v>0.999999999995885</v>
      </c>
      <c r="X107" s="128" t="n">
        <f aca="false">IFERROR(Limt2!W107/GAMSlim2!W107,"")</f>
        <v>1.00000000002157</v>
      </c>
      <c r="Y107" s="128" t="n">
        <f aca="false">IFERROR(Limt2!X107/GAMSlim2!X107,"")</f>
        <v>1.00000000001907</v>
      </c>
      <c r="Z107" s="128" t="n">
        <f aca="false">IFERROR(Limt2!Y107/GAMSlim2!Y107,"")</f>
        <v>0.999999999987669</v>
      </c>
      <c r="AA107" s="128" t="n">
        <f aca="false">IFERROR(Limt2!Z107/GAMSlim2!Z107,"")</f>
        <v>0.999999999974614</v>
      </c>
      <c r="AB107" s="128" t="n">
        <f aca="false">IFERROR(Limt2!AA107/GAMSlim2!AA107,"")</f>
        <v>0.999999999961782</v>
      </c>
      <c r="AC107" s="128" t="n">
        <f aca="false">IFERROR(Limt2!AB107/GAMSlim2!AB107,"")</f>
        <v>0.999999999984598</v>
      </c>
      <c r="AD107" s="128" t="n">
        <f aca="false">IFERROR(Limt2!AC107/GAMSlim2!AC107,"")</f>
        <v>0.999999999966389</v>
      </c>
      <c r="AE107" s="128" t="n">
        <f aca="false">IFERROR(Limt2!AD107/GAMSlim2!AD107,"")</f>
        <v>0.999999999973473</v>
      </c>
      <c r="AF107" s="128" t="n">
        <f aca="false">IFERROR(Limt2!AE107/GAMSlim2!AE107,"")</f>
        <v>0.999999999999866</v>
      </c>
      <c r="AG107" s="128" t="n">
        <f aca="false">IFERROR(Limt2!AF107/GAMSlim2!AF107,"")</f>
        <v>0.999999999978416</v>
      </c>
      <c r="AH107" s="128" t="n">
        <f aca="false">IFERROR(Limt2!AG107/GAMSlim2!AG107,"")</f>
        <v>1.00000000001057</v>
      </c>
      <c r="AI107" s="128" t="n">
        <f aca="false">IFERROR(Limt2!AH107/GAMSlim2!AH107,"")</f>
        <v>1.00000000001465</v>
      </c>
      <c r="AJ107" s="128" t="n">
        <f aca="false">IFERROR(Limt2!AI107/GAMSlim2!AI107,"")</f>
        <v>1.00000000000258</v>
      </c>
      <c r="AK107" s="128" t="n">
        <f aca="false">IFERROR(Limt2!AJ107/GAMSlim2!AJ107,"")</f>
        <v>1.00000000000623</v>
      </c>
      <c r="AL107" s="128" t="n">
        <f aca="false">IFERROR(Limt2!AK107/GAMSlim2!AK107,"")</f>
        <v>1.0000000000108</v>
      </c>
      <c r="AM107" s="128" t="n">
        <f aca="false">IFERROR(Limt2!AL107/GAMSlim2!AL107,"")</f>
        <v>0.999999999995353</v>
      </c>
      <c r="AN107" s="128" t="n">
        <f aca="false">IFERROR(Limt2!AM107/GAMSlim2!AM107,"")</f>
        <v>0.999999999981568</v>
      </c>
      <c r="AO107" s="128" t="n">
        <f aca="false">IFERROR(Limt2!AN107/GAMSlim2!AN107,"")</f>
        <v>0.99999999998398</v>
      </c>
      <c r="AP107" s="128" t="n">
        <f aca="false">IFERROR(Limt2!AO107/GAMSlim2!AO107,"")</f>
        <v>1.00000000000978</v>
      </c>
      <c r="AQ107" s="128" t="n">
        <f aca="false">IFERROR(Limt2!AP107/GAMSlim2!AP107,"")</f>
        <v>1.0000000000182</v>
      </c>
      <c r="AR107" s="128" t="n">
        <f aca="false">IFERROR(Limt2!AQ107/GAMSlim2!AQ107,"")</f>
        <v>0.999999999989027</v>
      </c>
      <c r="AS107" s="128" t="n">
        <f aca="false">IFERROR(Limt2!AR107/GAMSlim2!AR107,"")</f>
        <v>0.99999999999498</v>
      </c>
      <c r="AT107" s="128" t="n">
        <f aca="false">IFERROR(Limt2!AS107/GAMSlim2!AS107,"")</f>
        <v>0.999999999998716</v>
      </c>
      <c r="AU107" s="128" t="n">
        <f aca="false">IFERROR(Limt2!AT107/GAMSlim2!AT107,"")</f>
        <v>1.00000000001714</v>
      </c>
      <c r="AV107" s="128" t="n">
        <f aca="false">IFERROR(Limt2!AU107/GAMSlim2!AU107,"")</f>
        <v>0.99999999998612</v>
      </c>
      <c r="AW107" s="128" t="n">
        <f aca="false">IFERROR(Limt2!AV107/GAMSlim2!AV107,"")</f>
        <v>1.00000000000723</v>
      </c>
      <c r="AX107" s="128" t="n">
        <f aca="false">IFERROR(Limt2!AW107/GAMSlim2!AW107,"")</f>
        <v>0.999999999998815</v>
      </c>
      <c r="AY107" s="128" t="n">
        <f aca="false">IFERROR(Limt2!AX107/GAMSlim2!AX107,"")</f>
        <v>0.999999999977552</v>
      </c>
      <c r="AZ107" s="128" t="n">
        <f aca="false">IFERROR(Limt2!AY107/GAMSlim2!AY107,"")</f>
        <v>0.999999999988178</v>
      </c>
      <c r="BA107" s="128" t="n">
        <f aca="false">IFERROR(Limt2!AZ107/GAMSlim2!AZ107,"")</f>
        <v>0.99999999999566</v>
      </c>
      <c r="BB107" s="128" t="n">
        <f aca="false">IFERROR(Limt2!BA107/GAMSlim2!BA107,"")</f>
        <v>0.999999999999315</v>
      </c>
      <c r="BC107" s="128" t="n">
        <f aca="false">IFERROR(Limt2!BB107/GAMSlim2!BB107,"")</f>
        <v>1.00000000000183</v>
      </c>
      <c r="BD107" s="128" t="n">
        <f aca="false">IFERROR(Limt2!BC107/GAMSlim2!BC107,"")</f>
        <v>1.00000000000355</v>
      </c>
      <c r="BE107" s="128" t="n">
        <f aca="false">IFERROR(Limt2!BD107/GAMSlim2!BD107,"")</f>
        <v>1.00000000000479</v>
      </c>
      <c r="BF107" s="128" t="n">
        <f aca="false">IFERROR(Limt2!BE107/GAMSlim2!BE107,"")</f>
        <v>1.00000000000566</v>
      </c>
      <c r="BG107" s="128" t="n">
        <f aca="false">IFERROR(Limt2!BF107/GAMSlim2!BF107,"")</f>
        <v>1.00000000000623</v>
      </c>
      <c r="BH107" s="128" t="n">
        <f aca="false">IFERROR(Limt2!BG107/GAMSlim2!BG107,"")</f>
        <v>1.00000000000662</v>
      </c>
      <c r="BI107" s="128" t="n">
        <f aca="false">IFERROR(Limt2!BH107/GAMSlim2!BH107,"")</f>
        <v>1.00000000000686</v>
      </c>
      <c r="BJ107" s="128" t="n">
        <f aca="false">IFERROR(Limt2!BI107/GAMSlim2!BI107,"")</f>
        <v>1.00000000000701</v>
      </c>
    </row>
    <row r="108" customFormat="false" ht="12.75" hidden="false" customHeight="false" outlineLevel="0" collapsed="false">
      <c r="A108" s="0" t="str">
        <f aca="false">Limt2!A108</f>
        <v>    Abatement cost (fraction of output)</v>
      </c>
      <c r="B108" s="0" t="str">
        <f aca="false">GAMSbase!A108</f>
        <v>Abatement cost (fraction of gross output)</v>
      </c>
      <c r="C108" s="128" t="str">
        <f aca="false">IFERROR(Limt2!B108/GAMSlim2!B108,"")</f>
        <v/>
      </c>
      <c r="D108" s="128" t="str">
        <f aca="false">IFERROR(Limt2!C108/GAMSlim2!C108,"")</f>
        <v/>
      </c>
      <c r="E108" s="128" t="str">
        <f aca="false">IFERROR(Limt2!D108/GAMSlim2!D108,"")</f>
        <v/>
      </c>
      <c r="F108" s="128" t="str">
        <f aca="false">IFERROR(Limt2!E108/GAMSlim2!E108,"")</f>
        <v/>
      </c>
      <c r="G108" s="128" t="str">
        <f aca="false">IFERROR(Limt2!F108/GAMSlim2!F108,"")</f>
        <v/>
      </c>
      <c r="H108" s="128" t="str">
        <f aca="false">IFERROR(Limt2!G108/GAMSlim2!G108,"")</f>
        <v/>
      </c>
      <c r="I108" s="128" t="str">
        <f aca="false">IFERROR(Limt2!H108/GAMSlim2!H108,"")</f>
        <v/>
      </c>
      <c r="J108" s="128" t="str">
        <f aca="false">IFERROR(Limt2!I108/GAMSlim2!I108,"")</f>
        <v/>
      </c>
      <c r="K108" s="128" t="str">
        <f aca="false">IFERROR(Limt2!J108/GAMSlim2!J108,"")</f>
        <v/>
      </c>
      <c r="L108" s="128" t="str">
        <f aca="false">IFERROR(Limt2!K108/GAMSlim2!K108,"")</f>
        <v/>
      </c>
      <c r="M108" s="128" t="str">
        <f aca="false">IFERROR(Limt2!L108/GAMSlim2!L108,"")</f>
        <v/>
      </c>
      <c r="N108" s="128" t="str">
        <f aca="false">IFERROR(Limt2!M108/GAMSlim2!M108,"")</f>
        <v/>
      </c>
      <c r="O108" s="128" t="str">
        <f aca="false">IFERROR(Limt2!N108/GAMSlim2!N108,"")</f>
        <v/>
      </c>
      <c r="P108" s="128" t="str">
        <f aca="false">IFERROR(Limt2!O108/GAMSlim2!O108,"")</f>
        <v/>
      </c>
      <c r="Q108" s="128" t="str">
        <f aca="false">IFERROR(Limt2!P108/GAMSlim2!P108,"")</f>
        <v/>
      </c>
      <c r="R108" s="128" t="str">
        <f aca="false">IFERROR(Limt2!Q108/GAMSlim2!Q108,"")</f>
        <v/>
      </c>
      <c r="S108" s="128" t="str">
        <f aca="false">IFERROR(Limt2!R108/GAMSlim2!R108,"")</f>
        <v/>
      </c>
      <c r="T108" s="128" t="str">
        <f aca="false">IFERROR(Limt2!S108/GAMSlim2!S108,"")</f>
        <v/>
      </c>
      <c r="U108" s="128" t="str">
        <f aca="false">IFERROR(Limt2!T108/GAMSlim2!T108,"")</f>
        <v/>
      </c>
      <c r="V108" s="128" t="str">
        <f aca="false">IFERROR(Limt2!U108/GAMSlim2!U108,"")</f>
        <v/>
      </c>
      <c r="W108" s="128" t="str">
        <f aca="false">IFERROR(Limt2!V108/GAMSlim2!V108,"")</f>
        <v/>
      </c>
      <c r="X108" s="128" t="str">
        <f aca="false">IFERROR(Limt2!W108/GAMSlim2!W108,"")</f>
        <v/>
      </c>
      <c r="Y108" s="128" t="str">
        <f aca="false">IFERROR(Limt2!X108/GAMSlim2!X108,"")</f>
        <v/>
      </c>
      <c r="Z108" s="128" t="str">
        <f aca="false">IFERROR(Limt2!Y108/GAMSlim2!Y108,"")</f>
        <v/>
      </c>
      <c r="AA108" s="128" t="str">
        <f aca="false">IFERROR(Limt2!Z108/GAMSlim2!Z108,"")</f>
        <v/>
      </c>
      <c r="AB108" s="128" t="str">
        <f aca="false">IFERROR(Limt2!AA108/GAMSlim2!AA108,"")</f>
        <v/>
      </c>
      <c r="AC108" s="128" t="str">
        <f aca="false">IFERROR(Limt2!AB108/GAMSlim2!AB108,"")</f>
        <v/>
      </c>
      <c r="AD108" s="128" t="str">
        <f aca="false">IFERROR(Limt2!AC108/GAMSlim2!AC108,"")</f>
        <v/>
      </c>
      <c r="AE108" s="128" t="str">
        <f aca="false">IFERROR(Limt2!AD108/GAMSlim2!AD108,"")</f>
        <v/>
      </c>
      <c r="AF108" s="128" t="str">
        <f aca="false">IFERROR(Limt2!AE108/GAMSlim2!AE108,"")</f>
        <v/>
      </c>
      <c r="AG108" s="128" t="str">
        <f aca="false">IFERROR(Limt2!AF108/GAMSlim2!AF108,"")</f>
        <v/>
      </c>
      <c r="AH108" s="128" t="str">
        <f aca="false">IFERROR(Limt2!AG108/GAMSlim2!AG108,"")</f>
        <v/>
      </c>
      <c r="AI108" s="128" t="str">
        <f aca="false">IFERROR(Limt2!AH108/GAMSlim2!AH108,"")</f>
        <v/>
      </c>
      <c r="AJ108" s="128" t="str">
        <f aca="false">IFERROR(Limt2!AI108/GAMSlim2!AI108,"")</f>
        <v/>
      </c>
      <c r="AK108" s="128" t="str">
        <f aca="false">IFERROR(Limt2!AJ108/GAMSlim2!AJ108,"")</f>
        <v/>
      </c>
      <c r="AL108" s="128" t="str">
        <f aca="false">IFERROR(Limt2!AK108/GAMSlim2!AK108,"")</f>
        <v/>
      </c>
      <c r="AM108" s="128" t="str">
        <f aca="false">IFERROR(Limt2!AL108/GAMSlim2!AL108,"")</f>
        <v/>
      </c>
      <c r="AN108" s="128" t="str">
        <f aca="false">IFERROR(Limt2!AM108/GAMSlim2!AM108,"")</f>
        <v/>
      </c>
      <c r="AO108" s="128" t="str">
        <f aca="false">IFERROR(Limt2!AN108/GAMSlim2!AN108,"")</f>
        <v/>
      </c>
      <c r="AP108" s="128" t="str">
        <f aca="false">IFERROR(Limt2!AO108/GAMSlim2!AO108,"")</f>
        <v/>
      </c>
      <c r="AQ108" s="128" t="str">
        <f aca="false">IFERROR(Limt2!AP108/GAMSlim2!AP108,"")</f>
        <v/>
      </c>
      <c r="AR108" s="128" t="str">
        <f aca="false">IFERROR(Limt2!AQ108/GAMSlim2!AQ108,"")</f>
        <v/>
      </c>
      <c r="AS108" s="128" t="str">
        <f aca="false">IFERROR(Limt2!AR108/GAMSlim2!AR108,"")</f>
        <v/>
      </c>
      <c r="AT108" s="128" t="str">
        <f aca="false">IFERROR(Limt2!AS108/GAMSlim2!AS108,"")</f>
        <v/>
      </c>
      <c r="AU108" s="128" t="str">
        <f aca="false">IFERROR(Limt2!AT108/GAMSlim2!AT108,"")</f>
        <v/>
      </c>
      <c r="AV108" s="128" t="str">
        <f aca="false">IFERROR(Limt2!AU108/GAMSlim2!AU108,"")</f>
        <v/>
      </c>
      <c r="AW108" s="128" t="str">
        <f aca="false">IFERROR(Limt2!AV108/GAMSlim2!AV108,"")</f>
        <v/>
      </c>
      <c r="AX108" s="128" t="str">
        <f aca="false">IFERROR(Limt2!AW108/GAMSlim2!AW108,"")</f>
        <v/>
      </c>
      <c r="AY108" s="128" t="str">
        <f aca="false">IFERROR(Limt2!AX108/GAMSlim2!AX108,"")</f>
        <v/>
      </c>
      <c r="AZ108" s="128" t="str">
        <f aca="false">IFERROR(Limt2!AY108/GAMSlim2!AY108,"")</f>
        <v/>
      </c>
      <c r="BA108" s="128" t="str">
        <f aca="false">IFERROR(Limt2!AZ108/GAMSlim2!AZ108,"")</f>
        <v/>
      </c>
      <c r="BB108" s="128" t="str">
        <f aca="false">IFERROR(Limt2!BA108/GAMSlim2!BA108,"")</f>
        <v/>
      </c>
      <c r="BC108" s="128" t="str">
        <f aca="false">IFERROR(Limt2!BB108/GAMSlim2!BB108,"")</f>
        <v/>
      </c>
      <c r="BD108" s="128" t="str">
        <f aca="false">IFERROR(Limt2!BC108/GAMSlim2!BC108,"")</f>
        <v/>
      </c>
      <c r="BE108" s="128" t="str">
        <f aca="false">IFERROR(Limt2!BD108/GAMSlim2!BD108,"")</f>
        <v/>
      </c>
      <c r="BF108" s="128" t="str">
        <f aca="false">IFERROR(Limt2!BE108/GAMSlim2!BE108,"")</f>
        <v/>
      </c>
      <c r="BG108" s="128" t="str">
        <f aca="false">IFERROR(Limt2!BF108/GAMSlim2!BF108,"")</f>
        <v/>
      </c>
      <c r="BH108" s="128" t="str">
        <f aca="false">IFERROR(Limt2!BG108/GAMSlim2!BG108,"")</f>
        <v/>
      </c>
      <c r="BI108" s="128" t="str">
        <f aca="false">IFERROR(Limt2!BH108/GAMSlim2!BH108,"")</f>
        <v/>
      </c>
      <c r="BJ108" s="128" t="str">
        <f aca="false">IFERROR(Limt2!BI108/GAMSlim2!BI108,"")</f>
        <v/>
      </c>
    </row>
    <row r="109" customFormat="false" ht="12.75" hidden="false" customHeight="false" outlineLevel="0" collapsed="false">
      <c r="A109" s="0" t="str">
        <f aca="false">Limt2!A109</f>
        <v>    Abatement cost ($ trillion)</v>
      </c>
      <c r="B109" s="0" t="str">
        <f aca="false">GAMSbase!A109</f>
        <v>Abatement cost (trillion USD)</v>
      </c>
      <c r="C109" s="128" t="n">
        <f aca="false">IFERROR(Limt2!B109/GAMSlim2!B109,"")</f>
        <v>1.00000000073829</v>
      </c>
      <c r="D109" s="128" t="n">
        <f aca="false">IFERROR(Limt2!C109/GAMSlim2!C109,"")</f>
        <v>0.999999999601021</v>
      </c>
      <c r="E109" s="128" t="n">
        <f aca="false">IFERROR(Limt2!D109/GAMSlim2!D109,"")</f>
        <v>1.00000000007343</v>
      </c>
      <c r="F109" s="128" t="n">
        <f aca="false">IFERROR(Limt2!E109/GAMSlim2!E109,"")</f>
        <v>0.99999999967935</v>
      </c>
      <c r="G109" s="128" t="n">
        <f aca="false">IFERROR(Limt2!F109/GAMSlim2!F109,"")</f>
        <v>0.999999999825674</v>
      </c>
      <c r="H109" s="128" t="n">
        <f aca="false">IFERROR(Limt2!G109/GAMSlim2!G109,"")</f>
        <v>0.999999999816353</v>
      </c>
      <c r="I109" s="128" t="n">
        <f aca="false">IFERROR(Limt2!H109/GAMSlim2!H109,"")</f>
        <v>0.999999999852108</v>
      </c>
      <c r="J109" s="128" t="n">
        <f aca="false">IFERROR(Limt2!I109/GAMSlim2!I109,"")</f>
        <v>1.00000000011172</v>
      </c>
      <c r="K109" s="128" t="n">
        <f aca="false">IFERROR(Limt2!J109/GAMSlim2!J109,"")</f>
        <v>0.99999999987681</v>
      </c>
      <c r="L109" s="128" t="n">
        <f aca="false">IFERROR(Limt2!K109/GAMSlim2!K109,"")</f>
        <v>1.0000000000036</v>
      </c>
      <c r="M109" s="128" t="n">
        <f aca="false">IFERROR(Limt2!L109/GAMSlim2!L109,"")</f>
        <v>0.999999999984754</v>
      </c>
      <c r="N109" s="128" t="n">
        <f aca="false">IFERROR(Limt2!M109/GAMSlim2!M109,"")</f>
        <v>1.00000000000393</v>
      </c>
      <c r="O109" s="128" t="n">
        <f aca="false">IFERROR(Limt2!N109/GAMSlim2!N109,"")</f>
        <v>1.00000000001871</v>
      </c>
      <c r="P109" s="128" t="n">
        <f aca="false">IFERROR(Limt2!O109/GAMSlim2!O109,"")</f>
        <v>1.000000000042</v>
      </c>
      <c r="Q109" s="128" t="n">
        <f aca="false">IFERROR(Limt2!P109/GAMSlim2!P109,"")</f>
        <v>1.00000000005327</v>
      </c>
      <c r="R109" s="128" t="n">
        <f aca="false">IFERROR(Limt2!Q109/GAMSlim2!Q109,"")</f>
        <v>1.00000000005752</v>
      </c>
      <c r="S109" s="128" t="n">
        <f aca="false">IFERROR(Limt2!R109/GAMSlim2!R109,"")</f>
        <v>1.00000000003618</v>
      </c>
      <c r="T109" s="128" t="n">
        <f aca="false">IFERROR(Limt2!S109/GAMSlim2!S109,"")</f>
        <v>1.00000000003608</v>
      </c>
      <c r="U109" s="128" t="n">
        <f aca="false">IFERROR(Limt2!T109/GAMSlim2!T109,"")</f>
        <v>1.0000000000033</v>
      </c>
      <c r="V109" s="128" t="n">
        <f aca="false">IFERROR(Limt2!U109/GAMSlim2!U109,"")</f>
        <v>1.00000000007192</v>
      </c>
      <c r="W109" s="128" t="n">
        <f aca="false">IFERROR(Limt2!V109/GAMSlim2!V109,"")</f>
        <v>1.00000000014157</v>
      </c>
      <c r="X109" s="128" t="n">
        <f aca="false">IFERROR(Limt2!W109/GAMSlim2!W109,"")</f>
        <v>1.00000000003187</v>
      </c>
      <c r="Y109" s="128" t="n">
        <f aca="false">IFERROR(Limt2!X109/GAMSlim2!X109,"")</f>
        <v>1.00000000001764</v>
      </c>
      <c r="Z109" s="128" t="n">
        <f aca="false">IFERROR(Limt2!Y109/GAMSlim2!Y109,"")</f>
        <v>0.999999999946668</v>
      </c>
      <c r="AA109" s="128" t="n">
        <f aca="false">IFERROR(Limt2!Z109/GAMSlim2!Z109,"")</f>
        <v>0.999999999951045</v>
      </c>
      <c r="AB109" s="128" t="n">
        <f aca="false">IFERROR(Limt2!AA109/GAMSlim2!AA109,"")</f>
        <v>0.999999999880974</v>
      </c>
      <c r="AC109" s="128" t="n">
        <f aca="false">IFERROR(Limt2!AB109/GAMSlim2!AB109,"")</f>
        <v>1.00000000001778</v>
      </c>
      <c r="AD109" s="128" t="n">
        <f aca="false">IFERROR(Limt2!AC109/GAMSlim2!AC109,"")</f>
        <v>1.00000000000407</v>
      </c>
      <c r="AE109" s="128" t="n">
        <f aca="false">IFERROR(Limt2!AD109/GAMSlim2!AD109,"")</f>
        <v>1.00000000001438</v>
      </c>
      <c r="AF109" s="128" t="n">
        <f aca="false">IFERROR(Limt2!AE109/GAMSlim2!AE109,"")</f>
        <v>0.999999999908694</v>
      </c>
      <c r="AG109" s="128" t="n">
        <f aca="false">IFERROR(Limt2!AF109/GAMSlim2!AF109,"")</f>
        <v>1.00000000011517</v>
      </c>
      <c r="AH109" s="128" t="n">
        <f aca="false">IFERROR(Limt2!AG109/GAMSlim2!AG109,"")</f>
        <v>1.00000000008464</v>
      </c>
      <c r="AI109" s="128" t="n">
        <f aca="false">IFERROR(Limt2!AH109/GAMSlim2!AH109,"")</f>
        <v>1.00000000013956</v>
      </c>
      <c r="AJ109" s="128" t="n">
        <f aca="false">IFERROR(Limt2!AI109/GAMSlim2!AI109,"")</f>
        <v>0.999999999999302</v>
      </c>
      <c r="AK109" s="128" t="n">
        <f aca="false">IFERROR(Limt2!AJ109/GAMSlim2!AJ109,"")</f>
        <v>1.00000000006115</v>
      </c>
      <c r="AL109" s="128" t="n">
        <f aca="false">IFERROR(Limt2!AK109/GAMSlim2!AK109,"")</f>
        <v>1.0000000001367</v>
      </c>
      <c r="AM109" s="128" t="n">
        <f aca="false">IFERROR(Limt2!AL109/GAMSlim2!AL109,"")</f>
        <v>1.00000000007138</v>
      </c>
      <c r="AN109" s="128" t="n">
        <f aca="false">IFERROR(Limt2!AM109/GAMSlim2!AM109,"")</f>
        <v>1.0000000000908</v>
      </c>
      <c r="AO109" s="128" t="n">
        <f aca="false">IFERROR(Limt2!AN109/GAMSlim2!AN109,"")</f>
        <v>0.99999999996685</v>
      </c>
      <c r="AP109" s="128" t="n">
        <f aca="false">IFERROR(Limt2!AO109/GAMSlim2!AO109,"")</f>
        <v>1.00000000009543</v>
      </c>
      <c r="AQ109" s="128" t="n">
        <f aca="false">IFERROR(Limt2!AP109/GAMSlim2!AP109,"")</f>
        <v>0.999999999946095</v>
      </c>
      <c r="AR109" s="128" t="n">
        <f aca="false">IFERROR(Limt2!AQ109/GAMSlim2!AQ109,"")</f>
        <v>0.999999999928776</v>
      </c>
      <c r="AS109" s="128" t="n">
        <f aca="false">IFERROR(Limt2!AR109/GAMSlim2!AR109,"")</f>
        <v>1.00000000005787</v>
      </c>
      <c r="AT109" s="128" t="n">
        <f aca="false">IFERROR(Limt2!AS109/GAMSlim2!AS109,"")</f>
        <v>0.999999999910166</v>
      </c>
      <c r="AU109" s="128" t="n">
        <f aca="false">IFERROR(Limt2!AT109/GAMSlim2!AT109,"")</f>
        <v>1.00000000007517</v>
      </c>
      <c r="AV109" s="128" t="n">
        <f aca="false">IFERROR(Limt2!AU109/GAMSlim2!AU109,"")</f>
        <v>0.99999999995419</v>
      </c>
      <c r="AW109" s="128" t="n">
        <f aca="false">IFERROR(Limt2!AV109/GAMSlim2!AV109,"")</f>
        <v>0.999999999947959</v>
      </c>
      <c r="AX109" s="128" t="n">
        <f aca="false">IFERROR(Limt2!AW109/GAMSlim2!AW109,"")</f>
        <v>1.00000000012378</v>
      </c>
      <c r="AY109" s="128" t="n">
        <f aca="false">IFERROR(Limt2!AX109/GAMSlim2!AX109,"")</f>
        <v>1.00000000009937</v>
      </c>
      <c r="AZ109" s="128" t="n">
        <f aca="false">IFERROR(Limt2!AY109/GAMSlim2!AY109,"")</f>
        <v>0.999999999938037</v>
      </c>
      <c r="BA109" s="128" t="n">
        <f aca="false">IFERROR(Limt2!AZ109/GAMSlim2!AZ109,"")</f>
        <v>1.0000000001071</v>
      </c>
      <c r="BB109" s="128" t="n">
        <f aca="false">IFERROR(Limt2!BA109/GAMSlim2!BA109,"")</f>
        <v>1.00000000010441</v>
      </c>
      <c r="BC109" s="128" t="n">
        <f aca="false">IFERROR(Limt2!BB109/GAMSlim2!BB109,"")</f>
        <v>1.0000000001245</v>
      </c>
      <c r="BD109" s="128" t="n">
        <f aca="false">IFERROR(Limt2!BC109/GAMSlim2!BC109,"")</f>
        <v>0.999999999916557</v>
      </c>
      <c r="BE109" s="128" t="n">
        <f aca="false">IFERROR(Limt2!BD109/GAMSlim2!BD109,"")</f>
        <v>0.999999999906581</v>
      </c>
      <c r="BF109" s="128" t="n">
        <f aca="false">IFERROR(Limt2!BE109/GAMSlim2!BE109,"")</f>
        <v>1.00000000021421</v>
      </c>
      <c r="BG109" s="128" t="n">
        <f aca="false">IFERROR(Limt2!BF109/GAMSlim2!BF109,"")</f>
        <v>0.999999999869478</v>
      </c>
      <c r="BH109" s="128" t="n">
        <f aca="false">IFERROR(Limt2!BG109/GAMSlim2!BG109,"")</f>
        <v>1.00000000019487</v>
      </c>
      <c r="BI109" s="128" t="n">
        <f aca="false">IFERROR(Limt2!BH109/GAMSlim2!BH109,"")</f>
        <v>0.999999999709</v>
      </c>
      <c r="BJ109" s="128" t="str">
        <f aca="false">IFERROR(Limt2!BI109/GAMSlim2!BI109,"")</f>
        <v/>
      </c>
    </row>
    <row r="110" customFormat="false" ht="12.75" hidden="false" customHeight="false" outlineLevel="0" collapsed="false">
      <c r="A110" s="0" t="str">
        <f aca="false">Limt2!A110</f>
        <v>Net output (net of damages and abatement, $trill p.a.)</v>
      </c>
      <c r="B110" s="0" t="str">
        <f aca="false">GAMSbase!A110</f>
        <v>Output (Net of Damages and Abatement, trillion USD pa) </v>
      </c>
      <c r="C110" s="128" t="n">
        <f aca="false">IFERROR(Limt2!B110/GAMSlim2!B110,"")</f>
        <v>0.999999999999502</v>
      </c>
      <c r="D110" s="128" t="n">
        <f aca="false">IFERROR(Limt2!C110/GAMSlim2!C110,"")</f>
        <v>1.00000000002227</v>
      </c>
      <c r="E110" s="128" t="n">
        <f aca="false">IFERROR(Limt2!D110/GAMSlim2!D110,"")</f>
        <v>0.999999999993587</v>
      </c>
      <c r="F110" s="128" t="n">
        <f aca="false">IFERROR(Limt2!E110/GAMSlim2!E110,"")</f>
        <v>0.999999999980441</v>
      </c>
      <c r="G110" s="128" t="n">
        <f aca="false">IFERROR(Limt2!F110/GAMSlim2!F110,"")</f>
        <v>0.999999999993168</v>
      </c>
      <c r="H110" s="128" t="n">
        <f aca="false">IFERROR(Limt2!G110/GAMSlim2!G110,"")</f>
        <v>1.00000000001785</v>
      </c>
      <c r="I110" s="128" t="n">
        <f aca="false">IFERROR(Limt2!H110/GAMSlim2!H110,"")</f>
        <v>0.99999999998714</v>
      </c>
      <c r="J110" s="128" t="n">
        <f aca="false">IFERROR(Limt2!I110/GAMSlim2!I110,"")</f>
        <v>0.999999999961823</v>
      </c>
      <c r="K110" s="128" t="n">
        <f aca="false">IFERROR(Limt2!J110/GAMSlim2!J110,"")</f>
        <v>0.999999999957502</v>
      </c>
      <c r="L110" s="128" t="n">
        <f aca="false">IFERROR(Limt2!K110/GAMSlim2!K110,"")</f>
        <v>0.999999999964279</v>
      </c>
      <c r="M110" s="128" t="n">
        <f aca="false">IFERROR(Limt2!L110/GAMSlim2!L110,"")</f>
        <v>0.99999999995311</v>
      </c>
      <c r="N110" s="128" t="n">
        <f aca="false">IFERROR(Limt2!M110/GAMSlim2!M110,"")</f>
        <v>0.99999999996281</v>
      </c>
      <c r="O110" s="128" t="n">
        <f aca="false">IFERROR(Limt2!N110/GAMSlim2!N110,"")</f>
        <v>0.99999999998548</v>
      </c>
      <c r="P110" s="128" t="n">
        <f aca="false">IFERROR(Limt2!O110/GAMSlim2!O110,"")</f>
        <v>1.00000000000498</v>
      </c>
      <c r="Q110" s="128" t="n">
        <f aca="false">IFERROR(Limt2!P110/GAMSlim2!P110,"")</f>
        <v>1.00000000001067</v>
      </c>
      <c r="R110" s="128" t="n">
        <f aca="false">IFERROR(Limt2!Q110/GAMSlim2!Q110,"")</f>
        <v>1.00000000001725</v>
      </c>
      <c r="S110" s="128" t="n">
        <f aca="false">IFERROR(Limt2!R110/GAMSlim2!R110,"")</f>
        <v>0.999999999997248</v>
      </c>
      <c r="T110" s="128" t="n">
        <f aca="false">IFERROR(Limt2!S110/GAMSlim2!S110,"")</f>
        <v>0.99999999999865</v>
      </c>
      <c r="U110" s="128" t="n">
        <f aca="false">IFERROR(Limt2!T110/GAMSlim2!T110,"")</f>
        <v>0.999999999997994</v>
      </c>
      <c r="V110" s="128" t="n">
        <f aca="false">IFERROR(Limt2!U110/GAMSlim2!U110,"")</f>
        <v>1.00000000000523</v>
      </c>
      <c r="W110" s="128" t="n">
        <f aca="false">IFERROR(Limt2!V110/GAMSlim2!V110,"")</f>
        <v>0.999999999993736</v>
      </c>
      <c r="X110" s="128" t="n">
        <f aca="false">IFERROR(Limt2!W110/GAMSlim2!W110,"")</f>
        <v>1.00000000002143</v>
      </c>
      <c r="Y110" s="128" t="n">
        <f aca="false">IFERROR(Limt2!X110/GAMSlim2!X110,"")</f>
        <v>1.00000000001909</v>
      </c>
      <c r="Z110" s="128" t="n">
        <f aca="false">IFERROR(Limt2!Y110/GAMSlim2!Y110,"")</f>
        <v>0.999999999988165</v>
      </c>
      <c r="AA110" s="128" t="n">
        <f aca="false">IFERROR(Limt2!Z110/GAMSlim2!Z110,"")</f>
        <v>0.999999999974881</v>
      </c>
      <c r="AB110" s="128" t="n">
        <f aca="false">IFERROR(Limt2!AA110/GAMSlim2!AA110,"")</f>
        <v>0.999999999962514</v>
      </c>
      <c r="AC110" s="128" t="n">
        <f aca="false">IFERROR(Limt2!AB110/GAMSlim2!AB110,"")</f>
        <v>0.99999999998425</v>
      </c>
      <c r="AD110" s="128" t="n">
        <f aca="false">IFERROR(Limt2!AC110/GAMSlim2!AC110,"")</f>
        <v>0.999999999966019</v>
      </c>
      <c r="AE110" s="128" t="n">
        <f aca="false">IFERROR(Limt2!AD110/GAMSlim2!AD110,"")</f>
        <v>0.999999999973203</v>
      </c>
      <c r="AF110" s="128" t="n">
        <f aca="false">IFERROR(Limt2!AE110/GAMSlim2!AE110,"")</f>
        <v>1.00000000000088</v>
      </c>
      <c r="AG110" s="128" t="n">
        <f aca="false">IFERROR(Limt2!AF110/GAMSlim2!AF110,"")</f>
        <v>0.999999999976899</v>
      </c>
      <c r="AH110" s="128" t="n">
        <f aca="false">IFERROR(Limt2!AG110/GAMSlim2!AG110,"")</f>
        <v>1.00000000000976</v>
      </c>
      <c r="AI110" s="128" t="n">
        <f aca="false">IFERROR(Limt2!AH110/GAMSlim2!AH110,"")</f>
        <v>1.00000000001331</v>
      </c>
      <c r="AJ110" s="128" t="n">
        <f aca="false">IFERROR(Limt2!AI110/GAMSlim2!AI110,"")</f>
        <v>1.00000000000253</v>
      </c>
      <c r="AK110" s="128" t="n">
        <f aca="false">IFERROR(Limt2!AJ110/GAMSlim2!AJ110,"")</f>
        <v>1.00000000000561</v>
      </c>
      <c r="AL110" s="128" t="n">
        <f aca="false">IFERROR(Limt2!AK110/GAMSlim2!AK110,"")</f>
        <v>1.00000000000962</v>
      </c>
      <c r="AM110" s="128" t="n">
        <f aca="false">IFERROR(Limt2!AL110/GAMSlim2!AL110,"")</f>
        <v>0.999999999994765</v>
      </c>
      <c r="AN110" s="128" t="n">
        <f aca="false">IFERROR(Limt2!AM110/GAMSlim2!AM110,"")</f>
        <v>0.999999999980629</v>
      </c>
      <c r="AO110" s="128" t="n">
        <f aca="false">IFERROR(Limt2!AN110/GAMSlim2!AN110,"")</f>
        <v>0.999999999984105</v>
      </c>
      <c r="AP110" s="128" t="n">
        <f aca="false">IFERROR(Limt2!AO110/GAMSlim2!AO110,"")</f>
        <v>1.00000000000916</v>
      </c>
      <c r="AQ110" s="128" t="n">
        <f aca="false">IFERROR(Limt2!AP110/GAMSlim2!AP110,"")</f>
        <v>1.00000000001863</v>
      </c>
      <c r="AR110" s="128" t="n">
        <f aca="false">IFERROR(Limt2!AQ110/GAMSlim2!AQ110,"")</f>
        <v>0.999999999989349</v>
      </c>
      <c r="AS110" s="128" t="n">
        <f aca="false">IFERROR(Limt2!AR110/GAMSlim2!AR110,"")</f>
        <v>0.999999999994733</v>
      </c>
      <c r="AT110" s="128" t="n">
        <f aca="false">IFERROR(Limt2!AS110/GAMSlim2!AS110,"")</f>
        <v>0.999999999999102</v>
      </c>
      <c r="AU110" s="128" t="n">
        <f aca="false">IFERROR(Limt2!AT110/GAMSlim2!AT110,"")</f>
        <v>1.00000000001691</v>
      </c>
      <c r="AV110" s="128" t="n">
        <f aca="false">IFERROR(Limt2!AU110/GAMSlim2!AU110,"")</f>
        <v>0.999999999986186</v>
      </c>
      <c r="AW110" s="128" t="n">
        <f aca="false">IFERROR(Limt2!AV110/GAMSlim2!AV110,"")</f>
        <v>1.00000000000738</v>
      </c>
      <c r="AX110" s="128" t="n">
        <f aca="false">IFERROR(Limt2!AW110/GAMSlim2!AW110,"")</f>
        <v>0.999999999998429</v>
      </c>
      <c r="AY110" s="128" t="n">
        <f aca="false">IFERROR(Limt2!AX110/GAMSlim2!AX110,"")</f>
        <v>0.99999999997725</v>
      </c>
      <c r="AZ110" s="128" t="n">
        <f aca="false">IFERROR(Limt2!AY110/GAMSlim2!AY110,"")</f>
        <v>0.99999999998831</v>
      </c>
      <c r="BA110" s="128" t="n">
        <f aca="false">IFERROR(Limt2!AZ110/GAMSlim2!AZ110,"")</f>
        <v>0.999999999995402</v>
      </c>
      <c r="BB110" s="128" t="n">
        <f aca="false">IFERROR(Limt2!BA110/GAMSlim2!BA110,"")</f>
        <v>0.999999999999096</v>
      </c>
      <c r="BC110" s="128" t="n">
        <f aca="false">IFERROR(Limt2!BB110/GAMSlim2!BB110,"")</f>
        <v>1.00000000000157</v>
      </c>
      <c r="BD110" s="128" t="n">
        <f aca="false">IFERROR(Limt2!BC110/GAMSlim2!BC110,"")</f>
        <v>1.00000000000368</v>
      </c>
      <c r="BE110" s="128" t="n">
        <f aca="false">IFERROR(Limt2!BD110/GAMSlim2!BD110,"")</f>
        <v>1.0000000000049</v>
      </c>
      <c r="BF110" s="128" t="n">
        <f aca="false">IFERROR(Limt2!BE110/GAMSlim2!BE110,"")</f>
        <v>1.0000000000055</v>
      </c>
      <c r="BG110" s="128" t="n">
        <f aca="false">IFERROR(Limt2!BF110/GAMSlim2!BF110,"")</f>
        <v>1.00000000000626</v>
      </c>
      <c r="BH110" s="128" t="n">
        <f aca="false">IFERROR(Limt2!BG110/GAMSlim2!BG110,"")</f>
        <v>1.00000000000658</v>
      </c>
      <c r="BI110" s="128" t="n">
        <f aca="false">IFERROR(Limt2!BH110/GAMSlim2!BH110,"")</f>
        <v>1.00000000000687</v>
      </c>
      <c r="BJ110" s="128" t="n">
        <f aca="false">IFERROR(Limt2!BI110/GAMSlim2!BI110,"")</f>
        <v>1.000000000007</v>
      </c>
    </row>
    <row r="111" customFormat="false" ht="12.75" hidden="false" customHeight="false" outlineLevel="0" collapsed="false">
      <c r="A111" s="0" t="str">
        <f aca="false">Limt2!A111</f>
        <v>EMISSIONS</v>
      </c>
      <c r="B111" s="0" t="str">
        <f aca="false">GAMSbase!A111</f>
        <v>* EMISSIONS</v>
      </c>
      <c r="C111" s="128" t="str">
        <f aca="false">IFERROR(Limt2!B111/GAMSlim2!B111,"")</f>
        <v/>
      </c>
      <c r="D111" s="128" t="str">
        <f aca="false">IFERROR(Limt2!C111/GAMSlim2!C111,"")</f>
        <v/>
      </c>
      <c r="E111" s="128" t="str">
        <f aca="false">IFERROR(Limt2!D111/GAMSlim2!D111,"")</f>
        <v/>
      </c>
      <c r="F111" s="128" t="str">
        <f aca="false">IFERROR(Limt2!E111/GAMSlim2!E111,"")</f>
        <v/>
      </c>
      <c r="G111" s="128" t="str">
        <f aca="false">IFERROR(Limt2!F111/GAMSlim2!F111,"")</f>
        <v/>
      </c>
      <c r="H111" s="128" t="str">
        <f aca="false">IFERROR(Limt2!G111/GAMSlim2!G111,"")</f>
        <v/>
      </c>
      <c r="I111" s="128" t="str">
        <f aca="false">IFERROR(Limt2!H111/GAMSlim2!H111,"")</f>
        <v/>
      </c>
      <c r="J111" s="128" t="str">
        <f aca="false">IFERROR(Limt2!I111/GAMSlim2!I111,"")</f>
        <v/>
      </c>
      <c r="K111" s="128" t="str">
        <f aca="false">IFERROR(Limt2!J111/GAMSlim2!J111,"")</f>
        <v/>
      </c>
      <c r="L111" s="128" t="str">
        <f aca="false">IFERROR(Limt2!K111/GAMSlim2!K111,"")</f>
        <v/>
      </c>
      <c r="M111" s="128" t="str">
        <f aca="false">IFERROR(Limt2!L111/GAMSlim2!L111,"")</f>
        <v/>
      </c>
      <c r="N111" s="128" t="str">
        <f aca="false">IFERROR(Limt2!M111/GAMSlim2!M111,"")</f>
        <v/>
      </c>
      <c r="O111" s="128" t="str">
        <f aca="false">IFERROR(Limt2!N111/GAMSlim2!N111,"")</f>
        <v/>
      </c>
      <c r="P111" s="128" t="str">
        <f aca="false">IFERROR(Limt2!O111/GAMSlim2!O111,"")</f>
        <v/>
      </c>
      <c r="Q111" s="128" t="str">
        <f aca="false">IFERROR(Limt2!P111/GAMSlim2!P111,"")</f>
        <v/>
      </c>
      <c r="R111" s="128" t="str">
        <f aca="false">IFERROR(Limt2!Q111/GAMSlim2!Q111,"")</f>
        <v/>
      </c>
      <c r="S111" s="128" t="str">
        <f aca="false">IFERROR(Limt2!R111/GAMSlim2!R111,"")</f>
        <v/>
      </c>
      <c r="T111" s="128" t="str">
        <f aca="false">IFERROR(Limt2!S111/GAMSlim2!S111,"")</f>
        <v/>
      </c>
      <c r="U111" s="128" t="str">
        <f aca="false">IFERROR(Limt2!T111/GAMSlim2!T111,"")</f>
        <v/>
      </c>
      <c r="V111" s="128" t="str">
        <f aca="false">IFERROR(Limt2!U111/GAMSlim2!U111,"")</f>
        <v/>
      </c>
      <c r="W111" s="128" t="str">
        <f aca="false">IFERROR(Limt2!V111/GAMSlim2!V111,"")</f>
        <v/>
      </c>
      <c r="X111" s="128" t="str">
        <f aca="false">IFERROR(Limt2!W111/GAMSlim2!W111,"")</f>
        <v/>
      </c>
      <c r="Y111" s="128" t="str">
        <f aca="false">IFERROR(Limt2!X111/GAMSlim2!X111,"")</f>
        <v/>
      </c>
      <c r="Z111" s="128" t="str">
        <f aca="false">IFERROR(Limt2!Y111/GAMSlim2!Y111,"")</f>
        <v/>
      </c>
      <c r="AA111" s="128" t="str">
        <f aca="false">IFERROR(Limt2!Z111/GAMSlim2!Z111,"")</f>
        <v/>
      </c>
      <c r="AB111" s="128" t="str">
        <f aca="false">IFERROR(Limt2!AA111/GAMSlim2!AA111,"")</f>
        <v/>
      </c>
      <c r="AC111" s="128" t="str">
        <f aca="false">IFERROR(Limt2!AB111/GAMSlim2!AB111,"")</f>
        <v/>
      </c>
      <c r="AD111" s="128" t="str">
        <f aca="false">IFERROR(Limt2!AC111/GAMSlim2!AC111,"")</f>
        <v/>
      </c>
      <c r="AE111" s="128" t="str">
        <f aca="false">IFERROR(Limt2!AD111/GAMSlim2!AD111,"")</f>
        <v/>
      </c>
      <c r="AF111" s="128" t="str">
        <f aca="false">IFERROR(Limt2!AE111/GAMSlim2!AE111,"")</f>
        <v/>
      </c>
      <c r="AG111" s="128" t="str">
        <f aca="false">IFERROR(Limt2!AF111/GAMSlim2!AF111,"")</f>
        <v/>
      </c>
      <c r="AH111" s="128" t="str">
        <f aca="false">IFERROR(Limt2!AG111/GAMSlim2!AG111,"")</f>
        <v/>
      </c>
      <c r="AI111" s="128" t="str">
        <f aca="false">IFERROR(Limt2!AH111/GAMSlim2!AH111,"")</f>
        <v/>
      </c>
      <c r="AJ111" s="128" t="str">
        <f aca="false">IFERROR(Limt2!AI111/GAMSlim2!AI111,"")</f>
        <v/>
      </c>
      <c r="AK111" s="128" t="str">
        <f aca="false">IFERROR(Limt2!AJ111/GAMSlim2!AJ111,"")</f>
        <v/>
      </c>
      <c r="AL111" s="128" t="str">
        <f aca="false">IFERROR(Limt2!AK111/GAMSlim2!AK111,"")</f>
        <v/>
      </c>
      <c r="AM111" s="128" t="str">
        <f aca="false">IFERROR(Limt2!AL111/GAMSlim2!AL111,"")</f>
        <v/>
      </c>
      <c r="AN111" s="128" t="str">
        <f aca="false">IFERROR(Limt2!AM111/GAMSlim2!AM111,"")</f>
        <v/>
      </c>
      <c r="AO111" s="128" t="str">
        <f aca="false">IFERROR(Limt2!AN111/GAMSlim2!AN111,"")</f>
        <v/>
      </c>
      <c r="AP111" s="128" t="str">
        <f aca="false">IFERROR(Limt2!AO111/GAMSlim2!AO111,"")</f>
        <v/>
      </c>
      <c r="AQ111" s="128" t="str">
        <f aca="false">IFERROR(Limt2!AP111/GAMSlim2!AP111,"")</f>
        <v/>
      </c>
      <c r="AR111" s="128" t="str">
        <f aca="false">IFERROR(Limt2!AQ111/GAMSlim2!AQ111,"")</f>
        <v/>
      </c>
      <c r="AS111" s="128" t="str">
        <f aca="false">IFERROR(Limt2!AR111/GAMSlim2!AR111,"")</f>
        <v/>
      </c>
      <c r="AT111" s="128" t="str">
        <f aca="false">IFERROR(Limt2!AS111/GAMSlim2!AS111,"")</f>
        <v/>
      </c>
      <c r="AU111" s="128" t="str">
        <f aca="false">IFERROR(Limt2!AT111/GAMSlim2!AT111,"")</f>
        <v/>
      </c>
      <c r="AV111" s="128" t="str">
        <f aca="false">IFERROR(Limt2!AU111/GAMSlim2!AU111,"")</f>
        <v/>
      </c>
      <c r="AW111" s="128" t="str">
        <f aca="false">IFERROR(Limt2!AV111/GAMSlim2!AV111,"")</f>
        <v/>
      </c>
      <c r="AX111" s="128" t="str">
        <f aca="false">IFERROR(Limt2!AW111/GAMSlim2!AW111,"")</f>
        <v/>
      </c>
      <c r="AY111" s="128" t="str">
        <f aca="false">IFERROR(Limt2!AX111/GAMSlim2!AX111,"")</f>
        <v/>
      </c>
      <c r="AZ111" s="128" t="str">
        <f aca="false">IFERROR(Limt2!AY111/GAMSlim2!AY111,"")</f>
        <v/>
      </c>
      <c r="BA111" s="128" t="str">
        <f aca="false">IFERROR(Limt2!AZ111/GAMSlim2!AZ111,"")</f>
        <v/>
      </c>
      <c r="BB111" s="128" t="str">
        <f aca="false">IFERROR(Limt2!BA111/GAMSlim2!BA111,"")</f>
        <v/>
      </c>
      <c r="BC111" s="128" t="str">
        <f aca="false">IFERROR(Limt2!BB111/GAMSlim2!BB111,"")</f>
        <v/>
      </c>
      <c r="BD111" s="128" t="str">
        <f aca="false">IFERROR(Limt2!BC111/GAMSlim2!BC111,"")</f>
        <v/>
      </c>
      <c r="BE111" s="128" t="str">
        <f aca="false">IFERROR(Limt2!BD111/GAMSlim2!BD111,"")</f>
        <v/>
      </c>
      <c r="BF111" s="128" t="str">
        <f aca="false">IFERROR(Limt2!BE111/GAMSlim2!BE111,"")</f>
        <v/>
      </c>
      <c r="BG111" s="128" t="str">
        <f aca="false">IFERROR(Limt2!BF111/GAMSlim2!BF111,"")</f>
        <v/>
      </c>
      <c r="BH111" s="128" t="str">
        <f aca="false">IFERROR(Limt2!BG111/GAMSlim2!BG111,"")</f>
        <v/>
      </c>
      <c r="BI111" s="128" t="str">
        <f aca="false">IFERROR(Limt2!BH111/GAMSlim2!BH111,"")</f>
        <v/>
      </c>
      <c r="BJ111" s="128" t="str">
        <f aca="false">IFERROR(Limt2!BI111/GAMSlim2!BI111,"")</f>
        <v/>
      </c>
    </row>
    <row r="112" customFormat="false" ht="12.75" hidden="false" customHeight="false" outlineLevel="0" collapsed="false">
      <c r="A112" s="0" t="str">
        <f aca="false">Limt2!A112</f>
        <v>Total carbon emissions (GTCO2 per year)</v>
      </c>
      <c r="B112" s="0" t="str">
        <f aca="false">GAMSbase!A112</f>
        <v>Total Carbon Emissions (GTCO2 per year)</v>
      </c>
      <c r="C112" s="128" t="n">
        <f aca="false">IFERROR(Limt2!B112/GAMSlim2!B112,"")</f>
        <v>0.999999999976755</v>
      </c>
      <c r="D112" s="128" t="n">
        <f aca="false">IFERROR(Limt2!C112/GAMSlim2!C112,"")</f>
        <v>1.00000000011856</v>
      </c>
      <c r="E112" s="128" t="n">
        <f aca="false">IFERROR(Limt2!D112/GAMSlim2!D112,"")</f>
        <v>1.00000000004749</v>
      </c>
      <c r="F112" s="128" t="n">
        <f aca="false">IFERROR(Limt2!E112/GAMSlim2!E112,"")</f>
        <v>1.0000000000829</v>
      </c>
      <c r="G112" s="128" t="n">
        <f aca="false">IFERROR(Limt2!F112/GAMSlim2!F112,"")</f>
        <v>1.00000000010254</v>
      </c>
      <c r="H112" s="128" t="n">
        <f aca="false">IFERROR(Limt2!G112/GAMSlim2!G112,"")</f>
        <v>1.00000000014819</v>
      </c>
      <c r="I112" s="128" t="n">
        <f aca="false">IFERROR(Limt2!H112/GAMSlim2!H112,"")</f>
        <v>1.00000000012804</v>
      </c>
      <c r="J112" s="128" t="n">
        <f aca="false">IFERROR(Limt2!I112/GAMSlim2!I112,"")</f>
        <v>0.999999999903182</v>
      </c>
      <c r="K112" s="128" t="n">
        <f aca="false">IFERROR(Limt2!J112/GAMSlim2!J112,"")</f>
        <v>1.00000000021898</v>
      </c>
      <c r="L112" s="128" t="n">
        <f aca="false">IFERROR(Limt2!K112/GAMSlim2!K112,"")</f>
        <v>0.999999999968613</v>
      </c>
      <c r="M112" s="128" t="n">
        <f aca="false">IFERROR(Limt2!L112/GAMSlim2!L112,"")</f>
        <v>1.00000000005644</v>
      </c>
      <c r="N112" s="128" t="n">
        <f aca="false">IFERROR(Limt2!M112/GAMSlim2!M112,"")</f>
        <v>1.000000000127</v>
      </c>
      <c r="O112" s="128" t="n">
        <f aca="false">IFERROR(Limt2!N112/GAMSlim2!N112,"")</f>
        <v>1.000000000127</v>
      </c>
      <c r="P112" s="128" t="n">
        <f aca="false">IFERROR(Limt2!O112/GAMSlim2!O112,"")</f>
        <v>0.999999999906516</v>
      </c>
      <c r="Q112" s="128" t="n">
        <f aca="false">IFERROR(Limt2!P112/GAMSlim2!P112,"")</f>
        <v>0.999999999768714</v>
      </c>
      <c r="R112" s="128" t="n">
        <f aca="false">IFERROR(Limt2!Q112/GAMSlim2!Q112,"")</f>
        <v>0.999999999940966</v>
      </c>
      <c r="S112" s="128" t="n">
        <f aca="false">IFERROR(Limt2!R112/GAMSlim2!R112,"")</f>
        <v>1.00000000015628</v>
      </c>
      <c r="T112" s="128" t="n">
        <f aca="false">IFERROR(Limt2!S112/GAMSlim2!S112,"")</f>
        <v>0.999999999348847</v>
      </c>
      <c r="U112" s="128" t="n">
        <f aca="false">IFERROR(Limt2!T112/GAMSlim2!T112,"")</f>
        <v>1.00000000051051</v>
      </c>
      <c r="V112" s="128" t="n">
        <f aca="false">IFERROR(Limt2!U112/GAMSlim2!U112,"")</f>
        <v>0.999999999694595</v>
      </c>
      <c r="W112" s="128" t="n">
        <f aca="false">IFERROR(Limt2!V112/GAMSlim2!V112,"")</f>
        <v>0.999999998842799</v>
      </c>
      <c r="X112" s="128" t="n">
        <f aca="false">IFERROR(Limt2!W112/GAMSlim2!W112,"")</f>
        <v>1.00000000045461</v>
      </c>
      <c r="Y112" s="128" t="n">
        <f aca="false">IFERROR(Limt2!X112/GAMSlim2!X112,"")</f>
        <v>1.00000000058205</v>
      </c>
      <c r="Z112" s="128" t="n">
        <f aca="false">IFERROR(Limt2!Y112/GAMSlim2!Y112,"")</f>
        <v>1.0000000010378</v>
      </c>
      <c r="AA112" s="128" t="n">
        <f aca="false">IFERROR(Limt2!Z112/GAMSlim2!Z112,"")</f>
        <v>1.00000000086336</v>
      </c>
      <c r="AB112" s="128" t="n">
        <f aca="false">IFERROR(Limt2!AA112/GAMSlim2!AA112,"")</f>
        <v>1.00000000173287</v>
      </c>
      <c r="AC112" s="128" t="n">
        <f aca="false">IFERROR(Limt2!AB112/GAMSlim2!AB112,"")</f>
        <v>1.00000000118519</v>
      </c>
      <c r="AD112" s="128" t="n">
        <f aca="false">IFERROR(Limt2!AC112/GAMSlim2!AC112,"")</f>
        <v>1.00000000118519</v>
      </c>
      <c r="AE112" s="128" t="n">
        <f aca="false">IFERROR(Limt2!AD112/GAMSlim2!AD112,"")</f>
        <v>1.00000000431846</v>
      </c>
      <c r="AF112" s="128" t="n">
        <f aca="false">IFERROR(Limt2!AE112/GAMSlim2!AE112,"")</f>
        <v>0.999999999523685</v>
      </c>
      <c r="AG112" s="128" t="n">
        <f aca="false">IFERROR(Limt2!AF112/GAMSlim2!AF112,"")</f>
        <v>1.00000000034523</v>
      </c>
      <c r="AH112" s="128" t="n">
        <f aca="false">IFERROR(Limt2!AG112/GAMSlim2!AG112,"")</f>
        <v>1.00000000015673</v>
      </c>
      <c r="AI112" s="128" t="n">
        <f aca="false">IFERROR(Limt2!AH112/GAMSlim2!AH112,"")</f>
        <v>1.00000000027671</v>
      </c>
      <c r="AJ112" s="128" t="n">
        <f aca="false">IFERROR(Limt2!AI112/GAMSlim2!AI112,"")</f>
        <v>0.999999999953432</v>
      </c>
      <c r="AK112" s="128" t="n">
        <f aca="false">IFERROR(Limt2!AJ112/GAMSlim2!AJ112,"")</f>
        <v>1.00000000009095</v>
      </c>
      <c r="AL112" s="128" t="n">
        <f aca="false">IFERROR(Limt2!AK112/GAMSlim2!AK112,"")</f>
        <v>1.00000000025112</v>
      </c>
      <c r="AM112" s="128" t="n">
        <f aca="false">IFERROR(Limt2!AL112/GAMSlim2!AL112,"")</f>
        <v>1.00000000011563</v>
      </c>
      <c r="AN112" s="128" t="n">
        <f aca="false">IFERROR(Limt2!AM112/GAMSlim2!AM112,"")</f>
        <v>1.00000000019198</v>
      </c>
      <c r="AO112" s="128" t="n">
        <f aca="false">IFERROR(Limt2!AN112/GAMSlim2!AN112,"")</f>
        <v>0.999999999898755</v>
      </c>
      <c r="AP112" s="128" t="n">
        <f aca="false">IFERROR(Limt2!AO112/GAMSlim2!AO112,"")</f>
        <v>1.00000000017316</v>
      </c>
      <c r="AQ112" s="128" t="n">
        <f aca="false">IFERROR(Limt2!AP112/GAMSlim2!AP112,"")</f>
        <v>0.999999999757944</v>
      </c>
      <c r="AR112" s="128" t="n">
        <f aca="false">IFERROR(Limt2!AQ112/GAMSlim2!AQ112,"")</f>
        <v>0.999999999736037</v>
      </c>
      <c r="AS112" s="128" t="n">
        <f aca="false">IFERROR(Limt2!AR112/GAMSlim2!AR112,"")</f>
        <v>1.00000000011612</v>
      </c>
      <c r="AT112" s="128" t="n">
        <f aca="false">IFERROR(Limt2!AS112/GAMSlim2!AS112,"")</f>
        <v>0.999999999568872</v>
      </c>
      <c r="AU112" s="128" t="n">
        <f aca="false">IFERROR(Limt2!AT112/GAMSlim2!AT112,"")</f>
        <v>1.00000000012882</v>
      </c>
      <c r="AV112" s="128" t="n">
        <f aca="false">IFERROR(Limt2!AU112/GAMSlim2!AU112,"")</f>
        <v>0.999999999720599</v>
      </c>
      <c r="AW112" s="128" t="n">
        <f aca="false">IFERROR(Limt2!AV112/GAMSlim2!AV112,"")</f>
        <v>0.999999999609993</v>
      </c>
      <c r="AX112" s="128" t="n">
        <f aca="false">IFERROR(Limt2!AW112/GAMSlim2!AW112,"")</f>
        <v>1.00000000052374</v>
      </c>
      <c r="AY112" s="128" t="n">
        <f aca="false">IFERROR(Limt2!AX112/GAMSlim2!AX112,"")</f>
        <v>1.00000000046567</v>
      </c>
      <c r="AZ112" s="128" t="n">
        <f aca="false">IFERROR(Limt2!AY112/GAMSlim2!AY112,"")</f>
        <v>0.999999999528139</v>
      </c>
      <c r="BA112" s="128" t="n">
        <f aca="false">IFERROR(Limt2!AZ112/GAMSlim2!AZ112,"")</f>
        <v>1.00000000069862</v>
      </c>
      <c r="BB112" s="128" t="n">
        <f aca="false">IFERROR(Limt2!BA112/GAMSlim2!BA112,"")</f>
        <v>1.00000000098343</v>
      </c>
      <c r="BC112" s="128" t="n">
        <f aca="false">IFERROR(Limt2!BB112/GAMSlim2!BB112,"")</f>
        <v>0.999999990819242</v>
      </c>
      <c r="BD112" s="128" t="n">
        <f aca="false">IFERROR(Limt2!BC112/GAMSlim2!BC112,"")</f>
        <v>1.00000000088539</v>
      </c>
      <c r="BE112" s="128" t="n">
        <f aca="false">IFERROR(Limt2!BD112/GAMSlim2!BD112,"")</f>
        <v>1.00000000037404</v>
      </c>
      <c r="BF112" s="128" t="n">
        <f aca="false">IFERROR(Limt2!BE112/GAMSlim2!BE112,"")</f>
        <v>0.999999999812816</v>
      </c>
      <c r="BG112" s="128" t="n">
        <f aca="false">IFERROR(Limt2!BF112/GAMSlim2!BF112,"")</f>
        <v>1.00000000014774</v>
      </c>
      <c r="BH112" s="128" t="n">
        <f aca="false">IFERROR(Limt2!BG112/GAMSlim2!BG112,"")</f>
        <v>0.999999999999946</v>
      </c>
      <c r="BI112" s="128" t="n">
        <f aca="false">IFERROR(Limt2!BH112/GAMSlim2!BH112,"")</f>
        <v>1.00000000008651</v>
      </c>
      <c r="BJ112" s="128" t="n">
        <f aca="false">IFERROR(Limt2!BI112/GAMSlim2!BI112,"")</f>
        <v>1.00000000004285</v>
      </c>
    </row>
    <row r="113" customFormat="false" ht="12.75" hidden="false" customHeight="false" outlineLevel="0" collapsed="false">
      <c r="A113" s="0" t="str">
        <f aca="false">Limt2!A113</f>
        <v>Industrial emissions (GTCO2 per year)</v>
      </c>
      <c r="B113" s="0" t="str">
        <f aca="false">GAMSbase!A113</f>
        <v>Industrial Emissions (GTCO2 per year)</v>
      </c>
      <c r="C113" s="128" t="n">
        <f aca="false">IFERROR(Limt2!B113/GAMSlim2!B113,"")</f>
        <v>0.999999999973676</v>
      </c>
      <c r="D113" s="128" t="n">
        <f aca="false">IFERROR(Limt2!C113/GAMSlim2!C113,"")</f>
        <v>1.00000000013039</v>
      </c>
      <c r="E113" s="128" t="n">
        <f aca="false">IFERROR(Limt2!D113/GAMSlim2!D113,"")</f>
        <v>1.00000000005115</v>
      </c>
      <c r="F113" s="128" t="n">
        <f aca="false">IFERROR(Limt2!E113/GAMSlim2!E113,"")</f>
        <v>1.00000000008796</v>
      </c>
      <c r="G113" s="128" t="n">
        <f aca="false">IFERROR(Limt2!F113/GAMSlim2!F113,"")</f>
        <v>1.00000000010768</v>
      </c>
      <c r="H113" s="128" t="n">
        <f aca="false">IFERROR(Limt2!G113/GAMSlim2!G113,"")</f>
        <v>1.00000000015454</v>
      </c>
      <c r="I113" s="128" t="n">
        <f aca="false">IFERROR(Limt2!H113/GAMSlim2!H113,"")</f>
        <v>1.00000000013303</v>
      </c>
      <c r="J113" s="128" t="n">
        <f aca="false">IFERROR(Limt2!I113/GAMSlim2!I113,"")</f>
        <v>0.999999999899394</v>
      </c>
      <c r="K113" s="128" t="n">
        <f aca="false">IFERROR(Limt2!J113/GAMSlim2!J113,"")</f>
        <v>1.00000000022942</v>
      </c>
      <c r="L113" s="128" t="n">
        <f aca="false">IFERROR(Limt2!K113/GAMSlim2!K113,"")</f>
        <v>0.999999999964946</v>
      </c>
      <c r="M113" s="128" t="str">
        <f aca="false">IFERROR(Limt2!L113/GAMSlim2!L113,"")</f>
        <v/>
      </c>
      <c r="N113" s="128" t="str">
        <f aca="false">IFERROR(Limt2!M113/GAMSlim2!M113,"")</f>
        <v/>
      </c>
      <c r="O113" s="128" t="str">
        <f aca="false">IFERROR(Limt2!N113/GAMSlim2!N113,"")</f>
        <v/>
      </c>
      <c r="P113" s="128" t="str">
        <f aca="false">IFERROR(Limt2!O113/GAMSlim2!O113,"")</f>
        <v/>
      </c>
      <c r="Q113" s="128" t="str">
        <f aca="false">IFERROR(Limt2!P113/GAMSlim2!P113,"")</f>
        <v/>
      </c>
      <c r="R113" s="128" t="str">
        <f aca="false">IFERROR(Limt2!Q113/GAMSlim2!Q113,"")</f>
        <v/>
      </c>
      <c r="S113" s="128" t="str">
        <f aca="false">IFERROR(Limt2!R113/GAMSlim2!R113,"")</f>
        <v/>
      </c>
      <c r="T113" s="128" t="str">
        <f aca="false">IFERROR(Limt2!S113/GAMSlim2!S113,"")</f>
        <v/>
      </c>
      <c r="U113" s="128" t="n">
        <f aca="false">IFERROR(Limt2!T113/GAMSlim2!T113,"")</f>
        <v>1.0000000005318</v>
      </c>
      <c r="V113" s="128" t="n">
        <f aca="false">IFERROR(Limt2!U113/GAMSlim2!U113,"")</f>
        <v>0.999999999699783</v>
      </c>
      <c r="W113" s="128" t="n">
        <f aca="false">IFERROR(Limt2!V113/GAMSlim2!V113,"")</f>
        <v>0.999999998817477</v>
      </c>
      <c r="X113" s="128" t="n">
        <f aca="false">IFERROR(Limt2!W113/GAMSlim2!W113,"")</f>
        <v>1.00000000045248</v>
      </c>
      <c r="Y113" s="128" t="n">
        <f aca="false">IFERROR(Limt2!X113/GAMSlim2!X113,"")</f>
        <v>1.00000000059254</v>
      </c>
      <c r="Z113" s="128" t="n">
        <f aca="false">IFERROR(Limt2!Y113/GAMSlim2!Y113,"")</f>
        <v>1.00000000106095</v>
      </c>
      <c r="AA113" s="128" t="n">
        <f aca="false">IFERROR(Limt2!Z113/GAMSlim2!Z113,"")</f>
        <v>1.00000000086949</v>
      </c>
      <c r="AB113" s="128" t="n">
        <f aca="false">IFERROR(Limt2!AA113/GAMSlim2!AA113,"")</f>
        <v>1.00000000176691</v>
      </c>
      <c r="AC113" s="128" t="str">
        <f aca="false">IFERROR(Limt2!AB113/GAMSlim2!AB113,"")</f>
        <v/>
      </c>
      <c r="AD113" s="128" t="str">
        <f aca="false">IFERROR(Limt2!AC113/GAMSlim2!AC113,"")</f>
        <v/>
      </c>
      <c r="AE113" s="128" t="str">
        <f aca="false">IFERROR(Limt2!AD113/GAMSlim2!AD113,"")</f>
        <v/>
      </c>
      <c r="AF113" s="128" t="n">
        <f aca="false">IFERROR(Limt2!AE113/GAMSlim2!AE113,"")</f>
        <v>0.999999999528177</v>
      </c>
      <c r="AG113" s="128" t="n">
        <f aca="false">IFERROR(Limt2!AF113/GAMSlim2!AF113,"")</f>
        <v>1.00000000034134</v>
      </c>
      <c r="AH113" s="128" t="n">
        <f aca="false">IFERROR(Limt2!AG113/GAMSlim2!AG113,"")</f>
        <v>1.00000000015688</v>
      </c>
      <c r="AI113" s="128" t="n">
        <f aca="false">IFERROR(Limt2!AH113/GAMSlim2!AH113,"")</f>
        <v>1.0000000002752</v>
      </c>
      <c r="AJ113" s="128" t="n">
        <f aca="false">IFERROR(Limt2!AI113/GAMSlim2!AI113,"")</f>
        <v>0.999999999953082</v>
      </c>
      <c r="AK113" s="128" t="n">
        <f aca="false">IFERROR(Limt2!AJ113/GAMSlim2!AJ113,"")</f>
        <v>1.00000000009068</v>
      </c>
      <c r="AL113" s="128" t="n">
        <f aca="false">IFERROR(Limt2!AK113/GAMSlim2!AK113,"")</f>
        <v>1.00000000025226</v>
      </c>
      <c r="AM113" s="128" t="n">
        <f aca="false">IFERROR(Limt2!AL113/GAMSlim2!AL113,"")</f>
        <v>1.00000000011655</v>
      </c>
      <c r="AN113" s="128" t="n">
        <f aca="false">IFERROR(Limt2!AM113/GAMSlim2!AM113,"")</f>
        <v>1.00000000019133</v>
      </c>
      <c r="AO113" s="128" t="n">
        <f aca="false">IFERROR(Limt2!AN113/GAMSlim2!AN113,"")</f>
        <v>0.99999999989821</v>
      </c>
      <c r="AP113" s="128" t="n">
        <f aca="false">IFERROR(Limt2!AO113/GAMSlim2!AO113,"")</f>
        <v>1.00000000017511</v>
      </c>
      <c r="AQ113" s="128" t="n">
        <f aca="false">IFERROR(Limt2!AP113/GAMSlim2!AP113,"")</f>
        <v>0.999999999755207</v>
      </c>
      <c r="AR113" s="128" t="n">
        <f aca="false">IFERROR(Limt2!AQ113/GAMSlim2!AQ113,"")</f>
        <v>0.999999999735585</v>
      </c>
      <c r="AS113" s="128" t="n">
        <f aca="false">IFERROR(Limt2!AR113/GAMSlim2!AR113,"")</f>
        <v>1.00000000011344</v>
      </c>
      <c r="AT113" s="128" t="n">
        <f aca="false">IFERROR(Limt2!AS113/GAMSlim2!AS113,"")</f>
        <v>0.999999999566452</v>
      </c>
      <c r="AU113" s="128" t="n">
        <f aca="false">IFERROR(Limt2!AT113/GAMSlim2!AT113,"")</f>
        <v>1.00000000012808</v>
      </c>
      <c r="AV113" s="128" t="n">
        <f aca="false">IFERROR(Limt2!AU113/GAMSlim2!AU113,"")</f>
        <v>0.999999999718351</v>
      </c>
      <c r="AW113" s="128" t="n">
        <f aca="false">IFERROR(Limt2!AV113/GAMSlim2!AV113,"")</f>
        <v>0.999999999611512</v>
      </c>
      <c r="AX113" s="128" t="n">
        <f aca="false">IFERROR(Limt2!AW113/GAMSlim2!AW113,"")</f>
        <v>1.0000000005213</v>
      </c>
      <c r="AY113" s="128" t="n">
        <f aca="false">IFERROR(Limt2!AX113/GAMSlim2!AX113,"")</f>
        <v>1.00000000047167</v>
      </c>
      <c r="AZ113" s="128" t="n">
        <f aca="false">IFERROR(Limt2!AY113/GAMSlim2!AY113,"")</f>
        <v>0.999999999524429</v>
      </c>
      <c r="BA113" s="128" t="n">
        <f aca="false">IFERROR(Limt2!AZ113/GAMSlim2!AZ113,"")</f>
        <v>1.00000000069372</v>
      </c>
      <c r="BB113" s="128" t="n">
        <f aca="false">IFERROR(Limt2!BA113/GAMSlim2!BA113,"")</f>
        <v>1.00000000096519</v>
      </c>
      <c r="BC113" s="128" t="n">
        <f aca="false">IFERROR(Limt2!BB113/GAMSlim2!BB113,"")</f>
        <v>0.99999999067372</v>
      </c>
      <c r="BD113" s="128" t="n">
        <f aca="false">IFERROR(Limt2!BC113/GAMSlim2!BC113,"")</f>
        <v>1.0000000008738</v>
      </c>
      <c r="BE113" s="128" t="n">
        <f aca="false">IFERROR(Limt2!BD113/GAMSlim2!BD113,"")</f>
        <v>1.00000000037266</v>
      </c>
      <c r="BF113" s="128" t="n">
        <f aca="false">IFERROR(Limt2!BE113/GAMSlim2!BE113,"")</f>
        <v>0.999999999810756</v>
      </c>
      <c r="BG113" s="128" t="n">
        <f aca="false">IFERROR(Limt2!BF113/GAMSlim2!BF113,"")</f>
        <v>1.00000000014852</v>
      </c>
      <c r="BH113" s="128" t="n">
        <f aca="false">IFERROR(Limt2!BG113/GAMSlim2!BG113,"")</f>
        <v>0.999999999999745</v>
      </c>
      <c r="BI113" s="128" t="n">
        <f aca="false">IFERROR(Limt2!BH113/GAMSlim2!BH113,"")</f>
        <v>1.00000000008616</v>
      </c>
      <c r="BJ113" s="128" t="n">
        <f aca="false">IFERROR(Limt2!BI113/GAMSlim2!BI113,"")</f>
        <v>1.0000000000433</v>
      </c>
    </row>
    <row r="114" customFormat="false" ht="12.75" hidden="false" customHeight="false" outlineLevel="0" collapsed="false">
      <c r="A114" s="0" t="str">
        <f aca="false">Limt2!A114</f>
        <v>World emissions intensity (sigma)</v>
      </c>
      <c r="B114" s="0" t="str">
        <f aca="false">GAMSbase!A114</f>
        <v>World Emissions Intensity (sigma)</v>
      </c>
      <c r="C114" s="128" t="n">
        <f aca="false">IFERROR(Limt2!B114/GAMSlim2!B114,"")</f>
        <v>1.00000000009096</v>
      </c>
      <c r="D114" s="128" t="n">
        <f aca="false">IFERROR(Limt2!C114/GAMSlim2!C114,"")</f>
        <v>1.0000000000642</v>
      </c>
      <c r="E114" s="128" t="n">
        <f aca="false">IFERROR(Limt2!D114/GAMSlim2!D114,"")</f>
        <v>1.00000000008106</v>
      </c>
      <c r="F114" s="128" t="n">
        <f aca="false">IFERROR(Limt2!E114/GAMSlim2!E114,"")</f>
        <v>1.00000000002893</v>
      </c>
      <c r="G114" s="128" t="n">
        <f aca="false">IFERROR(Limt2!F114/GAMSlim2!F114,"")</f>
        <v>1.00000000005658</v>
      </c>
      <c r="H114" s="128" t="n">
        <f aca="false">IFERROR(Limt2!G114/GAMSlim2!G114,"")</f>
        <v>1.00000000011855</v>
      </c>
      <c r="I114" s="128" t="n">
        <f aca="false">IFERROR(Limt2!H114/GAMSlim2!H114,"")</f>
        <v>1.00000000019536</v>
      </c>
      <c r="J114" s="128" t="n">
        <f aca="false">IFERROR(Limt2!I114/GAMSlim2!I114,"")</f>
        <v>0.999999999427638</v>
      </c>
      <c r="K114" s="128" t="n">
        <f aca="false">IFERROR(Limt2!J114/GAMSlim2!J114,"")</f>
        <v>1.00000000032919</v>
      </c>
      <c r="L114" s="128" t="n">
        <f aca="false">IFERROR(Limt2!K114/GAMSlim2!K114,"")</f>
        <v>1.00000000077031</v>
      </c>
      <c r="M114" s="128" t="str">
        <f aca="false">IFERROR(Limt2!L114/GAMSlim2!L114,"")</f>
        <v/>
      </c>
      <c r="N114" s="128" t="str">
        <f aca="false">IFERROR(Limt2!M114/GAMSlim2!M114,"")</f>
        <v/>
      </c>
      <c r="O114" s="128" t="str">
        <f aca="false">IFERROR(Limt2!N114/GAMSlim2!N114,"")</f>
        <v/>
      </c>
      <c r="P114" s="128" t="str">
        <f aca="false">IFERROR(Limt2!O114/GAMSlim2!O114,"")</f>
        <v/>
      </c>
      <c r="Q114" s="128" t="str">
        <f aca="false">IFERROR(Limt2!P114/GAMSlim2!P114,"")</f>
        <v/>
      </c>
      <c r="R114" s="128" t="str">
        <f aca="false">IFERROR(Limt2!Q114/GAMSlim2!Q114,"")</f>
        <v/>
      </c>
      <c r="S114" s="128" t="str">
        <f aca="false">IFERROR(Limt2!R114/GAMSlim2!R114,"")</f>
        <v/>
      </c>
      <c r="T114" s="128" t="str">
        <f aca="false">IFERROR(Limt2!S114/GAMSlim2!S114,"")</f>
        <v/>
      </c>
      <c r="U114" s="128" t="n">
        <f aca="false">IFERROR(Limt2!T114/GAMSlim2!T114,"")</f>
        <v>1.00000000815788</v>
      </c>
      <c r="V114" s="128" t="n">
        <f aca="false">IFERROR(Limt2!U114/GAMSlim2!U114,"")</f>
        <v>0.99999999595777</v>
      </c>
      <c r="W114" s="128" t="n">
        <f aca="false">IFERROR(Limt2!V114/GAMSlim2!V114,"")</f>
        <v>1.00000000085838</v>
      </c>
      <c r="X114" s="128" t="n">
        <f aca="false">IFERROR(Limt2!W114/GAMSlim2!W114,"")</f>
        <v>1.00000000849401</v>
      </c>
      <c r="Y114" s="128" t="n">
        <f aca="false">IFERROR(Limt2!X114/GAMSlim2!X114,"")</f>
        <v>1.00000000269186</v>
      </c>
      <c r="Z114" s="128" t="n">
        <f aca="false">IFERROR(Limt2!Y114/GAMSlim2!Y114,"")</f>
        <v>0.999999997258575</v>
      </c>
      <c r="AA114" s="128" t="n">
        <f aca="false">IFERROR(Limt2!Z114/GAMSlim2!Z114,"")</f>
        <v>0.999999998404019</v>
      </c>
      <c r="AB114" s="128" t="n">
        <f aca="false">IFERROR(Limt2!AA114/GAMSlim2!AA114,"")</f>
        <v>0.999999993446373</v>
      </c>
      <c r="AC114" s="128" t="str">
        <f aca="false">IFERROR(Limt2!AB114/GAMSlim2!AB114,"")</f>
        <v/>
      </c>
      <c r="AD114" s="128" t="str">
        <f aca="false">IFERROR(Limt2!AC114/GAMSlim2!AC114,"")</f>
        <v/>
      </c>
      <c r="AE114" s="128" t="str">
        <f aca="false">IFERROR(Limt2!AD114/GAMSlim2!AD114,"")</f>
        <v/>
      </c>
      <c r="AF114" s="128" t="n">
        <f aca="false">IFERROR(Limt2!AE114/GAMSlim2!AE114,"")</f>
        <v>0.999999996543844</v>
      </c>
      <c r="AG114" s="128" t="n">
        <f aca="false">IFERROR(Limt2!AF114/GAMSlim2!AF114,"")</f>
        <v>0.999999998161038</v>
      </c>
      <c r="AH114" s="128" t="n">
        <f aca="false">IFERROR(Limt2!AG114/GAMSlim2!AG114,"")</f>
        <v>0.99999999946275</v>
      </c>
      <c r="AI114" s="128" t="n">
        <f aca="false">IFERROR(Limt2!AH114/GAMSlim2!AH114,"")</f>
        <v>0.999999999155984</v>
      </c>
      <c r="AJ114" s="128" t="n">
        <f aca="false">IFERROR(Limt2!AI114/GAMSlim2!AI114,"")</f>
        <v>1.00000000197036</v>
      </c>
      <c r="AK114" s="128" t="n">
        <f aca="false">IFERROR(Limt2!AJ114/GAMSlim2!AJ114,"")</f>
        <v>1.00000000201161</v>
      </c>
      <c r="AL114" s="128" t="n">
        <f aca="false">IFERROR(Limt2!AK114/GAMSlim2!AK114,"")</f>
        <v>1.00000000035971</v>
      </c>
      <c r="AM114" s="128" t="n">
        <f aca="false">IFERROR(Limt2!AL114/GAMSlim2!AL114,"")</f>
        <v>0.999999999432328</v>
      </c>
      <c r="AN114" s="128" t="n">
        <f aca="false">IFERROR(Limt2!AM114/GAMSlim2!AM114,"")</f>
        <v>0.999999999995984</v>
      </c>
      <c r="AO114" s="128" t="n">
        <f aca="false">IFERROR(Limt2!AN114/GAMSlim2!AN114,"")</f>
        <v>1.00000000238661</v>
      </c>
      <c r="AP114" s="128" t="n">
        <f aca="false">IFERROR(Limt2!AO114/GAMSlim2!AO114,"")</f>
        <v>1.00000000172939</v>
      </c>
      <c r="AQ114" s="128" t="n">
        <f aca="false">IFERROR(Limt2!AP114/GAMSlim2!AP114,"")</f>
        <v>0.999999998903397</v>
      </c>
      <c r="AR114" s="128" t="n">
        <f aca="false">IFERROR(Limt2!AQ114/GAMSlim2!AQ114,"")</f>
        <v>1.00000000304233</v>
      </c>
      <c r="AS114" s="128" t="n">
        <f aca="false">IFERROR(Limt2!AR114/GAMSlim2!AR114,"")</f>
        <v>1.00000000495965</v>
      </c>
      <c r="AT114" s="128" t="n">
        <f aca="false">IFERROR(Limt2!AS114/GAMSlim2!AS114,"")</f>
        <v>0.999999999797236</v>
      </c>
      <c r="AU114" s="128" t="n">
        <f aca="false">IFERROR(Limt2!AT114/GAMSlim2!AT114,"")</f>
        <v>1.00000000126685</v>
      </c>
      <c r="AV114" s="128" t="n">
        <f aca="false">IFERROR(Limt2!AU114/GAMSlim2!AU114,"")</f>
        <v>0.999999991997356</v>
      </c>
      <c r="AW114" s="128" t="n">
        <f aca="false">IFERROR(Limt2!AV114/GAMSlim2!AV114,"")</f>
        <v>0.999999996246766</v>
      </c>
      <c r="AX114" s="128" t="n">
        <f aca="false">IFERROR(Limt2!AW114/GAMSlim2!AW114,"")</f>
        <v>1.00000000721674</v>
      </c>
      <c r="AY114" s="128" t="n">
        <f aca="false">IFERROR(Limt2!AX114/GAMSlim2!AX114,"")</f>
        <v>1.00000000551989</v>
      </c>
      <c r="AZ114" s="128" t="n">
        <f aca="false">IFERROR(Limt2!AY114/GAMSlim2!AY114,"")</f>
        <v>0.999999991336266</v>
      </c>
      <c r="BA114" s="128" t="n">
        <f aca="false">IFERROR(Limt2!AZ114/GAMSlim2!AZ114,"")</f>
        <v>0.999999999601015</v>
      </c>
      <c r="BB114" s="128" t="n">
        <f aca="false">IFERROR(Limt2!BA114/GAMSlim2!BA114,"")</f>
        <v>0.999999998750651</v>
      </c>
      <c r="BC114" s="128" t="n">
        <f aca="false">IFERROR(Limt2!BB114/GAMSlim2!BB114,"")</f>
        <v>0.999999924386598</v>
      </c>
      <c r="BD114" s="128" t="n">
        <f aca="false">IFERROR(Limt2!BC114/GAMSlim2!BC114,"")</f>
        <v>0.999999991597109</v>
      </c>
      <c r="BE114" s="128" t="n">
        <f aca="false">IFERROR(Limt2!BD114/GAMSlim2!BD114,"")</f>
        <v>1.00000000816635</v>
      </c>
      <c r="BF114" s="128" t="n">
        <f aca="false">IFERROR(Limt2!BE114/GAMSlim2!BE114,"")</f>
        <v>1.00000000130035</v>
      </c>
      <c r="BG114" s="128" t="n">
        <f aca="false">IFERROR(Limt2!BF114/GAMSlim2!BF114,"")</f>
        <v>0.999999997527741</v>
      </c>
      <c r="BH114" s="128" t="n">
        <f aca="false">IFERROR(Limt2!BG114/GAMSlim2!BG114,"")</f>
        <v>1.00000000113965</v>
      </c>
      <c r="BI114" s="128" t="n">
        <f aca="false">IFERROR(Limt2!BH114/GAMSlim2!BH114,"")</f>
        <v>1.00000000022635</v>
      </c>
      <c r="BJ114" s="128" t="n">
        <f aca="false">IFERROR(Limt2!BI114/GAMSlim2!BI114,"")</f>
        <v>0.999999999213064</v>
      </c>
    </row>
    <row r="115" customFormat="false" ht="12.75" hidden="false" customHeight="false" outlineLevel="0" collapsed="false">
      <c r="A115" s="0" t="str">
        <f aca="false">Limt2!A115</f>
        <v>CAPITAL ACCUMULATION</v>
      </c>
      <c r="B115" s="0" t="str">
        <f aca="false">GAMSbase!A115</f>
        <v>* CAPITAL ACCUMULATION</v>
      </c>
      <c r="C115" s="128" t="str">
        <f aca="false">IFERROR(Limt2!B115/GAMSlim2!B115,"")</f>
        <v/>
      </c>
      <c r="D115" s="128" t="str">
        <f aca="false">IFERROR(Limt2!C115/GAMSlim2!C115,"")</f>
        <v/>
      </c>
      <c r="E115" s="128" t="str">
        <f aca="false">IFERROR(Limt2!D115/GAMSlim2!D115,"")</f>
        <v/>
      </c>
      <c r="F115" s="128" t="str">
        <f aca="false">IFERROR(Limt2!E115/GAMSlim2!E115,"")</f>
        <v/>
      </c>
      <c r="G115" s="128" t="str">
        <f aca="false">IFERROR(Limt2!F115/GAMSlim2!F115,"")</f>
        <v/>
      </c>
      <c r="H115" s="128" t="str">
        <f aca="false">IFERROR(Limt2!G115/GAMSlim2!G115,"")</f>
        <v/>
      </c>
      <c r="I115" s="128" t="str">
        <f aca="false">IFERROR(Limt2!H115/GAMSlim2!H115,"")</f>
        <v/>
      </c>
      <c r="J115" s="128" t="str">
        <f aca="false">IFERROR(Limt2!I115/GAMSlim2!I115,"")</f>
        <v/>
      </c>
      <c r="K115" s="128" t="str">
        <f aca="false">IFERROR(Limt2!J115/GAMSlim2!J115,"")</f>
        <v/>
      </c>
      <c r="L115" s="128" t="str">
        <f aca="false">IFERROR(Limt2!K115/GAMSlim2!K115,"")</f>
        <v/>
      </c>
      <c r="M115" s="128" t="str">
        <f aca="false">IFERROR(Limt2!L115/GAMSlim2!L115,"")</f>
        <v/>
      </c>
      <c r="N115" s="128" t="str">
        <f aca="false">IFERROR(Limt2!M115/GAMSlim2!M115,"")</f>
        <v/>
      </c>
      <c r="O115" s="128" t="str">
        <f aca="false">IFERROR(Limt2!N115/GAMSlim2!N115,"")</f>
        <v/>
      </c>
      <c r="P115" s="128" t="str">
        <f aca="false">IFERROR(Limt2!O115/GAMSlim2!O115,"")</f>
        <v/>
      </c>
      <c r="Q115" s="128" t="str">
        <f aca="false">IFERROR(Limt2!P115/GAMSlim2!P115,"")</f>
        <v/>
      </c>
      <c r="R115" s="128" t="str">
        <f aca="false">IFERROR(Limt2!Q115/GAMSlim2!Q115,"")</f>
        <v/>
      </c>
      <c r="S115" s="128" t="str">
        <f aca="false">IFERROR(Limt2!R115/GAMSlim2!R115,"")</f>
        <v/>
      </c>
      <c r="T115" s="128" t="str">
        <f aca="false">IFERROR(Limt2!S115/GAMSlim2!S115,"")</f>
        <v/>
      </c>
      <c r="U115" s="128" t="str">
        <f aca="false">IFERROR(Limt2!T115/GAMSlim2!T115,"")</f>
        <v/>
      </c>
      <c r="V115" s="128" t="str">
        <f aca="false">IFERROR(Limt2!U115/GAMSlim2!U115,"")</f>
        <v/>
      </c>
      <c r="W115" s="128" t="str">
        <f aca="false">IFERROR(Limt2!V115/GAMSlim2!V115,"")</f>
        <v/>
      </c>
      <c r="X115" s="128" t="str">
        <f aca="false">IFERROR(Limt2!W115/GAMSlim2!W115,"")</f>
        <v/>
      </c>
      <c r="Y115" s="128" t="str">
        <f aca="false">IFERROR(Limt2!X115/GAMSlim2!X115,"")</f>
        <v/>
      </c>
      <c r="Z115" s="128" t="str">
        <f aca="false">IFERROR(Limt2!Y115/GAMSlim2!Y115,"")</f>
        <v/>
      </c>
      <c r="AA115" s="128" t="str">
        <f aca="false">IFERROR(Limt2!Z115/GAMSlim2!Z115,"")</f>
        <v/>
      </c>
      <c r="AB115" s="128" t="str">
        <f aca="false">IFERROR(Limt2!AA115/GAMSlim2!AA115,"")</f>
        <v/>
      </c>
      <c r="AC115" s="128" t="str">
        <f aca="false">IFERROR(Limt2!AB115/GAMSlim2!AB115,"")</f>
        <v/>
      </c>
      <c r="AD115" s="128" t="str">
        <f aca="false">IFERROR(Limt2!AC115/GAMSlim2!AC115,"")</f>
        <v/>
      </c>
      <c r="AE115" s="128" t="str">
        <f aca="false">IFERROR(Limt2!AD115/GAMSlim2!AD115,"")</f>
        <v/>
      </c>
      <c r="AF115" s="128" t="str">
        <f aca="false">IFERROR(Limt2!AE115/GAMSlim2!AE115,"")</f>
        <v/>
      </c>
      <c r="AG115" s="128" t="str">
        <f aca="false">IFERROR(Limt2!AF115/GAMSlim2!AF115,"")</f>
        <v/>
      </c>
      <c r="AH115" s="128" t="str">
        <f aca="false">IFERROR(Limt2!AG115/GAMSlim2!AG115,"")</f>
        <v/>
      </c>
      <c r="AI115" s="128" t="str">
        <f aca="false">IFERROR(Limt2!AH115/GAMSlim2!AH115,"")</f>
        <v/>
      </c>
      <c r="AJ115" s="128" t="str">
        <f aca="false">IFERROR(Limt2!AI115/GAMSlim2!AI115,"")</f>
        <v/>
      </c>
      <c r="AK115" s="128" t="str">
        <f aca="false">IFERROR(Limt2!AJ115/GAMSlim2!AJ115,"")</f>
        <v/>
      </c>
      <c r="AL115" s="128" t="str">
        <f aca="false">IFERROR(Limt2!AK115/GAMSlim2!AK115,"")</f>
        <v/>
      </c>
      <c r="AM115" s="128" t="str">
        <f aca="false">IFERROR(Limt2!AL115/GAMSlim2!AL115,"")</f>
        <v/>
      </c>
      <c r="AN115" s="128" t="str">
        <f aca="false">IFERROR(Limt2!AM115/GAMSlim2!AM115,"")</f>
        <v/>
      </c>
      <c r="AO115" s="128" t="str">
        <f aca="false">IFERROR(Limt2!AN115/GAMSlim2!AN115,"")</f>
        <v/>
      </c>
      <c r="AP115" s="128" t="str">
        <f aca="false">IFERROR(Limt2!AO115/GAMSlim2!AO115,"")</f>
        <v/>
      </c>
      <c r="AQ115" s="128" t="str">
        <f aca="false">IFERROR(Limt2!AP115/GAMSlim2!AP115,"")</f>
        <v/>
      </c>
      <c r="AR115" s="128" t="str">
        <f aca="false">IFERROR(Limt2!AQ115/GAMSlim2!AQ115,"")</f>
        <v/>
      </c>
      <c r="AS115" s="128" t="str">
        <f aca="false">IFERROR(Limt2!AR115/GAMSlim2!AR115,"")</f>
        <v/>
      </c>
      <c r="AT115" s="128" t="str">
        <f aca="false">IFERROR(Limt2!AS115/GAMSlim2!AS115,"")</f>
        <v/>
      </c>
      <c r="AU115" s="128" t="str">
        <f aca="false">IFERROR(Limt2!AT115/GAMSlim2!AT115,"")</f>
        <v/>
      </c>
      <c r="AV115" s="128" t="str">
        <f aca="false">IFERROR(Limt2!AU115/GAMSlim2!AU115,"")</f>
        <v/>
      </c>
      <c r="AW115" s="128" t="str">
        <f aca="false">IFERROR(Limt2!AV115/GAMSlim2!AV115,"")</f>
        <v/>
      </c>
      <c r="AX115" s="128" t="str">
        <f aca="false">IFERROR(Limt2!AW115/GAMSlim2!AW115,"")</f>
        <v/>
      </c>
      <c r="AY115" s="128" t="str">
        <f aca="false">IFERROR(Limt2!AX115/GAMSlim2!AX115,"")</f>
        <v/>
      </c>
      <c r="AZ115" s="128" t="str">
        <f aca="false">IFERROR(Limt2!AY115/GAMSlim2!AY115,"")</f>
        <v/>
      </c>
      <c r="BA115" s="128" t="str">
        <f aca="false">IFERROR(Limt2!AZ115/GAMSlim2!AZ115,"")</f>
        <v/>
      </c>
      <c r="BB115" s="128" t="str">
        <f aca="false">IFERROR(Limt2!BA115/GAMSlim2!BA115,"")</f>
        <v/>
      </c>
      <c r="BC115" s="128" t="str">
        <f aca="false">IFERROR(Limt2!BB115/GAMSlim2!BB115,"")</f>
        <v/>
      </c>
      <c r="BD115" s="128" t="str">
        <f aca="false">IFERROR(Limt2!BC115/GAMSlim2!BC115,"")</f>
        <v/>
      </c>
      <c r="BE115" s="128" t="str">
        <f aca="false">IFERROR(Limt2!BD115/GAMSlim2!BD115,"")</f>
        <v/>
      </c>
      <c r="BF115" s="128" t="str">
        <f aca="false">IFERROR(Limt2!BE115/GAMSlim2!BE115,"")</f>
        <v/>
      </c>
      <c r="BG115" s="128" t="str">
        <f aca="false">IFERROR(Limt2!BF115/GAMSlim2!BF115,"")</f>
        <v/>
      </c>
      <c r="BH115" s="128" t="str">
        <f aca="false">IFERROR(Limt2!BG115/GAMSlim2!BG115,"")</f>
        <v/>
      </c>
      <c r="BI115" s="128" t="str">
        <f aca="false">IFERROR(Limt2!BH115/GAMSlim2!BH115,"")</f>
        <v/>
      </c>
      <c r="BJ115" s="128" t="str">
        <f aca="false">IFERROR(Limt2!BI115/GAMSlim2!BI115,"")</f>
        <v/>
      </c>
    </row>
    <row r="116" customFormat="false" ht="12.75" hidden="false" customHeight="false" outlineLevel="0" collapsed="false">
      <c r="A116" s="0" t="str">
        <f aca="false">Limt2!A116</f>
        <v>Gross investment ($trill per year, 2005$)</v>
      </c>
      <c r="B116" s="0" t="str">
        <f aca="false">GAMSbase!A116</f>
        <v>Gross Investment (trillion 2005USD per year)</v>
      </c>
      <c r="C116" s="128" t="n">
        <f aca="false">IFERROR(Limt2!B116/GAMSlim2!B116,"")</f>
        <v>1.00000000013498</v>
      </c>
      <c r="D116" s="128" t="n">
        <f aca="false">IFERROR(Limt2!C116/GAMSlim2!C116,"")</f>
        <v>0.99999999988236</v>
      </c>
      <c r="E116" s="128" t="n">
        <f aca="false">IFERROR(Limt2!D116/GAMSlim2!D116,"")</f>
        <v>0.999999999887661</v>
      </c>
      <c r="F116" s="128" t="n">
        <f aca="false">IFERROR(Limt2!E116/GAMSlim2!E116,"")</f>
        <v>1.00000000001571</v>
      </c>
      <c r="G116" s="128" t="n">
        <f aca="false">IFERROR(Limt2!F116/GAMSlim2!F116,"")</f>
        <v>1.00000000013774</v>
      </c>
      <c r="H116" s="128" t="n">
        <f aca="false">IFERROR(Limt2!G116/GAMSlim2!G116,"")</f>
        <v>0.999999999846149</v>
      </c>
      <c r="I116" s="128" t="n">
        <f aca="false">IFERROR(Limt2!H116/GAMSlim2!H116,"")</f>
        <v>0.999999999807927</v>
      </c>
      <c r="J116" s="128" t="n">
        <f aca="false">IFERROR(Limt2!I116/GAMSlim2!I116,"")</f>
        <v>0.999999999821045</v>
      </c>
      <c r="K116" s="128" t="n">
        <f aca="false">IFERROR(Limt2!J116/GAMSlim2!J116,"")</f>
        <v>0.999999999923469</v>
      </c>
      <c r="L116" s="128" t="n">
        <f aca="false">IFERROR(Limt2!K116/GAMSlim2!K116,"")</f>
        <v>0.999999999807195</v>
      </c>
      <c r="M116" s="128" t="n">
        <f aca="false">IFERROR(Limt2!L116/GAMSlim2!L116,"")</f>
        <v>0.999999999918603</v>
      </c>
      <c r="N116" s="128" t="n">
        <f aca="false">IFERROR(Limt2!M116/GAMSlim2!M116,"")</f>
        <v>1.0000000000424</v>
      </c>
      <c r="O116" s="128" t="n">
        <f aca="false">IFERROR(Limt2!N116/GAMSlim2!N116,"")</f>
        <v>1.00000000009571</v>
      </c>
      <c r="P116" s="128" t="n">
        <f aca="false">IFERROR(Limt2!O116/GAMSlim2!O116,"")</f>
        <v>1.0000000000621</v>
      </c>
      <c r="Q116" s="128" t="n">
        <f aca="false">IFERROR(Limt2!P116/GAMSlim2!P116,"")</f>
        <v>1.00000000008849</v>
      </c>
      <c r="R116" s="128" t="n">
        <f aca="false">IFERROR(Limt2!Q116/GAMSlim2!Q116,"")</f>
        <v>0.999999999916316</v>
      </c>
      <c r="S116" s="128" t="n">
        <f aca="false">IFERROR(Limt2!R116/GAMSlim2!R116,"")</f>
        <v>1.00000000000466</v>
      </c>
      <c r="T116" s="128" t="n">
        <f aca="false">IFERROR(Limt2!S116/GAMSlim2!S116,"")</f>
        <v>0.999999999989951</v>
      </c>
      <c r="U116" s="128" t="n">
        <f aca="false">IFERROR(Limt2!T116/GAMSlim2!T116,"")</f>
        <v>1.00000000005562</v>
      </c>
      <c r="V116" s="128" t="n">
        <f aca="false">IFERROR(Limt2!U116/GAMSlim2!U116,"")</f>
        <v>0.99999999994614</v>
      </c>
      <c r="W116" s="128" t="n">
        <f aca="false">IFERROR(Limt2!V116/GAMSlim2!V116,"")</f>
        <v>1.00000000017567</v>
      </c>
      <c r="X116" s="128" t="n">
        <f aca="false">IFERROR(Limt2!W116/GAMSlim2!W116,"")</f>
        <v>1.00000000005498</v>
      </c>
      <c r="Y116" s="128" t="n">
        <f aca="false">IFERROR(Limt2!X116/GAMSlim2!X116,"")</f>
        <v>0.999999999832824</v>
      </c>
      <c r="Z116" s="128" t="n">
        <f aca="false">IFERROR(Limt2!Y116/GAMSlim2!Y116,"")</f>
        <v>0.999999999863423</v>
      </c>
      <c r="AA116" s="128" t="n">
        <f aca="false">IFERROR(Limt2!Z116/GAMSlim2!Z116,"")</f>
        <v>0.999999999821821</v>
      </c>
      <c r="AB116" s="128" t="n">
        <f aca="false">IFERROR(Limt2!AA116/GAMSlim2!AA116,"")</f>
        <v>1.00000000004529</v>
      </c>
      <c r="AC116" s="128" t="n">
        <f aca="false">IFERROR(Limt2!AB116/GAMSlim2!AB116,"")</f>
        <v>0.999999999814433</v>
      </c>
      <c r="AD116" s="128" t="n">
        <f aca="false">IFERROR(Limt2!AC116/GAMSlim2!AC116,"")</f>
        <v>0.999999999943869</v>
      </c>
      <c r="AE116" s="128" t="n">
        <f aca="false">IFERROR(Limt2!AD116/GAMSlim2!AD116,"")</f>
        <v>1.00000000011199</v>
      </c>
      <c r="AF116" s="128" t="n">
        <f aca="false">IFERROR(Limt2!AE116/GAMSlim2!AE116,"")</f>
        <v>0.999999999840872</v>
      </c>
      <c r="AG116" s="128" t="n">
        <f aca="false">IFERROR(Limt2!AF116/GAMSlim2!AF116,"")</f>
        <v>1.00000000017448</v>
      </c>
      <c r="AH116" s="128" t="n">
        <f aca="false">IFERROR(Limt2!AG116/GAMSlim2!AG116,"")</f>
        <v>1.00000000006844</v>
      </c>
      <c r="AI116" s="128" t="n">
        <f aca="false">IFERROR(Limt2!AH116/GAMSlim2!AH116,"")</f>
        <v>0.999999999958605</v>
      </c>
      <c r="AJ116" s="128" t="n">
        <f aca="false">IFERROR(Limt2!AI116/GAMSlim2!AI116,"")</f>
        <v>1.00000000003785</v>
      </c>
      <c r="AK116" s="128" t="n">
        <f aca="false">IFERROR(Limt2!AJ116/GAMSlim2!AJ116,"")</f>
        <v>1.00000000005685</v>
      </c>
      <c r="AL116" s="128" t="n">
        <f aca="false">IFERROR(Limt2!AK116/GAMSlim2!AK116,"")</f>
        <v>0.999999999918645</v>
      </c>
      <c r="AM116" s="128" t="n">
        <f aca="false">IFERROR(Limt2!AL116/GAMSlim2!AL116,"")</f>
        <v>0.999999999878946</v>
      </c>
      <c r="AN116" s="128" t="n">
        <f aca="false">IFERROR(Limt2!AM116/GAMSlim2!AM116,"")</f>
        <v>0.99999999995674</v>
      </c>
      <c r="AO116" s="128" t="n">
        <f aca="false">IFERROR(Limt2!AN116/GAMSlim2!AN116,"")</f>
        <v>1.00000000014388</v>
      </c>
      <c r="AP116" s="128" t="n">
        <f aca="false">IFERROR(Limt2!AO116/GAMSlim2!AO116,"")</f>
        <v>1.00000000009651</v>
      </c>
      <c r="AQ116" s="128" t="n">
        <f aca="false">IFERROR(Limt2!AP116/GAMSlim2!AP116,"")</f>
        <v>0.999999999836138</v>
      </c>
      <c r="AR116" s="128" t="n">
        <f aca="false">IFERROR(Limt2!AQ116/GAMSlim2!AQ116,"")</f>
        <v>1.00000000000927</v>
      </c>
      <c r="AS116" s="128" t="n">
        <f aca="false">IFERROR(Limt2!AR116/GAMSlim2!AR116,"")</f>
        <v>1.00000000001184</v>
      </c>
      <c r="AT116" s="128" t="n">
        <f aca="false">IFERROR(Limt2!AS116/GAMSlim2!AS116,"")</f>
        <v>1.00000000013859</v>
      </c>
      <c r="AU116" s="128" t="n">
        <f aca="false">IFERROR(Limt2!AT116/GAMSlim2!AT116,"")</f>
        <v>0.999999999816721</v>
      </c>
      <c r="AV116" s="128" t="n">
        <f aca="false">IFERROR(Limt2!AU116/GAMSlim2!AU116,"")</f>
        <v>1.00000000011799</v>
      </c>
      <c r="AW116" s="128" t="n">
        <f aca="false">IFERROR(Limt2!AV116/GAMSlim2!AV116,"")</f>
        <v>0.999999999959274</v>
      </c>
      <c r="AX116" s="128" t="n">
        <f aca="false">IFERROR(Limt2!AW116/GAMSlim2!AW116,"")</f>
        <v>0.999999999830446</v>
      </c>
      <c r="AY116" s="128" t="n">
        <f aca="false">IFERROR(Limt2!AX116/GAMSlim2!AX116,"")</f>
        <v>1.00000000000835</v>
      </c>
      <c r="AZ116" s="128" t="n">
        <f aca="false">IFERROR(Limt2!AY116/GAMSlim2!AY116,"")</f>
        <v>1.0000000000198</v>
      </c>
      <c r="BA116" s="128" t="n">
        <f aca="false">IFERROR(Limt2!AZ116/GAMSlim2!AZ116,"")</f>
        <v>1.00000000001333</v>
      </c>
      <c r="BB116" s="128" t="n">
        <f aca="false">IFERROR(Limt2!BA116/GAMSlim2!BA116,"")</f>
        <v>1.0000000000171</v>
      </c>
      <c r="BC116" s="128" t="n">
        <f aca="false">IFERROR(Limt2!BB116/GAMSlim2!BB116,"")</f>
        <v>1.00000000001948</v>
      </c>
      <c r="BD116" s="128" t="n">
        <f aca="false">IFERROR(Limt2!BC116/GAMSlim2!BC116,"")</f>
        <v>1.0000000000217</v>
      </c>
      <c r="BE116" s="128" t="n">
        <f aca="false">IFERROR(Limt2!BD116/GAMSlim2!BD116,"")</f>
        <v>1.00000000002286</v>
      </c>
      <c r="BF116" s="128" t="n">
        <f aca="false">IFERROR(Limt2!BE116/GAMSlim2!BE116,"")</f>
        <v>1.00000000002346</v>
      </c>
      <c r="BG116" s="128" t="n">
        <f aca="false">IFERROR(Limt2!BF116/GAMSlim2!BF116,"")</f>
        <v>1.00000000002418</v>
      </c>
      <c r="BH116" s="128" t="n">
        <f aca="false">IFERROR(Limt2!BG116/GAMSlim2!BG116,"")</f>
        <v>1.00000000002447</v>
      </c>
      <c r="BI116" s="128" t="n">
        <f aca="false">IFERROR(Limt2!BH116/GAMSlim2!BH116,"")</f>
        <v>1.00000000002481</v>
      </c>
      <c r="BJ116" s="128" t="n">
        <f aca="false">IFERROR(Limt2!BI116/GAMSlim2!BI116,"")</f>
        <v>1.00000000002491</v>
      </c>
    </row>
    <row r="117" customFormat="false" ht="12.75" hidden="false" customHeight="false" outlineLevel="0" collapsed="false">
      <c r="A117" s="0" t="str">
        <f aca="false">Limt2!A117</f>
        <v>Capital ($trill, 2005$)</v>
      </c>
      <c r="B117" s="0" t="str">
        <f aca="false">GAMSbase!A117</f>
        <v>Capital (trillion 2005USD per year)</v>
      </c>
      <c r="C117" s="128" t="n">
        <f aca="false">IFERROR(Limt2!B117/GAMSlim2!B117,"")</f>
        <v>1</v>
      </c>
      <c r="D117" s="128" t="n">
        <f aca="false">IFERROR(Limt2!C117/GAMSlim2!C117,"")</f>
        <v>1.00000000006874</v>
      </c>
      <c r="E117" s="128" t="n">
        <f aca="false">IFERROR(Limt2!D117/GAMSlim2!D117,"")</f>
        <v>0.999999999976448</v>
      </c>
      <c r="F117" s="128" t="n">
        <f aca="false">IFERROR(Limt2!E117/GAMSlim2!E117,"")</f>
        <v>0.999999999931338</v>
      </c>
      <c r="G117" s="128" t="n">
        <f aca="false">IFERROR(Limt2!F117/GAMSlim2!F117,"")</f>
        <v>0.999999999972546</v>
      </c>
      <c r="H117" s="128" t="n">
        <f aca="false">IFERROR(Limt2!G117/GAMSlim2!G117,"")</f>
        <v>1.00000000005302</v>
      </c>
      <c r="I117" s="128" t="n">
        <f aca="false">IFERROR(Limt2!H117/GAMSlim2!H117,"")</f>
        <v>0.999999999951844</v>
      </c>
      <c r="J117" s="128" t="n">
        <f aca="false">IFERROR(Limt2!I117/GAMSlim2!I117,"")</f>
        <v>0.999999999882546</v>
      </c>
      <c r="K117" s="128" t="n">
        <f aca="false">IFERROR(Limt2!J117/GAMSlim2!J117,"")</f>
        <v>0.999999999852852</v>
      </c>
      <c r="L117" s="128" t="n">
        <f aca="false">IFERROR(Limt2!K117/GAMSlim2!K117,"")</f>
        <v>0.999999999887038</v>
      </c>
      <c r="M117" s="128" t="n">
        <f aca="false">IFERROR(Limt2!L117/GAMSlim2!L117,"")</f>
        <v>0.999999999849446</v>
      </c>
      <c r="N117" s="128" t="n">
        <f aca="false">IFERROR(Limt2!M117/GAMSlim2!M117,"")</f>
        <v>0.999999999881442</v>
      </c>
      <c r="O117" s="128" t="n">
        <f aca="false">IFERROR(Limt2!N117/GAMSlim2!N117,"")</f>
        <v>0.999999999956621</v>
      </c>
      <c r="P117" s="128" t="n">
        <f aca="false">IFERROR(Limt2!O117/GAMSlim2!O117,"")</f>
        <v>1.00000000002113</v>
      </c>
      <c r="Q117" s="128" t="n">
        <f aca="false">IFERROR(Limt2!P117/GAMSlim2!P117,"")</f>
        <v>1.00000000004006</v>
      </c>
      <c r="R117" s="128" t="n">
        <f aca="false">IFERROR(Limt2!Q117/GAMSlim2!Q117,"")</f>
        <v>1.00000000006249</v>
      </c>
      <c r="S117" s="128" t="n">
        <f aca="false">IFERROR(Limt2!R117/GAMSlim2!R117,"")</f>
        <v>0.99999999999509</v>
      </c>
      <c r="T117" s="128" t="n">
        <f aca="false">IFERROR(Limt2!S117/GAMSlim2!S117,"")</f>
        <v>0.999999999999576</v>
      </c>
      <c r="U117" s="128" t="n">
        <f aca="false">IFERROR(Limt2!T117/GAMSlim2!T117,"")</f>
        <v>0.999999999995369</v>
      </c>
      <c r="V117" s="128" t="n">
        <f aca="false">IFERROR(Limt2!U117/GAMSlim2!U117,"")</f>
        <v>1.00000000002283</v>
      </c>
      <c r="W117" s="128" t="n">
        <f aca="false">IFERROR(Limt2!V117/GAMSlim2!V117,"")</f>
        <v>0.999999999988036</v>
      </c>
      <c r="X117" s="128" t="n">
        <f aca="false">IFERROR(Limt2!W117/GAMSlim2!W117,"")</f>
        <v>1.00000000007327</v>
      </c>
      <c r="Y117" s="128" t="n">
        <f aca="false">IFERROR(Limt2!X117/GAMSlim2!X117,"")</f>
        <v>1.0000000000651</v>
      </c>
      <c r="Z117" s="128" t="n">
        <f aca="false">IFERROR(Limt2!Y117/GAMSlim2!Y117,"")</f>
        <v>0.999999999960344</v>
      </c>
      <c r="AA117" s="128" t="n">
        <f aca="false">IFERROR(Limt2!Z117/GAMSlim2!Z117,"")</f>
        <v>0.999999999916775</v>
      </c>
      <c r="AB117" s="128" t="n">
        <f aca="false">IFERROR(Limt2!AA117/GAMSlim2!AA117,"")</f>
        <v>0.999999999874224</v>
      </c>
      <c r="AC117" s="128" t="n">
        <f aca="false">IFERROR(Limt2!AB117/GAMSlim2!AB117,"")</f>
        <v>0.999999999950651</v>
      </c>
      <c r="AD117" s="128" t="n">
        <f aca="false">IFERROR(Limt2!AC117/GAMSlim2!AC117,"")</f>
        <v>0.999999999890002</v>
      </c>
      <c r="AE117" s="128" t="n">
        <f aca="false">IFERROR(Limt2!AD117/GAMSlim2!AD117,"")</f>
        <v>0.999999999914055</v>
      </c>
      <c r="AF117" s="128" t="n">
        <f aca="false">IFERROR(Limt2!AE117/GAMSlim2!AE117,"")</f>
        <v>1.00000000000199</v>
      </c>
      <c r="AG117" s="128" t="n">
        <f aca="false">IFERROR(Limt2!AF117/GAMSlim2!AF117,"")</f>
        <v>0.999999999930862</v>
      </c>
      <c r="AH117" s="128" t="n">
        <f aca="false">IFERROR(Limt2!AG117/GAMSlim2!AG117,"")</f>
        <v>1.00000000003811</v>
      </c>
      <c r="AI117" s="128" t="n">
        <f aca="false">IFERROR(Limt2!AH117/GAMSlim2!AH117,"")</f>
        <v>1.00000000005139</v>
      </c>
      <c r="AJ117" s="128" t="n">
        <f aca="false">IFERROR(Limt2!AI117/GAMSlim2!AI117,"")</f>
        <v>1.00000000001069</v>
      </c>
      <c r="AK117" s="128" t="n">
        <f aca="false">IFERROR(Limt2!AJ117/GAMSlim2!AJ117,"")</f>
        <v>1.00000000002261</v>
      </c>
      <c r="AL117" s="128" t="n">
        <f aca="false">IFERROR(Limt2!AK117/GAMSlim2!AK117,"")</f>
        <v>1.0000000000376</v>
      </c>
      <c r="AM117" s="128" t="n">
        <f aca="false">IFERROR(Limt2!AL117/GAMSlim2!AL117,"")</f>
        <v>0.999999999985725</v>
      </c>
      <c r="AN117" s="128" t="n">
        <f aca="false">IFERROR(Limt2!AM117/GAMSlim2!AM117,"")</f>
        <v>0.999999999939144</v>
      </c>
      <c r="AO117" s="128" t="n">
        <f aca="false">IFERROR(Limt2!AN117/GAMSlim2!AN117,"")</f>
        <v>0.999999999946762</v>
      </c>
      <c r="AP117" s="128" t="n">
        <f aca="false">IFERROR(Limt2!AO117/GAMSlim2!AO117,"")</f>
        <v>1.00000000003243</v>
      </c>
      <c r="AQ117" s="128" t="n">
        <f aca="false">IFERROR(Limt2!AP117/GAMSlim2!AP117,"")</f>
        <v>1.00000000006023</v>
      </c>
      <c r="AR117" s="128" t="n">
        <f aca="false">IFERROR(Limt2!AQ117/GAMSlim2!AQ117,"")</f>
        <v>0.999999999963078</v>
      </c>
      <c r="AS117" s="128" t="n">
        <f aca="false">IFERROR(Limt2!AR117/GAMSlim2!AR117,"")</f>
        <v>0.999999999983084</v>
      </c>
      <c r="AT117" s="128" t="n">
        <f aca="false">IFERROR(Limt2!AS117/GAMSlim2!AS117,"")</f>
        <v>0.99999999999547</v>
      </c>
      <c r="AU117" s="128" t="n">
        <f aca="false">IFERROR(Limt2!AT117/GAMSlim2!AT117,"")</f>
        <v>1.00000000005715</v>
      </c>
      <c r="AV117" s="128" t="n">
        <f aca="false">IFERROR(Limt2!AU117/GAMSlim2!AU117,"")</f>
        <v>0.99999999995369</v>
      </c>
      <c r="AW117" s="128" t="n">
        <f aca="false">IFERROR(Limt2!AV117/GAMSlim2!AV117,"")</f>
        <v>1.0000000000242</v>
      </c>
      <c r="AX117" s="128" t="n">
        <f aca="false">IFERROR(Limt2!AW117/GAMSlim2!AW117,"")</f>
        <v>0.999999999996359</v>
      </c>
      <c r="AY117" s="128" t="n">
        <f aca="false">IFERROR(Limt2!AX117/GAMSlim2!AX117,"")</f>
        <v>0.999999999925509</v>
      </c>
      <c r="AZ117" s="128" t="n">
        <f aca="false">IFERROR(Limt2!AY117/GAMSlim2!AY117,"")</f>
        <v>0.999999999960761</v>
      </c>
      <c r="BA117" s="128" t="n">
        <f aca="false">IFERROR(Limt2!AZ117/GAMSlim2!AZ117,"")</f>
        <v>0.999999999985735</v>
      </c>
      <c r="BB117" s="128" t="n">
        <f aca="false">IFERROR(Limt2!BA117/GAMSlim2!BA117,"")</f>
        <v>0.999999999997869</v>
      </c>
      <c r="BC117" s="128" t="n">
        <f aca="false">IFERROR(Limt2!BB117/GAMSlim2!BB117,"")</f>
        <v>1.0000000000062</v>
      </c>
      <c r="BD117" s="128" t="n">
        <f aca="false">IFERROR(Limt2!BC117/GAMSlim2!BC117,"")</f>
        <v>1.00000000001195</v>
      </c>
      <c r="BE117" s="128" t="n">
        <f aca="false">IFERROR(Limt2!BD117/GAMSlim2!BD117,"")</f>
        <v>1.00000000001611</v>
      </c>
      <c r="BF117" s="128" t="n">
        <f aca="false">IFERROR(Limt2!BE117/GAMSlim2!BE117,"")</f>
        <v>1.00000000001899</v>
      </c>
      <c r="BG117" s="128" t="n">
        <f aca="false">IFERROR(Limt2!BF117/GAMSlim2!BF117,"")</f>
        <v>1.00000000002089</v>
      </c>
      <c r="BH117" s="128" t="n">
        <f aca="false">IFERROR(Limt2!BG117/GAMSlim2!BG117,"")</f>
        <v>1.0000000000223</v>
      </c>
      <c r="BI117" s="128" t="n">
        <f aca="false">IFERROR(Limt2!BH117/GAMSlim2!BH117,"")</f>
        <v>1.00000000002325</v>
      </c>
      <c r="BJ117" s="128" t="n">
        <f aca="false">IFERROR(Limt2!BI117/GAMSlim2!BI117,"")</f>
        <v>1.00000000002392</v>
      </c>
    </row>
    <row r="118" customFormat="false" ht="12.75" hidden="false" customHeight="false" outlineLevel="0" collapsed="false">
      <c r="A118" s="0" t="str">
        <f aca="false">Limt2!A118</f>
        <v>DISCOUNT RATES</v>
      </c>
      <c r="B118" s="0" t="str">
        <f aca="false">GAMSbase!A118</f>
        <v>* DISCOUNT RATES</v>
      </c>
      <c r="C118" s="128" t="str">
        <f aca="false">IFERROR(Limt2!B118/GAMSlim2!B118,"")</f>
        <v/>
      </c>
      <c r="D118" s="128" t="str">
        <f aca="false">IFERROR(Limt2!C118/GAMSlim2!C118,"")</f>
        <v/>
      </c>
      <c r="E118" s="128" t="str">
        <f aca="false">IFERROR(Limt2!D118/GAMSlim2!D118,"")</f>
        <v/>
      </c>
      <c r="F118" s="128" t="str">
        <f aca="false">IFERROR(Limt2!E118/GAMSlim2!E118,"")</f>
        <v/>
      </c>
      <c r="G118" s="128" t="str">
        <f aca="false">IFERROR(Limt2!F118/GAMSlim2!F118,"")</f>
        <v/>
      </c>
      <c r="H118" s="128" t="str">
        <f aca="false">IFERROR(Limt2!G118/GAMSlim2!G118,"")</f>
        <v/>
      </c>
      <c r="I118" s="128" t="str">
        <f aca="false">IFERROR(Limt2!H118/GAMSlim2!H118,"")</f>
        <v/>
      </c>
      <c r="J118" s="128" t="str">
        <f aca="false">IFERROR(Limt2!I118/GAMSlim2!I118,"")</f>
        <v/>
      </c>
      <c r="K118" s="128" t="str">
        <f aca="false">IFERROR(Limt2!J118/GAMSlim2!J118,"")</f>
        <v/>
      </c>
      <c r="L118" s="128" t="str">
        <f aca="false">IFERROR(Limt2!K118/GAMSlim2!K118,"")</f>
        <v/>
      </c>
      <c r="M118" s="128" t="str">
        <f aca="false">IFERROR(Limt2!L118/GAMSlim2!L118,"")</f>
        <v/>
      </c>
      <c r="N118" s="128" t="str">
        <f aca="false">IFERROR(Limt2!M118/GAMSlim2!M118,"")</f>
        <v/>
      </c>
      <c r="O118" s="128" t="str">
        <f aca="false">IFERROR(Limt2!N118/GAMSlim2!N118,"")</f>
        <v/>
      </c>
      <c r="P118" s="128" t="str">
        <f aca="false">IFERROR(Limt2!O118/GAMSlim2!O118,"")</f>
        <v/>
      </c>
      <c r="Q118" s="128" t="str">
        <f aca="false">IFERROR(Limt2!P118/GAMSlim2!P118,"")</f>
        <v/>
      </c>
      <c r="R118" s="128" t="str">
        <f aca="false">IFERROR(Limt2!Q118/GAMSlim2!Q118,"")</f>
        <v/>
      </c>
      <c r="S118" s="128" t="str">
        <f aca="false">IFERROR(Limt2!R118/GAMSlim2!R118,"")</f>
        <v/>
      </c>
      <c r="T118" s="128" t="str">
        <f aca="false">IFERROR(Limt2!S118/GAMSlim2!S118,"")</f>
        <v/>
      </c>
      <c r="U118" s="128" t="str">
        <f aca="false">IFERROR(Limt2!T118/GAMSlim2!T118,"")</f>
        <v/>
      </c>
      <c r="V118" s="128" t="str">
        <f aca="false">IFERROR(Limt2!U118/GAMSlim2!U118,"")</f>
        <v/>
      </c>
      <c r="W118" s="128" t="str">
        <f aca="false">IFERROR(Limt2!V118/GAMSlim2!V118,"")</f>
        <v/>
      </c>
      <c r="X118" s="128" t="str">
        <f aca="false">IFERROR(Limt2!W118/GAMSlim2!W118,"")</f>
        <v/>
      </c>
      <c r="Y118" s="128" t="str">
        <f aca="false">IFERROR(Limt2!X118/GAMSlim2!X118,"")</f>
        <v/>
      </c>
      <c r="Z118" s="128" t="str">
        <f aca="false">IFERROR(Limt2!Y118/GAMSlim2!Y118,"")</f>
        <v/>
      </c>
      <c r="AA118" s="128" t="str">
        <f aca="false">IFERROR(Limt2!Z118/GAMSlim2!Z118,"")</f>
        <v/>
      </c>
      <c r="AB118" s="128" t="str">
        <f aca="false">IFERROR(Limt2!AA118/GAMSlim2!AA118,"")</f>
        <v/>
      </c>
      <c r="AC118" s="128" t="str">
        <f aca="false">IFERROR(Limt2!AB118/GAMSlim2!AB118,"")</f>
        <v/>
      </c>
      <c r="AD118" s="128" t="str">
        <f aca="false">IFERROR(Limt2!AC118/GAMSlim2!AC118,"")</f>
        <v/>
      </c>
      <c r="AE118" s="128" t="str">
        <f aca="false">IFERROR(Limt2!AD118/GAMSlim2!AD118,"")</f>
        <v/>
      </c>
      <c r="AF118" s="128" t="str">
        <f aca="false">IFERROR(Limt2!AE118/GAMSlim2!AE118,"")</f>
        <v/>
      </c>
      <c r="AG118" s="128" t="str">
        <f aca="false">IFERROR(Limt2!AF118/GAMSlim2!AF118,"")</f>
        <v/>
      </c>
      <c r="AH118" s="128" t="str">
        <f aca="false">IFERROR(Limt2!AG118/GAMSlim2!AG118,"")</f>
        <v/>
      </c>
      <c r="AI118" s="128" t="str">
        <f aca="false">IFERROR(Limt2!AH118/GAMSlim2!AH118,"")</f>
        <v/>
      </c>
      <c r="AJ118" s="128" t="str">
        <f aca="false">IFERROR(Limt2!AI118/GAMSlim2!AI118,"")</f>
        <v/>
      </c>
      <c r="AK118" s="128" t="str">
        <f aca="false">IFERROR(Limt2!AJ118/GAMSlim2!AJ118,"")</f>
        <v/>
      </c>
      <c r="AL118" s="128" t="str">
        <f aca="false">IFERROR(Limt2!AK118/GAMSlim2!AK118,"")</f>
        <v/>
      </c>
      <c r="AM118" s="128" t="str">
        <f aca="false">IFERROR(Limt2!AL118/GAMSlim2!AL118,"")</f>
        <v/>
      </c>
      <c r="AN118" s="128" t="str">
        <f aca="false">IFERROR(Limt2!AM118/GAMSlim2!AM118,"")</f>
        <v/>
      </c>
      <c r="AO118" s="128" t="str">
        <f aca="false">IFERROR(Limt2!AN118/GAMSlim2!AN118,"")</f>
        <v/>
      </c>
      <c r="AP118" s="128" t="str">
        <f aca="false">IFERROR(Limt2!AO118/GAMSlim2!AO118,"")</f>
        <v/>
      </c>
      <c r="AQ118" s="128" t="str">
        <f aca="false">IFERROR(Limt2!AP118/GAMSlim2!AP118,"")</f>
        <v/>
      </c>
      <c r="AR118" s="128" t="str">
        <f aca="false">IFERROR(Limt2!AQ118/GAMSlim2!AQ118,"")</f>
        <v/>
      </c>
      <c r="AS118" s="128" t="str">
        <f aca="false">IFERROR(Limt2!AR118/GAMSlim2!AR118,"")</f>
        <v/>
      </c>
      <c r="AT118" s="128" t="str">
        <f aca="false">IFERROR(Limt2!AS118/GAMSlim2!AS118,"")</f>
        <v/>
      </c>
      <c r="AU118" s="128" t="str">
        <f aca="false">IFERROR(Limt2!AT118/GAMSlim2!AT118,"")</f>
        <v/>
      </c>
      <c r="AV118" s="128" t="str">
        <f aca="false">IFERROR(Limt2!AU118/GAMSlim2!AU118,"")</f>
        <v/>
      </c>
      <c r="AW118" s="128" t="str">
        <f aca="false">IFERROR(Limt2!AV118/GAMSlim2!AV118,"")</f>
        <v/>
      </c>
      <c r="AX118" s="128" t="str">
        <f aca="false">IFERROR(Limt2!AW118/GAMSlim2!AW118,"")</f>
        <v/>
      </c>
      <c r="AY118" s="128" t="str">
        <f aca="false">IFERROR(Limt2!AX118/GAMSlim2!AX118,"")</f>
        <v/>
      </c>
      <c r="AZ118" s="128" t="str">
        <f aca="false">IFERROR(Limt2!AY118/GAMSlim2!AY118,"")</f>
        <v/>
      </c>
      <c r="BA118" s="128" t="str">
        <f aca="false">IFERROR(Limt2!AZ118/GAMSlim2!AZ118,"")</f>
        <v/>
      </c>
      <c r="BB118" s="128" t="str">
        <f aca="false">IFERROR(Limt2!BA118/GAMSlim2!BA118,"")</f>
        <v/>
      </c>
      <c r="BC118" s="128" t="str">
        <f aca="false">IFERROR(Limt2!BB118/GAMSlim2!BB118,"")</f>
        <v/>
      </c>
      <c r="BD118" s="128" t="str">
        <f aca="false">IFERROR(Limt2!BC118/GAMSlim2!BC118,"")</f>
        <v/>
      </c>
      <c r="BE118" s="128" t="str">
        <f aca="false">IFERROR(Limt2!BD118/GAMSlim2!BD118,"")</f>
        <v/>
      </c>
      <c r="BF118" s="128" t="str">
        <f aca="false">IFERROR(Limt2!BE118/GAMSlim2!BE118,"")</f>
        <v/>
      </c>
      <c r="BG118" s="128" t="str">
        <f aca="false">IFERROR(Limt2!BF118/GAMSlim2!BF118,"")</f>
        <v/>
      </c>
      <c r="BH118" s="128" t="str">
        <f aca="false">IFERROR(Limt2!BG118/GAMSlim2!BG118,"")</f>
        <v/>
      </c>
      <c r="BI118" s="128" t="str">
        <f aca="false">IFERROR(Limt2!BH118/GAMSlim2!BH118,"")</f>
        <v/>
      </c>
      <c r="BJ118" s="128" t="str">
        <f aca="false">IFERROR(Limt2!BI118/GAMSlim2!BI118,"")</f>
        <v/>
      </c>
    </row>
    <row r="119" customFormat="false" ht="12.75" hidden="false" customHeight="false" outlineLevel="0" collapsed="false">
      <c r="A119" s="0" t="str">
        <f aca="false">Limt2!A119</f>
        <v>Utility discount rate (per year)</v>
      </c>
      <c r="B119" s="0" t="str">
        <f aca="false">GAMSbase!A119</f>
        <v>Utility Discount Rate (per year)</v>
      </c>
      <c r="C119" s="128" t="n">
        <f aca="false">IFERROR(Limt2!B119/GAMSlim2!B119,"")</f>
        <v>1</v>
      </c>
      <c r="D119" s="128" t="n">
        <f aca="false">IFERROR(Limt2!C119/GAMSlim2!C119,"")</f>
        <v>1</v>
      </c>
      <c r="E119" s="128" t="n">
        <f aca="false">IFERROR(Limt2!D119/GAMSlim2!D119,"")</f>
        <v>1</v>
      </c>
      <c r="F119" s="128" t="n">
        <f aca="false">IFERROR(Limt2!E119/GAMSlim2!E119,"")</f>
        <v>1</v>
      </c>
      <c r="G119" s="128" t="n">
        <f aca="false">IFERROR(Limt2!F119/GAMSlim2!F119,"")</f>
        <v>1</v>
      </c>
      <c r="H119" s="128" t="n">
        <f aca="false">IFERROR(Limt2!G119/GAMSlim2!G119,"")</f>
        <v>1</v>
      </c>
      <c r="I119" s="128" t="n">
        <f aca="false">IFERROR(Limt2!H119/GAMSlim2!H119,"")</f>
        <v>1</v>
      </c>
      <c r="J119" s="128" t="n">
        <f aca="false">IFERROR(Limt2!I119/GAMSlim2!I119,"")</f>
        <v>1</v>
      </c>
      <c r="K119" s="128" t="n">
        <f aca="false">IFERROR(Limt2!J119/GAMSlim2!J119,"")</f>
        <v>1</v>
      </c>
      <c r="L119" s="128" t="n">
        <f aca="false">IFERROR(Limt2!K119/GAMSlim2!K119,"")</f>
        <v>1</v>
      </c>
      <c r="M119" s="128" t="n">
        <f aca="false">IFERROR(Limt2!L119/GAMSlim2!L119,"")</f>
        <v>1</v>
      </c>
      <c r="N119" s="128" t="n">
        <f aca="false">IFERROR(Limt2!M119/GAMSlim2!M119,"")</f>
        <v>1</v>
      </c>
      <c r="O119" s="128" t="n">
        <f aca="false">IFERROR(Limt2!N119/GAMSlim2!N119,"")</f>
        <v>1</v>
      </c>
      <c r="P119" s="128" t="n">
        <f aca="false">IFERROR(Limt2!O119/GAMSlim2!O119,"")</f>
        <v>1</v>
      </c>
      <c r="Q119" s="128" t="n">
        <f aca="false">IFERROR(Limt2!P119/GAMSlim2!P119,"")</f>
        <v>1</v>
      </c>
      <c r="R119" s="128" t="n">
        <f aca="false">IFERROR(Limt2!Q119/GAMSlim2!Q119,"")</f>
        <v>1</v>
      </c>
      <c r="S119" s="128" t="n">
        <f aca="false">IFERROR(Limt2!R119/GAMSlim2!R119,"")</f>
        <v>1</v>
      </c>
      <c r="T119" s="128" t="n">
        <f aca="false">IFERROR(Limt2!S119/GAMSlim2!S119,"")</f>
        <v>1</v>
      </c>
      <c r="U119" s="128" t="n">
        <f aca="false">IFERROR(Limt2!T119/GAMSlim2!T119,"")</f>
        <v>1</v>
      </c>
      <c r="V119" s="128" t="n">
        <f aca="false">IFERROR(Limt2!U119/GAMSlim2!U119,"")</f>
        <v>1</v>
      </c>
      <c r="W119" s="128" t="n">
        <f aca="false">IFERROR(Limt2!V119/GAMSlim2!V119,"")</f>
        <v>1</v>
      </c>
      <c r="X119" s="128" t="n">
        <f aca="false">IFERROR(Limt2!W119/GAMSlim2!W119,"")</f>
        <v>1</v>
      </c>
      <c r="Y119" s="128" t="n">
        <f aca="false">IFERROR(Limt2!X119/GAMSlim2!X119,"")</f>
        <v>1</v>
      </c>
      <c r="Z119" s="128" t="n">
        <f aca="false">IFERROR(Limt2!Y119/GAMSlim2!Y119,"")</f>
        <v>1</v>
      </c>
      <c r="AA119" s="128" t="n">
        <f aca="false">IFERROR(Limt2!Z119/GAMSlim2!Z119,"")</f>
        <v>1</v>
      </c>
      <c r="AB119" s="128" t="n">
        <f aca="false">IFERROR(Limt2!AA119/GAMSlim2!AA119,"")</f>
        <v>1</v>
      </c>
      <c r="AC119" s="128" t="n">
        <f aca="false">IFERROR(Limt2!AB119/GAMSlim2!AB119,"")</f>
        <v>1</v>
      </c>
      <c r="AD119" s="128" t="n">
        <f aca="false">IFERROR(Limt2!AC119/GAMSlim2!AC119,"")</f>
        <v>1</v>
      </c>
      <c r="AE119" s="128" t="n">
        <f aca="false">IFERROR(Limt2!AD119/GAMSlim2!AD119,"")</f>
        <v>1</v>
      </c>
      <c r="AF119" s="128" t="n">
        <f aca="false">IFERROR(Limt2!AE119/GAMSlim2!AE119,"")</f>
        <v>1</v>
      </c>
      <c r="AG119" s="128" t="n">
        <f aca="false">IFERROR(Limt2!AF119/GAMSlim2!AF119,"")</f>
        <v>1</v>
      </c>
      <c r="AH119" s="128" t="n">
        <f aca="false">IFERROR(Limt2!AG119/GAMSlim2!AG119,"")</f>
        <v>1</v>
      </c>
      <c r="AI119" s="128" t="n">
        <f aca="false">IFERROR(Limt2!AH119/GAMSlim2!AH119,"")</f>
        <v>1</v>
      </c>
      <c r="AJ119" s="128" t="n">
        <f aca="false">IFERROR(Limt2!AI119/GAMSlim2!AI119,"")</f>
        <v>1</v>
      </c>
      <c r="AK119" s="128" t="n">
        <f aca="false">IFERROR(Limt2!AJ119/GAMSlim2!AJ119,"")</f>
        <v>1</v>
      </c>
      <c r="AL119" s="128" t="n">
        <f aca="false">IFERROR(Limt2!AK119/GAMSlim2!AK119,"")</f>
        <v>1</v>
      </c>
      <c r="AM119" s="128" t="n">
        <f aca="false">IFERROR(Limt2!AL119/GAMSlim2!AL119,"")</f>
        <v>1</v>
      </c>
      <c r="AN119" s="128" t="n">
        <f aca="false">IFERROR(Limt2!AM119/GAMSlim2!AM119,"")</f>
        <v>1</v>
      </c>
      <c r="AO119" s="128" t="n">
        <f aca="false">IFERROR(Limt2!AN119/GAMSlim2!AN119,"")</f>
        <v>1</v>
      </c>
      <c r="AP119" s="128" t="n">
        <f aca="false">IFERROR(Limt2!AO119/GAMSlim2!AO119,"")</f>
        <v>1</v>
      </c>
      <c r="AQ119" s="128" t="n">
        <f aca="false">IFERROR(Limt2!AP119/GAMSlim2!AP119,"")</f>
        <v>1</v>
      </c>
      <c r="AR119" s="128" t="n">
        <f aca="false">IFERROR(Limt2!AQ119/GAMSlim2!AQ119,"")</f>
        <v>1</v>
      </c>
      <c r="AS119" s="128" t="n">
        <f aca="false">IFERROR(Limt2!AR119/GAMSlim2!AR119,"")</f>
        <v>1</v>
      </c>
      <c r="AT119" s="128" t="n">
        <f aca="false">IFERROR(Limt2!AS119/GAMSlim2!AS119,"")</f>
        <v>1</v>
      </c>
      <c r="AU119" s="128" t="n">
        <f aca="false">IFERROR(Limt2!AT119/GAMSlim2!AT119,"")</f>
        <v>1</v>
      </c>
      <c r="AV119" s="128" t="n">
        <f aca="false">IFERROR(Limt2!AU119/GAMSlim2!AU119,"")</f>
        <v>1</v>
      </c>
      <c r="AW119" s="128" t="n">
        <f aca="false">IFERROR(Limt2!AV119/GAMSlim2!AV119,"")</f>
        <v>1</v>
      </c>
      <c r="AX119" s="128" t="n">
        <f aca="false">IFERROR(Limt2!AW119/GAMSlim2!AW119,"")</f>
        <v>1</v>
      </c>
      <c r="AY119" s="128" t="n">
        <f aca="false">IFERROR(Limt2!AX119/GAMSlim2!AX119,"")</f>
        <v>1</v>
      </c>
      <c r="AZ119" s="128" t="n">
        <f aca="false">IFERROR(Limt2!AY119/GAMSlim2!AY119,"")</f>
        <v>1</v>
      </c>
      <c r="BA119" s="128" t="n">
        <f aca="false">IFERROR(Limt2!AZ119/GAMSlim2!AZ119,"")</f>
        <v>1</v>
      </c>
      <c r="BB119" s="128" t="n">
        <f aca="false">IFERROR(Limt2!BA119/GAMSlim2!BA119,"")</f>
        <v>1</v>
      </c>
      <c r="BC119" s="128" t="n">
        <f aca="false">IFERROR(Limt2!BB119/GAMSlim2!BB119,"")</f>
        <v>1</v>
      </c>
      <c r="BD119" s="128" t="n">
        <f aca="false">IFERROR(Limt2!BC119/GAMSlim2!BC119,"")</f>
        <v>1</v>
      </c>
      <c r="BE119" s="128" t="n">
        <f aca="false">IFERROR(Limt2!BD119/GAMSlim2!BD119,"")</f>
        <v>1</v>
      </c>
      <c r="BF119" s="128" t="n">
        <f aca="false">IFERROR(Limt2!BE119/GAMSlim2!BE119,"")</f>
        <v>1</v>
      </c>
      <c r="BG119" s="128" t="n">
        <f aca="false">IFERROR(Limt2!BF119/GAMSlim2!BF119,"")</f>
        <v>1</v>
      </c>
      <c r="BH119" s="128" t="n">
        <f aca="false">IFERROR(Limt2!BG119/GAMSlim2!BG119,"")</f>
        <v>1</v>
      </c>
      <c r="BI119" s="128" t="n">
        <f aca="false">IFERROR(Limt2!BH119/GAMSlim2!BH119,"")</f>
        <v>1</v>
      </c>
      <c r="BJ119" s="128" t="n">
        <f aca="false">IFERROR(Limt2!BI119/GAMSlim2!BI119,"")</f>
        <v>1</v>
      </c>
    </row>
    <row r="120" customFormat="false" ht="12.75" hidden="false" customHeight="false" outlineLevel="0" collapsed="false">
      <c r="A120" s="0" t="str">
        <f aca="false">Limt2!A120</f>
        <v>First period gross MPK</v>
      </c>
      <c r="B120" s="0" t="str">
        <f aca="false">GAMSbase!A120</f>
        <v>First Period gross MPK</v>
      </c>
      <c r="C120" s="128" t="n">
        <f aca="false">IFERROR(Limt2!B120/GAMSlim2!B120,"")</f>
        <v>1.00000000030104</v>
      </c>
      <c r="D120" s="128" t="n">
        <f aca="false">IFERROR(Limt2!C120/GAMSlim2!C120,"")</f>
        <v>0.999999999627134</v>
      </c>
      <c r="E120" s="128" t="n">
        <f aca="false">IFERROR(Limt2!D120/GAMSlim2!D120,"")</f>
        <v>0.999999999904393</v>
      </c>
      <c r="F120" s="128" t="n">
        <f aca="false">IFERROR(Limt2!E120/GAMSlim2!E120,"")</f>
        <v>1.00000000024123</v>
      </c>
      <c r="G120" s="128" t="n">
        <f aca="false">IFERROR(Limt2!F120/GAMSlim2!F120,"")</f>
        <v>0.99999999972072</v>
      </c>
      <c r="H120" s="128" t="n">
        <f aca="false">IFERROR(Limt2!G120/GAMSlim2!G120,"")</f>
        <v>1.0000000001888</v>
      </c>
      <c r="I120" s="128" t="n">
        <f aca="false">IFERROR(Limt2!H120/GAMSlim2!H120,"")</f>
        <v>0.999999999891962</v>
      </c>
      <c r="J120" s="128" t="n">
        <f aca="false">IFERROR(Limt2!I120/GAMSlim2!I120,"")</f>
        <v>0.999999999718808</v>
      </c>
      <c r="K120" s="128" t="n">
        <f aca="false">IFERROR(Limt2!J120/GAMSlim2!J120,"")</f>
        <v>1.00000000004344</v>
      </c>
      <c r="L120" s="128" t="n">
        <f aca="false">IFERROR(Limt2!K120/GAMSlim2!K120,"")</f>
        <v>1.00000000024742</v>
      </c>
      <c r="M120" s="128" t="n">
        <f aca="false">IFERROR(Limt2!L120/GAMSlim2!L120,"")</f>
        <v>1.0000000001515</v>
      </c>
      <c r="N120" s="128" t="n">
        <f aca="false">IFERROR(Limt2!M120/GAMSlim2!M120,"")</f>
        <v>1.00000000001373</v>
      </c>
      <c r="O120" s="128" t="n">
        <f aca="false">IFERROR(Limt2!N120/GAMSlim2!N120,"")</f>
        <v>1.00000000040315</v>
      </c>
      <c r="P120" s="128" t="n">
        <f aca="false">IFERROR(Limt2!O120/GAMSlim2!O120,"")</f>
        <v>1.00000000008176</v>
      </c>
      <c r="Q120" s="128" t="n">
        <f aca="false">IFERROR(Limt2!P120/GAMSlim2!P120,"")</f>
        <v>0.999999999599244</v>
      </c>
      <c r="R120" s="128" t="n">
        <f aca="false">IFERROR(Limt2!Q120/GAMSlim2!Q120,"")</f>
        <v>0.999999999846998</v>
      </c>
      <c r="S120" s="128" t="n">
        <f aca="false">IFERROR(Limt2!R120/GAMSlim2!R120,"")</f>
        <v>1.00000000009386</v>
      </c>
      <c r="T120" s="128" t="n">
        <f aca="false">IFERROR(Limt2!S120/GAMSlim2!S120,"")</f>
        <v>1.0000000000329</v>
      </c>
      <c r="U120" s="128" t="n">
        <f aca="false">IFERROR(Limt2!T120/GAMSlim2!T120,"")</f>
        <v>1.00000000028598</v>
      </c>
      <c r="V120" s="128" t="n">
        <f aca="false">IFERROR(Limt2!U120/GAMSlim2!U120,"")</f>
        <v>1.0000000001404</v>
      </c>
      <c r="W120" s="128" t="n">
        <f aca="false">IFERROR(Limt2!V120/GAMSlim2!V120,"")</f>
        <v>1.00000000035931</v>
      </c>
      <c r="X120" s="128" t="n">
        <f aca="false">IFERROR(Limt2!W120/GAMSlim2!W120,"")</f>
        <v>0.999999999567434</v>
      </c>
      <c r="Y120" s="128" t="n">
        <f aca="false">IFERROR(Limt2!X120/GAMSlim2!X120,"")</f>
        <v>0.999999999570459</v>
      </c>
      <c r="Z120" s="128" t="n">
        <f aca="false">IFERROR(Limt2!Y120/GAMSlim2!Y120,"")</f>
        <v>0.999999999989122</v>
      </c>
      <c r="AA120" s="128" t="n">
        <f aca="false">IFERROR(Limt2!Z120/GAMSlim2!Z120,"")</f>
        <v>0.999999999936946</v>
      </c>
      <c r="AB120" s="128" t="n">
        <f aca="false">IFERROR(Limt2!AA120/GAMSlim2!AA120,"")</f>
        <v>0.9999999999064</v>
      </c>
      <c r="AC120" s="128" t="n">
        <f aca="false">IFERROR(Limt2!AB120/GAMSlim2!AB120,"")</f>
        <v>0.999999999959981</v>
      </c>
      <c r="AD120" s="128" t="n">
        <f aca="false">IFERROR(Limt2!AC120/GAMSlim2!AC120,"")</f>
        <v>1.00000000026587</v>
      </c>
      <c r="AE120" s="128" t="n">
        <f aca="false">IFERROR(Limt2!AD120/GAMSlim2!AD120,"")</f>
        <v>1.00000000024317</v>
      </c>
      <c r="AF120" s="128" t="n">
        <f aca="false">IFERROR(Limt2!AE120/GAMSlim2!AE120,"")</f>
        <v>0.99999999978249</v>
      </c>
      <c r="AG120" s="128" t="n">
        <f aca="false">IFERROR(Limt2!AF120/GAMSlim2!AF120,"")</f>
        <v>1.00000000013036</v>
      </c>
      <c r="AH120" s="128" t="n">
        <f aca="false">IFERROR(Limt2!AG120/GAMSlim2!AG120,"")</f>
        <v>0.999999999544464</v>
      </c>
      <c r="AI120" s="128" t="n">
        <f aca="false">IFERROR(Limt2!AH120/GAMSlim2!AH120,"")</f>
        <v>0.999999999754022</v>
      </c>
      <c r="AJ120" s="128" t="n">
        <f aca="false">IFERROR(Limt2!AI120/GAMSlim2!AI120,"")</f>
        <v>1.00000000000616</v>
      </c>
      <c r="AK120" s="128" t="n">
        <f aca="false">IFERROR(Limt2!AJ120/GAMSlim2!AJ120,"")</f>
        <v>1.00000000024816</v>
      </c>
      <c r="AL120" s="128" t="n">
        <f aca="false">IFERROR(Limt2!AK120/GAMSlim2!AK120,"")</f>
        <v>0.999999999999239</v>
      </c>
      <c r="AM120" s="128" t="n">
        <f aca="false">IFERROR(Limt2!AL120/GAMSlim2!AL120,"")</f>
        <v>0.999999999622552</v>
      </c>
      <c r="AN120" s="128" t="n">
        <f aca="false">IFERROR(Limt2!AM120/GAMSlim2!AM120,"")</f>
        <v>0.999999999849757</v>
      </c>
      <c r="AO120" s="128" t="n">
        <f aca="false">IFERROR(Limt2!AN120/GAMSlim2!AN120,"")</f>
        <v>0.999999999838324</v>
      </c>
      <c r="AP120" s="128" t="n">
        <f aca="false">IFERROR(Limt2!AO120/GAMSlim2!AO120,"")</f>
        <v>0.999999999863141</v>
      </c>
      <c r="AQ120" s="128" t="n">
        <f aca="false">IFERROR(Limt2!AP120/GAMSlim2!AP120,"")</f>
        <v>1.0000000003652</v>
      </c>
      <c r="AR120" s="128" t="n">
        <f aca="false">IFERROR(Limt2!AQ120/GAMSlim2!AQ120,"")</f>
        <v>1.00000000039122</v>
      </c>
      <c r="AS120" s="128" t="n">
        <f aca="false">IFERROR(Limt2!AR120/GAMSlim2!AR120,"")</f>
        <v>0.999999999975463</v>
      </c>
      <c r="AT120" s="128" t="n">
        <f aca="false">IFERROR(Limt2!AS120/GAMSlim2!AS120,"")</f>
        <v>0.999999999723122</v>
      </c>
      <c r="AU120" s="128" t="n">
        <f aca="false">IFERROR(Limt2!AT120/GAMSlim2!AT120,"")</f>
        <v>0.999999999652898</v>
      </c>
      <c r="AV120" s="128" t="n">
        <f aca="false">IFERROR(Limt2!AU120/GAMSlim2!AU120,"")</f>
        <v>1.0000000001089</v>
      </c>
      <c r="AW120" s="128" t="n">
        <f aca="false">IFERROR(Limt2!AV120/GAMSlim2!AV120,"")</f>
        <v>0.99999999962226</v>
      </c>
      <c r="AX120" s="128" t="n">
        <f aca="false">IFERROR(Limt2!AW120/GAMSlim2!AW120,"")</f>
        <v>1.00000000039791</v>
      </c>
      <c r="AY120" s="128" t="n">
        <f aca="false">IFERROR(Limt2!AX120/GAMSlim2!AX120,"")</f>
        <v>0.999999999772279</v>
      </c>
      <c r="AZ120" s="128" t="n">
        <f aca="false">IFERROR(Limt2!AY120/GAMSlim2!AY120,"")</f>
        <v>0.999999999626075</v>
      </c>
      <c r="BA120" s="128" t="n">
        <f aca="false">IFERROR(Limt2!AZ120/GAMSlim2!AZ120,"")</f>
        <v>1.00000000023753</v>
      </c>
      <c r="BB120" s="128" t="n">
        <f aca="false">IFERROR(Limt2!BA120/GAMSlim2!BA120,"")</f>
        <v>0.999999999924631</v>
      </c>
      <c r="BC120" s="128" t="n">
        <f aca="false">IFERROR(Limt2!BB120/GAMSlim2!BB120,"")</f>
        <v>1.00000000037255</v>
      </c>
      <c r="BD120" s="128" t="n">
        <f aca="false">IFERROR(Limt2!BC120/GAMSlim2!BC120,"")</f>
        <v>0.999999999756827</v>
      </c>
      <c r="BE120" s="128" t="n">
        <f aca="false">IFERROR(Limt2!BD120/GAMSlim2!BD120,"")</f>
        <v>0.999999999676889</v>
      </c>
      <c r="BF120" s="128" t="n">
        <f aca="false">IFERROR(Limt2!BE120/GAMSlim2!BE120,"")</f>
        <v>1.00000000004483</v>
      </c>
      <c r="BG120" s="128" t="n">
        <f aca="false">IFERROR(Limt2!BF120/GAMSlim2!BF120,"")</f>
        <v>1.00000000030021</v>
      </c>
      <c r="BH120" s="128" t="n">
        <f aca="false">IFERROR(Limt2!BG120/GAMSlim2!BG120,"")</f>
        <v>1.00000000010394</v>
      </c>
      <c r="BI120" s="128" t="n">
        <f aca="false">IFERROR(Limt2!BH120/GAMSlim2!BH120,"")</f>
        <v>1.00000000025425</v>
      </c>
      <c r="BJ120" s="128" t="n">
        <f aca="false">IFERROR(Limt2!BI120/GAMSlim2!BI120,"")</f>
        <v>1.00000000033512</v>
      </c>
    </row>
    <row r="121" customFormat="false" ht="12.75" hidden="false" customHeight="false" outlineLevel="0" collapsed="false">
      <c r="A121" s="0" t="str">
        <f aca="false">Limt2!A121</f>
        <v>All period gross MPK</v>
      </c>
      <c r="B121" s="0" t="str">
        <f aca="false">GAMSbase!A121</f>
        <v>All Periods gross MPK</v>
      </c>
      <c r="C121" s="128" t="str">
        <f aca="false">IFERROR(Limt2!B121/GAMSlim2!B121,"")</f>
        <v/>
      </c>
      <c r="D121" s="128" t="str">
        <f aca="false">IFERROR(Limt2!C121/GAMSlim2!C121,"")</f>
        <v/>
      </c>
      <c r="E121" s="128" t="str">
        <f aca="false">IFERROR(Limt2!D121/GAMSlim2!D121,"")</f>
        <v/>
      </c>
      <c r="F121" s="128" t="str">
        <f aca="false">IFERROR(Limt2!E121/GAMSlim2!E121,"")</f>
        <v/>
      </c>
      <c r="G121" s="128" t="str">
        <f aca="false">IFERROR(Limt2!F121/GAMSlim2!F121,"")</f>
        <v/>
      </c>
      <c r="H121" s="128" t="str">
        <f aca="false">IFERROR(Limt2!G121/GAMSlim2!G121,"")</f>
        <v/>
      </c>
      <c r="I121" s="128" t="str">
        <f aca="false">IFERROR(Limt2!H121/GAMSlim2!H121,"")</f>
        <v/>
      </c>
      <c r="J121" s="128" t="str">
        <f aca="false">IFERROR(Limt2!I121/GAMSlim2!I121,"")</f>
        <v/>
      </c>
      <c r="K121" s="128" t="str">
        <f aca="false">IFERROR(Limt2!J121/GAMSlim2!J121,"")</f>
        <v/>
      </c>
      <c r="L121" s="128" t="str">
        <f aca="false">IFERROR(Limt2!K121/GAMSlim2!K121,"")</f>
        <v/>
      </c>
      <c r="M121" s="128" t="str">
        <f aca="false">IFERROR(Limt2!L121/GAMSlim2!L121,"")</f>
        <v/>
      </c>
      <c r="N121" s="128" t="str">
        <f aca="false">IFERROR(Limt2!M121/GAMSlim2!M121,"")</f>
        <v/>
      </c>
      <c r="O121" s="128" t="str">
        <f aca="false">IFERROR(Limt2!N121/GAMSlim2!N121,"")</f>
        <v/>
      </c>
      <c r="P121" s="128" t="str">
        <f aca="false">IFERROR(Limt2!O121/GAMSlim2!O121,"")</f>
        <v/>
      </c>
      <c r="Q121" s="128" t="str">
        <f aca="false">IFERROR(Limt2!P121/GAMSlim2!P121,"")</f>
        <v/>
      </c>
      <c r="R121" s="128" t="str">
        <f aca="false">IFERROR(Limt2!Q121/GAMSlim2!Q121,"")</f>
        <v/>
      </c>
      <c r="S121" s="128" t="str">
        <f aca="false">IFERROR(Limt2!R121/GAMSlim2!R121,"")</f>
        <v/>
      </c>
      <c r="T121" s="128" t="str">
        <f aca="false">IFERROR(Limt2!S121/GAMSlim2!S121,"")</f>
        <v/>
      </c>
      <c r="U121" s="128" t="str">
        <f aca="false">IFERROR(Limt2!T121/GAMSlim2!T121,"")</f>
        <v/>
      </c>
      <c r="V121" s="128" t="str">
        <f aca="false">IFERROR(Limt2!U121/GAMSlim2!U121,"")</f>
        <v/>
      </c>
      <c r="W121" s="128" t="str">
        <f aca="false">IFERROR(Limt2!V121/GAMSlim2!V121,"")</f>
        <v/>
      </c>
      <c r="X121" s="128" t="str">
        <f aca="false">IFERROR(Limt2!W121/GAMSlim2!W121,"")</f>
        <v/>
      </c>
      <c r="Y121" s="128" t="str">
        <f aca="false">IFERROR(Limt2!X121/GAMSlim2!X121,"")</f>
        <v/>
      </c>
      <c r="Z121" s="128" t="str">
        <f aca="false">IFERROR(Limt2!Y121/GAMSlim2!Y121,"")</f>
        <v/>
      </c>
      <c r="AA121" s="128" t="str">
        <f aca="false">IFERROR(Limt2!Z121/GAMSlim2!Z121,"")</f>
        <v/>
      </c>
      <c r="AB121" s="128" t="str">
        <f aca="false">IFERROR(Limt2!AA121/GAMSlim2!AA121,"")</f>
        <v/>
      </c>
      <c r="AC121" s="128" t="str">
        <f aca="false">IFERROR(Limt2!AB121/GAMSlim2!AB121,"")</f>
        <v/>
      </c>
      <c r="AD121" s="128" t="str">
        <f aca="false">IFERROR(Limt2!AC121/GAMSlim2!AC121,"")</f>
        <v/>
      </c>
      <c r="AE121" s="128" t="str">
        <f aca="false">IFERROR(Limt2!AD121/GAMSlim2!AD121,"")</f>
        <v/>
      </c>
      <c r="AF121" s="128" t="str">
        <f aca="false">IFERROR(Limt2!AE121/GAMSlim2!AE121,"")</f>
        <v/>
      </c>
      <c r="AG121" s="128" t="str">
        <f aca="false">IFERROR(Limt2!AF121/GAMSlim2!AF121,"")</f>
        <v/>
      </c>
      <c r="AH121" s="128" t="str">
        <f aca="false">IFERROR(Limt2!AG121/GAMSlim2!AG121,"")</f>
        <v/>
      </c>
      <c r="AI121" s="128" t="str">
        <f aca="false">IFERROR(Limt2!AH121/GAMSlim2!AH121,"")</f>
        <v/>
      </c>
      <c r="AJ121" s="128" t="str">
        <f aca="false">IFERROR(Limt2!AI121/GAMSlim2!AI121,"")</f>
        <v/>
      </c>
      <c r="AK121" s="128" t="str">
        <f aca="false">IFERROR(Limt2!AJ121/GAMSlim2!AJ121,"")</f>
        <v/>
      </c>
      <c r="AL121" s="128" t="str">
        <f aca="false">IFERROR(Limt2!AK121/GAMSlim2!AK121,"")</f>
        <v/>
      </c>
      <c r="AM121" s="128" t="str">
        <f aca="false">IFERROR(Limt2!AL121/GAMSlim2!AL121,"")</f>
        <v/>
      </c>
      <c r="AN121" s="128" t="str">
        <f aca="false">IFERROR(Limt2!AM121/GAMSlim2!AM121,"")</f>
        <v/>
      </c>
      <c r="AO121" s="128" t="str">
        <f aca="false">IFERROR(Limt2!AN121/GAMSlim2!AN121,"")</f>
        <v/>
      </c>
      <c r="AP121" s="128" t="str">
        <f aca="false">IFERROR(Limt2!AO121/GAMSlim2!AO121,"")</f>
        <v/>
      </c>
      <c r="AQ121" s="128" t="str">
        <f aca="false">IFERROR(Limt2!AP121/GAMSlim2!AP121,"")</f>
        <v/>
      </c>
      <c r="AR121" s="128" t="str">
        <f aca="false">IFERROR(Limt2!AQ121/GAMSlim2!AQ121,"")</f>
        <v/>
      </c>
      <c r="AS121" s="128" t="str">
        <f aca="false">IFERROR(Limt2!AR121/GAMSlim2!AR121,"")</f>
        <v/>
      </c>
      <c r="AT121" s="128" t="str">
        <f aca="false">IFERROR(Limt2!AS121/GAMSlim2!AS121,"")</f>
        <v/>
      </c>
      <c r="AU121" s="128" t="str">
        <f aca="false">IFERROR(Limt2!AT121/GAMSlim2!AT121,"")</f>
        <v/>
      </c>
      <c r="AV121" s="128" t="str">
        <f aca="false">IFERROR(Limt2!AU121/GAMSlim2!AU121,"")</f>
        <v/>
      </c>
      <c r="AW121" s="128" t="str">
        <f aca="false">IFERROR(Limt2!AV121/GAMSlim2!AV121,"")</f>
        <v/>
      </c>
      <c r="AX121" s="128" t="str">
        <f aca="false">IFERROR(Limt2!AW121/GAMSlim2!AW121,"")</f>
        <v/>
      </c>
      <c r="AY121" s="128" t="str">
        <f aca="false">IFERROR(Limt2!AX121/GAMSlim2!AX121,"")</f>
        <v/>
      </c>
      <c r="AZ121" s="128" t="str">
        <f aca="false">IFERROR(Limt2!AY121/GAMSlim2!AY121,"")</f>
        <v/>
      </c>
      <c r="BA121" s="128" t="str">
        <f aca="false">IFERROR(Limt2!AZ121/GAMSlim2!AZ121,"")</f>
        <v/>
      </c>
      <c r="BB121" s="128" t="str">
        <f aca="false">IFERROR(Limt2!BA121/GAMSlim2!BA121,"")</f>
        <v/>
      </c>
      <c r="BC121" s="128" t="str">
        <f aca="false">IFERROR(Limt2!BB121/GAMSlim2!BB121,"")</f>
        <v/>
      </c>
      <c r="BD121" s="128" t="str">
        <f aca="false">IFERROR(Limt2!BC121/GAMSlim2!BC121,"")</f>
        <v/>
      </c>
      <c r="BE121" s="128" t="str">
        <f aca="false">IFERROR(Limt2!BD121/GAMSlim2!BD121,"")</f>
        <v/>
      </c>
      <c r="BF121" s="128" t="str">
        <f aca="false">IFERROR(Limt2!BE121/GAMSlim2!BE121,"")</f>
        <v/>
      </c>
      <c r="BG121" s="128" t="str">
        <f aca="false">IFERROR(Limt2!BF121/GAMSlim2!BF121,"")</f>
        <v/>
      </c>
      <c r="BH121" s="128" t="str">
        <f aca="false">IFERROR(Limt2!BG121/GAMSlim2!BG121,"")</f>
        <v/>
      </c>
      <c r="BI121" s="128" t="str">
        <f aca="false">IFERROR(Limt2!BH121/GAMSlim2!BH121,"")</f>
        <v/>
      </c>
      <c r="BJ121" s="128" t="str">
        <f aca="false">IFERROR(Limt2!BI121/GAMSlim2!BI121,"")</f>
        <v/>
      </c>
    </row>
    <row r="122" customFormat="false" ht="12.75" hidden="false" customHeight="false" outlineLevel="0" collapsed="false">
      <c r="A122" s="0" t="str">
        <f aca="false">Limt2!A122</f>
        <v>WELFARE</v>
      </c>
      <c r="B122" s="0" t="str">
        <f aca="false">GAMSbase!A122</f>
        <v>* WELFARE</v>
      </c>
      <c r="C122" s="128" t="str">
        <f aca="false">IFERROR(Limt2!B122/GAMSlim2!B122,"")</f>
        <v/>
      </c>
      <c r="D122" s="128" t="str">
        <f aca="false">IFERROR(Limt2!C122/GAMSlim2!C122,"")</f>
        <v/>
      </c>
      <c r="E122" s="128" t="str">
        <f aca="false">IFERROR(Limt2!D122/GAMSlim2!D122,"")</f>
        <v/>
      </c>
      <c r="F122" s="128" t="str">
        <f aca="false">IFERROR(Limt2!E122/GAMSlim2!E122,"")</f>
        <v/>
      </c>
      <c r="G122" s="128" t="str">
        <f aca="false">IFERROR(Limt2!F122/GAMSlim2!F122,"")</f>
        <v/>
      </c>
      <c r="H122" s="128" t="str">
        <f aca="false">IFERROR(Limt2!G122/GAMSlim2!G122,"")</f>
        <v/>
      </c>
      <c r="I122" s="128" t="str">
        <f aca="false">IFERROR(Limt2!H122/GAMSlim2!H122,"")</f>
        <v/>
      </c>
      <c r="J122" s="128" t="str">
        <f aca="false">IFERROR(Limt2!I122/GAMSlim2!I122,"")</f>
        <v/>
      </c>
      <c r="K122" s="128" t="str">
        <f aca="false">IFERROR(Limt2!J122/GAMSlim2!J122,"")</f>
        <v/>
      </c>
      <c r="L122" s="128" t="str">
        <f aca="false">IFERROR(Limt2!K122/GAMSlim2!K122,"")</f>
        <v/>
      </c>
      <c r="M122" s="128" t="str">
        <f aca="false">IFERROR(Limt2!L122/GAMSlim2!L122,"")</f>
        <v/>
      </c>
      <c r="N122" s="128" t="str">
        <f aca="false">IFERROR(Limt2!M122/GAMSlim2!M122,"")</f>
        <v/>
      </c>
      <c r="O122" s="128" t="str">
        <f aca="false">IFERROR(Limt2!N122/GAMSlim2!N122,"")</f>
        <v/>
      </c>
      <c r="P122" s="128" t="str">
        <f aca="false">IFERROR(Limt2!O122/GAMSlim2!O122,"")</f>
        <v/>
      </c>
      <c r="Q122" s="128" t="str">
        <f aca="false">IFERROR(Limt2!P122/GAMSlim2!P122,"")</f>
        <v/>
      </c>
      <c r="R122" s="128" t="str">
        <f aca="false">IFERROR(Limt2!Q122/GAMSlim2!Q122,"")</f>
        <v/>
      </c>
      <c r="S122" s="128" t="str">
        <f aca="false">IFERROR(Limt2!R122/GAMSlim2!R122,"")</f>
        <v/>
      </c>
      <c r="T122" s="128" t="str">
        <f aca="false">IFERROR(Limt2!S122/GAMSlim2!S122,"")</f>
        <v/>
      </c>
      <c r="U122" s="128" t="str">
        <f aca="false">IFERROR(Limt2!T122/GAMSlim2!T122,"")</f>
        <v/>
      </c>
      <c r="V122" s="128" t="str">
        <f aca="false">IFERROR(Limt2!U122/GAMSlim2!U122,"")</f>
        <v/>
      </c>
      <c r="W122" s="128" t="str">
        <f aca="false">IFERROR(Limt2!V122/GAMSlim2!V122,"")</f>
        <v/>
      </c>
      <c r="X122" s="128" t="str">
        <f aca="false">IFERROR(Limt2!W122/GAMSlim2!W122,"")</f>
        <v/>
      </c>
      <c r="Y122" s="128" t="str">
        <f aca="false">IFERROR(Limt2!X122/GAMSlim2!X122,"")</f>
        <v/>
      </c>
      <c r="Z122" s="128" t="str">
        <f aca="false">IFERROR(Limt2!Y122/GAMSlim2!Y122,"")</f>
        <v/>
      </c>
      <c r="AA122" s="128" t="str">
        <f aca="false">IFERROR(Limt2!Z122/GAMSlim2!Z122,"")</f>
        <v/>
      </c>
      <c r="AB122" s="128" t="str">
        <f aca="false">IFERROR(Limt2!AA122/GAMSlim2!AA122,"")</f>
        <v/>
      </c>
      <c r="AC122" s="128" t="str">
        <f aca="false">IFERROR(Limt2!AB122/GAMSlim2!AB122,"")</f>
        <v/>
      </c>
      <c r="AD122" s="128" t="str">
        <f aca="false">IFERROR(Limt2!AC122/GAMSlim2!AC122,"")</f>
        <v/>
      </c>
      <c r="AE122" s="128" t="str">
        <f aca="false">IFERROR(Limt2!AD122/GAMSlim2!AD122,"")</f>
        <v/>
      </c>
      <c r="AF122" s="128" t="str">
        <f aca="false">IFERROR(Limt2!AE122/GAMSlim2!AE122,"")</f>
        <v/>
      </c>
      <c r="AG122" s="128" t="str">
        <f aca="false">IFERROR(Limt2!AF122/GAMSlim2!AF122,"")</f>
        <v/>
      </c>
      <c r="AH122" s="128" t="str">
        <f aca="false">IFERROR(Limt2!AG122/GAMSlim2!AG122,"")</f>
        <v/>
      </c>
      <c r="AI122" s="128" t="str">
        <f aca="false">IFERROR(Limt2!AH122/GAMSlim2!AH122,"")</f>
        <v/>
      </c>
      <c r="AJ122" s="128" t="str">
        <f aca="false">IFERROR(Limt2!AI122/GAMSlim2!AI122,"")</f>
        <v/>
      </c>
      <c r="AK122" s="128" t="str">
        <f aca="false">IFERROR(Limt2!AJ122/GAMSlim2!AJ122,"")</f>
        <v/>
      </c>
      <c r="AL122" s="128" t="str">
        <f aca="false">IFERROR(Limt2!AK122/GAMSlim2!AK122,"")</f>
        <v/>
      </c>
      <c r="AM122" s="128" t="str">
        <f aca="false">IFERROR(Limt2!AL122/GAMSlim2!AL122,"")</f>
        <v/>
      </c>
      <c r="AN122" s="128" t="str">
        <f aca="false">IFERROR(Limt2!AM122/GAMSlim2!AM122,"")</f>
        <v/>
      </c>
      <c r="AO122" s="128" t="str">
        <f aca="false">IFERROR(Limt2!AN122/GAMSlim2!AN122,"")</f>
        <v/>
      </c>
      <c r="AP122" s="128" t="str">
        <f aca="false">IFERROR(Limt2!AO122/GAMSlim2!AO122,"")</f>
        <v/>
      </c>
      <c r="AQ122" s="128" t="str">
        <f aca="false">IFERROR(Limt2!AP122/GAMSlim2!AP122,"")</f>
        <v/>
      </c>
      <c r="AR122" s="128" t="str">
        <f aca="false">IFERROR(Limt2!AQ122/GAMSlim2!AQ122,"")</f>
        <v/>
      </c>
      <c r="AS122" s="128" t="str">
        <f aca="false">IFERROR(Limt2!AR122/GAMSlim2!AR122,"")</f>
        <v/>
      </c>
      <c r="AT122" s="128" t="str">
        <f aca="false">IFERROR(Limt2!AS122/GAMSlim2!AS122,"")</f>
        <v/>
      </c>
      <c r="AU122" s="128" t="str">
        <f aca="false">IFERROR(Limt2!AT122/GAMSlim2!AT122,"")</f>
        <v/>
      </c>
      <c r="AV122" s="128" t="str">
        <f aca="false">IFERROR(Limt2!AU122/GAMSlim2!AU122,"")</f>
        <v/>
      </c>
      <c r="AW122" s="128" t="str">
        <f aca="false">IFERROR(Limt2!AV122/GAMSlim2!AV122,"")</f>
        <v/>
      </c>
      <c r="AX122" s="128" t="str">
        <f aca="false">IFERROR(Limt2!AW122/GAMSlim2!AW122,"")</f>
        <v/>
      </c>
      <c r="AY122" s="128" t="str">
        <f aca="false">IFERROR(Limt2!AX122/GAMSlim2!AX122,"")</f>
        <v/>
      </c>
      <c r="AZ122" s="128" t="str">
        <f aca="false">IFERROR(Limt2!AY122/GAMSlim2!AY122,"")</f>
        <v/>
      </c>
      <c r="BA122" s="128" t="str">
        <f aca="false">IFERROR(Limt2!AZ122/GAMSlim2!AZ122,"")</f>
        <v/>
      </c>
      <c r="BB122" s="128" t="str">
        <f aca="false">IFERROR(Limt2!BA122/GAMSlim2!BA122,"")</f>
        <v/>
      </c>
      <c r="BC122" s="128" t="str">
        <f aca="false">IFERROR(Limt2!BB122/GAMSlim2!BB122,"")</f>
        <v/>
      </c>
      <c r="BD122" s="128" t="str">
        <f aca="false">IFERROR(Limt2!BC122/GAMSlim2!BC122,"")</f>
        <v/>
      </c>
      <c r="BE122" s="128" t="str">
        <f aca="false">IFERROR(Limt2!BD122/GAMSlim2!BD122,"")</f>
        <v/>
      </c>
      <c r="BF122" s="128" t="str">
        <f aca="false">IFERROR(Limt2!BE122/GAMSlim2!BE122,"")</f>
        <v/>
      </c>
      <c r="BG122" s="128" t="str">
        <f aca="false">IFERROR(Limt2!BF122/GAMSlim2!BF122,"")</f>
        <v/>
      </c>
      <c r="BH122" s="128" t="str">
        <f aca="false">IFERROR(Limt2!BG122/GAMSlim2!BG122,"")</f>
        <v/>
      </c>
      <c r="BI122" s="128" t="str">
        <f aca="false">IFERROR(Limt2!BH122/GAMSlim2!BH122,"")</f>
        <v/>
      </c>
      <c r="BJ122" s="128" t="str">
        <f aca="false">IFERROR(Limt2!BI122/GAMSlim2!BI122,"")</f>
        <v/>
      </c>
    </row>
    <row r="123" customFormat="false" ht="12.75" hidden="false" customHeight="false" outlineLevel="0" collapsed="false">
      <c r="A123" s="0" t="str">
        <f aca="false">Limt2!A123</f>
        <v>Consumption ($trill per year)</v>
      </c>
      <c r="B123" s="0" t="str">
        <f aca="false">GAMSbase!A123</f>
        <v>Consumption (trillion USD per year)</v>
      </c>
      <c r="C123" s="128" t="n">
        <f aca="false">IFERROR(Limt2!B123/GAMSlim2!B123,"")</f>
        <v>0.999999999950651</v>
      </c>
      <c r="D123" s="128" t="n">
        <f aca="false">IFERROR(Limt2!C123/GAMSlim2!C123,"")</f>
        <v>1.00000000006811</v>
      </c>
      <c r="E123" s="128" t="n">
        <f aca="false">IFERROR(Limt2!D123/GAMSlim2!D123,"")</f>
        <v>1.00000000002924</v>
      </c>
      <c r="F123" s="128" t="n">
        <f aca="false">IFERROR(Limt2!E123/GAMSlim2!E123,"")</f>
        <v>0.999999999968674</v>
      </c>
      <c r="G123" s="128" t="n">
        <f aca="false">IFERROR(Limt2!F123/GAMSlim2!F123,"")</f>
        <v>0.999999999945209</v>
      </c>
      <c r="H123" s="128" t="n">
        <f aca="false">IFERROR(Limt2!G123/GAMSlim2!G123,"")</f>
        <v>1.00000000007465</v>
      </c>
      <c r="I123" s="128" t="n">
        <f aca="false">IFERROR(Limt2!H123/GAMSlim2!H123,"")</f>
        <v>1.00000000004641</v>
      </c>
      <c r="J123" s="128" t="n">
        <f aca="false">IFERROR(Limt2!I123/GAMSlim2!I123,"")</f>
        <v>1.00000000000917</v>
      </c>
      <c r="K123" s="128" t="n">
        <f aca="false">IFERROR(Limt2!J123/GAMSlim2!J123,"")</f>
        <v>0.999999999968741</v>
      </c>
      <c r="L123" s="128" t="n">
        <f aca="false">IFERROR(Limt2!K123/GAMSlim2!K123,"")</f>
        <v>1.00000000001555</v>
      </c>
      <c r="M123" s="128" t="n">
        <f aca="false">IFERROR(Limt2!L123/GAMSlim2!L123,"")</f>
        <v>0.999999999964832</v>
      </c>
      <c r="N123" s="128" t="n">
        <f aca="false">IFERROR(Limt2!M123/GAMSlim2!M123,"")</f>
        <v>0.999999999937032</v>
      </c>
      <c r="O123" s="128" t="n">
        <f aca="false">IFERROR(Limt2!N123/GAMSlim2!N123,"")</f>
        <v>0.999999999949796</v>
      </c>
      <c r="P123" s="128" t="n">
        <f aca="false">IFERROR(Limt2!O123/GAMSlim2!O123,"")</f>
        <v>0.999999999986498</v>
      </c>
      <c r="Q123" s="128" t="n">
        <f aca="false">IFERROR(Limt2!P123/GAMSlim2!P123,"")</f>
        <v>0.99999999998552</v>
      </c>
      <c r="R123" s="128" t="n">
        <f aca="false">IFERROR(Limt2!Q123/GAMSlim2!Q123,"")</f>
        <v>1.00000000004985</v>
      </c>
      <c r="S123" s="128" t="n">
        <f aca="false">IFERROR(Limt2!R123/GAMSlim2!R123,"")</f>
        <v>0.999999999994856</v>
      </c>
      <c r="T123" s="128" t="n">
        <f aca="false">IFERROR(Limt2!S123/GAMSlim2!S123,"")</f>
        <v>1.00000000000117</v>
      </c>
      <c r="U123" s="128" t="n">
        <f aca="false">IFERROR(Limt2!T123/GAMSlim2!T123,"")</f>
        <v>0.999999999979406</v>
      </c>
      <c r="V123" s="128" t="n">
        <f aca="false">IFERROR(Limt2!U123/GAMSlim2!U123,"")</f>
        <v>1.00000000002432</v>
      </c>
      <c r="W123" s="128" t="n">
        <f aca="false">IFERROR(Limt2!V123/GAMSlim2!V123,"")</f>
        <v>0.999999999934952</v>
      </c>
      <c r="X123" s="128" t="n">
        <f aca="false">IFERROR(Limt2!W123/GAMSlim2!W123,"")</f>
        <v>1.00000000001058</v>
      </c>
      <c r="Y123" s="128" t="n">
        <f aca="false">IFERROR(Limt2!X123/GAMSlim2!X123,"")</f>
        <v>1.00000000007954</v>
      </c>
      <c r="Z123" s="128" t="n">
        <f aca="false">IFERROR(Limt2!Y123/GAMSlim2!Y123,"")</f>
        <v>1.00000000002856</v>
      </c>
      <c r="AA123" s="128" t="n">
        <f aca="false">IFERROR(Limt2!Z123/GAMSlim2!Z123,"")</f>
        <v>1.00000000002452</v>
      </c>
      <c r="AB123" s="128" t="n">
        <f aca="false">IFERROR(Limt2!AA123/GAMSlim2!AA123,"")</f>
        <v>0.99999999993578</v>
      </c>
      <c r="AC123" s="128" t="n">
        <f aca="false">IFERROR(Limt2!AB123/GAMSlim2!AB123,"")</f>
        <v>1.00000000003931</v>
      </c>
      <c r="AD123" s="128" t="n">
        <f aca="false">IFERROR(Limt2!AC123/GAMSlim2!AC123,"")</f>
        <v>0.999999999973097</v>
      </c>
      <c r="AE123" s="128" t="n">
        <f aca="false">IFERROR(Limt2!AD123/GAMSlim2!AD123,"")</f>
        <v>0.999999999927596</v>
      </c>
      <c r="AF123" s="128" t="n">
        <f aca="false">IFERROR(Limt2!AE123/GAMSlim2!AE123,"")</f>
        <v>1.00000000005315</v>
      </c>
      <c r="AG123" s="128" t="n">
        <f aca="false">IFERROR(Limt2!AF123/GAMSlim2!AF123,"")</f>
        <v>0.999999999912312</v>
      </c>
      <c r="AH123" s="128" t="n">
        <f aca="false">IFERROR(Limt2!AG123/GAMSlim2!AG123,"")</f>
        <v>0.999999999990566</v>
      </c>
      <c r="AI123" s="128" t="n">
        <f aca="false">IFERROR(Limt2!AH123/GAMSlim2!AH123,"")</f>
        <v>1.0000000000311</v>
      </c>
      <c r="AJ123" s="128" t="n">
        <f aca="false">IFERROR(Limt2!AI123/GAMSlim2!AI123,"")</f>
        <v>0.99999999999097</v>
      </c>
      <c r="AK123" s="128" t="n">
        <f aca="false">IFERROR(Limt2!AJ123/GAMSlim2!AJ123,"")</f>
        <v>0.99999999998883</v>
      </c>
      <c r="AL123" s="128" t="n">
        <f aca="false">IFERROR(Limt2!AK123/GAMSlim2!AK123,"")</f>
        <v>1.00000000003933</v>
      </c>
      <c r="AM123" s="128" t="n">
        <f aca="false">IFERROR(Limt2!AL123/GAMSlim2!AL123,"")</f>
        <v>1.00000000003272</v>
      </c>
      <c r="AN123" s="128" t="n">
        <f aca="false">IFERROR(Limt2!AM123/GAMSlim2!AM123,"")</f>
        <v>0.999999999988462</v>
      </c>
      <c r="AO123" s="128" t="n">
        <f aca="false">IFERROR(Limt2!AN123/GAMSlim2!AN123,"")</f>
        <v>0.999999999931687</v>
      </c>
      <c r="AP123" s="128" t="n">
        <f aca="false">IFERROR(Limt2!AO123/GAMSlim2!AO123,"")</f>
        <v>0.999999999980561</v>
      </c>
      <c r="AQ123" s="128" t="n">
        <f aca="false">IFERROR(Limt2!AP123/GAMSlim2!AP123,"")</f>
        <v>1.00000000007857</v>
      </c>
      <c r="AR123" s="128" t="n">
        <f aca="false">IFERROR(Limt2!AQ123/GAMSlim2!AQ123,"")</f>
        <v>0.999999999982802</v>
      </c>
      <c r="AS123" s="128" t="n">
        <f aca="false">IFERROR(Limt2!AR123/GAMSlim2!AR123,"")</f>
        <v>0.999999999989107</v>
      </c>
      <c r="AT123" s="128" t="n">
        <f aca="false">IFERROR(Limt2!AS123/GAMSlim2!AS123,"")</f>
        <v>0.999999999953214</v>
      </c>
      <c r="AU123" s="128" t="n">
        <f aca="false">IFERROR(Limt2!AT123/GAMSlim2!AT123,"")</f>
        <v>1.00000000008284</v>
      </c>
      <c r="AV123" s="128" t="n">
        <f aca="false">IFERROR(Limt2!AU123/GAMSlim2!AU123,"")</f>
        <v>0.999999999942922</v>
      </c>
      <c r="AW123" s="128" t="n">
        <f aca="false">IFERROR(Limt2!AV123/GAMSlim2!AV123,"")</f>
        <v>1.00000000002323</v>
      </c>
      <c r="AX123" s="128" t="n">
        <f aca="false">IFERROR(Limt2!AW123/GAMSlim2!AW123,"")</f>
        <v>1.00000000005336</v>
      </c>
      <c r="AY123" s="128" t="n">
        <f aca="false">IFERROR(Limt2!AX123/GAMSlim2!AX123,"")</f>
        <v>0.999999999967146</v>
      </c>
      <c r="AZ123" s="128" t="n">
        <f aca="false">IFERROR(Limt2!AY123/GAMSlim2!AY123,"")</f>
        <v>0.999999999978207</v>
      </c>
      <c r="BA123" s="128" t="n">
        <f aca="false">IFERROR(Limt2!AZ123/GAMSlim2!AZ123,"")</f>
        <v>0.99999999998916</v>
      </c>
      <c r="BB123" s="128" t="n">
        <f aca="false">IFERROR(Limt2!BA123/GAMSlim2!BA123,"")</f>
        <v>0.999999999992828</v>
      </c>
      <c r="BC123" s="128" t="n">
        <f aca="false">IFERROR(Limt2!BB123/GAMSlim2!BB123,"")</f>
        <v>0.999999999995331</v>
      </c>
      <c r="BD123" s="128" t="n">
        <f aca="false">IFERROR(Limt2!BC123/GAMSlim2!BC123,"")</f>
        <v>0.999999999997455</v>
      </c>
      <c r="BE123" s="128" t="n">
        <f aca="false">IFERROR(Limt2!BD123/GAMSlim2!BD123,"")</f>
        <v>0.999999999998653</v>
      </c>
      <c r="BF123" s="128" t="n">
        <f aca="false">IFERROR(Limt2!BE123/GAMSlim2!BE123,"")</f>
        <v>0.999999999999248</v>
      </c>
      <c r="BG123" s="128" t="n">
        <f aca="false">IFERROR(Limt2!BF123/GAMSlim2!BF123,"")</f>
        <v>1.00000000000001</v>
      </c>
      <c r="BH123" s="128" t="n">
        <f aca="false">IFERROR(Limt2!BG123/GAMSlim2!BG123,"")</f>
        <v>1.00000000000035</v>
      </c>
      <c r="BI123" s="128" t="n">
        <f aca="false">IFERROR(Limt2!BH123/GAMSlim2!BH123,"")</f>
        <v>1.00000000000063</v>
      </c>
      <c r="BJ123" s="128" t="n">
        <f aca="false">IFERROR(Limt2!BI123/GAMSlim2!BI123,"")</f>
        <v>1.00000000000076</v>
      </c>
    </row>
    <row r="124" customFormat="false" ht="12.75" hidden="false" customHeight="false" outlineLevel="0" collapsed="false">
      <c r="A124" s="0" t="str">
        <f aca="false">Limt2!A124</f>
        <v>Net capital accumulation ($trill per year)</v>
      </c>
      <c r="B124" s="0" t="str">
        <f aca="false">GAMSbase!A124</f>
        <v>Net Capial Accumulation (trillion USD per year)</v>
      </c>
      <c r="C124" s="128" t="str">
        <f aca="false">IFERROR(Limt2!B124/GAMSlim2!B124,"")</f>
        <v/>
      </c>
      <c r="D124" s="128" t="str">
        <f aca="false">IFERROR(Limt2!C124/GAMSlim2!C124,"")</f>
        <v/>
      </c>
      <c r="E124" s="128" t="str">
        <f aca="false">IFERROR(Limt2!D124/GAMSlim2!D124,"")</f>
        <v/>
      </c>
      <c r="F124" s="128" t="str">
        <f aca="false">IFERROR(Limt2!E124/GAMSlim2!E124,"")</f>
        <v/>
      </c>
      <c r="G124" s="128" t="str">
        <f aca="false">IFERROR(Limt2!F124/GAMSlim2!F124,"")</f>
        <v/>
      </c>
      <c r="H124" s="128" t="str">
        <f aca="false">IFERROR(Limt2!G124/GAMSlim2!G124,"")</f>
        <v/>
      </c>
      <c r="I124" s="128" t="str">
        <f aca="false">IFERROR(Limt2!H124/GAMSlim2!H124,"")</f>
        <v/>
      </c>
      <c r="J124" s="128" t="str">
        <f aca="false">IFERROR(Limt2!I124/GAMSlim2!I124,"")</f>
        <v/>
      </c>
      <c r="K124" s="128" t="str">
        <f aca="false">IFERROR(Limt2!J124/GAMSlim2!J124,"")</f>
        <v/>
      </c>
      <c r="L124" s="128" t="str">
        <f aca="false">IFERROR(Limt2!K124/GAMSlim2!K124,"")</f>
        <v/>
      </c>
      <c r="M124" s="128" t="str">
        <f aca="false">IFERROR(Limt2!L124/GAMSlim2!L124,"")</f>
        <v/>
      </c>
      <c r="N124" s="128" t="str">
        <f aca="false">IFERROR(Limt2!M124/GAMSlim2!M124,"")</f>
        <v/>
      </c>
      <c r="O124" s="128" t="str">
        <f aca="false">IFERROR(Limt2!N124/GAMSlim2!N124,"")</f>
        <v/>
      </c>
      <c r="P124" s="128" t="str">
        <f aca="false">IFERROR(Limt2!O124/GAMSlim2!O124,"")</f>
        <v/>
      </c>
      <c r="Q124" s="128" t="str">
        <f aca="false">IFERROR(Limt2!P124/GAMSlim2!P124,"")</f>
        <v/>
      </c>
      <c r="R124" s="128" t="str">
        <f aca="false">IFERROR(Limt2!Q124/GAMSlim2!Q124,"")</f>
        <v/>
      </c>
      <c r="S124" s="128" t="str">
        <f aca="false">IFERROR(Limt2!R124/GAMSlim2!R124,"")</f>
        <v/>
      </c>
      <c r="T124" s="128" t="str">
        <f aca="false">IFERROR(Limt2!S124/GAMSlim2!S124,"")</f>
        <v/>
      </c>
      <c r="U124" s="128" t="str">
        <f aca="false">IFERROR(Limt2!T124/GAMSlim2!T124,"")</f>
        <v/>
      </c>
      <c r="V124" s="128" t="str">
        <f aca="false">IFERROR(Limt2!U124/GAMSlim2!U124,"")</f>
        <v/>
      </c>
      <c r="W124" s="128" t="str">
        <f aca="false">IFERROR(Limt2!V124/GAMSlim2!V124,"")</f>
        <v/>
      </c>
      <c r="X124" s="128" t="str">
        <f aca="false">IFERROR(Limt2!W124/GAMSlim2!W124,"")</f>
        <v/>
      </c>
      <c r="Y124" s="128" t="str">
        <f aca="false">IFERROR(Limt2!X124/GAMSlim2!X124,"")</f>
        <v/>
      </c>
      <c r="Z124" s="128" t="str">
        <f aca="false">IFERROR(Limt2!Y124/GAMSlim2!Y124,"")</f>
        <v/>
      </c>
      <c r="AA124" s="128" t="str">
        <f aca="false">IFERROR(Limt2!Z124/GAMSlim2!Z124,"")</f>
        <v/>
      </c>
      <c r="AB124" s="128" t="str">
        <f aca="false">IFERROR(Limt2!AA124/GAMSlim2!AA124,"")</f>
        <v/>
      </c>
      <c r="AC124" s="128" t="str">
        <f aca="false">IFERROR(Limt2!AB124/GAMSlim2!AB124,"")</f>
        <v/>
      </c>
      <c r="AD124" s="128" t="str">
        <f aca="false">IFERROR(Limt2!AC124/GAMSlim2!AC124,"")</f>
        <v/>
      </c>
      <c r="AE124" s="128" t="str">
        <f aca="false">IFERROR(Limt2!AD124/GAMSlim2!AD124,"")</f>
        <v/>
      </c>
      <c r="AF124" s="128" t="str">
        <f aca="false">IFERROR(Limt2!AE124/GAMSlim2!AE124,"")</f>
        <v/>
      </c>
      <c r="AG124" s="128" t="str">
        <f aca="false">IFERROR(Limt2!AF124/GAMSlim2!AF124,"")</f>
        <v/>
      </c>
      <c r="AH124" s="128" t="str">
        <f aca="false">IFERROR(Limt2!AG124/GAMSlim2!AG124,"")</f>
        <v/>
      </c>
      <c r="AI124" s="128" t="str">
        <f aca="false">IFERROR(Limt2!AH124/GAMSlim2!AH124,"")</f>
        <v/>
      </c>
      <c r="AJ124" s="128" t="str">
        <f aca="false">IFERROR(Limt2!AI124/GAMSlim2!AI124,"")</f>
        <v/>
      </c>
      <c r="AK124" s="128" t="str">
        <f aca="false">IFERROR(Limt2!AJ124/GAMSlim2!AJ124,"")</f>
        <v/>
      </c>
      <c r="AL124" s="128" t="str">
        <f aca="false">IFERROR(Limt2!AK124/GAMSlim2!AK124,"")</f>
        <v/>
      </c>
      <c r="AM124" s="128" t="str">
        <f aca="false">IFERROR(Limt2!AL124/GAMSlim2!AL124,"")</f>
        <v/>
      </c>
      <c r="AN124" s="128" t="str">
        <f aca="false">IFERROR(Limt2!AM124/GAMSlim2!AM124,"")</f>
        <v/>
      </c>
      <c r="AO124" s="128" t="str">
        <f aca="false">IFERROR(Limt2!AN124/GAMSlim2!AN124,"")</f>
        <v/>
      </c>
      <c r="AP124" s="128" t="str">
        <f aca="false">IFERROR(Limt2!AO124/GAMSlim2!AO124,"")</f>
        <v/>
      </c>
      <c r="AQ124" s="128" t="str">
        <f aca="false">IFERROR(Limt2!AP124/GAMSlim2!AP124,"")</f>
        <v/>
      </c>
      <c r="AR124" s="128" t="str">
        <f aca="false">IFERROR(Limt2!AQ124/GAMSlim2!AQ124,"")</f>
        <v/>
      </c>
      <c r="AS124" s="128" t="str">
        <f aca="false">IFERROR(Limt2!AR124/GAMSlim2!AR124,"")</f>
        <v/>
      </c>
      <c r="AT124" s="128" t="str">
        <f aca="false">IFERROR(Limt2!AS124/GAMSlim2!AS124,"")</f>
        <v/>
      </c>
      <c r="AU124" s="128" t="str">
        <f aca="false">IFERROR(Limt2!AT124/GAMSlim2!AT124,"")</f>
        <v/>
      </c>
      <c r="AV124" s="128" t="str">
        <f aca="false">IFERROR(Limt2!AU124/GAMSlim2!AU124,"")</f>
        <v/>
      </c>
      <c r="AW124" s="128" t="str">
        <f aca="false">IFERROR(Limt2!AV124/GAMSlim2!AV124,"")</f>
        <v/>
      </c>
      <c r="AX124" s="128" t="str">
        <f aca="false">IFERROR(Limt2!AW124/GAMSlim2!AW124,"")</f>
        <v/>
      </c>
      <c r="AY124" s="128" t="str">
        <f aca="false">IFERROR(Limt2!AX124/GAMSlim2!AX124,"")</f>
        <v/>
      </c>
      <c r="AZ124" s="128" t="str">
        <f aca="false">IFERROR(Limt2!AY124/GAMSlim2!AY124,"")</f>
        <v/>
      </c>
      <c r="BA124" s="128" t="str">
        <f aca="false">IFERROR(Limt2!AZ124/GAMSlim2!AZ124,"")</f>
        <v/>
      </c>
      <c r="BB124" s="128" t="str">
        <f aca="false">IFERROR(Limt2!BA124/GAMSlim2!BA124,"")</f>
        <v/>
      </c>
      <c r="BC124" s="128" t="str">
        <f aca="false">IFERROR(Limt2!BB124/GAMSlim2!BB124,"")</f>
        <v/>
      </c>
      <c r="BD124" s="128" t="str">
        <f aca="false">IFERROR(Limt2!BC124/GAMSlim2!BC124,"")</f>
        <v/>
      </c>
      <c r="BE124" s="128" t="str">
        <f aca="false">IFERROR(Limt2!BD124/GAMSlim2!BD124,"")</f>
        <v/>
      </c>
      <c r="BF124" s="128" t="str">
        <f aca="false">IFERROR(Limt2!BE124/GAMSlim2!BE124,"")</f>
        <v/>
      </c>
      <c r="BG124" s="128" t="str">
        <f aca="false">IFERROR(Limt2!BF124/GAMSlim2!BF124,"")</f>
        <v/>
      </c>
      <c r="BH124" s="128" t="str">
        <f aca="false">IFERROR(Limt2!BG124/GAMSlim2!BG124,"")</f>
        <v/>
      </c>
      <c r="BI124" s="128" t="str">
        <f aca="false">IFERROR(Limt2!BH124/GAMSlim2!BH124,"")</f>
        <v/>
      </c>
      <c r="BJ124" s="128" t="str">
        <f aca="false">IFERROR(Limt2!BI124/GAMSlim2!BI124,"")</f>
        <v/>
      </c>
    </row>
    <row r="125" customFormat="false" ht="12.75" hidden="false" customHeight="false" outlineLevel="0" collapsed="false">
      <c r="A125" s="0" t="str">
        <f aca="false">Limt2!A125</f>
        <v>Net National Income (Consumption basis)</v>
      </c>
      <c r="B125" s="0" t="str">
        <f aca="false">GAMSbase!A125</f>
        <v>Net National Income (consumption basis)</v>
      </c>
      <c r="C125" s="128" t="str">
        <f aca="false">IFERROR(Limt2!B125/GAMSlim2!B125,"")</f>
        <v/>
      </c>
      <c r="D125" s="128" t="str">
        <f aca="false">IFERROR(Limt2!C125/GAMSlim2!C125,"")</f>
        <v/>
      </c>
      <c r="E125" s="128" t="str">
        <f aca="false">IFERROR(Limt2!D125/GAMSlim2!D125,"")</f>
        <v/>
      </c>
      <c r="F125" s="128" t="str">
        <f aca="false">IFERROR(Limt2!E125/GAMSlim2!E125,"")</f>
        <v/>
      </c>
      <c r="G125" s="128" t="str">
        <f aca="false">IFERROR(Limt2!F125/GAMSlim2!F125,"")</f>
        <v/>
      </c>
      <c r="H125" s="128" t="str">
        <f aca="false">IFERROR(Limt2!G125/GAMSlim2!G125,"")</f>
        <v/>
      </c>
      <c r="I125" s="128" t="str">
        <f aca="false">IFERROR(Limt2!H125/GAMSlim2!H125,"")</f>
        <v/>
      </c>
      <c r="J125" s="128" t="str">
        <f aca="false">IFERROR(Limt2!I125/GAMSlim2!I125,"")</f>
        <v/>
      </c>
      <c r="K125" s="128" t="str">
        <f aca="false">IFERROR(Limt2!J125/GAMSlim2!J125,"")</f>
        <v/>
      </c>
      <c r="L125" s="128" t="str">
        <f aca="false">IFERROR(Limt2!K125/GAMSlim2!K125,"")</f>
        <v/>
      </c>
      <c r="M125" s="128" t="str">
        <f aca="false">IFERROR(Limt2!L125/GAMSlim2!L125,"")</f>
        <v/>
      </c>
      <c r="N125" s="128" t="str">
        <f aca="false">IFERROR(Limt2!M125/GAMSlim2!M125,"")</f>
        <v/>
      </c>
      <c r="O125" s="128" t="str">
        <f aca="false">IFERROR(Limt2!N125/GAMSlim2!N125,"")</f>
        <v/>
      </c>
      <c r="P125" s="128" t="str">
        <f aca="false">IFERROR(Limt2!O125/GAMSlim2!O125,"")</f>
        <v/>
      </c>
      <c r="Q125" s="128" t="str">
        <f aca="false">IFERROR(Limt2!P125/GAMSlim2!P125,"")</f>
        <v/>
      </c>
      <c r="R125" s="128" t="str">
        <f aca="false">IFERROR(Limt2!Q125/GAMSlim2!Q125,"")</f>
        <v/>
      </c>
      <c r="S125" s="128" t="str">
        <f aca="false">IFERROR(Limt2!R125/GAMSlim2!R125,"")</f>
        <v/>
      </c>
      <c r="T125" s="128" t="str">
        <f aca="false">IFERROR(Limt2!S125/GAMSlim2!S125,"")</f>
        <v/>
      </c>
      <c r="U125" s="128" t="str">
        <f aca="false">IFERROR(Limt2!T125/GAMSlim2!T125,"")</f>
        <v/>
      </c>
      <c r="V125" s="128" t="str">
        <f aca="false">IFERROR(Limt2!U125/GAMSlim2!U125,"")</f>
        <v/>
      </c>
      <c r="W125" s="128" t="str">
        <f aca="false">IFERROR(Limt2!V125/GAMSlim2!V125,"")</f>
        <v/>
      </c>
      <c r="X125" s="128" t="str">
        <f aca="false">IFERROR(Limt2!W125/GAMSlim2!W125,"")</f>
        <v/>
      </c>
      <c r="Y125" s="128" t="str">
        <f aca="false">IFERROR(Limt2!X125/GAMSlim2!X125,"")</f>
        <v/>
      </c>
      <c r="Z125" s="128" t="str">
        <f aca="false">IFERROR(Limt2!Y125/GAMSlim2!Y125,"")</f>
        <v/>
      </c>
      <c r="AA125" s="128" t="str">
        <f aca="false">IFERROR(Limt2!Z125/GAMSlim2!Z125,"")</f>
        <v/>
      </c>
      <c r="AB125" s="128" t="str">
        <f aca="false">IFERROR(Limt2!AA125/GAMSlim2!AA125,"")</f>
        <v/>
      </c>
      <c r="AC125" s="128" t="str">
        <f aca="false">IFERROR(Limt2!AB125/GAMSlim2!AB125,"")</f>
        <v/>
      </c>
      <c r="AD125" s="128" t="str">
        <f aca="false">IFERROR(Limt2!AC125/GAMSlim2!AC125,"")</f>
        <v/>
      </c>
      <c r="AE125" s="128" t="str">
        <f aca="false">IFERROR(Limt2!AD125/GAMSlim2!AD125,"")</f>
        <v/>
      </c>
      <c r="AF125" s="128" t="str">
        <f aca="false">IFERROR(Limt2!AE125/GAMSlim2!AE125,"")</f>
        <v/>
      </c>
      <c r="AG125" s="128" t="str">
        <f aca="false">IFERROR(Limt2!AF125/GAMSlim2!AF125,"")</f>
        <v/>
      </c>
      <c r="AH125" s="128" t="str">
        <f aca="false">IFERROR(Limt2!AG125/GAMSlim2!AG125,"")</f>
        <v/>
      </c>
      <c r="AI125" s="128" t="str">
        <f aca="false">IFERROR(Limt2!AH125/GAMSlim2!AH125,"")</f>
        <v/>
      </c>
      <c r="AJ125" s="128" t="str">
        <f aca="false">IFERROR(Limt2!AI125/GAMSlim2!AI125,"")</f>
        <v/>
      </c>
      <c r="AK125" s="128" t="str">
        <f aca="false">IFERROR(Limt2!AJ125/GAMSlim2!AJ125,"")</f>
        <v/>
      </c>
      <c r="AL125" s="128" t="str">
        <f aca="false">IFERROR(Limt2!AK125/GAMSlim2!AK125,"")</f>
        <v/>
      </c>
      <c r="AM125" s="128" t="str">
        <f aca="false">IFERROR(Limt2!AL125/GAMSlim2!AL125,"")</f>
        <v/>
      </c>
      <c r="AN125" s="128" t="str">
        <f aca="false">IFERROR(Limt2!AM125/GAMSlim2!AM125,"")</f>
        <v/>
      </c>
      <c r="AO125" s="128" t="str">
        <f aca="false">IFERROR(Limt2!AN125/GAMSlim2!AN125,"")</f>
        <v/>
      </c>
      <c r="AP125" s="128" t="str">
        <f aca="false">IFERROR(Limt2!AO125/GAMSlim2!AO125,"")</f>
        <v/>
      </c>
      <c r="AQ125" s="128" t="str">
        <f aca="false">IFERROR(Limt2!AP125/GAMSlim2!AP125,"")</f>
        <v/>
      </c>
      <c r="AR125" s="128" t="str">
        <f aca="false">IFERROR(Limt2!AQ125/GAMSlim2!AQ125,"")</f>
        <v/>
      </c>
      <c r="AS125" s="128" t="str">
        <f aca="false">IFERROR(Limt2!AR125/GAMSlim2!AR125,"")</f>
        <v/>
      </c>
      <c r="AT125" s="128" t="str">
        <f aca="false">IFERROR(Limt2!AS125/GAMSlim2!AS125,"")</f>
        <v/>
      </c>
      <c r="AU125" s="128" t="str">
        <f aca="false">IFERROR(Limt2!AT125/GAMSlim2!AT125,"")</f>
        <v/>
      </c>
      <c r="AV125" s="128" t="str">
        <f aca="false">IFERROR(Limt2!AU125/GAMSlim2!AU125,"")</f>
        <v/>
      </c>
      <c r="AW125" s="128" t="str">
        <f aca="false">IFERROR(Limt2!AV125/GAMSlim2!AV125,"")</f>
        <v/>
      </c>
      <c r="AX125" s="128" t="str">
        <f aca="false">IFERROR(Limt2!AW125/GAMSlim2!AW125,"")</f>
        <v/>
      </c>
      <c r="AY125" s="128" t="str">
        <f aca="false">IFERROR(Limt2!AX125/GAMSlim2!AX125,"")</f>
        <v/>
      </c>
      <c r="AZ125" s="128" t="str">
        <f aca="false">IFERROR(Limt2!AY125/GAMSlim2!AY125,"")</f>
        <v/>
      </c>
      <c r="BA125" s="128" t="str">
        <f aca="false">IFERROR(Limt2!AZ125/GAMSlim2!AZ125,"")</f>
        <v/>
      </c>
      <c r="BB125" s="128" t="str">
        <f aca="false">IFERROR(Limt2!BA125/GAMSlim2!BA125,"")</f>
        <v/>
      </c>
      <c r="BC125" s="128" t="str">
        <f aca="false">IFERROR(Limt2!BB125/GAMSlim2!BB125,"")</f>
        <v/>
      </c>
      <c r="BD125" s="128" t="str">
        <f aca="false">IFERROR(Limt2!BC125/GAMSlim2!BC125,"")</f>
        <v/>
      </c>
      <c r="BE125" s="128" t="str">
        <f aca="false">IFERROR(Limt2!BD125/GAMSlim2!BD125,"")</f>
        <v/>
      </c>
      <c r="BF125" s="128" t="str">
        <f aca="false">IFERROR(Limt2!BE125/GAMSlim2!BE125,"")</f>
        <v/>
      </c>
      <c r="BG125" s="128" t="str">
        <f aca="false">IFERROR(Limt2!BF125/GAMSlim2!BF125,"")</f>
        <v/>
      </c>
      <c r="BH125" s="128" t="str">
        <f aca="false">IFERROR(Limt2!BG125/GAMSlim2!BG125,"")</f>
        <v/>
      </c>
      <c r="BI125" s="128" t="str">
        <f aca="false">IFERROR(Limt2!BH125/GAMSlim2!BH125,"")</f>
        <v/>
      </c>
      <c r="BJ125" s="128" t="str">
        <f aca="false">IFERROR(Limt2!BI125/GAMSlim2!BI125,"")</f>
        <v/>
      </c>
    </row>
    <row r="126" customFormat="false" ht="12.75" hidden="false" customHeight="false" outlineLevel="0" collapsed="false">
      <c r="A126" s="0" t="str">
        <f aca="false">Limt2!A126</f>
        <v>Consumption per capita ($thous per year)</v>
      </c>
      <c r="B126" s="0" t="str">
        <f aca="false">GAMSbase!A126</f>
        <v>Consumption Per Capita (thousand USD per year)</v>
      </c>
      <c r="C126" s="128" t="n">
        <f aca="false">IFERROR(Limt2!B126/GAMSlim2!B126,"")</f>
        <v>0.999999999947747</v>
      </c>
      <c r="D126" s="128" t="n">
        <f aca="false">IFERROR(Limt2!C126/GAMSlim2!C126,"")</f>
        <v>1.00000000006526</v>
      </c>
      <c r="E126" s="128" t="n">
        <f aca="false">IFERROR(Limt2!D126/GAMSlim2!D126,"")</f>
        <v>1.00000000002606</v>
      </c>
      <c r="F126" s="128" t="n">
        <f aca="false">IFERROR(Limt2!E126/GAMSlim2!E126,"")</f>
        <v>0.9999999999737</v>
      </c>
      <c r="G126" s="128" t="n">
        <f aca="false">IFERROR(Limt2!F126/GAMSlim2!F126,"")</f>
        <v>0.999999999941183</v>
      </c>
      <c r="H126" s="128" t="n">
        <f aca="false">IFERROR(Limt2!G126/GAMSlim2!G126,"")</f>
        <v>1.00000000007734</v>
      </c>
      <c r="I126" s="128" t="n">
        <f aca="false">IFERROR(Limt2!H126/GAMSlim2!H126,"")</f>
        <v>1.0000000000441</v>
      </c>
      <c r="J126" s="128" t="n">
        <f aca="false">IFERROR(Limt2!I126/GAMSlim2!I126,"")</f>
        <v>1.00000000000732</v>
      </c>
      <c r="K126" s="128" t="n">
        <f aca="false">IFERROR(Limt2!J126/GAMSlim2!J126,"")</f>
        <v>0.999999999970033</v>
      </c>
      <c r="L126" s="128" t="n">
        <f aca="false">IFERROR(Limt2!K126/GAMSlim2!K126,"")</f>
        <v>1.00000000001441</v>
      </c>
      <c r="M126" s="128" t="n">
        <f aca="false">IFERROR(Limt2!L126/GAMSlim2!L126,"")</f>
        <v>0.999999999964499</v>
      </c>
      <c r="N126" s="128" t="n">
        <f aca="false">IFERROR(Limt2!M126/GAMSlim2!M126,"")</f>
        <v>0.999999999935859</v>
      </c>
      <c r="O126" s="128" t="n">
        <f aca="false">IFERROR(Limt2!N126/GAMSlim2!N126,"")</f>
        <v>0.999999999951389</v>
      </c>
      <c r="P126" s="128" t="n">
        <f aca="false">IFERROR(Limt2!O126/GAMSlim2!O126,"")</f>
        <v>0.999999999986461</v>
      </c>
      <c r="Q126" s="128" t="n">
        <f aca="false">IFERROR(Limt2!P126/GAMSlim2!P126,"")</f>
        <v>0.999999999985024</v>
      </c>
      <c r="R126" s="128" t="n">
        <f aca="false">IFERROR(Limt2!Q126/GAMSlim2!Q126,"")</f>
        <v>1.00000000005002</v>
      </c>
      <c r="S126" s="128" t="n">
        <f aca="false">IFERROR(Limt2!R126/GAMSlim2!R126,"")</f>
        <v>0.999999999996061</v>
      </c>
      <c r="T126" s="128" t="n">
        <f aca="false">IFERROR(Limt2!S126/GAMSlim2!S126,"")</f>
        <v>1.0000000000021</v>
      </c>
      <c r="U126" s="128" t="n">
        <f aca="false">IFERROR(Limt2!T126/GAMSlim2!T126,"")</f>
        <v>0.999999999980476</v>
      </c>
      <c r="V126" s="128" t="n">
        <f aca="false">IFERROR(Limt2!U126/GAMSlim2!U126,"")</f>
        <v>1.00000000002345</v>
      </c>
      <c r="W126" s="128" t="n">
        <f aca="false">IFERROR(Limt2!V126/GAMSlim2!V126,"")</f>
        <v>0.999999999935923</v>
      </c>
      <c r="X126" s="128" t="n">
        <f aca="false">IFERROR(Limt2!W126/GAMSlim2!W126,"")</f>
        <v>1.00000000000998</v>
      </c>
      <c r="Y126" s="128" t="n">
        <f aca="false">IFERROR(Limt2!X126/GAMSlim2!X126,"")</f>
        <v>1.00000000007979</v>
      </c>
      <c r="Z126" s="128" t="n">
        <f aca="false">IFERROR(Limt2!Y126/GAMSlim2!Y126,"")</f>
        <v>1.00000000002946</v>
      </c>
      <c r="AA126" s="128" t="n">
        <f aca="false">IFERROR(Limt2!Z126/GAMSlim2!Z126,"")</f>
        <v>1.00000000002461</v>
      </c>
      <c r="AB126" s="128" t="n">
        <f aca="false">IFERROR(Limt2!AA126/GAMSlim2!AA126,"")</f>
        <v>0.999999999934966</v>
      </c>
      <c r="AC126" s="128" t="n">
        <f aca="false">IFERROR(Limt2!AB126/GAMSlim2!AB126,"")</f>
        <v>1.0000000000393</v>
      </c>
      <c r="AD126" s="128" t="n">
        <f aca="false">IFERROR(Limt2!AC126/GAMSlim2!AC126,"")</f>
        <v>0.999999999973069</v>
      </c>
      <c r="AE126" s="128" t="n">
        <f aca="false">IFERROR(Limt2!AD126/GAMSlim2!AD126,"")</f>
        <v>0.99999999992715</v>
      </c>
      <c r="AF126" s="128" t="n">
        <f aca="false">IFERROR(Limt2!AE126/GAMSlim2!AE126,"")</f>
        <v>1.00000000005337</v>
      </c>
      <c r="AG126" s="128" t="n">
        <f aca="false">IFERROR(Limt2!AF126/GAMSlim2!AF126,"")</f>
        <v>0.999999999911736</v>
      </c>
      <c r="AH126" s="128" t="n">
        <f aca="false">IFERROR(Limt2!AG126/GAMSlim2!AG126,"")</f>
        <v>0.999999999990672</v>
      </c>
      <c r="AI126" s="128" t="n">
        <f aca="false">IFERROR(Limt2!AH126/GAMSlim2!AH126,"")</f>
        <v>1.00000000003068</v>
      </c>
      <c r="AJ126" s="128" t="n">
        <f aca="false">IFERROR(Limt2!AI126/GAMSlim2!AI126,"")</f>
        <v>0.999999999990618</v>
      </c>
      <c r="AK126" s="128" t="n">
        <f aca="false">IFERROR(Limt2!AJ126/GAMSlim2!AJ126,"")</f>
        <v>0.999999999989127</v>
      </c>
      <c r="AL126" s="128" t="n">
        <f aca="false">IFERROR(Limt2!AK126/GAMSlim2!AK126,"")</f>
        <v>1.00000000003969</v>
      </c>
      <c r="AM126" s="128" t="n">
        <f aca="false">IFERROR(Limt2!AL126/GAMSlim2!AL126,"")</f>
        <v>1.0000000000327</v>
      </c>
      <c r="AN126" s="128" t="n">
        <f aca="false">IFERROR(Limt2!AM126/GAMSlim2!AM126,"")</f>
        <v>0.99999999998809</v>
      </c>
      <c r="AO126" s="128" t="n">
        <f aca="false">IFERROR(Limt2!AN126/GAMSlim2!AN126,"")</f>
        <v>0.999999999931916</v>
      </c>
      <c r="AP126" s="128" t="n">
        <f aca="false">IFERROR(Limt2!AO126/GAMSlim2!AO126,"")</f>
        <v>0.999999999980818</v>
      </c>
      <c r="AQ126" s="128" t="n">
        <f aca="false">IFERROR(Limt2!AP126/GAMSlim2!AP126,"")</f>
        <v>1.0000000000787</v>
      </c>
      <c r="AR126" s="128" t="n">
        <f aca="false">IFERROR(Limt2!AQ126/GAMSlim2!AQ126,"")</f>
        <v>0.999999999982856</v>
      </c>
      <c r="AS126" s="128" t="n">
        <f aca="false">IFERROR(Limt2!AR126/GAMSlim2!AR126,"")</f>
        <v>0.999999999989198</v>
      </c>
      <c r="AT126" s="128" t="n">
        <f aca="false">IFERROR(Limt2!AS126/GAMSlim2!AS126,"")</f>
        <v>0.999999999953162</v>
      </c>
      <c r="AU126" s="128" t="n">
        <f aca="false">IFERROR(Limt2!AT126/GAMSlim2!AT126,"")</f>
        <v>1.00000000008315</v>
      </c>
      <c r="AV126" s="128" t="n">
        <f aca="false">IFERROR(Limt2!AU126/GAMSlim2!AU126,"")</f>
        <v>0.99999999994296</v>
      </c>
      <c r="AW126" s="128" t="n">
        <f aca="false">IFERROR(Limt2!AV126/GAMSlim2!AV126,"")</f>
        <v>1.00000000002311</v>
      </c>
      <c r="AX126" s="128" t="n">
        <f aca="false">IFERROR(Limt2!AW126/GAMSlim2!AW126,"")</f>
        <v>1.00000000005354</v>
      </c>
      <c r="AY126" s="128" t="n">
        <f aca="false">IFERROR(Limt2!AX126/GAMSlim2!AX126,"")</f>
        <v>0.999999999967146</v>
      </c>
      <c r="AZ126" s="128" t="n">
        <f aca="false">IFERROR(Limt2!AY126/GAMSlim2!AY126,"")</f>
        <v>0.999999999978264</v>
      </c>
      <c r="BA126" s="128" t="n">
        <f aca="false">IFERROR(Limt2!AZ126/GAMSlim2!AZ126,"")</f>
        <v>0.999999999989304</v>
      </c>
      <c r="BB126" s="128" t="n">
        <f aca="false">IFERROR(Limt2!BA126/GAMSlim2!BA126,"")</f>
        <v>0.999999999992943</v>
      </c>
      <c r="BC126" s="128" t="n">
        <f aca="false">IFERROR(Limt2!BB126/GAMSlim2!BB126,"")</f>
        <v>0.999999999995609</v>
      </c>
      <c r="BD126" s="128" t="n">
        <f aca="false">IFERROR(Limt2!BC126/GAMSlim2!BC126,"")</f>
        <v>0.999999999997459</v>
      </c>
      <c r="BE126" s="128" t="n">
        <f aca="false">IFERROR(Limt2!BD126/GAMSlim2!BD126,"")</f>
        <v>0.999999999998459</v>
      </c>
      <c r="BF126" s="128" t="n">
        <f aca="false">IFERROR(Limt2!BE126/GAMSlim2!BE126,"")</f>
        <v>0.999999999999098</v>
      </c>
      <c r="BG126" s="128" t="n">
        <f aca="false">IFERROR(Limt2!BF126/GAMSlim2!BF126,"")</f>
        <v>0.999999999999814</v>
      </c>
      <c r="BH126" s="128" t="n">
        <f aca="false">IFERROR(Limt2!BG126/GAMSlim2!BG126,"")</f>
        <v>1.00000000000025</v>
      </c>
      <c r="BI126" s="128" t="n">
        <f aca="false">IFERROR(Limt2!BH126/GAMSlim2!BH126,"")</f>
        <v>1.00000000000044</v>
      </c>
      <c r="BJ126" s="128" t="n">
        <f aca="false">IFERROR(Limt2!BI126/GAMSlim2!BI126,"")</f>
        <v>1.00000000000074</v>
      </c>
    </row>
    <row r="127" customFormat="false" ht="12.75" hidden="false" customHeight="false" outlineLevel="0" collapsed="false">
      <c r="A127" s="0" t="str">
        <f aca="false">Limt2!A127</f>
        <v>Utility of p. c. consumption</v>
      </c>
      <c r="B127" s="0" t="str">
        <f aca="false">GAMSbase!A127</f>
        <v>Utility of Per Capita Consumption</v>
      </c>
      <c r="C127" s="128" t="str">
        <f aca="false">IFERROR(Limt2!B127/GAMSlim2!B127,"")</f>
        <v/>
      </c>
      <c r="D127" s="128" t="str">
        <f aca="false">IFERROR(Limt2!C127/GAMSlim2!C127,"")</f>
        <v/>
      </c>
      <c r="E127" s="128" t="str">
        <f aca="false">IFERROR(Limt2!D127/GAMSlim2!D127,"")</f>
        <v/>
      </c>
      <c r="F127" s="128" t="str">
        <f aca="false">IFERROR(Limt2!E127/GAMSlim2!E127,"")</f>
        <v/>
      </c>
      <c r="G127" s="128" t="str">
        <f aca="false">IFERROR(Limt2!F127/GAMSlim2!F127,"")</f>
        <v/>
      </c>
      <c r="H127" s="128" t="str">
        <f aca="false">IFERROR(Limt2!G127/GAMSlim2!G127,"")</f>
        <v/>
      </c>
      <c r="I127" s="128" t="str">
        <f aca="false">IFERROR(Limt2!H127/GAMSlim2!H127,"")</f>
        <v/>
      </c>
      <c r="J127" s="128" t="str">
        <f aca="false">IFERROR(Limt2!I127/GAMSlim2!I127,"")</f>
        <v/>
      </c>
      <c r="K127" s="128" t="str">
        <f aca="false">IFERROR(Limt2!J127/GAMSlim2!J127,"")</f>
        <v/>
      </c>
      <c r="L127" s="128" t="str">
        <f aca="false">IFERROR(Limt2!K127/GAMSlim2!K127,"")</f>
        <v/>
      </c>
      <c r="M127" s="128" t="str">
        <f aca="false">IFERROR(Limt2!L127/GAMSlim2!L127,"")</f>
        <v/>
      </c>
      <c r="N127" s="128" t="str">
        <f aca="false">IFERROR(Limt2!M127/GAMSlim2!M127,"")</f>
        <v/>
      </c>
      <c r="O127" s="128" t="str">
        <f aca="false">IFERROR(Limt2!N127/GAMSlim2!N127,"")</f>
        <v/>
      </c>
      <c r="P127" s="128" t="str">
        <f aca="false">IFERROR(Limt2!O127/GAMSlim2!O127,"")</f>
        <v/>
      </c>
      <c r="Q127" s="128" t="str">
        <f aca="false">IFERROR(Limt2!P127/GAMSlim2!P127,"")</f>
        <v/>
      </c>
      <c r="R127" s="128" t="str">
        <f aca="false">IFERROR(Limt2!Q127/GAMSlim2!Q127,"")</f>
        <v/>
      </c>
      <c r="S127" s="128" t="str">
        <f aca="false">IFERROR(Limt2!R127/GAMSlim2!R127,"")</f>
        <v/>
      </c>
      <c r="T127" s="128" t="str">
        <f aca="false">IFERROR(Limt2!S127/GAMSlim2!S127,"")</f>
        <v/>
      </c>
      <c r="U127" s="128" t="str">
        <f aca="false">IFERROR(Limt2!T127/GAMSlim2!T127,"")</f>
        <v/>
      </c>
      <c r="V127" s="128" t="str">
        <f aca="false">IFERROR(Limt2!U127/GAMSlim2!U127,"")</f>
        <v/>
      </c>
      <c r="W127" s="128" t="str">
        <f aca="false">IFERROR(Limt2!V127/GAMSlim2!V127,"")</f>
        <v/>
      </c>
      <c r="X127" s="128" t="str">
        <f aca="false">IFERROR(Limt2!W127/GAMSlim2!W127,"")</f>
        <v/>
      </c>
      <c r="Y127" s="128" t="str">
        <f aca="false">IFERROR(Limt2!X127/GAMSlim2!X127,"")</f>
        <v/>
      </c>
      <c r="Z127" s="128" t="str">
        <f aca="false">IFERROR(Limt2!Y127/GAMSlim2!Y127,"")</f>
        <v/>
      </c>
      <c r="AA127" s="128" t="str">
        <f aca="false">IFERROR(Limt2!Z127/GAMSlim2!Z127,"")</f>
        <v/>
      </c>
      <c r="AB127" s="128" t="str">
        <f aca="false">IFERROR(Limt2!AA127/GAMSlim2!AA127,"")</f>
        <v/>
      </c>
      <c r="AC127" s="128" t="str">
        <f aca="false">IFERROR(Limt2!AB127/GAMSlim2!AB127,"")</f>
        <v/>
      </c>
      <c r="AD127" s="128" t="str">
        <f aca="false">IFERROR(Limt2!AC127/GAMSlim2!AC127,"")</f>
        <v/>
      </c>
      <c r="AE127" s="128" t="str">
        <f aca="false">IFERROR(Limt2!AD127/GAMSlim2!AD127,"")</f>
        <v/>
      </c>
      <c r="AF127" s="128" t="str">
        <f aca="false">IFERROR(Limt2!AE127/GAMSlim2!AE127,"")</f>
        <v/>
      </c>
      <c r="AG127" s="128" t="str">
        <f aca="false">IFERROR(Limt2!AF127/GAMSlim2!AF127,"")</f>
        <v/>
      </c>
      <c r="AH127" s="128" t="str">
        <f aca="false">IFERROR(Limt2!AG127/GAMSlim2!AG127,"")</f>
        <v/>
      </c>
      <c r="AI127" s="128" t="str">
        <f aca="false">IFERROR(Limt2!AH127/GAMSlim2!AH127,"")</f>
        <v/>
      </c>
      <c r="AJ127" s="128" t="str">
        <f aca="false">IFERROR(Limt2!AI127/GAMSlim2!AI127,"")</f>
        <v/>
      </c>
      <c r="AK127" s="128" t="str">
        <f aca="false">IFERROR(Limt2!AJ127/GAMSlim2!AJ127,"")</f>
        <v/>
      </c>
      <c r="AL127" s="128" t="str">
        <f aca="false">IFERROR(Limt2!AK127/GAMSlim2!AK127,"")</f>
        <v/>
      </c>
      <c r="AM127" s="128" t="str">
        <f aca="false">IFERROR(Limt2!AL127/GAMSlim2!AL127,"")</f>
        <v/>
      </c>
      <c r="AN127" s="128" t="str">
        <f aca="false">IFERROR(Limt2!AM127/GAMSlim2!AM127,"")</f>
        <v/>
      </c>
      <c r="AO127" s="128" t="str">
        <f aca="false">IFERROR(Limt2!AN127/GAMSlim2!AN127,"")</f>
        <v/>
      </c>
      <c r="AP127" s="128" t="str">
        <f aca="false">IFERROR(Limt2!AO127/GAMSlim2!AO127,"")</f>
        <v/>
      </c>
      <c r="AQ127" s="128" t="str">
        <f aca="false">IFERROR(Limt2!AP127/GAMSlim2!AP127,"")</f>
        <v/>
      </c>
      <c r="AR127" s="128" t="str">
        <f aca="false">IFERROR(Limt2!AQ127/GAMSlim2!AQ127,"")</f>
        <v/>
      </c>
      <c r="AS127" s="128" t="str">
        <f aca="false">IFERROR(Limt2!AR127/GAMSlim2!AR127,"")</f>
        <v/>
      </c>
      <c r="AT127" s="128" t="str">
        <f aca="false">IFERROR(Limt2!AS127/GAMSlim2!AS127,"")</f>
        <v/>
      </c>
      <c r="AU127" s="128" t="str">
        <f aca="false">IFERROR(Limt2!AT127/GAMSlim2!AT127,"")</f>
        <v/>
      </c>
      <c r="AV127" s="128" t="str">
        <f aca="false">IFERROR(Limt2!AU127/GAMSlim2!AU127,"")</f>
        <v/>
      </c>
      <c r="AW127" s="128" t="str">
        <f aca="false">IFERROR(Limt2!AV127/GAMSlim2!AV127,"")</f>
        <v/>
      </c>
      <c r="AX127" s="128" t="str">
        <f aca="false">IFERROR(Limt2!AW127/GAMSlim2!AW127,"")</f>
        <v/>
      </c>
      <c r="AY127" s="128" t="str">
        <f aca="false">IFERROR(Limt2!AX127/GAMSlim2!AX127,"")</f>
        <v/>
      </c>
      <c r="AZ127" s="128" t="str">
        <f aca="false">IFERROR(Limt2!AY127/GAMSlim2!AY127,"")</f>
        <v/>
      </c>
      <c r="BA127" s="128" t="str">
        <f aca="false">IFERROR(Limt2!AZ127/GAMSlim2!AZ127,"")</f>
        <v/>
      </c>
      <c r="BB127" s="128" t="str">
        <f aca="false">IFERROR(Limt2!BA127/GAMSlim2!BA127,"")</f>
        <v/>
      </c>
      <c r="BC127" s="128" t="str">
        <f aca="false">IFERROR(Limt2!BB127/GAMSlim2!BB127,"")</f>
        <v/>
      </c>
      <c r="BD127" s="128" t="str">
        <f aca="false">IFERROR(Limt2!BC127/GAMSlim2!BC127,"")</f>
        <v/>
      </c>
      <c r="BE127" s="128" t="str">
        <f aca="false">IFERROR(Limt2!BD127/GAMSlim2!BD127,"")</f>
        <v/>
      </c>
      <c r="BF127" s="128" t="str">
        <f aca="false">IFERROR(Limt2!BE127/GAMSlim2!BE127,"")</f>
        <v/>
      </c>
      <c r="BG127" s="128" t="str">
        <f aca="false">IFERROR(Limt2!BF127/GAMSlim2!BF127,"")</f>
        <v/>
      </c>
      <c r="BH127" s="128" t="str">
        <f aca="false">IFERROR(Limt2!BG127/GAMSlim2!BG127,"")</f>
        <v/>
      </c>
      <c r="BI127" s="128" t="str">
        <f aca="false">IFERROR(Limt2!BH127/GAMSlim2!BH127,"")</f>
        <v/>
      </c>
      <c r="BJ127" s="128" t="str">
        <f aca="false">IFERROR(Limt2!BI127/GAMSlim2!BI127,"")</f>
        <v/>
      </c>
    </row>
    <row r="128" customFormat="false" ht="12.75" hidden="false" customHeight="false" outlineLevel="0" collapsed="false">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row>
    <row r="129" customFormat="false" ht="12.75" hidden="false" customHeight="false" outlineLevel="0" collapsed="false">
      <c r="A129" s="0" t="str">
        <f aca="false">Limt2!A129</f>
        <v>Discounted utility (in trillions 2000$) </v>
      </c>
      <c r="B129" s="0" t="str">
        <f aca="false">GAMSbase!A129</f>
        <v>Total Discounted Utility (trillions 2000USD)</v>
      </c>
      <c r="C129" s="128" t="n">
        <f aca="false">IFERROR(Limt2!B129/GAMSlim2!B129,"")</f>
        <v>0.999999999999626</v>
      </c>
      <c r="D129" s="128" t="str">
        <f aca="false">IFERROR(Limt2!C129/GAMSlim2!C129,"")</f>
        <v/>
      </c>
      <c r="E129" s="128" t="str">
        <f aca="false">IFERROR(Limt2!D129/GAMSlim2!D129,"")</f>
        <v/>
      </c>
      <c r="F129" s="128" t="str">
        <f aca="false">IFERROR(Limt2!E129/GAMSlim2!E129,"")</f>
        <v/>
      </c>
      <c r="G129" s="128" t="str">
        <f aca="false">IFERROR(Limt2!F129/GAMSlim2!F129,"")</f>
        <v/>
      </c>
      <c r="H129" s="128" t="str">
        <f aca="false">IFERROR(Limt2!G129/GAMSlim2!G129,"")</f>
        <v/>
      </c>
      <c r="I129" s="128" t="str">
        <f aca="false">IFERROR(Limt2!H129/GAMSlim2!H129,"")</f>
        <v/>
      </c>
      <c r="J129" s="128" t="str">
        <f aca="false">IFERROR(Limt2!I129/GAMSlim2!I129,"")</f>
        <v/>
      </c>
      <c r="K129" s="128" t="str">
        <f aca="false">IFERROR(Limt2!J129/GAMSlim2!J129,"")</f>
        <v/>
      </c>
      <c r="L129" s="128" t="str">
        <f aca="false">IFERROR(Limt2!K129/GAMSlim2!K129,"")</f>
        <v/>
      </c>
      <c r="M129" s="128" t="str">
        <f aca="false">IFERROR(Limt2!L129/GAMSlim2!L129,"")</f>
        <v/>
      </c>
      <c r="N129" s="128" t="str">
        <f aca="false">IFERROR(Limt2!M129/GAMSlim2!M129,"")</f>
        <v/>
      </c>
      <c r="O129" s="128" t="str">
        <f aca="false">IFERROR(Limt2!N129/GAMSlim2!N129,"")</f>
        <v/>
      </c>
      <c r="P129" s="128" t="str">
        <f aca="false">IFERROR(Limt2!O129/GAMSlim2!O129,"")</f>
        <v/>
      </c>
      <c r="Q129" s="128" t="str">
        <f aca="false">IFERROR(Limt2!P129/GAMSlim2!P129,"")</f>
        <v/>
      </c>
      <c r="R129" s="128" t="str">
        <f aca="false">IFERROR(Limt2!Q129/GAMSlim2!Q129,"")</f>
        <v/>
      </c>
      <c r="S129" s="128" t="str">
        <f aca="false">IFERROR(Limt2!R129/GAMSlim2!R129,"")</f>
        <v/>
      </c>
      <c r="T129" s="128" t="str">
        <f aca="false">IFERROR(Limt2!S129/GAMSlim2!S129,"")</f>
        <v/>
      </c>
      <c r="U129" s="128" t="str">
        <f aca="false">IFERROR(Limt2!T129/GAMSlim2!T129,"")</f>
        <v/>
      </c>
      <c r="V129" s="128" t="str">
        <f aca="false">IFERROR(Limt2!U129/GAMSlim2!U129,"")</f>
        <v/>
      </c>
      <c r="W129" s="128" t="str">
        <f aca="false">IFERROR(Limt2!V129/GAMSlim2!V129,"")</f>
        <v/>
      </c>
      <c r="X129" s="128" t="str">
        <f aca="false">IFERROR(Limt2!W129/GAMSlim2!W129,"")</f>
        <v/>
      </c>
      <c r="Y129" s="128" t="str">
        <f aca="false">IFERROR(Limt2!X129/GAMSlim2!X129,"")</f>
        <v/>
      </c>
      <c r="Z129" s="128" t="str">
        <f aca="false">IFERROR(Limt2!Y129/GAMSlim2!Y129,"")</f>
        <v/>
      </c>
      <c r="AA129" s="128" t="str">
        <f aca="false">IFERROR(Limt2!Z129/GAMSlim2!Z129,"")</f>
        <v/>
      </c>
      <c r="AB129" s="128" t="str">
        <f aca="false">IFERROR(Limt2!AA129/GAMSlim2!AA129,"")</f>
        <v/>
      </c>
      <c r="AC129" s="128" t="str">
        <f aca="false">IFERROR(Limt2!AB129/GAMSlim2!AB129,"")</f>
        <v/>
      </c>
      <c r="AD129" s="128" t="str">
        <f aca="false">IFERROR(Limt2!AC129/GAMSlim2!AC129,"")</f>
        <v/>
      </c>
      <c r="AE129" s="128" t="str">
        <f aca="false">IFERROR(Limt2!AD129/GAMSlim2!AD129,"")</f>
        <v/>
      </c>
      <c r="AF129" s="128" t="str">
        <f aca="false">IFERROR(Limt2!AE129/GAMSlim2!AE129,"")</f>
        <v/>
      </c>
      <c r="AG129" s="128" t="str">
        <f aca="false">IFERROR(Limt2!AF129/GAMSlim2!AF129,"")</f>
        <v/>
      </c>
      <c r="AH129" s="128" t="str">
        <f aca="false">IFERROR(Limt2!AG129/GAMSlim2!AG129,"")</f>
        <v/>
      </c>
      <c r="AI129" s="128" t="str">
        <f aca="false">IFERROR(Limt2!AH129/GAMSlim2!AH129,"")</f>
        <v/>
      </c>
      <c r="AJ129" s="128" t="str">
        <f aca="false">IFERROR(Limt2!AI129/GAMSlim2!AI129,"")</f>
        <v/>
      </c>
      <c r="AK129" s="128" t="str">
        <f aca="false">IFERROR(Limt2!AJ129/GAMSlim2!AJ129,"")</f>
        <v/>
      </c>
      <c r="AL129" s="128" t="str">
        <f aca="false">IFERROR(Limt2!AK129/GAMSlim2!AK129,"")</f>
        <v/>
      </c>
      <c r="AM129" s="128" t="str">
        <f aca="false">IFERROR(Limt2!AL129/GAMSlim2!AL129,"")</f>
        <v/>
      </c>
      <c r="AN129" s="128" t="str">
        <f aca="false">IFERROR(Limt2!AM129/GAMSlim2!AM129,"")</f>
        <v/>
      </c>
      <c r="AO129" s="128" t="str">
        <f aca="false">IFERROR(Limt2!AN129/GAMSlim2!AN129,"")</f>
        <v/>
      </c>
      <c r="AP129" s="128" t="str">
        <f aca="false">IFERROR(Limt2!AO129/GAMSlim2!AO129,"")</f>
        <v/>
      </c>
      <c r="AQ129" s="128" t="str">
        <f aca="false">IFERROR(Limt2!AP129/GAMSlim2!AP129,"")</f>
        <v/>
      </c>
      <c r="AR129" s="128" t="str">
        <f aca="false">IFERROR(Limt2!AQ129/GAMSlim2!AQ129,"")</f>
        <v/>
      </c>
      <c r="AS129" s="128" t="str">
        <f aca="false">IFERROR(Limt2!AR129/GAMSlim2!AR129,"")</f>
        <v/>
      </c>
      <c r="AT129" s="128" t="str">
        <f aca="false">IFERROR(Limt2!AS129/GAMSlim2!AS129,"")</f>
        <v/>
      </c>
      <c r="AU129" s="128" t="str">
        <f aca="false">IFERROR(Limt2!AT129/GAMSlim2!AT129,"")</f>
        <v/>
      </c>
      <c r="AV129" s="128" t="str">
        <f aca="false">IFERROR(Limt2!AU129/GAMSlim2!AU129,"")</f>
        <v/>
      </c>
      <c r="AW129" s="128" t="str">
        <f aca="false">IFERROR(Limt2!AV129/GAMSlim2!AV129,"")</f>
        <v/>
      </c>
      <c r="AX129" s="128" t="str">
        <f aca="false">IFERROR(Limt2!AW129/GAMSlim2!AW129,"")</f>
        <v/>
      </c>
      <c r="AY129" s="128" t="str">
        <f aca="false">IFERROR(Limt2!AX129/GAMSlim2!AX129,"")</f>
        <v/>
      </c>
      <c r="AZ129" s="128" t="str">
        <f aca="false">IFERROR(Limt2!AY129/GAMSlim2!AY129,"")</f>
        <v/>
      </c>
      <c r="BA129" s="128" t="str">
        <f aca="false">IFERROR(Limt2!AZ129/GAMSlim2!AZ129,"")</f>
        <v/>
      </c>
      <c r="BB129" s="128" t="str">
        <f aca="false">IFERROR(Limt2!BA129/GAMSlim2!BA129,"")</f>
        <v/>
      </c>
      <c r="BC129" s="128" t="str">
        <f aca="false">IFERROR(Limt2!BB129/GAMSlim2!BB129,"")</f>
        <v/>
      </c>
      <c r="BD129" s="128" t="str">
        <f aca="false">IFERROR(Limt2!BC129/GAMSlim2!BC129,"")</f>
        <v/>
      </c>
      <c r="BE129" s="128" t="str">
        <f aca="false">IFERROR(Limt2!BD129/GAMSlim2!BD129,"")</f>
        <v/>
      </c>
      <c r="BF129" s="128" t="str">
        <f aca="false">IFERROR(Limt2!BE129/GAMSlim2!BE129,"")</f>
        <v/>
      </c>
      <c r="BG129" s="128" t="str">
        <f aca="false">IFERROR(Limt2!BF129/GAMSlim2!BF129,"")</f>
        <v/>
      </c>
      <c r="BH129" s="128" t="str">
        <f aca="false">IFERROR(Limt2!BG129/GAMSlim2!BG129,"")</f>
        <v/>
      </c>
      <c r="BI129" s="128" t="str">
        <f aca="false">IFERROR(Limt2!BH129/GAMSlim2!BH129,"")</f>
        <v/>
      </c>
      <c r="BJ129" s="128" t="str">
        <f aca="false">IFERROR(Limt2!BI129/GAMSlim2!BI129,"")</f>
        <v/>
      </c>
    </row>
    <row r="130" customFormat="false" ht="12.75" hidden="false" customHeight="false" outlineLevel="0" collapsed="false">
      <c r="A130" s="0" t="str">
        <f aca="false">Limt2!A130</f>
        <v>Control variables: Optimized for 2015 and beyond.</v>
      </c>
      <c r="B130" s="0" t="str">
        <f aca="false">GAMSbase!A130</f>
        <v>** CONTROL VARIABLES</v>
      </c>
      <c r="C130" s="128" t="str">
        <f aca="false">IFERROR(Limt2!B130/GAMSlim2!B130,"")</f>
        <v/>
      </c>
      <c r="D130" s="128" t="str">
        <f aca="false">IFERROR(Limt2!C130/GAMSlim2!C130,"")</f>
        <v/>
      </c>
      <c r="E130" s="128" t="str">
        <f aca="false">IFERROR(Limt2!D130/GAMSlim2!D130,"")</f>
        <v/>
      </c>
      <c r="F130" s="128" t="str">
        <f aca="false">IFERROR(Limt2!E130/GAMSlim2!E130,"")</f>
        <v/>
      </c>
      <c r="G130" s="128" t="str">
        <f aca="false">IFERROR(Limt2!F130/GAMSlim2!F130,"")</f>
        <v/>
      </c>
      <c r="H130" s="128" t="str">
        <f aca="false">IFERROR(Limt2!G130/GAMSlim2!G130,"")</f>
        <v/>
      </c>
      <c r="I130" s="128" t="str">
        <f aca="false">IFERROR(Limt2!H130/GAMSlim2!H130,"")</f>
        <v/>
      </c>
      <c r="J130" s="128" t="str">
        <f aca="false">IFERROR(Limt2!I130/GAMSlim2!I130,"")</f>
        <v/>
      </c>
      <c r="K130" s="128" t="str">
        <f aca="false">IFERROR(Limt2!J130/GAMSlim2!J130,"")</f>
        <v/>
      </c>
      <c r="L130" s="128" t="str">
        <f aca="false">IFERROR(Limt2!K130/GAMSlim2!K130,"")</f>
        <v/>
      </c>
      <c r="M130" s="128" t="str">
        <f aca="false">IFERROR(Limt2!L130/GAMSlim2!L130,"")</f>
        <v/>
      </c>
      <c r="N130" s="128" t="str">
        <f aca="false">IFERROR(Limt2!M130/GAMSlim2!M130,"")</f>
        <v/>
      </c>
      <c r="O130" s="128" t="str">
        <f aca="false">IFERROR(Limt2!N130/GAMSlim2!N130,"")</f>
        <v/>
      </c>
      <c r="P130" s="128" t="str">
        <f aca="false">IFERROR(Limt2!O130/GAMSlim2!O130,"")</f>
        <v/>
      </c>
      <c r="Q130" s="128" t="str">
        <f aca="false">IFERROR(Limt2!P130/GAMSlim2!P130,"")</f>
        <v/>
      </c>
      <c r="R130" s="128" t="str">
        <f aca="false">IFERROR(Limt2!Q130/GAMSlim2!Q130,"")</f>
        <v/>
      </c>
      <c r="S130" s="128" t="str">
        <f aca="false">IFERROR(Limt2!R130/GAMSlim2!R130,"")</f>
        <v/>
      </c>
      <c r="T130" s="128" t="str">
        <f aca="false">IFERROR(Limt2!S130/GAMSlim2!S130,"")</f>
        <v/>
      </c>
      <c r="U130" s="128" t="str">
        <f aca="false">IFERROR(Limt2!T130/GAMSlim2!T130,"")</f>
        <v/>
      </c>
      <c r="V130" s="128" t="str">
        <f aca="false">IFERROR(Limt2!U130/GAMSlim2!U130,"")</f>
        <v/>
      </c>
      <c r="W130" s="128" t="str">
        <f aca="false">IFERROR(Limt2!V130/GAMSlim2!V130,"")</f>
        <v/>
      </c>
      <c r="X130" s="128" t="str">
        <f aca="false">IFERROR(Limt2!W130/GAMSlim2!W130,"")</f>
        <v/>
      </c>
      <c r="Y130" s="128" t="str">
        <f aca="false">IFERROR(Limt2!X130/GAMSlim2!X130,"")</f>
        <v/>
      </c>
      <c r="Z130" s="128" t="str">
        <f aca="false">IFERROR(Limt2!Y130/GAMSlim2!Y130,"")</f>
        <v/>
      </c>
      <c r="AA130" s="128" t="str">
        <f aca="false">IFERROR(Limt2!Z130/GAMSlim2!Z130,"")</f>
        <v/>
      </c>
      <c r="AB130" s="128" t="str">
        <f aca="false">IFERROR(Limt2!AA130/GAMSlim2!AA130,"")</f>
        <v/>
      </c>
      <c r="AC130" s="128" t="str">
        <f aca="false">IFERROR(Limt2!AB130/GAMSlim2!AB130,"")</f>
        <v/>
      </c>
      <c r="AD130" s="128" t="str">
        <f aca="false">IFERROR(Limt2!AC130/GAMSlim2!AC130,"")</f>
        <v/>
      </c>
      <c r="AE130" s="128" t="str">
        <f aca="false">IFERROR(Limt2!AD130/GAMSlim2!AD130,"")</f>
        <v/>
      </c>
      <c r="AF130" s="128" t="str">
        <f aca="false">IFERROR(Limt2!AE130/GAMSlim2!AE130,"")</f>
        <v/>
      </c>
      <c r="AG130" s="128" t="str">
        <f aca="false">IFERROR(Limt2!AF130/GAMSlim2!AF130,"")</f>
        <v/>
      </c>
      <c r="AH130" s="128" t="str">
        <f aca="false">IFERROR(Limt2!AG130/GAMSlim2!AG130,"")</f>
        <v/>
      </c>
      <c r="AI130" s="128" t="str">
        <f aca="false">IFERROR(Limt2!AH130/GAMSlim2!AH130,"")</f>
        <v/>
      </c>
      <c r="AJ130" s="128" t="str">
        <f aca="false">IFERROR(Limt2!AI130/GAMSlim2!AI130,"")</f>
        <v/>
      </c>
      <c r="AK130" s="128" t="str">
        <f aca="false">IFERROR(Limt2!AJ130/GAMSlim2!AJ130,"")</f>
        <v/>
      </c>
      <c r="AL130" s="128" t="str">
        <f aca="false">IFERROR(Limt2!AK130/GAMSlim2!AK130,"")</f>
        <v/>
      </c>
      <c r="AM130" s="128" t="str">
        <f aca="false">IFERROR(Limt2!AL130/GAMSlim2!AL130,"")</f>
        <v/>
      </c>
      <c r="AN130" s="128" t="str">
        <f aca="false">IFERROR(Limt2!AM130/GAMSlim2!AM130,"")</f>
        <v/>
      </c>
      <c r="AO130" s="128" t="str">
        <f aca="false">IFERROR(Limt2!AN130/GAMSlim2!AN130,"")</f>
        <v/>
      </c>
      <c r="AP130" s="128" t="str">
        <f aca="false">IFERROR(Limt2!AO130/GAMSlim2!AO130,"")</f>
        <v/>
      </c>
      <c r="AQ130" s="128" t="str">
        <f aca="false">IFERROR(Limt2!AP130/GAMSlim2!AP130,"")</f>
        <v/>
      </c>
      <c r="AR130" s="128" t="str">
        <f aca="false">IFERROR(Limt2!AQ130/GAMSlim2!AQ130,"")</f>
        <v/>
      </c>
      <c r="AS130" s="128" t="str">
        <f aca="false">IFERROR(Limt2!AR130/GAMSlim2!AR130,"")</f>
        <v/>
      </c>
      <c r="AT130" s="128" t="str">
        <f aca="false">IFERROR(Limt2!AS130/GAMSlim2!AS130,"")</f>
        <v/>
      </c>
      <c r="AU130" s="128" t="str">
        <f aca="false">IFERROR(Limt2!AT130/GAMSlim2!AT130,"")</f>
        <v/>
      </c>
      <c r="AV130" s="128" t="str">
        <f aca="false">IFERROR(Limt2!AU130/GAMSlim2!AU130,"")</f>
        <v/>
      </c>
      <c r="AW130" s="128" t="str">
        <f aca="false">IFERROR(Limt2!AV130/GAMSlim2!AV130,"")</f>
        <v/>
      </c>
      <c r="AX130" s="128" t="str">
        <f aca="false">IFERROR(Limt2!AW130/GAMSlim2!AW130,"")</f>
        <v/>
      </c>
      <c r="AY130" s="128" t="str">
        <f aca="false">IFERROR(Limt2!AX130/GAMSlim2!AX130,"")</f>
        <v/>
      </c>
      <c r="AZ130" s="128" t="str">
        <f aca="false">IFERROR(Limt2!AY130/GAMSlim2!AY130,"")</f>
        <v/>
      </c>
      <c r="BA130" s="128" t="str">
        <f aca="false">IFERROR(Limt2!AZ130/GAMSlim2!AZ130,"")</f>
        <v/>
      </c>
      <c r="BB130" s="128" t="str">
        <f aca="false">IFERROR(Limt2!BA130/GAMSlim2!BA130,"")</f>
        <v/>
      </c>
      <c r="BC130" s="128" t="str">
        <f aca="false">IFERROR(Limt2!BB130/GAMSlim2!BB130,"")</f>
        <v/>
      </c>
      <c r="BD130" s="128" t="str">
        <f aca="false">IFERROR(Limt2!BC130/GAMSlim2!BC130,"")</f>
        <v/>
      </c>
      <c r="BE130" s="128" t="str">
        <f aca="false">IFERROR(Limt2!BD130/GAMSlim2!BD130,"")</f>
        <v/>
      </c>
      <c r="BF130" s="128" t="str">
        <f aca="false">IFERROR(Limt2!BE130/GAMSlim2!BE130,"")</f>
        <v/>
      </c>
      <c r="BG130" s="128" t="str">
        <f aca="false">IFERROR(Limt2!BF130/GAMSlim2!BF130,"")</f>
        <v/>
      </c>
      <c r="BH130" s="128" t="str">
        <f aca="false">IFERROR(Limt2!BG130/GAMSlim2!BG130,"")</f>
        <v/>
      </c>
      <c r="BI130" s="128" t="str">
        <f aca="false">IFERROR(Limt2!BH130/GAMSlim2!BH130,"")</f>
        <v/>
      </c>
      <c r="BJ130" s="128" t="str">
        <f aca="false">IFERROR(Limt2!BI130/GAMSlim2!BI130,"")</f>
        <v/>
      </c>
    </row>
    <row r="131" customFormat="false" ht="12.75" hidden="false" customHeight="false" outlineLevel="0" collapsed="false">
      <c r="A131" s="0" t="str">
        <f aca="false">Limt2!A131</f>
        <v>Savings Rate (fraction of gross output)</v>
      </c>
      <c r="B131" s="0" t="str">
        <f aca="false">GAMSbase!A131</f>
        <v>Savings Rate (proportion of gross output)</v>
      </c>
      <c r="C131" s="128" t="n">
        <f aca="false">IFERROR(Limt2!B131/GAMSlim2!B131,"")</f>
        <v>1</v>
      </c>
      <c r="D131" s="128" t="n">
        <f aca="false">IFERROR(Limt2!C131/GAMSlim2!C131,"")</f>
        <v>1</v>
      </c>
      <c r="E131" s="128" t="n">
        <f aca="false">IFERROR(Limt2!D131/GAMSlim2!D131,"")</f>
        <v>1</v>
      </c>
      <c r="F131" s="128" t="n">
        <f aca="false">IFERROR(Limt2!E131/GAMSlim2!E131,"")</f>
        <v>1</v>
      </c>
      <c r="G131" s="128" t="n">
        <f aca="false">IFERROR(Limt2!F131/GAMSlim2!F131,"")</f>
        <v>1</v>
      </c>
      <c r="H131" s="128" t="n">
        <f aca="false">IFERROR(Limt2!G131/GAMSlim2!G131,"")</f>
        <v>1</v>
      </c>
      <c r="I131" s="128" t="n">
        <f aca="false">IFERROR(Limt2!H131/GAMSlim2!H131,"")</f>
        <v>1</v>
      </c>
      <c r="J131" s="128" t="n">
        <f aca="false">IFERROR(Limt2!I131/GAMSlim2!I131,"")</f>
        <v>1</v>
      </c>
      <c r="K131" s="128" t="n">
        <f aca="false">IFERROR(Limt2!J131/GAMSlim2!J131,"")</f>
        <v>1</v>
      </c>
      <c r="L131" s="128" t="n">
        <f aca="false">IFERROR(Limt2!K131/GAMSlim2!K131,"")</f>
        <v>1</v>
      </c>
      <c r="M131" s="128" t="n">
        <f aca="false">IFERROR(Limt2!L131/GAMSlim2!L131,"")</f>
        <v>1</v>
      </c>
      <c r="N131" s="128" t="n">
        <f aca="false">IFERROR(Limt2!M131/GAMSlim2!M131,"")</f>
        <v>1</v>
      </c>
      <c r="O131" s="128" t="n">
        <f aca="false">IFERROR(Limt2!N131/GAMSlim2!N131,"")</f>
        <v>1</v>
      </c>
      <c r="P131" s="128" t="n">
        <f aca="false">IFERROR(Limt2!O131/GAMSlim2!O131,"")</f>
        <v>1</v>
      </c>
      <c r="Q131" s="128" t="n">
        <f aca="false">IFERROR(Limt2!P131/GAMSlim2!P131,"")</f>
        <v>1</v>
      </c>
      <c r="R131" s="128" t="n">
        <f aca="false">IFERROR(Limt2!Q131/GAMSlim2!Q131,"")</f>
        <v>1</v>
      </c>
      <c r="S131" s="128" t="n">
        <f aca="false">IFERROR(Limt2!R131/GAMSlim2!R131,"")</f>
        <v>1</v>
      </c>
      <c r="T131" s="128" t="n">
        <f aca="false">IFERROR(Limt2!S131/GAMSlim2!S131,"")</f>
        <v>1</v>
      </c>
      <c r="U131" s="128" t="n">
        <f aca="false">IFERROR(Limt2!T131/GAMSlim2!T131,"")</f>
        <v>1</v>
      </c>
      <c r="V131" s="128" t="n">
        <f aca="false">IFERROR(Limt2!U131/GAMSlim2!U131,"")</f>
        <v>1</v>
      </c>
      <c r="W131" s="128" t="n">
        <f aca="false">IFERROR(Limt2!V131/GAMSlim2!V131,"")</f>
        <v>1</v>
      </c>
      <c r="X131" s="128" t="n">
        <f aca="false">IFERROR(Limt2!W131/GAMSlim2!W131,"")</f>
        <v>1</v>
      </c>
      <c r="Y131" s="128" t="n">
        <f aca="false">IFERROR(Limt2!X131/GAMSlim2!X131,"")</f>
        <v>1</v>
      </c>
      <c r="Z131" s="128" t="n">
        <f aca="false">IFERROR(Limt2!Y131/GAMSlim2!Y131,"")</f>
        <v>1</v>
      </c>
      <c r="AA131" s="128" t="n">
        <f aca="false">IFERROR(Limt2!Z131/GAMSlim2!Z131,"")</f>
        <v>1</v>
      </c>
      <c r="AB131" s="128" t="n">
        <f aca="false">IFERROR(Limt2!AA131/GAMSlim2!AA131,"")</f>
        <v>1</v>
      </c>
      <c r="AC131" s="128" t="n">
        <f aca="false">IFERROR(Limt2!AB131/GAMSlim2!AB131,"")</f>
        <v>1</v>
      </c>
      <c r="AD131" s="128" t="n">
        <f aca="false">IFERROR(Limt2!AC131/GAMSlim2!AC131,"")</f>
        <v>1</v>
      </c>
      <c r="AE131" s="128" t="n">
        <f aca="false">IFERROR(Limt2!AD131/GAMSlim2!AD131,"")</f>
        <v>1</v>
      </c>
      <c r="AF131" s="128" t="n">
        <f aca="false">IFERROR(Limt2!AE131/GAMSlim2!AE131,"")</f>
        <v>1</v>
      </c>
      <c r="AG131" s="128" t="n">
        <f aca="false">IFERROR(Limt2!AF131/GAMSlim2!AF131,"")</f>
        <v>1</v>
      </c>
      <c r="AH131" s="128" t="n">
        <f aca="false">IFERROR(Limt2!AG131/GAMSlim2!AG131,"")</f>
        <v>1</v>
      </c>
      <c r="AI131" s="128" t="n">
        <f aca="false">IFERROR(Limt2!AH131/GAMSlim2!AH131,"")</f>
        <v>1</v>
      </c>
      <c r="AJ131" s="128" t="n">
        <f aca="false">IFERROR(Limt2!AI131/GAMSlim2!AI131,"")</f>
        <v>1</v>
      </c>
      <c r="AK131" s="128" t="n">
        <f aca="false">IFERROR(Limt2!AJ131/GAMSlim2!AJ131,"")</f>
        <v>1</v>
      </c>
      <c r="AL131" s="128" t="n">
        <f aca="false">IFERROR(Limt2!AK131/GAMSlim2!AK131,"")</f>
        <v>1</v>
      </c>
      <c r="AM131" s="128" t="n">
        <f aca="false">IFERROR(Limt2!AL131/GAMSlim2!AL131,"")</f>
        <v>1</v>
      </c>
      <c r="AN131" s="128" t="n">
        <f aca="false">IFERROR(Limt2!AM131/GAMSlim2!AM131,"")</f>
        <v>1</v>
      </c>
      <c r="AO131" s="128" t="n">
        <f aca="false">IFERROR(Limt2!AN131/GAMSlim2!AN131,"")</f>
        <v>1</v>
      </c>
      <c r="AP131" s="128" t="n">
        <f aca="false">IFERROR(Limt2!AO131/GAMSlim2!AO131,"")</f>
        <v>1</v>
      </c>
      <c r="AQ131" s="128" t="n">
        <f aca="false">IFERROR(Limt2!AP131/GAMSlim2!AP131,"")</f>
        <v>1</v>
      </c>
      <c r="AR131" s="128" t="n">
        <f aca="false">IFERROR(Limt2!AQ131/GAMSlim2!AQ131,"")</f>
        <v>1</v>
      </c>
      <c r="AS131" s="128" t="n">
        <f aca="false">IFERROR(Limt2!AR131/GAMSlim2!AR131,"")</f>
        <v>1</v>
      </c>
      <c r="AT131" s="128" t="n">
        <f aca="false">IFERROR(Limt2!AS131/GAMSlim2!AS131,"")</f>
        <v>1</v>
      </c>
      <c r="AU131" s="128" t="n">
        <f aca="false">IFERROR(Limt2!AT131/GAMSlim2!AT131,"")</f>
        <v>1</v>
      </c>
      <c r="AV131" s="128" t="n">
        <f aca="false">IFERROR(Limt2!AU131/GAMSlim2!AU131,"")</f>
        <v>1</v>
      </c>
      <c r="AW131" s="128" t="n">
        <f aca="false">IFERROR(Limt2!AV131/GAMSlim2!AV131,"")</f>
        <v>1</v>
      </c>
      <c r="AX131" s="128" t="n">
        <f aca="false">IFERROR(Limt2!AW131/GAMSlim2!AW131,"")</f>
        <v>1</v>
      </c>
      <c r="AY131" s="128" t="n">
        <f aca="false">IFERROR(Limt2!AX131/GAMSlim2!AX131,"")</f>
        <v>1</v>
      </c>
      <c r="AZ131" s="128" t="n">
        <f aca="false">IFERROR(Limt2!AY131/GAMSlim2!AY131,"")</f>
        <v>1</v>
      </c>
      <c r="BA131" s="128" t="n">
        <f aca="false">IFERROR(Limt2!AZ131/GAMSlim2!AZ131,"")</f>
        <v>1</v>
      </c>
      <c r="BB131" s="128" t="n">
        <f aca="false">IFERROR(Limt2!BA131/GAMSlim2!BA131,"")</f>
        <v>1</v>
      </c>
      <c r="BC131" s="128" t="n">
        <f aca="false">IFERROR(Limt2!BB131/GAMSlim2!BB131,"")</f>
        <v>1</v>
      </c>
      <c r="BD131" s="128" t="n">
        <f aca="false">IFERROR(Limt2!BC131/GAMSlim2!BC131,"")</f>
        <v>1</v>
      </c>
      <c r="BE131" s="128" t="n">
        <f aca="false">IFERROR(Limt2!BD131/GAMSlim2!BD131,"")</f>
        <v>1</v>
      </c>
      <c r="BF131" s="128" t="n">
        <f aca="false">IFERROR(Limt2!BE131/GAMSlim2!BE131,"")</f>
        <v>1</v>
      </c>
      <c r="BG131" s="128" t="n">
        <f aca="false">IFERROR(Limt2!BF131/GAMSlim2!BF131,"")</f>
        <v>1</v>
      </c>
      <c r="BH131" s="128" t="n">
        <f aca="false">IFERROR(Limt2!BG131/GAMSlim2!BG131,"")</f>
        <v>1</v>
      </c>
      <c r="BI131" s="128" t="n">
        <f aca="false">IFERROR(Limt2!BH131/GAMSlim2!BH131,"")</f>
        <v>1</v>
      </c>
      <c r="BJ131" s="128" t="n">
        <f aca="false">IFERROR(Limt2!BI131/GAMSlim2!BI131,"")</f>
        <v>1</v>
      </c>
    </row>
    <row r="132" customFormat="false" ht="12.75" hidden="false" customHeight="false" outlineLevel="0" collapsed="false">
      <c r="A132" s="0" t="str">
        <f aca="false">Limt2!A132</f>
        <v>Carbon price (per t CO2)</v>
      </c>
      <c r="B132" s="0" t="str">
        <f aca="false">GAMSbase!A132</f>
        <v>Carbon Price (per t CO2)</v>
      </c>
      <c r="C132" s="128" t="n">
        <f aca="false">IFERROR(Limt2!B132/GAMSlim2!B132,"")</f>
        <v>1</v>
      </c>
      <c r="D132" s="128" t="n">
        <f aca="false">IFERROR(Limt2!C132/GAMSlim2!C132,"")</f>
        <v>1</v>
      </c>
      <c r="E132" s="128" t="n">
        <f aca="false">IFERROR(Limt2!D132/GAMSlim2!D132,"")</f>
        <v>1</v>
      </c>
      <c r="F132" s="128" t="n">
        <f aca="false">IFERROR(Limt2!E132/GAMSlim2!E132,"")</f>
        <v>1</v>
      </c>
      <c r="G132" s="128" t="n">
        <f aca="false">IFERROR(Limt2!F132/GAMSlim2!F132,"")</f>
        <v>1</v>
      </c>
      <c r="H132" s="128" t="n">
        <f aca="false">IFERROR(Limt2!G132/GAMSlim2!G132,"")</f>
        <v>1</v>
      </c>
      <c r="I132" s="128" t="n">
        <f aca="false">IFERROR(Limt2!H132/GAMSlim2!H132,"")</f>
        <v>1</v>
      </c>
      <c r="J132" s="128" t="n">
        <f aca="false">IFERROR(Limt2!I132/GAMSlim2!I132,"")</f>
        <v>1</v>
      </c>
      <c r="K132" s="128" t="n">
        <f aca="false">IFERROR(Limt2!J132/GAMSlim2!J132,"")</f>
        <v>1</v>
      </c>
      <c r="L132" s="128" t="n">
        <f aca="false">IFERROR(Limt2!K132/GAMSlim2!K132,"")</f>
        <v>1</v>
      </c>
      <c r="M132" s="128" t="n">
        <f aca="false">IFERROR(Limt2!L132/GAMSlim2!L132,"")</f>
        <v>1</v>
      </c>
      <c r="N132" s="128" t="n">
        <f aca="false">IFERROR(Limt2!M132/GAMSlim2!M132,"")</f>
        <v>1</v>
      </c>
      <c r="O132" s="128" t="n">
        <f aca="false">IFERROR(Limt2!N132/GAMSlim2!N132,"")</f>
        <v>1</v>
      </c>
      <c r="P132" s="128" t="n">
        <f aca="false">IFERROR(Limt2!O132/GAMSlim2!O132,"")</f>
        <v>1</v>
      </c>
      <c r="Q132" s="128" t="n">
        <f aca="false">IFERROR(Limt2!P132/GAMSlim2!P132,"")</f>
        <v>1</v>
      </c>
      <c r="R132" s="128" t="n">
        <f aca="false">IFERROR(Limt2!Q132/GAMSlim2!Q132,"")</f>
        <v>1</v>
      </c>
      <c r="S132" s="128" t="n">
        <f aca="false">IFERROR(Limt2!R132/GAMSlim2!R132,"")</f>
        <v>1</v>
      </c>
      <c r="T132" s="128" t="n">
        <f aca="false">IFERROR(Limt2!S132/GAMSlim2!S132,"")</f>
        <v>1</v>
      </c>
      <c r="U132" s="128" t="n">
        <f aca="false">IFERROR(Limt2!T132/GAMSlim2!T132,"")</f>
        <v>1</v>
      </c>
      <c r="V132" s="128" t="n">
        <f aca="false">IFERROR(Limt2!U132/GAMSlim2!U132,"")</f>
        <v>1</v>
      </c>
      <c r="W132" s="128" t="n">
        <f aca="false">IFERROR(Limt2!V132/GAMSlim2!V132,"")</f>
        <v>1</v>
      </c>
      <c r="X132" s="128" t="n">
        <f aca="false">IFERROR(Limt2!W132/GAMSlim2!W132,"")</f>
        <v>1</v>
      </c>
      <c r="Y132" s="128" t="n">
        <f aca="false">IFERROR(Limt2!X132/GAMSlim2!X132,"")</f>
        <v>1</v>
      </c>
      <c r="Z132" s="128" t="n">
        <f aca="false">IFERROR(Limt2!Y132/GAMSlim2!Y132,"")</f>
        <v>1</v>
      </c>
      <c r="AA132" s="128" t="n">
        <f aca="false">IFERROR(Limt2!Z132/GAMSlim2!Z132,"")</f>
        <v>1</v>
      </c>
      <c r="AB132" s="128" t="n">
        <f aca="false">IFERROR(Limt2!AA132/GAMSlim2!AA132,"")</f>
        <v>1</v>
      </c>
      <c r="AC132" s="128" t="n">
        <f aca="false">IFERROR(Limt2!AB132/GAMSlim2!AB132,"")</f>
        <v>1</v>
      </c>
      <c r="AD132" s="128" t="n">
        <f aca="false">IFERROR(Limt2!AC132/GAMSlim2!AC132,"")</f>
        <v>1</v>
      </c>
      <c r="AE132" s="128" t="n">
        <f aca="false">IFERROR(Limt2!AD132/GAMSlim2!AD132,"")</f>
        <v>1</v>
      </c>
      <c r="AF132" s="128" t="n">
        <f aca="false">IFERROR(Limt2!AE132/GAMSlim2!AE132,"")</f>
        <v>1</v>
      </c>
      <c r="AG132" s="128" t="n">
        <f aca="false">IFERROR(Limt2!AF132/GAMSlim2!AF132,"")</f>
        <v>1</v>
      </c>
      <c r="AH132" s="128" t="n">
        <f aca="false">IFERROR(Limt2!AG132/GAMSlim2!AG132,"")</f>
        <v>1</v>
      </c>
      <c r="AI132" s="128" t="n">
        <f aca="false">IFERROR(Limt2!AH132/GAMSlim2!AH132,"")</f>
        <v>1</v>
      </c>
      <c r="AJ132" s="128" t="n">
        <f aca="false">IFERROR(Limt2!AI132/GAMSlim2!AI132,"")</f>
        <v>1</v>
      </c>
      <c r="AK132" s="128" t="n">
        <f aca="false">IFERROR(Limt2!AJ132/GAMSlim2!AJ132,"")</f>
        <v>1</v>
      </c>
      <c r="AL132" s="128" t="n">
        <f aca="false">IFERROR(Limt2!AK132/GAMSlim2!AK132,"")</f>
        <v>1</v>
      </c>
      <c r="AM132" s="128" t="n">
        <f aca="false">IFERROR(Limt2!AL132/GAMSlim2!AL132,"")</f>
        <v>1</v>
      </c>
      <c r="AN132" s="128" t="n">
        <f aca="false">IFERROR(Limt2!AM132/GAMSlim2!AM132,"")</f>
        <v>1</v>
      </c>
      <c r="AO132" s="128" t="n">
        <f aca="false">IFERROR(Limt2!AN132/GAMSlim2!AN132,"")</f>
        <v>1</v>
      </c>
      <c r="AP132" s="128" t="n">
        <f aca="false">IFERROR(Limt2!AO132/GAMSlim2!AO132,"")</f>
        <v>1</v>
      </c>
      <c r="AQ132" s="128" t="n">
        <f aca="false">IFERROR(Limt2!AP132/GAMSlim2!AP132,"")</f>
        <v>1</v>
      </c>
      <c r="AR132" s="128" t="n">
        <f aca="false">IFERROR(Limt2!AQ132/GAMSlim2!AQ132,"")</f>
        <v>1</v>
      </c>
      <c r="AS132" s="128" t="n">
        <f aca="false">IFERROR(Limt2!AR132/GAMSlim2!AR132,"")</f>
        <v>1</v>
      </c>
      <c r="AT132" s="128" t="n">
        <f aca="false">IFERROR(Limt2!AS132/GAMSlim2!AS132,"")</f>
        <v>1</v>
      </c>
      <c r="AU132" s="128" t="n">
        <f aca="false">IFERROR(Limt2!AT132/GAMSlim2!AT132,"")</f>
        <v>1</v>
      </c>
      <c r="AV132" s="128" t="n">
        <f aca="false">IFERROR(Limt2!AU132/GAMSlim2!AU132,"")</f>
        <v>1</v>
      </c>
      <c r="AW132" s="128" t="n">
        <f aca="false">IFERROR(Limt2!AV132/GAMSlim2!AV132,"")</f>
        <v>1</v>
      </c>
      <c r="AX132" s="128" t="n">
        <f aca="false">IFERROR(Limt2!AW132/GAMSlim2!AW132,"")</f>
        <v>1</v>
      </c>
      <c r="AY132" s="128" t="n">
        <f aca="false">IFERROR(Limt2!AX132/GAMSlim2!AX132,"")</f>
        <v>1</v>
      </c>
      <c r="AZ132" s="128" t="n">
        <f aca="false">IFERROR(Limt2!AY132/GAMSlim2!AY132,"")</f>
        <v>1</v>
      </c>
      <c r="BA132" s="128" t="n">
        <f aca="false">IFERROR(Limt2!AZ132/GAMSlim2!AZ132,"")</f>
        <v>1</v>
      </c>
      <c r="BB132" s="128" t="n">
        <f aca="false">IFERROR(Limt2!BA132/GAMSlim2!BA132,"")</f>
        <v>1</v>
      </c>
      <c r="BC132" s="128" t="n">
        <f aca="false">IFERROR(Limt2!BB132/GAMSlim2!BB132,"")</f>
        <v>1</v>
      </c>
      <c r="BD132" s="128" t="n">
        <f aca="false">IFERROR(Limt2!BC132/GAMSlim2!BC132,"")</f>
        <v>1</v>
      </c>
      <c r="BE132" s="128" t="n">
        <f aca="false">IFERROR(Limt2!BD132/GAMSlim2!BD132,"")</f>
        <v>1</v>
      </c>
      <c r="BF132" s="128" t="n">
        <f aca="false">IFERROR(Limt2!BE132/GAMSlim2!BE132,"")</f>
        <v>1</v>
      </c>
      <c r="BG132" s="128" t="n">
        <f aca="false">IFERROR(Limt2!BF132/GAMSlim2!BF132,"")</f>
        <v>1</v>
      </c>
      <c r="BH132" s="128" t="n">
        <f aca="false">IFERROR(Limt2!BG132/GAMSlim2!BG132,"")</f>
        <v>1</v>
      </c>
      <c r="BI132" s="128" t="n">
        <f aca="false">IFERROR(Limt2!BH132/GAMSlim2!BH132,"")</f>
        <v>1</v>
      </c>
      <c r="BJ132" s="128" t="n">
        <f aca="false">IFERROR(Limt2!BI132/GAMSlim2!BI132,"")</f>
        <v>1</v>
      </c>
    </row>
    <row r="133" customFormat="false" ht="12.75" hidden="false" customHeight="false" outlineLevel="0" collapsed="false">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c r="AA133" s="128"/>
      <c r="AB133" s="128"/>
      <c r="AC133" s="128"/>
      <c r="AD133" s="128"/>
      <c r="AE133" s="128"/>
      <c r="AF133" s="128"/>
      <c r="AG133" s="128"/>
      <c r="AH133" s="128"/>
      <c r="AI133" s="128"/>
      <c r="AJ133" s="128"/>
      <c r="AK133" s="128"/>
      <c r="AL133" s="128"/>
      <c r="AM133" s="128"/>
      <c r="AN133" s="128"/>
      <c r="AO133" s="128"/>
      <c r="AP133" s="128"/>
      <c r="AQ133" s="128"/>
      <c r="AR133" s="128"/>
      <c r="AS133" s="128"/>
      <c r="AT133" s="128"/>
      <c r="AU133" s="128"/>
      <c r="AV133" s="128"/>
      <c r="AW133" s="128"/>
      <c r="AX133" s="128"/>
      <c r="AY133" s="128"/>
      <c r="AZ133" s="128"/>
      <c r="BA133" s="128"/>
      <c r="BB133" s="128"/>
      <c r="BC133" s="128"/>
      <c r="BD133" s="128"/>
      <c r="BE133" s="128"/>
      <c r="BF133" s="128"/>
      <c r="BG133" s="128"/>
      <c r="BH133" s="128"/>
      <c r="BI133" s="128"/>
      <c r="BJ133" s="128"/>
    </row>
    <row r="134" customFormat="false" ht="12.75" hidden="false" customHeight="false" outlineLevel="0" collapsed="false">
      <c r="A134" s="0" t="str">
        <f aca="false">Limt2!A134</f>
        <v>    Carbon price [per t C]</v>
      </c>
      <c r="B134" s="0" t="str">
        <f aca="false">GAMSbase!A134</f>
        <v>Carbon Price (per t C)</v>
      </c>
      <c r="C134" s="128" t="n">
        <f aca="false">IFERROR(Limt2!B134/GAMSlim2!B134,"")</f>
        <v>0.999999999999675</v>
      </c>
      <c r="D134" s="128" t="n">
        <f aca="false">IFERROR(Limt2!C134/GAMSlim2!C134,"")</f>
        <v>1.0000000000007</v>
      </c>
      <c r="E134" s="128" t="n">
        <f aca="false">IFERROR(Limt2!D134/GAMSlim2!D134,"")</f>
        <v>1.00000000000056</v>
      </c>
      <c r="F134" s="128" t="n">
        <f aca="false">IFERROR(Limt2!E134/GAMSlim2!E134,"")</f>
        <v>0.999999999999489</v>
      </c>
      <c r="G134" s="128" t="n">
        <f aca="false">IFERROR(Limt2!F134/GAMSlim2!F134,"")</f>
        <v>0.999999999999754</v>
      </c>
      <c r="H134" s="128" t="n">
        <f aca="false">IFERROR(Limt2!G134/GAMSlim2!G134,"")</f>
        <v>1.0000000000002</v>
      </c>
      <c r="I134" s="128" t="n">
        <f aca="false">IFERROR(Limt2!H134/GAMSlim2!H134,"")</f>
        <v>0.999999999999791</v>
      </c>
      <c r="J134" s="128" t="n">
        <f aca="false">IFERROR(Limt2!I134/GAMSlim2!I134,"")</f>
        <v>1.00000000000014</v>
      </c>
      <c r="K134" s="128" t="n">
        <f aca="false">IFERROR(Limt2!J134/GAMSlim2!J134,"")</f>
        <v>0.999999999999787</v>
      </c>
      <c r="L134" s="128" t="n">
        <f aca="false">IFERROR(Limt2!K134/GAMSlim2!K134,"")</f>
        <v>1.00000000000007</v>
      </c>
      <c r="M134" s="128" t="n">
        <f aca="false">IFERROR(Limt2!L134/GAMSlim2!L134,"")</f>
        <v>0.999999999999983</v>
      </c>
      <c r="N134" s="128" t="n">
        <f aca="false">IFERROR(Limt2!M134/GAMSlim2!M134,"")</f>
        <v>0.999999999999836</v>
      </c>
      <c r="O134" s="128" t="n">
        <f aca="false">IFERROR(Limt2!N134/GAMSlim2!N134,"")</f>
        <v>1.0000000000001</v>
      </c>
      <c r="P134" s="128" t="n">
        <f aca="false">IFERROR(Limt2!O134/GAMSlim2!O134,"")</f>
        <v>1.00000000000015</v>
      </c>
      <c r="Q134" s="128" t="n">
        <f aca="false">IFERROR(Limt2!P134/GAMSlim2!P134,"")</f>
        <v>0.999999999999992</v>
      </c>
      <c r="R134" s="128" t="n">
        <f aca="false">IFERROR(Limt2!Q134/GAMSlim2!Q134,"")</f>
        <v>1.00000000000005</v>
      </c>
      <c r="S134" s="128" t="n">
        <f aca="false">IFERROR(Limt2!R134/GAMSlim2!R134,"")</f>
        <v>0.999999999999851</v>
      </c>
      <c r="T134" s="128" t="n">
        <f aca="false">IFERROR(Limt2!S134/GAMSlim2!S134,"")</f>
        <v>1.00000000000005</v>
      </c>
      <c r="U134" s="128" t="n">
        <f aca="false">IFERROR(Limt2!T134/GAMSlim2!T134,"")</f>
        <v>1.00000000000026</v>
      </c>
      <c r="V134" s="128" t="n">
        <f aca="false">IFERROR(Limt2!U134/GAMSlim2!U134,"")</f>
        <v>0.999999999999992</v>
      </c>
      <c r="W134" s="128" t="n">
        <f aca="false">IFERROR(Limt2!V134/GAMSlim2!V134,"")</f>
        <v>0.999999999999734</v>
      </c>
      <c r="X134" s="128" t="n">
        <f aca="false">IFERROR(Limt2!W134/GAMSlim2!W134,"")</f>
        <v>1.00000000000003</v>
      </c>
      <c r="Y134" s="128" t="n">
        <f aca="false">IFERROR(Limt2!X134/GAMSlim2!X134,"")</f>
        <v>0.999999999999748</v>
      </c>
      <c r="Z134" s="128" t="n">
        <f aca="false">IFERROR(Limt2!Y134/GAMSlim2!Y134,"")</f>
        <v>1.00000000000005</v>
      </c>
      <c r="AA134" s="128" t="n">
        <f aca="false">IFERROR(Limt2!Z134/GAMSlim2!Z134,"")</f>
        <v>1.00000000000014</v>
      </c>
      <c r="AB134" s="128" t="n">
        <f aca="false">IFERROR(Limt2!AA134/GAMSlim2!AA134,"")</f>
        <v>0.999999999999922</v>
      </c>
      <c r="AC134" s="128" t="n">
        <f aca="false">IFERROR(Limt2!AB134/GAMSlim2!AB134,"")</f>
        <v>0.999999999999965</v>
      </c>
      <c r="AD134" s="128" t="n">
        <f aca="false">IFERROR(Limt2!AC134/GAMSlim2!AC134,"")</f>
        <v>0.999999999999839</v>
      </c>
      <c r="AE134" s="128" t="n">
        <f aca="false">IFERROR(Limt2!AD134/GAMSlim2!AD134,"")</f>
        <v>1</v>
      </c>
      <c r="AF134" s="128" t="n">
        <f aca="false">IFERROR(Limt2!AE134/GAMSlim2!AE134,"")</f>
        <v>1.00000000000029</v>
      </c>
      <c r="AG134" s="128" t="n">
        <f aca="false">IFERROR(Limt2!AF134/GAMSlim2!AF134,"")</f>
        <v>0.999999999999886</v>
      </c>
      <c r="AH134" s="128" t="n">
        <f aca="false">IFERROR(Limt2!AG134/GAMSlim2!AG134,"")</f>
        <v>0.999999999999914</v>
      </c>
      <c r="AI134" s="128" t="n">
        <f aca="false">IFERROR(Limt2!AH134/GAMSlim2!AH134,"")</f>
        <v>1.00000000000019</v>
      </c>
      <c r="AJ134" s="128" t="n">
        <f aca="false">IFERROR(Limt2!AI134/GAMSlim2!AI134,"")</f>
        <v>0.999999999999714</v>
      </c>
      <c r="AK134" s="128" t="n">
        <f aca="false">IFERROR(Limt2!AJ134/GAMSlim2!AJ134,"")</f>
        <v>1.00000000000019</v>
      </c>
      <c r="AL134" s="128" t="n">
        <f aca="false">IFERROR(Limt2!AK134/GAMSlim2!AK134,"")</f>
        <v>1.0000000000001</v>
      </c>
      <c r="AM134" s="128" t="n">
        <f aca="false">IFERROR(Limt2!AL134/GAMSlim2!AL134,"")</f>
        <v>1.00000000000024</v>
      </c>
      <c r="AN134" s="128" t="n">
        <f aca="false">IFERROR(Limt2!AM134/GAMSlim2!AM134,"")</f>
        <v>0.999999999999772</v>
      </c>
      <c r="AO134" s="128" t="n">
        <f aca="false">IFERROR(Limt2!AN134/GAMSlim2!AN134,"")</f>
        <v>1.00000000000027</v>
      </c>
      <c r="AP134" s="128" t="n">
        <f aca="false">IFERROR(Limt2!AO134/GAMSlim2!AO134,"")</f>
        <v>1.00000000000019</v>
      </c>
      <c r="AQ134" s="128" t="n">
        <f aca="false">IFERROR(Limt2!AP134/GAMSlim2!AP134,"")</f>
        <v>1.00000000000003</v>
      </c>
      <c r="AR134" s="128" t="n">
        <f aca="false">IFERROR(Limt2!AQ134/GAMSlim2!AQ134,"")</f>
        <v>1.00000000000002</v>
      </c>
      <c r="AS134" s="128" t="n">
        <f aca="false">IFERROR(Limt2!AR134/GAMSlim2!AR134,"")</f>
        <v>0.999999999999705</v>
      </c>
      <c r="AT134" s="128" t="n">
        <f aca="false">IFERROR(Limt2!AS134/GAMSlim2!AS134,"")</f>
        <v>1.00000000000039</v>
      </c>
      <c r="AU134" s="128" t="n">
        <f aca="false">IFERROR(Limt2!AT134/GAMSlim2!AT134,"")</f>
        <v>1.00000000000037</v>
      </c>
      <c r="AV134" s="128" t="n">
        <f aca="false">IFERROR(Limt2!AU134/GAMSlim2!AU134,"")</f>
        <v>0.999999999999637</v>
      </c>
      <c r="AW134" s="128" t="n">
        <f aca="false">IFERROR(Limt2!AV134/GAMSlim2!AV134,"")</f>
        <v>1.00000000000018</v>
      </c>
      <c r="AX134" s="128" t="n">
        <f aca="false">IFERROR(Limt2!AW134/GAMSlim2!AW134,"")</f>
        <v>1.0000000000001</v>
      </c>
      <c r="AY134" s="128" t="n">
        <f aca="false">IFERROR(Limt2!AX134/GAMSlim2!AX134,"")</f>
        <v>0.999999999999717</v>
      </c>
      <c r="AZ134" s="128" t="n">
        <f aca="false">IFERROR(Limt2!AY134/GAMSlim2!AY134,"")</f>
        <v>1.00000000000011</v>
      </c>
      <c r="BA134" s="128" t="n">
        <f aca="false">IFERROR(Limt2!AZ134/GAMSlim2!AZ134,"")</f>
        <v>1.00000000000028</v>
      </c>
      <c r="BB134" s="128" t="n">
        <f aca="false">IFERROR(Limt2!BA134/GAMSlim2!BA134,"")</f>
        <v>1.00000000000011</v>
      </c>
      <c r="BC134" s="128" t="n">
        <f aca="false">IFERROR(Limt2!BB134/GAMSlim2!BB134,"")</f>
        <v>0.999999999999531</v>
      </c>
      <c r="BD134" s="128" t="n">
        <f aca="false">IFERROR(Limt2!BC134/GAMSlim2!BC134,"")</f>
        <v>0.99999999999993</v>
      </c>
      <c r="BE134" s="128" t="n">
        <f aca="false">IFERROR(Limt2!BD134/GAMSlim2!BD134,"")</f>
        <v>0.99999999999998</v>
      </c>
      <c r="BF134" s="128" t="n">
        <f aca="false">IFERROR(Limt2!BE134/GAMSlim2!BE134,"")</f>
        <v>0.9999999999996</v>
      </c>
      <c r="BG134" s="128" t="n">
        <f aca="false">IFERROR(Limt2!BF134/GAMSlim2!BF134,"")</f>
        <v>1.00000000000071</v>
      </c>
      <c r="BH134" s="128" t="n">
        <f aca="false">IFERROR(Limt2!BG134/GAMSlim2!BG134,"")</f>
        <v>0.999999999999602</v>
      </c>
      <c r="BI134" s="128" t="n">
        <f aca="false">IFERROR(Limt2!BH134/GAMSlim2!BH134,"")</f>
        <v>0.999999999994487</v>
      </c>
      <c r="BJ134" s="128" t="n">
        <f aca="false">IFERROR(Limt2!BI134/GAMSlim2!BI134,"")</f>
        <v>1.00000472410975</v>
      </c>
    </row>
    <row r="135" customFormat="false" ht="12.75" hidden="false" customHeight="false" outlineLevel="0" collapsed="false">
      <c r="A135" s="0" t="str">
        <f aca="false">Limt2!A135</f>
        <v>Emissions control rate (total)</v>
      </c>
      <c r="B135" s="0" t="str">
        <f aca="false">GAMSbase!A135</f>
        <v>Emissions Control Rate (total)</v>
      </c>
      <c r="C135" s="128" t="n">
        <f aca="false">IFERROR(Limt2!B135/GAMSlim2!B135,"")</f>
        <v>1</v>
      </c>
      <c r="D135" s="128" t="n">
        <f aca="false">IFERROR(Limt2!C135/GAMSlim2!C135,"")</f>
        <v>1</v>
      </c>
      <c r="E135" s="128" t="n">
        <f aca="false">IFERROR(Limt2!D135/GAMSlim2!D135,"")</f>
        <v>1</v>
      </c>
      <c r="F135" s="128" t="n">
        <f aca="false">IFERROR(Limt2!E135/GAMSlim2!E135,"")</f>
        <v>1</v>
      </c>
      <c r="G135" s="128" t="n">
        <f aca="false">IFERROR(Limt2!F135/GAMSlim2!F135,"")</f>
        <v>1</v>
      </c>
      <c r="H135" s="128" t="n">
        <f aca="false">IFERROR(Limt2!G135/GAMSlim2!G135,"")</f>
        <v>1</v>
      </c>
      <c r="I135" s="128" t="n">
        <f aca="false">IFERROR(Limt2!H135/GAMSlim2!H135,"")</f>
        <v>1</v>
      </c>
      <c r="J135" s="128" t="n">
        <f aca="false">IFERROR(Limt2!I135/GAMSlim2!I135,"")</f>
        <v>1</v>
      </c>
      <c r="K135" s="128" t="n">
        <f aca="false">IFERROR(Limt2!J135/GAMSlim2!J135,"")</f>
        <v>1</v>
      </c>
      <c r="L135" s="128" t="n">
        <f aca="false">IFERROR(Limt2!K135/GAMSlim2!K135,"")</f>
        <v>1</v>
      </c>
      <c r="M135" s="128" t="n">
        <f aca="false">IFERROR(Limt2!L135/GAMSlim2!L135,"")</f>
        <v>1</v>
      </c>
      <c r="N135" s="128" t="n">
        <f aca="false">IFERROR(Limt2!M135/GAMSlim2!M135,"")</f>
        <v>1</v>
      </c>
      <c r="O135" s="128" t="n">
        <f aca="false">IFERROR(Limt2!N135/GAMSlim2!N135,"")</f>
        <v>1</v>
      </c>
      <c r="P135" s="128" t="n">
        <f aca="false">IFERROR(Limt2!O135/GAMSlim2!O135,"")</f>
        <v>1</v>
      </c>
      <c r="Q135" s="128" t="n">
        <f aca="false">IFERROR(Limt2!P135/GAMSlim2!P135,"")</f>
        <v>1</v>
      </c>
      <c r="R135" s="128" t="n">
        <f aca="false">IFERROR(Limt2!Q135/GAMSlim2!Q135,"")</f>
        <v>1</v>
      </c>
      <c r="S135" s="128" t="n">
        <f aca="false">IFERROR(Limt2!R135/GAMSlim2!R135,"")</f>
        <v>1</v>
      </c>
      <c r="T135" s="128" t="n">
        <f aca="false">IFERROR(Limt2!S135/GAMSlim2!S135,"")</f>
        <v>1</v>
      </c>
      <c r="U135" s="128" t="n">
        <f aca="false">IFERROR(Limt2!T135/GAMSlim2!T135,"")</f>
        <v>1</v>
      </c>
      <c r="V135" s="128" t="n">
        <f aca="false">IFERROR(Limt2!U135/GAMSlim2!U135,"")</f>
        <v>1</v>
      </c>
      <c r="W135" s="128" t="n">
        <f aca="false">IFERROR(Limt2!V135/GAMSlim2!V135,"")</f>
        <v>1</v>
      </c>
      <c r="X135" s="128" t="n">
        <f aca="false">IFERROR(Limt2!W135/GAMSlim2!W135,"")</f>
        <v>1</v>
      </c>
      <c r="Y135" s="128" t="n">
        <f aca="false">IFERROR(Limt2!X135/GAMSlim2!X135,"")</f>
        <v>1</v>
      </c>
      <c r="Z135" s="128" t="n">
        <f aca="false">IFERROR(Limt2!Y135/GAMSlim2!Y135,"")</f>
        <v>1</v>
      </c>
      <c r="AA135" s="128" t="n">
        <f aca="false">IFERROR(Limt2!Z135/GAMSlim2!Z135,"")</f>
        <v>1</v>
      </c>
      <c r="AB135" s="128" t="n">
        <f aca="false">IFERROR(Limt2!AA135/GAMSlim2!AA135,"")</f>
        <v>1</v>
      </c>
      <c r="AC135" s="128" t="n">
        <f aca="false">IFERROR(Limt2!AB135/GAMSlim2!AB135,"")</f>
        <v>1</v>
      </c>
      <c r="AD135" s="128" t="n">
        <f aca="false">IFERROR(Limt2!AC135/GAMSlim2!AC135,"")</f>
        <v>1</v>
      </c>
      <c r="AE135" s="128" t="n">
        <f aca="false">IFERROR(Limt2!AD135/GAMSlim2!AD135,"")</f>
        <v>1</v>
      </c>
      <c r="AF135" s="128" t="n">
        <f aca="false">IFERROR(Limt2!AE135/GAMSlim2!AE135,"")</f>
        <v>1</v>
      </c>
      <c r="AG135" s="128" t="n">
        <f aca="false">IFERROR(Limt2!AF135/GAMSlim2!AF135,"")</f>
        <v>1</v>
      </c>
      <c r="AH135" s="128" t="n">
        <f aca="false">IFERROR(Limt2!AG135/GAMSlim2!AG135,"")</f>
        <v>1</v>
      </c>
      <c r="AI135" s="128" t="n">
        <f aca="false">IFERROR(Limt2!AH135/GAMSlim2!AH135,"")</f>
        <v>1</v>
      </c>
      <c r="AJ135" s="128" t="n">
        <f aca="false">IFERROR(Limt2!AI135/GAMSlim2!AI135,"")</f>
        <v>1</v>
      </c>
      <c r="AK135" s="128" t="n">
        <f aca="false">IFERROR(Limt2!AJ135/GAMSlim2!AJ135,"")</f>
        <v>1</v>
      </c>
      <c r="AL135" s="128" t="n">
        <f aca="false">IFERROR(Limt2!AK135/GAMSlim2!AK135,"")</f>
        <v>1</v>
      </c>
      <c r="AM135" s="128" t="n">
        <f aca="false">IFERROR(Limt2!AL135/GAMSlim2!AL135,"")</f>
        <v>1</v>
      </c>
      <c r="AN135" s="128" t="n">
        <f aca="false">IFERROR(Limt2!AM135/GAMSlim2!AM135,"")</f>
        <v>1</v>
      </c>
      <c r="AO135" s="128" t="n">
        <f aca="false">IFERROR(Limt2!AN135/GAMSlim2!AN135,"")</f>
        <v>1</v>
      </c>
      <c r="AP135" s="128" t="n">
        <f aca="false">IFERROR(Limt2!AO135/GAMSlim2!AO135,"")</f>
        <v>1</v>
      </c>
      <c r="AQ135" s="128" t="n">
        <f aca="false">IFERROR(Limt2!AP135/GAMSlim2!AP135,"")</f>
        <v>1</v>
      </c>
      <c r="AR135" s="128" t="n">
        <f aca="false">IFERROR(Limt2!AQ135/GAMSlim2!AQ135,"")</f>
        <v>1</v>
      </c>
      <c r="AS135" s="128" t="n">
        <f aca="false">IFERROR(Limt2!AR135/GAMSlim2!AR135,"")</f>
        <v>1</v>
      </c>
      <c r="AT135" s="128" t="n">
        <f aca="false">IFERROR(Limt2!AS135/GAMSlim2!AS135,"")</f>
        <v>1</v>
      </c>
      <c r="AU135" s="128" t="n">
        <f aca="false">IFERROR(Limt2!AT135/GAMSlim2!AT135,"")</f>
        <v>1</v>
      </c>
      <c r="AV135" s="128" t="n">
        <f aca="false">IFERROR(Limt2!AU135/GAMSlim2!AU135,"")</f>
        <v>1</v>
      </c>
      <c r="AW135" s="128" t="n">
        <f aca="false">IFERROR(Limt2!AV135/GAMSlim2!AV135,"")</f>
        <v>1</v>
      </c>
      <c r="AX135" s="128" t="n">
        <f aca="false">IFERROR(Limt2!AW135/GAMSlim2!AW135,"")</f>
        <v>1</v>
      </c>
      <c r="AY135" s="128" t="n">
        <f aca="false">IFERROR(Limt2!AX135/GAMSlim2!AX135,"")</f>
        <v>1</v>
      </c>
      <c r="AZ135" s="128" t="n">
        <f aca="false">IFERROR(Limt2!AY135/GAMSlim2!AY135,"")</f>
        <v>1</v>
      </c>
      <c r="BA135" s="128" t="n">
        <f aca="false">IFERROR(Limt2!AZ135/GAMSlim2!AZ135,"")</f>
        <v>1</v>
      </c>
      <c r="BB135" s="128" t="n">
        <f aca="false">IFERROR(Limt2!BA135/GAMSlim2!BA135,"")</f>
        <v>1</v>
      </c>
      <c r="BC135" s="128" t="n">
        <f aca="false">IFERROR(Limt2!BB135/GAMSlim2!BB135,"")</f>
        <v>1</v>
      </c>
      <c r="BD135" s="128" t="n">
        <f aca="false">IFERROR(Limt2!BC135/GAMSlim2!BC135,"")</f>
        <v>1</v>
      </c>
      <c r="BE135" s="128" t="n">
        <f aca="false">IFERROR(Limt2!BD135/GAMSlim2!BD135,"")</f>
        <v>1</v>
      </c>
      <c r="BF135" s="128" t="n">
        <f aca="false">IFERROR(Limt2!BE135/GAMSlim2!BE135,"")</f>
        <v>1</v>
      </c>
      <c r="BG135" s="128" t="n">
        <f aca="false">IFERROR(Limt2!BF135/GAMSlim2!BF135,"")</f>
        <v>1</v>
      </c>
      <c r="BH135" s="128" t="n">
        <f aca="false">IFERROR(Limt2!BG135/GAMSlim2!BG135,"")</f>
        <v>1</v>
      </c>
      <c r="BI135" s="128" t="n">
        <f aca="false">IFERROR(Limt2!BH135/GAMSlim2!BH135,"")</f>
        <v>1</v>
      </c>
      <c r="BJ135" s="128" t="n">
        <f aca="false">IFERROR(Limt2!BI135/GAMSlim2!BI135,"")</f>
        <v>1</v>
      </c>
    </row>
    <row r="136" customFormat="false" ht="12.75" hidden="false" customHeight="false" outlineLevel="0" collapsed="false">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c r="AA136" s="128"/>
      <c r="AB136" s="128"/>
      <c r="AC136" s="128"/>
      <c r="AD136" s="128"/>
      <c r="AE136" s="128"/>
      <c r="AF136" s="128"/>
      <c r="AG136" s="128"/>
      <c r="AH136" s="128"/>
      <c r="AI136" s="128"/>
      <c r="AJ136" s="128"/>
      <c r="AK136" s="128"/>
      <c r="AL136" s="128"/>
      <c r="AM136" s="128"/>
      <c r="AN136" s="128"/>
      <c r="AO136" s="128"/>
      <c r="AP136" s="128"/>
      <c r="AQ136" s="128"/>
      <c r="AR136" s="128"/>
      <c r="AS136" s="128"/>
      <c r="AT136" s="128"/>
      <c r="AU136" s="128"/>
      <c r="AV136" s="128"/>
      <c r="AW136" s="128"/>
      <c r="AX136" s="128"/>
      <c r="AY136" s="128"/>
      <c r="AZ136" s="128"/>
      <c r="BA136" s="128"/>
      <c r="BB136" s="128"/>
      <c r="BC136" s="128"/>
      <c r="BD136" s="128"/>
      <c r="BE136" s="128"/>
      <c r="BF136" s="128"/>
      <c r="BG136" s="128"/>
      <c r="BH136" s="128"/>
      <c r="BI136" s="128"/>
      <c r="BJ136" s="128"/>
    </row>
    <row r="137" customFormat="false" ht="12.75" hidden="false" customHeight="false" outlineLevel="0" collapsed="false">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c r="AA137" s="128"/>
      <c r="AB137" s="128"/>
      <c r="AC137" s="128"/>
      <c r="AD137" s="128"/>
      <c r="AE137" s="128"/>
      <c r="AF137" s="128"/>
      <c r="AG137" s="128"/>
      <c r="AH137" s="128"/>
      <c r="AI137" s="128"/>
      <c r="AJ137" s="128"/>
      <c r="AK137" s="128"/>
      <c r="AL137" s="128"/>
      <c r="AM137" s="128"/>
      <c r="AN137" s="128"/>
      <c r="AO137" s="128"/>
      <c r="AP137" s="128"/>
      <c r="AQ137" s="128"/>
      <c r="AR137" s="128"/>
      <c r="AS137" s="128"/>
      <c r="AT137" s="128"/>
      <c r="AU137" s="128"/>
      <c r="AV137" s="128"/>
      <c r="AW137" s="128"/>
      <c r="AX137" s="128"/>
      <c r="AY137" s="128"/>
      <c r="AZ137" s="128"/>
      <c r="BA137" s="128"/>
      <c r="BB137" s="128"/>
      <c r="BC137" s="128"/>
      <c r="BD137" s="128"/>
      <c r="BE137" s="128"/>
      <c r="BF137" s="128"/>
      <c r="BG137" s="128"/>
      <c r="BH137" s="128"/>
      <c r="BI137" s="128"/>
      <c r="BJ137" s="128"/>
    </row>
    <row r="138" customFormat="false" ht="12.75" hidden="false" customHeight="false" outlineLevel="0" collapsed="false">
      <c r="A138" s="0" t="str">
        <f aca="false">Limt2!A138</f>
        <v>Consumption discount rate (end of period, % per year)</v>
      </c>
      <c r="B138" s="0" t="str">
        <f aca="false">GAMSbase!A138</f>
        <v>Interest Rate (Real Rate of Return)</v>
      </c>
      <c r="C138" s="128" t="n">
        <f aca="false">IFERROR(Limt2!B138/GAMSlim2!B138,"")</f>
        <v>1.00000000150951</v>
      </c>
      <c r="D138" s="128" t="n">
        <f aca="false">IFERROR(Limt2!C138/GAMSlim2!C138,"")</f>
        <v>0.999999999939268</v>
      </c>
      <c r="E138" s="128" t="n">
        <f aca="false">IFERROR(Limt2!D138/GAMSlim2!D138,"")</f>
        <v>0.999999998874179</v>
      </c>
      <c r="F138" s="128" t="n">
        <f aca="false">IFERROR(Limt2!E138/GAMSlim2!E138,"")</f>
        <v>1.00000000050253</v>
      </c>
      <c r="G138" s="128" t="n">
        <f aca="false">IFERROR(Limt2!F138/GAMSlim2!F138,"")</f>
        <v>1.00000000091336</v>
      </c>
      <c r="H138" s="128" t="n">
        <f aca="false">IFERROR(Limt2!G138/GAMSlim2!G138,"")</f>
        <v>0.999999999119208</v>
      </c>
      <c r="I138" s="128" t="n">
        <f aca="false">IFERROR(Limt2!H138/GAMSlim2!H138,"")</f>
        <v>0.999999999107721</v>
      </c>
      <c r="J138" s="128" t="n">
        <f aca="false">IFERROR(Limt2!I138/GAMSlim2!I138,"")</f>
        <v>1.00000000060862</v>
      </c>
      <c r="K138" s="128" t="n">
        <f aca="false">IFERROR(Limt2!J138/GAMSlim2!J138,"")</f>
        <v>1.0000000012523</v>
      </c>
      <c r="L138" s="128" t="n">
        <f aca="false">IFERROR(Limt2!K138/GAMSlim2!K138,"")</f>
        <v>0.999999999270107</v>
      </c>
      <c r="M138" s="128" t="n">
        <f aca="false">IFERROR(Limt2!L138/GAMSlim2!L138,"")</f>
        <v>0.999999999104249</v>
      </c>
      <c r="N138" s="128" t="n">
        <f aca="false">IFERROR(Limt2!M138/GAMSlim2!M138,"")</f>
        <v>1.00000000084592</v>
      </c>
      <c r="O138" s="128" t="n">
        <f aca="false">IFERROR(Limt2!N138/GAMSlim2!N138,"")</f>
        <v>1.00000000017713</v>
      </c>
      <c r="P138" s="128" t="n">
        <f aca="false">IFERROR(Limt2!O138/GAMSlim2!O138,"")</f>
        <v>0.9999999996215</v>
      </c>
      <c r="Q138" s="128" t="n">
        <f aca="false">IFERROR(Limt2!P138/GAMSlim2!P138,"")</f>
        <v>1.0000000015676</v>
      </c>
      <c r="R138" s="128" t="n">
        <f aca="false">IFERROR(Limt2!Q138/GAMSlim2!Q138,"")</f>
        <v>0.999999998492485</v>
      </c>
      <c r="S138" s="128" t="n">
        <f aca="false">IFERROR(Limt2!R138/GAMSlim2!R138,"")</f>
        <v>1.00000000052126</v>
      </c>
      <c r="T138" s="128" t="n">
        <f aca="false">IFERROR(Limt2!S138/GAMSlim2!S138,"")</f>
        <v>1.00000000069557</v>
      </c>
      <c r="U138" s="128" t="n">
        <f aca="false">IFERROR(Limt2!T138/GAMSlim2!T138,"")</f>
        <v>1.00000000000009</v>
      </c>
      <c r="V138" s="128" t="n">
        <f aca="false">IFERROR(Limt2!U138/GAMSlim2!U138,"")</f>
        <v>0.999999998376073</v>
      </c>
      <c r="W138" s="128" t="n">
        <f aca="false">IFERROR(Limt2!V138/GAMSlim2!V138,"")</f>
        <v>1.00000000041075</v>
      </c>
      <c r="X138" s="128" t="n">
        <f aca="false">IFERROR(Limt2!W138/GAMSlim2!W138,"")</f>
        <v>1.00000000048106</v>
      </c>
      <c r="Y138" s="128" t="n">
        <f aca="false">IFERROR(Limt2!X138/GAMSlim2!X138,"")</f>
        <v>1.00000000034793</v>
      </c>
      <c r="Z138" s="128" t="n">
        <f aca="false">IFERROR(Limt2!Y138/GAMSlim2!Y138,"")</f>
        <v>1.0000000012761</v>
      </c>
      <c r="AA138" s="128" t="n">
        <f aca="false">IFERROR(Limt2!Z138/GAMSlim2!Z138,"")</f>
        <v>0.999999997680637</v>
      </c>
      <c r="AB138" s="128" t="n">
        <f aca="false">IFERROR(Limt2!AA138/GAMSlim2!AA138,"")</f>
        <v>1.00000000103637</v>
      </c>
      <c r="AC138" s="128" t="n">
        <f aca="false">IFERROR(Limt2!AB138/GAMSlim2!AB138,"")</f>
        <v>0.999999997812378</v>
      </c>
      <c r="AD138" s="128" t="n">
        <f aca="false">IFERROR(Limt2!AC138/GAMSlim2!AC138,"")</f>
        <v>1.00000000050382</v>
      </c>
      <c r="AE138" s="128" t="n">
        <f aca="false">IFERROR(Limt2!AD138/GAMSlim2!AD138,"")</f>
        <v>1.00000000174878</v>
      </c>
      <c r="AF138" s="128" t="n">
        <f aca="false">IFERROR(Limt2!AE138/GAMSlim2!AE138,"")</f>
        <v>0.999999997381361</v>
      </c>
      <c r="AG138" s="128" t="n">
        <f aca="false">IFERROR(Limt2!AF138/GAMSlim2!AF138,"")</f>
        <v>1.00000000204805</v>
      </c>
      <c r="AH138" s="128" t="n">
        <f aca="false">IFERROR(Limt2!AG138/GAMSlim2!AG138,"")</f>
        <v>1.00000000024066</v>
      </c>
      <c r="AI138" s="128" t="n">
        <f aca="false">IFERROR(Limt2!AH138/GAMSlim2!AH138,"")</f>
        <v>0.999999997926904</v>
      </c>
      <c r="AJ138" s="128" t="n">
        <f aca="false">IFERROR(Limt2!AI138/GAMSlim2!AI138,"")</f>
        <v>0.999999999265621</v>
      </c>
      <c r="AK138" s="128" t="n">
        <f aca="false">IFERROR(Limt2!AJ138/GAMSlim2!AJ138,"")</f>
        <v>0.999999999535938</v>
      </c>
      <c r="AL138" s="128" t="n">
        <f aca="false">IFERROR(Limt2!AK138/GAMSlim2!AK138,"")</f>
        <v>0.999999999405382</v>
      </c>
      <c r="AM138" s="128" t="n">
        <f aca="false">IFERROR(Limt2!AL138/GAMSlim2!AL138,"")</f>
        <v>1.0000000002553</v>
      </c>
      <c r="AN138" s="128" t="n">
        <f aca="false">IFERROR(Limt2!AM138/GAMSlim2!AM138,"")</f>
        <v>0.999999999449564</v>
      </c>
      <c r="AO138" s="128" t="n">
        <f aca="false">IFERROR(Limt2!AN138/GAMSlim2!AN138,"")</f>
        <v>0.9999999995402</v>
      </c>
      <c r="AP138" s="128" t="n">
        <f aca="false">IFERROR(Limt2!AO138/GAMSlim2!AO138,"")</f>
        <v>1.00000000138192</v>
      </c>
      <c r="AQ138" s="128" t="n">
        <f aca="false">IFERROR(Limt2!AP138/GAMSlim2!AP138,"")</f>
        <v>0.999999997955709</v>
      </c>
      <c r="AR138" s="128" t="n">
        <f aca="false">IFERROR(Limt2!AQ138/GAMSlim2!AQ138,"")</f>
        <v>0.999999999960502</v>
      </c>
      <c r="AS138" s="128" t="n">
        <f aca="false">IFERROR(Limt2!AR138/GAMSlim2!AR138,"")</f>
        <v>1.00000000048328</v>
      </c>
      <c r="AT138" s="128" t="n">
        <f aca="false">IFERROR(Limt2!AS138/GAMSlim2!AS138,"")</f>
        <v>1.00000000053993</v>
      </c>
      <c r="AU138" s="128" t="n">
        <f aca="false">IFERROR(Limt2!AT138/GAMSlim2!AT138,"")</f>
        <v>0.999999998150648</v>
      </c>
      <c r="AV138" s="128" t="n">
        <f aca="false">IFERROR(Limt2!AU138/GAMSlim2!AU138,"")</f>
        <v>0.999999999932395</v>
      </c>
      <c r="AW138" s="128" t="n">
        <f aca="false">IFERROR(Limt2!AV138/GAMSlim2!AV138,"")</f>
        <v>0.999999998356241</v>
      </c>
      <c r="AX138" s="128" t="n">
        <f aca="false">IFERROR(Limt2!AW138/GAMSlim2!AW138,"")</f>
        <v>0.999999997341186</v>
      </c>
      <c r="AY138" s="128" t="n">
        <f aca="false">IFERROR(Limt2!AX138/GAMSlim2!AX138,"")</f>
        <v>1.00000000037573</v>
      </c>
      <c r="AZ138" s="128" t="n">
        <f aca="false">IFERROR(Limt2!AY138/GAMSlim2!AY138,"")</f>
        <v>0.999999998061093</v>
      </c>
      <c r="BA138" s="128" t="n">
        <f aca="false">IFERROR(Limt2!AZ138/GAMSlim2!AZ138,"")</f>
        <v>0.999999999764688</v>
      </c>
      <c r="BB138" s="128" t="n">
        <f aca="false">IFERROR(Limt2!BA138/GAMSlim2!BA138,"")</f>
        <v>1.00000000117595</v>
      </c>
      <c r="BC138" s="128" t="n">
        <f aca="false">IFERROR(Limt2!BB138/GAMSlim2!BB138,"")</f>
        <v>0.999999999504709</v>
      </c>
      <c r="BD138" s="128" t="n">
        <f aca="false">IFERROR(Limt2!BC138/GAMSlim2!BC138,"")</f>
        <v>1.0000000003491</v>
      </c>
      <c r="BE138" s="128" t="n">
        <f aca="false">IFERROR(Limt2!BD138/GAMSlim2!BD138,"")</f>
        <v>0.999999999144493</v>
      </c>
      <c r="BF138" s="128" t="n">
        <f aca="false">IFERROR(Limt2!BE138/GAMSlim2!BE138,"")</f>
        <v>0.999999999452067</v>
      </c>
      <c r="BG138" s="128" t="n">
        <f aca="false">IFERROR(Limt2!BF138/GAMSlim2!BF138,"")</f>
        <v>1.00000000152662</v>
      </c>
      <c r="BH138" s="128" t="n">
        <f aca="false">IFERROR(Limt2!BG138/GAMSlim2!BG138,"")</f>
        <v>1.00000000054727</v>
      </c>
      <c r="BI138" s="128" t="n">
        <f aca="false">IFERROR(Limt2!BH138/GAMSlim2!BH138,"")</f>
        <v>0.999999999217783</v>
      </c>
      <c r="BJ138" s="128" t="str">
        <f aca="false">IFERROR(Limt2!BI138/GAMSlim2!BI138,"")</f>
        <v/>
      </c>
    </row>
    <row r="143" customFormat="false" ht="12.75" hidden="false" customHeight="false" outlineLevel="0" collapsed="false">
      <c r="C143" s="128" t="n">
        <f aca="false">+AVERAGE(C3:C138)</f>
        <v>1.0000000000322</v>
      </c>
      <c r="D143" s="128" t="n">
        <f aca="false">+AVERAGE(D3:D138)</f>
        <v>0.999999999733723</v>
      </c>
      <c r="E143" s="128" t="n">
        <f aca="false">+AVERAGE(E3:E138)</f>
        <v>0.999999999780186</v>
      </c>
      <c r="F143" s="128" t="n">
        <f aca="false">+AVERAGE(F3:F138)</f>
        <v>0.99999999977633</v>
      </c>
      <c r="G143" s="128" t="n">
        <f aca="false">+AVERAGE(G3:G138)</f>
        <v>1.0000000002549</v>
      </c>
      <c r="H143" s="128" t="n">
        <f aca="false">+AVERAGE(H3:H138)</f>
        <v>1.00000000019336</v>
      </c>
      <c r="I143" s="128" t="n">
        <f aca="false">+AVERAGE(I3:I138)</f>
        <v>0.999999999997609</v>
      </c>
      <c r="J143" s="128" t="n">
        <f aca="false">+AVERAGE(J3:J138)</f>
        <v>0.999999999941658</v>
      </c>
      <c r="K143" s="128" t="n">
        <f aca="false">+AVERAGE(K3:K138)</f>
        <v>1.00000000016647</v>
      </c>
      <c r="L143" s="128" t="n">
        <f aca="false">+AVERAGE(L3:L138)</f>
        <v>0.999999999946425</v>
      </c>
      <c r="M143" s="128" t="n">
        <f aca="false">+AVERAGE(M3:M138)</f>
        <v>1.00000000001671</v>
      </c>
      <c r="N143" s="128" t="n">
        <f aca="false">+AVERAGE(N3:N138)</f>
        <v>1.00000000019099</v>
      </c>
      <c r="O143" s="128" t="n">
        <f aca="false">+AVERAGE(O3:O138)</f>
        <v>1.00000000017573</v>
      </c>
      <c r="P143" s="128" t="n">
        <f aca="false">+AVERAGE(P3:P138)</f>
        <v>0.99999999986648</v>
      </c>
      <c r="Q143" s="128" t="n">
        <f aca="false">+AVERAGE(Q3:Q138)</f>
        <v>1.00000000008958</v>
      </c>
      <c r="R143" s="128" t="n">
        <f aca="false">+AVERAGE(R3:R138)</f>
        <v>1.00000000012943</v>
      </c>
      <c r="S143" s="128" t="n">
        <f aca="false">+AVERAGE(S3:S138)</f>
        <v>0.99999999985496</v>
      </c>
      <c r="T143" s="128" t="n">
        <f aca="false">+AVERAGE(T3:T138)</f>
        <v>1.00000000015515</v>
      </c>
      <c r="U143" s="128" t="n">
        <f aca="false">+AVERAGE(U3:U138)</f>
        <v>1.00000000034351</v>
      </c>
      <c r="V143" s="128" t="n">
        <f aca="false">+AVERAGE(V3:V138)</f>
        <v>0.999999999820122</v>
      </c>
      <c r="W143" s="128" t="n">
        <f aca="false">+AVERAGE(W3:W138)</f>
        <v>0.999999999924961</v>
      </c>
      <c r="X143" s="128" t="n">
        <f aca="false">+AVERAGE(X3:X138)</f>
        <v>1.00000000019823</v>
      </c>
      <c r="Y143" s="128" t="n">
        <f aca="false">+AVERAGE(Y3:Y138)</f>
        <v>1.00000000020719</v>
      </c>
      <c r="Z143" s="128" t="n">
        <f aca="false">+AVERAGE(Z3:Z138)</f>
        <v>1.00000000003335</v>
      </c>
      <c r="AA143" s="128" t="n">
        <f aca="false">+AVERAGE(AA3:AA138)</f>
        <v>0.999999999810071</v>
      </c>
      <c r="AB143" s="128" t="n">
        <f aca="false">+AVERAGE(AB3:AB138)</f>
        <v>0.999999999925456</v>
      </c>
      <c r="AC143" s="128" t="n">
        <f aca="false">+AVERAGE(AC3:AC138)</f>
        <v>0.999999999859764</v>
      </c>
      <c r="AD143" s="128" t="n">
        <f aca="false">+AVERAGE(AD3:AD138)</f>
        <v>0.999999999905999</v>
      </c>
      <c r="AE143" s="128" t="n">
        <f aca="false">+AVERAGE(AE3:AE138)</f>
        <v>1.00000000016647</v>
      </c>
      <c r="AF143" s="128" t="n">
        <f aca="false">+AVERAGE(AF3:AF138)</f>
        <v>0.999999999653581</v>
      </c>
      <c r="AG143" s="128" t="n">
        <f aca="false">+AVERAGE(AG3:AG138)</f>
        <v>1.00000000032495</v>
      </c>
      <c r="AH143" s="128" t="n">
        <f aca="false">+AVERAGE(AH3:AH138)</f>
        <v>1.00000000013457</v>
      </c>
      <c r="AI143" s="128" t="n">
        <f aca="false">+AVERAGE(AI3:AI138)</f>
        <v>1.00000000000601</v>
      </c>
      <c r="AJ143" s="128" t="n">
        <f aca="false">+AVERAGE(AJ3:AJ138)</f>
        <v>0.999999999719743</v>
      </c>
      <c r="AK143" s="128" t="n">
        <f aca="false">+AVERAGE(AK3:AK138)</f>
        <v>1.00000000012633</v>
      </c>
      <c r="AL143" s="128" t="n">
        <f aca="false">+AVERAGE(AL3:AL138)</f>
        <v>1.00000000076305</v>
      </c>
      <c r="AM143" s="128" t="n">
        <f aca="false">+AVERAGE(AM3:AM138)</f>
        <v>1.00000000058974</v>
      </c>
      <c r="AN143" s="128" t="n">
        <f aca="false">+AVERAGE(AN3:AN138)</f>
        <v>0.999999999195339</v>
      </c>
      <c r="AO143" s="128" t="n">
        <f aca="false">+AVERAGE(AO3:AO138)</f>
        <v>0.999999999550569</v>
      </c>
      <c r="AP143" s="128" t="n">
        <f aca="false">+AVERAGE(AP3:AP138)</f>
        <v>1.00000000209965</v>
      </c>
      <c r="AQ143" s="128" t="n">
        <f aca="false">+AVERAGE(AQ3:AQ138)</f>
        <v>1.00000000238809</v>
      </c>
      <c r="AR143" s="128" t="n">
        <f aca="false">+AVERAGE(AR3:AR138)</f>
        <v>1.00000000038254</v>
      </c>
      <c r="AS143" s="128" t="n">
        <f aca="false">+AVERAGE(AS3:AS138)</f>
        <v>0.999999996607438</v>
      </c>
      <c r="AT143" s="128" t="n">
        <f aca="false">+AVERAGE(AT3:AT138)</f>
        <v>0.999999996941396</v>
      </c>
      <c r="AU143" s="128" t="n">
        <f aca="false">+AVERAGE(AU3:AU138)</f>
        <v>0.999999998083436</v>
      </c>
      <c r="AV143" s="128" t="n">
        <f aca="false">+AVERAGE(AV3:AV138)</f>
        <v>0.999999995863635</v>
      </c>
      <c r="AW143" s="128" t="n">
        <f aca="false">+AVERAGE(AW3:AW138)</f>
        <v>1.00000000534688</v>
      </c>
      <c r="AX143" s="128" t="n">
        <f aca="false">+AVERAGE(AX3:AX138)</f>
        <v>0.99999999445678</v>
      </c>
      <c r="AY143" s="128" t="n">
        <f aca="false">+AVERAGE(AY3:AY138)</f>
        <v>0.999999986236887</v>
      </c>
      <c r="AZ143" s="128" t="n">
        <f aca="false">+AVERAGE(AZ3:AZ138)</f>
        <v>0.999999988490426</v>
      </c>
      <c r="BA143" s="128" t="n">
        <f aca="false">+AVERAGE(BA3:BA138)</f>
        <v>0.999999986260656</v>
      </c>
      <c r="BB143" s="128" t="n">
        <f aca="false">+AVERAGE(BB3:BB138)</f>
        <v>1.00000002369287</v>
      </c>
      <c r="BC143" s="128" t="n">
        <f aca="false">+AVERAGE(BC3:BC138)</f>
        <v>0.999999976111941</v>
      </c>
      <c r="BD143" s="128" t="n">
        <f aca="false">+AVERAGE(BD3:BD138)</f>
        <v>0.99999998154673</v>
      </c>
      <c r="BE143" s="128" t="n">
        <f aca="false">+AVERAGE(BE3:BE138)</f>
        <v>1.00000002535516</v>
      </c>
      <c r="BF143" s="128" t="n">
        <f aca="false">+AVERAGE(BF3:BF138)</f>
        <v>0.999999933538918</v>
      </c>
      <c r="BG143" s="128" t="n">
        <f aca="false">+AVERAGE(BG3:BG138)</f>
        <v>0.99999993473754</v>
      </c>
      <c r="BH143" s="128" t="n">
        <f aca="false">+AVERAGE(BH3:BH138)</f>
        <v>1.00000002939083</v>
      </c>
      <c r="BI143" s="128" t="n">
        <f aca="false">+AVERAGE(BI3:BI138)</f>
        <v>1.00000009338457</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sheetPr filterMode="false">
    <pageSetUpPr fitToPage="false"/>
  </sheetPr>
  <dimension ref="A1:KW213"/>
  <sheetViews>
    <sheetView showFormulas="false" showGridLines="true" showRowColHeaders="true" showZeros="true" rightToLeft="false" tabSelected="false" showOutlineSymbols="true" defaultGridColor="true" view="normal" topLeftCell="A1" colorId="64" zoomScale="70" zoomScaleNormal="70" zoomScalePageLayoutView="100" workbookViewId="0">
      <pane xSplit="1" ySplit="2" topLeftCell="B3" activePane="bottomRight" state="frozen"/>
      <selection pane="topLeft" activeCell="A1" activeCellId="0" sqref="A1"/>
      <selection pane="topRight" activeCell="B1" activeCellId="0" sqref="B1"/>
      <selection pane="bottomLeft" activeCell="A3" activeCellId="0" sqref="A3"/>
      <selection pane="bottomRight" activeCell="H29" activeCellId="0" sqref="H29"/>
    </sheetView>
  </sheetViews>
  <sheetFormatPr defaultRowHeight="18" zeroHeight="false" outlineLevelRow="0" outlineLevelCol="0"/>
  <cols>
    <col collapsed="false" customWidth="true" hidden="false" outlineLevel="0" max="1" min="1" style="40" width="49.29"/>
    <col collapsed="false" customWidth="true" hidden="false" outlineLevel="0" max="2" min="2" style="54" width="17.29"/>
    <col collapsed="false" customWidth="true" hidden="false" outlineLevel="0" max="6" min="3" style="42" width="15.71"/>
    <col collapsed="false" customWidth="true" hidden="false" outlineLevel="0" max="7" min="7" style="42" width="17.86"/>
    <col collapsed="false" customWidth="true" hidden="false" outlineLevel="0" max="17" min="8" style="42" width="15.71"/>
    <col collapsed="false" customWidth="true" hidden="false" outlineLevel="0" max="61" min="18" style="42" width="16.86"/>
    <col collapsed="false" customWidth="true" hidden="false" outlineLevel="0" max="124" min="62" style="42" width="12.42"/>
    <col collapsed="false" customWidth="true" hidden="false" outlineLevel="0" max="1025" min="125" style="42" width="12.29"/>
  </cols>
  <sheetData>
    <row r="1" s="45" customFormat="true" ht="16.5" hidden="false" customHeight="false" outlineLevel="0" collapsed="false">
      <c r="A1" s="43" t="str">
        <f aca="false">Base!A1</f>
        <v> Period</v>
      </c>
      <c r="B1" s="45" t="n">
        <v>1</v>
      </c>
      <c r="C1" s="45" t="n">
        <v>2</v>
      </c>
      <c r="D1" s="45" t="n">
        <v>3</v>
      </c>
      <c r="E1" s="45" t="n">
        <v>4</v>
      </c>
      <c r="F1" s="45" t="n">
        <v>5</v>
      </c>
      <c r="G1" s="45" t="n">
        <v>6</v>
      </c>
      <c r="H1" s="45" t="n">
        <v>7</v>
      </c>
      <c r="I1" s="45" t="n">
        <v>8</v>
      </c>
      <c r="J1" s="45" t="n">
        <v>9</v>
      </c>
      <c r="K1" s="45" t="n">
        <v>10</v>
      </c>
      <c r="L1" s="45" t="n">
        <v>11</v>
      </c>
      <c r="M1" s="45" t="n">
        <v>12</v>
      </c>
      <c r="N1" s="45" t="n">
        <v>13</v>
      </c>
      <c r="O1" s="45" t="n">
        <v>14</v>
      </c>
      <c r="P1" s="45" t="n">
        <v>15</v>
      </c>
      <c r="Q1" s="45" t="n">
        <v>16</v>
      </c>
      <c r="R1" s="45" t="n">
        <v>17</v>
      </c>
      <c r="S1" s="45" t="n">
        <v>18</v>
      </c>
      <c r="T1" s="45" t="n">
        <v>19</v>
      </c>
      <c r="U1" s="45" t="n">
        <v>20</v>
      </c>
      <c r="V1" s="45" t="n">
        <v>21</v>
      </c>
      <c r="W1" s="45" t="n">
        <v>22</v>
      </c>
      <c r="X1" s="45" t="n">
        <v>23</v>
      </c>
      <c r="Y1" s="45" t="n">
        <v>24</v>
      </c>
      <c r="Z1" s="45" t="n">
        <v>25</v>
      </c>
      <c r="AA1" s="45" t="n">
        <v>26</v>
      </c>
      <c r="AB1" s="45" t="n">
        <v>27</v>
      </c>
      <c r="AC1" s="45" t="n">
        <v>28</v>
      </c>
      <c r="AD1" s="45" t="n">
        <v>29</v>
      </c>
      <c r="AE1" s="45" t="n">
        <v>30</v>
      </c>
      <c r="AF1" s="45" t="n">
        <v>31</v>
      </c>
      <c r="AG1" s="45" t="n">
        <v>32</v>
      </c>
      <c r="AH1" s="45" t="n">
        <v>33</v>
      </c>
      <c r="AI1" s="45" t="n">
        <v>34</v>
      </c>
      <c r="AJ1" s="45" t="n">
        <v>35</v>
      </c>
      <c r="AK1" s="45" t="n">
        <v>36</v>
      </c>
      <c r="AL1" s="45" t="n">
        <v>37</v>
      </c>
      <c r="AM1" s="45" t="n">
        <v>38</v>
      </c>
      <c r="AN1" s="45" t="n">
        <v>39</v>
      </c>
      <c r="AO1" s="45" t="n">
        <f aca="false">+AN1+1</f>
        <v>40</v>
      </c>
      <c r="AP1" s="45" t="n">
        <f aca="false">+AO1+1</f>
        <v>41</v>
      </c>
      <c r="AQ1" s="45" t="n">
        <f aca="false">+AP1+1</f>
        <v>42</v>
      </c>
      <c r="AR1" s="45" t="n">
        <f aca="false">+AQ1+1</f>
        <v>43</v>
      </c>
      <c r="AS1" s="45" t="n">
        <f aca="false">+AR1+1</f>
        <v>44</v>
      </c>
      <c r="AT1" s="45" t="n">
        <f aca="false">+AS1+1</f>
        <v>45</v>
      </c>
      <c r="AU1" s="45" t="n">
        <f aca="false">+AT1+1</f>
        <v>46</v>
      </c>
      <c r="AV1" s="45" t="n">
        <f aca="false">+AU1+1</f>
        <v>47</v>
      </c>
      <c r="AW1" s="45" t="n">
        <f aca="false">+AV1+1</f>
        <v>48</v>
      </c>
      <c r="AX1" s="45" t="n">
        <f aca="false">+AW1+1</f>
        <v>49</v>
      </c>
      <c r="AY1" s="45" t="n">
        <f aca="false">+AX1+1</f>
        <v>50</v>
      </c>
      <c r="AZ1" s="45" t="n">
        <f aca="false">+AY1+1</f>
        <v>51</v>
      </c>
      <c r="BA1" s="45" t="n">
        <f aca="false">+AZ1+1</f>
        <v>52</v>
      </c>
      <c r="BB1" s="45" t="n">
        <f aca="false">+BA1+1</f>
        <v>53</v>
      </c>
      <c r="BC1" s="45" t="n">
        <f aca="false">+BB1+1</f>
        <v>54</v>
      </c>
      <c r="BD1" s="45" t="n">
        <f aca="false">+BC1+1</f>
        <v>55</v>
      </c>
      <c r="BE1" s="45" t="n">
        <f aca="false">+BD1+1</f>
        <v>56</v>
      </c>
      <c r="BF1" s="45" t="n">
        <f aca="false">+BE1+1</f>
        <v>57</v>
      </c>
      <c r="BG1" s="45" t="n">
        <f aca="false">+BF1+1</f>
        <v>58</v>
      </c>
      <c r="BH1" s="45" t="n">
        <f aca="false">+BG1+1</f>
        <v>59</v>
      </c>
      <c r="BI1" s="45" t="n">
        <f aca="false">+BH1+1</f>
        <v>60</v>
      </c>
    </row>
    <row r="2" s="45" customFormat="true" ht="16.5" hidden="false" customHeight="false" outlineLevel="0" collapsed="false">
      <c r="A2" s="43" t="str">
        <f aca="false">Base!A2</f>
        <v> Year</v>
      </c>
      <c r="B2" s="45" t="n">
        <v>2010</v>
      </c>
      <c r="C2" s="45" t="n">
        <f aca="false">+B2+Parameters!$B$21</f>
        <v>2015</v>
      </c>
      <c r="D2" s="45" t="n">
        <f aca="false">+C2+Parameters!$B$21</f>
        <v>2020</v>
      </c>
      <c r="E2" s="45" t="n">
        <f aca="false">+D2+Parameters!$B$21</f>
        <v>2025</v>
      </c>
      <c r="F2" s="45" t="n">
        <f aca="false">+E2+Parameters!$B$21</f>
        <v>2030</v>
      </c>
      <c r="G2" s="45" t="n">
        <f aca="false">+F2+Parameters!$B$21</f>
        <v>2035</v>
      </c>
      <c r="H2" s="45" t="n">
        <f aca="false">+G2+Parameters!$B$21</f>
        <v>2040</v>
      </c>
      <c r="I2" s="45" t="n">
        <f aca="false">+H2+Parameters!$B$21</f>
        <v>2045</v>
      </c>
      <c r="J2" s="45" t="n">
        <f aca="false">+I2+Parameters!$B$21</f>
        <v>2050</v>
      </c>
      <c r="K2" s="45" t="n">
        <f aca="false">+J2+Parameters!$B$21</f>
        <v>2055</v>
      </c>
      <c r="L2" s="45" t="n">
        <f aca="false">+K2+Parameters!$B$21</f>
        <v>2060</v>
      </c>
      <c r="M2" s="45" t="n">
        <f aca="false">+L2+Parameters!$B$21</f>
        <v>2065</v>
      </c>
      <c r="N2" s="45" t="n">
        <f aca="false">+M2+Parameters!$B$21</f>
        <v>2070</v>
      </c>
      <c r="O2" s="45" t="n">
        <f aca="false">+N2+Parameters!$B$21</f>
        <v>2075</v>
      </c>
      <c r="P2" s="45" t="n">
        <f aca="false">+O2+Parameters!$B$21</f>
        <v>2080</v>
      </c>
      <c r="Q2" s="45" t="n">
        <f aca="false">+P2+Parameters!$B$21</f>
        <v>2085</v>
      </c>
      <c r="R2" s="45" t="n">
        <f aca="false">+Q2+Parameters!$B$21</f>
        <v>2090</v>
      </c>
      <c r="S2" s="45" t="n">
        <f aca="false">+R2+Parameters!$B$21</f>
        <v>2095</v>
      </c>
      <c r="T2" s="45" t="n">
        <f aca="false">+S2+Parameters!$B$21</f>
        <v>2100</v>
      </c>
      <c r="U2" s="45" t="n">
        <f aca="false">+T2+Parameters!$B$21</f>
        <v>2105</v>
      </c>
      <c r="V2" s="45" t="n">
        <f aca="false">+U2+Parameters!$B$21</f>
        <v>2110</v>
      </c>
      <c r="W2" s="45" t="n">
        <f aca="false">+V2+Parameters!$B$21</f>
        <v>2115</v>
      </c>
      <c r="X2" s="45" t="n">
        <f aca="false">+W2+Parameters!$B$21</f>
        <v>2120</v>
      </c>
      <c r="Y2" s="45" t="n">
        <f aca="false">+X2+Parameters!$B$21</f>
        <v>2125</v>
      </c>
      <c r="Z2" s="45" t="n">
        <f aca="false">+Y2+Parameters!$B$21</f>
        <v>2130</v>
      </c>
      <c r="AA2" s="45" t="n">
        <f aca="false">+Z2+Parameters!$B$21</f>
        <v>2135</v>
      </c>
      <c r="AB2" s="45" t="n">
        <f aca="false">+AA2+Parameters!$B$21</f>
        <v>2140</v>
      </c>
      <c r="AC2" s="45" t="n">
        <f aca="false">+AB2+Parameters!$B$21</f>
        <v>2145</v>
      </c>
      <c r="AD2" s="45" t="n">
        <f aca="false">+AC2+Parameters!$B$21</f>
        <v>2150</v>
      </c>
      <c r="AE2" s="45" t="n">
        <f aca="false">+AD2+Parameters!$B$21</f>
        <v>2155</v>
      </c>
      <c r="AF2" s="45" t="n">
        <f aca="false">+AE2+Parameters!$B$21</f>
        <v>2160</v>
      </c>
      <c r="AG2" s="45" t="n">
        <f aca="false">+AF2+Parameters!$B$21</f>
        <v>2165</v>
      </c>
      <c r="AH2" s="45" t="n">
        <f aca="false">+AG2+Parameters!$B$21</f>
        <v>2170</v>
      </c>
      <c r="AI2" s="45" t="n">
        <f aca="false">+AH2+Parameters!$B$21</f>
        <v>2175</v>
      </c>
      <c r="AJ2" s="45" t="n">
        <f aca="false">+AI2+Parameters!$B$21</f>
        <v>2180</v>
      </c>
      <c r="AK2" s="45" t="n">
        <f aca="false">+AJ2+Parameters!$B$21</f>
        <v>2185</v>
      </c>
      <c r="AL2" s="45" t="n">
        <f aca="false">+AK2+Parameters!$B$21</f>
        <v>2190</v>
      </c>
      <c r="AM2" s="45" t="n">
        <f aca="false">+AL2+Parameters!$B$21</f>
        <v>2195</v>
      </c>
      <c r="AN2" s="45" t="n">
        <f aca="false">+AM2+Parameters!$B$21</f>
        <v>2200</v>
      </c>
      <c r="AO2" s="45" t="n">
        <f aca="false">+AN2+Parameters!$B$21</f>
        <v>2205</v>
      </c>
      <c r="AP2" s="45" t="n">
        <f aca="false">+AO2+Parameters!$B$21</f>
        <v>2210</v>
      </c>
      <c r="AQ2" s="45" t="n">
        <f aca="false">+AP2+Parameters!$B$21</f>
        <v>2215</v>
      </c>
      <c r="AR2" s="45" t="n">
        <f aca="false">+AQ2+Parameters!$B$21</f>
        <v>2220</v>
      </c>
      <c r="AS2" s="45" t="n">
        <f aca="false">+AR2+Parameters!$B$21</f>
        <v>2225</v>
      </c>
      <c r="AT2" s="45" t="n">
        <f aca="false">+AS2+Parameters!$B$21</f>
        <v>2230</v>
      </c>
      <c r="AU2" s="45" t="n">
        <f aca="false">+AT2+Parameters!$B$21</f>
        <v>2235</v>
      </c>
      <c r="AV2" s="45" t="n">
        <f aca="false">+AU2+Parameters!$B$21</f>
        <v>2240</v>
      </c>
      <c r="AW2" s="45" t="n">
        <f aca="false">+AV2+Parameters!$B$21</f>
        <v>2245</v>
      </c>
      <c r="AX2" s="45" t="n">
        <f aca="false">+AW2+Parameters!$B$21</f>
        <v>2250</v>
      </c>
      <c r="AY2" s="45" t="n">
        <f aca="false">+AX2+Parameters!$B$21</f>
        <v>2255</v>
      </c>
      <c r="AZ2" s="45" t="n">
        <f aca="false">+AY2+Parameters!$B$21</f>
        <v>2260</v>
      </c>
      <c r="BA2" s="45" t="n">
        <f aca="false">+AZ2+Parameters!$B$21</f>
        <v>2265</v>
      </c>
      <c r="BB2" s="45" t="n">
        <f aca="false">+BA2+Parameters!$B$21</f>
        <v>2270</v>
      </c>
      <c r="BC2" s="45" t="n">
        <f aca="false">+BB2+Parameters!$B$21</f>
        <v>2275</v>
      </c>
      <c r="BD2" s="45" t="n">
        <f aca="false">+BC2+Parameters!$B$21</f>
        <v>2280</v>
      </c>
      <c r="BE2" s="45" t="n">
        <f aca="false">+BD2+Parameters!$B$21</f>
        <v>2285</v>
      </c>
      <c r="BF2" s="45" t="n">
        <f aca="false">+BE2+Parameters!$B$21</f>
        <v>2290</v>
      </c>
      <c r="BG2" s="45" t="n">
        <f aca="false">+BF2+Parameters!$B$21</f>
        <v>2295</v>
      </c>
      <c r="BH2" s="45" t="n">
        <f aca="false">+BG2+Parameters!$B$21</f>
        <v>2300</v>
      </c>
      <c r="BI2" s="45" t="n">
        <f aca="false">+BH2+Parameters!$B$21</f>
        <v>2305</v>
      </c>
    </row>
    <row r="3" customFormat="false" ht="23.25" hidden="false" customHeight="false" outlineLevel="0" collapsed="false">
      <c r="A3" s="46" t="str">
        <f aca="false">Base!A3</f>
        <v>World economic parameters</v>
      </c>
      <c r="B3" s="53"/>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row>
    <row r="4" customFormat="false" ht="18.75" hidden="false" customHeight="false" outlineLevel="0" collapsed="false">
      <c r="A4" s="48" t="str">
        <f aca="false">Base!A4</f>
        <v>OUTPUT AND CAPITAL ACCUMULATION</v>
      </c>
      <c r="B4" s="53"/>
      <c r="C4" s="47"/>
      <c r="D4" s="47"/>
      <c r="E4" s="47"/>
      <c r="F4" s="47"/>
      <c r="G4" s="47"/>
      <c r="H4" s="47"/>
      <c r="I4" s="47"/>
      <c r="J4" s="47"/>
      <c r="K4" s="47"/>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c r="BA4" s="47"/>
      <c r="BB4" s="47"/>
      <c r="BC4" s="47"/>
      <c r="BD4" s="47"/>
      <c r="BE4" s="47"/>
      <c r="BF4" s="47"/>
      <c r="BG4" s="47"/>
      <c r="BH4" s="47"/>
      <c r="BI4" s="47"/>
    </row>
    <row r="5" customFormat="false" ht="21" hidden="false" customHeight="true" outlineLevel="0" collapsed="false">
      <c r="A5" s="49" t="str">
        <f aca="false">Base!A5</f>
        <v>Capital share</v>
      </c>
      <c r="B5" s="53" t="n">
        <f aca="false">+Base!B5</f>
        <v>0.3</v>
      </c>
      <c r="C5" s="47"/>
      <c r="D5" s="47"/>
      <c r="E5" s="47"/>
      <c r="F5" s="47"/>
      <c r="G5" s="47"/>
      <c r="H5" s="47"/>
      <c r="I5" s="47"/>
      <c r="J5" s="47"/>
      <c r="K5" s="4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c r="BB5" s="47"/>
      <c r="BC5" s="47"/>
      <c r="BD5" s="47"/>
      <c r="BE5" s="47"/>
      <c r="BF5" s="47"/>
      <c r="BG5" s="47"/>
      <c r="BH5" s="47"/>
      <c r="BI5" s="47"/>
    </row>
    <row r="6" customFormat="false" ht="19.9" hidden="false" customHeight="true" outlineLevel="0" collapsed="false">
      <c r="A6" s="49" t="str">
        <f aca="false">Base!A6</f>
        <v>Depreciation</v>
      </c>
      <c r="B6" s="53" t="n">
        <f aca="false">+Base!B6</f>
        <v>0.1</v>
      </c>
      <c r="C6" s="47"/>
      <c r="D6" s="47"/>
      <c r="E6" s="47"/>
      <c r="F6" s="47"/>
      <c r="G6" s="47"/>
      <c r="H6" s="47"/>
      <c r="I6" s="47"/>
      <c r="J6" s="47"/>
      <c r="K6" s="4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c r="BA6" s="47"/>
      <c r="BB6" s="47"/>
      <c r="BC6" s="47"/>
      <c r="BD6" s="47"/>
      <c r="BE6" s="47"/>
      <c r="BF6" s="47"/>
      <c r="BG6" s="47"/>
      <c r="BH6" s="47"/>
      <c r="BI6" s="47"/>
    </row>
    <row r="7" customFormat="false" ht="21" hidden="true" customHeight="true" outlineLevel="0" collapsed="false">
      <c r="A7" s="50" t="str">
        <f aca="false">Base!A7</f>
        <v>World capital risk premium (percent per year)</v>
      </c>
      <c r="B7" s="129" t="n">
        <f aca="false">+Parameters!B22*Parameters!B23</f>
        <v>0</v>
      </c>
      <c r="C7" s="47"/>
      <c r="D7" s="47"/>
      <c r="E7" s="47"/>
      <c r="F7" s="47"/>
      <c r="G7" s="47"/>
      <c r="H7" s="47"/>
      <c r="I7" s="47"/>
      <c r="J7" s="47"/>
      <c r="K7" s="4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row>
    <row r="8" customFormat="false" ht="21" hidden="true" customHeight="true" outlineLevel="0" collapsed="false">
      <c r="A8" s="50" t="str">
        <f aca="false">Base!A8</f>
        <v>Fraction diversifiable risk</v>
      </c>
      <c r="B8" s="129" t="n">
        <f aca="false">1-Parameters!B24</f>
        <v>0.5</v>
      </c>
      <c r="C8" s="47"/>
      <c r="D8" s="47"/>
      <c r="E8" s="47"/>
      <c r="F8" s="47"/>
      <c r="G8" s="47"/>
      <c r="H8" s="47"/>
      <c r="I8" s="47"/>
      <c r="J8" s="47"/>
      <c r="K8" s="4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c r="BA8" s="47"/>
      <c r="BB8" s="47"/>
      <c r="BC8" s="47"/>
      <c r="BD8" s="47"/>
      <c r="BE8" s="47"/>
      <c r="BF8" s="47"/>
      <c r="BG8" s="47"/>
      <c r="BH8" s="47"/>
      <c r="BI8" s="47"/>
    </row>
    <row r="9" customFormat="false" ht="21" hidden="true" customHeight="true" outlineLevel="0" collapsed="false">
      <c r="A9" s="50" t="str">
        <f aca="false">Base!A9</f>
        <v>Diversifiable risk ( per year)</v>
      </c>
      <c r="B9" s="130" t="n">
        <f aca="false">+B7*B8</f>
        <v>0</v>
      </c>
      <c r="C9" s="47"/>
      <c r="D9" s="47"/>
      <c r="E9" s="47"/>
      <c r="F9" s="47"/>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row>
    <row r="10" customFormat="false" ht="21" hidden="true" customHeight="true" outlineLevel="0" collapsed="false">
      <c r="A10" s="49" t="str">
        <f aca="false">Base!A10</f>
        <v>Depreciation (with no risk)</v>
      </c>
      <c r="B10" s="53" t="n">
        <f aca="false">+B6+B9</f>
        <v>0.1</v>
      </c>
      <c r="C10" s="47"/>
      <c r="D10" s="47"/>
      <c r="E10" s="47"/>
      <c r="F10" s="47"/>
      <c r="G10" s="47"/>
      <c r="H10" s="47"/>
      <c r="I10" s="47"/>
      <c r="J10" s="47"/>
      <c r="K10" s="4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c r="BA10" s="47"/>
      <c r="BB10" s="47"/>
      <c r="BC10" s="47"/>
      <c r="BD10" s="47"/>
      <c r="BE10" s="47"/>
      <c r="BF10" s="47"/>
      <c r="BG10" s="47"/>
      <c r="BH10" s="47"/>
      <c r="BI10" s="47"/>
    </row>
    <row r="11" customFormat="false" ht="23.45" hidden="false" customHeight="true" outlineLevel="0" collapsed="false">
      <c r="A11" s="49" t="str">
        <f aca="false">Base!A11</f>
        <v>Initial output (2005 US International $, trillions)</v>
      </c>
      <c r="B11" s="53" t="n">
        <f aca="false">+Base!B11</f>
        <v>63.5819868191</v>
      </c>
      <c r="C11" s="47"/>
      <c r="D11" s="47"/>
      <c r="E11" s="47"/>
      <c r="F11" s="47"/>
      <c r="G11" s="47"/>
      <c r="H11" s="47"/>
      <c r="I11" s="47"/>
      <c r="J11" s="47"/>
      <c r="K11" s="4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c r="BA11" s="47"/>
      <c r="BB11" s="47"/>
      <c r="BC11" s="47"/>
      <c r="BD11" s="47"/>
      <c r="BE11" s="47"/>
      <c r="BF11" s="47"/>
      <c r="BG11" s="47"/>
      <c r="BH11" s="47"/>
      <c r="BI11" s="47"/>
    </row>
    <row r="12" customFormat="false" ht="21" hidden="false" customHeight="true" outlineLevel="0" collapsed="false">
      <c r="A12" s="49" t="str">
        <f aca="false">Base!A12</f>
        <v>Initial K</v>
      </c>
      <c r="B12" s="53" t="n">
        <v>135</v>
      </c>
      <c r="C12" s="47"/>
      <c r="D12" s="47"/>
      <c r="E12" s="47"/>
      <c r="F12" s="47"/>
      <c r="G12" s="47"/>
      <c r="H12" s="47"/>
      <c r="I12" s="47"/>
      <c r="J12" s="47"/>
      <c r="K12" s="4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c r="BA12" s="47"/>
      <c r="BB12" s="47"/>
      <c r="BC12" s="47"/>
      <c r="BD12" s="47"/>
      <c r="BE12" s="47"/>
      <c r="BF12" s="47"/>
      <c r="BG12" s="47"/>
      <c r="BH12" s="47"/>
      <c r="BI12" s="47"/>
    </row>
    <row r="13" customFormat="false" ht="21" hidden="false" customHeight="true" outlineLevel="0" collapsed="false">
      <c r="A13" s="49" t="str">
        <f aca="false">Base!A13</f>
        <v>Initial A</v>
      </c>
      <c r="B13" s="53" t="n">
        <f aca="false">+Base!B13</f>
        <v>3.8</v>
      </c>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c r="AW13" s="47"/>
      <c r="AX13" s="47"/>
      <c r="AY13" s="47"/>
      <c r="AZ13" s="47"/>
      <c r="BA13" s="47"/>
      <c r="BB13" s="47"/>
      <c r="BC13" s="47"/>
      <c r="BD13" s="47"/>
      <c r="BE13" s="47"/>
      <c r="BF13" s="47"/>
      <c r="BG13" s="47"/>
      <c r="BH13" s="47"/>
      <c r="BI13" s="47"/>
    </row>
    <row r="14" customFormat="false" ht="18" hidden="false" customHeight="true" outlineLevel="0" collapsed="false">
      <c r="A14" s="48" t="str">
        <f aca="false">Base!A14</f>
        <v>WELFARE</v>
      </c>
      <c r="B14" s="53"/>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c r="AW14" s="47"/>
      <c r="AX14" s="47"/>
      <c r="AY14" s="47"/>
      <c r="AZ14" s="47"/>
      <c r="BA14" s="47"/>
      <c r="BB14" s="47"/>
      <c r="BC14" s="47"/>
      <c r="BD14" s="47"/>
      <c r="BE14" s="47"/>
      <c r="BF14" s="47"/>
      <c r="BG14" s="47"/>
      <c r="BH14" s="47"/>
      <c r="BI14" s="47"/>
    </row>
    <row r="15" customFormat="false" ht="18" hidden="false" customHeight="true" outlineLevel="0" collapsed="false">
      <c r="A15" s="49" t="str">
        <f aca="false">Base!A15</f>
        <v>Time preference plus risk (per year)</v>
      </c>
      <c r="B15" s="53" t="n">
        <f aca="false">+B16</f>
        <v>0.001</v>
      </c>
      <c r="C15" s="47" t="n">
        <f aca="false">+B15</f>
        <v>0.001</v>
      </c>
      <c r="D15" s="47" t="n">
        <f aca="false">+C15</f>
        <v>0.001</v>
      </c>
      <c r="E15" s="47" t="n">
        <f aca="false">+D15</f>
        <v>0.001</v>
      </c>
      <c r="F15" s="47" t="n">
        <f aca="false">+E15</f>
        <v>0.001</v>
      </c>
      <c r="G15" s="47" t="n">
        <f aca="false">+F15</f>
        <v>0.001</v>
      </c>
      <c r="H15" s="47" t="n">
        <f aca="false">+G15</f>
        <v>0.001</v>
      </c>
      <c r="I15" s="47" t="n">
        <f aca="false">+H15</f>
        <v>0.001</v>
      </c>
      <c r="J15" s="47" t="n">
        <f aca="false">+I15</f>
        <v>0.001</v>
      </c>
      <c r="K15" s="47" t="n">
        <f aca="false">+J15</f>
        <v>0.001</v>
      </c>
      <c r="L15" s="47" t="n">
        <f aca="false">+K15</f>
        <v>0.001</v>
      </c>
      <c r="M15" s="47" t="n">
        <f aca="false">+L15</f>
        <v>0.001</v>
      </c>
      <c r="N15" s="47" t="n">
        <f aca="false">+M15</f>
        <v>0.001</v>
      </c>
      <c r="O15" s="47" t="n">
        <f aca="false">+N15</f>
        <v>0.001</v>
      </c>
      <c r="P15" s="47" t="n">
        <f aca="false">+O15</f>
        <v>0.001</v>
      </c>
      <c r="Q15" s="47" t="n">
        <f aca="false">+P15</f>
        <v>0.001</v>
      </c>
      <c r="R15" s="47" t="n">
        <f aca="false">+Q15</f>
        <v>0.001</v>
      </c>
      <c r="S15" s="47" t="n">
        <f aca="false">+R15</f>
        <v>0.001</v>
      </c>
      <c r="T15" s="47" t="n">
        <f aca="false">+S15</f>
        <v>0.001</v>
      </c>
      <c r="U15" s="47" t="n">
        <f aca="false">+T15</f>
        <v>0.001</v>
      </c>
      <c r="V15" s="47" t="n">
        <f aca="false">+U15</f>
        <v>0.001</v>
      </c>
      <c r="W15" s="47" t="n">
        <f aca="false">+V15</f>
        <v>0.001</v>
      </c>
      <c r="X15" s="47" t="n">
        <f aca="false">+W15</f>
        <v>0.001</v>
      </c>
      <c r="Y15" s="47" t="n">
        <f aca="false">+X15</f>
        <v>0.001</v>
      </c>
      <c r="Z15" s="47" t="n">
        <f aca="false">+Y15</f>
        <v>0.001</v>
      </c>
      <c r="AA15" s="47" t="n">
        <f aca="false">+Z15</f>
        <v>0.001</v>
      </c>
      <c r="AB15" s="47" t="n">
        <f aca="false">+AA15</f>
        <v>0.001</v>
      </c>
      <c r="AC15" s="47" t="n">
        <f aca="false">+AB15</f>
        <v>0.001</v>
      </c>
      <c r="AD15" s="47" t="n">
        <f aca="false">+AC15</f>
        <v>0.001</v>
      </c>
      <c r="AE15" s="47" t="n">
        <f aca="false">+AD15</f>
        <v>0.001</v>
      </c>
      <c r="AF15" s="47" t="n">
        <f aca="false">+AE15</f>
        <v>0.001</v>
      </c>
      <c r="AG15" s="47" t="n">
        <f aca="false">+AF15</f>
        <v>0.001</v>
      </c>
      <c r="AH15" s="47" t="n">
        <f aca="false">+AG15</f>
        <v>0.001</v>
      </c>
      <c r="AI15" s="47" t="n">
        <f aca="false">+AH15</f>
        <v>0.001</v>
      </c>
      <c r="AJ15" s="47" t="n">
        <f aca="false">+AI15</f>
        <v>0.001</v>
      </c>
      <c r="AK15" s="47" t="n">
        <f aca="false">+AJ15</f>
        <v>0.001</v>
      </c>
      <c r="AL15" s="47" t="n">
        <f aca="false">+AK15</f>
        <v>0.001</v>
      </c>
      <c r="AM15" s="47" t="n">
        <f aca="false">+AL15</f>
        <v>0.001</v>
      </c>
      <c r="AN15" s="47" t="n">
        <f aca="false">+AM15</f>
        <v>0.001</v>
      </c>
      <c r="AO15" s="47" t="n">
        <f aca="false">+AN15</f>
        <v>0.001</v>
      </c>
      <c r="AP15" s="47" t="n">
        <f aca="false">+AO15</f>
        <v>0.001</v>
      </c>
      <c r="AQ15" s="47" t="n">
        <f aca="false">+AP15</f>
        <v>0.001</v>
      </c>
      <c r="AR15" s="47" t="n">
        <f aca="false">+AQ15</f>
        <v>0.001</v>
      </c>
      <c r="AS15" s="47" t="n">
        <f aca="false">+AR15</f>
        <v>0.001</v>
      </c>
      <c r="AT15" s="47" t="n">
        <f aca="false">+AS15</f>
        <v>0.001</v>
      </c>
      <c r="AU15" s="47" t="n">
        <f aca="false">+AT15</f>
        <v>0.001</v>
      </c>
      <c r="AV15" s="47" t="n">
        <f aca="false">+AU15</f>
        <v>0.001</v>
      </c>
      <c r="AW15" s="47" t="n">
        <f aca="false">+AV15</f>
        <v>0.001</v>
      </c>
      <c r="AX15" s="47" t="n">
        <f aca="false">+AW15</f>
        <v>0.001</v>
      </c>
      <c r="AY15" s="47" t="n">
        <f aca="false">+AX15</f>
        <v>0.001</v>
      </c>
      <c r="AZ15" s="47" t="n">
        <f aca="false">+AY15</f>
        <v>0.001</v>
      </c>
      <c r="BA15" s="47" t="n">
        <f aca="false">+AZ15</f>
        <v>0.001</v>
      </c>
      <c r="BB15" s="47" t="n">
        <f aca="false">+BA15</f>
        <v>0.001</v>
      </c>
      <c r="BC15" s="47" t="n">
        <f aca="false">+BB15</f>
        <v>0.001</v>
      </c>
      <c r="BD15" s="47" t="n">
        <f aca="false">+BC15</f>
        <v>0.001</v>
      </c>
      <c r="BE15" s="47" t="n">
        <f aca="false">+BD15</f>
        <v>0.001</v>
      </c>
      <c r="BF15" s="47" t="n">
        <f aca="false">+BE15</f>
        <v>0.001</v>
      </c>
      <c r="BG15" s="47" t="n">
        <f aca="false">+BF15</f>
        <v>0.001</v>
      </c>
      <c r="BH15" s="47" t="n">
        <f aca="false">+BG15</f>
        <v>0.001</v>
      </c>
      <c r="BI15" s="47" t="n">
        <f aca="false">+BH15</f>
        <v>0.001</v>
      </c>
    </row>
    <row r="16" customFormat="false" ht="18" hidden="false" customHeight="true" outlineLevel="0" collapsed="false">
      <c r="A16" s="49" t="str">
        <f aca="false">Base!A16</f>
        <v>   Time premium</v>
      </c>
      <c r="B16" s="53" t="n">
        <v>0.001</v>
      </c>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c r="AW16" s="47"/>
      <c r="AX16" s="47"/>
      <c r="AY16" s="47"/>
      <c r="AZ16" s="47"/>
      <c r="BA16" s="47"/>
      <c r="BB16" s="47"/>
      <c r="BC16" s="47"/>
      <c r="BD16" s="47"/>
      <c r="BE16" s="47"/>
      <c r="BF16" s="47"/>
      <c r="BG16" s="47"/>
      <c r="BH16" s="47"/>
      <c r="BI16" s="47"/>
    </row>
    <row r="17" customFormat="false" ht="18" hidden="true" customHeight="true" outlineLevel="0" collapsed="false">
      <c r="A17" s="49" t="str">
        <f aca="false">Base!A17</f>
        <v>  Non-diversifiable global risk (percent per year)</v>
      </c>
      <c r="B17" s="53" t="n">
        <f aca="false">+Base!B17</f>
        <v>0</v>
      </c>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row>
    <row r="18" customFormat="false" ht="18" hidden="false" customHeight="true" outlineLevel="0" collapsed="false">
      <c r="A18" s="49" t="str">
        <f aca="false">Base!A18</f>
        <v>Social time preference factor</v>
      </c>
      <c r="B18" s="53" t="n">
        <f aca="false">+Base!B18</f>
        <v>1</v>
      </c>
      <c r="C18" s="47" t="n">
        <f aca="false">B18/(1+B15)^(C2-B2)</f>
        <v>0.995014965069875</v>
      </c>
      <c r="D18" s="47" t="n">
        <f aca="false">C18/(1+C15)^(D2-C2)</f>
        <v>0.990054780713004</v>
      </c>
      <c r="E18" s="47" t="n">
        <f aca="false">D18/(1+D15)^(E2-D2)</f>
        <v>0.985119323048412</v>
      </c>
      <c r="F18" s="47" t="n">
        <f aca="false">E18/(1+E15)^(F2-E2)</f>
        <v>0.980208468812675</v>
      </c>
      <c r="G18" s="47" t="n">
        <f aca="false">F18/(1+F15)^(G2-F2)</f>
        <v>0.975322095356839</v>
      </c>
      <c r="H18" s="47" t="n">
        <f aca="false">G18/(1+G15)^(H2-G2)</f>
        <v>0.970460080643363</v>
      </c>
      <c r="I18" s="47" t="n">
        <f aca="false">H18/(1+H15)^(I2-H2)</f>
        <v>0.965622303243063</v>
      </c>
      <c r="J18" s="47" t="n">
        <f aca="false">I18/(1+I15)^(J2-I2)</f>
        <v>0.960808642332089</v>
      </c>
      <c r="K18" s="47" t="n">
        <f aca="false">J18/(1+J15)^(K2-J2)</f>
        <v>0.956018977688897</v>
      </c>
      <c r="L18" s="47" t="n">
        <f aca="false">K18/(1+K15)^(L2-K2)</f>
        <v>0.951253189691256</v>
      </c>
      <c r="M18" s="47" t="n">
        <f aca="false">L18/(1+L15)^(M2-L2)</f>
        <v>0.946511159313252</v>
      </c>
      <c r="N18" s="47" t="n">
        <f aca="false">M18/(1+M15)^(N2-M2)</f>
        <v>0.941792768122322</v>
      </c>
      <c r="O18" s="47" t="n">
        <f aca="false">N18/(1+N15)^(O2-N2)</f>
        <v>0.937097898276293</v>
      </c>
      <c r="P18" s="47" t="n">
        <f aca="false">O18/(1+O15)^(P2-O2)</f>
        <v>0.932426432520439</v>
      </c>
      <c r="Q18" s="47" t="n">
        <f aca="false">P18/(1+P15)^(Q2-P2)</f>
        <v>0.927778254184552</v>
      </c>
      <c r="R18" s="47" t="n">
        <f aca="false">Q18/(1+Q15)^(R2-Q2)</f>
        <v>0.923153247180032</v>
      </c>
      <c r="S18" s="47" t="n">
        <f aca="false">R18/(1+R15)^(S2-R2)</f>
        <v>0.918551295996981</v>
      </c>
      <c r="T18" s="47" t="n">
        <f aca="false">S18/(1+S15)^(T2-S2)</f>
        <v>0.913972285701324</v>
      </c>
      <c r="U18" s="47" t="n">
        <f aca="false">T18/(1+T15)^(U2-T2)</f>
        <v>0.909416101931937</v>
      </c>
      <c r="V18" s="47" t="n">
        <f aca="false">U18/(1+U15)^(V2-U2)</f>
        <v>0.904882630897788</v>
      </c>
      <c r="W18" s="47" t="n">
        <f aca="false">V18/(1+V15)^(W2-V2)</f>
        <v>0.900371759375099</v>
      </c>
      <c r="X18" s="47" t="n">
        <f aca="false">W18/(1+W15)^(X2-W2)</f>
        <v>0.895883374704516</v>
      </c>
      <c r="Y18" s="47" t="n">
        <f aca="false">X18/(1+X15)^(Y2-X2)</f>
        <v>0.891417364788295</v>
      </c>
      <c r="Z18" s="47" t="n">
        <f aca="false">Y18/(1+Y15)^(Z2-Y2)</f>
        <v>0.886973618087506</v>
      </c>
      <c r="AA18" s="47" t="n">
        <f aca="false">Z18/(1+Z15)^(AA2-Z2)</f>
        <v>0.88255202361924</v>
      </c>
      <c r="AB18" s="47" t="n">
        <f aca="false">AA18/(1+AA15)^(AB2-AA2)</f>
        <v>0.878152470953845</v>
      </c>
      <c r="AC18" s="47" t="n">
        <f aca="false">AB18/(1+AB15)^(AC2-AB2)</f>
        <v>0.873774850212165</v>
      </c>
      <c r="AD18" s="47" t="n">
        <f aca="false">AC18/(1+AC15)^(AD2-AC2)</f>
        <v>0.869419052062792</v>
      </c>
      <c r="AE18" s="47" t="n">
        <f aca="false">AD18/(1+AD15)^(AE2-AD2)</f>
        <v>0.865084967719343</v>
      </c>
      <c r="AF18" s="47" t="n">
        <f aca="false">AE18/(1+AE15)^(AF2-AE2)</f>
        <v>0.860772488937736</v>
      </c>
      <c r="AG18" s="47" t="n">
        <f aca="false">AF18/(1+AF15)^(AG2-AF2)</f>
        <v>0.85648150801349</v>
      </c>
      <c r="AH18" s="47" t="n">
        <f aca="false">AG18/(1+AG15)^(AH2-AG2)</f>
        <v>0.852211917779037</v>
      </c>
      <c r="AI18" s="47" t="n">
        <f aca="false">AH18/(1+AH15)^(AI2-AH2)</f>
        <v>0.84796361160104</v>
      </c>
      <c r="AJ18" s="47" t="n">
        <f aca="false">AI18/(1+AI15)^(AJ2-AI2)</f>
        <v>0.843736483377733</v>
      </c>
      <c r="AK18" s="47" t="n">
        <f aca="false">AJ18/(1+AJ15)^(AK2-AJ2)</f>
        <v>0.839530427536274</v>
      </c>
      <c r="AL18" s="47" t="n">
        <f aca="false">AK18/(1+AK15)^(AL2-AK2)</f>
        <v>0.835345339030103</v>
      </c>
      <c r="AM18" s="47" t="n">
        <f aca="false">AL18/(1+AL15)^(AM2-AL2)</f>
        <v>0.831181113336321</v>
      </c>
      <c r="AN18" s="47" t="n">
        <f aca="false">AM18/(1+AM15)^(AN2-AM2)</f>
        <v>0.827037646453079</v>
      </c>
      <c r="AO18" s="47" t="n">
        <f aca="false">AN18/(1+AN15)^(AO2-AN2)</f>
        <v>0.822914834896982</v>
      </c>
      <c r="AP18" s="47" t="n">
        <f aca="false">AO18/(1+AO15)^(AP2-AO2)</f>
        <v>0.818812575700502</v>
      </c>
      <c r="AQ18" s="47" t="n">
        <f aca="false">AP18/(1+AP15)^(AQ2-AP2)</f>
        <v>0.81473076640941</v>
      </c>
      <c r="AR18" s="47" t="n">
        <f aca="false">AQ18/(1+AQ15)^(AR2-AQ2)</f>
        <v>0.810669305080211</v>
      </c>
      <c r="AS18" s="47" t="n">
        <f aca="false">AR18/(1+AR15)^(AS2-AR2)</f>
        <v>0.806628090277606</v>
      </c>
      <c r="AT18" s="47" t="n">
        <f aca="false">AS18/(1+AS15)^(AT2-AS2)</f>
        <v>0.802607021071952</v>
      </c>
      <c r="AU18" s="47" t="n">
        <f aca="false">AT18/(1+AT15)^(AU2-AT2)</f>
        <v>0.798605997036745</v>
      </c>
      <c r="AV18" s="47" t="n">
        <f aca="false">AU18/(1+AU15)^(AV2-AU2)</f>
        <v>0.794624918246109</v>
      </c>
      <c r="AW18" s="47" t="n">
        <f aca="false">AV18/(1+AV15)^(AW2-AV2)</f>
        <v>0.790663685272304</v>
      </c>
      <c r="AX18" s="47" t="n">
        <f aca="false">AW18/(1+AW15)^(AX2-AW2)</f>
        <v>0.78672219918324</v>
      </c>
      <c r="AY18" s="47" t="n">
        <f aca="false">AX18/(1+AX15)^(AY2-AX2)</f>
        <v>0.782800361540007</v>
      </c>
      <c r="AZ18" s="47" t="n">
        <f aca="false">AY18/(1+AY15)^(AZ2-AY2)</f>
        <v>0.778898074394416</v>
      </c>
      <c r="BA18" s="47" t="n">
        <f aca="false">AZ18/(1+AZ15)^(BA2-AZ2)</f>
        <v>0.775015240286552</v>
      </c>
      <c r="BB18" s="47" t="n">
        <f aca="false">BA18/(1+BA15)^(BB2-BA2)</f>
        <v>0.771151762242344</v>
      </c>
      <c r="BC18" s="47" t="n">
        <f aca="false">BB18/(1+BB15)^(BC2-BB2)</f>
        <v>0.767307543771139</v>
      </c>
      <c r="BD18" s="47" t="n">
        <f aca="false">BC18/(1+BC15)^(BD2-BC2)</f>
        <v>0.763482488863291</v>
      </c>
      <c r="BE18" s="47" t="n">
        <f aca="false">BD18/(1+BD15)^(BE2-BD2)</f>
        <v>0.759676501987769</v>
      </c>
      <c r="BF18" s="47" t="n">
        <f aca="false">BE18/(1+BE15)^(BF2-BE2)</f>
        <v>0.755889488089764</v>
      </c>
      <c r="BG18" s="47" t="n">
        <f aca="false">BF18/(1+BF15)^(BG2-BF2)</f>
        <v>0.752121352588323</v>
      </c>
      <c r="BH18" s="47" t="n">
        <f aca="false">BG18/(1+BG15)^(BH2-BG2)</f>
        <v>0.748372001373977</v>
      </c>
      <c r="BI18" s="47" t="n">
        <f aca="false">BH18/(1+BH15)^(BI2-BH2)</f>
        <v>0.7446413408064</v>
      </c>
    </row>
    <row r="19" customFormat="false" ht="18" hidden="false" customHeight="true" outlineLevel="0" collapsed="false">
      <c r="A19" s="49" t="str">
        <f aca="false">Base!A19</f>
        <v>Elasticity of MU of consumption</v>
      </c>
      <c r="B19" s="53" t="n">
        <v>1.01</v>
      </c>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c r="AW19" s="47"/>
      <c r="AX19" s="47"/>
      <c r="AY19" s="47"/>
      <c r="AZ19" s="47"/>
      <c r="BA19" s="47"/>
      <c r="BB19" s="47"/>
      <c r="BC19" s="47"/>
      <c r="BD19" s="47"/>
      <c r="BE19" s="47"/>
      <c r="BF19" s="47"/>
      <c r="BG19" s="47"/>
      <c r="BH19" s="47"/>
      <c r="BI19" s="47"/>
    </row>
    <row r="20" customFormat="false" ht="21" hidden="false" customHeight="true" outlineLevel="0" collapsed="false">
      <c r="A20" s="48" t="str">
        <f aca="false">Base!A20</f>
        <v>PRODUCTIVITY</v>
      </c>
      <c r="B20" s="53"/>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7"/>
      <c r="BC20" s="47"/>
      <c r="BD20" s="47"/>
      <c r="BE20" s="47"/>
      <c r="BF20" s="47"/>
      <c r="BG20" s="47"/>
      <c r="BH20" s="47"/>
      <c r="BI20" s="47"/>
    </row>
    <row r="21" customFormat="false" ht="21" hidden="false" customHeight="true" outlineLevel="0" collapsed="false">
      <c r="A21" s="49" t="str">
        <f aca="false">Base!A21</f>
        <v>Total factor productivity</v>
      </c>
      <c r="B21" s="53" t="n">
        <f aca="false">Base!B21</f>
        <v>3.8</v>
      </c>
      <c r="C21" s="53" t="n">
        <f aca="false">Base!C21</f>
        <v>4.12595005428882</v>
      </c>
      <c r="D21" s="53" t="n">
        <f aca="false">Base!D21</f>
        <v>4.46853085311524</v>
      </c>
      <c r="E21" s="53" t="n">
        <f aca="false">Base!E21</f>
        <v>4.82770953713644</v>
      </c>
      <c r="F21" s="53" t="n">
        <f aca="false">Base!F21</f>
        <v>5.20339779043003</v>
      </c>
      <c r="G21" s="53" t="n">
        <f aca="false">Base!G21</f>
        <v>5.59545278308429</v>
      </c>
      <c r="H21" s="53" t="n">
        <f aca="false">Base!H21</f>
        <v>6.00367848598588</v>
      </c>
      <c r="I21" s="53" t="n">
        <f aca="false">Base!I21</f>
        <v>6.42782732863018</v>
      </c>
      <c r="J21" s="53" t="n">
        <f aca="false">Base!J21</f>
        <v>6.86760216853734</v>
      </c>
      <c r="K21" s="53" t="n">
        <f aca="false">Base!K21</f>
        <v>7.32265853923653</v>
      </c>
      <c r="L21" s="53" t="n">
        <f aca="false">Base!L21</f>
        <v>7.79260714275233</v>
      </c>
      <c r="M21" s="53" t="n">
        <f aca="false">Base!M21</f>
        <v>8.27701655204906</v>
      </c>
      <c r="N21" s="53" t="n">
        <f aca="false">Base!N21</f>
        <v>8.77541608891702</v>
      </c>
      <c r="O21" s="53" t="n">
        <f aca="false">Base!O21</f>
        <v>9.28729884326855</v>
      </c>
      <c r="P21" s="53" t="n">
        <f aca="false">Base!P21</f>
        <v>9.81212480069856</v>
      </c>
      <c r="Q21" s="53" t="n">
        <f aca="false">Base!Q21</f>
        <v>10.3493240464005</v>
      </c>
      <c r="R21" s="53" t="n">
        <f aca="false">Base!R21</f>
        <v>10.8983000150598</v>
      </c>
      <c r="S21" s="53" t="n">
        <f aca="false">Base!S21</f>
        <v>11.4584327581212</v>
      </c>
      <c r="T21" s="53" t="n">
        <f aca="false">Base!T21</f>
        <v>12.0290822017894</v>
      </c>
      <c r="U21" s="53" t="n">
        <f aca="false">Base!U21</f>
        <v>12.6095913712335</v>
      </c>
      <c r="V21" s="53" t="n">
        <f aca="false">Base!V21</f>
        <v>13.1992895586705</v>
      </c>
      <c r="W21" s="53" t="n">
        <f aca="false">Base!W21</f>
        <v>13.7974954152658</v>
      </c>
      <c r="X21" s="53" t="n">
        <f aca="false">Base!X21</f>
        <v>14.4035199490767</v>
      </c>
      <c r="Y21" s="53" t="n">
        <f aca="false">Base!Y21</f>
        <v>15.016669413531</v>
      </c>
      <c r="Z21" s="53" t="n">
        <f aca="false">Base!Z21</f>
        <v>15.6362480731659</v>
      </c>
      <c r="AA21" s="53" t="n">
        <f aca="false">Base!AA21</f>
        <v>16.2615608355131</v>
      </c>
      <c r="AB21" s="53" t="n">
        <f aca="false">Base!AB21</f>
        <v>16.8919157400929</v>
      </c>
      <c r="AC21" s="53" t="n">
        <f aca="false">Base!AC21</f>
        <v>17.5266262974525</v>
      </c>
      <c r="AD21" s="53" t="n">
        <f aca="false">Base!AD21</f>
        <v>18.165013673037</v>
      </c>
      <c r="AE21" s="53" t="n">
        <f aca="false">Base!AE21</f>
        <v>18.8064087124125</v>
      </c>
      <c r="AF21" s="53" t="n">
        <f aca="false">Base!AF21</f>
        <v>19.4501538059511</v>
      </c>
      <c r="AG21" s="53" t="n">
        <f aca="false">Base!AG21</f>
        <v>20.0956045925475</v>
      </c>
      <c r="AH21" s="53" t="n">
        <f aca="false">Base!AH21</f>
        <v>20.7421315032517</v>
      </c>
      <c r="AI21" s="53" t="n">
        <f aca="false">Base!AI21</f>
        <v>21.3891211468793</v>
      </c>
      <c r="AJ21" s="53" t="n">
        <f aca="false">Base!AJ21</f>
        <v>22.0359775407021</v>
      </c>
      <c r="AK21" s="53" t="n">
        <f aca="false">Base!AK21</f>
        <v>22.6821231902297</v>
      </c>
      <c r="AL21" s="53" t="n">
        <f aca="false">Base!AL21</f>
        <v>23.3270000228697</v>
      </c>
      <c r="AM21" s="53" t="n">
        <f aca="false">Base!AM21</f>
        <v>23.9700701809135</v>
      </c>
      <c r="AN21" s="53" t="n">
        <f aca="false">Base!AN21</f>
        <v>24.6108166798348</v>
      </c>
      <c r="AO21" s="53" t="n">
        <f aca="false">Base!AO21</f>
        <v>25.2487439383219</v>
      </c>
      <c r="AP21" s="53" t="n">
        <f aca="false">Base!AP21</f>
        <v>25.8833781868008</v>
      </c>
      <c r="AQ21" s="53" t="n">
        <f aca="false">Base!AQ21</f>
        <v>26.514267761445</v>
      </c>
      <c r="AR21" s="53" t="n">
        <f aca="false">Base!AR21</f>
        <v>27.1409832908277</v>
      </c>
      <c r="AS21" s="53" t="n">
        <f aca="false">Base!AS21</f>
        <v>27.763117782455</v>
      </c>
      <c r="AT21" s="53" t="n">
        <f aca="false">Base!AT21</f>
        <v>28.3802866164311</v>
      </c>
      <c r="AU21" s="53" t="n">
        <f aca="false">Base!AU21</f>
        <v>28.9921274534622</v>
      </c>
      <c r="AV21" s="53" t="n">
        <f aca="false">Base!AV21</f>
        <v>29.5983000643065</v>
      </c>
      <c r="AW21" s="53" t="n">
        <f aca="false">Base!AW21</f>
        <v>30.1984860876338</v>
      </c>
      <c r="AX21" s="53" t="n">
        <f aca="false">Base!AX21</f>
        <v>30.7923887230738</v>
      </c>
      <c r="AY21" s="53" t="n">
        <f aca="false">Base!AY21</f>
        <v>31.3797323660184</v>
      </c>
      <c r="AZ21" s="53" t="n">
        <f aca="false">Base!AZ21</f>
        <v>31.9602621904951</v>
      </c>
      <c r="BA21" s="53" t="n">
        <f aca="false">Base!BA21</f>
        <v>32.53374368617</v>
      </c>
      <c r="BB21" s="53" t="n">
        <f aca="false">Base!BB21</f>
        <v>33.0999621552503</v>
      </c>
      <c r="BC21" s="53" t="n">
        <f aca="false">Base!BC21</f>
        <v>33.6587221747664</v>
      </c>
      <c r="BD21" s="53" t="n">
        <f aca="false">Base!BD21</f>
        <v>34.209847029408</v>
      </c>
      <c r="BE21" s="53" t="n">
        <f aca="false">Base!BE21</f>
        <v>34.7531781197832</v>
      </c>
      <c r="BF21" s="53" t="n">
        <f aca="false">Base!BF21</f>
        <v>35.2885743506558</v>
      </c>
      <c r="BG21" s="53" t="n">
        <f aca="false">Base!BG21</f>
        <v>35.8159115034128</v>
      </c>
      <c r="BH21" s="53" t="n">
        <f aca="false">Base!BH21</f>
        <v>36.3350815967036</v>
      </c>
      <c r="BI21" s="53" t="n">
        <f aca="false">Base!BI21</f>
        <v>36.8459922388969</v>
      </c>
      <c r="BJ21" s="54"/>
      <c r="BK21" s="54"/>
      <c r="BL21" s="54"/>
      <c r="BM21" s="54"/>
      <c r="BN21" s="54"/>
      <c r="BO21" s="54"/>
      <c r="BP21" s="54"/>
      <c r="BQ21" s="54"/>
      <c r="BR21" s="54"/>
      <c r="BS21" s="54"/>
      <c r="BT21" s="54"/>
      <c r="BU21" s="54"/>
      <c r="BV21" s="54"/>
      <c r="BW21" s="54"/>
      <c r="BX21" s="54"/>
      <c r="BY21" s="54"/>
      <c r="BZ21" s="54"/>
      <c r="CA21" s="54"/>
      <c r="CB21" s="54"/>
      <c r="CC21" s="54"/>
      <c r="CD21" s="54"/>
      <c r="CE21" s="54"/>
      <c r="CF21" s="54"/>
      <c r="CG21" s="54"/>
      <c r="CH21" s="54"/>
      <c r="CI21" s="54"/>
      <c r="CJ21" s="54"/>
      <c r="CK21" s="54"/>
      <c r="CL21" s="54"/>
      <c r="CM21" s="54"/>
      <c r="CN21" s="54"/>
      <c r="CO21" s="54"/>
      <c r="CP21" s="54"/>
      <c r="CQ21" s="54"/>
      <c r="CR21" s="54"/>
      <c r="CS21" s="54"/>
      <c r="CT21" s="54"/>
      <c r="CU21" s="54"/>
      <c r="CV21" s="54"/>
      <c r="CW21" s="54"/>
      <c r="CX21" s="54"/>
      <c r="CY21" s="54"/>
      <c r="CZ21" s="54"/>
      <c r="DA21" s="54"/>
      <c r="DB21" s="54"/>
      <c r="DC21" s="54"/>
      <c r="DD21" s="54"/>
      <c r="DE21" s="54"/>
      <c r="DF21" s="54"/>
      <c r="DG21" s="54"/>
      <c r="DH21" s="54"/>
      <c r="DI21" s="54"/>
      <c r="DJ21" s="54"/>
      <c r="DK21" s="54"/>
      <c r="DL21" s="54"/>
      <c r="DM21" s="54"/>
      <c r="DN21" s="54"/>
      <c r="DO21" s="54"/>
      <c r="DP21" s="54"/>
      <c r="DQ21" s="54"/>
      <c r="DR21" s="54"/>
      <c r="DS21" s="54"/>
      <c r="DT21" s="54"/>
    </row>
    <row r="22" customFormat="false" ht="21" hidden="false" customHeight="true" outlineLevel="0" collapsed="false">
      <c r="A22" s="49" t="str">
        <f aca="false">Base!A22</f>
        <v>     Initial level of total factor productivity</v>
      </c>
      <c r="B22" s="53" t="n">
        <f aca="false">+Base!B22</f>
        <v>3.8</v>
      </c>
      <c r="C22" s="47"/>
      <c r="D22" s="47"/>
      <c r="E22" s="47"/>
      <c r="F22" s="47"/>
      <c r="G22" s="47"/>
      <c r="H22" s="47"/>
      <c r="I22" s="47"/>
      <c r="J22" s="47"/>
      <c r="K22" s="4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row>
    <row r="23" customFormat="false" ht="21" hidden="false" customHeight="true" outlineLevel="0" collapsed="false">
      <c r="A23" s="49" t="str">
        <f aca="false">Base!A23</f>
        <v>     Rate of growth of productivity (per 5 year, log)</v>
      </c>
      <c r="B23" s="53" t="n">
        <f aca="false">+Base!B23</f>
        <v>0.079</v>
      </c>
      <c r="C23" s="53" t="n">
        <f aca="false">+Base!C23</f>
        <v>0.0766651971503321</v>
      </c>
      <c r="D23" s="53" t="n">
        <f aca="false">+Base!D23</f>
        <v>0.0743993981531556</v>
      </c>
      <c r="E23" s="53" t="n">
        <f aca="false">+Base!E23</f>
        <v>0.072200563636427</v>
      </c>
      <c r="F23" s="53" t="n">
        <f aca="false">+Base!F23</f>
        <v>0.0700667145006554</v>
      </c>
      <c r="G23" s="53" t="n">
        <f aca="false">+Base!G23</f>
        <v>0.0679959301375796</v>
      </c>
      <c r="H23" s="53" t="n">
        <f aca="false">+Base!H23</f>
        <v>0.0659863467014905</v>
      </c>
      <c r="I23" s="53" t="n">
        <f aca="false">+Base!I23</f>
        <v>0.0640361554316448</v>
      </c>
      <c r="J23" s="53" t="n">
        <f aca="false">+Base!J23</f>
        <v>0.0621436010242577</v>
      </c>
      <c r="K23" s="53" t="n">
        <f aca="false">+Base!K23</f>
        <v>0.0603069800526114</v>
      </c>
      <c r="L23" s="53" t="n">
        <f aca="false">+Base!L23</f>
        <v>0.0585246394338557</v>
      </c>
      <c r="M23" s="53" t="n">
        <f aca="false">+Base!M23</f>
        <v>0.0567949749411222</v>
      </c>
      <c r="N23" s="53" t="n">
        <f aca="false">+Base!N23</f>
        <v>0.0551164297596115</v>
      </c>
      <c r="O23" s="53" t="n">
        <f aca="false">+Base!O23</f>
        <v>0.053487493085355</v>
      </c>
      <c r="P23" s="53" t="n">
        <f aca="false">+Base!P23</f>
        <v>0.0519066987653895</v>
      </c>
      <c r="Q23" s="53" t="n">
        <f aca="false">+Base!Q23</f>
        <v>0.0503726239781201</v>
      </c>
      <c r="R23" s="53" t="n">
        <f aca="false">+Base!R23</f>
        <v>0.0488838879526851</v>
      </c>
      <c r="S23" s="53" t="n">
        <f aca="false">+Base!S23</f>
        <v>0.047439150726169</v>
      </c>
      <c r="T23" s="53" t="n">
        <f aca="false">+Base!T23</f>
        <v>0.0460371119375452</v>
      </c>
      <c r="U23" s="53" t="n">
        <f aca="false">+Base!U23</f>
        <v>0.0446765096572634</v>
      </c>
      <c r="V23" s="53" t="n">
        <f aca="false">+Base!V23</f>
        <v>0.0433561192514281</v>
      </c>
      <c r="W23" s="53" t="n">
        <f aca="false">+Base!W23</f>
        <v>0.0420747522795449</v>
      </c>
      <c r="X23" s="53" t="n">
        <f aca="false">+Base!X23</f>
        <v>0.0408312554248442</v>
      </c>
      <c r="Y23" s="53" t="n">
        <f aca="false">+Base!Y23</f>
        <v>0.0396245094562184</v>
      </c>
      <c r="Z23" s="53" t="n">
        <f aca="false">+Base!Z23</f>
        <v>0.0384534282208378</v>
      </c>
      <c r="AA23" s="53" t="n">
        <f aca="false">+Base!AA23</f>
        <v>0.0373169576665402</v>
      </c>
      <c r="AB23" s="53" t="n">
        <f aca="false">+Base!AB23</f>
        <v>0.0362140748931127</v>
      </c>
      <c r="AC23" s="53" t="n">
        <f aca="false">+Base!AC23</f>
        <v>0.0351437872316124</v>
      </c>
      <c r="AD23" s="53" t="n">
        <f aca="false">+Base!AD23</f>
        <v>0.0341051313508973</v>
      </c>
      <c r="AE23" s="53" t="n">
        <f aca="false">+Base!AE23</f>
        <v>0.0330971723905635</v>
      </c>
      <c r="AF23" s="53" t="n">
        <f aca="false">+Base!AF23</f>
        <v>0.0321190031195073</v>
      </c>
      <c r="AG23" s="53" t="n">
        <f aca="false">+Base!AG23</f>
        <v>0.0311697431193565</v>
      </c>
      <c r="AH23" s="53" t="n">
        <f aca="false">+Base!AH23</f>
        <v>0.0302485379920339</v>
      </c>
      <c r="AI23" s="53" t="n">
        <f aca="false">+Base!AI23</f>
        <v>0.0293545585907416</v>
      </c>
      <c r="AJ23" s="53" t="n">
        <f aca="false">+Base!AJ23</f>
        <v>0.0284870002736732</v>
      </c>
      <c r="AK23" s="53" t="n">
        <f aca="false">+Base!AK23</f>
        <v>0.0276450821797813</v>
      </c>
      <c r="AL23" s="53" t="n">
        <f aca="false">+Base!AL23</f>
        <v>0.0268280465259502</v>
      </c>
      <c r="AM23" s="53" t="n">
        <f aca="false">+Base!AM23</f>
        <v>0.0260351579249399</v>
      </c>
      <c r="AN23" s="53" t="n">
        <f aca="false">+Base!AN23</f>
        <v>0.025265702723488</v>
      </c>
      <c r="AO23" s="53" t="n">
        <f aca="false">+Base!AO23</f>
        <v>0.0245189883599733</v>
      </c>
      <c r="AP23" s="53" t="n">
        <f aca="false">+Base!AP23</f>
        <v>0.023794342741064</v>
      </c>
      <c r="AQ23" s="53" t="n">
        <f aca="false">+Base!AQ23</f>
        <v>0.0230911136367879</v>
      </c>
      <c r="AR23" s="53" t="n">
        <f aca="false">+Base!AR23</f>
        <v>0.0224086680934819</v>
      </c>
      <c r="AS23" s="53" t="n">
        <f aca="false">+Base!AS23</f>
        <v>0.0217463918640904</v>
      </c>
      <c r="AT23" s="53" t="n">
        <f aca="false">+Base!AT23</f>
        <v>0.0211036888553022</v>
      </c>
      <c r="AU23" s="53" t="n">
        <f aca="false">+Base!AU23</f>
        <v>0.0204799805910254</v>
      </c>
      <c r="AV23" s="53" t="n">
        <f aca="false">+Base!AV23</f>
        <v>0.0198747056917208</v>
      </c>
      <c r="AW23" s="53" t="n">
        <f aca="false">+Base!AW23</f>
        <v>0.0192873193691215</v>
      </c>
      <c r="AX23" s="53" t="n">
        <f aca="false">+Base!AX23</f>
        <v>0.0187172929358876</v>
      </c>
      <c r="AY23" s="53" t="n">
        <f aca="false">+Base!AY23</f>
        <v>0.0181641133297512</v>
      </c>
      <c r="AZ23" s="53" t="n">
        <f aca="false">+Base!AZ23</f>
        <v>0.017627282651726</v>
      </c>
      <c r="BA23" s="53" t="n">
        <f aca="false">+Base!BA23</f>
        <v>0.0171063177179646</v>
      </c>
      <c r="BB23" s="53" t="n">
        <f aca="false">+Base!BB23</f>
        <v>0.0166007496248604</v>
      </c>
      <c r="BC23" s="53" t="n">
        <f aca="false">+Base!BC23</f>
        <v>0.0161101233270029</v>
      </c>
      <c r="BD23" s="53" t="n">
        <f aca="false">+Base!BD23</f>
        <v>0.0156339972276056</v>
      </c>
      <c r="BE23" s="53" t="n">
        <f aca="false">+Base!BE23</f>
        <v>0.0151719427810396</v>
      </c>
      <c r="BF23" s="53" t="n">
        <f aca="false">+Base!BF23</f>
        <v>0.0147235441071134</v>
      </c>
      <c r="BG23" s="53" t="n">
        <f aca="false">+Base!BG23</f>
        <v>0.0142883976167526</v>
      </c>
      <c r="BH23" s="53" t="n">
        <f aca="false">+Base!BH23</f>
        <v>0.0138661116487428</v>
      </c>
      <c r="BI23" s="53" t="n">
        <f aca="false">+Base!BI23</f>
        <v>0.0134563061172073</v>
      </c>
    </row>
    <row r="24" customFormat="false" ht="21" hidden="false" customHeight="true" outlineLevel="0" collapsed="false">
      <c r="A24" s="48" t="str">
        <f aca="false">Base!A24</f>
        <v>DAMAGE FUNCTION</v>
      </c>
      <c r="B24" s="53"/>
      <c r="C24" s="47"/>
      <c r="D24" s="47"/>
      <c r="E24" s="47"/>
      <c r="F24" s="47"/>
      <c r="G24" s="47"/>
      <c r="H24" s="47"/>
      <c r="I24" s="47"/>
      <c r="J24" s="47"/>
      <c r="K24" s="4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c r="AW24" s="47"/>
      <c r="AX24" s="47"/>
      <c r="AY24" s="47"/>
      <c r="AZ24" s="47"/>
      <c r="BA24" s="47"/>
      <c r="BB24" s="47"/>
      <c r="BC24" s="47"/>
      <c r="BD24" s="47"/>
      <c r="BE24" s="47"/>
      <c r="BF24" s="47"/>
      <c r="BG24" s="47"/>
      <c r="BH24" s="47"/>
      <c r="BI24" s="47"/>
    </row>
    <row r="25" customFormat="false" ht="21" hidden="false" customHeight="true" outlineLevel="0" collapsed="false">
      <c r="A25" s="49" t="str">
        <f aca="false">Base!A25</f>
        <v>Damage coefficient on temperature</v>
      </c>
      <c r="B25" s="53" t="n">
        <f aca="false">+Base!B25</f>
        <v>0</v>
      </c>
      <c r="C25" s="47"/>
      <c r="D25" s="47"/>
      <c r="E25" s="47"/>
      <c r="F25" s="47"/>
      <c r="G25" s="47"/>
      <c r="H25" s="47"/>
      <c r="I25" s="47"/>
      <c r="J25" s="47"/>
      <c r="K25" s="4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c r="AW25" s="47"/>
      <c r="AX25" s="47"/>
      <c r="AY25" s="47"/>
      <c r="AZ25" s="47"/>
      <c r="BA25" s="47"/>
      <c r="BB25" s="47"/>
      <c r="BC25" s="47"/>
      <c r="BD25" s="47"/>
      <c r="BE25" s="47"/>
      <c r="BF25" s="47"/>
      <c r="BG25" s="47"/>
      <c r="BH25" s="47"/>
      <c r="BI25" s="47"/>
    </row>
    <row r="26" customFormat="false" ht="21" hidden="false" customHeight="true" outlineLevel="0" collapsed="false">
      <c r="A26" s="49" t="str">
        <f aca="false">Base!A26</f>
        <v>Damage coefficient on temperature squared</v>
      </c>
      <c r="B26" s="53" t="n">
        <f aca="false">+Base!B26</f>
        <v>0.00267</v>
      </c>
      <c r="C26" s="47"/>
      <c r="D26" s="47"/>
      <c r="E26" s="47"/>
      <c r="F26" s="47"/>
      <c r="G26" s="47"/>
      <c r="H26" s="47"/>
      <c r="I26" s="47"/>
      <c r="J26" s="47"/>
      <c r="K26" s="4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c r="AW26" s="47"/>
      <c r="AX26" s="47"/>
      <c r="AY26" s="47"/>
      <c r="AZ26" s="47"/>
      <c r="BA26" s="47"/>
      <c r="BB26" s="47"/>
      <c r="BC26" s="47"/>
      <c r="BD26" s="47"/>
      <c r="BE26" s="47"/>
      <c r="BF26" s="47"/>
      <c r="BG26" s="47"/>
      <c r="BH26" s="47"/>
      <c r="BI26" s="47"/>
    </row>
    <row r="27" customFormat="false" ht="21" hidden="false" customHeight="true" outlineLevel="0" collapsed="false">
      <c r="A27" s="49" t="str">
        <f aca="false">Base!A27</f>
        <v>Exponent on damages</v>
      </c>
      <c r="B27" s="53" t="n">
        <f aca="false">+Base!B27</f>
        <v>2</v>
      </c>
      <c r="C27" s="47"/>
      <c r="D27" s="47"/>
      <c r="E27" s="47"/>
      <c r="F27" s="47"/>
      <c r="G27" s="47"/>
      <c r="H27" s="47"/>
      <c r="I27" s="47"/>
      <c r="J27" s="47"/>
      <c r="K27" s="4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row>
    <row r="28" customFormat="false" ht="21" hidden="false" customHeight="true" outlineLevel="0" collapsed="false">
      <c r="A28" s="49" t="str">
        <f aca="false">Base!A28</f>
        <v>Threshold for catastrophic damages</v>
      </c>
      <c r="B28" s="53" t="n">
        <f aca="false">+Base!B28</f>
        <v>0</v>
      </c>
      <c r="C28" s="47"/>
      <c r="D28" s="47"/>
      <c r="E28" s="47"/>
      <c r="F28" s="47"/>
      <c r="G28" s="47"/>
      <c r="H28" s="47"/>
      <c r="I28" s="47"/>
      <c r="J28" s="47"/>
      <c r="K28" s="4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7"/>
      <c r="BC28" s="47"/>
      <c r="BD28" s="47"/>
      <c r="BE28" s="47"/>
      <c r="BF28" s="47"/>
      <c r="BG28" s="47"/>
      <c r="BH28" s="47"/>
      <c r="BI28" s="47"/>
    </row>
    <row r="29" customFormat="false" ht="21" hidden="false" customHeight="true" outlineLevel="0" collapsed="false">
      <c r="A29" s="49" t="str">
        <f aca="false">Base!A29</f>
        <v>Exponent for catastrophic damages</v>
      </c>
      <c r="B29" s="53" t="n">
        <f aca="false">+Base!B29</f>
        <v>0</v>
      </c>
      <c r="C29" s="47"/>
      <c r="D29" s="47"/>
      <c r="E29" s="47"/>
      <c r="F29" s="47"/>
      <c r="G29" s="47"/>
      <c r="H29" s="47"/>
      <c r="I29" s="47"/>
      <c r="J29" s="47"/>
      <c r="K29" s="4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c r="AW29" s="47"/>
      <c r="AX29" s="47"/>
      <c r="AY29" s="47"/>
      <c r="AZ29" s="47"/>
      <c r="BA29" s="47"/>
      <c r="BB29" s="47"/>
      <c r="BC29" s="47"/>
      <c r="BD29" s="47"/>
      <c r="BE29" s="47"/>
      <c r="BF29" s="47"/>
      <c r="BG29" s="47"/>
      <c r="BH29" s="47"/>
      <c r="BI29" s="47"/>
    </row>
    <row r="30" customFormat="false" ht="21" hidden="false" customHeight="true" outlineLevel="0" collapsed="false">
      <c r="A30" s="49" t="str">
        <f aca="false">Base!A30</f>
        <v>Damage rate at threshold for catastrophic damages</v>
      </c>
      <c r="B30" s="53" t="n">
        <f aca="false">+Base!B30</f>
        <v>0</v>
      </c>
      <c r="C30" s="47"/>
      <c r="D30" s="47"/>
      <c r="E30" s="47"/>
      <c r="F30" s="47"/>
      <c r="G30" s="47"/>
      <c r="H30" s="47"/>
      <c r="I30" s="47"/>
      <c r="J30" s="47"/>
      <c r="K30" s="4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c r="AW30" s="47"/>
      <c r="AX30" s="47"/>
      <c r="AY30" s="47"/>
      <c r="AZ30" s="47"/>
      <c r="BA30" s="47"/>
      <c r="BB30" s="47"/>
      <c r="BC30" s="47"/>
      <c r="BD30" s="47"/>
      <c r="BE30" s="47"/>
      <c r="BF30" s="47"/>
      <c r="BG30" s="47"/>
      <c r="BH30" s="47"/>
      <c r="BI30" s="47"/>
    </row>
    <row r="31" customFormat="false" ht="21" hidden="false" customHeight="true" outlineLevel="0" collapsed="false">
      <c r="A31" s="48" t="str">
        <f aca="false">Base!A31</f>
        <v>ABATEMENT COST</v>
      </c>
      <c r="B31" s="53"/>
      <c r="C31" s="47"/>
      <c r="D31" s="47"/>
      <c r="E31" s="47"/>
      <c r="F31" s="47"/>
      <c r="G31" s="47"/>
      <c r="H31" s="47"/>
      <c r="I31" s="47"/>
      <c r="J31" s="47"/>
      <c r="K31" s="4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c r="AW31" s="47"/>
      <c r="AX31" s="47"/>
      <c r="AY31" s="47"/>
      <c r="AZ31" s="47"/>
      <c r="BA31" s="47"/>
      <c r="BB31" s="47"/>
      <c r="BC31" s="47"/>
      <c r="BD31" s="47"/>
      <c r="BE31" s="47"/>
      <c r="BF31" s="47"/>
      <c r="BG31" s="47"/>
      <c r="BH31" s="47"/>
      <c r="BI31" s="47"/>
    </row>
    <row r="32" customFormat="false" ht="21" hidden="false" customHeight="true" outlineLevel="0" collapsed="false">
      <c r="A32" s="49" t="str">
        <f aca="false">Base!A32</f>
        <v>Abatement cost function coefficient</v>
      </c>
      <c r="B32" s="47" t="n">
        <f aca="false">+B34*B41/$B39/1000</f>
        <v>0.0674643417277143</v>
      </c>
      <c r="C32" s="47" t="n">
        <f aca="false">+C34*C41/$B39/1000</f>
        <v>0.0625697152820738</v>
      </c>
      <c r="D32" s="47" t="n">
        <f aca="false">+D34*D41/$B39/1000</f>
        <v>0.0580446807728228</v>
      </c>
      <c r="E32" s="47" t="n">
        <f aca="false">+E34*E41/$B39/1000</f>
        <v>0.0538602656783962</v>
      </c>
      <c r="F32" s="47" t="n">
        <f aca="false">+F34*F41/$B39/1000</f>
        <v>0.0499898500003486</v>
      </c>
      <c r="G32" s="47" t="n">
        <f aca="false">+G34*G41/$B39/1000</f>
        <v>0.0464089687974527</v>
      </c>
      <c r="H32" s="47" t="n">
        <f aca="false">+H34*H41/$B39/1000</f>
        <v>0.0430951318230041</v>
      </c>
      <c r="I32" s="47" t="n">
        <f aca="false">+I34*I41/$B39/1000</f>
        <v>0.040027658739229</v>
      </c>
      <c r="J32" s="47" t="n">
        <f aca="false">+J34*J41/$B39/1000</f>
        <v>0.0371875285227673</v>
      </c>
      <c r="K32" s="47" t="n">
        <f aca="false">+K34*K41/$B39/1000</f>
        <v>0.0345572418020766</v>
      </c>
      <c r="L32" s="47" t="n">
        <f aca="false">+L34*L41/$B39/1000</f>
        <v>0.0321206949825412</v>
      </c>
      <c r="M32" s="47" t="n">
        <f aca="false">+M34*M41/$B39/1000</f>
        <v>0.0298630651192307</v>
      </c>
      <c r="N32" s="47" t="n">
        <f aca="false">+N34*N41/$B39/1000</f>
        <v>0.0277707045916697</v>
      </c>
      <c r="O32" s="47" t="n">
        <f aca="false">+O34*O41/$B39/1000</f>
        <v>0.0258310447205917</v>
      </c>
      <c r="P32" s="47" t="n">
        <f aca="false">+P34*P41/$B39/1000</f>
        <v>0.0240325075442967</v>
      </c>
      <c r="Q32" s="47" t="n">
        <f aca="false">+Q34*Q41/$B39/1000</f>
        <v>0.0223644250426742</v>
      </c>
      <c r="R32" s="47" t="n">
        <f aca="false">+R34*R41/$B39/1000</f>
        <v>0.0208169651608787</v>
      </c>
      <c r="S32" s="47" t="n">
        <f aca="false">+S34*S41/$B39/1000</f>
        <v>0.0193810640426713</v>
      </c>
      <c r="T32" s="47" t="n">
        <f aca="false">+T34*T41/$B39/1000</f>
        <v>0.0180483639361264</v>
      </c>
      <c r="U32" s="47" t="n">
        <f aca="false">+U34*U41/$B39/1000</f>
        <v>0.0168111562822538</v>
      </c>
      <c r="V32" s="47" t="n">
        <f aca="false">+V34*V41/$B39/1000</f>
        <v>0.0156623295405563</v>
      </c>
      <c r="W32" s="47" t="n">
        <f aca="false">+W34*W41/$B39/1000</f>
        <v>0.0145953213450444</v>
      </c>
      <c r="X32" s="47" t="n">
        <f aca="false">+X34*X41/$B39/1000</f>
        <v>0.0136040746201366</v>
      </c>
      <c r="Y32" s="47" t="n">
        <f aca="false">+Y34*Y41/$B39/1000</f>
        <v>0.0126829973185172</v>
      </c>
      <c r="Z32" s="47" t="n">
        <f aca="false">+Z34*Z41/$B39/1000</f>
        <v>0.0118269254727125</v>
      </c>
      <c r="AA32" s="47" t="n">
        <f aca="false">+AA34*AA41/$B39/1000</f>
        <v>0.0110310892791535</v>
      </c>
      <c r="AB32" s="47" t="n">
        <f aca="false">+AB34*AB41/$B39/1000</f>
        <v>0.0102910819580691</v>
      </c>
      <c r="AC32" s="47" t="n">
        <f aca="false">+AC34*AC41/$B39/1000</f>
        <v>0.00960283115491521</v>
      </c>
      <c r="AD32" s="47" t="n">
        <f aca="false">+AD34*AD41/$B39/1000</f>
        <v>0.00896257266941505</v>
      </c>
      <c r="AE32" s="47" t="n">
        <f aca="false">+AE34*AE41/$B39/1000</f>
        <v>0.00836682631682089</v>
      </c>
      <c r="AF32" s="47" t="n">
        <f aca="false">+AF34*AF41/$B39/1000</f>
        <v>0.00781237374290305</v>
      </c>
      <c r="AG32" s="47" t="n">
        <f aca="false">+AG34*AG41/$B39/1000</f>
        <v>0.00729623802955746</v>
      </c>
      <c r="AH32" s="47" t="n">
        <f aca="false">+AH34*AH41/$B39/1000</f>
        <v>0.00681566494194824</v>
      </c>
      <c r="AI32" s="47" t="n">
        <f aca="false">+AI34*AI41/$B39/1000</f>
        <v>0.00636810568088569</v>
      </c>
      <c r="AJ32" s="47" t="n">
        <f aca="false">+AJ34*AJ41/$B39/1000</f>
        <v>0.00595120101579667</v>
      </c>
      <c r="AK32" s="47" t="n">
        <f aca="false">+AK34*AK41/$B39/1000</f>
        <v>0.0055627666842754</v>
      </c>
      <c r="AL32" s="47" t="n">
        <f aca="false">+AL34*AL41/$B39/1000</f>
        <v>0.00520077995390141</v>
      </c>
      <c r="AM32" s="47" t="n">
        <f aca="false">+AM34*AM41/$B39/1000</f>
        <v>0.00486336725086139</v>
      </c>
      <c r="AN32" s="47" t="n">
        <f aca="false">+AN34*AN41/$B39/1000</f>
        <v>0.00454879276798895</v>
      </c>
      <c r="AO32" s="47" t="n">
        <f aca="false">+AO34*AO41/$B39/1000</f>
        <v>0.00425544797221096</v>
      </c>
      <c r="AP32" s="47" t="n">
        <f aca="false">+AP34*AP41/$B39/1000</f>
        <v>0.00398184193812338</v>
      </c>
      <c r="AQ32" s="47" t="n">
        <f aca="false">+AQ34*AQ41/$B39/1000</f>
        <v>0.00372659244057052</v>
      </c>
      <c r="AR32" s="47" t="n">
        <f aca="false">+AR34*AR41/$B39/1000</f>
        <v>0.00348841774472153</v>
      </c>
      <c r="AS32" s="47" t="n">
        <f aca="false">+AS34*AS41/$B39/1000</f>
        <v>0.00326612903727382</v>
      </c>
      <c r="AT32" s="47" t="n">
        <f aca="false">+AT34*AT41/$B39/1000</f>
        <v>0.0030586234471075</v>
      </c>
      <c r="AU32" s="47" t="n">
        <f aca="false">+AU34*AU41/$B39/1000</f>
        <v>0.00286487760800713</v>
      </c>
      <c r="AV32" s="47" t="n">
        <f aca="false">+AV34*AV41/$B39/1000</f>
        <v>0.00268394171999277</v>
      </c>
      <c r="AW32" s="47" t="n">
        <f aca="false">+AW34*AW41/$B39/1000</f>
        <v>0.0025149340693925</v>
      </c>
      <c r="AX32" s="47" t="n">
        <f aca="false">+AX34*AX41/$B39/1000</f>
        <v>0.0023570359710745</v>
      </c>
      <c r="AY32" s="47" t="n">
        <f aca="false">+AY34*AY41/$B39/1000</f>
        <v>0.00220948709926327</v>
      </c>
      <c r="AZ32" s="47" t="n">
        <f aca="false">+AZ34*AZ41/$B39/1000</f>
        <v>0.00207158117611702</v>
      </c>
      <c r="BA32" s="47" t="n">
        <f aca="false">+BA34*BA41/$B39/1000</f>
        <v>0.00194266198976357</v>
      </c>
      <c r="BB32" s="47" t="n">
        <f aca="false">+BB34*BB41/$B39/1000</f>
        <v>0.0018221197158</v>
      </c>
      <c r="BC32" s="47" t="n">
        <f aca="false">+BC34*BC41/$B39/1000</f>
        <v>0.00170938751837575</v>
      </c>
      <c r="BD32" s="47" t="n">
        <f aca="false">+BD34*BD41/$B39/1000</f>
        <v>0.00160393840891628</v>
      </c>
      <c r="BE32" s="47" t="n">
        <f aca="false">+BE34*BE41/$B39/1000</f>
        <v>0.00150528234231964</v>
      </c>
      <c r="BF32" s="47" t="n">
        <f aca="false">+BF34*BF41/$B39/1000</f>
        <v>0.00141296353208618</v>
      </c>
      <c r="BG32" s="47" t="n">
        <f aca="false">+BG34*BG41/$B39/1000</f>
        <v>0.00132655796733397</v>
      </c>
      <c r="BH32" s="47" t="n">
        <f aca="false">+BH34*BH41/$B39/1000</f>
        <v>0.00124567111602109</v>
      </c>
      <c r="BI32" s="47" t="n">
        <f aca="false">+BI34*BI41/$B39/1000</f>
        <v>0.00116993579995173</v>
      </c>
    </row>
    <row r="33" customFormat="false" ht="21" hidden="false" customHeight="true" outlineLevel="0" collapsed="false">
      <c r="A33" s="49" t="str">
        <f aca="false">Base!A33</f>
        <v>   Price of backstop technology (1000$ per tC)</v>
      </c>
      <c r="B33" s="53" t="n">
        <f aca="false">+Base!B33</f>
        <v>344</v>
      </c>
      <c r="C33" s="47"/>
      <c r="D33" s="47"/>
      <c r="E33" s="47"/>
      <c r="F33" s="47"/>
      <c r="G33" s="47"/>
      <c r="H33" s="47"/>
      <c r="I33" s="47"/>
      <c r="J33" s="47"/>
      <c r="K33" s="4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row>
    <row r="34" customFormat="false" ht="21" hidden="false" customHeight="true" outlineLevel="0" collapsed="false">
      <c r="A34" s="49" t="str">
        <f aca="false">Base!A34</f>
        <v>Backstop price (1000$ per ton CO2)</v>
      </c>
      <c r="B34" s="53" t="n">
        <f aca="false">+B33</f>
        <v>344</v>
      </c>
      <c r="C34" s="47" t="n">
        <f aca="false">+B34*(1-$B$36)</f>
        <v>335.4</v>
      </c>
      <c r="D34" s="47" t="n">
        <f aca="false">+C34*(1-$B$36)</f>
        <v>327.015</v>
      </c>
      <c r="E34" s="47" t="n">
        <f aca="false">+D34*(1-$B$36)</f>
        <v>318.839625</v>
      </c>
      <c r="F34" s="47" t="n">
        <f aca="false">+E34*(1-$B$36)</f>
        <v>310.868634375</v>
      </c>
      <c r="G34" s="47" t="n">
        <f aca="false">+F34*(1-$B$36)</f>
        <v>303.096918515625</v>
      </c>
      <c r="H34" s="47" t="n">
        <f aca="false">+G34*(1-$B$36)</f>
        <v>295.519495552734</v>
      </c>
      <c r="I34" s="47" t="n">
        <f aca="false">+H34*(1-$B$36)</f>
        <v>288.131508163916</v>
      </c>
      <c r="J34" s="47" t="n">
        <f aca="false">+I34*(1-$B$36)</f>
        <v>280.928220459818</v>
      </c>
      <c r="K34" s="47" t="n">
        <f aca="false">+J34*(1-$B$36)</f>
        <v>273.905014948323</v>
      </c>
      <c r="L34" s="47" t="n">
        <f aca="false">+K34*(1-$B$36)</f>
        <v>267.057389574614</v>
      </c>
      <c r="M34" s="47" t="n">
        <f aca="false">+L34*(1-$B$36)</f>
        <v>260.380954835249</v>
      </c>
      <c r="N34" s="47" t="n">
        <f aca="false">+M34*(1-$B$36)</f>
        <v>253.871430964368</v>
      </c>
      <c r="O34" s="47" t="n">
        <f aca="false">+N34*(1-$B$36)</f>
        <v>247.524645190259</v>
      </c>
      <c r="P34" s="47" t="n">
        <f aca="false">+O34*(1-$B$36)</f>
        <v>241.336529060502</v>
      </c>
      <c r="Q34" s="47" t="n">
        <f aca="false">+P34*(1-$B$36)</f>
        <v>235.30311583399</v>
      </c>
      <c r="R34" s="47" t="n">
        <f aca="false">+Q34*(1-$B$36)</f>
        <v>229.42053793814</v>
      </c>
      <c r="S34" s="47" t="n">
        <f aca="false">+R34*(1-$B$36)</f>
        <v>223.685024489686</v>
      </c>
      <c r="T34" s="47" t="n">
        <f aca="false">+S34*(1-$B$36)</f>
        <v>218.092898877444</v>
      </c>
      <c r="U34" s="47" t="n">
        <f aca="false">+T34*(1-$B$36)</f>
        <v>212.640576405508</v>
      </c>
      <c r="V34" s="47" t="n">
        <f aca="false">+U34*(1-$B$36)</f>
        <v>207.32456199537</v>
      </c>
      <c r="W34" s="47" t="n">
        <f aca="false">+V34*(1-$B$36)</f>
        <v>202.141447945486</v>
      </c>
      <c r="X34" s="47" t="n">
        <f aca="false">+W34*(1-$B$36)</f>
        <v>197.087911746849</v>
      </c>
      <c r="Y34" s="47" t="n">
        <f aca="false">+X34*(1-$B$36)</f>
        <v>192.160713953178</v>
      </c>
      <c r="Z34" s="47" t="n">
        <f aca="false">+Y34*(1-$B$36)</f>
        <v>187.356696104348</v>
      </c>
      <c r="AA34" s="47" t="n">
        <f aca="false">+Z34*(1-$B$36)</f>
        <v>182.67277870174</v>
      </c>
      <c r="AB34" s="47" t="n">
        <f aca="false">+AA34*(1-$B$36)</f>
        <v>178.105959234196</v>
      </c>
      <c r="AC34" s="47" t="n">
        <f aca="false">+AB34*(1-$B$36)</f>
        <v>173.653310253341</v>
      </c>
      <c r="AD34" s="47" t="n">
        <f aca="false">+AC34*(1-$B$36)</f>
        <v>169.311977497008</v>
      </c>
      <c r="AE34" s="47" t="n">
        <f aca="false">+AD34*(1-$B$36)</f>
        <v>165.079178059582</v>
      </c>
      <c r="AF34" s="47" t="n">
        <f aca="false">+AE34*(1-$B$36)</f>
        <v>160.952198608093</v>
      </c>
      <c r="AG34" s="47" t="n">
        <f aca="false">+AF34*(1-$B$36)</f>
        <v>156.928393642891</v>
      </c>
      <c r="AH34" s="47" t="n">
        <f aca="false">+AG34*(1-$B$36)</f>
        <v>153.005183801818</v>
      </c>
      <c r="AI34" s="47" t="n">
        <f aca="false">+AH34*(1-$B$36)</f>
        <v>149.180054206773</v>
      </c>
      <c r="AJ34" s="47" t="n">
        <f aca="false">+AI34*(1-$B$36)</f>
        <v>145.450552851603</v>
      </c>
      <c r="AK34" s="47" t="n">
        <f aca="false">+AJ34*(1-$B$36)</f>
        <v>141.814289030313</v>
      </c>
      <c r="AL34" s="47" t="n">
        <f aca="false">+AK34*(1-$B$36)</f>
        <v>138.268931804556</v>
      </c>
      <c r="AM34" s="47" t="n">
        <f aca="false">+AL34*(1-$B$36)</f>
        <v>134.812208509442</v>
      </c>
      <c r="AN34" s="47" t="n">
        <f aca="false">+AM34*(1-$B$36)</f>
        <v>131.441903296706</v>
      </c>
      <c r="AO34" s="47" t="n">
        <f aca="false">+AN34*(1-$B$36)</f>
        <v>128.155855714288</v>
      </c>
      <c r="AP34" s="47" t="n">
        <f aca="false">+AO34*(1-$B$36)</f>
        <v>124.951959321431</v>
      </c>
      <c r="AQ34" s="47" t="n">
        <f aca="false">+AP34*(1-$B$36)</f>
        <v>121.828160338395</v>
      </c>
      <c r="AR34" s="47" t="n">
        <f aca="false">+AQ34*(1-$B$36)</f>
        <v>118.782456329935</v>
      </c>
      <c r="AS34" s="47" t="n">
        <f aca="false">+AR34*(1-$B$36)</f>
        <v>115.812894921687</v>
      </c>
      <c r="AT34" s="47" t="n">
        <f aca="false">+AS34*(1-$B$36)</f>
        <v>112.917572548645</v>
      </c>
      <c r="AU34" s="47" t="n">
        <f aca="false">+AT34*(1-$B$36)</f>
        <v>110.094633234928</v>
      </c>
      <c r="AV34" s="47" t="n">
        <f aca="false">+AU34*(1-$B$36)</f>
        <v>107.342267404055</v>
      </c>
      <c r="AW34" s="47" t="n">
        <f aca="false">+AV34*(1-$B$36)</f>
        <v>104.658710718954</v>
      </c>
      <c r="AX34" s="47" t="n">
        <f aca="false">+AW34*(1-$B$36)</f>
        <v>102.04224295098</v>
      </c>
      <c r="AY34" s="47" t="n">
        <f aca="false">+AX34*(1-$B$36)</f>
        <v>99.4911868772055</v>
      </c>
      <c r="AZ34" s="47" t="n">
        <f aca="false">+AY34*(1-$B$36)</f>
        <v>97.0039072052753</v>
      </c>
      <c r="BA34" s="47" t="n">
        <f aca="false">+AZ34*(1-$B$36)</f>
        <v>94.5788095251435</v>
      </c>
      <c r="BB34" s="47" t="n">
        <f aca="false">+BA34*(1-$B$36)</f>
        <v>92.2143392870149</v>
      </c>
      <c r="BC34" s="47" t="n">
        <f aca="false">+BB34*(1-$B$36)</f>
        <v>89.9089808048395</v>
      </c>
      <c r="BD34" s="47" t="n">
        <f aca="false">+BC34*(1-$B$36)</f>
        <v>87.6612562847185</v>
      </c>
      <c r="BE34" s="47" t="n">
        <f aca="false">+BD34*(1-$B$36)</f>
        <v>85.4697248776006</v>
      </c>
      <c r="BF34" s="47" t="n">
        <f aca="false">+BE34*(1-$B$36)</f>
        <v>83.3329817556605</v>
      </c>
      <c r="BG34" s="47" t="n">
        <f aca="false">+BF34*(1-$B$36)</f>
        <v>81.249657211769</v>
      </c>
      <c r="BH34" s="47" t="n">
        <f aca="false">+BG34*(1-$B$36)</f>
        <v>79.2184157814748</v>
      </c>
      <c r="BI34" s="47" t="n">
        <f aca="false">+BH34*(1-$B$36)</f>
        <v>77.2379553869379</v>
      </c>
    </row>
    <row r="35" customFormat="false" ht="21" hidden="false" customHeight="true" outlineLevel="0" collapsed="false">
      <c r="A35" s="49" t="str">
        <f aca="false">Base!A35</f>
        <v>   Ratio of asymptotic to initial backstop price</v>
      </c>
      <c r="B35" s="53" t="n">
        <f aca="false">+Base!B35</f>
        <v>0</v>
      </c>
      <c r="C35" s="47"/>
      <c r="D35" s="47" t="n">
        <f aca="false">+D34/C34</f>
        <v>0.975</v>
      </c>
      <c r="E35" s="47" t="n">
        <f aca="false">+E34/D34</f>
        <v>0.975</v>
      </c>
      <c r="F35" s="47" t="n">
        <f aca="false">+F34/E34</f>
        <v>0.975</v>
      </c>
      <c r="G35" s="47" t="n">
        <f aca="false">+G34/F34</f>
        <v>0.975</v>
      </c>
      <c r="H35" s="47" t="n">
        <f aca="false">+H34/G34</f>
        <v>0.975</v>
      </c>
      <c r="I35" s="47" t="n">
        <f aca="false">+I34/H34</f>
        <v>0.975</v>
      </c>
      <c r="J35" s="47" t="n">
        <f aca="false">+J34/I34</f>
        <v>0.975</v>
      </c>
      <c r="K35" s="47" t="n">
        <f aca="false">+K34/J34</f>
        <v>0.975</v>
      </c>
      <c r="L35" s="47" t="n">
        <f aca="false">+L34/K34</f>
        <v>0.975</v>
      </c>
      <c r="M35" s="47" t="n">
        <f aca="false">+M34/L34</f>
        <v>0.975</v>
      </c>
      <c r="N35" s="47" t="n">
        <f aca="false">+N34/M34</f>
        <v>0.975</v>
      </c>
      <c r="O35" s="47" t="n">
        <f aca="false">+O34/N34</f>
        <v>0.975</v>
      </c>
      <c r="P35" s="47" t="n">
        <f aca="false">+P34/O34</f>
        <v>0.975</v>
      </c>
      <c r="Q35" s="47" t="n">
        <f aca="false">+Q34/P34</f>
        <v>0.975</v>
      </c>
      <c r="R35" s="47" t="n">
        <f aca="false">+R34/Q34</f>
        <v>0.975</v>
      </c>
      <c r="S35" s="47" t="n">
        <f aca="false">+S34/R34</f>
        <v>0.975</v>
      </c>
      <c r="T35" s="47" t="n">
        <f aca="false">+T34/S34</f>
        <v>0.975</v>
      </c>
      <c r="U35" s="47" t="n">
        <f aca="false">+U34/T34</f>
        <v>0.975</v>
      </c>
      <c r="V35" s="47" t="n">
        <f aca="false">+V34/U34</f>
        <v>0.975</v>
      </c>
      <c r="W35" s="47" t="n">
        <f aca="false">+W34/V34</f>
        <v>0.975</v>
      </c>
      <c r="X35" s="47" t="n">
        <f aca="false">+X34/W34</f>
        <v>0.975</v>
      </c>
      <c r="Y35" s="47" t="n">
        <f aca="false">+Y34/X34</f>
        <v>0.975</v>
      </c>
      <c r="Z35" s="47" t="n">
        <f aca="false">+Z34/Y34</f>
        <v>0.975</v>
      </c>
      <c r="AA35" s="47" t="n">
        <f aca="false">+AA34/Z34</f>
        <v>0.975</v>
      </c>
      <c r="AB35" s="47" t="n">
        <f aca="false">+AB34/AA34</f>
        <v>0.975</v>
      </c>
      <c r="AC35" s="47" t="n">
        <f aca="false">+AC34/AB34</f>
        <v>0.975</v>
      </c>
      <c r="AD35" s="47"/>
      <c r="AE35" s="47"/>
      <c r="AF35" s="47"/>
      <c r="AG35" s="47"/>
      <c r="AH35" s="47"/>
      <c r="AI35" s="47"/>
      <c r="AJ35" s="47"/>
      <c r="AK35" s="47"/>
      <c r="AL35" s="47"/>
      <c r="AM35" s="47"/>
      <c r="AN35" s="47"/>
      <c r="AO35" s="47"/>
      <c r="AP35" s="47"/>
      <c r="AQ35" s="47"/>
      <c r="AR35" s="47"/>
      <c r="AS35" s="47"/>
      <c r="AT35" s="47"/>
      <c r="AU35" s="47"/>
      <c r="AV35" s="47"/>
      <c r="AW35" s="47"/>
      <c r="AX35" s="47"/>
      <c r="AY35" s="47"/>
      <c r="AZ35" s="47"/>
      <c r="BA35" s="47"/>
      <c r="BB35" s="47"/>
      <c r="BC35" s="47"/>
      <c r="BD35" s="47"/>
      <c r="BE35" s="47"/>
      <c r="BF35" s="47"/>
      <c r="BG35" s="47"/>
      <c r="BH35" s="47"/>
      <c r="BI35" s="47"/>
    </row>
    <row r="36" customFormat="false" ht="21" hidden="false" customHeight="true" outlineLevel="0" collapsed="false">
      <c r="A36" s="49" t="str">
        <f aca="false">Base!A36</f>
        <v>   Decline rate of backstop price (per half-decade)</v>
      </c>
      <c r="B36" s="53" t="n">
        <f aca="false">+Base!B36</f>
        <v>0.025</v>
      </c>
      <c r="C36" s="47"/>
      <c r="D36" s="47"/>
      <c r="E36" s="47"/>
      <c r="F36" s="47"/>
      <c r="G36" s="47"/>
      <c r="H36" s="47"/>
      <c r="I36" s="47"/>
      <c r="J36" s="47"/>
      <c r="K36" s="4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c r="AW36" s="47"/>
      <c r="AX36" s="47"/>
      <c r="AY36" s="47"/>
      <c r="AZ36" s="47"/>
      <c r="BA36" s="47"/>
      <c r="BB36" s="47"/>
      <c r="BC36" s="47"/>
      <c r="BD36" s="47"/>
      <c r="BE36" s="47"/>
      <c r="BF36" s="47"/>
      <c r="BG36" s="47"/>
      <c r="BH36" s="47"/>
      <c r="BI36" s="47"/>
    </row>
    <row r="37" customFormat="false" ht="21" hidden="false" customHeight="true" outlineLevel="0" collapsed="false">
      <c r="A37" s="49" t="str">
        <f aca="false">Base!A37</f>
        <v>   Upper limit of control rate after 2150</v>
      </c>
      <c r="B37" s="53" t="n">
        <f aca="false">+Base!B37</f>
        <v>1.2</v>
      </c>
      <c r="C37" s="47"/>
      <c r="D37" s="47"/>
      <c r="E37" s="47"/>
      <c r="F37" s="47"/>
      <c r="G37" s="47"/>
      <c r="H37" s="47"/>
      <c r="I37" s="47"/>
      <c r="J37" s="47"/>
      <c r="K37" s="4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row>
    <row r="38" customFormat="false" ht="28.15" hidden="false" customHeight="true" outlineLevel="0" collapsed="false">
      <c r="A38" s="49" t="str">
        <f aca="false">Base!A38</f>
        <v>Backstop competitive year (pback declines rapidly for periods beyond)</v>
      </c>
      <c r="B38" s="53" t="n">
        <f aca="false">+Base!B38</f>
        <v>2250</v>
      </c>
      <c r="C38" s="47"/>
      <c r="D38" s="47"/>
      <c r="E38" s="47"/>
      <c r="F38" s="47"/>
      <c r="G38" s="47"/>
      <c r="H38" s="47"/>
      <c r="I38" s="47"/>
      <c r="J38" s="47"/>
      <c r="K38" s="4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row>
    <row r="39" customFormat="false" ht="21" hidden="false" customHeight="true" outlineLevel="0" collapsed="false">
      <c r="A39" s="49" t="str">
        <f aca="false">Base!A39</f>
        <v>Exponent of control cost function</v>
      </c>
      <c r="B39" s="53" t="n">
        <f aca="false">+Base!B39</f>
        <v>2.8</v>
      </c>
      <c r="C39" s="47"/>
      <c r="D39" s="47"/>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c r="AW39" s="47"/>
      <c r="AX39" s="47"/>
      <c r="AY39" s="47"/>
      <c r="AZ39" s="47"/>
      <c r="BA39" s="47"/>
      <c r="BB39" s="47"/>
      <c r="BC39" s="47"/>
      <c r="BD39" s="47"/>
      <c r="BE39" s="47"/>
      <c r="BF39" s="47"/>
      <c r="BG39" s="47"/>
      <c r="BH39" s="47"/>
      <c r="BI39" s="47"/>
    </row>
    <row r="40" customFormat="false" ht="21" hidden="false" customHeight="true" outlineLevel="0" collapsed="false">
      <c r="A40" s="48" t="str">
        <f aca="false">Base!A40</f>
        <v>EMISSIONS</v>
      </c>
      <c r="B40" s="53"/>
      <c r="C40" s="47"/>
      <c r="D40" s="47"/>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c r="AW40" s="47"/>
      <c r="AX40" s="47"/>
      <c r="AY40" s="47"/>
      <c r="AZ40" s="47"/>
      <c r="BA40" s="47"/>
      <c r="BB40" s="47"/>
      <c r="BC40" s="47"/>
      <c r="BD40" s="47"/>
      <c r="BE40" s="47"/>
      <c r="BF40" s="47"/>
      <c r="BG40" s="47"/>
      <c r="BH40" s="47"/>
      <c r="BI40" s="47"/>
    </row>
    <row r="41" customFormat="false" ht="24" hidden="false" customHeight="true" outlineLevel="0" collapsed="false">
      <c r="A41" s="49" t="str">
        <f aca="false">Base!A41</f>
        <v>Sigma (industrial, MTCO2/$1000 2000 US$)</v>
      </c>
      <c r="B41" s="53" t="n">
        <f aca="false">+B42</f>
        <v>0.5491283629</v>
      </c>
      <c r="C41" s="47" t="n">
        <f aca="false">+B41*EXP(B43*(C2-B2))</f>
        <v>0.522347056618386</v>
      </c>
      <c r="D41" s="47" t="n">
        <f aca="false">+C41*EXP(C43*(D2-C2))</f>
        <v>0.496995875308178</v>
      </c>
      <c r="E41" s="47" t="n">
        <f aca="false">+D41*EXP(D43*(E2-D2))</f>
        <v>0.47299247670207</v>
      </c>
      <c r="F41" s="47" t="n">
        <f aca="false">+E41*EXP(E43*(F2-E2))</f>
        <v>0.450259577594209</v>
      </c>
      <c r="G41" s="47" t="n">
        <f aca="false">+F41*EXP(F43*(G2-F2))</f>
        <v>0.428724624681952</v>
      </c>
      <c r="H41" s="47" t="n">
        <f aca="false">+G41*EXP(G43*(H2-G2))</f>
        <v>0.408319487953643</v>
      </c>
      <c r="I41" s="47" t="n">
        <f aca="false">+H41*EXP(H43*(I2-H2))</f>
        <v>0.388980175004259</v>
      </c>
      <c r="J41" s="47" t="n">
        <f aca="false">+I41*EXP(I43*(J2-I2))</f>
        <v>0.370646564781987</v>
      </c>
      <c r="K41" s="47" t="n">
        <f aca="false">+J41*EXP(J43*(K2-J2))</f>
        <v>0.353262159380579</v>
      </c>
      <c r="L41" s="47" t="n">
        <f aca="false">+K41*EXP(K43*(L2-K2))</f>
        <v>0.336773852595407</v>
      </c>
      <c r="M41" s="47" t="n">
        <f aca="false">+L41*EXP(L43*(M2-L2))</f>
        <v>0.321131714056248</v>
      </c>
      <c r="N41" s="47" t="n">
        <f aca="false">+M41*EXP(M43*(N2-M2))</f>
        <v>0.306288787837608</v>
      </c>
      <c r="O41" s="47" t="n">
        <f aca="false">+N41*EXP(N43*(O2-N2))</f>
        <v>0.292200904528367</v>
      </c>
      <c r="P41" s="47" t="n">
        <f aca="false">+O41*EXP(O43*(P2-O2))</f>
        <v>0.278826505817364</v>
      </c>
      <c r="Q41" s="47" t="n">
        <f aca="false">+P41*EXP(P43*(Q2-P2))</f>
        <v>0.266126480720584</v>
      </c>
      <c r="R41" s="47" t="n">
        <f aca="false">+Q41*EXP(Q43*(R2-Q2))</f>
        <v>0.254064012639429</v>
      </c>
      <c r="S41" s="47" t="n">
        <f aca="false">+R41*EXP(R43*(S2-R2))</f>
        <v>0.242604436498527</v>
      </c>
      <c r="T41" s="47" t="n">
        <f aca="false">+S41*EXP(S43*(T2-S2))</f>
        <v>0.231715105265999</v>
      </c>
      <c r="U41" s="47" t="n">
        <f aca="false">+T41*EXP(T43*(U2-T2))</f>
        <v>0.221365265209521</v>
      </c>
      <c r="V41" s="47" t="n">
        <f aca="false">+U41*EXP(U43*(V2-U2))</f>
        <v>0.211525939288066</v>
      </c>
      <c r="W41" s="47" t="n">
        <f aca="false">+V41*EXP(V43*(W2-V2))</f>
        <v>0.202169818122334</v>
      </c>
      <c r="X41" s="47" t="n">
        <f aca="false">+W41*EXP(W43*(X2-W2))</f>
        <v>0.193271158026725</v>
      </c>
      <c r="Y41" s="47" t="n">
        <f aca="false">+X41*EXP(X43*(Y2-X2))</f>
        <v>0.184805685622615</v>
      </c>
      <c r="Z41" s="47" t="n">
        <f aca="false">+Y41*EXP(Y43*(Z2-Y2))</f>
        <v>0.176750508586847</v>
      </c>
      <c r="AA41" s="47" t="n">
        <f aca="false">+Z41*EXP(Z43*(AA2-Z2))</f>
        <v>0.16908403212096</v>
      </c>
      <c r="AB41" s="47" t="n">
        <f aca="false">+AA41*EXP(AA43*(AB2-AA2))</f>
        <v>0.161785880755982</v>
      </c>
      <c r="AC41" s="47" t="n">
        <f aca="false">+AB41*EXP(AB43*(AC2-AB2))</f>
        <v>0.154836825134724</v>
      </c>
      <c r="AD41" s="47" t="n">
        <f aca="false">+AC41*EXP(AC43*(AD2-AC2))</f>
        <v>0.148218713438662</v>
      </c>
      <c r="AE41" s="47" t="n">
        <f aca="false">+AD41*EXP(AD43*(AE2-AD2))</f>
        <v>0.141914407149779</v>
      </c>
      <c r="AF41" s="47" t="n">
        <f aca="false">+AE41*EXP(AE43*(AF2-AE2))</f>
        <v>0.135907720859357</v>
      </c>
      <c r="AG41" s="47" t="n">
        <f aca="false">+AF41*EXP(AF43*(AG2-AF2))</f>
        <v>0.130183365855707</v>
      </c>
      <c r="AH41" s="47" t="n">
        <f aca="false">+AG41*EXP(AG43*(AH2-AG2))</f>
        <v>0.124726897241427</v>
      </c>
      <c r="AI41" s="47" t="n">
        <f aca="false">+AH41*EXP(AH43*(AI2-AH2))</f>
        <v>0.119524664347993</v>
      </c>
      <c r="AJ41" s="47" t="n">
        <f aca="false">+AI41*EXP(AI43*(AJ2-AI2))</f>
        <v>0.114563764231488</v>
      </c>
      <c r="AK41" s="47" t="n">
        <f aca="false">+AJ41*EXP(AJ43*(AK2-AJ2))</f>
        <v>0.109831998048107</v>
      </c>
      <c r="AL41" s="47" t="n">
        <f aca="false">+AK41*EXP(AK43*(AL2-AK2))</f>
        <v>0.105317830121865</v>
      </c>
      <c r="AM41" s="47" t="n">
        <f aca="false">+AL41*EXP(AL43*(AM2-AL2))</f>
        <v>0.101010349529718</v>
      </c>
      <c r="AN41" s="47" t="n">
        <f aca="false">+AM41*EXP(AM43*(AN2-AM2))</f>
        <v>0.0968992340412061</v>
      </c>
      <c r="AO41" s="47" t="n">
        <f aca="false">+AN41*EXP(AN43*(AO2-AN2))</f>
        <v>0.092974716260759</v>
      </c>
      <c r="AP41" s="47" t="n">
        <f aca="false">+AO41*EXP(AO43*(AP2-AO2))</f>
        <v>0.08922755183106</v>
      </c>
      <c r="AQ41" s="47" t="n">
        <f aca="false">+AP41*EXP(AP43*(AQ2-AP2))</f>
        <v>0.0856489895654195</v>
      </c>
      <c r="AR41" s="47" t="n">
        <f aca="false">+AQ41*EXP(AQ43*(AR2-AQ2))</f>
        <v>0.0822307433859548</v>
      </c>
      <c r="AS41" s="47" t="n">
        <f aca="false">+AR41*EXP(AR43*(AS2-AR2))</f>
        <v>0.0789649659526317</v>
      </c>
      <c r="AT41" s="47" t="n">
        <f aca="false">+AS41*EXP(AS43*(AT2-AS2))</f>
        <v>0.0758442238758859</v>
      </c>
      <c r="AU41" s="47" t="n">
        <f aca="false">+AT41*EXP(AT43*(AU2-AT2))</f>
        <v>0.0728614744126785</v>
      </c>
      <c r="AV41" s="47" t="n">
        <f aca="false">+AU41*EXP(AU43*(AV2-AU2))</f>
        <v>0.0700100435524791</v>
      </c>
      <c r="AW41" s="47" t="n">
        <f aca="false">+AV41*EXP(AV43*(AW2-AV2))</f>
        <v>0.0672836054058492</v>
      </c>
      <c r="AX41" s="47" t="n">
        <f aca="false">+AW41*EXP(AW43*(AX2-AW2))</f>
        <v>0.0646761628140518</v>
      </c>
      <c r="AY41" s="47" t="n">
        <f aca="false">+AX41*EXP(AX43*(AY2-AX2))</f>
        <v>0.06218202910347</v>
      </c>
      <c r="AZ41" s="47" t="n">
        <f aca="false">+AY41*EXP(AY43*(AZ2-AY2))</f>
        <v>0.0597958109136064</v>
      </c>
      <c r="BA41" s="47" t="n">
        <f aca="false">+AZ41*EXP(AZ43*(BA2-AZ2))</f>
        <v>0.0575123920320857</v>
      </c>
      <c r="BB41" s="47" t="n">
        <f aca="false">+BA41*EXP(BA43*(BB2-BA2))</f>
        <v>0.0553269181744104</v>
      </c>
      <c r="BC41" s="47" t="n">
        <f aca="false">+BB41*EXP(BB43*(BC2-BB2))</f>
        <v>0.0532347826502607</v>
      </c>
      <c r="BD41" s="47" t="n">
        <f aca="false">+BC41*EXP(BC43*(BD2-BC2))</f>
        <v>0.0512316128618897</v>
      </c>
      <c r="BE41" s="47" t="n">
        <f aca="false">+BD41*EXP(BD43*(BE2-BD2))</f>
        <v>0.0493132575836756</v>
      </c>
      <c r="BF41" s="47" t="n">
        <f aca="false">+BE41*EXP(BE43*(BF2-BE2))</f>
        <v>0.0474757749751655</v>
      </c>
      <c r="BG41" s="47" t="n">
        <f aca="false">+BF41*EXP(BF43*(BG2-BF2))</f>
        <v>0.0457154212829969</v>
      </c>
      <c r="BH41" s="47" t="n">
        <f aca="false">+BG41*EXP(BG43*(BH2-BG2))</f>
        <v>0.0440286401899329</v>
      </c>
      <c r="BI41" s="47" t="n">
        <f aca="false">+BH41*EXP(BH43*(BI2-BH2))</f>
        <v>0.0424120527719049</v>
      </c>
    </row>
    <row r="42" customFormat="false" ht="21" hidden="false" customHeight="true" outlineLevel="0" collapsed="false">
      <c r="A42" s="49" t="str">
        <f aca="false">Base!A42</f>
        <v>      Sigma, 2010</v>
      </c>
      <c r="B42" s="53" t="n">
        <f aca="false">+Base!B42</f>
        <v>0.5491283629</v>
      </c>
      <c r="C42" s="53"/>
      <c r="D42" s="47"/>
      <c r="E42" s="47"/>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c r="AW42" s="47"/>
      <c r="AX42" s="47"/>
      <c r="AY42" s="47"/>
      <c r="AZ42" s="47"/>
      <c r="BA42" s="47"/>
      <c r="BB42" s="47"/>
      <c r="BC42" s="47"/>
      <c r="BD42" s="47"/>
      <c r="BE42" s="47"/>
      <c r="BF42" s="47"/>
      <c r="BG42" s="47"/>
      <c r="BH42" s="47"/>
      <c r="BI42" s="47"/>
    </row>
    <row r="43" customFormat="false" ht="21" hidden="false" customHeight="true" outlineLevel="0" collapsed="false">
      <c r="A43" s="49" t="str">
        <f aca="false">Base!A43</f>
        <v>     Growth rate of sigma (per year, log)</v>
      </c>
      <c r="B43" s="47" t="n">
        <f aca="false">+Parameters!B15</f>
        <v>-0.01</v>
      </c>
      <c r="C43" s="47" t="n">
        <f aca="false">+B43*(1+Parameters!$B$57)^5</f>
        <v>-0.00995009990004999</v>
      </c>
      <c r="D43" s="47" t="n">
        <f aca="false">+C43*(1+Parameters!$B$57)^5</f>
        <v>-0.00990044880209748</v>
      </c>
      <c r="E43" s="47" t="n">
        <f aca="false">+D43*(1+Parameters!$B$57)^5</f>
        <v>-0.00985104546362002</v>
      </c>
      <c r="F43" s="47" t="n">
        <f aca="false">+E43*(1+Parameters!$B$57)^5</f>
        <v>-0.00980188864829535</v>
      </c>
      <c r="G43" s="47" t="n">
        <f aca="false">+F43*(1+Parameters!$B$57)^5</f>
        <v>-0.00975297712597047</v>
      </c>
      <c r="H43" s="47" t="n">
        <f aca="false">+G43*(1+Parameters!$B$57)^5</f>
        <v>-0.00970430967263086</v>
      </c>
      <c r="I43" s="47" t="n">
        <f aca="false">+H43*(1+Parameters!$B$57)^5</f>
        <v>-0.00965588507036985</v>
      </c>
      <c r="J43" s="47" t="n">
        <f aca="false">+I43*(1+Parameters!$B$57)^5</f>
        <v>-0.00960770210735812</v>
      </c>
      <c r="K43" s="47" t="n">
        <f aca="false">+J43*(1+Parameters!$B$57)^5</f>
        <v>-0.00955975957781341</v>
      </c>
      <c r="L43" s="47" t="n">
        <f aca="false">+K43*(1+Parameters!$B$57)^5</f>
        <v>-0.00951205628197032</v>
      </c>
      <c r="M43" s="47" t="n">
        <f aca="false">+L43*(1+Parameters!$B$57)^5</f>
        <v>-0.00946459102605027</v>
      </c>
      <c r="N43" s="47" t="n">
        <f aca="false">+M43*(1+Parameters!$B$57)^5</f>
        <v>-0.00941736262223168</v>
      </c>
      <c r="O43" s="47" t="n">
        <f aca="false">+N43*(1+Parameters!$B$57)^5</f>
        <v>-0.0093703698886202</v>
      </c>
      <c r="P43" s="47" t="n">
        <f aca="false">+O43*(1+Parameters!$B$57)^5</f>
        <v>-0.00932361164921913</v>
      </c>
      <c r="Q43" s="47" t="n">
        <f aca="false">+P43*(1+Parameters!$B$57)^5</f>
        <v>-0.00927708673390002</v>
      </c>
      <c r="R43" s="47" t="n">
        <f aca="false">+Q43*(1+Parameters!$B$57)^5</f>
        <v>-0.00923079397837337</v>
      </c>
      <c r="S43" s="47" t="n">
        <f aca="false">+R43*(1+Parameters!$B$57)^5</f>
        <v>-0.00918473222415949</v>
      </c>
      <c r="T43" s="47" t="n">
        <f aca="false">+S43*(1+Parameters!$B$57)^5</f>
        <v>-0.00913890031855952</v>
      </c>
      <c r="U43" s="47" t="n">
        <f aca="false">+T43*(1+Parameters!$B$57)^5</f>
        <v>-0.00909329711462659</v>
      </c>
      <c r="V43" s="47" t="n">
        <f aca="false">+U43*(1+Parameters!$B$57)^5</f>
        <v>-0.00904792147113709</v>
      </c>
      <c r="W43" s="47" t="n">
        <f aca="false">+V43*(1+Parameters!$B$57)^5</f>
        <v>-0.00900277225256214</v>
      </c>
      <c r="X43" s="47" t="n">
        <f aca="false">+W43*(1+Parameters!$B$57)^5</f>
        <v>-0.00895784832903913</v>
      </c>
      <c r="Y43" s="47" t="n">
        <f aca="false">+X43*(1+Parameters!$B$57)^5</f>
        <v>-0.00891314857634352</v>
      </c>
      <c r="Z43" s="47" t="n">
        <f aca="false">+Y43*(1+Parameters!$B$57)^5</f>
        <v>-0.00886867187586064</v>
      </c>
      <c r="AA43" s="47" t="n">
        <f aca="false">+Z43*(1+Parameters!$B$57)^5</f>
        <v>-0.00882441711455771</v>
      </c>
      <c r="AB43" s="47" t="n">
        <f aca="false">+AA43*(1+Parameters!$B$57)^5</f>
        <v>-0.00878038318495601</v>
      </c>
      <c r="AC43" s="47" t="n">
        <f aca="false">+AB43*(1+Parameters!$B$57)^5</f>
        <v>-0.00873656898510314</v>
      </c>
      <c r="AD43" s="47" t="n">
        <f aca="false">+AC43*(1+Parameters!$B$57)^5</f>
        <v>-0.00869297341854546</v>
      </c>
      <c r="AE43" s="47" t="n">
        <f aca="false">+AD43*(1+Parameters!$B$57)^5</f>
        <v>-0.00864959539430064</v>
      </c>
      <c r="AF43" s="47" t="n">
        <f aca="false">+AE43*(1+Parameters!$B$57)^5</f>
        <v>-0.00860643382683037</v>
      </c>
      <c r="AG43" s="47" t="n">
        <f aca="false">+AF43*(1+Parameters!$B$57)^5</f>
        <v>-0.00856348763601317</v>
      </c>
      <c r="AH43" s="47" t="n">
        <f aca="false">+AG43*(1+Parameters!$B$57)^5</f>
        <v>-0.0085207557471174</v>
      </c>
      <c r="AI43" s="47" t="n">
        <f aca="false">+AH43*(1+Parameters!$B$57)^5</f>
        <v>-0.00847823709077432</v>
      </c>
      <c r="AJ43" s="47" t="n">
        <f aca="false">+AI43*(1+Parameters!$B$57)^5</f>
        <v>-0.00843593060295137</v>
      </c>
      <c r="AK43" s="47" t="n">
        <f aca="false">+AJ43*(1+Parameters!$B$57)^5</f>
        <v>-0.00839383522492551</v>
      </c>
      <c r="AL43" s="47" t="n">
        <f aca="false">+AK43*(1+Parameters!$B$57)^5</f>
        <v>-0.00835194990325674</v>
      </c>
      <c r="AM43" s="47" t="n">
        <f aca="false">+AL43*(1+Parameters!$B$57)^5</f>
        <v>-0.00831027358976174</v>
      </c>
      <c r="AN43" s="47" t="n">
        <f aca="false">+AM43*(1+Parameters!$B$57)^5</f>
        <v>-0.00826880524148763</v>
      </c>
      <c r="AO43" s="47" t="n">
        <f aca="false">+AN43*(1+Parameters!$B$57)^5</f>
        <v>-0.0082275438206859</v>
      </c>
      <c r="AP43" s="47" t="n">
        <f aca="false">+AO43*(1+Parameters!$B$57)^5</f>
        <v>-0.00818648829478637</v>
      </c>
      <c r="AQ43" s="47" t="n">
        <f aca="false">+AP43*(1+Parameters!$B$57)^5</f>
        <v>-0.00814563763637142</v>
      </c>
      <c r="AR43" s="47" t="n">
        <f aca="false">+AQ43*(1+Parameters!$B$57)^5</f>
        <v>-0.00810499082315027</v>
      </c>
      <c r="AS43" s="47" t="n">
        <f aca="false">+AR43*(1+Parameters!$B$57)^5</f>
        <v>-0.00806454683793336</v>
      </c>
      <c r="AT43" s="47" t="n">
        <f aca="false">+AS43*(1+Parameters!$B$57)^5</f>
        <v>-0.00802430466860692</v>
      </c>
      <c r="AU43" s="47" t="n">
        <f aca="false">+AT43*(1+Parameters!$B$57)^5</f>
        <v>-0.00798426330810764</v>
      </c>
      <c r="AV43" s="47" t="n">
        <f aca="false">+AU43*(1+Parameters!$B$57)^5</f>
        <v>-0.00794442175439746</v>
      </c>
      <c r="AW43" s="47" t="n">
        <f aca="false">+AV43*(1+Parameters!$B$57)^5</f>
        <v>-0.00790477901043852</v>
      </c>
      <c r="AX43" s="47" t="n">
        <f aca="false">+AW43*(1+Parameters!$B$57)^5</f>
        <v>-0.00786533408416815</v>
      </c>
      <c r="AY43" s="47" t="n">
        <f aca="false">+AX43*(1+Parameters!$B$57)^5</f>
        <v>-0.00782608598847413</v>
      </c>
      <c r="AZ43" s="47" t="n">
        <f aca="false">+AY43*(1+Parameters!$B$57)^5</f>
        <v>-0.00778703374116991</v>
      </c>
      <c r="BA43" s="47" t="n">
        <f aca="false">+AZ43*(1+Parameters!$B$57)^5</f>
        <v>-0.00774817636497006</v>
      </c>
      <c r="BB43" s="47" t="n">
        <f aca="false">+BA43*(1+Parameters!$B$57)^5</f>
        <v>-0.00770951288746583</v>
      </c>
      <c r="BC43" s="47" t="n">
        <f aca="false">+BB43*(1+Parameters!$B$57)^5</f>
        <v>-0.00767104234110079</v>
      </c>
      <c r="BD43" s="47" t="n">
        <f aca="false">+BC43*(1+Parameters!$B$57)^5</f>
        <v>-0.00763276376314662</v>
      </c>
      <c r="BE43" s="47" t="n">
        <f aca="false">+BD43*(1+Parameters!$B$57)^5</f>
        <v>-0.00759467619567903</v>
      </c>
      <c r="BF43" s="47" t="n">
        <f aca="false">+BE43*(1+Parameters!$B$57)^5</f>
        <v>-0.0075567786855538</v>
      </c>
      <c r="BG43" s="47" t="n">
        <f aca="false">+BF43*(1+Parameters!$B$57)^5</f>
        <v>-0.00751907028438288</v>
      </c>
      <c r="BH43" s="47" t="n">
        <f aca="false">+BG43*(1+Parameters!$B$57)^5</f>
        <v>-0.00748155004851069</v>
      </c>
    </row>
    <row r="44" customFormat="false" ht="21" hidden="false" customHeight="true" outlineLevel="0" collapsed="false">
      <c r="A44" s="49" t="str">
        <f aca="false">Base!A44</f>
        <v>Carbon emissions from land use change (GTCO2 per year)</v>
      </c>
      <c r="B44" s="53" t="n">
        <f aca="false">+B45</f>
        <v>3.3</v>
      </c>
      <c r="C44" s="47" t="n">
        <f aca="false">+B44*(1-Parameters!$D$55)</f>
        <v>2.64</v>
      </c>
      <c r="D44" s="47" t="n">
        <f aca="false">+C44*(1-Parameters!$D$55)</f>
        <v>2.112</v>
      </c>
      <c r="E44" s="47" t="n">
        <f aca="false">+D44*(1-Parameters!$D$55)</f>
        <v>1.6896</v>
      </c>
      <c r="F44" s="47" t="n">
        <f aca="false">+E44*(1-Parameters!$D$55)</f>
        <v>1.35168</v>
      </c>
      <c r="G44" s="47" t="n">
        <f aca="false">+F44*(1-Parameters!$D$55)</f>
        <v>1.081344</v>
      </c>
      <c r="H44" s="47" t="n">
        <f aca="false">+G44*(1-Parameters!$D$55)</f>
        <v>0.8650752</v>
      </c>
      <c r="I44" s="47" t="n">
        <f aca="false">+H44*(1-Parameters!$D$55)</f>
        <v>0.69206016</v>
      </c>
      <c r="J44" s="47" t="n">
        <f aca="false">+I44*(1-Parameters!$D$55)</f>
        <v>0.553648128</v>
      </c>
      <c r="K44" s="47" t="n">
        <f aca="false">+J44*(1-Parameters!$D$55)</f>
        <v>0.4429185024</v>
      </c>
      <c r="L44" s="47" t="n">
        <f aca="false">+K44*(1-Parameters!$D$55)</f>
        <v>0.35433480192</v>
      </c>
      <c r="M44" s="47" t="n">
        <f aca="false">+L44*(1-Parameters!$D$55)</f>
        <v>0.283467841536</v>
      </c>
      <c r="N44" s="47" t="n">
        <f aca="false">+M44*(1-Parameters!$D$55)</f>
        <v>0.2267742732288</v>
      </c>
      <c r="O44" s="47" t="n">
        <f aca="false">+N44*(1-Parameters!$D$55)</f>
        <v>0.18141941858304</v>
      </c>
      <c r="P44" s="47" t="n">
        <f aca="false">+O44*(1-Parameters!$D$55)</f>
        <v>0.145135534866432</v>
      </c>
      <c r="Q44" s="47" t="n">
        <f aca="false">+P44*(1-Parameters!$D$55)</f>
        <v>0.116108427893146</v>
      </c>
      <c r="R44" s="47" t="n">
        <f aca="false">+Q44*(1-Parameters!$D$55)</f>
        <v>0.0928867423145165</v>
      </c>
      <c r="S44" s="47" t="n">
        <f aca="false">+R44*(1-Parameters!$D$55)</f>
        <v>0.0743093938516132</v>
      </c>
      <c r="T44" s="47" t="n">
        <f aca="false">+S44*(1-Parameters!$D$55)</f>
        <v>0.0594475150812906</v>
      </c>
      <c r="U44" s="47" t="n">
        <f aca="false">+T44*(1-Parameters!$D$55)</f>
        <v>0.0475580120650325</v>
      </c>
      <c r="V44" s="47" t="n">
        <f aca="false">+U44*(1-Parameters!$D$55)</f>
        <v>0.038046409652026</v>
      </c>
      <c r="W44" s="47" t="n">
        <f aca="false">+V44*(1-Parameters!$D$55)</f>
        <v>0.0304371277216208</v>
      </c>
      <c r="X44" s="47" t="n">
        <f aca="false">+W44*(1-Parameters!$D$55)</f>
        <v>0.0243497021772966</v>
      </c>
      <c r="Y44" s="47" t="n">
        <f aca="false">+X44*(1-Parameters!$D$55)</f>
        <v>0.0194797617418373</v>
      </c>
      <c r="Z44" s="47" t="n">
        <f aca="false">+Y44*(1-Parameters!$D$55)</f>
        <v>0.0155838093934698</v>
      </c>
      <c r="AA44" s="47" t="n">
        <f aca="false">+Z44*(1-Parameters!$D$55)</f>
        <v>0.0124670475147759</v>
      </c>
      <c r="AB44" s="47" t="n">
        <f aca="false">+AA44*(1-Parameters!$D$55)</f>
        <v>0.0099736380118207</v>
      </c>
      <c r="AC44" s="47" t="n">
        <f aca="false">+AB44*(1-Parameters!$D$55)</f>
        <v>0.00797891040945656</v>
      </c>
      <c r="AD44" s="47" t="n">
        <f aca="false">+AC44*(1-Parameters!$D$55)</f>
        <v>0.00638312832756525</v>
      </c>
      <c r="AE44" s="47" t="n">
        <f aca="false">+AD44*(1-Parameters!$D$55)</f>
        <v>0.0051065026620522</v>
      </c>
      <c r="AF44" s="47" t="n">
        <f aca="false">+AE44*(1-Parameters!$D$55)</f>
        <v>0.00408520212964176</v>
      </c>
      <c r="AG44" s="47" t="n">
        <f aca="false">+AF44*(1-Parameters!$D$55)</f>
        <v>0.00326816170371341</v>
      </c>
      <c r="AH44" s="47" t="n">
        <f aca="false">+AG44*(1-Parameters!$D$55)</f>
        <v>0.00261452936297073</v>
      </c>
      <c r="AI44" s="47" t="n">
        <f aca="false">+AH44*(1-Parameters!$D$55)</f>
        <v>0.00209162349037658</v>
      </c>
      <c r="AJ44" s="47" t="n">
        <f aca="false">+AI44*(1-Parameters!$D$55)</f>
        <v>0.00167329879230127</v>
      </c>
      <c r="AK44" s="47" t="n">
        <f aca="false">+AJ44*(1-Parameters!$D$55)</f>
        <v>0.00133863903384101</v>
      </c>
      <c r="AL44" s="47" t="n">
        <f aca="false">+AK44*(1-Parameters!$D$55)</f>
        <v>0.00107091122707281</v>
      </c>
      <c r="AM44" s="47" t="n">
        <f aca="false">+AL44*(1-Parameters!$D$55)</f>
        <v>0.000856728981658248</v>
      </c>
      <c r="AN44" s="47" t="n">
        <f aca="false">+AM44*(1-Parameters!$D$55)</f>
        <v>0.000685383185326598</v>
      </c>
      <c r="AO44" s="47" t="n">
        <f aca="false">+AN44*(1-Parameters!$D$55)</f>
        <v>0.000548306548261279</v>
      </c>
      <c r="AP44" s="47" t="n">
        <f aca="false">+AO44*(1-Parameters!$D$55)</f>
        <v>0.000438645238609023</v>
      </c>
      <c r="AQ44" s="47" t="n">
        <f aca="false">+AP44*(1-Parameters!$D$55)</f>
        <v>0.000350916190887218</v>
      </c>
      <c r="AR44" s="47" t="n">
        <f aca="false">+AQ44*(1-Parameters!$D$55)</f>
        <v>0.000280732952709775</v>
      </c>
      <c r="AS44" s="47" t="n">
        <f aca="false">+AR44*(1-Parameters!$D$55)</f>
        <v>0.00022458636216782</v>
      </c>
      <c r="AT44" s="47" t="n">
        <f aca="false">+AS44*(1-Parameters!$D$55)</f>
        <v>0.000179669089734256</v>
      </c>
      <c r="AU44" s="47" t="n">
        <f aca="false">+AT44*(1-Parameters!$D$55)</f>
        <v>0.000143735271787405</v>
      </c>
      <c r="AV44" s="47" t="n">
        <f aca="false">+AU44*(1-Parameters!$D$55)</f>
        <v>0.000114988217429924</v>
      </c>
      <c r="AW44" s="47" t="n">
        <f aca="false">+AV44*(1-Parameters!$D$55)</f>
        <v>9.1990573943939E-005</v>
      </c>
      <c r="AX44" s="47" t="n">
        <f aca="false">+AW44*(1-Parameters!$D$55)</f>
        <v>7.35924591551512E-005</v>
      </c>
      <c r="AY44" s="47" t="n">
        <f aca="false">+AX44*(1-Parameters!$D$55)</f>
        <v>5.8873967324121E-005</v>
      </c>
      <c r="AZ44" s="47" t="n">
        <f aca="false">+AY44*(1-Parameters!$D$55)</f>
        <v>4.70991738592968E-005</v>
      </c>
      <c r="BA44" s="47" t="n">
        <f aca="false">+AZ44*(1-Parameters!$D$55)</f>
        <v>3.76793390874374E-005</v>
      </c>
      <c r="BB44" s="47" t="n">
        <f aca="false">+BA44*(1-Parameters!$D$55)</f>
        <v>3.01434712699499E-005</v>
      </c>
      <c r="BC44" s="47" t="n">
        <f aca="false">+BB44*(1-Parameters!$D$55)</f>
        <v>2.411477701596E-005</v>
      </c>
      <c r="BD44" s="47" t="n">
        <f aca="false">+BC44*(1-Parameters!$D$55)</f>
        <v>1.9291821612768E-005</v>
      </c>
      <c r="BE44" s="47" t="n">
        <f aca="false">+BD44*(1-Parameters!$D$55)</f>
        <v>1.54334572902144E-005</v>
      </c>
      <c r="BF44" s="47" t="n">
        <f aca="false">+BE44*(1-Parameters!$D$55)</f>
        <v>1.23467658321715E-005</v>
      </c>
      <c r="BG44" s="47" t="n">
        <f aca="false">+BF44*(1-Parameters!$D$55)</f>
        <v>9.8774126657372E-006</v>
      </c>
      <c r="BH44" s="47" t="n">
        <f aca="false">+BG44*(1-Parameters!$D$55)</f>
        <v>7.90193013258976E-006</v>
      </c>
      <c r="BI44" s="47" t="n">
        <f aca="false">+BH44*(1-Parameters!$D$55)</f>
        <v>6.32154410607181E-006</v>
      </c>
    </row>
    <row r="45" customFormat="false" ht="22.15" hidden="false" customHeight="true" outlineLevel="0" collapsed="false">
      <c r="A45" s="49" t="str">
        <f aca="false">Base!A45</f>
        <v>      CO2 emissions, land use (GTCO2 per year, 2010)</v>
      </c>
      <c r="B45" s="53" t="n">
        <f aca="false">+Base!B45</f>
        <v>3.3</v>
      </c>
      <c r="C45" s="47"/>
      <c r="D45" s="47"/>
      <c r="E45" s="47"/>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c r="AW45" s="47"/>
      <c r="AX45" s="47"/>
      <c r="AY45" s="47"/>
      <c r="AZ45" s="47"/>
      <c r="BA45" s="47"/>
      <c r="BB45" s="47"/>
      <c r="BC45" s="47"/>
      <c r="BD45" s="47"/>
      <c r="BE45" s="47"/>
      <c r="BF45" s="47"/>
      <c r="BG45" s="47"/>
      <c r="BH45" s="47"/>
      <c r="BI45" s="47"/>
    </row>
    <row r="46" customFormat="false" ht="21" hidden="false" customHeight="true" outlineLevel="0" collapsed="false">
      <c r="A46" s="48" t="str">
        <f aca="false">Base!A46</f>
        <v>PARTICIPATION</v>
      </c>
      <c r="B46" s="76"/>
      <c r="C46" s="47"/>
      <c r="D46" s="47"/>
      <c r="E46" s="47"/>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c r="AW46" s="47"/>
      <c r="AX46" s="47"/>
      <c r="AY46" s="47"/>
      <c r="AZ46" s="47"/>
      <c r="BA46" s="47"/>
      <c r="BB46" s="47"/>
      <c r="BC46" s="47"/>
      <c r="BD46" s="47"/>
      <c r="BE46" s="47"/>
      <c r="BF46" s="47"/>
      <c r="BG46" s="47"/>
      <c r="BH46" s="47"/>
      <c r="BI46" s="47"/>
    </row>
    <row r="47" customFormat="false" ht="21" hidden="false" customHeight="true" outlineLevel="0" collapsed="false">
      <c r="A47" s="49" t="str">
        <f aca="false">Base!A47</f>
        <v>All immediate</v>
      </c>
      <c r="B47" s="59" t="n">
        <v>1</v>
      </c>
      <c r="C47" s="59" t="n">
        <f aca="false">+IF(Parameters!$B$27=1,Parameters!D45,IF(Parameters!$B$27=2,Parameters!D46,IF(Parameters!$B$27=3,Parameters!D47,Parameters!D48)))</f>
        <v>1</v>
      </c>
      <c r="D47" s="59" t="n">
        <f aca="false">+IF(Parameters!$B$27=1,Parameters!E45,IF(Parameters!$B$27=2,Parameters!E46,IF(Parameters!$B$27=3,Parameters!E47,Parameters!E48)))</f>
        <v>1</v>
      </c>
      <c r="E47" s="59" t="n">
        <f aca="false">+IF(Parameters!$B$27=1,Parameters!F45,IF(Parameters!$B$27=2,Parameters!F46,IF(Parameters!$B$27=3,Parameters!F47,Parameters!F48)))</f>
        <v>1</v>
      </c>
      <c r="F47" s="59" t="n">
        <f aca="false">+IF(Parameters!$B$27=1,Parameters!G45,IF(Parameters!$B$27=2,Parameters!G46,IF(Parameters!$B$27=3,Parameters!G47,Parameters!G48)))</f>
        <v>1</v>
      </c>
      <c r="G47" s="59" t="n">
        <f aca="false">+IF(Parameters!$B$27=1,Parameters!H45,IF(Parameters!$B$27=2,Parameters!H46,IF(Parameters!$B$27=3,Parameters!H47,Parameters!H48)))</f>
        <v>1</v>
      </c>
      <c r="H47" s="59" t="n">
        <f aca="false">+IF(Parameters!$B$27=1,Parameters!I45,IF(Parameters!$B$27=2,Parameters!I46,IF(Parameters!$B$27=3,Parameters!I47,Parameters!I48)))</f>
        <v>1</v>
      </c>
      <c r="I47" s="59" t="n">
        <f aca="false">+IF(Parameters!$B$27=1,Parameters!J45,IF(Parameters!$B$27=2,Parameters!J46,IF(Parameters!$B$27=3,Parameters!J47,Parameters!J48)))</f>
        <v>1</v>
      </c>
      <c r="J47" s="59" t="n">
        <f aca="false">+IF(Parameters!$B$27=1,Parameters!K45,IF(Parameters!$B$27=2,Parameters!K46,IF(Parameters!$B$27=3,Parameters!K47,Parameters!K48)))</f>
        <v>1</v>
      </c>
      <c r="K47" s="59" t="n">
        <f aca="false">+IF(Parameters!$B$27=1,Parameters!L45,IF(Parameters!$B$27=2,Parameters!L46,IF(Parameters!$B$27=3,Parameters!L47,Parameters!L48)))</f>
        <v>1</v>
      </c>
      <c r="L47" s="59" t="n">
        <f aca="false">+IF(Parameters!$B$27=1,Parameters!M45,IF(Parameters!$B$27=2,Parameters!M46,IF(Parameters!$B$27=3,Parameters!M47,Parameters!M48)))</f>
        <v>1</v>
      </c>
      <c r="M47" s="59" t="n">
        <f aca="false">+IF(Parameters!$B$27=1,Parameters!N45,IF(Parameters!$B$27=2,Parameters!N46,IF(Parameters!$B$27=3,Parameters!N47,Parameters!N48)))</f>
        <v>1</v>
      </c>
      <c r="N47" s="59" t="n">
        <f aca="false">+IF(Parameters!$B$27=1,Parameters!O45,IF(Parameters!$B$27=2,Parameters!O46,IF(Parameters!$B$27=3,Parameters!O47,Parameters!O48)))</f>
        <v>1</v>
      </c>
      <c r="O47" s="59" t="n">
        <f aca="false">+IF(Parameters!$B$27=1,Parameters!P45,IF(Parameters!$B$27=2,Parameters!P46,IF(Parameters!$B$27=3,Parameters!P47,Parameters!P48)))</f>
        <v>1</v>
      </c>
      <c r="P47" s="59" t="n">
        <f aca="false">+IF(Parameters!$B$27=1,Parameters!Q45,IF(Parameters!$B$27=2,Parameters!Q46,IF(Parameters!$B$27=3,Parameters!Q47,Parameters!Q48)))</f>
        <v>1</v>
      </c>
      <c r="Q47" s="59" t="n">
        <f aca="false">+IF(Parameters!$B$27=1,Parameters!R45,IF(Parameters!$B$27=2,Parameters!R46,IF(Parameters!$B$27=3,Parameters!R47,Parameters!R48)))</f>
        <v>1</v>
      </c>
      <c r="R47" s="59" t="n">
        <f aca="false">+IF(Parameters!$B$27=1,Parameters!S45,IF(Parameters!$B$27=2,Parameters!S46,IF(Parameters!$B$27=3,Parameters!S47,Parameters!S48)))</f>
        <v>1</v>
      </c>
      <c r="S47" s="59" t="n">
        <f aca="false">+IF(Parameters!$B$27=1,Parameters!T45,IF(Parameters!$B$27=2,Parameters!T46,IF(Parameters!$B$27=3,Parameters!T47,Parameters!T48)))</f>
        <v>1</v>
      </c>
      <c r="T47" s="59" t="n">
        <f aca="false">+IF(Parameters!$B$27=1,Parameters!U45,IF(Parameters!$B$27=2,Parameters!U46,IF(Parameters!$B$27=3,Parameters!U47,Parameters!U48)))</f>
        <v>1</v>
      </c>
      <c r="U47" s="59" t="n">
        <f aca="false">+IF(Parameters!$B$27=1,Parameters!V45,IF(Parameters!$B$27=2,Parameters!V46,IF(Parameters!$B$27=3,Parameters!V47,Parameters!V48)))</f>
        <v>1</v>
      </c>
      <c r="V47" s="59" t="n">
        <f aca="false">+IF(Parameters!$B$27=1,Parameters!W45,IF(Parameters!$B$27=2,Parameters!W46,IF(Parameters!$B$27=3,Parameters!W47,Parameters!W48)))</f>
        <v>1</v>
      </c>
      <c r="W47" s="59" t="n">
        <f aca="false">+IF(Parameters!$B$27=1,Parameters!X45,IF(Parameters!$B$27=2,Parameters!X46,IF(Parameters!$B$27=3,Parameters!X47,Parameters!X48)))</f>
        <v>1</v>
      </c>
      <c r="X47" s="59" t="n">
        <f aca="false">+IF(Parameters!$B$27=1,Parameters!Y45,IF(Parameters!$B$27=2,Parameters!Y46,IF(Parameters!$B$27=3,Parameters!Y47,Parameters!Y48)))</f>
        <v>1</v>
      </c>
      <c r="Y47" s="59" t="n">
        <f aca="false">+IF(Parameters!$B$27=1,Parameters!Z45,IF(Parameters!$B$27=2,Parameters!Z46,IF(Parameters!$B$27=3,Parameters!Z47,Parameters!Z48)))</f>
        <v>1</v>
      </c>
      <c r="Z47" s="59" t="n">
        <f aca="false">+IF(Parameters!$B$27=1,Parameters!AA45,IF(Parameters!$B$27=2,Parameters!AA46,IF(Parameters!$B$27=3,Parameters!AA47,Parameters!AA48)))</f>
        <v>1</v>
      </c>
      <c r="AA47" s="59" t="n">
        <f aca="false">+IF(Parameters!$B$27=1,Parameters!AB45,IF(Parameters!$B$27=2,Parameters!AB46,IF(Parameters!$B$27=3,Parameters!AB47,Parameters!AB48)))</f>
        <v>1</v>
      </c>
      <c r="AB47" s="59" t="n">
        <f aca="false">+IF(Parameters!$B$27=1,Parameters!AC45,IF(Parameters!$B$27=2,Parameters!AC46,IF(Parameters!$B$27=3,Parameters!AC47,Parameters!AC48)))</f>
        <v>1</v>
      </c>
      <c r="AC47" s="59" t="n">
        <f aca="false">+IF(Parameters!$B$27=1,Parameters!AD45,IF(Parameters!$B$27=2,Parameters!AD46,IF(Parameters!$B$27=3,Parameters!AD47,Parameters!AD48)))</f>
        <v>1</v>
      </c>
      <c r="AD47" s="59" t="n">
        <f aca="false">+IF(Parameters!$B$27=1,Parameters!AE45,IF(Parameters!$B$27=2,Parameters!AE46,IF(Parameters!$B$27=3,Parameters!AE47,Parameters!AE48)))</f>
        <v>1</v>
      </c>
      <c r="AE47" s="59" t="n">
        <f aca="false">+IF(Parameters!$B$27=1,Parameters!AF45,IF(Parameters!$B$27=2,Parameters!AF46,IF(Parameters!$B$27=3,Parameters!AF47,Parameters!AF48)))</f>
        <v>1</v>
      </c>
      <c r="AF47" s="59" t="n">
        <f aca="false">+IF(Parameters!$B$27=1,Parameters!AG45,IF(Parameters!$B$27=2,Parameters!AG46,IF(Parameters!$B$27=3,Parameters!AG47,Parameters!AG48)))</f>
        <v>1</v>
      </c>
      <c r="AG47" s="59" t="n">
        <f aca="false">+IF(Parameters!$B$27=1,Parameters!AH45,IF(Parameters!$B$27=2,Parameters!AH46,IF(Parameters!$B$27=3,Parameters!AH47,Parameters!AH48)))</f>
        <v>1</v>
      </c>
      <c r="AH47" s="59" t="n">
        <f aca="false">+IF(Parameters!$B$27=1,Parameters!AI45,IF(Parameters!$B$27=2,Parameters!AI46,IF(Parameters!$B$27=3,Parameters!AI47,Parameters!AI48)))</f>
        <v>1</v>
      </c>
      <c r="AI47" s="59" t="n">
        <f aca="false">+IF(Parameters!$B$27=1,Parameters!AJ45,IF(Parameters!$B$27=2,Parameters!AJ46,IF(Parameters!$B$27=3,Parameters!AJ47,Parameters!AJ48)))</f>
        <v>1</v>
      </c>
      <c r="AJ47" s="59" t="n">
        <f aca="false">+IF(Parameters!$B$27=1,Parameters!AK45,IF(Parameters!$B$27=2,Parameters!AK46,IF(Parameters!$B$27=3,Parameters!AK47,Parameters!AK48)))</f>
        <v>1</v>
      </c>
      <c r="AK47" s="59" t="n">
        <f aca="false">+IF(Parameters!$B$27=1,Parameters!AL45,IF(Parameters!$B$27=2,Parameters!AL46,IF(Parameters!$B$27=3,Parameters!AL47,Parameters!AL48)))</f>
        <v>1</v>
      </c>
      <c r="AL47" s="59" t="n">
        <f aca="false">+IF(Parameters!$B$27=1,Parameters!AM45,IF(Parameters!$B$27=2,Parameters!AM46,IF(Parameters!$B$27=3,Parameters!AM47,Parameters!AM48)))</f>
        <v>1</v>
      </c>
      <c r="AM47" s="59" t="n">
        <f aca="false">+IF(Parameters!$B$27=1,Parameters!AN45,IF(Parameters!$B$27=2,Parameters!AN46,IF(Parameters!$B$27=3,Parameters!AN47,Parameters!AN48)))</f>
        <v>1</v>
      </c>
      <c r="AN47" s="59" t="n">
        <f aca="false">+IF(Parameters!$B$27=1,Parameters!AO45,IF(Parameters!$B$27=2,Parameters!AO46,IF(Parameters!$B$27=3,Parameters!AO47,Parameters!AO48)))</f>
        <v>1</v>
      </c>
      <c r="AO47" s="59" t="n">
        <f aca="false">+IF(Parameters!$B$27=1,Parameters!AP45,IF(Parameters!$B$27=2,Parameters!AP46,IF(Parameters!$B$27=3,Parameters!AP47,Parameters!AP48)))</f>
        <v>1</v>
      </c>
      <c r="AP47" s="59" t="n">
        <f aca="false">+IF(Parameters!$B$27=1,Parameters!AQ45,IF(Parameters!$B$27=2,Parameters!AQ46,IF(Parameters!$B$27=3,Parameters!AQ47,Parameters!AQ48)))</f>
        <v>1</v>
      </c>
      <c r="AQ47" s="59" t="n">
        <f aca="false">+IF(Parameters!$B$27=1,Parameters!AR45,IF(Parameters!$B$27=2,Parameters!AR46,IF(Parameters!$B$27=3,Parameters!AR47,Parameters!AR48)))</f>
        <v>1</v>
      </c>
      <c r="AR47" s="59" t="n">
        <f aca="false">+IF(Parameters!$B$27=1,Parameters!AS45,IF(Parameters!$B$27=2,Parameters!AS46,IF(Parameters!$B$27=3,Parameters!AS47,Parameters!AS48)))</f>
        <v>1</v>
      </c>
      <c r="AS47" s="59" t="n">
        <f aca="false">+IF(Parameters!$B$27=1,Parameters!AT45,IF(Parameters!$B$27=2,Parameters!AT46,IF(Parameters!$B$27=3,Parameters!AT47,Parameters!AT48)))</f>
        <v>1</v>
      </c>
      <c r="AT47" s="59" t="n">
        <f aca="false">+IF(Parameters!$B$27=1,Parameters!AU45,IF(Parameters!$B$27=2,Parameters!AU46,IF(Parameters!$B$27=3,Parameters!AU47,Parameters!AU48)))</f>
        <v>1</v>
      </c>
      <c r="AU47" s="59" t="n">
        <f aca="false">+IF(Parameters!$B$27=1,Parameters!AV45,IF(Parameters!$B$27=2,Parameters!AV46,IF(Parameters!$B$27=3,Parameters!AV47,Parameters!AV48)))</f>
        <v>1</v>
      </c>
      <c r="AV47" s="59" t="n">
        <f aca="false">+IF(Parameters!$B$27=1,Parameters!AW45,IF(Parameters!$B$27=2,Parameters!AW46,IF(Parameters!$B$27=3,Parameters!AW47,Parameters!AW48)))</f>
        <v>1</v>
      </c>
      <c r="AW47" s="59" t="n">
        <f aca="false">+IF(Parameters!$B$27=1,Parameters!AX45,IF(Parameters!$B$27=2,Parameters!AX46,IF(Parameters!$B$27=3,Parameters!AX47,Parameters!AX48)))</f>
        <v>1</v>
      </c>
      <c r="AX47" s="59" t="n">
        <f aca="false">+IF(Parameters!$B$27=1,Parameters!AY45,IF(Parameters!$B$27=2,Parameters!AY46,IF(Parameters!$B$27=3,Parameters!AY47,Parameters!AY48)))</f>
        <v>1</v>
      </c>
      <c r="AY47" s="59" t="n">
        <f aca="false">+IF(Parameters!$B$27=1,Parameters!AZ45,IF(Parameters!$B$27=2,Parameters!AZ46,IF(Parameters!$B$27=3,Parameters!AZ47,Parameters!AZ48)))</f>
        <v>1</v>
      </c>
      <c r="AZ47" s="59" t="n">
        <f aca="false">+IF(Parameters!$B$27=1,Parameters!BA45,IF(Parameters!$B$27=2,Parameters!BA46,IF(Parameters!$B$27=3,Parameters!BA47,Parameters!BA48)))</f>
        <v>1</v>
      </c>
      <c r="BA47" s="59" t="n">
        <f aca="false">+IF(Parameters!$B$27=1,Parameters!BB45,IF(Parameters!$B$27=2,Parameters!BB46,IF(Parameters!$B$27=3,Parameters!BB47,Parameters!BB48)))</f>
        <v>1</v>
      </c>
      <c r="BB47" s="59" t="n">
        <f aca="false">+IF(Parameters!$B$27=1,Parameters!BC45,IF(Parameters!$B$27=2,Parameters!BC46,IF(Parameters!$B$27=3,Parameters!BC47,Parameters!BC48)))</f>
        <v>1</v>
      </c>
      <c r="BC47" s="59" t="n">
        <f aca="false">+IF(Parameters!$B$27=1,Parameters!BD45,IF(Parameters!$B$27=2,Parameters!BD46,IF(Parameters!$B$27=3,Parameters!BD47,Parameters!BD48)))</f>
        <v>1</v>
      </c>
      <c r="BD47" s="59" t="n">
        <f aca="false">+IF(Parameters!$B$27=1,Parameters!BE45,IF(Parameters!$B$27=2,Parameters!BE46,IF(Parameters!$B$27=3,Parameters!BE47,Parameters!BE48)))</f>
        <v>1</v>
      </c>
      <c r="BE47" s="59" t="n">
        <f aca="false">+IF(Parameters!$B$27=1,Parameters!BF45,IF(Parameters!$B$27=2,Parameters!BF46,IF(Parameters!$B$27=3,Parameters!BF47,Parameters!BF48)))</f>
        <v>1</v>
      </c>
      <c r="BF47" s="59" t="n">
        <f aca="false">+IF(Parameters!$B$27=1,Parameters!BG45,IF(Parameters!$B$27=2,Parameters!BG46,IF(Parameters!$B$27=3,Parameters!BG47,Parameters!BG48)))</f>
        <v>1</v>
      </c>
      <c r="BG47" s="59" t="n">
        <f aca="false">+IF(Parameters!$B$27=1,Parameters!BH45,IF(Parameters!$B$27=2,Parameters!BH46,IF(Parameters!$B$27=3,Parameters!BH47,Parameters!BH48)))</f>
        <v>1</v>
      </c>
      <c r="BH47" s="59" t="n">
        <f aca="false">+IF(Parameters!$B$27=1,Parameters!BI45,IF(Parameters!$B$27=2,Parameters!BI46,IF(Parameters!$B$27=3,Parameters!BI47,Parameters!BI48)))</f>
        <v>1</v>
      </c>
      <c r="BI47" s="59" t="n">
        <f aca="false">+IF(Parameters!$B$27=1,Parameters!BJ45,IF(Parameters!$B$27=2,Parameters!BJ46,IF(Parameters!$B$27=3,Parameters!BJ47,Parameters!BJ48)))</f>
        <v>1</v>
      </c>
      <c r="BJ47" s="60"/>
      <c r="BK47" s="60"/>
      <c r="BL47" s="60"/>
      <c r="BM47" s="60"/>
      <c r="BN47" s="60"/>
      <c r="BO47" s="60"/>
      <c r="BP47" s="60"/>
      <c r="BQ47" s="60"/>
      <c r="BR47" s="60"/>
      <c r="BS47" s="60"/>
      <c r="BT47" s="60"/>
      <c r="BU47" s="60"/>
      <c r="BV47" s="60"/>
      <c r="BW47" s="60"/>
      <c r="BX47" s="60"/>
      <c r="BY47" s="60"/>
      <c r="BZ47" s="60"/>
      <c r="CA47" s="60"/>
      <c r="CB47" s="60"/>
      <c r="CC47" s="60"/>
      <c r="CD47" s="60"/>
      <c r="CE47" s="60"/>
      <c r="CF47" s="60"/>
      <c r="CG47" s="60"/>
      <c r="CH47" s="60"/>
      <c r="CI47" s="60"/>
      <c r="CJ47" s="60"/>
      <c r="CK47" s="60"/>
      <c r="CL47" s="60"/>
      <c r="CM47" s="60"/>
      <c r="CN47" s="60"/>
      <c r="CO47" s="60"/>
      <c r="CP47" s="60"/>
      <c r="CQ47" s="60"/>
      <c r="CR47" s="60"/>
      <c r="CS47" s="60"/>
      <c r="CT47" s="60"/>
      <c r="CU47" s="60"/>
      <c r="CV47" s="60"/>
      <c r="CW47" s="60"/>
      <c r="CX47" s="60"/>
      <c r="CY47" s="60"/>
      <c r="CZ47" s="60"/>
      <c r="DA47" s="60"/>
      <c r="DB47" s="60"/>
      <c r="DC47" s="60"/>
      <c r="DD47" s="60"/>
      <c r="DE47" s="60"/>
      <c r="DF47" s="60"/>
      <c r="DG47" s="60"/>
      <c r="DH47" s="60"/>
      <c r="DI47" s="60"/>
      <c r="DJ47" s="60"/>
      <c r="DK47" s="60"/>
      <c r="DL47" s="60"/>
      <c r="DM47" s="60"/>
      <c r="DN47" s="60"/>
      <c r="DO47" s="60"/>
      <c r="DP47" s="60"/>
      <c r="DQ47" s="60"/>
      <c r="DR47" s="60"/>
      <c r="DS47" s="60"/>
      <c r="DT47" s="60"/>
    </row>
    <row r="48" customFormat="false" ht="21" hidden="false" customHeight="true" outlineLevel="0" collapsed="false">
      <c r="A48" s="48" t="str">
        <f aca="false">Base!A48</f>
        <v>SCALING</v>
      </c>
      <c r="B48" s="53"/>
      <c r="C48" s="47" t="s">
        <v>460</v>
      </c>
      <c r="D48" s="47" t="n">
        <f aca="false">+B126</f>
        <v>6.07588130374575</v>
      </c>
      <c r="E48" s="47" t="n">
        <v>7.52677609350203</v>
      </c>
      <c r="F48" s="53"/>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c r="AW48" s="47"/>
      <c r="AX48" s="47"/>
      <c r="AY48" s="47"/>
      <c r="AZ48" s="47"/>
      <c r="BA48" s="47"/>
      <c r="BB48" s="47"/>
      <c r="BC48" s="47"/>
      <c r="BD48" s="47"/>
      <c r="BE48" s="47"/>
      <c r="BF48" s="47"/>
      <c r="BG48" s="47"/>
      <c r="BH48" s="47"/>
      <c r="BI48" s="47"/>
    </row>
    <row r="49" customFormat="false" ht="21" hidden="false" customHeight="true" outlineLevel="0" collapsed="false">
      <c r="A49" s="49" t="str">
        <f aca="false">Base!A49</f>
        <v>Multiplicative scaling coefficient in utility function</v>
      </c>
      <c r="B49" s="53" t="n">
        <f aca="false">+Base!B49</f>
        <v>0.016408662</v>
      </c>
      <c r="C49" s="53" t="n">
        <f aca="false">+B49/D129</f>
        <v>-4.04090757109474E-009</v>
      </c>
      <c r="D49" s="47"/>
      <c r="E49" s="47"/>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c r="AW49" s="47"/>
      <c r="AX49" s="47"/>
      <c r="AY49" s="47"/>
      <c r="AZ49" s="47"/>
      <c r="BA49" s="47"/>
      <c r="BB49" s="47"/>
      <c r="BC49" s="47"/>
      <c r="BD49" s="47"/>
      <c r="BE49" s="47"/>
      <c r="BF49" s="47"/>
      <c r="BG49" s="47"/>
      <c r="BH49" s="47"/>
      <c r="BI49" s="47"/>
    </row>
    <row r="50" customFormat="false" ht="21" hidden="false" customHeight="true" outlineLevel="0" collapsed="false">
      <c r="A50" s="49" t="str">
        <f aca="false">Base!A50</f>
        <v>Additive scaling coefficient in utility function</v>
      </c>
      <c r="B50" s="53" t="n">
        <f aca="false">+Base!B50</f>
        <v>-3855.106895</v>
      </c>
      <c r="C50" s="61"/>
      <c r="D50" s="61"/>
      <c r="E50" s="47"/>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c r="AW50" s="47"/>
      <c r="AX50" s="47"/>
      <c r="AY50" s="47"/>
      <c r="AZ50" s="47"/>
      <c r="BA50" s="47"/>
      <c r="BB50" s="47"/>
      <c r="BC50" s="47"/>
      <c r="BD50" s="47"/>
      <c r="BE50" s="47"/>
      <c r="BF50" s="47"/>
      <c r="BG50" s="47"/>
      <c r="BH50" s="47"/>
      <c r="BI50" s="47"/>
    </row>
    <row r="51" customFormat="false" ht="21" hidden="false" customHeight="true" outlineLevel="0" collapsed="false">
      <c r="A51" s="48" t="str">
        <f aca="false">Base!A51</f>
        <v>Hotelling on (1) or off(0)</v>
      </c>
      <c r="B51" s="53" t="n">
        <v>0</v>
      </c>
      <c r="C51" s="47" t="s">
        <v>461</v>
      </c>
      <c r="D51" s="47" t="n">
        <f aca="false">+D50-B129</f>
        <v>4029937.39797419</v>
      </c>
      <c r="E51" s="47"/>
      <c r="F51" s="47" t="n">
        <v>-30700.3947270829</v>
      </c>
      <c r="G51" s="47" t="n">
        <f aca="false">+D51-F51</f>
        <v>4060637.79270127</v>
      </c>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c r="AW51" s="47"/>
      <c r="AX51" s="47"/>
      <c r="AY51" s="47"/>
      <c r="AZ51" s="47"/>
      <c r="BA51" s="47"/>
      <c r="BB51" s="47"/>
      <c r="BC51" s="47"/>
      <c r="BD51" s="47"/>
      <c r="BE51" s="47"/>
      <c r="BF51" s="47"/>
      <c r="BG51" s="47"/>
      <c r="BH51" s="47"/>
      <c r="BI51" s="47"/>
    </row>
    <row r="52" customFormat="false" ht="21" hidden="false" customHeight="true" outlineLevel="0" collapsed="false">
      <c r="A52" s="48" t="str">
        <f aca="false">Base!A52</f>
        <v>POPULATION</v>
      </c>
      <c r="B52" s="53"/>
      <c r="C52" s="53"/>
      <c r="D52" s="53"/>
      <c r="E52" s="53"/>
      <c r="F52" s="53"/>
      <c r="G52" s="53"/>
      <c r="H52" s="53"/>
      <c r="I52" s="53"/>
      <c r="J52" s="53"/>
      <c r="K52" s="53"/>
      <c r="L52" s="53"/>
      <c r="M52" s="53"/>
      <c r="N52" s="53"/>
      <c r="O52" s="53"/>
      <c r="P52" s="53"/>
      <c r="Q52" s="53"/>
      <c r="R52" s="53"/>
      <c r="S52" s="53"/>
      <c r="T52" s="53"/>
      <c r="U52" s="53"/>
      <c r="V52" s="53"/>
      <c r="W52" s="53"/>
      <c r="X52" s="53"/>
      <c r="Y52" s="53"/>
      <c r="Z52" s="53"/>
      <c r="AA52" s="53"/>
      <c r="AB52" s="53"/>
      <c r="AC52" s="53"/>
      <c r="AD52" s="53"/>
      <c r="AE52" s="53"/>
      <c r="AF52" s="53"/>
      <c r="AG52" s="53"/>
      <c r="AH52" s="53"/>
      <c r="AI52" s="53"/>
      <c r="AJ52" s="53"/>
      <c r="AK52" s="53"/>
      <c r="AL52" s="53"/>
      <c r="AM52" s="53"/>
      <c r="AN52" s="53"/>
      <c r="AO52" s="53"/>
      <c r="AP52" s="53"/>
      <c r="AQ52" s="53"/>
      <c r="AR52" s="53"/>
      <c r="AS52" s="53"/>
      <c r="AT52" s="53"/>
      <c r="AU52" s="53"/>
      <c r="AV52" s="53"/>
      <c r="AW52" s="53"/>
      <c r="AX52" s="53"/>
      <c r="AY52" s="53"/>
      <c r="AZ52" s="53"/>
      <c r="BA52" s="53"/>
      <c r="BB52" s="53"/>
      <c r="BC52" s="53"/>
      <c r="BD52" s="53"/>
      <c r="BE52" s="53"/>
      <c r="BF52" s="53"/>
      <c r="BG52" s="53"/>
      <c r="BH52" s="53"/>
      <c r="BI52" s="53"/>
      <c r="BJ52" s="54"/>
      <c r="BK52" s="54"/>
      <c r="BL52" s="54"/>
      <c r="BM52" s="54"/>
      <c r="BN52" s="54"/>
      <c r="BO52" s="54"/>
      <c r="BP52" s="54"/>
      <c r="BQ52" s="54"/>
      <c r="BR52" s="54"/>
      <c r="BS52" s="54"/>
      <c r="BT52" s="54"/>
      <c r="BU52" s="54"/>
      <c r="BV52" s="54"/>
      <c r="BW52" s="54"/>
      <c r="BX52" s="54"/>
      <c r="BY52" s="54"/>
      <c r="BZ52" s="54"/>
      <c r="CA52" s="54"/>
      <c r="CB52" s="54"/>
      <c r="CC52" s="54"/>
      <c r="CD52" s="54"/>
      <c r="CE52" s="54"/>
      <c r="CF52" s="54"/>
      <c r="CG52" s="54"/>
      <c r="CH52" s="54"/>
      <c r="CI52" s="54"/>
      <c r="CJ52" s="54"/>
      <c r="CK52" s="54"/>
      <c r="CL52" s="54"/>
      <c r="CM52" s="54"/>
      <c r="CN52" s="54"/>
      <c r="CO52" s="54"/>
      <c r="CP52" s="54"/>
      <c r="CQ52" s="54"/>
      <c r="CR52" s="54"/>
      <c r="CS52" s="54"/>
      <c r="CT52" s="54"/>
      <c r="CU52" s="54"/>
      <c r="CV52" s="54"/>
      <c r="CW52" s="54"/>
      <c r="CX52" s="54"/>
      <c r="CY52" s="54"/>
      <c r="CZ52" s="54"/>
      <c r="DA52" s="54"/>
      <c r="DB52" s="54"/>
      <c r="DC52" s="54"/>
      <c r="DD52" s="54"/>
      <c r="DE52" s="54"/>
      <c r="DF52" s="54"/>
      <c r="DG52" s="54"/>
      <c r="DH52" s="54"/>
      <c r="DI52" s="54"/>
      <c r="DJ52" s="54"/>
      <c r="DK52" s="54"/>
      <c r="DL52" s="54"/>
      <c r="DM52" s="54"/>
      <c r="DN52" s="54"/>
      <c r="DO52" s="54"/>
      <c r="DP52" s="54"/>
      <c r="DQ52" s="54"/>
      <c r="DR52" s="54"/>
      <c r="DS52" s="54"/>
      <c r="DT52" s="54"/>
    </row>
    <row r="53" customFormat="false" ht="21" hidden="false" customHeight="true" outlineLevel="0" collapsed="false">
      <c r="A53" s="49" t="str">
        <f aca="false">Base!A53</f>
        <v>Population (millions)</v>
      </c>
      <c r="B53" s="53" t="n">
        <f aca="false">+Base!B53</f>
        <v>6838</v>
      </c>
      <c r="C53" s="53" t="n">
        <f aca="false">+Base!C53</f>
        <v>7242.4909902817</v>
      </c>
      <c r="D53" s="53" t="n">
        <f aca="false">+Base!D53</f>
        <v>7612.0624490151</v>
      </c>
      <c r="E53" s="53" t="n">
        <f aca="false">+Base!E53</f>
        <v>7947.3144083379</v>
      </c>
      <c r="F53" s="53" t="n">
        <f aca="false">+Base!F53</f>
        <v>8249.5494073664</v>
      </c>
      <c r="G53" s="53" t="n">
        <f aca="false">+Base!G53</f>
        <v>8520.5561633235</v>
      </c>
      <c r="H53" s="53" t="n">
        <f aca="false">+Base!H53</f>
        <v>8762.4308785046</v>
      </c>
      <c r="I53" s="53" t="n">
        <f aca="false">+Base!I53</f>
        <v>8977.4350979826</v>
      </c>
      <c r="J53" s="53" t="n">
        <f aca="false">+Base!J53</f>
        <v>9167.8866567272</v>
      </c>
      <c r="K53" s="53" t="n">
        <f aca="false">+Base!K53</f>
        <v>9336.079129048</v>
      </c>
      <c r="L53" s="53" t="n">
        <f aca="false">+Base!L53</f>
        <v>9484.2248989409</v>
      </c>
      <c r="M53" s="53" t="n">
        <f aca="false">+Base!M53</f>
        <v>9614.4171827133</v>
      </c>
      <c r="N53" s="53" t="n">
        <f aca="false">+Base!N53</f>
        <v>9728.6068217838</v>
      </c>
      <c r="O53" s="53" t="n">
        <f aca="false">+Base!O53</f>
        <v>9828.5902665064</v>
      </c>
      <c r="P53" s="53" t="n">
        <f aca="false">+Base!P53</f>
        <v>9916.005792335</v>
      </c>
      <c r="Q53" s="53" t="n">
        <f aca="false">+Base!Q53</f>
        <v>9992.3355707251</v>
      </c>
      <c r="R53" s="53" t="n">
        <f aca="false">+Base!R53</f>
        <v>10058.9117304096</v>
      </c>
      <c r="S53" s="53" t="n">
        <f aca="false">+Base!S53</f>
        <v>10116.9249798906</v>
      </c>
      <c r="T53" s="53" t="n">
        <f aca="false">+Base!T53</f>
        <v>10167.4347198162</v>
      </c>
      <c r="U53" s="53" t="n">
        <f aca="false">+Base!U53</f>
        <v>10211.3798609328</v>
      </c>
      <c r="V53" s="53" t="n">
        <f aca="false">+Base!V53</f>
        <v>10249.5897887346</v>
      </c>
      <c r="W53" s="53" t="n">
        <f aca="false">+Base!W53</f>
        <v>10282.7950896782</v>
      </c>
      <c r="X53" s="53" t="n">
        <f aca="false">+Base!X53</f>
        <v>10311.6377853629</v>
      </c>
      <c r="Y53" s="53" t="n">
        <f aca="false">+Base!Y53</f>
        <v>10336.6809188678</v>
      </c>
      <c r="Z53" s="53" t="n">
        <f aca="false">+Base!Z53</f>
        <v>10358.4174087482</v>
      </c>
      <c r="AA53" s="53" t="n">
        <f aca="false">+Base!AA53</f>
        <v>10377.2781370437</v>
      </c>
      <c r="AB53" s="53" t="n">
        <f aca="false">+Base!AB53</f>
        <v>10393.63927294</v>
      </c>
      <c r="AC53" s="53" t="n">
        <f aca="false">+Base!AC53</f>
        <v>10407.8288573315</v>
      </c>
      <c r="AD53" s="53" t="n">
        <f aca="false">+Base!AD53</f>
        <v>10420.1326885111</v>
      </c>
      <c r="AE53" s="53" t="n">
        <f aca="false">+Base!AE53</f>
        <v>10430.799557918</v>
      </c>
      <c r="AF53" s="53" t="n">
        <f aca="false">+Base!AF53</f>
        <v>10440.0458890952</v>
      </c>
      <c r="AG53" s="53" t="n">
        <f aca="false">+Base!AG53</f>
        <v>10448.0598341152</v>
      </c>
      <c r="AH53" s="53" t="n">
        <f aca="false">+Base!AH53</f>
        <v>10455.0048807149</v>
      </c>
      <c r="AI53" s="53" t="n">
        <f aca="false">+Base!AI53</f>
        <v>10461.0230210058</v>
      </c>
      <c r="AJ53" s="53" t="n">
        <f aca="false">+Base!AJ53</f>
        <v>10466.2375294065</v>
      </c>
      <c r="AK53" s="53" t="n">
        <f aca="false">+Base!AK53</f>
        <v>10470.7553937935</v>
      </c>
      <c r="AL53" s="53" t="n">
        <f aca="false">+Base!AL53</f>
        <v>10474.6694400288</v>
      </c>
      <c r="AM53" s="53" t="n">
        <f aca="false">+Base!AM53</f>
        <v>10478.060186201</v>
      </c>
      <c r="AN53" s="53" t="n">
        <f aca="false">+Base!AN53</f>
        <v>10480.9974592226</v>
      </c>
      <c r="AO53" s="53" t="n">
        <f aca="false">+Base!AO53</f>
        <v>10483.5418029352</v>
      </c>
      <c r="AP53" s="53" t="n">
        <f aca="false">+Base!AP53</f>
        <v>10485.7457036401</v>
      </c>
      <c r="AQ53" s="53" t="n">
        <f aca="false">+Base!AQ53</f>
        <v>10487.654655995</v>
      </c>
      <c r="AR53" s="53" t="n">
        <f aca="false">+Base!AR53</f>
        <v>10489.3080895277</v>
      </c>
      <c r="AS53" s="53" t="n">
        <f aca="false">+Base!AS53</f>
        <v>10490.7401735831</v>
      </c>
      <c r="AT53" s="53" t="n">
        <f aca="false">+Base!AT53</f>
        <v>10491.9805163496</v>
      </c>
      <c r="AU53" s="53" t="n">
        <f aca="false">+Base!AU53</f>
        <v>10493.0547716735</v>
      </c>
      <c r="AV53" s="53" t="n">
        <f aca="false">+Base!AV53</f>
        <v>10493.985165654</v>
      </c>
      <c r="AW53" s="53" t="n">
        <f aca="false">+Base!AW53</f>
        <v>10494.7909534956</v>
      </c>
      <c r="AX53" s="53" t="n">
        <f aca="false">+Base!AX53</f>
        <v>10495.4888157582</v>
      </c>
      <c r="AY53" s="53" t="n">
        <f aca="false">+Base!AY53</f>
        <v>10496.0932019719</v>
      </c>
      <c r="AZ53" s="53" t="n">
        <f aca="false">+Base!AZ53</f>
        <v>10496.6166285535</v>
      </c>
      <c r="BA53" s="53" t="n">
        <f aca="false">+Base!BA53</f>
        <v>10497.0699370635</v>
      </c>
      <c r="BB53" s="53" t="n">
        <f aca="false">+Base!BB53</f>
        <v>10497.4625180506</v>
      </c>
      <c r="BC53" s="53" t="n">
        <f aca="false">+Base!BC53</f>
        <v>10497.8025050483</v>
      </c>
      <c r="BD53" s="53" t="n">
        <f aca="false">+Base!BD53</f>
        <v>10498.0969426852</v>
      </c>
      <c r="BE53" s="53" t="n">
        <f aca="false">+Base!BE53</f>
        <v>10498.3519323512</v>
      </c>
      <c r="BF53" s="53" t="n">
        <f aca="false">+Base!BF53</f>
        <v>10498.5727584062</v>
      </c>
      <c r="BG53" s="53" t="n">
        <f aca="false">+Base!BG53</f>
        <v>10498.7639975228</v>
      </c>
      <c r="BH53" s="53" t="n">
        <f aca="false">+Base!BH53</f>
        <v>10498.9296134125</v>
      </c>
      <c r="BI53" s="53" t="n">
        <f aca="false">+Base!BI53</f>
        <v>10499.0730388838</v>
      </c>
      <c r="BJ53" s="54"/>
      <c r="BK53" s="54"/>
      <c r="BL53" s="54"/>
      <c r="BM53" s="54"/>
      <c r="BN53" s="54"/>
      <c r="BO53" s="54"/>
      <c r="BP53" s="54"/>
      <c r="BQ53" s="54"/>
      <c r="BR53" s="54"/>
      <c r="BS53" s="54"/>
      <c r="BT53" s="54"/>
      <c r="BU53" s="54"/>
      <c r="BV53" s="54"/>
      <c r="BW53" s="54"/>
      <c r="BX53" s="54"/>
      <c r="BY53" s="54"/>
      <c r="BZ53" s="54"/>
      <c r="CA53" s="54"/>
      <c r="CB53" s="54"/>
      <c r="CC53" s="54"/>
      <c r="CD53" s="54"/>
      <c r="CE53" s="54"/>
      <c r="CF53" s="54"/>
      <c r="CG53" s="54"/>
      <c r="CH53" s="54"/>
      <c r="CI53" s="54"/>
      <c r="CJ53" s="54"/>
      <c r="CK53" s="54"/>
      <c r="CL53" s="54"/>
      <c r="CM53" s="54"/>
      <c r="CN53" s="54"/>
      <c r="CO53" s="54"/>
      <c r="CP53" s="54"/>
      <c r="CQ53" s="54"/>
      <c r="CR53" s="54"/>
      <c r="CS53" s="54"/>
      <c r="CT53" s="54"/>
      <c r="CU53" s="54"/>
      <c r="CV53" s="54"/>
      <c r="CW53" s="54"/>
      <c r="CX53" s="54"/>
      <c r="CY53" s="54"/>
      <c r="CZ53" s="54"/>
      <c r="DA53" s="54"/>
      <c r="DB53" s="54"/>
      <c r="DC53" s="54"/>
      <c r="DD53" s="54"/>
      <c r="DE53" s="54"/>
      <c r="DF53" s="54"/>
      <c r="DG53" s="54"/>
      <c r="DH53" s="54"/>
      <c r="DI53" s="54"/>
      <c r="DJ53" s="54"/>
      <c r="DK53" s="54"/>
      <c r="DL53" s="54"/>
      <c r="DM53" s="54"/>
      <c r="DN53" s="54"/>
      <c r="DO53" s="54"/>
      <c r="DP53" s="54"/>
      <c r="DQ53" s="54"/>
      <c r="DR53" s="54"/>
      <c r="DS53" s="54"/>
      <c r="DT53" s="54"/>
    </row>
    <row r="54" customFormat="false" ht="21" hidden="false" customHeight="true" outlineLevel="0" collapsed="false">
      <c r="A54" s="49" t="str">
        <f aca="false">Base!A54</f>
        <v>     Rate of pop growth (per half-decade)</v>
      </c>
      <c r="B54" s="53"/>
      <c r="C54" s="53" t="n">
        <f aca="false">+C53/B53-1</f>
        <v>0.0591534060078531</v>
      </c>
      <c r="D54" s="53" t="n">
        <f aca="false">+D53/C53-1</f>
        <v>0.051028224850995</v>
      </c>
      <c r="E54" s="53" t="n">
        <f aca="false">+E53/D53-1</f>
        <v>0.0440421977050618</v>
      </c>
      <c r="F54" s="53" t="n">
        <f aca="false">+F53/E53-1</f>
        <v>0.0380298278763718</v>
      </c>
      <c r="G54" s="53" t="n">
        <f aca="false">+G53/F53-1</f>
        <v>0.0328510979902861</v>
      </c>
      <c r="H54" s="53" t="n">
        <f aca="false">+H53/G53-1</f>
        <v>0.0283871980355277</v>
      </c>
      <c r="I54" s="53" t="n">
        <f aca="false">+I53/H53-1</f>
        <v>0.0245370516993673</v>
      </c>
      <c r="J54" s="53" t="n">
        <f aca="false">+J53/I53-1</f>
        <v>0.0212144734733195</v>
      </c>
      <c r="K54" s="53" t="n">
        <f aca="false">+K53/J53-1</f>
        <v>0.0183458280646809</v>
      </c>
      <c r="L54" s="53" t="n">
        <f aca="false">+L53/K53-1</f>
        <v>0.0158680927876849</v>
      </c>
      <c r="M54" s="53" t="n">
        <f aca="false">+M53/L53-1</f>
        <v>0.0137272455218707</v>
      </c>
      <c r="N54" s="53" t="n">
        <f aca="false">+N53/M53-1</f>
        <v>0.0118769174356002</v>
      </c>
      <c r="O54" s="53" t="n">
        <f aca="false">+O53/N53-1</f>
        <v>0.0102772623618341</v>
      </c>
      <c r="P54" s="53" t="n">
        <f aca="false">+P53/O53-1</f>
        <v>0.00889400447656175</v>
      </c>
      <c r="Q54" s="53" t="n">
        <f aca="false">+Q53/P53-1</f>
        <v>0.00769763350169694</v>
      </c>
      <c r="R54" s="53" t="n">
        <f aca="false">+R53/Q53-1</f>
        <v>0.00666272256503775</v>
      </c>
      <c r="S54" s="53" t="n">
        <f aca="false">+S53/R53-1</f>
        <v>0.00576734850009841</v>
      </c>
      <c r="T54" s="53" t="n">
        <f aca="false">+T53/S53-1</f>
        <v>0.00499259804990126</v>
      </c>
      <c r="U54" s="53" t="n">
        <f aca="false">+U53/T53-1</f>
        <v>0.004322146374931</v>
      </c>
      <c r="V54" s="53" t="n">
        <f aca="false">+V53/U53-1</f>
        <v>0.00374189662143354</v>
      </c>
      <c r="W54" s="53" t="n">
        <f aca="false">+W53/V53-1</f>
        <v>0.00323967120909519</v>
      </c>
      <c r="X54" s="53" t="n">
        <f aca="false">+X53/W53-1</f>
        <v>0.00280494704340173</v>
      </c>
      <c r="Y54" s="53" t="n">
        <f aca="false">+Y53/X53-1</f>
        <v>0.00242862812156264</v>
      </c>
      <c r="Z54" s="53" t="n">
        <f aca="false">+Z53/Y53-1</f>
        <v>0.00210285003968003</v>
      </c>
      <c r="AA54" s="53" t="n">
        <f aca="false">+AA53/Z53-1</f>
        <v>0.00182081176604942</v>
      </c>
      <c r="AB54" s="53" t="n">
        <f aca="false">+AB53/AA53-1</f>
        <v>0.00157663075810754</v>
      </c>
      <c r="AC54" s="53" t="n">
        <f aca="false">+AC53/AB53-1</f>
        <v>0.00136521809338186</v>
      </c>
      <c r="AD54" s="53" t="n">
        <f aca="false">+AD53/AC53-1</f>
        <v>0.00118217078203897</v>
      </c>
      <c r="AE54" s="53" t="n">
        <f aca="false">+AE53/AD53-1</f>
        <v>0.00102367884611132</v>
      </c>
      <c r="AF54" s="53" t="n">
        <f aca="false">+AF53/AE53-1</f>
        <v>0.000886445101917488</v>
      </c>
      <c r="AG54" s="53" t="n">
        <f aca="false">+AG53/AF53-1</f>
        <v>0.000767615880728156</v>
      </c>
      <c r="AH54" s="53" t="n">
        <f aca="false">+AH53/AG53-1</f>
        <v>0.000664721174071348</v>
      </c>
      <c r="AI54" s="53" t="n">
        <f aca="false">+AI53/AH53-1</f>
        <v>0.000575622905925277</v>
      </c>
      <c r="AJ54" s="53" t="n">
        <f aca="false">+AJ53/AI53-1</f>
        <v>0.00049847021560212</v>
      </c>
      <c r="AK54" s="53" t="n">
        <f aca="false">+AK53/AJ53-1</f>
        <v>0.000431660792553856</v>
      </c>
      <c r="AL54" s="53" t="n">
        <f aca="false">+AL53/AK53-1</f>
        <v>0.000373807436817586</v>
      </c>
      <c r="AM54" s="53" t="n">
        <f aca="false">+AM53/AL53-1</f>
        <v>0.000323709133888572</v>
      </c>
      <c r="AN54" s="53" t="n">
        <f aca="false">+AN53/AM53-1</f>
        <v>0.000280326030715816</v>
      </c>
      <c r="AO54" s="53" t="n">
        <f aca="false">+AO53/AN53-1</f>
        <v>0.000242757783550429</v>
      </c>
      <c r="AP54" s="53" t="n">
        <f aca="false">+AP53/AO53-1</f>
        <v>0.00021022482156563</v>
      </c>
      <c r="AQ54" s="53" t="n">
        <f aca="false">+AQ53/AP53-1</f>
        <v>0.000182052131422417</v>
      </c>
      <c r="AR54" s="53" t="n">
        <f aca="false">+AR53/AQ53-1</f>
        <v>0.000157655222920106</v>
      </c>
      <c r="AS54" s="53" t="n">
        <f aca="false">+AS53/AR53-1</f>
        <v>0.000136527980985734</v>
      </c>
      <c r="AT54" s="53" t="n">
        <f aca="false">+AT53/AS53-1</f>
        <v>0.000118232150065234</v>
      </c>
      <c r="AU54" s="53" t="n">
        <f aca="false">+AU53/AT53-1</f>
        <v>0.000102388230918349</v>
      </c>
      <c r="AV54" s="53" t="n">
        <f aca="false">+AV53/AU53-1</f>
        <v>8.86675997358033E-005</v>
      </c>
      <c r="AW54" s="53" t="n">
        <f aca="false">+AW53/AV53-1</f>
        <v>7.67856852168514E-005</v>
      </c>
      <c r="AX54" s="53" t="n">
        <f aca="false">+AX53/AW53-1</f>
        <v>6.64960613026011E-005</v>
      </c>
      <c r="AY54" s="53" t="n">
        <f aca="false">+AY53/AX53-1</f>
        <v>5.75853325470721E-005</v>
      </c>
      <c r="AZ54" s="53" t="n">
        <f aca="false">+AZ53/AY53-1</f>
        <v>4.98687055772162E-005</v>
      </c>
      <c r="BA54" s="53" t="n">
        <f aca="false">+BA53/AZ53-1</f>
        <v>4.31861547429691E-005</v>
      </c>
      <c r="BB54" s="53" t="n">
        <f aca="false">+BB53/BA53-1</f>
        <v>3.73991017925679E-005</v>
      </c>
      <c r="BC54" s="53" t="n">
        <f aca="false">+BC53/BB53-1</f>
        <v>3.23875409999896E-005</v>
      </c>
      <c r="BD54" s="53" t="n">
        <f aca="false">+BD53/BC53-1</f>
        <v>2.80475496428068E-005</v>
      </c>
      <c r="BE54" s="53" t="n">
        <f aca="false">+BE53/BD53-1</f>
        <v>2.42891323436467E-005</v>
      </c>
      <c r="BF54" s="53" t="n">
        <f aca="false">+BF53/BE53-1</f>
        <v>2.10343543847191E-005</v>
      </c>
      <c r="BG54" s="53" t="n">
        <f aca="false">+BG53/BF53-1</f>
        <v>1.82157252228698E-005</v>
      </c>
      <c r="BH54" s="53" t="n">
        <f aca="false">+BH53/BG53-1</f>
        <v>1.57747987992174E-005</v>
      </c>
      <c r="BI54" s="53" t="n">
        <f aca="false">+BI53/BH53-1</f>
        <v>1.36609613152761E-005</v>
      </c>
      <c r="BJ54" s="54"/>
      <c r="BK54" s="54"/>
      <c r="BL54" s="54"/>
      <c r="BM54" s="54"/>
      <c r="BN54" s="54"/>
      <c r="BO54" s="54"/>
      <c r="BP54" s="54"/>
      <c r="BQ54" s="54"/>
      <c r="BR54" s="54"/>
      <c r="BS54" s="54"/>
      <c r="BT54" s="54"/>
      <c r="BU54" s="54"/>
      <c r="BV54" s="54"/>
      <c r="BW54" s="54"/>
      <c r="BX54" s="54"/>
      <c r="BY54" s="54"/>
      <c r="BZ54" s="54"/>
      <c r="CA54" s="54"/>
      <c r="CB54" s="54"/>
      <c r="CC54" s="54"/>
      <c r="CD54" s="54"/>
      <c r="CE54" s="54"/>
      <c r="CF54" s="54"/>
      <c r="CG54" s="54"/>
      <c r="CH54" s="54"/>
      <c r="CI54" s="54"/>
      <c r="CJ54" s="54"/>
      <c r="CK54" s="54"/>
      <c r="CL54" s="54"/>
      <c r="CM54" s="54"/>
      <c r="CN54" s="54"/>
      <c r="CO54" s="54"/>
      <c r="CP54" s="54"/>
      <c r="CQ54" s="54"/>
      <c r="CR54" s="54"/>
      <c r="CS54" s="54"/>
      <c r="CT54" s="54"/>
      <c r="CU54" s="54"/>
      <c r="CV54" s="54"/>
      <c r="CW54" s="54"/>
      <c r="CX54" s="54"/>
      <c r="CY54" s="54"/>
      <c r="CZ54" s="54"/>
      <c r="DA54" s="54"/>
      <c r="DB54" s="54"/>
      <c r="DC54" s="54"/>
      <c r="DD54" s="54"/>
      <c r="DE54" s="54"/>
      <c r="DF54" s="54"/>
      <c r="DG54" s="54"/>
      <c r="DH54" s="54"/>
      <c r="DI54" s="54"/>
      <c r="DJ54" s="54"/>
      <c r="DK54" s="54"/>
      <c r="DL54" s="54"/>
      <c r="DM54" s="54"/>
      <c r="DN54" s="54"/>
      <c r="DO54" s="54"/>
      <c r="DP54" s="54"/>
      <c r="DQ54" s="54"/>
      <c r="DR54" s="54"/>
      <c r="DS54" s="54"/>
      <c r="DT54" s="54"/>
    </row>
    <row r="55" s="64" customFormat="true" ht="38.45" hidden="false" customHeight="true" outlineLevel="0" collapsed="false">
      <c r="A55" s="46" t="str">
        <f aca="false">Base!A55</f>
        <v>Global parameters</v>
      </c>
      <c r="B55" s="63"/>
      <c r="C55" s="63"/>
      <c r="D55" s="63"/>
      <c r="E55" s="63"/>
      <c r="F55" s="63"/>
      <c r="G55" s="63"/>
      <c r="H55" s="63"/>
      <c r="I55" s="63"/>
      <c r="J55" s="63"/>
      <c r="K55" s="63"/>
      <c r="L55" s="63"/>
      <c r="M55" s="63"/>
      <c r="N55" s="63"/>
      <c r="O55" s="63"/>
      <c r="P55" s="63"/>
      <c r="Q55" s="63"/>
      <c r="R55" s="63"/>
      <c r="S55" s="63"/>
      <c r="T55" s="63"/>
      <c r="U55" s="63"/>
      <c r="V55" s="63"/>
      <c r="W55" s="63"/>
      <c r="X55" s="63"/>
      <c r="Y55" s="63"/>
      <c r="Z55" s="63"/>
      <c r="AA55" s="63"/>
      <c r="AB55" s="63"/>
      <c r="AC55" s="63"/>
      <c r="AD55" s="63"/>
      <c r="AE55" s="63"/>
      <c r="AF55" s="63"/>
      <c r="AG55" s="63"/>
      <c r="AH55" s="63"/>
      <c r="AI55" s="63"/>
      <c r="AJ55" s="63"/>
      <c r="AK55" s="63"/>
      <c r="AL55" s="63"/>
      <c r="AM55" s="63"/>
      <c r="AN55" s="63"/>
      <c r="AO55" s="63"/>
      <c r="AP55" s="63"/>
      <c r="AQ55" s="63"/>
      <c r="AR55" s="63"/>
      <c r="AS55" s="63"/>
      <c r="AT55" s="63"/>
      <c r="AU55" s="63"/>
      <c r="AV55" s="63"/>
      <c r="AW55" s="63"/>
      <c r="AX55" s="63"/>
      <c r="AY55" s="63"/>
      <c r="AZ55" s="63"/>
      <c r="BA55" s="63"/>
      <c r="BB55" s="63"/>
      <c r="BC55" s="63"/>
      <c r="BD55" s="63"/>
      <c r="BE55" s="63"/>
      <c r="BF55" s="63"/>
      <c r="BG55" s="63"/>
      <c r="BH55" s="63"/>
      <c r="BI55" s="63"/>
    </row>
    <row r="56" s="67" customFormat="true" ht="21" hidden="false" customHeight="true" outlineLevel="0" collapsed="false">
      <c r="A56" s="48" t="str">
        <f aca="false">Base!A56</f>
        <v>CARBON LIMITS</v>
      </c>
      <c r="B56" s="66"/>
      <c r="C56" s="66"/>
      <c r="D56" s="66"/>
      <c r="E56" s="66"/>
      <c r="F56" s="66"/>
      <c r="G56" s="66"/>
      <c r="H56" s="66"/>
      <c r="I56" s="66"/>
      <c r="J56" s="66"/>
      <c r="K56" s="66"/>
      <c r="L56" s="66"/>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row>
    <row r="57" s="67" customFormat="true" ht="21" hidden="false" customHeight="true" outlineLevel="0" collapsed="false">
      <c r="A57" s="49" t="str">
        <f aca="false">Base!A57</f>
        <v>Maximum carbon resources (GtC)</v>
      </c>
      <c r="B57" s="53" t="n">
        <f aca="false">+Base!B57</f>
        <v>6000</v>
      </c>
      <c r="C57" s="66"/>
      <c r="D57" s="66"/>
      <c r="E57" s="66"/>
      <c r="F57" s="66"/>
      <c r="G57" s="66"/>
      <c r="H57" s="66"/>
      <c r="I57" s="66"/>
      <c r="J57" s="66"/>
      <c r="K57" s="66"/>
      <c r="L57" s="66"/>
      <c r="M57" s="66"/>
      <c r="N57" s="66"/>
      <c r="O57" s="66"/>
      <c r="P57" s="66"/>
      <c r="Q57" s="66"/>
      <c r="R57" s="66"/>
      <c r="S57" s="66"/>
      <c r="T57" s="66"/>
      <c r="U57" s="66"/>
      <c r="V57" s="66"/>
      <c r="W57" s="66"/>
      <c r="X57" s="66"/>
      <c r="Y57" s="66"/>
      <c r="Z57" s="66"/>
      <c r="AA57" s="66"/>
      <c r="AB57" s="66"/>
      <c r="AC57" s="66"/>
      <c r="AD57" s="66"/>
      <c r="AE57" s="66"/>
      <c r="AF57" s="66"/>
      <c r="AG57" s="66"/>
      <c r="AH57" s="66"/>
      <c r="AI57" s="66"/>
      <c r="AJ57" s="66"/>
      <c r="AK57" s="66"/>
      <c r="AL57" s="66"/>
      <c r="AM57" s="66"/>
      <c r="AN57" s="66"/>
      <c r="AO57" s="66"/>
      <c r="AP57" s="66"/>
      <c r="AQ57" s="66"/>
      <c r="AR57" s="66"/>
      <c r="AS57" s="66"/>
      <c r="AT57" s="66"/>
      <c r="AU57" s="66"/>
      <c r="AV57" s="66"/>
      <c r="AW57" s="66"/>
      <c r="AX57" s="66"/>
      <c r="AY57" s="66"/>
      <c r="AZ57" s="66"/>
      <c r="BA57" s="66"/>
      <c r="BB57" s="66"/>
      <c r="BC57" s="66"/>
      <c r="BD57" s="66"/>
      <c r="BE57" s="66"/>
      <c r="BF57" s="66"/>
      <c r="BG57" s="66"/>
      <c r="BH57" s="66"/>
      <c r="BI57" s="66"/>
    </row>
    <row r="58" s="67" customFormat="true" ht="21" hidden="false" customHeight="true" outlineLevel="0" collapsed="false">
      <c r="A58" s="48" t="str">
        <f aca="false">Base!A58</f>
        <v>CARBON CYCLE INITIAL CONDITIONS</v>
      </c>
      <c r="B58" s="66"/>
      <c r="C58" s="66"/>
      <c r="D58" s="66"/>
      <c r="E58" s="66"/>
      <c r="F58" s="66"/>
      <c r="G58" s="66"/>
      <c r="H58" s="66"/>
      <c r="I58" s="66"/>
      <c r="J58" s="66"/>
      <c r="K58" s="66"/>
      <c r="L58" s="66"/>
      <c r="M58" s="66"/>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row>
    <row r="59" s="67" customFormat="true" ht="21" hidden="false" customHeight="true" outlineLevel="0" collapsed="false">
      <c r="A59" s="49" t="str">
        <f aca="false">Base!A59</f>
        <v>Initial atmospheric concentration of CO2 (GTC), 2010</v>
      </c>
      <c r="B59" s="69"/>
      <c r="C59" s="69"/>
      <c r="D59" s="66"/>
      <c r="E59" s="66"/>
      <c r="F59" s="66"/>
      <c r="G59" s="66"/>
      <c r="H59" s="66"/>
      <c r="I59" s="66"/>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row>
    <row r="60" s="67" customFormat="true" ht="21" hidden="false" customHeight="true" outlineLevel="0" collapsed="false">
      <c r="A60" s="49" t="str">
        <f aca="false">Base!A60</f>
        <v>  At end 2010</v>
      </c>
      <c r="B60" s="53" t="n">
        <f aca="false">+Base!B60</f>
        <v>830.4</v>
      </c>
      <c r="C60" s="66"/>
      <c r="D60" s="66"/>
      <c r="E60" s="66"/>
      <c r="F60" s="66"/>
      <c r="G60" s="66"/>
      <c r="H60" s="66"/>
      <c r="I60" s="66"/>
      <c r="J60" s="66"/>
      <c r="K60" s="66"/>
      <c r="L60" s="66"/>
      <c r="M60" s="66"/>
      <c r="N60" s="66"/>
      <c r="O60" s="66"/>
      <c r="P60" s="66"/>
      <c r="Q60" s="66"/>
      <c r="R60" s="66"/>
      <c r="S60" s="66"/>
      <c r="T60" s="66"/>
      <c r="U60" s="66"/>
      <c r="V60" s="66"/>
      <c r="W60" s="66"/>
      <c r="X60" s="66"/>
      <c r="Y60" s="66"/>
      <c r="Z60" s="66"/>
      <c r="AA60" s="66"/>
      <c r="AB60" s="66"/>
      <c r="AC60" s="66"/>
      <c r="AD60" s="66"/>
      <c r="AE60" s="66"/>
      <c r="AF60" s="66"/>
      <c r="AG60" s="66"/>
      <c r="AH60" s="66"/>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6"/>
      <c r="BH60" s="66"/>
      <c r="BI60" s="66"/>
    </row>
    <row r="61" s="67" customFormat="true" ht="21" hidden="false" customHeight="true" outlineLevel="0" collapsed="false">
      <c r="A61" s="49" t="n">
        <f aca="false">Base!A61</f>
        <v>0</v>
      </c>
      <c r="B61" s="53" t="n">
        <f aca="false">+Base!B61</f>
        <v>0</v>
      </c>
      <c r="C61" s="66"/>
      <c r="D61" s="66"/>
      <c r="E61" s="66"/>
      <c r="F61" s="66"/>
      <c r="G61" s="66"/>
      <c r="H61" s="66"/>
      <c r="I61" s="66"/>
      <c r="J61" s="66"/>
      <c r="K61" s="66"/>
      <c r="L61" s="66"/>
      <c r="M61" s="66"/>
      <c r="N61" s="66"/>
      <c r="O61" s="66"/>
      <c r="P61" s="66"/>
      <c r="Q61" s="66"/>
      <c r="R61" s="66"/>
      <c r="S61" s="66"/>
      <c r="T61" s="66"/>
      <c r="U61" s="66"/>
      <c r="V61" s="66"/>
      <c r="W61" s="66"/>
      <c r="X61" s="66"/>
      <c r="Y61" s="66"/>
      <c r="Z61" s="66"/>
      <c r="AA61" s="66"/>
      <c r="AB61" s="66"/>
      <c r="AC61" s="66"/>
      <c r="AD61" s="66"/>
      <c r="AE61" s="66"/>
      <c r="AF61" s="66"/>
      <c r="AG61" s="66"/>
      <c r="AH61" s="66"/>
      <c r="AI61" s="66"/>
      <c r="AJ61" s="66"/>
      <c r="AK61" s="66"/>
      <c r="AL61" s="66"/>
      <c r="AM61" s="66"/>
      <c r="AN61" s="66"/>
      <c r="AO61" s="66"/>
      <c r="AP61" s="66"/>
      <c r="AQ61" s="66"/>
      <c r="AR61" s="66"/>
      <c r="AS61" s="66"/>
      <c r="AT61" s="66"/>
      <c r="AU61" s="66"/>
      <c r="AV61" s="66"/>
      <c r="AW61" s="66"/>
      <c r="AX61" s="66"/>
      <c r="AY61" s="66"/>
      <c r="AZ61" s="66"/>
      <c r="BA61" s="66"/>
      <c r="BB61" s="66"/>
      <c r="BC61" s="66"/>
      <c r="BD61" s="66"/>
      <c r="BE61" s="66"/>
      <c r="BF61" s="66"/>
      <c r="BG61" s="66"/>
      <c r="BH61" s="66"/>
      <c r="BI61" s="66"/>
    </row>
    <row r="62" s="67" customFormat="true" ht="21" hidden="false" customHeight="true" outlineLevel="0" collapsed="false">
      <c r="A62" s="49" t="str">
        <f aca="false">Base!A62</f>
        <v>CO2 in biosphere/shallow oceans (GTC), 2010</v>
      </c>
      <c r="B62" s="53" t="n">
        <f aca="false">+Base!B62</f>
        <v>1527</v>
      </c>
      <c r="C62" s="66"/>
      <c r="D62" s="66"/>
      <c r="E62" s="66"/>
      <c r="F62" s="66"/>
      <c r="G62" s="66"/>
      <c r="H62" s="66"/>
      <c r="I62" s="66"/>
      <c r="J62" s="66"/>
      <c r="K62" s="66"/>
      <c r="L62" s="66"/>
      <c r="M62" s="66"/>
      <c r="N62" s="66"/>
      <c r="O62" s="66"/>
      <c r="P62" s="66"/>
      <c r="Q62" s="66"/>
      <c r="R62" s="66"/>
      <c r="S62" s="66"/>
      <c r="T62" s="66"/>
      <c r="U62" s="66"/>
      <c r="V62" s="66"/>
      <c r="W62" s="66"/>
      <c r="X62" s="66"/>
      <c r="Y62" s="66"/>
      <c r="Z62" s="66"/>
      <c r="AA62" s="66"/>
      <c r="AB62" s="66"/>
      <c r="AC62" s="66"/>
      <c r="AD62" s="66"/>
      <c r="AE62" s="66"/>
      <c r="AF62" s="66"/>
      <c r="AG62" s="66"/>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6"/>
      <c r="BH62" s="66"/>
      <c r="BI62" s="66"/>
    </row>
    <row r="63" s="67" customFormat="true" ht="21" hidden="false" customHeight="true" outlineLevel="0" collapsed="false">
      <c r="A63" s="49" t="str">
        <f aca="false">Base!A63</f>
        <v>Initial concentration of CO2 in deep oceans (GTC), 2010</v>
      </c>
      <c r="B63" s="53" t="n">
        <f aca="false">+Base!B63</f>
        <v>10010</v>
      </c>
      <c r="C63" s="66"/>
      <c r="D63" s="66"/>
      <c r="E63" s="66"/>
      <c r="F63" s="66"/>
      <c r="G63" s="66"/>
      <c r="H63" s="66"/>
      <c r="I63" s="66"/>
      <c r="J63" s="66"/>
      <c r="K63" s="66"/>
      <c r="L63" s="66"/>
      <c r="M63" s="66"/>
      <c r="N63" s="66"/>
      <c r="O63" s="66"/>
      <c r="P63" s="66"/>
      <c r="Q63" s="66"/>
      <c r="R63" s="66"/>
      <c r="S63" s="66"/>
      <c r="T63" s="66"/>
      <c r="U63" s="66"/>
      <c r="V63" s="66"/>
      <c r="W63" s="66"/>
      <c r="X63" s="66"/>
      <c r="Y63" s="66"/>
      <c r="Z63" s="66"/>
      <c r="AA63" s="66"/>
      <c r="AB63" s="66"/>
      <c r="AC63" s="66"/>
      <c r="AD63" s="66"/>
      <c r="AE63" s="66"/>
      <c r="AF63" s="66"/>
      <c r="AG63" s="66"/>
      <c r="AH63" s="66"/>
      <c r="AI63" s="66"/>
      <c r="AJ63" s="66"/>
      <c r="AK63" s="66"/>
      <c r="AL63" s="66"/>
      <c r="AM63" s="66"/>
      <c r="AN63" s="66"/>
      <c r="AO63" s="66"/>
      <c r="AP63" s="66"/>
      <c r="AQ63" s="66"/>
      <c r="AR63" s="66"/>
      <c r="AS63" s="66"/>
      <c r="AT63" s="66"/>
      <c r="AU63" s="66"/>
      <c r="AV63" s="66"/>
      <c r="AW63" s="66"/>
      <c r="AX63" s="66"/>
      <c r="AY63" s="66"/>
      <c r="AZ63" s="66"/>
      <c r="BA63" s="66"/>
      <c r="BB63" s="66"/>
      <c r="BC63" s="66"/>
      <c r="BD63" s="66"/>
      <c r="BE63" s="66"/>
      <c r="BF63" s="66"/>
      <c r="BG63" s="66"/>
      <c r="BH63" s="66"/>
      <c r="BI63" s="66"/>
    </row>
    <row r="64" s="67" customFormat="true" ht="21" hidden="false" customHeight="true" outlineLevel="0" collapsed="false">
      <c r="A64" s="48" t="str">
        <f aca="false">Base!A64</f>
        <v>CARBON CYCLE PARAMETERS (per 5 year period)</v>
      </c>
      <c r="B64" s="66"/>
      <c r="C64" s="66"/>
      <c r="D64" s="66"/>
      <c r="E64" s="66"/>
      <c r="F64" s="66"/>
      <c r="G64" s="66"/>
      <c r="H64" s="66"/>
      <c r="I64" s="66"/>
      <c r="J64" s="66"/>
      <c r="K64" s="66"/>
      <c r="L64" s="66"/>
      <c r="M64" s="66"/>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row>
    <row r="65" s="67" customFormat="true" ht="21" hidden="false" customHeight="true" outlineLevel="0" collapsed="false">
      <c r="A65" s="49" t="str">
        <f aca="false">Base!A65</f>
        <v>      Atmosphere to atmosphere (b11)</v>
      </c>
      <c r="B65" s="53" t="n">
        <f aca="false">+Base!B65</f>
        <v>0.912</v>
      </c>
      <c r="C65" s="66"/>
      <c r="D65" s="66"/>
      <c r="E65" s="66"/>
      <c r="F65" s="66"/>
      <c r="G65" s="66"/>
      <c r="H65" s="66"/>
      <c r="I65" s="66"/>
      <c r="J65" s="66"/>
      <c r="K65" s="66"/>
      <c r="L65" s="66"/>
      <c r="M65" s="66"/>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row>
    <row r="66" s="67" customFormat="true" ht="21" hidden="false" customHeight="true" outlineLevel="0" collapsed="false">
      <c r="A66" s="49" t="str">
        <f aca="false">Base!A66</f>
        <v>       Biosphere/shallow oceans to atmosphere (b21)</v>
      </c>
      <c r="B66" s="53" t="n">
        <f aca="false">+Base!B66</f>
        <v>0.0383288888888889</v>
      </c>
      <c r="C66" s="66"/>
      <c r="D66" s="66"/>
      <c r="E66" s="66"/>
      <c r="F66" s="66"/>
      <c r="G66" s="66"/>
      <c r="H66" s="66"/>
      <c r="I66" s="66"/>
      <c r="J66" s="66"/>
      <c r="K66" s="66"/>
      <c r="L66" s="66"/>
      <c r="M66" s="66"/>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6"/>
      <c r="BH66" s="66"/>
      <c r="BI66" s="66"/>
    </row>
    <row r="67" s="67" customFormat="true" ht="21" hidden="false" customHeight="true" outlineLevel="0" collapsed="false">
      <c r="A67" s="49" t="str">
        <f aca="false">Base!A67</f>
        <v>      Atmosphere to biosphere/shallow oceans (b12)</v>
      </c>
      <c r="B67" s="53" t="n">
        <f aca="false">+Base!B67</f>
        <v>0.088</v>
      </c>
      <c r="C67" s="66"/>
      <c r="D67" s="66"/>
      <c r="E67" s="66"/>
      <c r="F67" s="66"/>
      <c r="G67" s="66"/>
      <c r="H67" s="66"/>
      <c r="I67" s="66"/>
      <c r="J67" s="66"/>
      <c r="K67" s="66"/>
      <c r="L67" s="66"/>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row>
    <row r="68" s="67" customFormat="true" ht="21" hidden="false" customHeight="true" outlineLevel="0" collapsed="false">
      <c r="A68" s="49" t="str">
        <f aca="false">Base!A68</f>
        <v>      Biosphere/shallow oceans to B/SO (b22)</v>
      </c>
      <c r="B68" s="53" t="n">
        <f aca="false">+Base!B68</f>
        <v>0.959171111111111</v>
      </c>
      <c r="C68" s="66"/>
      <c r="D68" s="66"/>
      <c r="E68" s="66"/>
      <c r="F68" s="66"/>
      <c r="G68" s="66"/>
      <c r="H68" s="66"/>
      <c r="I68" s="66"/>
      <c r="J68" s="66"/>
      <c r="K68" s="66"/>
      <c r="L68" s="66"/>
      <c r="M68" s="66"/>
      <c r="N68" s="66"/>
      <c r="O68" s="66"/>
      <c r="P68" s="66"/>
      <c r="Q68" s="66"/>
      <c r="R68" s="66"/>
      <c r="S68" s="66"/>
      <c r="T68" s="66"/>
      <c r="U68" s="66"/>
      <c r="V68" s="66"/>
      <c r="W68" s="66"/>
      <c r="X68" s="66"/>
      <c r="Y68" s="66"/>
      <c r="Z68" s="66"/>
      <c r="AA68" s="66"/>
      <c r="AB68" s="66"/>
      <c r="AC68" s="66"/>
      <c r="AD68" s="66"/>
      <c r="AE68" s="66"/>
      <c r="AF68" s="66"/>
      <c r="AG68" s="66"/>
      <c r="AH68" s="66"/>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6"/>
      <c r="BH68" s="66"/>
      <c r="BI68" s="66"/>
    </row>
    <row r="69" s="67" customFormat="true" ht="21" hidden="false" customHeight="true" outlineLevel="0" collapsed="false">
      <c r="A69" s="49" t="str">
        <f aca="false">Base!A69</f>
        <v>      Deep oceans to biosphere/shallow oceans (b32)</v>
      </c>
      <c r="B69" s="53" t="n">
        <f aca="false">+Base!B69</f>
        <v>0.0003375</v>
      </c>
      <c r="C69" s="66"/>
      <c r="D69" s="66"/>
      <c r="E69" s="66"/>
      <c r="F69" s="66"/>
      <c r="G69" s="66"/>
      <c r="H69" s="66"/>
      <c r="I69" s="66"/>
      <c r="J69" s="66"/>
      <c r="K69" s="66"/>
      <c r="L69" s="66"/>
      <c r="M69" s="66"/>
      <c r="N69" s="66"/>
      <c r="O69" s="66"/>
      <c r="P69" s="66"/>
      <c r="Q69" s="66"/>
      <c r="R69" s="66"/>
      <c r="S69" s="66"/>
      <c r="T69" s="66"/>
      <c r="U69" s="66"/>
      <c r="V69" s="66"/>
      <c r="W69" s="66"/>
      <c r="X69" s="66"/>
      <c r="Y69" s="66"/>
      <c r="Z69" s="66"/>
      <c r="AA69" s="66"/>
      <c r="AB69" s="66"/>
      <c r="AC69" s="66"/>
      <c r="AD69" s="66"/>
      <c r="AE69" s="66"/>
      <c r="AF69" s="66"/>
      <c r="AG69" s="66"/>
      <c r="AH69" s="66"/>
      <c r="AI69" s="66"/>
      <c r="AJ69" s="66"/>
      <c r="AK69" s="66"/>
      <c r="AL69" s="66"/>
      <c r="AM69" s="66"/>
      <c r="AN69" s="66"/>
      <c r="AO69" s="66"/>
      <c r="AP69" s="66"/>
      <c r="AQ69" s="66"/>
      <c r="AR69" s="66"/>
      <c r="AS69" s="66"/>
      <c r="AT69" s="66"/>
      <c r="AU69" s="66"/>
      <c r="AV69" s="66"/>
      <c r="AW69" s="66"/>
      <c r="AX69" s="66"/>
      <c r="AY69" s="66"/>
      <c r="AZ69" s="66"/>
      <c r="BA69" s="66"/>
      <c r="BB69" s="66"/>
      <c r="BC69" s="66"/>
      <c r="BD69" s="66"/>
      <c r="BE69" s="66"/>
      <c r="BF69" s="66"/>
      <c r="BG69" s="66"/>
      <c r="BH69" s="66"/>
      <c r="BI69" s="66"/>
    </row>
    <row r="70" s="67" customFormat="true" ht="21" hidden="false" customHeight="true" outlineLevel="0" collapsed="false">
      <c r="A70" s="49" t="str">
        <f aca="false">Base!A70</f>
        <v>      Biosphere/shallow oceans to deep oceans (b23)</v>
      </c>
      <c r="B70" s="53" t="n">
        <f aca="false">+Base!B70</f>
        <v>0.0025</v>
      </c>
      <c r="C70" s="66"/>
      <c r="D70" s="66"/>
      <c r="E70" s="66"/>
      <c r="F70" s="66"/>
      <c r="G70" s="66"/>
      <c r="H70" s="66"/>
      <c r="I70" s="66"/>
      <c r="J70" s="66"/>
      <c r="K70" s="66"/>
      <c r="L70" s="66"/>
      <c r="M70" s="66"/>
      <c r="N70" s="66"/>
      <c r="O70" s="66"/>
      <c r="P70" s="66"/>
      <c r="Q70" s="66"/>
      <c r="R70" s="66"/>
      <c r="S70" s="66"/>
      <c r="T70" s="66"/>
      <c r="U70" s="66"/>
      <c r="V70" s="66"/>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6"/>
      <c r="BH70" s="66"/>
      <c r="BI70" s="66"/>
    </row>
    <row r="71" s="67" customFormat="true" ht="21" hidden="false" customHeight="true" outlineLevel="0" collapsed="false">
      <c r="A71" s="49" t="str">
        <f aca="false">Base!A71</f>
        <v>      Deep oceans to deep oceans (b33)</v>
      </c>
      <c r="B71" s="53" t="n">
        <f aca="false">+Base!B71</f>
        <v>0.9996625</v>
      </c>
      <c r="C71" s="66"/>
      <c r="D71" s="66"/>
      <c r="E71" s="66"/>
      <c r="F71" s="66"/>
      <c r="G71" s="66"/>
      <c r="H71" s="66"/>
      <c r="I71" s="66"/>
      <c r="J71" s="66"/>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row>
    <row r="72" s="67" customFormat="true" ht="21" hidden="false" customHeight="true" outlineLevel="0" collapsed="false">
      <c r="A72" s="48" t="str">
        <f aca="false">Base!A72</f>
        <v>TEMPERATURE DATA</v>
      </c>
      <c r="B72" s="66"/>
      <c r="C72" s="66"/>
      <c r="D72" s="66"/>
      <c r="E72" s="66"/>
      <c r="F72" s="66"/>
      <c r="G72" s="66"/>
      <c r="H72" s="66"/>
      <c r="I72" s="66"/>
      <c r="J72" s="66"/>
      <c r="K72" s="66"/>
      <c r="L72" s="66"/>
      <c r="M72" s="66"/>
      <c r="N72" s="66"/>
      <c r="O72" s="66"/>
      <c r="P72" s="66"/>
      <c r="Q72" s="66"/>
      <c r="R72" s="66"/>
      <c r="S72" s="66"/>
      <c r="T72" s="66"/>
      <c r="U72" s="66"/>
      <c r="V72" s="66"/>
      <c r="W72" s="66"/>
      <c r="X72" s="66"/>
      <c r="Y72" s="66"/>
      <c r="Z72" s="66"/>
      <c r="AA72" s="66"/>
      <c r="AB72" s="66"/>
      <c r="AC72" s="66"/>
      <c r="AD72" s="66"/>
      <c r="AE72" s="66"/>
      <c r="AF72" s="66"/>
      <c r="AG72" s="66"/>
      <c r="AH72" s="66"/>
      <c r="AI72" s="66"/>
      <c r="AJ72" s="66"/>
      <c r="AK72" s="66"/>
      <c r="AL72" s="66"/>
      <c r="AM72" s="66"/>
      <c r="AN72" s="66"/>
      <c r="AO72" s="66"/>
      <c r="AP72" s="66"/>
      <c r="AQ72" s="66"/>
      <c r="AR72" s="66"/>
      <c r="AS72" s="66"/>
      <c r="AT72" s="66"/>
      <c r="AU72" s="66"/>
      <c r="AV72" s="66"/>
      <c r="AW72" s="66"/>
      <c r="AX72" s="66"/>
      <c r="AY72" s="66"/>
      <c r="AZ72" s="66"/>
      <c r="BA72" s="66"/>
      <c r="BB72" s="66"/>
      <c r="BC72" s="66"/>
      <c r="BD72" s="66"/>
      <c r="BE72" s="66"/>
      <c r="BF72" s="66"/>
      <c r="BG72" s="66"/>
      <c r="BH72" s="66"/>
      <c r="BI72" s="66"/>
    </row>
    <row r="73" s="67" customFormat="true" ht="21" hidden="false" customHeight="true" outlineLevel="0" collapsed="false">
      <c r="A73" s="49" t="str">
        <f aca="false">Base!A73</f>
        <v>Exogenous forcing (Watts per square meter)</v>
      </c>
      <c r="B73" s="53" t="n">
        <f aca="false">+Base!B73</f>
        <v>0.25</v>
      </c>
      <c r="C73" s="53" t="n">
        <f aca="false">+Base!C73</f>
        <v>0.275</v>
      </c>
      <c r="D73" s="53" t="n">
        <f aca="false">+Base!D73</f>
        <v>0.3</v>
      </c>
      <c r="E73" s="53" t="n">
        <f aca="false">+Base!E73</f>
        <v>0.325</v>
      </c>
      <c r="F73" s="53" t="n">
        <f aca="false">+Base!F73</f>
        <v>0.35</v>
      </c>
      <c r="G73" s="53" t="n">
        <f aca="false">+Base!G73</f>
        <v>0.375</v>
      </c>
      <c r="H73" s="53" t="n">
        <f aca="false">+Base!H73</f>
        <v>0.4</v>
      </c>
      <c r="I73" s="53" t="n">
        <f aca="false">+Base!I73</f>
        <v>0.425</v>
      </c>
      <c r="J73" s="53" t="n">
        <f aca="false">+Base!J73</f>
        <v>0.45</v>
      </c>
      <c r="K73" s="53" t="n">
        <f aca="false">+Base!K73</f>
        <v>0.475</v>
      </c>
      <c r="L73" s="53" t="n">
        <f aca="false">+Base!L73</f>
        <v>0.5</v>
      </c>
      <c r="M73" s="53" t="n">
        <f aca="false">+Base!M73</f>
        <v>0.525</v>
      </c>
      <c r="N73" s="53" t="n">
        <f aca="false">+Base!N73</f>
        <v>0.55</v>
      </c>
      <c r="O73" s="53" t="n">
        <f aca="false">+Base!O73</f>
        <v>0.575</v>
      </c>
      <c r="P73" s="53" t="n">
        <f aca="false">+Base!P73</f>
        <v>0.6</v>
      </c>
      <c r="Q73" s="53" t="n">
        <f aca="false">+Base!Q73</f>
        <v>0.625</v>
      </c>
      <c r="R73" s="53" t="n">
        <f aca="false">+Base!R73</f>
        <v>0.65</v>
      </c>
      <c r="S73" s="53" t="n">
        <f aca="false">+Base!S73</f>
        <v>0.675</v>
      </c>
      <c r="T73" s="53" t="n">
        <f aca="false">+Base!T73</f>
        <v>0.7</v>
      </c>
      <c r="U73" s="53" t="n">
        <f aca="false">+Base!U73</f>
        <v>0.7</v>
      </c>
      <c r="V73" s="53" t="n">
        <f aca="false">+Base!V73</f>
        <v>0.7</v>
      </c>
      <c r="W73" s="53" t="n">
        <f aca="false">+Base!W73</f>
        <v>0.7</v>
      </c>
      <c r="X73" s="53" t="n">
        <f aca="false">+Base!X73</f>
        <v>0.7</v>
      </c>
      <c r="Y73" s="53" t="n">
        <f aca="false">+Base!Y73</f>
        <v>0.7</v>
      </c>
      <c r="Z73" s="53" t="n">
        <f aca="false">+Base!Z73</f>
        <v>0.7</v>
      </c>
      <c r="AA73" s="53" t="n">
        <f aca="false">+Base!AA73</f>
        <v>0.7</v>
      </c>
      <c r="AB73" s="53" t="n">
        <f aca="false">+Base!AB73</f>
        <v>0.7</v>
      </c>
      <c r="AC73" s="53" t="n">
        <f aca="false">+Base!AC73</f>
        <v>0.7</v>
      </c>
      <c r="AD73" s="53" t="n">
        <f aca="false">+Base!AD73</f>
        <v>0.7</v>
      </c>
      <c r="AE73" s="53" t="n">
        <f aca="false">+Base!AE73</f>
        <v>0.7</v>
      </c>
      <c r="AF73" s="53" t="n">
        <f aca="false">+Base!AF73</f>
        <v>0.7</v>
      </c>
      <c r="AG73" s="53" t="n">
        <f aca="false">+Base!AG73</f>
        <v>0.7</v>
      </c>
      <c r="AH73" s="53" t="n">
        <f aca="false">+Base!AH73</f>
        <v>0.7</v>
      </c>
      <c r="AI73" s="53" t="n">
        <f aca="false">+Base!AI73</f>
        <v>0.7</v>
      </c>
      <c r="AJ73" s="53" t="n">
        <f aca="false">+Base!AJ73</f>
        <v>0.7</v>
      </c>
      <c r="AK73" s="53" t="n">
        <f aca="false">+Base!AK73</f>
        <v>0.7</v>
      </c>
      <c r="AL73" s="53" t="n">
        <f aca="false">+Base!AL73</f>
        <v>0.7</v>
      </c>
      <c r="AM73" s="53" t="n">
        <f aca="false">+Base!AM73</f>
        <v>0.7</v>
      </c>
      <c r="AN73" s="53" t="n">
        <f aca="false">+Base!AN73</f>
        <v>0.7</v>
      </c>
      <c r="AO73" s="53" t="n">
        <f aca="false">+Base!AO73</f>
        <v>0.7</v>
      </c>
      <c r="AP73" s="53" t="n">
        <f aca="false">+Base!AP73</f>
        <v>0.7</v>
      </c>
      <c r="AQ73" s="53" t="n">
        <f aca="false">+Base!AQ73</f>
        <v>0.7</v>
      </c>
      <c r="AR73" s="53" t="n">
        <f aca="false">+Base!AR73</f>
        <v>0.7</v>
      </c>
      <c r="AS73" s="53" t="n">
        <f aca="false">+Base!AS73</f>
        <v>0.7</v>
      </c>
      <c r="AT73" s="53" t="n">
        <f aca="false">+Base!AT73</f>
        <v>0.7</v>
      </c>
      <c r="AU73" s="53" t="n">
        <f aca="false">+Base!AU73</f>
        <v>0.7</v>
      </c>
      <c r="AV73" s="53" t="n">
        <f aca="false">+Base!AV73</f>
        <v>0.7</v>
      </c>
      <c r="AW73" s="53" t="n">
        <f aca="false">+Base!AW73</f>
        <v>0.7</v>
      </c>
      <c r="AX73" s="53" t="n">
        <f aca="false">+Base!AX73</f>
        <v>0.7</v>
      </c>
      <c r="AY73" s="53" t="n">
        <f aca="false">+Base!AY73</f>
        <v>0.7</v>
      </c>
      <c r="AZ73" s="53" t="n">
        <f aca="false">+Base!AZ73</f>
        <v>0.7</v>
      </c>
      <c r="BA73" s="53" t="n">
        <f aca="false">+Base!BA73</f>
        <v>0.7</v>
      </c>
      <c r="BB73" s="53" t="n">
        <f aca="false">+Base!BB73</f>
        <v>0.7</v>
      </c>
      <c r="BC73" s="53" t="n">
        <f aca="false">+Base!BC73</f>
        <v>0.7</v>
      </c>
      <c r="BD73" s="53" t="n">
        <f aca="false">+Base!BD73</f>
        <v>0.7</v>
      </c>
      <c r="BE73" s="53" t="n">
        <f aca="false">+Base!BE73</f>
        <v>0.7</v>
      </c>
      <c r="BF73" s="53" t="n">
        <f aca="false">+Base!BF73</f>
        <v>0.7</v>
      </c>
      <c r="BG73" s="53" t="n">
        <f aca="false">+Base!BG73</f>
        <v>0.7</v>
      </c>
      <c r="BH73" s="53" t="n">
        <f aca="false">+Base!BH73</f>
        <v>0.7</v>
      </c>
      <c r="BI73" s="53" t="n">
        <f aca="false">+Base!BI73</f>
        <v>0.7</v>
      </c>
      <c r="BJ73" s="72"/>
      <c r="BK73" s="72"/>
      <c r="BL73" s="72"/>
      <c r="BM73" s="72"/>
      <c r="BN73" s="72"/>
      <c r="BO73" s="72"/>
      <c r="BP73" s="72"/>
      <c r="BQ73" s="72"/>
      <c r="BR73" s="72"/>
      <c r="BS73" s="72"/>
      <c r="BT73" s="72"/>
      <c r="BU73" s="72"/>
      <c r="BV73" s="72"/>
      <c r="BW73" s="72"/>
      <c r="BX73" s="72"/>
      <c r="BY73" s="72"/>
      <c r="BZ73" s="72"/>
      <c r="CA73" s="72"/>
      <c r="CB73" s="72"/>
      <c r="CC73" s="72"/>
      <c r="CD73" s="72"/>
      <c r="CE73" s="72"/>
      <c r="CF73" s="72"/>
      <c r="CG73" s="72"/>
      <c r="CH73" s="72"/>
      <c r="CI73" s="72"/>
      <c r="CJ73" s="72"/>
      <c r="CK73" s="72"/>
      <c r="CL73" s="72"/>
      <c r="CM73" s="72"/>
      <c r="CN73" s="72"/>
      <c r="CO73" s="72"/>
      <c r="CP73" s="72"/>
      <c r="CQ73" s="72"/>
      <c r="CR73" s="72"/>
      <c r="CS73" s="72"/>
      <c r="CT73" s="72"/>
      <c r="CU73" s="72"/>
      <c r="CV73" s="72"/>
      <c r="CW73" s="72"/>
      <c r="CX73" s="72"/>
      <c r="CY73" s="72"/>
      <c r="CZ73" s="72"/>
      <c r="DA73" s="72"/>
      <c r="DB73" s="72"/>
      <c r="DC73" s="72"/>
      <c r="DD73" s="72"/>
      <c r="DE73" s="72"/>
      <c r="DF73" s="72"/>
      <c r="DG73" s="72"/>
      <c r="DH73" s="72"/>
      <c r="DI73" s="72"/>
      <c r="DJ73" s="72"/>
      <c r="DK73" s="72"/>
      <c r="DL73" s="72"/>
      <c r="DM73" s="72"/>
      <c r="DN73" s="72"/>
      <c r="DO73" s="72"/>
      <c r="DP73" s="72"/>
      <c r="DQ73" s="72"/>
      <c r="DR73" s="72"/>
      <c r="DS73" s="72"/>
      <c r="DT73" s="72"/>
    </row>
    <row r="74" s="67" customFormat="true" ht="21" hidden="false" customHeight="true" outlineLevel="0" collapsed="false">
      <c r="A74" s="49" t="str">
        <f aca="false">Base!A74</f>
        <v>2010 forcings, non-CO2 GHG and influences</v>
      </c>
      <c r="B74" s="53" t="n">
        <f aca="false">+Base!B74</f>
        <v>0.25</v>
      </c>
      <c r="C74" s="66"/>
      <c r="D74" s="66"/>
      <c r="E74" s="66"/>
      <c r="F74" s="66"/>
      <c r="G74" s="66"/>
      <c r="H74" s="66"/>
      <c r="I74" s="66"/>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row>
    <row r="75" s="67" customFormat="true" ht="21" hidden="false" customHeight="true" outlineLevel="0" collapsed="false">
      <c r="A75" s="49" t="str">
        <f aca="false">Base!A75</f>
        <v>2100 forcings, non-CO2 GHG and influences</v>
      </c>
      <c r="B75" s="53" t="n">
        <f aca="false">+Base!B75</f>
        <v>0.7</v>
      </c>
      <c r="C75" s="66"/>
      <c r="D75" s="66"/>
      <c r="E75" s="66"/>
      <c r="F75" s="66"/>
      <c r="G75" s="66"/>
      <c r="H75" s="66"/>
      <c r="I75" s="66"/>
      <c r="J75" s="66"/>
      <c r="K75" s="66"/>
      <c r="L75" s="66"/>
      <c r="M75" s="66"/>
      <c r="N75" s="66"/>
      <c r="O75" s="66"/>
      <c r="P75" s="66"/>
      <c r="Q75" s="66"/>
      <c r="R75" s="66"/>
      <c r="S75" s="66"/>
      <c r="T75" s="66"/>
      <c r="U75" s="66"/>
      <c r="V75" s="66"/>
      <c r="W75" s="66"/>
      <c r="X75" s="66"/>
      <c r="Y75" s="66"/>
      <c r="Z75" s="66"/>
      <c r="AA75" s="66"/>
      <c r="AB75" s="66"/>
      <c r="AC75" s="66"/>
      <c r="AD75" s="66"/>
      <c r="AE75" s="66"/>
      <c r="AF75" s="66"/>
      <c r="AG75" s="66"/>
      <c r="AH75" s="66"/>
      <c r="AI75" s="66"/>
      <c r="AJ75" s="66"/>
      <c r="AK75" s="66"/>
      <c r="AL75" s="66"/>
      <c r="AM75" s="66"/>
      <c r="AN75" s="66"/>
      <c r="AO75" s="66"/>
      <c r="AP75" s="66"/>
      <c r="AQ75" s="66"/>
      <c r="AR75" s="66"/>
      <c r="AS75" s="66"/>
      <c r="AT75" s="66"/>
      <c r="AU75" s="66"/>
      <c r="AV75" s="66"/>
      <c r="AW75" s="66"/>
      <c r="AX75" s="66"/>
      <c r="AY75" s="66"/>
      <c r="AZ75" s="66"/>
      <c r="BA75" s="66"/>
      <c r="BB75" s="66"/>
      <c r="BC75" s="66"/>
      <c r="BD75" s="66"/>
      <c r="BE75" s="66"/>
      <c r="BF75" s="66"/>
      <c r="BG75" s="66"/>
      <c r="BH75" s="66"/>
      <c r="BI75" s="66"/>
    </row>
    <row r="76" s="67" customFormat="true" ht="21" hidden="false" customHeight="true" outlineLevel="0" collapsed="false">
      <c r="A76" s="49" t="str">
        <f aca="false">Base!A76</f>
        <v>Initial temperature (2008-2011)</v>
      </c>
      <c r="B76" s="53" t="n">
        <f aca="false">+Base!B76</f>
        <v>0.8</v>
      </c>
      <c r="C76" s="66"/>
      <c r="D76" s="66"/>
      <c r="E76" s="66"/>
      <c r="F76" s="66"/>
      <c r="G76" s="66"/>
      <c r="H76" s="66"/>
      <c r="I76" s="66"/>
      <c r="J76" s="66"/>
      <c r="K76" s="66"/>
      <c r="L76" s="66"/>
      <c r="M76" s="66"/>
      <c r="N76" s="66"/>
      <c r="O76" s="66"/>
      <c r="P76" s="66"/>
      <c r="Q76" s="66"/>
      <c r="R76" s="66"/>
      <c r="S76" s="66"/>
      <c r="T76" s="66"/>
      <c r="U76" s="66"/>
      <c r="V76" s="66"/>
      <c r="W76" s="66"/>
      <c r="X76" s="66"/>
      <c r="Y76" s="66"/>
      <c r="Z76" s="66"/>
      <c r="AA76" s="66"/>
      <c r="AB76" s="66"/>
      <c r="AC76" s="66"/>
      <c r="AD76" s="66"/>
      <c r="AE76" s="66"/>
      <c r="AF76" s="66"/>
      <c r="AG76" s="66"/>
      <c r="AH76" s="66"/>
      <c r="AI76" s="66"/>
      <c r="AJ76" s="66"/>
      <c r="AK76" s="66"/>
      <c r="AL76" s="66"/>
      <c r="AM76" s="66"/>
      <c r="AN76" s="66"/>
      <c r="AO76" s="66"/>
      <c r="AP76" s="66"/>
      <c r="AQ76" s="66"/>
      <c r="AR76" s="66"/>
      <c r="AS76" s="66"/>
      <c r="AT76" s="66"/>
      <c r="AU76" s="66"/>
      <c r="AV76" s="66"/>
      <c r="AW76" s="66"/>
      <c r="AX76" s="66"/>
      <c r="AY76" s="66"/>
      <c r="AZ76" s="66"/>
      <c r="BA76" s="66"/>
      <c r="BB76" s="66"/>
      <c r="BC76" s="66"/>
      <c r="BD76" s="66"/>
      <c r="BE76" s="66"/>
      <c r="BF76" s="66"/>
      <c r="BG76" s="66"/>
      <c r="BH76" s="66"/>
      <c r="BI76" s="66"/>
    </row>
    <row r="77" s="67" customFormat="true" ht="21" hidden="false" customHeight="true" outlineLevel="0" collapsed="false">
      <c r="A77" s="49" t="str">
        <f aca="false">Base!A77</f>
        <v>Initial temperature of deep oceans (deg. C above 1900)</v>
      </c>
      <c r="B77" s="53" t="n">
        <f aca="false">+Base!B77</f>
        <v>0.0068</v>
      </c>
      <c r="C77" s="66"/>
      <c r="D77" s="66"/>
      <c r="E77" s="66"/>
      <c r="F77" s="66"/>
      <c r="G77" s="66"/>
      <c r="H77" s="66"/>
      <c r="I77" s="66"/>
      <c r="J77" s="66"/>
      <c r="K77" s="66"/>
      <c r="L77" s="66"/>
      <c r="M77" s="66"/>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6"/>
      <c r="BH77" s="66"/>
      <c r="BI77" s="66"/>
    </row>
    <row r="78" s="67" customFormat="true" ht="21" hidden="false" customHeight="true" outlineLevel="0" collapsed="false">
      <c r="A78" s="48" t="str">
        <f aca="false">Base!A78</f>
        <v>CLIMATE MODEL PARAMETERS</v>
      </c>
      <c r="B78" s="66"/>
      <c r="C78" s="66"/>
      <c r="D78" s="66"/>
      <c r="E78" s="66"/>
      <c r="F78" s="66"/>
      <c r="G78" s="66"/>
      <c r="H78" s="66"/>
      <c r="I78" s="66"/>
      <c r="J78" s="66"/>
      <c r="K78" s="66"/>
      <c r="L78" s="66"/>
      <c r="M78" s="66"/>
      <c r="N78" s="66"/>
      <c r="O78" s="66"/>
      <c r="P78" s="66"/>
      <c r="Q78" s="66"/>
      <c r="R78" s="66"/>
      <c r="S78" s="66"/>
      <c r="T78" s="66"/>
      <c r="U78" s="66"/>
      <c r="V78" s="66"/>
      <c r="W78" s="66"/>
      <c r="X78" s="66"/>
      <c r="Y78" s="66"/>
      <c r="Z78" s="66"/>
      <c r="AA78" s="66"/>
      <c r="AB78" s="66"/>
      <c r="AC78" s="66"/>
      <c r="AD78" s="66"/>
      <c r="AE78" s="66"/>
      <c r="AF78" s="66"/>
      <c r="AG78" s="66"/>
      <c r="AH78" s="66"/>
      <c r="AI78" s="66"/>
      <c r="AJ78" s="66"/>
      <c r="AK78" s="66"/>
      <c r="AL78" s="66"/>
      <c r="AM78" s="66"/>
      <c r="AN78" s="66"/>
      <c r="AO78" s="66"/>
      <c r="AP78" s="66"/>
      <c r="AQ78" s="66"/>
      <c r="AR78" s="66"/>
      <c r="AS78" s="66"/>
      <c r="AT78" s="66"/>
      <c r="AU78" s="66"/>
      <c r="AV78" s="66"/>
      <c r="AW78" s="66"/>
      <c r="AX78" s="66"/>
      <c r="AY78" s="66"/>
      <c r="AZ78" s="66"/>
      <c r="BA78" s="66"/>
      <c r="BB78" s="66"/>
      <c r="BC78" s="66"/>
      <c r="BD78" s="66"/>
      <c r="BE78" s="66"/>
      <c r="BF78" s="66"/>
      <c r="BG78" s="66"/>
      <c r="BH78" s="66"/>
      <c r="BI78" s="66"/>
    </row>
    <row r="79" s="67" customFormat="true" ht="21" hidden="false" customHeight="true" outlineLevel="0" collapsed="false">
      <c r="A79" s="49" t="str">
        <f aca="false">Base!A79</f>
        <v>Equilibrium temperature increase for CO2 doubling</v>
      </c>
      <c r="B79" s="53" t="n">
        <f aca="false">+Base!B79</f>
        <v>2.9</v>
      </c>
      <c r="C79" s="66"/>
      <c r="D79" s="66"/>
      <c r="E79" s="66"/>
      <c r="F79" s="66"/>
      <c r="G79" s="66"/>
      <c r="H79" s="66"/>
      <c r="I79" s="66"/>
      <c r="J79" s="66"/>
      <c r="K79" s="66"/>
      <c r="L79" s="66"/>
      <c r="M79" s="66"/>
      <c r="N79" s="66"/>
      <c r="O79" s="66"/>
      <c r="P79" s="66"/>
      <c r="Q79" s="66"/>
      <c r="R79" s="66"/>
      <c r="S79" s="66"/>
      <c r="T79" s="66"/>
      <c r="U79" s="66"/>
      <c r="V79" s="66"/>
      <c r="W79" s="66"/>
      <c r="X79" s="66"/>
      <c r="Y79" s="66"/>
      <c r="Z79" s="66"/>
      <c r="AA79" s="66"/>
      <c r="AB79" s="66"/>
      <c r="AC79" s="66"/>
      <c r="AD79" s="66"/>
      <c r="AE79" s="66"/>
      <c r="AF79" s="66"/>
      <c r="AG79" s="66"/>
      <c r="AH79" s="66"/>
      <c r="AI79" s="66"/>
      <c r="AJ79" s="66"/>
      <c r="AK79" s="66"/>
      <c r="AL79" s="66"/>
      <c r="AM79" s="66"/>
      <c r="AN79" s="66"/>
      <c r="AO79" s="66"/>
      <c r="AP79" s="66"/>
      <c r="AQ79" s="66"/>
      <c r="AR79" s="66"/>
      <c r="AS79" s="66"/>
      <c r="AT79" s="66"/>
      <c r="AU79" s="66"/>
      <c r="AV79" s="66"/>
      <c r="AW79" s="66"/>
      <c r="AX79" s="66"/>
      <c r="AY79" s="66"/>
      <c r="AZ79" s="66"/>
      <c r="BA79" s="66"/>
      <c r="BB79" s="66"/>
      <c r="BC79" s="66"/>
      <c r="BD79" s="66"/>
      <c r="BE79" s="66"/>
      <c r="BF79" s="66"/>
      <c r="BG79" s="66"/>
      <c r="BH79" s="66"/>
      <c r="BI79" s="66"/>
    </row>
    <row r="80" s="67" customFormat="true" ht="21" hidden="false" customHeight="true" outlineLevel="0" collapsed="false">
      <c r="A80" s="49" t="str">
        <f aca="false">Base!A80</f>
        <v>Forcings at CO2 doubling (W/m2)</v>
      </c>
      <c r="B80" s="53" t="n">
        <f aca="false">+Base!B80</f>
        <v>3.8</v>
      </c>
      <c r="C80" s="66"/>
      <c r="D80" s="66"/>
      <c r="E80" s="66"/>
      <c r="F80" s="66"/>
      <c r="G80" s="66"/>
      <c r="H80" s="66"/>
      <c r="I80" s="66"/>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row>
    <row r="81" s="67" customFormat="true" ht="21" hidden="false" customHeight="true" outlineLevel="0" collapsed="false">
      <c r="A81" s="48" t="str">
        <f aca="false">Base!A81</f>
        <v>CLIMATE MODULE TRANSITION PARAMETERS (per 5 years)</v>
      </c>
      <c r="B81" s="66"/>
      <c r="C81" s="66"/>
      <c r="D81" s="66"/>
      <c r="E81" s="66"/>
      <c r="F81" s="66"/>
      <c r="G81" s="66"/>
      <c r="H81" s="66"/>
      <c r="I81" s="66"/>
      <c r="J81" s="66"/>
      <c r="K81" s="66"/>
      <c r="L81" s="66"/>
      <c r="M81" s="66"/>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c r="AY81" s="66"/>
      <c r="AZ81" s="66"/>
      <c r="BA81" s="66"/>
      <c r="BB81" s="66"/>
      <c r="BC81" s="66"/>
      <c r="BD81" s="66"/>
      <c r="BE81" s="66"/>
      <c r="BF81" s="66"/>
      <c r="BG81" s="66"/>
      <c r="BH81" s="66"/>
      <c r="BI81" s="66"/>
    </row>
    <row r="82" s="67" customFormat="true" ht="21" hidden="false" customHeight="true" outlineLevel="0" collapsed="false">
      <c r="A82" s="49" t="str">
        <f aca="false">Base!A82</f>
        <v>Speed of adjustment parameter for atmospheric temperature (c1)</v>
      </c>
      <c r="B82" s="53" t="n">
        <f aca="false">+Base!B82</f>
        <v>0.098</v>
      </c>
      <c r="C82" s="66"/>
      <c r="D82" s="66"/>
      <c r="E82" s="66"/>
      <c r="F82" s="66"/>
      <c r="G82" s="66"/>
      <c r="H82" s="66"/>
      <c r="I82" s="66"/>
      <c r="J82" s="66"/>
      <c r="K82" s="66"/>
      <c r="L82" s="66"/>
      <c r="M82" s="66"/>
      <c r="N82" s="66"/>
      <c r="O82" s="66"/>
      <c r="P82" s="66"/>
      <c r="Q82" s="66"/>
      <c r="R82" s="66"/>
      <c r="S82" s="66"/>
      <c r="T82" s="66"/>
      <c r="U82" s="66"/>
      <c r="V82" s="66"/>
      <c r="W82" s="66"/>
      <c r="X82" s="66"/>
      <c r="Y82" s="66"/>
      <c r="Z82" s="66"/>
      <c r="AA82" s="66"/>
      <c r="AB82" s="66"/>
      <c r="AC82" s="66"/>
      <c r="AD82" s="66"/>
      <c r="AE82" s="66"/>
      <c r="AF82" s="66"/>
      <c r="AG82" s="66"/>
      <c r="AH82" s="66"/>
      <c r="AI82" s="66"/>
      <c r="AJ82" s="66"/>
      <c r="AK82" s="66"/>
      <c r="AL82" s="66"/>
      <c r="AM82" s="66"/>
      <c r="AN82" s="66"/>
      <c r="AO82" s="66"/>
      <c r="AP82" s="66"/>
      <c r="AQ82" s="66"/>
      <c r="AR82" s="66"/>
      <c r="AS82" s="66"/>
      <c r="AT82" s="66"/>
      <c r="AU82" s="66"/>
      <c r="AV82" s="66"/>
      <c r="AW82" s="66"/>
      <c r="AX82" s="66"/>
      <c r="AY82" s="66"/>
      <c r="AZ82" s="66"/>
      <c r="BA82" s="66"/>
      <c r="BB82" s="66"/>
      <c r="BC82" s="66"/>
      <c r="BD82" s="66"/>
      <c r="BE82" s="66"/>
      <c r="BF82" s="66"/>
      <c r="BG82" s="66"/>
      <c r="BH82" s="66"/>
      <c r="BI82" s="66"/>
    </row>
    <row r="83" s="67" customFormat="true" ht="21" hidden="false" customHeight="true" outlineLevel="0" collapsed="false">
      <c r="A83" s="49" t="str">
        <f aca="false">Base!A83</f>
        <v>Coefficient of heat loss from atmosphere to oceans (c3)</v>
      </c>
      <c r="B83" s="53" t="n">
        <f aca="false">+Base!B83</f>
        <v>0.088</v>
      </c>
      <c r="C83" s="66"/>
      <c r="D83" s="66"/>
      <c r="E83" s="66"/>
      <c r="F83" s="66"/>
      <c r="G83" s="66"/>
      <c r="H83" s="66"/>
      <c r="I83" s="66"/>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row>
    <row r="84" s="67" customFormat="true" ht="21" hidden="false" customHeight="true" outlineLevel="0" collapsed="false">
      <c r="A84" s="49" t="str">
        <f aca="false">Base!A84</f>
        <v>Coefficient of heat gain by deep oceans (c4)</v>
      </c>
      <c r="B84" s="53" t="n">
        <f aca="false">+Base!B84</f>
        <v>0.025</v>
      </c>
      <c r="C84" s="66"/>
      <c r="D84" s="66"/>
      <c r="E84" s="66"/>
      <c r="F84" s="66"/>
      <c r="G84" s="66"/>
      <c r="H84" s="66"/>
      <c r="I84" s="66"/>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c r="AY84" s="66"/>
      <c r="AZ84" s="66"/>
      <c r="BA84" s="66"/>
      <c r="BB84" s="66"/>
      <c r="BC84" s="66"/>
      <c r="BD84" s="66"/>
      <c r="BE84" s="66"/>
      <c r="BF84" s="66"/>
      <c r="BG84" s="66"/>
      <c r="BH84" s="66"/>
      <c r="BI84" s="66"/>
    </row>
    <row r="85" s="64" customFormat="true" ht="45.75" hidden="false" customHeight="false" outlineLevel="0" collapsed="false">
      <c r="A85" s="46" t="str">
        <f aca="false">Base!A85</f>
        <v>Global Environmental Variables</v>
      </c>
      <c r="B85" s="63"/>
      <c r="C85" s="63"/>
      <c r="D85" s="63"/>
      <c r="E85" s="63"/>
      <c r="F85" s="63"/>
      <c r="G85" s="63"/>
      <c r="H85" s="63"/>
      <c r="I85" s="63"/>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s="63"/>
      <c r="AN85" s="63"/>
      <c r="AO85" s="63"/>
      <c r="AP85" s="63"/>
      <c r="AQ85" s="63"/>
      <c r="AR85" s="63"/>
      <c r="AS85" s="63"/>
      <c r="AT85" s="63"/>
      <c r="AU85" s="63"/>
      <c r="AV85" s="63"/>
      <c r="AW85" s="63"/>
      <c r="AX85" s="63"/>
      <c r="AY85" s="63"/>
      <c r="AZ85" s="63"/>
      <c r="BA85" s="63"/>
      <c r="BB85" s="63"/>
      <c r="BC85" s="63"/>
      <c r="BD85" s="63"/>
      <c r="BE85" s="63"/>
      <c r="BF85" s="63"/>
      <c r="BG85" s="63"/>
      <c r="BH85" s="63"/>
      <c r="BI85" s="63"/>
    </row>
    <row r="86" s="67" customFormat="true" ht="21" hidden="false" customHeight="false" outlineLevel="0" collapsed="false">
      <c r="A86" s="73" t="str">
        <f aca="false">Base!A86</f>
        <v>CARBON CYCLE (beginning of period)</v>
      </c>
      <c r="B86" s="69"/>
      <c r="C86" s="69"/>
      <c r="D86" s="69"/>
      <c r="E86" s="69"/>
      <c r="F86" s="69"/>
      <c r="G86" s="69"/>
      <c r="H86" s="69"/>
      <c r="I86" s="69"/>
      <c r="J86" s="69"/>
      <c r="K86" s="69"/>
      <c r="L86" s="69"/>
      <c r="M86" s="69"/>
      <c r="N86" s="69"/>
      <c r="O86" s="69"/>
      <c r="P86" s="69"/>
      <c r="Q86" s="69"/>
      <c r="R86" s="69"/>
      <c r="S86" s="69"/>
      <c r="T86" s="69"/>
      <c r="U86" s="69"/>
      <c r="V86" s="69"/>
      <c r="W86" s="69"/>
      <c r="X86" s="69"/>
      <c r="Y86" s="69"/>
      <c r="Z86" s="69"/>
      <c r="AA86" s="69"/>
      <c r="AB86" s="69"/>
      <c r="AC86" s="69"/>
      <c r="AD86" s="69"/>
      <c r="AE86" s="69"/>
      <c r="AF86" s="69"/>
      <c r="AG86" s="69"/>
      <c r="AH86" s="69"/>
      <c r="AI86" s="69"/>
      <c r="AJ86" s="69"/>
      <c r="AK86" s="69"/>
      <c r="AL86" s="69"/>
      <c r="AM86" s="69"/>
      <c r="AN86" s="69"/>
      <c r="AO86" s="69"/>
      <c r="AP86" s="69"/>
      <c r="AQ86" s="69"/>
      <c r="AR86" s="69"/>
      <c r="AS86" s="69"/>
      <c r="AT86" s="69"/>
      <c r="AU86" s="69"/>
      <c r="AV86" s="69"/>
      <c r="AW86" s="69"/>
      <c r="AX86" s="69"/>
      <c r="AY86" s="69"/>
      <c r="AZ86" s="69"/>
      <c r="BA86" s="69"/>
      <c r="BB86" s="69"/>
      <c r="BC86" s="69"/>
      <c r="BD86" s="69"/>
      <c r="BE86" s="69"/>
      <c r="BF86" s="69"/>
      <c r="BG86" s="69"/>
      <c r="BH86" s="69"/>
      <c r="BI86" s="69"/>
    </row>
    <row r="87" s="67" customFormat="true" ht="17.25" hidden="false" customHeight="false" outlineLevel="0" collapsed="false">
      <c r="A87" s="49" t="str">
        <f aca="false">Base!A87</f>
        <v>Atmospheric concentration of carbon (GTC)</v>
      </c>
      <c r="B87" s="69" t="n">
        <f aca="false">+Base!B60</f>
        <v>830.4</v>
      </c>
      <c r="C87" s="69" t="n">
        <f aca="false">Base!$B65*B87+Base!$B66*B89+B112*5/3.666</f>
        <v>847.62005840775</v>
      </c>
      <c r="D87" s="69" t="n">
        <f aca="false">Base!$B65*C87+Base!$B66*C89+C112*5/3.666</f>
        <v>865.176639853496</v>
      </c>
      <c r="E87" s="69" t="n">
        <f aca="false">Base!$B65*D87+Base!$B66*D89+D112*5/3.666</f>
        <v>882.379042717307</v>
      </c>
      <c r="F87" s="69" t="n">
        <f aca="false">Base!$B65*E87+Base!$B66*E89+E112*5/3.666</f>
        <v>898.653918960805</v>
      </c>
      <c r="G87" s="69" t="n">
        <f aca="false">Base!$B65*F87+Base!$B66*F89+F112*5/3.666</f>
        <v>913.468400535442</v>
      </c>
      <c r="H87" s="69" t="n">
        <f aca="false">Base!$B65*G87+Base!$B66*G89+G112*5/3.666</f>
        <v>926.300891075812</v>
      </c>
      <c r="I87" s="69" t="n">
        <f aca="false">Base!$B65*H87+Base!$B66*H89+H112*5/3.666</f>
        <v>936.634211687411</v>
      </c>
      <c r="J87" s="69" t="n">
        <f aca="false">Base!$B65*I87+Base!$B66*I89+I112*5/3.666</f>
        <v>943.95910062388</v>
      </c>
      <c r="K87" s="69" t="n">
        <f aca="false">Base!$B65*J87+Base!$B66*J89+J112*5/3.666</f>
        <v>947.782111314962</v>
      </c>
      <c r="L87" s="69" t="n">
        <f aca="false">Base!$B65*K87+Base!$B66*K89+K112*5/3.666</f>
        <v>947.634852437331</v>
      </c>
      <c r="M87" s="69" t="n">
        <f aca="false">Base!$B65*L87+Base!$B66*L89+L112*5/3.666</f>
        <v>943.082887433124</v>
      </c>
      <c r="N87" s="69" t="n">
        <f aca="false">Base!$B65*M87+Base!$B66*M89+M112*5/3.666</f>
        <v>933.733081390941</v>
      </c>
      <c r="O87" s="69" t="n">
        <f aca="false">Base!$B65*N87+Base!$B66*N89+N112*5/3.666</f>
        <v>919.237905320709</v>
      </c>
      <c r="P87" s="69" t="n">
        <f aca="false">Base!$B65*O87+Base!$B66*O89+O112*5/3.666</f>
        <v>905.563976886755</v>
      </c>
      <c r="Q87" s="69" t="n">
        <f aca="false">Base!$B65*P87+Base!$B66*P89+P112*5/3.666</f>
        <v>893.539633614358</v>
      </c>
      <c r="R87" s="69" t="n">
        <f aca="false">Base!$B65*Q87+Base!$B66*Q89+Q112*5/3.666</f>
        <v>882.963259213957</v>
      </c>
      <c r="S87" s="69" t="n">
        <f aca="false">Base!$B65*R87+Base!$B66*R89+R112*5/3.666</f>
        <v>873.657273522992</v>
      </c>
      <c r="T87" s="69" t="n">
        <f aca="false">Base!$B65*S87+Base!$B66*S89+S112*5/3.666</f>
        <v>865.465395334002</v>
      </c>
      <c r="U87" s="69" t="n">
        <f aca="false">Base!$B65*T87+Base!$B66*T89+T112*5/3.666</f>
        <v>858.250189553341</v>
      </c>
      <c r="V87" s="69" t="n">
        <f aca="false">Base!$B65*U87+Base!$B66*U89+U112*5/3.666</f>
        <v>851.890875264909</v>
      </c>
      <c r="W87" s="69" t="n">
        <f aca="false">Base!$B65*V87+Base!$B66*V89+V112*5/3.666</f>
        <v>846.281371708071</v>
      </c>
      <c r="X87" s="69" t="n">
        <f aca="false">Base!$B65*W87+Base!$B66*W89+W112*5/3.666</f>
        <v>841.328560067075</v>
      </c>
      <c r="Y87" s="69" t="n">
        <f aca="false">Base!$B65*X87+Base!$B66*X89+X112*5/3.666</f>
        <v>836.950740151257</v>
      </c>
      <c r="Z87" s="69" t="n">
        <f aca="false">Base!$B65*Y87+Base!$B66*Y89+Y112*5/3.666</f>
        <v>833.076262402589</v>
      </c>
      <c r="AA87" s="69" t="n">
        <f aca="false">Base!$B65*Z87+Base!$B66*Z89+Z112*5/3.666</f>
        <v>829.642317112168</v>
      </c>
      <c r="AB87" s="69" t="n">
        <f aca="false">Base!$B65*AA87+Base!$B66*AA89+AA112*5/3.666</f>
        <v>826.593864196985</v>
      </c>
      <c r="AC87" s="69" t="n">
        <f aca="false">Base!$B65*AB87+Base!$B66*AB89+AB112*5/3.666</f>
        <v>823.882688337821</v>
      </c>
      <c r="AD87" s="69" t="n">
        <f aca="false">Base!$B65*AC87+Base!$B66*AC89+AC112*5/3.666</f>
        <v>821.466565677718</v>
      </c>
      <c r="AE87" s="69" t="n">
        <f aca="false">Base!$B65*AD87+Base!$B66*AD89+AD112*5/3.666</f>
        <v>819.30852960796</v>
      </c>
      <c r="AF87" s="69" t="n">
        <f aca="false">Base!$B65*AE87+Base!$B66*AE89+AE112*5/3.666</f>
        <v>773.645317640898</v>
      </c>
      <c r="AG87" s="69" t="n">
        <f aca="false">Base!$B65*AF87+Base!$B66*AF89+AF112*5/3.666</f>
        <v>731.734632884307</v>
      </c>
      <c r="AH87" s="69" t="n">
        <f aca="false">Base!$B65*AG87+Base!$B66*AG89+AG112*5/3.666</f>
        <v>693.136621089156</v>
      </c>
      <c r="AI87" s="69" t="n">
        <f aca="false">Base!$B65*AH87+Base!$B66*AH89+AH112*5/3.666</f>
        <v>657.471634190531</v>
      </c>
      <c r="AJ87" s="69" t="n">
        <f aca="false">Base!$B65*AI87+Base!$B66*AI89+AI112*5/3.666</f>
        <v>624.411238984783</v>
      </c>
      <c r="AK87" s="69" t="n">
        <f aca="false">Base!$B65*AJ87+Base!$B66*AJ89+AJ112*5/3.666</f>
        <v>593.670878759584</v>
      </c>
      <c r="AL87" s="69" t="n">
        <f aca="false">Base!$B65*AK87+Base!$B66*AK89+AK112*5/3.666</f>
        <v>565.003769497173</v>
      </c>
      <c r="AM87" s="69" t="n">
        <f aca="false">Base!$B65*AL87+Base!$B66*AL89+AL112*5/3.666</f>
        <v>538.195773452706</v>
      </c>
      <c r="AN87" s="69" t="n">
        <f aca="false">Base!$B65*AM87+Base!$B66*AM89+AM112*5/3.666</f>
        <v>513.061092601145</v>
      </c>
      <c r="AO87" s="69" t="n">
        <f aca="false">Base!$B65*AN87+Base!$B66*AN89+AN112*5/3.666</f>
        <v>489.438693117841</v>
      </c>
      <c r="AP87" s="69" t="n">
        <f aca="false">Base!$B65*AO87+Base!$B66*AO89+AO112*5/3.666</f>
        <v>473.360144786389</v>
      </c>
      <c r="AQ87" s="69" t="n">
        <f aca="false">Base!$B65*AP87+Base!$B66*AP89+AP112*5/3.666</f>
        <v>467.625558343651</v>
      </c>
      <c r="AR87" s="69" t="n">
        <f aca="false">Base!$B65*AQ87+Base!$B66*AQ89+AQ112*5/3.666</f>
        <v>469.24312779913</v>
      </c>
      <c r="AS87" s="69" t="n">
        <f aca="false">Base!$B65*AR87+Base!$B66*AR89+AR112*5/3.666</f>
        <v>475.276362905272</v>
      </c>
      <c r="AT87" s="69" t="n">
        <f aca="false">Base!$B65*AS87+Base!$B66*AS89+AS112*5/3.666</f>
        <v>483.234148823302</v>
      </c>
      <c r="AU87" s="69" t="n">
        <f aca="false">Base!$B65*AT87+Base!$B66*AT89+AT112*5/3.666</f>
        <v>491.269916455443</v>
      </c>
      <c r="AV87" s="69" t="n">
        <f aca="false">Base!$B65*AU87+Base!$B66*AU89+AU112*5/3.666</f>
        <v>498.219201418381</v>
      </c>
      <c r="AW87" s="69" t="n">
        <f aca="false">Base!$B65*AV87+Base!$B66*AV89+AV112*5/3.666</f>
        <v>503.548256946224</v>
      </c>
      <c r="AX87" s="69" t="n">
        <f aca="false">Base!$B65*AW87+Base!$B66*AW89+AW112*5/3.666</f>
        <v>507.280073501424</v>
      </c>
      <c r="AY87" s="69" t="n">
        <f aca="false">Base!$B65*AX87+Base!$B66*AX89+AX112*5/3.666</f>
        <v>509.939893017937</v>
      </c>
      <c r="AZ87" s="69" t="n">
        <f aca="false">Base!$B65*AY87+Base!$B66*AY89+AY112*5/3.666</f>
        <v>512.538369463349</v>
      </c>
      <c r="BA87" s="69" t="n">
        <f aca="false">Base!$B65*AZ87+Base!$B66*AZ89+AZ112*5/3.666</f>
        <v>511.615091663821</v>
      </c>
      <c r="BB87" s="69" t="n">
        <f aca="false">Base!$B65*BA87+Base!$B66*BA89+BA112*5/3.666</f>
        <v>516.497040377499</v>
      </c>
      <c r="BC87" s="69" t="n">
        <f aca="false">Base!$B65*BB87+Base!$B66*BB89+BB112*5/3.666</f>
        <v>528.183808767343</v>
      </c>
      <c r="BD87" s="69" t="n">
        <f aca="false">Base!$B65*BC87+Base!$B66*BC89+BC112*5/3.666</f>
        <v>548.59287615997</v>
      </c>
      <c r="BE87" s="69" t="n">
        <f aca="false">Base!$B65*BD87+Base!$B66*BD89+BD112*5/3.666</f>
        <v>580.368461115462</v>
      </c>
      <c r="BF87" s="69" t="n">
        <f aca="false">Base!$B65*BE87+Base!$B66*BE89+BE112*5/3.666</f>
        <v>626.610606140855</v>
      </c>
      <c r="BG87" s="69" t="n">
        <f aca="false">Base!$B65*BF87+Base!$B66*BF89+BF112*5/3.666</f>
        <v>690.557502609224</v>
      </c>
      <c r="BH87" s="69" t="n">
        <f aca="false">Base!$B65*BG87+Base!$B66*BG89+BG112*5/3.666</f>
        <v>775.329740908039</v>
      </c>
      <c r="BI87" s="69" t="n">
        <f aca="false">Base!$B65*BH87+Base!$B66*BH89+BH112*5/3.666</f>
        <v>884.04844724966</v>
      </c>
    </row>
    <row r="88" s="67" customFormat="true" ht="16.5" hidden="false" customHeight="false" outlineLevel="0" collapsed="false">
      <c r="A88" s="49" t="str">
        <f aca="false">Base!A88</f>
        <v>Atmospheric concentration of carbon (ppm)</v>
      </c>
      <c r="B88" s="69" t="n">
        <f aca="false">+B87/2.13</f>
        <v>389.859154929577</v>
      </c>
      <c r="C88" s="69" t="n">
        <f aca="false">+C87/2.13</f>
        <v>397.94368939331</v>
      </c>
      <c r="D88" s="69" t="n">
        <f aca="false">+D87/2.13</f>
        <v>406.18621589366</v>
      </c>
      <c r="E88" s="69" t="n">
        <f aca="false">+E87/2.13</f>
        <v>414.262461369628</v>
      </c>
      <c r="F88" s="69" t="n">
        <f aca="false">+F87/2.13</f>
        <v>421.903248338406</v>
      </c>
      <c r="G88" s="69" t="n">
        <f aca="false">+G87/2.13</f>
        <v>428.85840400725</v>
      </c>
      <c r="H88" s="69" t="n">
        <f aca="false">+H87/2.13</f>
        <v>434.883047453433</v>
      </c>
      <c r="I88" s="69" t="n">
        <f aca="false">+I87/2.13</f>
        <v>439.734371684231</v>
      </c>
      <c r="J88" s="69" t="n">
        <f aca="false">+J87/2.13</f>
        <v>443.173286677878</v>
      </c>
      <c r="K88" s="69" t="n">
        <f aca="false">+K87/2.13</f>
        <v>444.968127377917</v>
      </c>
      <c r="L88" s="69" t="n">
        <f aca="false">+L87/2.13</f>
        <v>444.898991754615</v>
      </c>
      <c r="M88" s="69" t="n">
        <f aca="false">+M87/2.13</f>
        <v>442.761918982687</v>
      </c>
      <c r="N88" s="69" t="n">
        <f aca="false">+N87/2.13</f>
        <v>438.372338681193</v>
      </c>
      <c r="O88" s="69" t="n">
        <f aca="false">+O87/2.13</f>
        <v>431.567091699863</v>
      </c>
      <c r="P88" s="69" t="n">
        <f aca="false">+P87/2.13</f>
        <v>425.147406989087</v>
      </c>
      <c r="Q88" s="69" t="n">
        <f aca="false">+Q87/2.13</f>
        <v>419.502175405802</v>
      </c>
      <c r="R88" s="69" t="n">
        <f aca="false">+R87/2.13</f>
        <v>414.536741415003</v>
      </c>
      <c r="S88" s="69" t="n">
        <f aca="false">+S87/2.13</f>
        <v>410.167734048353</v>
      </c>
      <c r="T88" s="69" t="n">
        <f aca="false">+T87/2.13</f>
        <v>406.321781846949</v>
      </c>
      <c r="U88" s="69" t="n">
        <f aca="false">+U87/2.13</f>
        <v>402.934361292648</v>
      </c>
      <c r="V88" s="69" t="n">
        <f aca="false">+V87/2.13</f>
        <v>399.948767730004</v>
      </c>
      <c r="W88" s="69" t="n">
        <f aca="false">+W87/2.13</f>
        <v>397.31519798501</v>
      </c>
      <c r="X88" s="69" t="n">
        <f aca="false">+X87/2.13</f>
        <v>394.989934303791</v>
      </c>
      <c r="Y88" s="69" t="n">
        <f aca="false">+Y87/2.13</f>
        <v>392.934619789322</v>
      </c>
      <c r="Z88" s="69" t="n">
        <f aca="false">+Z87/2.13</f>
        <v>391.11561615145</v>
      </c>
      <c r="AA88" s="69" t="n">
        <f aca="false">+AA87/2.13</f>
        <v>389.503435263929</v>
      </c>
      <c r="AB88" s="69" t="n">
        <f aca="false">+AB87/2.13</f>
        <v>388.0722367122</v>
      </c>
      <c r="AC88" s="69" t="n">
        <f aca="false">+AC87/2.13</f>
        <v>386.79938419616</v>
      </c>
      <c r="AD88" s="69" t="n">
        <f aca="false">+AD87/2.13</f>
        <v>385.665054308788</v>
      </c>
      <c r="AE88" s="69" t="n">
        <f aca="false">+AE87/2.13</f>
        <v>384.651891834723</v>
      </c>
      <c r="AF88" s="69" t="n">
        <f aca="false">+AF87/2.13</f>
        <v>363.213764150656</v>
      </c>
      <c r="AG88" s="69" t="n">
        <f aca="false">+AG87/2.13</f>
        <v>343.537386330661</v>
      </c>
      <c r="AH88" s="69" t="n">
        <f aca="false">+AH87/2.13</f>
        <v>325.416254032467</v>
      </c>
      <c r="AI88" s="69" t="n">
        <f aca="false">+AI87/2.13</f>
        <v>308.672128727949</v>
      </c>
      <c r="AJ88" s="69" t="n">
        <f aca="false">+AJ87/2.13</f>
        <v>293.150816424781</v>
      </c>
      <c r="AK88" s="69" t="n">
        <f aca="false">+AK87/2.13</f>
        <v>278.71872242234</v>
      </c>
      <c r="AL88" s="69" t="n">
        <f aca="false">+AL87/2.13</f>
        <v>265.259985679424</v>
      </c>
      <c r="AM88" s="69" t="n">
        <f aca="false">+AM87/2.13</f>
        <v>252.674072043524</v>
      </c>
      <c r="AN88" s="69" t="n">
        <f aca="false">+AN87/2.13</f>
        <v>240.873752394904</v>
      </c>
      <c r="AO88" s="69" t="n">
        <f aca="false">+AO87/2.13</f>
        <v>229.783423998987</v>
      </c>
      <c r="AP88" s="69" t="n">
        <f aca="false">+AP87/2.13</f>
        <v>222.234809758868</v>
      </c>
      <c r="AQ88" s="69" t="n">
        <f aca="false">+AQ87/2.13</f>
        <v>219.542515654296</v>
      </c>
      <c r="AR88" s="69" t="n">
        <f aca="false">+AR87/2.13</f>
        <v>220.301937933864</v>
      </c>
      <c r="AS88" s="69" t="n">
        <f aca="false">+AS87/2.13</f>
        <v>223.134442678531</v>
      </c>
      <c r="AT88" s="69" t="n">
        <f aca="false">+AT87/2.13</f>
        <v>226.870492405306</v>
      </c>
      <c r="AU88" s="69" t="n">
        <f aca="false">+AU87/2.13</f>
        <v>230.643153265466</v>
      </c>
      <c r="AV88" s="69" t="n">
        <f aca="false">+AV87/2.13</f>
        <v>233.905728365437</v>
      </c>
      <c r="AW88" s="69" t="n">
        <f aca="false">+AW87/2.13</f>
        <v>236.407632369119</v>
      </c>
      <c r="AX88" s="69" t="n">
        <f aca="false">+AX87/2.13</f>
        <v>238.159658920856</v>
      </c>
      <c r="AY88" s="69" t="n">
        <f aca="false">+AY87/2.13</f>
        <v>239.408400477905</v>
      </c>
      <c r="AZ88" s="69" t="n">
        <f aca="false">+AZ87/2.13</f>
        <v>240.628342471056</v>
      </c>
      <c r="BA88" s="69" t="n">
        <f aca="false">+BA87/2.13</f>
        <v>240.194878715409</v>
      </c>
      <c r="BB88" s="69" t="n">
        <f aca="false">+BB87/2.13</f>
        <v>242.486873416666</v>
      </c>
      <c r="BC88" s="69" t="n">
        <f aca="false">+BC87/2.13</f>
        <v>247.973619139598</v>
      </c>
      <c r="BD88" s="69" t="n">
        <f aca="false">+BD87/2.13</f>
        <v>257.555340920174</v>
      </c>
      <c r="BE88" s="69" t="n">
        <f aca="false">+BE87/2.13</f>
        <v>272.473455922752</v>
      </c>
      <c r="BF88" s="69" t="n">
        <f aca="false">+BF87/2.13</f>
        <v>294.183383164721</v>
      </c>
      <c r="BG88" s="69" t="n">
        <f aca="false">+BG87/2.13</f>
        <v>324.205400286021</v>
      </c>
      <c r="BH88" s="69" t="n">
        <f aca="false">+BH87/2.13</f>
        <v>364.004573196263</v>
      </c>
      <c r="BI88" s="69" t="n">
        <f aca="false">+BI87/2.13</f>
        <v>415.046219366037</v>
      </c>
    </row>
    <row r="89" s="67" customFormat="true" ht="33" hidden="false" customHeight="false" outlineLevel="0" collapsed="false">
      <c r="A89" s="49" t="str">
        <f aca="false">Base!A89</f>
        <v>Concentration in biosphere and upper oceans (GTC)</v>
      </c>
      <c r="B89" s="69" t="n">
        <f aca="false">Base!B62</f>
        <v>1527</v>
      </c>
      <c r="C89" s="69" t="n">
        <f aca="false">B87* Base!$B67+B89* Base!$B68+B90* Base!$B69</f>
        <v>1541.10786166667</v>
      </c>
      <c r="D89" s="69" t="n">
        <f aca="false">C87* Base!$B67+C89* Base!$B68+C90* Base!$B69</f>
        <v>1556.15522836145</v>
      </c>
      <c r="E89" s="69" t="n">
        <f aca="false">D87* Base!$B67+D89* Base!$B68+D90* Base!$B69</f>
        <v>1572.13336701879</v>
      </c>
      <c r="F89" s="69" t="n">
        <f aca="false">E87* Base!$B67+E89* Base!$B68+E90* Base!$B69</f>
        <v>1588.97312018063</v>
      </c>
      <c r="G89" s="69" t="n">
        <f aca="false">F87* Base!$B67+F89* Base!$B68+F90* Base!$B69</f>
        <v>1606.55770016477</v>
      </c>
      <c r="H89" s="69" t="n">
        <f aca="false">G87* Base!$B67+G89* Base!$B68+G90* Base!$B69</f>
        <v>1624.72819593452</v>
      </c>
      <c r="I89" s="69" t="n">
        <f aca="false">H87* Base!$B67+H89* Base!$B68+H90* Base!$B69</f>
        <v>1643.28628475774</v>
      </c>
      <c r="J89" s="69" t="n">
        <f aca="false">I87* Base!$B67+I89* Base!$B68+I90* Base!$B69</f>
        <v>1661.99622994578</v>
      </c>
      <c r="K89" s="69" t="n">
        <f aca="false">J87* Base!$B67+J89* Base!$B68+J90* Base!$B69</f>
        <v>1680.58710496523</v>
      </c>
      <c r="L89" s="69" t="n">
        <f aca="false">K87* Base!$B67+K89* Base!$B68+K90* Base!$B69</f>
        <v>1698.75562173672</v>
      </c>
      <c r="M89" s="69" t="n">
        <f aca="false">L87* Base!$B67+L89* Base!$B68+L90* Base!$B69</f>
        <v>1716.16965655394</v>
      </c>
      <c r="N89" s="69" t="n">
        <f aca="false">M87* Base!$B67+M89* Base!$B68+M90* Base!$B69</f>
        <v>1732.47241517378</v>
      </c>
      <c r="O89" s="69" t="n">
        <f aca="false">N87* Base!$B67+N89* Base!$B68+N90* Base!$B69</f>
        <v>1747.28707435168</v>
      </c>
      <c r="P89" s="69" t="n">
        <f aca="false">O87* Base!$B67+O89* Base!$B68+O90* Base!$B69</f>
        <v>1760.22161262378</v>
      </c>
      <c r="Q89" s="69" t="n">
        <f aca="false">P87* Base!$B67+P89* Base!$B68+P90* Base!$B69</f>
        <v>1771.42507542128</v>
      </c>
      <c r="R89" s="69" t="n">
        <f aca="false">Q87* Base!$B67+Q89* Base!$B68+Q90* Base!$B69</f>
        <v>1781.11331492772</v>
      </c>
      <c r="S89" s="69" t="n">
        <f aca="false">R87* Base!$B67+R89* Base!$B68+R90* Base!$B69</f>
        <v>1789.47562662409</v>
      </c>
      <c r="T89" s="69" t="n">
        <f aca="false">S87* Base!$B67+S89* Base!$B68+S90* Base!$B69</f>
        <v>1796.67794893132</v>
      </c>
      <c r="U89" s="69" t="n">
        <f aca="false">T87* Base!$B67+T89* Base!$B68+T90* Base!$B69</f>
        <v>1802.86569132122</v>
      </c>
      <c r="V89" s="69" t="n">
        <f aca="false">U87* Base!$B67+U89* Base!$B68+U90* Base!$B69</f>
        <v>1808.16623108916</v>
      </c>
      <c r="W89" s="69" t="n">
        <f aca="false">V87* Base!$B67+V89* Base!$B68+V90* Base!$B69</f>
        <v>1812.69111527835</v>
      </c>
      <c r="X89" s="69" t="n">
        <f aca="false">W87* Base!$B67+W89* Base!$B68+W90* Base!$B69</f>
        <v>1816.53800073296</v>
      </c>
      <c r="Y89" s="69" t="n">
        <f aca="false">X87* Base!$B67+X89* Base!$B68+X90* Base!$B69</f>
        <v>1819.792361965</v>
      </c>
      <c r="Z89" s="69" t="n">
        <f aca="false">Y87* Base!$B67+Y89* Base!$B68+Y90* Base!$B69</f>
        <v>1822.52899346704</v>
      </c>
      <c r="AA89" s="69" t="n">
        <f aca="false">Z87* Base!$B67+Z89* Base!$B68+Z90* Base!$B69</f>
        <v>1824.81333029353</v>
      </c>
      <c r="AB89" s="69" t="n">
        <f aca="false">AA87* Base!$B67+AA89* Base!$B68+AA90* Base!$B69</f>
        <v>1826.70260816625</v>
      </c>
      <c r="AC89" s="69" t="n">
        <f aca="false">AB87* Base!$B67+AB89* Base!$B68+AB90* Base!$B69</f>
        <v>1828.24688202637</v>
      </c>
      <c r="AD89" s="69" t="n">
        <f aca="false">AC87* Base!$B67+AC89* Base!$B68+AC90* Base!$B69</f>
        <v>1829.48991984544</v>
      </c>
      <c r="AE89" s="69" t="n">
        <f aca="false">AD87* Base!$B67+AD89* Base!$B68+AD90* Base!$B69</f>
        <v>1830.46998660634</v>
      </c>
      <c r="AF89" s="69" t="n">
        <f aca="false">AE87* Base!$B67+AE89* Base!$B68+AE90* Base!$B69</f>
        <v>1831.22053165908</v>
      </c>
      <c r="AG89" s="69" t="n">
        <f aca="false">AF87* Base!$B67+AF89* Base!$B68+AF90* Base!$B69</f>
        <v>1827.92247133278</v>
      </c>
      <c r="AH89" s="69" t="n">
        <f aca="false">AG87* Base!$B67+AG89* Base!$B68+AG90* Base!$B69</f>
        <v>1821.07132857901</v>
      </c>
      <c r="AI89" s="69" t="n">
        <f aca="false">AH87* Base!$B67+AH89* Base!$B68+AH90* Base!$B69</f>
        <v>1811.10368410771</v>
      </c>
      <c r="AJ89" s="69" t="n">
        <f aca="false">AI87* Base!$B67+AI89* Base!$B68+AI90* Base!$B69</f>
        <v>1798.40488149688</v>
      </c>
      <c r="AK89" s="69" t="n">
        <f aca="false">AJ87* Base!$B67+AJ89* Base!$B68+AJ90* Base!$B69</f>
        <v>1783.31562642492</v>
      </c>
      <c r="AL89" s="69" t="n">
        <f aca="false">AK87* Base!$B67+AK89* Base!$B68+AK90* Base!$B69</f>
        <v>1766.13767064373</v>
      </c>
      <c r="AM89" s="69" t="n">
        <f aca="false">AL87* Base!$B67+AL89* Base!$B68+AL90* Base!$B69</f>
        <v>1747.13872670961</v>
      </c>
      <c r="AN89" s="69" t="n">
        <f aca="false">AM87* Base!$B67+AM89* Base!$B68+AM90* Base!$B69</f>
        <v>1726.5567308931</v>
      </c>
      <c r="AO89" s="69" t="n">
        <f aca="false">AN87* Base!$B67+AN89* Base!$B68+AN90* Base!$B69</f>
        <v>1704.60355303344</v>
      </c>
      <c r="AP89" s="69" t="n">
        <f aca="false">AO87* Base!$B67+AO89* Base!$B68+AO90* Base!$B69</f>
        <v>1681.46824025295</v>
      </c>
      <c r="AQ89" s="69" t="n">
        <f aca="false">AP87* Base!$B67+AP89* Base!$B68+AP90* Base!$B69</f>
        <v>1657.8628980799</v>
      </c>
      <c r="AR89" s="69" t="n">
        <f aca="false">AQ87* Base!$B67+AQ89* Base!$B68+AQ90* Base!$B69</f>
        <v>1634.71696631878</v>
      </c>
      <c r="AS89" s="69" t="n">
        <f aca="false">AR87* Base!$B67+AR89* Base!$B68+AR90* Base!$B69</f>
        <v>1612.65865746246</v>
      </c>
      <c r="AT89" s="69" t="n">
        <f aca="false">AS87* Base!$B67+AS89* Base!$B68+AS90* Base!$B69</f>
        <v>1592.0321240383</v>
      </c>
      <c r="AU89" s="69" t="n">
        <f aca="false">AT87* Base!$B67+AT89* Base!$B68+AT90* Base!$B69</f>
        <v>1572.94825002689</v>
      </c>
      <c r="AV89" s="69" t="n">
        <f aca="false">AU87* Base!$B67+AU89* Base!$B68+AU90* Base!$B69</f>
        <v>1555.35089527283</v>
      </c>
      <c r="AW89" s="69" t="n">
        <f aca="false">AV87* Base!$B67+AV89* Base!$B68+AV90* Base!$B69</f>
        <v>1539.08374020268</v>
      </c>
      <c r="AX89" s="69" t="n">
        <f aca="false">AW87* Base!$B67+AW89* Base!$B68+AW90* Base!$B69</f>
        <v>1523.94987914182</v>
      </c>
      <c r="AY89" s="69" t="n">
        <f aca="false">AX87* Base!$B67+AX89* Base!$B68+AX90* Base!$B69</f>
        <v>1509.76247014361</v>
      </c>
      <c r="AZ89" s="69" t="n">
        <f aca="false">AY87* Base!$B67+AY89* Base!$B68+AY90* Base!$B69</f>
        <v>1496.38852206154</v>
      </c>
      <c r="BA89" s="69" t="n">
        <f aca="false">AZ87* Base!$B67+AZ89* Base!$B68+AZ90* Base!$B69</f>
        <v>1483.7894119819</v>
      </c>
      <c r="BB89" s="69" t="n">
        <f aca="false">BA87* Base!$B67+BA89* Base!$B68+BA90* Base!$B69</f>
        <v>1471.62357842875</v>
      </c>
      <c r="BC89" s="69" t="n">
        <f aca="false">BB87* Base!$B67+BB89* Base!$B68+BB90* Base!$B69</f>
        <v>1460.384180466</v>
      </c>
      <c r="BD89" s="69" t="n">
        <f aca="false">BC87* Base!$B67+BC89* Base!$B68+BC90* Base!$B69</f>
        <v>1450.63220658845</v>
      </c>
      <c r="BE89" s="69" t="n">
        <f aca="false">BD87* Base!$B67+BD89* Base!$B68+BD90* Base!$B69</f>
        <v>1443.0744797199</v>
      </c>
      <c r="BF89" s="69" t="n">
        <f aca="false">BE87* Base!$B67+BE89* Base!$B68+BE90* Base!$B69</f>
        <v>1438.62165648101</v>
      </c>
      <c r="BG89" s="69" t="n">
        <f aca="false">BF87* Base!$B67+BF89* Base!$B68+BF90* Base!$B69</f>
        <v>1438.42001798929</v>
      </c>
      <c r="BH89" s="69" t="n">
        <f aca="false">BG87* Base!$B67+BG89* Base!$B68+BG90* Base!$B69</f>
        <v>1443.85400744061</v>
      </c>
      <c r="BI89" s="69" t="n">
        <f aca="false">BH87* Base!$B67+BH89* Base!$B68+BH90* Base!$B69</f>
        <v>1456.52615829572</v>
      </c>
    </row>
    <row r="90" s="67" customFormat="true" ht="16.5" hidden="false" customHeight="false" outlineLevel="0" collapsed="false">
      <c r="A90" s="49" t="str">
        <f aca="false">Base!A90</f>
        <v>Concentration in deep oceans (GTC)</v>
      </c>
      <c r="B90" s="69" t="n">
        <f aca="false">Base!B63</f>
        <v>10010</v>
      </c>
      <c r="C90" s="69" t="n">
        <f aca="false">Base!$B70*B89+Base!$B71*B90</f>
        <v>10010.439125</v>
      </c>
      <c r="D90" s="69" t="n">
        <f aca="false">Base!$B70*C89+Base!$B71*C90</f>
        <v>10010.9133714495</v>
      </c>
      <c r="E90" s="69" t="n">
        <f aca="false">Base!$B70*D89+Base!$B71*D90</f>
        <v>10011.4250762575</v>
      </c>
      <c r="F90" s="69" t="n">
        <f aca="false">Base!$B70*E89+Base!$B71*E90</f>
        <v>10011.9765537118</v>
      </c>
      <c r="G90" s="69" t="n">
        <f aca="false">Base!$B70*F89+Base!$B71*F90</f>
        <v>10012.5699444254</v>
      </c>
      <c r="H90" s="69" t="n">
        <f aca="false">Base!$B70*G89+Base!$B71*G90</f>
        <v>10013.2070963196</v>
      </c>
      <c r="I90" s="69" t="n">
        <f aca="false">Base!$B70*H89+Base!$B71*H90</f>
        <v>10013.8894594144</v>
      </c>
      <c r="J90" s="69" t="n">
        <f aca="false">Base!$B70*I89+Base!$B71*I90</f>
        <v>10014.6179874337</v>
      </c>
      <c r="K90" s="69" t="n">
        <f aca="false">Base!$B70*J89+Base!$B71*J90</f>
        <v>10015.3930444379</v>
      </c>
      <c r="L90" s="69" t="n">
        <f aca="false">Base!$B70*K89+Base!$B71*K90</f>
        <v>10016.2143170478</v>
      </c>
      <c r="M90" s="69" t="n">
        <f aca="false">Base!$B70*L89+Base!$B71*L90</f>
        <v>10017.0807337701</v>
      </c>
      <c r="N90" s="69" t="n">
        <f aca="false">Base!$B70*M89+Base!$B71*M90</f>
        <v>10017.9903931638</v>
      </c>
      <c r="O90" s="69" t="n">
        <f aca="false">Base!$B70*N89+Base!$B71*N90</f>
        <v>10018.9405024441</v>
      </c>
      <c r="P90" s="69" t="n">
        <f aca="false">Base!$B70*O89+Base!$B71*O90</f>
        <v>10019.9273277104</v>
      </c>
      <c r="Q90" s="69" t="n">
        <f aca="false">Base!$B70*P89+Base!$B71*P90</f>
        <v>10020.9461562688</v>
      </c>
      <c r="R90" s="69" t="n">
        <f aca="false">Base!$B70*Q89+Base!$B71*Q90</f>
        <v>10021.9926496297</v>
      </c>
      <c r="S90" s="69" t="n">
        <f aca="false">Base!$B70*R89+Base!$B71*R90</f>
        <v>10023.0630103977</v>
      </c>
      <c r="T90" s="69" t="n">
        <f aca="false">Base!$B70*S89+Base!$B71*S90</f>
        <v>10024.1539156983</v>
      </c>
      <c r="U90" s="69" t="n">
        <f aca="false">Base!$B70*T89+Base!$B71*T90</f>
        <v>10025.2624586241</v>
      </c>
      <c r="V90" s="69" t="n">
        <f aca="false">Base!$B70*U89+Base!$B71*U90</f>
        <v>10026.3860967726</v>
      </c>
      <c r="W90" s="69" t="n">
        <f aca="false">Base!$B70*V89+Base!$B71*V90</f>
        <v>10027.5226070426</v>
      </c>
      <c r="X90" s="69" t="n">
        <f aca="false">Base!$B70*W89+Base!$B71*W90</f>
        <v>10028.670045951</v>
      </c>
      <c r="Y90" s="69" t="n">
        <f aca="false">Base!$B70*X89+Base!$B71*X90</f>
        <v>10029.8267148123</v>
      </c>
      <c r="Z90" s="69" t="n">
        <f aca="false">Base!$B70*Y89+Base!$B71*Y90</f>
        <v>10030.9911292009</v>
      </c>
      <c r="AA90" s="69" t="n">
        <f aca="false">Base!$B70*Z89+Base!$B71*Z90</f>
        <v>10032.1619921785</v>
      </c>
      <c r="AB90" s="69" t="n">
        <f aca="false">Base!$B70*AA89+Base!$B71*AA90</f>
        <v>10033.3381708319</v>
      </c>
      <c r="AC90" s="69" t="n">
        <f aca="false">Base!$B70*AB89+Base!$B71*AB90</f>
        <v>10034.5186757196</v>
      </c>
      <c r="AD90" s="69" t="n">
        <f aca="false">Base!$B70*AC89+Base!$B71*AC90</f>
        <v>10035.7026428717</v>
      </c>
      <c r="AE90" s="69" t="n">
        <f aca="false">Base!$B70*AD89+Base!$B71*AD90</f>
        <v>10036.8893180293</v>
      </c>
      <c r="AF90" s="69" t="n">
        <f aca="false">Base!$B70*AE89+Base!$B71*AE90</f>
        <v>10038.078042851</v>
      </c>
      <c r="AG90" s="69" t="n">
        <f aca="false">Base!$B70*AF89+Base!$B71*AF90</f>
        <v>10039.2682428407</v>
      </c>
      <c r="AH90" s="69" t="n">
        <f aca="false">Base!$B70*AG89+Base!$B71*AG90</f>
        <v>10040.449795987</v>
      </c>
      <c r="AI90" s="69" t="n">
        <f aca="false">Base!$B70*AH89+Base!$B71*AH90</f>
        <v>10041.6138225023</v>
      </c>
      <c r="AJ90" s="69" t="n">
        <f aca="false">Base!$B70*AI89+Base!$B71*AI90</f>
        <v>10042.7525370475</v>
      </c>
      <c r="AK90" s="69" t="n">
        <f aca="false">Base!$B70*AJ89+Base!$B71*AJ90</f>
        <v>10043.85912027</v>
      </c>
      <c r="AL90" s="69" t="n">
        <f aca="false">Base!$B70*AK89+Base!$B71*AK90</f>
        <v>10044.927606883</v>
      </c>
      <c r="AM90" s="69" t="n">
        <f aca="false">Base!$B70*AL89+Base!$B71*AL90</f>
        <v>10045.9527879923</v>
      </c>
      <c r="AN90" s="69" t="n">
        <f aca="false">Base!$B70*AM89+Base!$B71*AM90</f>
        <v>10046.9301257431</v>
      </c>
      <c r="AO90" s="69" t="n">
        <f aca="false">Base!$B70*AN89+Base!$B71*AN90</f>
        <v>10047.8556786529</v>
      </c>
      <c r="AP90" s="69" t="n">
        <f aca="false">Base!$B70*AO89+Base!$B71*AO90</f>
        <v>10048.7260362439</v>
      </c>
      <c r="AQ90" s="69" t="n">
        <f aca="false">Base!$B70*AP89+Base!$B71*AP90</f>
        <v>10049.5382618073</v>
      </c>
      <c r="AR90" s="69" t="n">
        <f aca="false">Base!$B70*AQ89+Base!$B71*AQ90</f>
        <v>10050.2911998892</v>
      </c>
      <c r="AS90" s="69" t="n">
        <f aca="false">Base!$B70*AR89+Base!$B71*AR90</f>
        <v>10050.986019025</v>
      </c>
      <c r="AT90" s="69" t="n">
        <f aca="false">Base!$B70*AS89+Base!$B71*AS90</f>
        <v>10051.6254578872</v>
      </c>
      <c r="AU90" s="69" t="n">
        <f aca="false">Base!$B70*AT89+Base!$B71*AT90</f>
        <v>10052.2131146053</v>
      </c>
      <c r="AV90" s="69" t="n">
        <f aca="false">Base!$B70*AU89+Base!$B71*AU90</f>
        <v>10052.7528633042</v>
      </c>
      <c r="AW90" s="69" t="n">
        <f aca="false">Base!$B70*AV89+Base!$B71*AV90</f>
        <v>10053.248436451</v>
      </c>
      <c r="AX90" s="69" t="n">
        <f aca="false">Base!$B70*AW89+Base!$B71*AW90</f>
        <v>10053.7031744542</v>
      </c>
      <c r="AY90" s="69" t="n">
        <f aca="false">Base!$B70*AX89+Base!$B71*AX90</f>
        <v>10054.1199243307</v>
      </c>
      <c r="AZ90" s="69" t="n">
        <f aca="false">Base!$B70*AY89+Base!$B71*AY90</f>
        <v>10054.5010650316</v>
      </c>
      <c r="BA90" s="69" t="n">
        <f aca="false">Base!$B70*AZ89+Base!$B71*AZ90</f>
        <v>10054.8486422273</v>
      </c>
      <c r="BB90" s="69" t="n">
        <f aca="false">Base!$B70*BA89+Base!$B71*BA90</f>
        <v>10055.1646043405</v>
      </c>
      <c r="BC90" s="69" t="n">
        <f aca="false">Base!$B70*BB89+Base!$B71*BB90</f>
        <v>10055.4500452326</v>
      </c>
      <c r="BD90" s="69" t="n">
        <f aca="false">Base!$B70*BC89+Base!$B71*BC90</f>
        <v>10055.7072912935</v>
      </c>
      <c r="BE90" s="69" t="n">
        <f aca="false">Base!$B70*BD89+Base!$B71*BD90</f>
        <v>10055.9400705991</v>
      </c>
      <c r="BF90" s="69" t="n">
        <f aca="false">Base!$B70*BE89+Base!$B71*BE90</f>
        <v>10056.1538770246</v>
      </c>
      <c r="BG90" s="69" t="n">
        <f aca="false">Base!$B70*BF89+Base!$B71*BF90</f>
        <v>10056.3564792323</v>
      </c>
      <c r="BH90" s="69" t="n">
        <f aca="false">Base!$B70*BG89+Base!$B71*BG90</f>
        <v>10056.5585089656</v>
      </c>
      <c r="BI90" s="69" t="n">
        <f aca="false">Base!$B70*BH89+Base!$B71*BH90</f>
        <v>10056.7740554874</v>
      </c>
    </row>
    <row r="91" s="67" customFormat="true" ht="39.75" hidden="false" customHeight="false" outlineLevel="0" collapsed="false">
      <c r="A91" s="73" t="str">
        <f aca="false">Base!A91</f>
        <v>CUMULATIVE EMISSIONS/HOTELLING RENTS</v>
      </c>
      <c r="B91" s="69"/>
      <c r="C91" s="69"/>
      <c r="D91" s="69"/>
      <c r="E91" s="69"/>
      <c r="F91" s="69"/>
      <c r="G91" s="69"/>
      <c r="H91" s="69"/>
      <c r="I91" s="69"/>
      <c r="J91" s="69"/>
      <c r="K91" s="69"/>
      <c r="L91" s="69"/>
      <c r="M91" s="69"/>
      <c r="N91" s="69"/>
      <c r="O91" s="69"/>
      <c r="P91" s="69"/>
      <c r="Q91" s="69"/>
      <c r="R91" s="69"/>
      <c r="S91" s="69"/>
      <c r="T91" s="69"/>
      <c r="U91" s="69"/>
      <c r="V91" s="69"/>
      <c r="W91" s="69"/>
      <c r="X91" s="69"/>
      <c r="Y91" s="69"/>
      <c r="Z91" s="69"/>
      <c r="AA91" s="69"/>
      <c r="AB91" s="69"/>
      <c r="AC91" s="69"/>
      <c r="AD91" s="69"/>
      <c r="AE91" s="69"/>
      <c r="AF91" s="69"/>
      <c r="AG91" s="69"/>
      <c r="AH91" s="69"/>
      <c r="AI91" s="69"/>
      <c r="AJ91" s="69"/>
      <c r="AK91" s="69"/>
      <c r="AL91" s="69"/>
      <c r="AM91" s="69"/>
      <c r="AN91" s="69"/>
      <c r="AO91" s="69"/>
      <c r="AP91" s="69"/>
      <c r="AQ91" s="69"/>
      <c r="AR91" s="69"/>
      <c r="AS91" s="69"/>
      <c r="AT91" s="69"/>
      <c r="AU91" s="69"/>
      <c r="AV91" s="69"/>
      <c r="AW91" s="69"/>
      <c r="AX91" s="69"/>
      <c r="AY91" s="69"/>
      <c r="AZ91" s="69"/>
      <c r="BA91" s="69"/>
      <c r="BB91" s="69"/>
      <c r="BC91" s="69"/>
      <c r="BD91" s="69"/>
      <c r="BE91" s="69"/>
      <c r="BF91" s="69"/>
      <c r="BG91" s="69"/>
      <c r="BH91" s="69"/>
      <c r="BI91" s="69"/>
    </row>
    <row r="92" s="67" customFormat="true" ht="17.25" hidden="false" customHeight="false" outlineLevel="0" collapsed="false">
      <c r="A92" s="49" t="str">
        <f aca="false">Base!A92</f>
        <v>Cumulative Emissions to date</v>
      </c>
      <c r="B92" s="69" t="n">
        <f aca="false">+Base!B92</f>
        <v>90</v>
      </c>
      <c r="C92" s="69" t="n">
        <f aca="false">+Parameters!D89+B113*5/3.666+B92</f>
        <v>117.266226743811</v>
      </c>
      <c r="D92" s="69" t="n">
        <f aca="false">+Parameters!E89+C113*5/3.666+C92</f>
        <v>146.74376666934</v>
      </c>
      <c r="E92" s="69" t="n">
        <f aca="false">+Parameters!F89+D113*5/3.666+D92</f>
        <v>177.555489266941</v>
      </c>
      <c r="F92" s="69" t="n">
        <f aca="false">+Parameters!G89+E113*5/3.666+E92</f>
        <v>208.917177141314</v>
      </c>
      <c r="G92" s="69" t="n">
        <f aca="false">+Parameters!H89+F113*5/3.666+F92</f>
        <v>240.066094225451</v>
      </c>
      <c r="H92" s="69" t="n">
        <f aca="false">+Parameters!I89+G113*5/3.666+G92</f>
        <v>270.231404279163</v>
      </c>
      <c r="I92" s="69" t="n">
        <f aca="false">+Parameters!J89+H113*5/3.666+H92</f>
        <v>298.625314288357</v>
      </c>
      <c r="J92" s="69" t="n">
        <f aca="false">+Parameters!K89+I113*5/3.666+I92</f>
        <v>324.444786415836</v>
      </c>
      <c r="K92" s="69" t="n">
        <f aca="false">+Parameters!L89+J113*5/3.666+J92</f>
        <v>346.878617117383</v>
      </c>
      <c r="L92" s="69" t="n">
        <f aca="false">+Parameters!M89+K113*5/3.666+K92</f>
        <v>365.117058010682</v>
      </c>
      <c r="M92" s="69" t="n">
        <f aca="false">+Parameters!N89+L113*5/3.666+L92</f>
        <v>378.362272857658</v>
      </c>
      <c r="N92" s="69" t="n">
        <f aca="false">+Parameters!O89+M113*5/3.666+M92</f>
        <v>385.838267478347</v>
      </c>
      <c r="O92" s="69" t="n">
        <f aca="false">+Parameters!P89+N113*5/3.666+N92</f>
        <v>386.798565985695</v>
      </c>
      <c r="P92" s="69" t="n">
        <f aca="false">+Parameters!Q89+O113*5/3.666+O92</f>
        <v>386.798565985695</v>
      </c>
      <c r="Q92" s="69" t="n">
        <f aca="false">+Parameters!R89+P113*5/3.666+P92</f>
        <v>386.798565985695</v>
      </c>
      <c r="R92" s="69" t="n">
        <f aca="false">+Parameters!S89+Q113*5/3.666+Q92</f>
        <v>386.798565985695</v>
      </c>
      <c r="S92" s="69" t="n">
        <f aca="false">+Parameters!T89+R113*5/3.666+R92</f>
        <v>386.798565985695</v>
      </c>
      <c r="T92" s="69" t="n">
        <f aca="false">+Parameters!U89+S113*5/3.666+S92</f>
        <v>386.798565985695</v>
      </c>
      <c r="U92" s="69" t="n">
        <f aca="false">+Parameters!V89+T113*5/3.666+T92</f>
        <v>386.798565985695</v>
      </c>
      <c r="V92" s="69" t="n">
        <f aca="false">+Parameters!W89+U113*5/3.666+U92</f>
        <v>386.798565985695</v>
      </c>
      <c r="W92" s="69" t="n">
        <f aca="false">+Parameters!X89+V113*5/3.666+V92</f>
        <v>386.798565985695</v>
      </c>
      <c r="X92" s="69" t="n">
        <f aca="false">+Parameters!Y89+W113*5/3.666+W92</f>
        <v>386.798565985695</v>
      </c>
      <c r="Y92" s="69" t="n">
        <f aca="false">+Parameters!Z89+X113*5/3.666+X92</f>
        <v>386.798565985695</v>
      </c>
      <c r="Z92" s="69" t="n">
        <f aca="false">+Parameters!AA89+Y113*5/3.666+Y92</f>
        <v>386.798565985695</v>
      </c>
      <c r="AA92" s="69" t="n">
        <f aca="false">+Parameters!AB89+Z113*5/3.666+Z92</f>
        <v>386.798565985695</v>
      </c>
      <c r="AB92" s="69" t="n">
        <f aca="false">+Parameters!AC89+AA113*5/3.666+AA92</f>
        <v>386.798565985695</v>
      </c>
      <c r="AC92" s="69" t="n">
        <f aca="false">+Parameters!AD89+AB113*5/3.666+AB92</f>
        <v>386.798565985695</v>
      </c>
      <c r="AD92" s="69" t="n">
        <f aca="false">+Parameters!AE89+AC113*5/3.666+AC92</f>
        <v>386.798565985695</v>
      </c>
      <c r="AE92" s="69" t="n">
        <f aca="false">+Parameters!AF89+AD113*5/3.666+AD92</f>
        <v>386.798565985695</v>
      </c>
      <c r="AF92" s="69" t="n">
        <f aca="false">+Parameters!AG89+AE113*5/3.666+AE92</f>
        <v>343.067659214027</v>
      </c>
      <c r="AG92" s="69" t="n">
        <f aca="false">+Parameters!AH89+AF113*5/3.666+AF92</f>
        <v>299.043542377601</v>
      </c>
      <c r="AH92" s="69" t="n">
        <f aca="false">+Parameters!AI89+AG113*5/3.666+AG92</f>
        <v>254.771483580474</v>
      </c>
      <c r="AI92" s="69" t="n">
        <f aca="false">+Parameters!AJ89+AH113*5/3.666+AH92</f>
        <v>210.299312810187</v>
      </c>
      <c r="AJ92" s="69" t="n">
        <f aca="false">+Parameters!AK89+AI113*5/3.666+AI92</f>
        <v>165.675976806255</v>
      </c>
      <c r="AK92" s="69" t="n">
        <f aca="false">+Parameters!AL89+AJ113*5/3.666+AJ92</f>
        <v>120.950662545565</v>
      </c>
      <c r="AL92" s="69" t="n">
        <f aca="false">+Parameters!AM89+AK113*5/3.666+AK92</f>
        <v>76.1722583661184</v>
      </c>
      <c r="AM92" s="69" t="n">
        <f aca="false">+Parameters!AN89+AL113*5/3.666+AL92</f>
        <v>31.3890388977633</v>
      </c>
      <c r="AN92" s="69" t="n">
        <f aca="false">+Parameters!AO89+AM113*5/3.666+AM92</f>
        <v>-13.351468498731</v>
      </c>
      <c r="AO92" s="69" t="n">
        <f aca="false">+Parameters!AP89+AN113*5/3.666+AN92</f>
        <v>-58.002427715294</v>
      </c>
      <c r="AP92" s="69" t="n">
        <f aca="false">+Parameters!AQ89+AO113*5/3.666+AO92</f>
        <v>-96.3466790629163</v>
      </c>
      <c r="AQ92" s="69" t="n">
        <f aca="false">+Parameters!AR89+AP113*5/3.666+AP92</f>
        <v>-124.874980376676</v>
      </c>
      <c r="AR92" s="69" t="n">
        <f aca="false">+Parameters!AS89+AQ113*5/3.666+AQ92</f>
        <v>-145.65088320957</v>
      </c>
      <c r="AS92" s="69" t="n">
        <f aca="false">+Parameters!AT89+AR113*5/3.666+AR92</f>
        <v>-160.981520711197</v>
      </c>
      <c r="AT92" s="69" t="n">
        <f aca="false">+Parameters!AU89+AS113*5/3.666+AS92</f>
        <v>-173.011135664909</v>
      </c>
      <c r="AU92" s="69" t="n">
        <f aca="false">+Parameters!AV89+AT113*5/3.666+AT92</f>
        <v>-183.471830373982</v>
      </c>
      <c r="AV92" s="69" t="n">
        <f aca="false">+Parameters!AW89+AU113*5/3.666+AU92</f>
        <v>-193.580347504505</v>
      </c>
      <c r="AW92" s="69" t="n">
        <f aca="false">+Parameters!AX89+AV113*5/3.666+AV92</f>
        <v>-204.023030730619</v>
      </c>
      <c r="AX92" s="69" t="n">
        <f aca="false">+Parameters!AY89+AW113*5/3.666+AW92</f>
        <v>-214.970462697579</v>
      </c>
      <c r="AY92" s="69" t="n">
        <f aca="false">+Parameters!AZ89+AX113*5/3.666+AX92</f>
        <v>-226.081402674406</v>
      </c>
      <c r="AZ92" s="69" t="n">
        <f aca="false">+Parameters!BA89+AY113*5/3.666+AY92</f>
        <v>-236.475813907447</v>
      </c>
      <c r="BA92" s="69" t="n">
        <f aca="false">+Parameters!BB89+AZ113*5/3.666+AZ92</f>
        <v>-249.650688828731</v>
      </c>
      <c r="BB92" s="69" t="n">
        <f aca="false">+Parameters!BC89+BA113*5/3.666+BA92</f>
        <v>-256.618662945262</v>
      </c>
      <c r="BC92" s="69" t="n">
        <f aca="false">+Parameters!BD89+BB113*5/3.666+BB92</f>
        <v>-255.885892738271</v>
      </c>
      <c r="BD92" s="69" t="n">
        <f aca="false">+Parameters!BE89+BC113*5/3.666+BC92</f>
        <v>-244.971586052057</v>
      </c>
      <c r="BE92" s="69" t="n">
        <f aca="false">+Parameters!BF89+BD113*5/3.666+BD92</f>
        <v>-220.520974971273</v>
      </c>
      <c r="BF92" s="69" t="n">
        <f aca="false">+Parameters!BG89+BE113*5/3.666+BE92</f>
        <v>-178.517867808746</v>
      </c>
      <c r="BG92" s="69" t="n">
        <f aca="false">+Parameters!BH89+BF113*5/3.666+BF92</f>
        <v>-114.570024463952</v>
      </c>
      <c r="BH92" s="69" t="n">
        <f aca="false">+Parameters!BI89+BG113*5/3.666+BG92</f>
        <v>-24.1617804522392</v>
      </c>
      <c r="BI92" s="69" t="n">
        <f aca="false">+Parameters!BJ89+BH113*5/3.666+BH92</f>
        <v>97.4446124890019</v>
      </c>
    </row>
    <row r="93" s="67" customFormat="true" ht="16.5" hidden="false" customHeight="false" outlineLevel="0" collapsed="false">
      <c r="A93" s="49" t="str">
        <f aca="false">Base!A93</f>
        <v>Ratio to Max</v>
      </c>
      <c r="B93" s="69" t="n">
        <f aca="false">+B92/ Base!$B$57</f>
        <v>0.015</v>
      </c>
      <c r="C93" s="69" t="n">
        <f aca="false">+C92/ Base!$B$57</f>
        <v>0.0195443711239685</v>
      </c>
      <c r="D93" s="69" t="n">
        <f aca="false">+D92/ Base!$B$57</f>
        <v>0.0244572944448899</v>
      </c>
      <c r="E93" s="69" t="n">
        <f aca="false">+E92/ Base!$B$57</f>
        <v>0.0295925815444902</v>
      </c>
      <c r="F93" s="69" t="n">
        <f aca="false">+F92/ Base!$B$57</f>
        <v>0.0348195295235523</v>
      </c>
      <c r="G93" s="69" t="n">
        <f aca="false">+G92/ Base!$B$57</f>
        <v>0.0400110157042419</v>
      </c>
      <c r="H93" s="69" t="n">
        <f aca="false">+H92/ Base!$B$57</f>
        <v>0.0450385673798605</v>
      </c>
      <c r="I93" s="69" t="n">
        <f aca="false">+I92/ Base!$B$57</f>
        <v>0.0497708857147261</v>
      </c>
      <c r="J93" s="69" t="n">
        <f aca="false">+J92/ Base!$B$57</f>
        <v>0.0540741310693061</v>
      </c>
      <c r="K93" s="69" t="n">
        <f aca="false">+K92/ Base!$B$57</f>
        <v>0.0578131028528971</v>
      </c>
      <c r="L93" s="69" t="n">
        <f aca="false">+L92/ Base!$B$57</f>
        <v>0.0608528430017803</v>
      </c>
      <c r="M93" s="69" t="n">
        <f aca="false">+M92/ Base!$B$57</f>
        <v>0.0630603788096097</v>
      </c>
      <c r="N93" s="69" t="n">
        <f aca="false">+N92/ Base!$B$57</f>
        <v>0.0643063779130578</v>
      </c>
      <c r="O93" s="69" t="n">
        <f aca="false">+O92/ Base!$B$57</f>
        <v>0.0644664276642825</v>
      </c>
      <c r="P93" s="69" t="n">
        <f aca="false">+P92/ Base!$B$57</f>
        <v>0.0644664276642825</v>
      </c>
      <c r="Q93" s="69" t="n">
        <f aca="false">+Q92/ Base!$B$57</f>
        <v>0.0644664276642825</v>
      </c>
      <c r="R93" s="69" t="n">
        <f aca="false">+R92/ Base!$B$57</f>
        <v>0.0644664276642825</v>
      </c>
      <c r="S93" s="69" t="n">
        <f aca="false">+S92/ Base!$B$57</f>
        <v>0.0644664276642825</v>
      </c>
      <c r="T93" s="69" t="n">
        <f aca="false">+T92/ Base!$B$57</f>
        <v>0.0644664276642825</v>
      </c>
      <c r="U93" s="69" t="n">
        <f aca="false">+U92/ Base!$B$57</f>
        <v>0.0644664276642825</v>
      </c>
      <c r="V93" s="69" t="n">
        <f aca="false">+V92/ Base!$B$57</f>
        <v>0.0644664276642825</v>
      </c>
      <c r="W93" s="69" t="n">
        <f aca="false">+W92/ Base!$B$57</f>
        <v>0.0644664276642825</v>
      </c>
      <c r="X93" s="69" t="n">
        <f aca="false">+X92/ Base!$B$57</f>
        <v>0.0644664276642825</v>
      </c>
      <c r="Y93" s="69" t="n">
        <f aca="false">+Y92/ Base!$B$57</f>
        <v>0.0644664276642825</v>
      </c>
      <c r="Z93" s="69" t="n">
        <f aca="false">+Z92/ Base!$B$57</f>
        <v>0.0644664276642825</v>
      </c>
      <c r="AA93" s="69" t="n">
        <f aca="false">+AA92/ Base!$B$57</f>
        <v>0.0644664276642825</v>
      </c>
      <c r="AB93" s="69" t="n">
        <f aca="false">+AB92/ Base!$B$57</f>
        <v>0.0644664276642825</v>
      </c>
      <c r="AC93" s="69" t="n">
        <f aca="false">+AC92/ Base!$B$57</f>
        <v>0.0644664276642825</v>
      </c>
      <c r="AD93" s="69" t="n">
        <f aca="false">+AD92/ Base!$B$57</f>
        <v>0.0644664276642825</v>
      </c>
      <c r="AE93" s="69" t="n">
        <f aca="false">+AE92/ Base!$B$57</f>
        <v>0.0644664276642825</v>
      </c>
      <c r="AF93" s="69" t="n">
        <f aca="false">+AF92/ Base!$B$57</f>
        <v>0.0571779432023378</v>
      </c>
      <c r="AG93" s="69" t="n">
        <f aca="false">+AG92/ Base!$B$57</f>
        <v>0.0498405903962668</v>
      </c>
      <c r="AH93" s="69" t="n">
        <f aca="false">+AH92/ Base!$B$57</f>
        <v>0.042461913930079</v>
      </c>
      <c r="AI93" s="69" t="n">
        <f aca="false">+AI92/ Base!$B$57</f>
        <v>0.0350498854683645</v>
      </c>
      <c r="AJ93" s="69" t="n">
        <f aca="false">+AJ92/ Base!$B$57</f>
        <v>0.0276126628010425</v>
      </c>
      <c r="AK93" s="69" t="n">
        <f aca="false">+AK92/ Base!$B$57</f>
        <v>0.0201584437575942</v>
      </c>
      <c r="AL93" s="69" t="n">
        <f aca="false">+AL92/ Base!$B$57</f>
        <v>0.0126953763943531</v>
      </c>
      <c r="AM93" s="69" t="n">
        <f aca="false">+AM92/ Base!$B$57</f>
        <v>0.00523150648296055</v>
      </c>
      <c r="AN93" s="69" t="n">
        <f aca="false">+AN92/ Base!$B$57</f>
        <v>-0.0022252447497885</v>
      </c>
      <c r="AO93" s="69" t="n">
        <f aca="false">+AO92/ Base!$B$57</f>
        <v>-0.00966707128588233</v>
      </c>
      <c r="AP93" s="69" t="n">
        <f aca="false">+AP92/ Base!$B$57</f>
        <v>-0.0160577798438194</v>
      </c>
      <c r="AQ93" s="69" t="n">
        <f aca="false">+AQ92/ Base!$B$57</f>
        <v>-0.020812496729446</v>
      </c>
      <c r="AR93" s="69" t="n">
        <f aca="false">+AR92/ Base!$B$57</f>
        <v>-0.024275147201595</v>
      </c>
      <c r="AS93" s="69" t="n">
        <f aca="false">+AS92/ Base!$B$57</f>
        <v>-0.0268302534518662</v>
      </c>
      <c r="AT93" s="69" t="n">
        <f aca="false">+AT92/ Base!$B$57</f>
        <v>-0.0288351892774849</v>
      </c>
      <c r="AU93" s="69" t="n">
        <f aca="false">+AU92/ Base!$B$57</f>
        <v>-0.0305786383956637</v>
      </c>
      <c r="AV93" s="69" t="n">
        <f aca="false">+AV92/ Base!$B$57</f>
        <v>-0.0322633912507508</v>
      </c>
      <c r="AW93" s="69" t="n">
        <f aca="false">+AW92/ Base!$B$57</f>
        <v>-0.0340038384551032</v>
      </c>
      <c r="AX93" s="69" t="n">
        <f aca="false">+AX92/ Base!$B$57</f>
        <v>-0.0358284104495966</v>
      </c>
      <c r="AY93" s="69" t="n">
        <f aca="false">+AY92/ Base!$B$57</f>
        <v>-0.0376802337790677</v>
      </c>
      <c r="AZ93" s="69" t="n">
        <f aca="false">+AZ92/ Base!$B$57</f>
        <v>-0.0394126356512411</v>
      </c>
      <c r="BA93" s="69" t="n">
        <f aca="false">+BA92/ Base!$B$57</f>
        <v>-0.0416084481381219</v>
      </c>
      <c r="BB93" s="69" t="n">
        <f aca="false">+BB92/ Base!$B$57</f>
        <v>-0.0427697771575437</v>
      </c>
      <c r="BC93" s="69" t="n">
        <f aca="false">+BC92/ Base!$B$57</f>
        <v>-0.0426476487897119</v>
      </c>
      <c r="BD93" s="69" t="n">
        <f aca="false">+BD92/ Base!$B$57</f>
        <v>-0.0408285976753428</v>
      </c>
      <c r="BE93" s="69" t="n">
        <f aca="false">+BE92/ Base!$B$57</f>
        <v>-0.0367534958285456</v>
      </c>
      <c r="BF93" s="69" t="n">
        <f aca="false">+BF92/ Base!$B$57</f>
        <v>-0.0297529779681244</v>
      </c>
      <c r="BG93" s="69" t="n">
        <f aca="false">+BG92/ Base!$B$57</f>
        <v>-0.0190950040773254</v>
      </c>
      <c r="BH93" s="69" t="n">
        <f aca="false">+BH92/ Base!$B$57</f>
        <v>-0.00402696340870654</v>
      </c>
      <c r="BI93" s="69" t="n">
        <f aca="false">+BI92/ Base!$B$57</f>
        <v>0.016240768748167</v>
      </c>
    </row>
    <row r="94" s="67" customFormat="true" ht="16.5" hidden="false" customHeight="false" outlineLevel="0" collapsed="false">
      <c r="A94" s="49" t="str">
        <f aca="false">Base!A94</f>
        <v>Maximum ratio</v>
      </c>
      <c r="B94" s="69" t="n">
        <f aca="false">+MAX(B93:BI93)</f>
        <v>0.0644664276642825</v>
      </c>
      <c r="C94" s="69"/>
      <c r="D94" s="69"/>
      <c r="E94" s="69"/>
      <c r="F94" s="69"/>
      <c r="G94" s="69"/>
      <c r="H94" s="69"/>
      <c r="I94" s="69"/>
      <c r="J94" s="69"/>
      <c r="K94" s="69"/>
      <c r="L94" s="69"/>
      <c r="M94" s="69"/>
      <c r="N94" s="69"/>
      <c r="O94" s="69"/>
      <c r="P94" s="69"/>
      <c r="Q94" s="69"/>
      <c r="R94" s="69"/>
      <c r="S94" s="69"/>
      <c r="T94" s="69"/>
      <c r="U94" s="69"/>
      <c r="V94" s="69"/>
      <c r="W94" s="69"/>
      <c r="X94" s="69"/>
      <c r="Y94" s="69"/>
      <c r="Z94" s="69"/>
      <c r="AA94" s="69"/>
      <c r="AB94" s="69"/>
      <c r="AC94" s="69"/>
      <c r="AD94" s="69"/>
      <c r="AE94" s="69"/>
      <c r="AF94" s="69"/>
      <c r="AG94" s="69"/>
      <c r="AH94" s="69"/>
      <c r="AI94" s="69"/>
      <c r="AJ94" s="69"/>
      <c r="AK94" s="69"/>
      <c r="AL94" s="69"/>
      <c r="AM94" s="69"/>
      <c r="AN94" s="69"/>
      <c r="AO94" s="69"/>
      <c r="AP94" s="69"/>
      <c r="AQ94" s="69"/>
      <c r="AR94" s="69"/>
      <c r="AS94" s="69"/>
      <c r="AT94" s="69"/>
      <c r="AU94" s="69"/>
      <c r="AV94" s="69"/>
      <c r="AW94" s="69"/>
      <c r="AX94" s="69"/>
      <c r="AY94" s="69"/>
      <c r="AZ94" s="69"/>
      <c r="BA94" s="69"/>
      <c r="BB94" s="69"/>
      <c r="BC94" s="69"/>
      <c r="BD94" s="69"/>
      <c r="BE94" s="69"/>
      <c r="BF94" s="69"/>
      <c r="BG94" s="69"/>
      <c r="BH94" s="69"/>
      <c r="BI94" s="69"/>
    </row>
    <row r="95" s="67" customFormat="true" ht="16.5" hidden="false" customHeight="false" outlineLevel="0" collapsed="false">
      <c r="A95" s="49" t="str">
        <f aca="false">Base!A95</f>
        <v>Coefficient of Hotelling rent on ratio</v>
      </c>
      <c r="B95" s="69" t="n">
        <v>20</v>
      </c>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row>
    <row r="96" s="67" customFormat="true" ht="16.5" hidden="false" customHeight="false" outlineLevel="0" collapsed="false">
      <c r="A96" s="49" t="str">
        <f aca="false">Base!A96</f>
        <v>Exponent on Hotelling</v>
      </c>
      <c r="B96" s="69" t="n">
        <v>2.5</v>
      </c>
      <c r="C96" s="69"/>
      <c r="D96" s="69"/>
      <c r="E96" s="69"/>
      <c r="F96" s="69"/>
      <c r="G96" s="69"/>
      <c r="H96" s="69"/>
      <c r="I96" s="69"/>
      <c r="J96" s="69"/>
      <c r="K96" s="69"/>
      <c r="L96" s="69"/>
      <c r="M96" s="69"/>
      <c r="N96" s="69"/>
      <c r="O96" s="69"/>
      <c r="P96" s="69"/>
      <c r="Q96" s="69"/>
      <c r="R96" s="69"/>
      <c r="S96" s="69"/>
      <c r="T96" s="69"/>
      <c r="U96" s="69"/>
      <c r="V96" s="69"/>
      <c r="W96" s="69"/>
      <c r="X96" s="69"/>
      <c r="Y96" s="69"/>
      <c r="Z96" s="69"/>
      <c r="AA96" s="69"/>
      <c r="AB96" s="69"/>
      <c r="AC96" s="69"/>
      <c r="AD96" s="69"/>
      <c r="AE96" s="69"/>
      <c r="AF96" s="69"/>
      <c r="AG96" s="69"/>
      <c r="AH96" s="69"/>
      <c r="AI96" s="69"/>
      <c r="AJ96" s="69"/>
      <c r="AK96" s="69"/>
      <c r="AL96" s="69"/>
      <c r="AM96" s="69"/>
      <c r="AN96" s="69"/>
      <c r="AO96" s="69"/>
      <c r="AP96" s="69"/>
      <c r="AQ96" s="69"/>
      <c r="AR96" s="69"/>
      <c r="AS96" s="69"/>
      <c r="AT96" s="69"/>
      <c r="AU96" s="69"/>
      <c r="AV96" s="69"/>
      <c r="AW96" s="69"/>
      <c r="AX96" s="69"/>
      <c r="AY96" s="69"/>
      <c r="AZ96" s="69"/>
      <c r="BA96" s="69"/>
      <c r="BB96" s="69"/>
      <c r="BC96" s="69"/>
      <c r="BD96" s="69"/>
      <c r="BE96" s="69"/>
      <c r="BF96" s="69"/>
      <c r="BG96" s="69"/>
      <c r="BH96" s="69"/>
      <c r="BI96" s="69"/>
    </row>
    <row r="97" s="79" customFormat="true" ht="23.45" hidden="false" customHeight="true" outlineLevel="0" collapsed="false">
      <c r="A97" s="76" t="str">
        <f aca="false">Base!A97</f>
        <v>Hotelling rent on carbon fuels (2005$/t CO2)</v>
      </c>
      <c r="B97" s="131" t="n">
        <v>0</v>
      </c>
      <c r="C97" s="78" t="n">
        <f aca="false">+B97*(1+0.05)^5</f>
        <v>0</v>
      </c>
      <c r="D97" s="78" t="n">
        <f aca="false">+C97*(1+0.05)^5</f>
        <v>0</v>
      </c>
      <c r="E97" s="78" t="n">
        <f aca="false">+D97*(1+0.05)^5</f>
        <v>0</v>
      </c>
      <c r="F97" s="78" t="n">
        <f aca="false">+E97*(1+0.05)^5</f>
        <v>0</v>
      </c>
      <c r="G97" s="78" t="n">
        <f aca="false">+F97*(1+0.05)^5</f>
        <v>0</v>
      </c>
      <c r="H97" s="78" t="n">
        <f aca="false">+G97*(1+0.05)^5</f>
        <v>0</v>
      </c>
      <c r="I97" s="78" t="n">
        <f aca="false">+H97*(1+0.05)^5</f>
        <v>0</v>
      </c>
      <c r="J97" s="78" t="n">
        <f aca="false">+I97*(1+0.04)^5</f>
        <v>0</v>
      </c>
      <c r="K97" s="78" t="n">
        <f aca="false">+J97*(1+0.04)^5</f>
        <v>0</v>
      </c>
      <c r="L97" s="78" t="n">
        <f aca="false">+K97*(1+0.04)^5</f>
        <v>0</v>
      </c>
      <c r="M97" s="78" t="n">
        <f aca="false">+L97*(1+0.04)^5</f>
        <v>0</v>
      </c>
      <c r="N97" s="78" t="n">
        <f aca="false">+M97*(1+0.04)^5</f>
        <v>0</v>
      </c>
      <c r="O97" s="78" t="n">
        <f aca="false">+N97*(1+0.04)^5</f>
        <v>0</v>
      </c>
      <c r="P97" s="78" t="n">
        <f aca="false">+O97*(1+0.04)^5</f>
        <v>0</v>
      </c>
      <c r="Q97" s="78" t="n">
        <f aca="false">+P97*(1+0.04)^5</f>
        <v>0</v>
      </c>
      <c r="R97" s="78" t="n">
        <f aca="false">+Q97*(1+0.04)^5</f>
        <v>0</v>
      </c>
      <c r="S97" s="78" t="n">
        <f aca="false">+R97*(1+0.04)^5</f>
        <v>0</v>
      </c>
      <c r="T97" s="78" t="n">
        <f aca="false">+S97*(1+0.04)^5</f>
        <v>0</v>
      </c>
      <c r="U97" s="78" t="n">
        <f aca="false">+T97*(1+0.03)^5</f>
        <v>0</v>
      </c>
      <c r="V97" s="78" t="n">
        <f aca="false">+U97*(1+0.03)^5</f>
        <v>0</v>
      </c>
      <c r="W97" s="78" t="n">
        <f aca="false">+V97*(1+0.03)^5</f>
        <v>0</v>
      </c>
      <c r="X97" s="78" t="n">
        <f aca="false">+W97*(1+0.03)^5</f>
        <v>0</v>
      </c>
      <c r="Y97" s="78" t="n">
        <f aca="false">+X97*(1+0.03)^5</f>
        <v>0</v>
      </c>
      <c r="Z97" s="78" t="n">
        <f aca="false">+Y97*(1+0.03)^5</f>
        <v>0</v>
      </c>
      <c r="AA97" s="78" t="n">
        <f aca="false">+Z97*(1+0.03)^5</f>
        <v>0</v>
      </c>
      <c r="AB97" s="78" t="n">
        <f aca="false">+AA97*(1+0.03)^5</f>
        <v>0</v>
      </c>
      <c r="AC97" s="78" t="n">
        <f aca="false">+AB97*(1+0.03)^5</f>
        <v>0</v>
      </c>
      <c r="AD97" s="78" t="n">
        <f aca="false">+AC97*(1+0.03)^5</f>
        <v>0</v>
      </c>
      <c r="AE97" s="78" t="n">
        <f aca="false">+AD97*(1+0.03)^5</f>
        <v>0</v>
      </c>
      <c r="AF97" s="78" t="n">
        <f aca="false">+AE97*(1+0.03)^5</f>
        <v>0</v>
      </c>
      <c r="AG97" s="78" t="n">
        <f aca="false">+AF97*(1+0.03)^5</f>
        <v>0</v>
      </c>
      <c r="AH97" s="78" t="n">
        <f aca="false">+AG97*(1+0.03)^5</f>
        <v>0</v>
      </c>
      <c r="AI97" s="78" t="n">
        <f aca="false">+AH97*(1+0.03)^5</f>
        <v>0</v>
      </c>
      <c r="AJ97" s="78" t="n">
        <f aca="false">+AI97*(1+0.03)^5</f>
        <v>0</v>
      </c>
      <c r="AK97" s="78" t="n">
        <f aca="false">+AJ97*(1+0.03)^5</f>
        <v>0</v>
      </c>
      <c r="AL97" s="78" t="n">
        <f aca="false">+AK97*(1+0.03)^5</f>
        <v>0</v>
      </c>
      <c r="AM97" s="78" t="n">
        <f aca="false">+AL97*(1+0.03)^5</f>
        <v>0</v>
      </c>
      <c r="AN97" s="78" t="n">
        <f aca="false">+AM97*(1+0.03)^5</f>
        <v>0</v>
      </c>
      <c r="AO97" s="78" t="n">
        <f aca="false">+AN97*(1+$B$16+$B$17)^5</f>
        <v>0</v>
      </c>
      <c r="AP97" s="78" t="n">
        <f aca="false">+AO97*(1+$B$16+$B$17)^5</f>
        <v>0</v>
      </c>
      <c r="AQ97" s="78" t="n">
        <f aca="false">+AP97*(1+$B$16+$B$17)^5</f>
        <v>0</v>
      </c>
      <c r="AR97" s="78" t="n">
        <f aca="false">+AQ97*(1+$B$16+$B$17)^5</f>
        <v>0</v>
      </c>
      <c r="AS97" s="78" t="n">
        <f aca="false">+AR97*(1+$B$16+$B$17)^5</f>
        <v>0</v>
      </c>
      <c r="AT97" s="78" t="n">
        <f aca="false">+AS97*(1+$B$16+$B$17)^5</f>
        <v>0</v>
      </c>
      <c r="AU97" s="78" t="n">
        <f aca="false">+AT97*(1+$B$16+$B$17)^5</f>
        <v>0</v>
      </c>
      <c r="AV97" s="78" t="n">
        <f aca="false">+AU97*(1+$B$16+$B$17)^5</f>
        <v>0</v>
      </c>
      <c r="AW97" s="78" t="n">
        <f aca="false">+AV97*(1+$B$16+$B$17)^5</f>
        <v>0</v>
      </c>
      <c r="AX97" s="78" t="n">
        <f aca="false">+AW97*(1+$B$16+$B$17)^5</f>
        <v>0</v>
      </c>
      <c r="AY97" s="78" t="n">
        <f aca="false">+AX97*(1+$B$16+$B$17)^5</f>
        <v>0</v>
      </c>
      <c r="AZ97" s="78" t="n">
        <f aca="false">+AY97*(1+$B$16+$B$17)^5</f>
        <v>0</v>
      </c>
      <c r="BA97" s="78" t="n">
        <f aca="false">+AZ97*(1+$B$16+$B$17)^5</f>
        <v>0</v>
      </c>
      <c r="BB97" s="78" t="n">
        <f aca="false">+BA97*(1+$B$16+$B$17)^5</f>
        <v>0</v>
      </c>
      <c r="BC97" s="78" t="n">
        <f aca="false">+BB97*(1+$B$16+$B$17)^5</f>
        <v>0</v>
      </c>
      <c r="BD97" s="78" t="n">
        <f aca="false">+BC97*(1+$B$16+$B$17)^5</f>
        <v>0</v>
      </c>
      <c r="BE97" s="78" t="n">
        <f aca="false">+BD97*(1+$B$16+$B$17)^5</f>
        <v>0</v>
      </c>
      <c r="BF97" s="78" t="n">
        <f aca="false">+BE97*(1+$B$16+$B$17)^5</f>
        <v>0</v>
      </c>
      <c r="BG97" s="78" t="n">
        <f aca="false">+BF97*(1+$B$16+$B$17)^5</f>
        <v>0</v>
      </c>
      <c r="BH97" s="78" t="n">
        <f aca="false">+BG97*(1+$B$16+$B$17)^5</f>
        <v>0</v>
      </c>
      <c r="BI97" s="78" t="n">
        <f aca="false">+BH97*(1+$B$16+$B$17)^5</f>
        <v>0</v>
      </c>
      <c r="DS97" s="72"/>
      <c r="DT97" s="72"/>
      <c r="DU97" s="72"/>
      <c r="DV97" s="72"/>
      <c r="DW97" s="72"/>
      <c r="DX97" s="72"/>
      <c r="DY97" s="72"/>
      <c r="DZ97" s="72"/>
      <c r="EA97" s="72"/>
      <c r="EB97" s="72"/>
      <c r="EC97" s="72"/>
      <c r="ED97" s="72"/>
      <c r="EE97" s="72"/>
      <c r="EF97" s="72"/>
      <c r="EG97" s="72"/>
      <c r="EH97" s="72"/>
      <c r="EI97" s="72"/>
      <c r="EJ97" s="72"/>
      <c r="EK97" s="72"/>
      <c r="EL97" s="72"/>
      <c r="EM97" s="72"/>
      <c r="EN97" s="72"/>
      <c r="EO97" s="72"/>
      <c r="EP97" s="72"/>
      <c r="EQ97" s="72"/>
      <c r="ER97" s="72"/>
      <c r="ES97" s="72"/>
      <c r="ET97" s="72"/>
      <c r="EU97" s="72"/>
      <c r="EV97" s="72"/>
      <c r="EW97" s="72"/>
      <c r="EX97" s="72"/>
      <c r="EY97" s="72"/>
      <c r="EZ97" s="72"/>
      <c r="FA97" s="72"/>
      <c r="FB97" s="72"/>
      <c r="FC97" s="72"/>
      <c r="FD97" s="72"/>
      <c r="FE97" s="72"/>
      <c r="FF97" s="72"/>
      <c r="FG97" s="72"/>
      <c r="FH97" s="72"/>
      <c r="FI97" s="72"/>
      <c r="FJ97" s="72"/>
      <c r="FK97" s="72"/>
      <c r="FL97" s="72"/>
      <c r="FM97" s="72"/>
      <c r="FN97" s="72"/>
      <c r="FO97" s="72"/>
      <c r="FP97" s="72"/>
      <c r="FQ97" s="72"/>
      <c r="FR97" s="72"/>
      <c r="FS97" s="72"/>
      <c r="FT97" s="72"/>
      <c r="FU97" s="72"/>
      <c r="FV97" s="72"/>
      <c r="FW97" s="72"/>
      <c r="FX97" s="72"/>
      <c r="FY97" s="72"/>
      <c r="FZ97" s="72"/>
      <c r="GA97" s="72"/>
      <c r="GB97" s="72"/>
      <c r="GC97" s="72"/>
      <c r="GD97" s="72"/>
      <c r="GE97" s="72"/>
      <c r="GF97" s="72"/>
      <c r="GG97" s="72"/>
      <c r="GH97" s="72"/>
      <c r="GI97" s="72"/>
      <c r="GJ97" s="72"/>
      <c r="GK97" s="72"/>
      <c r="GL97" s="72"/>
      <c r="GM97" s="72"/>
      <c r="GN97" s="72"/>
      <c r="GO97" s="72"/>
      <c r="GP97" s="72"/>
      <c r="GQ97" s="72"/>
      <c r="GR97" s="72"/>
      <c r="GS97" s="72"/>
      <c r="GT97" s="72"/>
      <c r="GU97" s="72"/>
      <c r="GV97" s="72"/>
      <c r="GW97" s="72"/>
      <c r="GX97" s="72"/>
      <c r="GY97" s="72"/>
      <c r="GZ97" s="72"/>
      <c r="HA97" s="72"/>
      <c r="HB97" s="72"/>
      <c r="HC97" s="72"/>
      <c r="HD97" s="72"/>
      <c r="HE97" s="72"/>
      <c r="HF97" s="72"/>
      <c r="HG97" s="72"/>
      <c r="HH97" s="72"/>
      <c r="HI97" s="72"/>
      <c r="HJ97" s="72"/>
      <c r="HK97" s="72"/>
      <c r="HL97" s="72"/>
      <c r="HM97" s="72"/>
      <c r="HN97" s="72"/>
      <c r="HO97" s="72"/>
      <c r="HP97" s="72"/>
      <c r="HQ97" s="72"/>
      <c r="HR97" s="72"/>
      <c r="HS97" s="72"/>
      <c r="HT97" s="72"/>
      <c r="HU97" s="72"/>
      <c r="HV97" s="72"/>
      <c r="HW97" s="72"/>
      <c r="HX97" s="72"/>
      <c r="HY97" s="72"/>
      <c r="HZ97" s="72"/>
      <c r="IA97" s="72"/>
      <c r="IB97" s="72"/>
      <c r="IC97" s="72"/>
      <c r="ID97" s="72"/>
      <c r="IE97" s="72"/>
      <c r="IF97" s="72"/>
      <c r="IG97" s="72"/>
      <c r="IH97" s="72"/>
      <c r="II97" s="72"/>
      <c r="IJ97" s="72"/>
      <c r="IK97" s="72"/>
      <c r="IL97" s="72"/>
      <c r="IM97" s="72"/>
      <c r="IN97" s="72"/>
      <c r="IO97" s="72"/>
      <c r="IP97" s="72"/>
      <c r="IQ97" s="72"/>
      <c r="IR97" s="72"/>
      <c r="IS97" s="72"/>
      <c r="IT97" s="72"/>
      <c r="IU97" s="72"/>
      <c r="IV97" s="72"/>
      <c r="IW97" s="72"/>
      <c r="IX97" s="72"/>
      <c r="IY97" s="72"/>
      <c r="IZ97" s="72"/>
      <c r="JA97" s="72"/>
      <c r="JB97" s="72"/>
      <c r="JC97" s="72"/>
      <c r="JD97" s="72"/>
      <c r="JE97" s="72"/>
      <c r="JF97" s="72"/>
      <c r="JG97" s="72"/>
      <c r="JH97" s="72"/>
      <c r="JI97" s="72"/>
      <c r="JJ97" s="72"/>
      <c r="JK97" s="72"/>
      <c r="JL97" s="72"/>
      <c r="JM97" s="72"/>
      <c r="JN97" s="72"/>
      <c r="JO97" s="72"/>
      <c r="JP97" s="72"/>
      <c r="JQ97" s="72"/>
      <c r="JR97" s="72"/>
      <c r="JS97" s="72"/>
      <c r="JT97" s="72"/>
      <c r="JU97" s="72"/>
      <c r="JV97" s="72"/>
      <c r="JW97" s="72"/>
      <c r="JX97" s="72"/>
      <c r="JY97" s="72"/>
      <c r="JZ97" s="72"/>
      <c r="KA97" s="72"/>
      <c r="KB97" s="72"/>
      <c r="KC97" s="72"/>
      <c r="KD97" s="72"/>
      <c r="KE97" s="72"/>
      <c r="KF97" s="72"/>
      <c r="KG97" s="72"/>
      <c r="KH97" s="72"/>
      <c r="KI97" s="72"/>
      <c r="KJ97" s="72"/>
      <c r="KK97" s="72"/>
      <c r="KL97" s="72"/>
      <c r="KM97" s="72"/>
      <c r="KN97" s="72"/>
      <c r="KO97" s="72"/>
      <c r="KP97" s="72"/>
      <c r="KQ97" s="72"/>
      <c r="KR97" s="72"/>
      <c r="KS97" s="72"/>
      <c r="KT97" s="72"/>
      <c r="KU97" s="72"/>
      <c r="KV97" s="72"/>
      <c r="KW97" s="72"/>
    </row>
    <row r="98" s="67" customFormat="true" ht="18" hidden="false" customHeight="true" outlineLevel="0" collapsed="false">
      <c r="A98" s="73" t="str">
        <f aca="false">Base!A98</f>
        <v>CLIMATE MODULE</v>
      </c>
      <c r="B98" s="69"/>
      <c r="C98" s="69"/>
      <c r="D98" s="69"/>
      <c r="E98" s="69"/>
      <c r="F98" s="69"/>
      <c r="G98" s="69"/>
      <c r="H98" s="69"/>
      <c r="I98" s="69"/>
      <c r="J98" s="69"/>
      <c r="K98" s="69"/>
      <c r="L98" s="69"/>
      <c r="M98" s="69"/>
      <c r="N98" s="69"/>
      <c r="O98" s="69"/>
      <c r="P98" s="69"/>
      <c r="Q98" s="69"/>
      <c r="R98" s="69"/>
      <c r="S98" s="69"/>
      <c r="T98" s="69"/>
      <c r="U98" s="69"/>
      <c r="V98" s="69"/>
      <c r="W98" s="69"/>
      <c r="X98" s="69"/>
      <c r="Y98" s="69"/>
      <c r="Z98" s="69"/>
      <c r="AA98" s="69"/>
      <c r="AB98" s="69"/>
      <c r="AC98" s="69"/>
      <c r="AD98" s="69"/>
      <c r="AE98" s="69"/>
      <c r="AF98" s="69"/>
      <c r="AG98" s="69"/>
      <c r="AH98" s="69"/>
      <c r="AI98" s="69"/>
      <c r="AJ98" s="69"/>
      <c r="AK98" s="69"/>
      <c r="AL98" s="69"/>
      <c r="AM98" s="69"/>
      <c r="AN98" s="69"/>
      <c r="AO98" s="69"/>
      <c r="AP98" s="69"/>
      <c r="AQ98" s="69"/>
      <c r="AR98" s="69"/>
      <c r="AS98" s="69"/>
      <c r="AT98" s="69"/>
      <c r="AU98" s="69"/>
      <c r="AV98" s="69"/>
      <c r="AW98" s="69"/>
      <c r="AX98" s="69"/>
      <c r="AY98" s="69"/>
      <c r="AZ98" s="69"/>
      <c r="BA98" s="69"/>
      <c r="BB98" s="69"/>
      <c r="BC98" s="69"/>
      <c r="BD98" s="69"/>
      <c r="BE98" s="69"/>
      <c r="BF98" s="69"/>
      <c r="BG98" s="69"/>
      <c r="BH98" s="69"/>
      <c r="BI98" s="69"/>
    </row>
    <row r="99" s="67" customFormat="true" ht="18" hidden="false" customHeight="true" outlineLevel="0" collapsed="false">
      <c r="A99" s="49" t="str">
        <f aca="false">Base!A99</f>
        <v>Atmospheric temperature (degrees Celsius above preindustrial)</v>
      </c>
      <c r="B99" s="69" t="n">
        <v>0.83</v>
      </c>
      <c r="C99" s="80" t="n">
        <f aca="false">B99+Base!$B82*(C100-(Base!$B$80/Base!$B79)*B99-Base!$B83*(B99-B101))</f>
        <v>0.939746100911884</v>
      </c>
      <c r="D99" s="80" t="n">
        <f aca="false">C99+Base!$B82*(D100-(Base!$B$80/Base!$B79)*C99-Base!$B83*(C99-C101))</f>
        <v>1.04809478904956</v>
      </c>
      <c r="E99" s="80" t="n">
        <f aca="false">D99+Base!$B82*(E100-(Base!$B$80/Base!$B79)*D99-Base!$B83*(D99-D101))</f>
        <v>1.15481989840351</v>
      </c>
      <c r="F99" s="80" t="n">
        <f aca="false">E99+Base!$B82*(F100-(Base!$B$80/Base!$B79)*E99-Base!$B83*(E99-E101))</f>
        <v>1.25940389067423</v>
      </c>
      <c r="G99" s="80" t="n">
        <f aca="false">F99+Base!$B82*(G100-(Base!$B$80/Base!$B79)*F99-Base!$B83*(F99-F101))</f>
        <v>1.36112332012008</v>
      </c>
      <c r="H99" s="80" t="n">
        <f aca="false">G99+Base!$B82*(H100-(Base!$B$80/Base!$B79)*G99-Base!$B83*(G99-G101))</f>
        <v>1.45909780361305</v>
      </c>
      <c r="I99" s="80" t="n">
        <f aca="false">H99+Base!$B82*(I100-(Base!$B$80/Base!$B79)*H99-Base!$B83*(H99-H101))</f>
        <v>1.55232148168353</v>
      </c>
      <c r="J99" s="80" t="n">
        <f aca="false">I99+Base!$B82*(J100-(Base!$B$80/Base!$B79)*I99-Base!$B83*(I99-I101))</f>
        <v>1.63968494852742</v>
      </c>
      <c r="K99" s="80" t="n">
        <f aca="false">J99+Base!$B82*(K100-(Base!$B$80/Base!$B79)*J99-Base!$B83*(J99-J101))</f>
        <v>1.71999061384474</v>
      </c>
      <c r="L99" s="80" t="n">
        <f aca="false">K99+Base!$B82*(L100-(Base!$B$80/Base!$B79)*K99-Base!$B83*(K99-K101))</f>
        <v>1.79196220331791</v>
      </c>
      <c r="M99" s="80" t="n">
        <f aca="false">L99+Base!$B82*(M100-(Base!$B$80/Base!$B79)*L99-Base!$B83*(L99-L101))</f>
        <v>1.85424804252481</v>
      </c>
      <c r="N99" s="80" t="n">
        <f aca="false">M99+Base!$B82*(N100-(Base!$B$80/Base!$B79)*M99-Base!$B83*(M99-M101))</f>
        <v>1.90541703910679</v>
      </c>
      <c r="O99" s="80" t="n">
        <f aca="false">N99+Base!$B82*(O100-(Base!$B$80/Base!$B79)*N99-Base!$B83*(N99-N101))</f>
        <v>1.94394524683252</v>
      </c>
      <c r="P99" s="80" t="n">
        <f aca="false">O99+Base!$B82*(P100-(Base!$B$80/Base!$B79)*O99-Base!$B83*(O99-O101))</f>
        <v>1.97192163648769</v>
      </c>
      <c r="Q99" s="80" t="n">
        <f aca="false">P99+Base!$B82*(Q100-(Base!$B$80/Base!$B79)*P99-Base!$B83*(P99-P101))</f>
        <v>1.99166251605883</v>
      </c>
      <c r="R99" s="80" t="n">
        <f aca="false">Q99+Base!$B82*(R100-(Base!$B$80/Base!$B79)*Q99-Base!$B83*(Q99-Q101))</f>
        <v>2.00507871605862</v>
      </c>
      <c r="S99" s="80" t="n">
        <f aca="false">R99+Base!$B82*(S100-(Base!$B$80/Base!$B79)*R99-Base!$B83*(R99-R101))</f>
        <v>2.01373772748867</v>
      </c>
      <c r="T99" s="80" t="n">
        <f aca="false">S99+Base!$B82*(T100-(Base!$B$80/Base!$B79)*S99-Base!$B83*(S99-S101))</f>
        <v>2.01891735683734</v>
      </c>
      <c r="U99" s="80" t="n">
        <f aca="false">T99+Base!$B82*(U100-(Base!$B$80/Base!$B79)*T99-Base!$B83*(T99-T101))</f>
        <v>2.01920191533629</v>
      </c>
      <c r="V99" s="80" t="n">
        <f aca="false">U99+Base!$B82*(V100-(Base!$B$80/Base!$B79)*U99-Base!$B83*(U99-U101))</f>
        <v>2.01575759767219</v>
      </c>
      <c r="W99" s="80" t="n">
        <f aca="false">V99+Base!$B82*(W100-(Base!$B$80/Base!$B79)*V99-Base!$B83*(V99-V101))</f>
        <v>2.00953410297291</v>
      </c>
      <c r="X99" s="80" t="n">
        <f aca="false">W99+Base!$B82*(X100-(Base!$B$80/Base!$B79)*W99-Base!$B83*(W99-W101))</f>
        <v>2.00129999641127</v>
      </c>
      <c r="Y99" s="80" t="n">
        <f aca="false">X99+Base!$B82*(Y100-(Base!$B$80/Base!$B79)*X99-Base!$B83*(X99-X101))</f>
        <v>1.99167282382954</v>
      </c>
      <c r="Z99" s="80" t="n">
        <f aca="false">Y99+Base!$B82*(Z100-(Base!$B$80/Base!$B79)*Y99-Base!$B83*(Y99-Y101))</f>
        <v>1.98114468532615</v>
      </c>
      <c r="AA99" s="80" t="n">
        <f aca="false">Z99+Base!$B82*(AA100-(Base!$B$80/Base!$B79)*Z99-Base!$B83*(Z99-Z101))</f>
        <v>1.97010389014566</v>
      </c>
      <c r="AB99" s="80" t="n">
        <f aca="false">AA99+Base!$B82*(AB100-(Base!$B$80/Base!$B79)*AA99-Base!$B83*(AA99-AA101))</f>
        <v>1.95885323973414</v>
      </c>
      <c r="AC99" s="80" t="n">
        <f aca="false">AB99+Base!$B82*(AC100-(Base!$B$80/Base!$B79)*AB99-Base!$B83*(AB99-AB101))</f>
        <v>1.94762541788424</v>
      </c>
      <c r="AD99" s="80" t="n">
        <f aca="false">AC99+Base!$B82*(AD100-(Base!$B$80/Base!$B79)*AC99-Base!$B83*(AC99-AC101))</f>
        <v>1.93659590597561</v>
      </c>
      <c r="AE99" s="80" t="n">
        <f aca="false">AD99+Base!$B82*(AE100-(Base!$B$80/Base!$B79)*AD99-Base!$B83*(AD99-AD101))</f>
        <v>1.92589378692045</v>
      </c>
      <c r="AF99" s="80" t="n">
        <f aca="false">AE99+Base!$B82*(AF100-(Base!$B$80/Base!$B79)*AE99-Base!$B83*(AE99-AE101))</f>
        <v>1.88606901569624</v>
      </c>
      <c r="AG99" s="80" t="n">
        <f aca="false">AF99+Base!$B82*(AG100-(Base!$B$80/Base!$B79)*AF99-Base!$B83*(AF99-AF101))</f>
        <v>1.82199200368731</v>
      </c>
      <c r="AH99" s="80" t="n">
        <f aca="false">AG99+Base!$B82*(AH100-(Base!$B$80/Base!$B79)*AG99-Base!$B83*(AG99-AG101))</f>
        <v>1.73778077354694</v>
      </c>
      <c r="AI99" s="80" t="n">
        <f aca="false">AH99+Base!$B82*(AI100-(Base!$B$80/Base!$B79)*AH99-Base!$B83*(AH99-AH101))</f>
        <v>1.63690919494014</v>
      </c>
      <c r="AJ99" s="80" t="n">
        <f aca="false">AI99+Base!$B82*(AJ100-(Base!$B$80/Base!$B79)*AI99-Base!$B83*(AI99-AI101))</f>
        <v>1.52230017448127</v>
      </c>
      <c r="AK99" s="80" t="n">
        <f aca="false">AJ99+Base!$B82*(AK100-(Base!$B$80/Base!$B79)*AJ99-Base!$B83*(AJ99-AJ101))</f>
        <v>1.39640602961973</v>
      </c>
      <c r="AL99" s="80" t="n">
        <f aca="false">AK99+Base!$B82*(AL100-(Base!$B$80/Base!$B79)*AK99-Base!$B83*(AK99-AK101))</f>
        <v>1.26127788023727</v>
      </c>
      <c r="AM99" s="80" t="n">
        <f aca="false">AL99+Base!$B82*(AM100-(Base!$B$80/Base!$B79)*AL99-Base!$B83*(AL99-AL101))</f>
        <v>1.11862560961927</v>
      </c>
      <c r="AN99" s="80" t="n">
        <f aca="false">AM99+Base!$B82*(AN100-(Base!$B$80/Base!$B79)*AM99-Base!$B83*(AM99-AM101))</f>
        <v>0.969869750334541</v>
      </c>
      <c r="AO99" s="80" t="n">
        <f aca="false">AN99+Base!$B82*(AO100-(Base!$B$80/Base!$B79)*AN99-Base!$B83*(AN99-AN101))</f>
        <v>0.816186528088191</v>
      </c>
      <c r="AP99" s="80" t="n">
        <f aca="false">AO99+Base!$B82*(AP100-(Base!$B$80/Base!$B79)*AO99-Base!$B83*(AO99-AO101))</f>
        <v>0.66559700886317</v>
      </c>
      <c r="AQ99" s="80" t="n">
        <f aca="false">AP99+Base!$B82*(AQ100-(Base!$B$80/Base!$B79)*AP99-Base!$B83*(AP99-AP101))</f>
        <v>0.52904209721756</v>
      </c>
      <c r="AR99" s="80" t="n">
        <f aca="false">AQ99+Base!$B82*(AR100-(Base!$B$80/Base!$B79)*AQ99-Base!$B83*(AQ99-AQ101))</f>
        <v>0.412971076171533</v>
      </c>
      <c r="AS99" s="80" t="n">
        <f aca="false">AR99+Base!$B82*(AS100-(Base!$B$80/Base!$B79)*AR99-Base!$B83*(AR99-AR101))</f>
        <v>0.319558033954252</v>
      </c>
      <c r="AT99" s="80" t="n">
        <f aca="false">AS99+Base!$B82*(AT100-(Base!$B$80/Base!$B79)*AS99-Base!$B83*(AS99-AS101))</f>
        <v>0.247733148135126</v>
      </c>
      <c r="AU99" s="80" t="n">
        <f aca="false">AT99+Base!$B82*(AU100-(Base!$B$80/Base!$B79)*AT99-Base!$B83*(AT99-AT101))</f>
        <v>0.194460808598673</v>
      </c>
      <c r="AV99" s="80" t="n">
        <f aca="false">AU99+Base!$B82*(AV100-(Base!$B$80/Base!$B79)*AU99-Base!$B83*(AU99-AU101))</f>
        <v>0.155872791771764</v>
      </c>
      <c r="AW99" s="80" t="n">
        <f aca="false">AV99+Base!$B82*(AW100-(Base!$B$80/Base!$B79)*AV99-Base!$B83*(AV99-AV101))</f>
        <v>0.128118908830066</v>
      </c>
      <c r="AX99" s="80" t="n">
        <f aca="false">AW99+Base!$B82*(AX100-(Base!$B$80/Base!$B79)*AW99-Base!$B83*(AW99-AW101))</f>
        <v>0.107961252052843</v>
      </c>
      <c r="AY99" s="80" t="n">
        <f aca="false">AX99+Base!$B82*(AY100-(Base!$B$80/Base!$B79)*AX99-Base!$B83*(AX99-AX101))</f>
        <v>0.093199899926005</v>
      </c>
      <c r="AZ99" s="80" t="n">
        <f aca="false">AY99+Base!$B82*(AZ100-(Base!$B$80/Base!$B79)*AY99-Base!$B83*(AY99-AY101))</f>
        <v>0.0830164865509446</v>
      </c>
      <c r="BA99" s="80" t="n">
        <f aca="false">AZ99+Base!$B82*(BA100-(Base!$B$80/Base!$B79)*AZ99-Base!$B83*(AZ99-AZ101))</f>
        <v>0.0730854504839066</v>
      </c>
      <c r="BB99" s="80" t="n">
        <f aca="false">BA99+Base!$B82*(BB100-(Base!$B$80/Base!$B79)*BA99-Base!$B83*(BA99-BA101))</f>
        <v>0.069445404717908</v>
      </c>
      <c r="BC99" s="80" t="n">
        <f aca="false">BB99+Base!$B82*(BC100-(Base!$B$80/Base!$B79)*BB99-Base!$B83*(BB99-BB101))</f>
        <v>0.078155132469311</v>
      </c>
      <c r="BD99" s="80" t="n">
        <f aca="false">BC99+Base!$B82*(BD100-(Base!$B$80/Base!$B79)*BC99-Base!$B83*(BC99-BC101))</f>
        <v>0.105873366167051</v>
      </c>
      <c r="BE99" s="80" t="n">
        <f aca="false">BD99+Base!$B82*(BE100-(Base!$B$80/Base!$B79)*BD99-Base!$B83*(BD99-BD101))</f>
        <v>0.159883802350895</v>
      </c>
      <c r="BF99" s="80" t="n">
        <f aca="false">BE99+Base!$B82*(BF100-(Base!$B$80/Base!$B79)*BE99-Base!$B83*(BE99-BE101))</f>
        <v>0.247529616045836</v>
      </c>
      <c r="BG99" s="80" t="n">
        <f aca="false">BF99+Base!$B82*(BG100-(Base!$B$80/Base!$B79)*BF99-Base!$B83*(BF99-BF101))</f>
        <v>0.375237070178406</v>
      </c>
      <c r="BH99" s="80" t="n">
        <f aca="false">BG99+Base!$B82*(BH100-(Base!$B$80/Base!$B79)*BG99-Base!$B83*(BG99-BG101))</f>
        <v>0.547539690748746</v>
      </c>
      <c r="BI99" s="80" t="n">
        <f aca="false">BH99+Base!$B82*(BI100-(Base!$B$80/Base!$B79)*BH99-Base!$B83*(BH99-BH101))</f>
        <v>0.766648832453667</v>
      </c>
      <c r="BJ99" s="81"/>
      <c r="BK99" s="81"/>
      <c r="BL99" s="81"/>
      <c r="BM99" s="81"/>
      <c r="BN99" s="81"/>
      <c r="BO99" s="81"/>
      <c r="BP99" s="81"/>
      <c r="BQ99" s="81"/>
      <c r="BR99" s="81"/>
      <c r="BS99" s="81"/>
      <c r="BT99" s="81"/>
      <c r="BU99" s="81"/>
      <c r="BV99" s="81"/>
      <c r="BW99" s="81"/>
      <c r="BX99" s="81"/>
      <c r="BY99" s="81"/>
      <c r="BZ99" s="81"/>
      <c r="CA99" s="81"/>
      <c r="CB99" s="81"/>
      <c r="CC99" s="81"/>
      <c r="CD99" s="81"/>
      <c r="CE99" s="81"/>
      <c r="CF99" s="81"/>
      <c r="CG99" s="81"/>
      <c r="CH99" s="81"/>
      <c r="CI99" s="81"/>
      <c r="CJ99" s="81"/>
      <c r="CK99" s="81"/>
      <c r="CL99" s="81"/>
      <c r="CM99" s="81"/>
      <c r="CN99" s="81"/>
      <c r="CO99" s="81"/>
      <c r="CP99" s="81"/>
      <c r="CQ99" s="81"/>
      <c r="CR99" s="81"/>
      <c r="CS99" s="81"/>
      <c r="CT99" s="81"/>
      <c r="CU99" s="81"/>
      <c r="CV99" s="81"/>
      <c r="CW99" s="81"/>
      <c r="CX99" s="81"/>
      <c r="CY99" s="81"/>
      <c r="CZ99" s="81"/>
      <c r="DA99" s="81"/>
      <c r="DB99" s="81"/>
      <c r="DC99" s="81"/>
      <c r="DD99" s="81"/>
      <c r="DE99" s="81"/>
      <c r="DF99" s="81"/>
      <c r="DG99" s="81"/>
      <c r="DH99" s="81"/>
      <c r="DI99" s="81"/>
      <c r="DJ99" s="81"/>
      <c r="DK99" s="81"/>
      <c r="DL99" s="81"/>
      <c r="DM99" s="81"/>
      <c r="DN99" s="81"/>
      <c r="DO99" s="81"/>
      <c r="DP99" s="81"/>
      <c r="DQ99" s="81"/>
      <c r="DR99" s="81"/>
      <c r="DS99" s="81"/>
      <c r="DT99" s="81"/>
      <c r="DU99" s="81"/>
      <c r="DV99" s="81"/>
      <c r="DW99" s="81"/>
      <c r="DX99" s="81"/>
    </row>
    <row r="100" s="67" customFormat="true" ht="18" hidden="false" customHeight="true" outlineLevel="0" collapsed="false">
      <c r="A100" s="49" t="str">
        <f aca="false">Base!A100</f>
        <v>Total increase in radiative forcing since preindustrial (Watts per square meter)</v>
      </c>
      <c r="B100" s="83" t="n">
        <f aca="false">Base!$B$80*(LOG(B87/Parameters!$B$71))/LOG(2)+Base!B73</f>
        <v>2.14236309680979</v>
      </c>
      <c r="C100" s="83" t="n">
        <f aca="false">Base!$B$80*(LOG(C87/Parameters!$B$71))/LOG(2)+Base!C73</f>
        <v>2.2798859794668</v>
      </c>
      <c r="D100" s="83" t="n">
        <f aca="false">Base!$B$80*(LOG(D87/Parameters!$B$71))/LOG(2)+Base!D73</f>
        <v>2.41727851800214</v>
      </c>
      <c r="E100" s="83" t="n">
        <f aca="false">Base!$B$80*(LOG(E87/Parameters!$B$71))/LOG(2)+Base!E73</f>
        <v>2.55021300976709</v>
      </c>
      <c r="F100" s="83" t="n">
        <f aca="false">Base!$B$80*(LOG(F87/Parameters!$B$71))/LOG(2)+Base!F73</f>
        <v>2.67540798850299</v>
      </c>
      <c r="G100" s="83" t="n">
        <f aca="false">Base!$B$80*(LOG(G87/Parameters!$B$71))/LOG(2)+Base!G73</f>
        <v>2.79004693740527</v>
      </c>
      <c r="H100" s="83" t="n">
        <f aca="false">Base!$B$80*(LOG(H87/Parameters!$B$71))/LOG(2)+Base!H73</f>
        <v>2.89152603617977</v>
      </c>
      <c r="I100" s="83" t="n">
        <f aca="false">Base!$B$80*(LOG(I87/Parameters!$B$71))/LOG(2)+Base!I73</f>
        <v>2.97734440439374</v>
      </c>
      <c r="J100" s="83" t="n">
        <f aca="false">Base!$B$80*(LOG(J87/Parameters!$B$71))/LOG(2)+Base!J73</f>
        <v>3.04505115060743</v>
      </c>
      <c r="K100" s="83" t="n">
        <f aca="false">Base!$B$80*(LOG(K87/Parameters!$B$71))/LOG(2)+Base!K73</f>
        <v>3.09220925019077</v>
      </c>
      <c r="L100" s="83" t="n">
        <f aca="false">Base!$B$80*(LOG(L87/Parameters!$B$71))/LOG(2)+Base!L73</f>
        <v>3.11635739680283</v>
      </c>
      <c r="M100" s="83" t="n">
        <f aca="false">Base!$B$80*(LOG(M87/Parameters!$B$71))/LOG(2)+Base!M73</f>
        <v>3.11495999482937</v>
      </c>
      <c r="N100" s="83" t="n">
        <f aca="false">Base!$B$80*(LOG(N87/Parameters!$B$71))/LOG(2)+Base!N73</f>
        <v>3.0853373612077</v>
      </c>
      <c r="O100" s="83" t="n">
        <f aca="false">Base!$B$80*(LOG(O87/Parameters!$B$71))/LOG(2)+Base!O73</f>
        <v>3.02456411123457</v>
      </c>
      <c r="P100" s="83" t="n">
        <f aca="false">Base!$B$80*(LOG(P87/Parameters!$B$71))/LOG(2)+Base!P73</f>
        <v>2.96740157393784</v>
      </c>
      <c r="Q100" s="83" t="n">
        <f aca="false">Base!$B$80*(LOG(Q87/Parameters!$B$71))/LOG(2)+Base!Q73</f>
        <v>2.91911915625242</v>
      </c>
      <c r="R100" s="83" t="n">
        <f aca="false">Base!$B$80*(LOG(R87/Parameters!$B$71))/LOG(2)+Base!R73</f>
        <v>2.87884155912548</v>
      </c>
      <c r="S100" s="83" t="n">
        <f aca="false">Base!$B$80*(LOG(S87/Parameters!$B$71))/LOG(2)+Base!S73</f>
        <v>2.84575487042068</v>
      </c>
      <c r="T100" s="83" t="n">
        <f aca="false">Base!$B$80*(LOG(T87/Parameters!$B$71))/LOG(2)+Base!T73</f>
        <v>2.81910792831528</v>
      </c>
      <c r="U100" s="83" t="n">
        <f aca="false">Base!$B$80*(LOG(U87/Parameters!$B$71))/LOG(2)+Base!U73</f>
        <v>2.77321203986861</v>
      </c>
      <c r="V100" s="83" t="n">
        <f aca="false">Base!$B$80*(LOG(V87/Parameters!$B$71))/LOG(2)+Base!V73</f>
        <v>2.73243943236138</v>
      </c>
      <c r="W100" s="83" t="n">
        <f aca="false">Base!$B$80*(LOG(W87/Parameters!$B$71))/LOG(2)+Base!W73</f>
        <v>2.6962207705986</v>
      </c>
      <c r="X100" s="83" t="n">
        <f aca="false">Base!$B$80*(LOG(X87/Parameters!$B$71))/LOG(2)+Base!X73</f>
        <v>2.66404202448195</v>
      </c>
      <c r="Y100" s="83" t="n">
        <f aca="false">Base!$B$80*(LOG(Y87/Parameters!$B$71))/LOG(2)+Base!Y73</f>
        <v>2.63544092221499</v>
      </c>
      <c r="Z100" s="83" t="n">
        <f aca="false">Base!$B$80*(LOG(Z87/Parameters!$B$71))/LOG(2)+Base!Z73</f>
        <v>2.61000317845857</v>
      </c>
      <c r="AA100" s="83" t="n">
        <f aca="false">Base!$B$80*(LOG(AA87/Parameters!$B$71))/LOG(2)+Base!AA73</f>
        <v>2.58735864534969</v>
      </c>
      <c r="AB100" s="83" t="n">
        <f aca="false">Base!$B$80*(LOG(AB87/Parameters!$B$71))/LOG(2)+Base!AB73</f>
        <v>2.56717749836952</v>
      </c>
      <c r="AC100" s="83" t="n">
        <f aca="false">Base!$B$80*(LOG(AC87/Parameters!$B$71))/LOG(2)+Base!AC73</f>
        <v>2.54916653878268</v>
      </c>
      <c r="AD100" s="83" t="n">
        <f aca="false">Base!$B$80*(LOG(AD87/Parameters!$B$71))/LOG(2)+Base!AD73</f>
        <v>2.5330656695329</v>
      </c>
      <c r="AE100" s="83" t="n">
        <f aca="false">Base!$B$80*(LOG(AE87/Parameters!$B$71))/LOG(2)+Base!AE73</f>
        <v>2.51864458158189</v>
      </c>
      <c r="AF100" s="83" t="n">
        <f aca="false">Base!$B$80*(LOG(AF87/Parameters!$B$71))/LOG(2)+Base!AF73</f>
        <v>2.20425337242608</v>
      </c>
      <c r="AG100" s="83" t="n">
        <f aca="false">Base!$B$80*(LOG(AG87/Parameters!$B$71))/LOG(2)+Base!AG73</f>
        <v>1.89891667416214</v>
      </c>
      <c r="AH100" s="83" t="n">
        <f aca="false">Base!$B$80*(LOG(AH87/Parameters!$B$71))/LOG(2)+Base!AH73</f>
        <v>1.60182963652214</v>
      </c>
      <c r="AI100" s="83" t="n">
        <f aca="false">Base!$B$80*(LOG(AI87/Parameters!$B$71))/LOG(2)+Base!AI73</f>
        <v>1.31222749001764</v>
      </c>
      <c r="AJ100" s="83" t="n">
        <f aca="false">Base!$B$80*(LOG(AJ87/Parameters!$B$71))/LOG(2)+Base!AJ73</f>
        <v>1.029385330129</v>
      </c>
      <c r="AK100" s="83" t="n">
        <f aca="false">Base!$B$80*(LOG(AK87/Parameters!$B$71))/LOG(2)+Base!AK73</f>
        <v>0.75261932768839</v>
      </c>
      <c r="AL100" s="83" t="n">
        <f aca="false">Base!$B$80*(LOG(AL87/Parameters!$B$71))/LOG(2)+Base!AL73</f>
        <v>0.481288482988498</v>
      </c>
      <c r="AM100" s="83" t="n">
        <f aca="false">Base!$B$80*(LOG(AM87/Parameters!$B$71))/LOG(2)+Base!AM73</f>
        <v>0.214796643635967</v>
      </c>
      <c r="AN100" s="83" t="n">
        <f aca="false">Base!$B$80*(LOG(AN87/Parameters!$B$71))/LOG(2)+Base!AN73</f>
        <v>-0.0474050159232603</v>
      </c>
      <c r="AO100" s="83" t="n">
        <f aca="false">Base!$B$80*(LOG(AO87/Parameters!$B$71))/LOG(2)+Base!AO73</f>
        <v>-0.305814382070894</v>
      </c>
      <c r="AP100" s="83" t="n">
        <f aca="false">Base!$B$80*(LOG(AP87/Parameters!$B$71))/LOG(2)+Base!AP73</f>
        <v>-0.488936071621951</v>
      </c>
      <c r="AQ100" s="83" t="n">
        <f aca="false">Base!$B$80*(LOG(AQ87/Parameters!$B$71))/LOG(2)+Base!AQ73</f>
        <v>-0.555757012500042</v>
      </c>
      <c r="AR100" s="83" t="n">
        <f aca="false">Base!$B$80*(LOG(AR87/Parameters!$B$71))/LOG(2)+Base!AR73</f>
        <v>-0.53682604643497</v>
      </c>
      <c r="AS100" s="83" t="n">
        <f aca="false">Base!$B$80*(LOG(AS87/Parameters!$B$71))/LOG(2)+Base!AS73</f>
        <v>-0.466788106543871</v>
      </c>
      <c r="AT100" s="83" t="n">
        <f aca="false">Base!$B$80*(LOG(AT87/Parameters!$B$71))/LOG(2)+Base!AT73</f>
        <v>-0.375756232977035</v>
      </c>
      <c r="AU100" s="83" t="n">
        <f aca="false">Base!$B$80*(LOG(AU87/Parameters!$B$71))/LOG(2)+Base!AU73</f>
        <v>-0.285340982499004</v>
      </c>
      <c r="AV100" s="83" t="n">
        <f aca="false">Base!$B$80*(LOG(AV87/Parameters!$B$71))/LOG(2)+Base!AV73</f>
        <v>-0.208335017035132</v>
      </c>
      <c r="AW100" s="83" t="n">
        <f aca="false">Base!$B$80*(LOG(AW87/Parameters!$B$71))/LOG(2)+Base!AW73</f>
        <v>-0.150007222737896</v>
      </c>
      <c r="AX100" s="83" t="n">
        <f aca="false">Base!$B$80*(LOG(AX87/Parameters!$B$71))/LOG(2)+Base!AX73</f>
        <v>-0.109527923461523</v>
      </c>
      <c r="AY100" s="83" t="n">
        <f aca="false">Base!$B$80*(LOG(AY87/Parameters!$B$71))/LOG(2)+Base!AY73</f>
        <v>-0.0808580079428871</v>
      </c>
      <c r="AZ100" s="83" t="n">
        <f aca="false">Base!$B$80*(LOG(AZ87/Parameters!$B$71))/LOG(2)+Base!AZ73</f>
        <v>-0.0529933467542194</v>
      </c>
      <c r="BA100" s="83" t="n">
        <f aca="false">Base!$B$80*(LOG(BA87/Parameters!$B$71))/LOG(2)+Base!BA73</f>
        <v>-0.0628778672167267</v>
      </c>
      <c r="BB100" s="83" t="n">
        <f aca="false">Base!$B$80*(LOG(BB87/Parameters!$B$71))/LOG(2)+Base!BB73</f>
        <v>-0.0108130768453996</v>
      </c>
      <c r="BC100" s="83" t="n">
        <f aca="false">Base!$B$80*(LOG(BC87/Parameters!$B$71))/LOG(2)+Base!BC73</f>
        <v>0.11185090346978</v>
      </c>
      <c r="BD100" s="83" t="n">
        <f aca="false">Base!$B$80*(LOG(BD87/Parameters!$B$71))/LOG(2)+Base!BD73</f>
        <v>0.319694985021215</v>
      </c>
      <c r="BE100" s="83" t="n">
        <f aca="false">Base!$B$80*(LOG(BE87/Parameters!$B$71))/LOG(2)+Base!BE73</f>
        <v>0.628381271910833</v>
      </c>
      <c r="BF100" s="83" t="n">
        <f aca="false">Base!$B$80*(LOG(BF87/Parameters!$B$71))/LOG(2)+Base!BF73</f>
        <v>1.04866152999403</v>
      </c>
      <c r="BG100" s="83" t="n">
        <f aca="false">Base!$B$80*(LOG(BG87/Parameters!$B$71))/LOG(2)+Base!BG73</f>
        <v>1.58139251012586</v>
      </c>
      <c r="BH100" s="83" t="n">
        <f aca="false">Base!$B$80*(LOG(BH87/Parameters!$B$71))/LOG(2)+Base!BH73</f>
        <v>2.21617663503414</v>
      </c>
      <c r="BI100" s="83" t="n">
        <f aca="false">Base!$B$80*(LOG(BI87/Parameters!$B$71))/LOG(2)+Base!BI73</f>
        <v>2.93557525900629</v>
      </c>
      <c r="BJ100" s="84"/>
      <c r="BK100" s="84"/>
      <c r="BL100" s="84"/>
      <c r="BM100" s="84"/>
      <c r="BN100" s="84"/>
      <c r="BO100" s="84"/>
      <c r="BP100" s="84"/>
      <c r="BQ100" s="84"/>
      <c r="BR100" s="84"/>
      <c r="BS100" s="84"/>
      <c r="BT100" s="84"/>
      <c r="BU100" s="84"/>
      <c r="BV100" s="84"/>
      <c r="BW100" s="84"/>
      <c r="BX100" s="84"/>
      <c r="BY100" s="84"/>
      <c r="BZ100" s="84"/>
      <c r="CA100" s="84"/>
      <c r="CB100" s="84"/>
      <c r="CC100" s="84"/>
      <c r="CD100" s="84"/>
      <c r="CE100" s="84"/>
      <c r="CF100" s="84"/>
      <c r="CG100" s="84"/>
      <c r="CH100" s="84"/>
      <c r="CI100" s="84"/>
      <c r="CJ100" s="84"/>
      <c r="CK100" s="84"/>
      <c r="CL100" s="84"/>
      <c r="CM100" s="84"/>
      <c r="CN100" s="84"/>
      <c r="CO100" s="84"/>
      <c r="CP100" s="84"/>
      <c r="CQ100" s="84"/>
      <c r="CR100" s="84"/>
      <c r="CS100" s="84"/>
      <c r="CT100" s="84"/>
      <c r="CU100" s="84"/>
      <c r="CV100" s="84"/>
      <c r="CW100" s="84"/>
      <c r="CX100" s="84"/>
      <c r="CY100" s="84"/>
      <c r="CZ100" s="84"/>
      <c r="DA100" s="84"/>
      <c r="DB100" s="84"/>
      <c r="DC100" s="84"/>
      <c r="DD100" s="84"/>
      <c r="DE100" s="84"/>
      <c r="DF100" s="84"/>
      <c r="DG100" s="84"/>
      <c r="DH100" s="84"/>
      <c r="DI100" s="84"/>
      <c r="DJ100" s="84"/>
      <c r="DK100" s="84"/>
      <c r="DL100" s="84"/>
      <c r="DM100" s="84"/>
      <c r="DN100" s="84"/>
      <c r="DO100" s="84"/>
      <c r="DP100" s="84"/>
      <c r="DQ100" s="84"/>
      <c r="DR100" s="84"/>
      <c r="DS100" s="84"/>
      <c r="DT100" s="84"/>
      <c r="DU100" s="84"/>
      <c r="DV100" s="84"/>
      <c r="DW100" s="84"/>
      <c r="DX100" s="84"/>
    </row>
    <row r="101" s="67" customFormat="true" ht="18" hidden="false" customHeight="true" outlineLevel="0" collapsed="false">
      <c r="A101" s="49" t="str">
        <f aca="false">Base!A101</f>
        <v>Lower ocean temperature (degrees Celsius above preindustrial)</v>
      </c>
      <c r="B101" s="69" t="n">
        <f aca="false">Base!B77</f>
        <v>0.0068</v>
      </c>
      <c r="C101" s="69" t="n">
        <f aca="false">B101+ Base!$B84*(B99-B101)</f>
        <v>0.02738</v>
      </c>
      <c r="D101" s="69" t="n">
        <f aca="false">C101+ Base!$B84*(C99-C101)</f>
        <v>0.0501891525227971</v>
      </c>
      <c r="E101" s="69" t="n">
        <f aca="false">D101+ Base!$B84*(D99-D101)</f>
        <v>0.0751367934359662</v>
      </c>
      <c r="F101" s="69" t="n">
        <f aca="false">E101+ Base!$B84*(E99-E101)</f>
        <v>0.102128871060155</v>
      </c>
      <c r="G101" s="69" t="n">
        <f aca="false">F101+ Base!$B84*(F99-F101)</f>
        <v>0.131060746550507</v>
      </c>
      <c r="H101" s="69" t="n">
        <f aca="false">G101+ Base!$B84*(G99-G101)</f>
        <v>0.161812310889746</v>
      </c>
      <c r="I101" s="69" t="n">
        <f aca="false">H101+ Base!$B84*(H99-H101)</f>
        <v>0.194244448207829</v>
      </c>
      <c r="J101" s="69" t="n">
        <f aca="false">I101+ Base!$B84*(I99-I101)</f>
        <v>0.228196374044721</v>
      </c>
      <c r="K101" s="69" t="n">
        <f aca="false">J101+ Base!$B84*(J99-J101)</f>
        <v>0.263483588406789</v>
      </c>
      <c r="L101" s="69" t="n">
        <f aca="false">K101+ Base!$B84*(K99-K101)</f>
        <v>0.299896264042738</v>
      </c>
      <c r="M101" s="69" t="n">
        <f aca="false">L101+ Base!$B84*(L99-L101)</f>
        <v>0.337197912524617</v>
      </c>
      <c r="N101" s="69" t="n">
        <f aca="false">M101+ Base!$B84*(M99-M101)</f>
        <v>0.375124165774622</v>
      </c>
      <c r="O101" s="69" t="n">
        <f aca="false">N101+ Base!$B84*(N99-N101)</f>
        <v>0.413381487607926</v>
      </c>
      <c r="P101" s="69" t="n">
        <f aca="false">O101+ Base!$B84*(O99-O101)</f>
        <v>0.451645581588541</v>
      </c>
      <c r="Q101" s="69" t="n">
        <f aca="false">P101+ Base!$B84*(P99-P101)</f>
        <v>0.489652482961019</v>
      </c>
      <c r="R101" s="69" t="n">
        <f aca="false">Q101+ Base!$B84*(Q99-Q101)</f>
        <v>0.527202733788465</v>
      </c>
      <c r="S101" s="69" t="n">
        <f aca="false">R101+ Base!$B84*(R99-R101)</f>
        <v>0.564149633345219</v>
      </c>
      <c r="T101" s="69" t="n">
        <f aca="false">S101+ Base!$B84*(S99-S101)</f>
        <v>0.600389335698805</v>
      </c>
      <c r="U101" s="69" t="n">
        <f aca="false">T101+ Base!$B84*(T99-T101)</f>
        <v>0.635852536227268</v>
      </c>
      <c r="V101" s="69" t="n">
        <f aca="false">U101+ Base!$B84*(U99-U101)</f>
        <v>0.670436270704994</v>
      </c>
      <c r="W101" s="69" t="n">
        <f aca="false">V101+ Base!$B84*(V99-V101)</f>
        <v>0.704069303879174</v>
      </c>
      <c r="X101" s="69" t="n">
        <f aca="false">W101+ Base!$B84*(W99-W101)</f>
        <v>0.736705923856517</v>
      </c>
      <c r="Y101" s="69" t="n">
        <f aca="false">X101+ Base!$B84*(X99-X101)</f>
        <v>0.768320775670386</v>
      </c>
      <c r="Z101" s="69" t="n">
        <f aca="false">Y101+ Base!$B84*(Y99-Y101)</f>
        <v>0.798904576874365</v>
      </c>
      <c r="AA101" s="69" t="n">
        <f aca="false">Z101+ Base!$B84*(Z99-Z101)</f>
        <v>0.828460579585659</v>
      </c>
      <c r="AB101" s="69" t="n">
        <f aca="false">AA101+ Base!$B84*(AA99-AA101)</f>
        <v>0.857001662349659</v>
      </c>
      <c r="AC101" s="69" t="n">
        <f aca="false">AB101+ Base!$B84*(AB99-AB101)</f>
        <v>0.884547951784271</v>
      </c>
      <c r="AD101" s="69" t="n">
        <f aca="false">AC101+ Base!$B84*(AC99-AC101)</f>
        <v>0.91112488843677</v>
      </c>
      <c r="AE101" s="69" t="n">
        <f aca="false">AD101+ Base!$B84*(AD99-AD101)</f>
        <v>0.936761663875241</v>
      </c>
      <c r="AF101" s="69" t="n">
        <f aca="false">AE101+ Base!$B84*(AE99-AE101)</f>
        <v>0.961489966951372</v>
      </c>
      <c r="AG101" s="69" t="n">
        <f aca="false">AF101+ Base!$B84*(AF99-AF101)</f>
        <v>0.984604443169994</v>
      </c>
      <c r="AH101" s="69" t="n">
        <f aca="false">AG101+ Base!$B84*(AG99-AG101)</f>
        <v>1.00553913218293</v>
      </c>
      <c r="AI101" s="69" t="n">
        <f aca="false">AH101+ Base!$B84*(AH99-AH101)</f>
        <v>1.02384517321703</v>
      </c>
      <c r="AJ101" s="69" t="n">
        <f aca="false">AI101+ Base!$B84*(AI99-AI101)</f>
        <v>1.0391717737601</v>
      </c>
      <c r="AK101" s="69" t="n">
        <f aca="false">AJ101+ Base!$B84*(AJ99-AJ101)</f>
        <v>1.05124998377813</v>
      </c>
      <c r="AL101" s="69" t="n">
        <f aca="false">AK101+ Base!$B84*(AK99-AK101)</f>
        <v>1.05987888492417</v>
      </c>
      <c r="AM101" s="69" t="n">
        <f aca="false">AL101+ Base!$B84*(AL99-AL101)</f>
        <v>1.064913859807</v>
      </c>
      <c r="AN101" s="69" t="n">
        <f aca="false">AM101+ Base!$B84*(AM99-AM101)</f>
        <v>1.06625665355231</v>
      </c>
      <c r="AO101" s="69" t="n">
        <f aca="false">AN101+ Base!$B84*(AN99-AN101)</f>
        <v>1.06384698097186</v>
      </c>
      <c r="AP101" s="69" t="n">
        <f aca="false">AO101+ Base!$B84*(AO99-AO101)</f>
        <v>1.05765546964977</v>
      </c>
      <c r="AQ101" s="69" t="n">
        <f aca="false">AP101+ Base!$B84*(AP99-AP101)</f>
        <v>1.04785400813011</v>
      </c>
      <c r="AR101" s="69" t="n">
        <f aca="false">AQ101+ Base!$B84*(AQ99-AQ101)</f>
        <v>1.03488371035729</v>
      </c>
      <c r="AS101" s="69" t="n">
        <f aca="false">AR101+ Base!$B84*(AR99-AR101)</f>
        <v>1.01933589450265</v>
      </c>
      <c r="AT101" s="69" t="n">
        <f aca="false">AS101+ Base!$B84*(AS99-AS101)</f>
        <v>1.00184144798894</v>
      </c>
      <c r="AU101" s="69" t="n">
        <f aca="false">AT101+ Base!$B84*(AT99-AT101)</f>
        <v>0.982988740492594</v>
      </c>
      <c r="AV101" s="69" t="n">
        <f aca="false">AU101+ Base!$B84*(AU99-AU101)</f>
        <v>0.963275542195246</v>
      </c>
      <c r="AW101" s="69" t="n">
        <f aca="false">AV101+ Base!$B84*(AV99-AV101)</f>
        <v>0.943090473434658</v>
      </c>
      <c r="AX101" s="69" t="n">
        <f aca="false">AW101+ Base!$B84*(AW99-AW101)</f>
        <v>0.922716184319544</v>
      </c>
      <c r="AY101" s="69" t="n">
        <f aca="false">AX101+ Base!$B84*(AX99-AX101)</f>
        <v>0.902347311012876</v>
      </c>
      <c r="AZ101" s="69" t="n">
        <f aca="false">AY101+ Base!$B84*(AY99-AY101)</f>
        <v>0.882118625735704</v>
      </c>
      <c r="BA101" s="69" t="n">
        <f aca="false">AZ101+ Base!$B84*(AZ99-AZ101)</f>
        <v>0.862141072256086</v>
      </c>
      <c r="BB101" s="69" t="n">
        <f aca="false">BA101+ Base!$B84*(BA99-BA101)</f>
        <v>0.842414681711781</v>
      </c>
      <c r="BC101" s="69" t="n">
        <f aca="false">BB101+ Base!$B84*(BB99-BB101)</f>
        <v>0.823090449786934</v>
      </c>
      <c r="BD101" s="69" t="n">
        <f aca="false">BC101+ Base!$B84*(BC99-BC101)</f>
        <v>0.804467066853993</v>
      </c>
      <c r="BE101" s="69" t="n">
        <f aca="false">BD101+ Base!$B84*(BD99-BD101)</f>
        <v>0.78700222433682</v>
      </c>
      <c r="BF101" s="69" t="n">
        <f aca="false">BE101+ Base!$B84*(BE99-BE101)</f>
        <v>0.771324263787172</v>
      </c>
      <c r="BG101" s="69" t="n">
        <f aca="false">BF101+ Base!$B84*(BF99-BF101)</f>
        <v>0.758229397593639</v>
      </c>
      <c r="BH101" s="69" t="n">
        <f aca="false">BG101+ Base!$B84*(BG99-BG101)</f>
        <v>0.748654589408258</v>
      </c>
      <c r="BI101" s="69" t="n">
        <f aca="false">BH101+ Base!$B84*(BH99-BH101)</f>
        <v>0.74362671694177</v>
      </c>
    </row>
    <row r="102" customFormat="false" ht="18" hidden="false" customHeight="true" outlineLevel="0" collapsed="false">
      <c r="A102" s="46" t="str">
        <f aca="false">Base!A102</f>
        <v>Economic Endogenous Variables</v>
      </c>
      <c r="B102" s="53"/>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c r="AW102" s="47"/>
      <c r="AX102" s="47"/>
      <c r="AY102" s="47"/>
      <c r="AZ102" s="47"/>
      <c r="BA102" s="47"/>
      <c r="BB102" s="47"/>
      <c r="BC102" s="47"/>
      <c r="BD102" s="47"/>
      <c r="BE102" s="47"/>
      <c r="BF102" s="47"/>
      <c r="BG102" s="47"/>
      <c r="BH102" s="47"/>
      <c r="BI102" s="47"/>
    </row>
    <row r="103" customFormat="false" ht="18" hidden="false" customHeight="true" outlineLevel="0" collapsed="false">
      <c r="A103" s="48" t="str">
        <f aca="false">Base!A103</f>
        <v>OUTPUT  </v>
      </c>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c r="AW103" s="47"/>
      <c r="AX103" s="47"/>
      <c r="AY103" s="47"/>
      <c r="AZ103" s="47"/>
      <c r="BA103" s="47"/>
      <c r="BB103" s="47"/>
      <c r="BC103" s="47"/>
      <c r="BD103" s="47"/>
      <c r="BE103" s="47"/>
      <c r="BF103" s="47"/>
      <c r="BG103" s="47"/>
      <c r="BH103" s="47"/>
      <c r="BI103" s="47"/>
    </row>
    <row r="104" customFormat="false" ht="18" hidden="false" customHeight="true" outlineLevel="0" collapsed="false">
      <c r="A104" s="49" t="str">
        <f aca="false">Base!A104</f>
        <v>Output gross of abatement cost and climate damage ($trill)</v>
      </c>
      <c r="B104" s="47" t="n">
        <f aca="false">B21*B117^$B5*(B53/1000)^(1-$B5)</f>
        <v>63.5819868191407</v>
      </c>
      <c r="C104" s="47" t="n">
        <f aca="false">C21*C117^$B5*(C53/1000)^(1-$B5)</f>
        <v>79.2906806615611</v>
      </c>
      <c r="D104" s="47" t="n">
        <f aca="false">D21*D117^$B5*(D53/1000)^(1-$B5)</f>
        <v>95.7779101688584</v>
      </c>
      <c r="E104" s="47" t="n">
        <f aca="false">E21*E117^$B5*(E53/1000)^(1-$B5)</f>
        <v>113.347845391159</v>
      </c>
      <c r="F104" s="47" t="n">
        <f aca="false">F21*F117^$B5*(F53/1000)^(1-$B5)</f>
        <v>132.206324504308</v>
      </c>
      <c r="G104" s="47" t="n">
        <f aca="false">G21*G117^$B5*(G53/1000)^(1-$B5)</f>
        <v>152.494399977129</v>
      </c>
      <c r="H104" s="47" t="n">
        <f aca="false">H21*H117^$B5*(H53/1000)^(1-$B5)</f>
        <v>174.309390328071</v>
      </c>
      <c r="I104" s="47" t="n">
        <f aca="false">I21*I117^$B5*(I53/1000)^(1-$B5)</f>
        <v>197.718177338141</v>
      </c>
      <c r="J104" s="47" t="n">
        <f aca="false">J21*J117^$B5*(J53/1000)^(1-$B5)</f>
        <v>222.765199006044</v>
      </c>
      <c r="K104" s="47" t="n">
        <f aca="false">K21*K117^$B5*(K53/1000)^(1-$B5)</f>
        <v>249.476234605946</v>
      </c>
      <c r="L104" s="47" t="n">
        <f aca="false">L21*L117^$B5*(L53/1000)^(1-$B5)</f>
        <v>277.858046158246</v>
      </c>
      <c r="M104" s="47" t="n">
        <f aca="false">M21*M117^$B5*(M53/1000)^(1-$B5)</f>
        <v>307.892717994671</v>
      </c>
      <c r="N104" s="47" t="n">
        <f aca="false">N21*N117^$B5*(N53/1000)^(1-$B5)</f>
        <v>339.523564517771</v>
      </c>
      <c r="O104" s="47" t="n">
        <f aca="false">O21*O117^$B5*(O53/1000)^(1-$B5)</f>
        <v>372.625752161796</v>
      </c>
      <c r="P104" s="47" t="n">
        <f aca="false">P21*P117^$B5*(P53/1000)^(1-$B5)</f>
        <v>407.570252101819</v>
      </c>
      <c r="Q104" s="47" t="n">
        <f aca="false">Q21*Q117^$B5*(Q53/1000)^(1-$B5)</f>
        <v>444.354911948655</v>
      </c>
      <c r="R104" s="47" t="n">
        <f aca="false">R21*R117^$B5*(R53/1000)^(1-$B5)</f>
        <v>482.917054033304</v>
      </c>
      <c r="S104" s="47" t="n">
        <f aca="false">S21*S117^$B5*(S53/1000)^(1-$B5)</f>
        <v>523.207718401832</v>
      </c>
      <c r="T104" s="47" t="n">
        <f aca="false">T21*T117^$B5*(T53/1000)^(1-$B5)</f>
        <v>565.184835258298</v>
      </c>
      <c r="U104" s="47" t="n">
        <f aca="false">U21*U117^$B5*(U53/1000)^(1-$B5)</f>
        <v>608.808988685399</v>
      </c>
      <c r="V104" s="47" t="n">
        <f aca="false">V21*V117^$B5*(V53/1000)^(1-$B5)</f>
        <v>654.046333099092</v>
      </c>
      <c r="W104" s="47" t="n">
        <f aca="false">W21*W117^$B5*(W53/1000)^(1-$B5)</f>
        <v>700.861427227041</v>
      </c>
      <c r="X104" s="47" t="n">
        <f aca="false">X21*X117^$B5*(X53/1000)^(1-$B5)</f>
        <v>749.217814582383</v>
      </c>
      <c r="Y104" s="47" t="n">
        <f aca="false">Y21*Y117^$B5*(Y53/1000)^(1-$B5)</f>
        <v>799.079648813491</v>
      </c>
      <c r="Z104" s="47" t="n">
        <f aca="false">Z21*Z117^$B5*(Z53/1000)^(1-$B5)</f>
        <v>850.414940059144</v>
      </c>
      <c r="AA104" s="47" t="n">
        <f aca="false">AA21*AA117^$B5*(AA53/1000)^(1-$B5)</f>
        <v>903.20157171855</v>
      </c>
      <c r="AB104" s="47" t="n">
        <f aca="false">AB21*AB117^$B5*(AB53/1000)^(1-$B5)</f>
        <v>957.438214828259</v>
      </c>
      <c r="AC104" s="47" t="n">
        <f aca="false">AC21*AC117^$B5*(AC53/1000)^(1-$B5)</f>
        <v>1013.16395096649</v>
      </c>
      <c r="AD104" s="47" t="n">
        <f aca="false">AD21*AD117^$B5*(AD53/1000)^(1-$B5)</f>
        <v>1070.49324721897</v>
      </c>
      <c r="AE104" s="47" t="n">
        <f aca="false">AE21*AE117^$B5*(AE53/1000)^(1-$B5)</f>
        <v>1129.67744040063</v>
      </c>
      <c r="AF104" s="47" t="n">
        <f aca="false">AF21*AF117^$B5*(AF53/1000)^(1-$B5)</f>
        <v>1187.51467026183</v>
      </c>
      <c r="AG104" s="47" t="n">
        <f aca="false">AG21*AG117^$B5*(AG53/1000)^(1-$B5)</f>
        <v>1246.71356039571</v>
      </c>
      <c r="AH104" s="47" t="n">
        <f aca="false">AH21*AH117^$B5*(AH53/1000)^(1-$B5)</f>
        <v>1307.13568323835</v>
      </c>
      <c r="AI104" s="47" t="n">
        <f aca="false">AI21*AI117^$B5*(AI53/1000)^(1-$B5)</f>
        <v>1368.6643730212</v>
      </c>
      <c r="AJ104" s="47" t="n">
        <f aca="false">AJ21*AJ117^$B5*(AJ53/1000)^(1-$B5)</f>
        <v>1431.19426268489</v>
      </c>
      <c r="AK104" s="47" t="n">
        <f aca="false">AK21*AK117^$B5*(AK53/1000)^(1-$B5)</f>
        <v>1494.62481461868</v>
      </c>
      <c r="AL104" s="47" t="n">
        <f aca="false">AL21*AL117^$B5*(AL53/1000)^(1-$B5)</f>
        <v>1558.8555364369</v>
      </c>
      <c r="AM104" s="47" t="n">
        <f aca="false">AM21*AM117^$B5*(AM53/1000)^(1-$B5)</f>
        <v>1623.78113608342</v>
      </c>
      <c r="AN104" s="47" t="n">
        <f aca="false">AN21*AN117^$B5*(AN53/1000)^(1-$B5)</f>
        <v>1689.28493715762</v>
      </c>
      <c r="AO104" s="47" t="n">
        <f aca="false">AO21*AO117^$B5*(AO53/1000)^(1-$B5)</f>
        <v>1755.2284236024</v>
      </c>
      <c r="AP104" s="47" t="n">
        <f aca="false">AP21*AP117^$B5*(AP53/1000)^(1-$B5)</f>
        <v>1821.79157165437</v>
      </c>
      <c r="AQ104" s="47" t="n">
        <f aca="false">AQ21*AQ117^$B5*(AQ53/1000)^(1-$B5)</f>
        <v>1888.97414274217</v>
      </c>
      <c r="AR104" s="47" t="n">
        <f aca="false">AR21*AR117^$B5*(AR53/1000)^(1-$B5)</f>
        <v>1956.5382906426</v>
      </c>
      <c r="AS104" s="47" t="n">
        <f aca="false">AS21*AS117^$B5*(AS53/1000)^(1-$B5)</f>
        <v>2024.31460517454</v>
      </c>
      <c r="AT104" s="47" t="n">
        <f aca="false">AT21*AT117^$B5*(AT53/1000)^(1-$B5)</f>
        <v>2092.20310468737</v>
      </c>
      <c r="AU104" s="47" t="n">
        <f aca="false">AU21*AU117^$B5*(AU53/1000)^(1-$B5)</f>
        <v>2160.1674131804</v>
      </c>
      <c r="AV104" s="47" t="n">
        <f aca="false">AV21*AV117^$B5*(AV53/1000)^(1-$B5)</f>
        <v>2228.23412653781</v>
      </c>
      <c r="AW104" s="47" t="n">
        <f aca="false">AW21*AW117^$B5*(AW53/1000)^(1-$B5)</f>
        <v>2296.50798554538</v>
      </c>
      <c r="AX104" s="47" t="n">
        <f aca="false">AX21*AX117^$B5*(AX53/1000)^(1-$B5)</f>
        <v>2365.21304437673</v>
      </c>
      <c r="AY104" s="47" t="n">
        <f aca="false">AY21*AY117^$B5*(AY53/1000)^(1-$B5)</f>
        <v>2434.77332673759</v>
      </c>
      <c r="AZ104" s="47" t="n">
        <f aca="false">AZ21*AZ117^$B5*(AZ53/1000)^(1-$B5)</f>
        <v>2505.95351348965</v>
      </c>
      <c r="BA104" s="47" t="n">
        <f aca="false">BA21*BA117^$B5*(BA53/1000)^(1-$B5)</f>
        <v>2526.1780784051</v>
      </c>
      <c r="BB104" s="47" t="n">
        <f aca="false">BB21*BB117^$B5*(BB53/1000)^(1-$B5)</f>
        <v>2557.58419556656</v>
      </c>
      <c r="BC104" s="47" t="n">
        <f aca="false">BC21*BC117^$B5*(BC53/1000)^(1-$B5)</f>
        <v>2597.17058396581</v>
      </c>
      <c r="BD104" s="47" t="n">
        <f aca="false">BD21*BD117^$B5*(BD53/1000)^(1-$B5)</f>
        <v>2642.65325334521</v>
      </c>
      <c r="BE104" s="47" t="n">
        <f aca="false">BE21*BE117^$B5*(BE53/1000)^(1-$B5)</f>
        <v>2692.31179076794</v>
      </c>
      <c r="BF104" s="47" t="n">
        <f aca="false">BF21*BF117^$B5*(BF53/1000)^(1-$B5)</f>
        <v>2744.85185274727</v>
      </c>
      <c r="BG104" s="47" t="n">
        <f aca="false">BG21*BG117^$B5*(BG53/1000)^(1-$B5)</f>
        <v>2799.29053167028</v>
      </c>
      <c r="BH104" s="47" t="n">
        <f aca="false">BH21*BH117^$B5*(BH53/1000)^(1-$B5)</f>
        <v>2854.8660696377</v>
      </c>
      <c r="BI104" s="47" t="n">
        <f aca="false">BI21*BI117^$B5*(BI53/1000)^(1-$B5)</f>
        <v>2910.97068756242</v>
      </c>
    </row>
    <row r="105" customFormat="false" ht="18" hidden="false" customHeight="true" outlineLevel="0" collapsed="false">
      <c r="A105" s="49" t="str">
        <f aca="false">Base!A105</f>
        <v>     Total damage (fraction of gross output)</v>
      </c>
      <c r="B105" s="47" t="n">
        <f aca="false">($B25*B99+$B26*B99^$B$27)</f>
        <v>0.001839363</v>
      </c>
      <c r="C105" s="47" t="n">
        <f aca="false">($B25*C99+$B26*C99^$B$27)</f>
        <v>0.00235793770025817</v>
      </c>
      <c r="D105" s="47" t="n">
        <f aca="false">($B25*D99+$B26*D99^$B$27)</f>
        <v>0.00293300217384368</v>
      </c>
      <c r="E105" s="47" t="n">
        <f aca="false">($B25*E99+$B26*E99^$B$27)</f>
        <v>0.00356073602398904</v>
      </c>
      <c r="F105" s="47" t="n">
        <f aca="false">($B25*F99+$B26*F99^$B$27)</f>
        <v>0.00423488208678721</v>
      </c>
      <c r="G105" s="47" t="n">
        <f aca="false">($B25*G99+$B26*G99^$B$27)</f>
        <v>0.00494659336917447</v>
      </c>
      <c r="H105" s="47" t="n">
        <f aca="false">($B25*H99+$B26*H99^$B$27)</f>
        <v>0.00568434028935753</v>
      </c>
      <c r="I105" s="47" t="n">
        <f aca="false">($B25*I99+$B26*I99^$B$27)</f>
        <v>0.00643390429326474</v>
      </c>
      <c r="J105" s="47" t="n">
        <f aca="false">($B25*J99+$B26*J99^$B$27)</f>
        <v>0.00717847317024106</v>
      </c>
      <c r="K105" s="47" t="n">
        <f aca="false">($B25*K99+$B26*K99^$B$27)</f>
        <v>0.00789884179027637</v>
      </c>
      <c r="L105" s="47" t="n">
        <f aca="false">($B25*L99+$B26*L99^$B$27)</f>
        <v>0.00857371319678031</v>
      </c>
      <c r="M105" s="47" t="n">
        <f aca="false">($B25*M99+$B26*M99^$B$27)</f>
        <v>0.00918008959456294</v>
      </c>
      <c r="N105" s="47" t="n">
        <f aca="false">($B25*N99+$B26*N99^$B$27)</f>
        <v>0.00969373962809235</v>
      </c>
      <c r="O105" s="47" t="n">
        <f aca="false">($B25*O99+$B26*O99^$B$27)</f>
        <v>0.0100897247375629</v>
      </c>
      <c r="P105" s="47" t="n">
        <f aca="false">($B25*P99+$B26*P99^$B$27)</f>
        <v>0.0103822280909969</v>
      </c>
      <c r="Q105" s="47" t="n">
        <f aca="false">($B25*Q99+$B26*Q99^$B$27)</f>
        <v>0.010591141272923</v>
      </c>
      <c r="R105" s="47" t="n">
        <f aca="false">($B25*R99+$B26*R99^$B$27)</f>
        <v>0.0107343095557687</v>
      </c>
      <c r="S105" s="47" t="n">
        <f aca="false">($B25*S99+$B26*S99^$B$27)</f>
        <v>0.010827222825747</v>
      </c>
      <c r="T105" s="47" t="n">
        <f aca="false">($B25*T99+$B26*T99^$B$27)</f>
        <v>0.0108829928742833</v>
      </c>
      <c r="U105" s="47" t="n">
        <f aca="false">($B25*U99+$B26*U99^$B$27)</f>
        <v>0.010886060920977</v>
      </c>
      <c r="V105" s="47" t="n">
        <f aca="false">($B25*V99+$B26*V99^$B$27)</f>
        <v>0.0108489541091703</v>
      </c>
      <c r="W105" s="47" t="n">
        <f aca="false">($B25*W99+$B26*W99^$B$27)</f>
        <v>0.0107820669203997</v>
      </c>
      <c r="X105" s="47" t="n">
        <f aca="false">($B25*X99+$B26*X99^$B$27)</f>
        <v>0.0106938884739474</v>
      </c>
      <c r="Y105" s="47" t="n">
        <f aca="false">($B25*Y99+$B26*Y99^$B$27)</f>
        <v>0.0105912509012736</v>
      </c>
      <c r="Z105" s="47" t="n">
        <f aca="false">($B25*Z99+$B26*Z99^$B$27)</f>
        <v>0.0104795744854034</v>
      </c>
      <c r="AA105" s="47" t="n">
        <f aca="false">($B25*AA99+$B26*AA99^$B$27)</f>
        <v>0.010363095932372</v>
      </c>
      <c r="AB105" s="47" t="n">
        <f aca="false">($B25*AB99+$B26*AB99^$B$27)</f>
        <v>0.0102450730595612</v>
      </c>
      <c r="AC105" s="47" t="n">
        <f aca="false">($B25*AC99+$B26*AC99^$B$27)</f>
        <v>0.010127963531598</v>
      </c>
      <c r="AD105" s="47" t="n">
        <f aca="false">($B25*AD99+$B26*AD99^$B$27)</f>
        <v>0.0100135778871208</v>
      </c>
      <c r="AE105" s="47" t="n">
        <f aca="false">($B25*AE99+$B26*AE99^$B$27)</f>
        <v>0.00990320856559173</v>
      </c>
      <c r="AF105" s="47" t="n">
        <f aca="false">($B25*AF99+$B26*AF99^$B$27)</f>
        <v>0.00949787440635827</v>
      </c>
      <c r="AG105" s="47" t="n">
        <f aca="false">($B25*AG99+$B26*AG99^$B$27)</f>
        <v>0.00886347848020637</v>
      </c>
      <c r="AH105" s="47" t="n">
        <f aca="false">($B25*AH99+$B26*AH99^$B$27)</f>
        <v>0.00806308498514813</v>
      </c>
      <c r="AI105" s="47" t="n">
        <f aca="false">($B25*AI99+$B26*AI99^$B$27)</f>
        <v>0.00715418947232048</v>
      </c>
      <c r="AJ105" s="47" t="n">
        <f aca="false">($B25*AJ99+$B26*AJ99^$B$27)</f>
        <v>0.00618745218267261</v>
      </c>
      <c r="AK105" s="47" t="n">
        <f aca="false">($B25*AK99+$B26*AK99^$B$27)</f>
        <v>0.00520636596482076</v>
      </c>
      <c r="AL105" s="47" t="n">
        <f aca="false">($B25*AL99+$B26*AL99^$B$27)</f>
        <v>0.00424749444943943</v>
      </c>
      <c r="AM105" s="47" t="n">
        <f aca="false">($B25*AM99+$B26*AM99^$B$27)</f>
        <v>0.00334103308950454</v>
      </c>
      <c r="AN105" s="47" t="n">
        <f aca="false">($B25*AN99+$B26*AN99^$B$27)</f>
        <v>0.00251152837807934</v>
      </c>
      <c r="AO105" s="47" t="n">
        <f aca="false">($B25*AO99+$B26*AO99^$B$27)</f>
        <v>0.00177864839784919</v>
      </c>
      <c r="AP105" s="47" t="n">
        <f aca="false">($B25*AP99+$B26*AP99^$B$27)</f>
        <v>0.00118286173981429</v>
      </c>
      <c r="AQ105" s="47" t="n">
        <f aca="false">($B25*AQ99+$B26*AQ99^$B$27)</f>
        <v>0.000747294393477706</v>
      </c>
      <c r="AR105" s="47" t="n">
        <f aca="false">($B25*AR99+$B26*AR99^$B$27)</f>
        <v>0.000455355443043911</v>
      </c>
      <c r="AS105" s="47" t="n">
        <f aca="false">($B25*AS99+$B26*AS99^$B$27)</f>
        <v>0.000272653289962767</v>
      </c>
      <c r="AT105" s="47" t="n">
        <f aca="false">($B25*AT99+$B26*AT99^$B$27)</f>
        <v>0.00016386247286879</v>
      </c>
      <c r="AU105" s="47" t="n">
        <f aca="false">($B25*AU99+$B26*AU99^$B$27)</f>
        <v>0.000100966066235868</v>
      </c>
      <c r="AV105" s="47" t="n">
        <f aca="false">($B25*AV99+$B26*AV99^$B$27)</f>
        <v>6.48711936633119E-005</v>
      </c>
      <c r="AW105" s="47" t="n">
        <f aca="false">($B25*AW99+$B26*AW99^$B$27)</f>
        <v>4.3826594315484E-005</v>
      </c>
      <c r="AX105" s="47" t="n">
        <f aca="false">($B25*AX99+$B26*AX99^$B$27)</f>
        <v>3.11205372926627E-005</v>
      </c>
      <c r="AY105" s="47" t="n">
        <f aca="false">($B25*AY99+$B26*AY99^$B$27)</f>
        <v>2.31922109944003E-005</v>
      </c>
      <c r="AZ105" s="47" t="n">
        <f aca="false">($B25*AZ99+$B26*AZ99^$B$27)</f>
        <v>1.84009378948327E-005</v>
      </c>
      <c r="BA105" s="47" t="n">
        <f aca="false">($B25*BA99+$B26*BA99^$B$27)</f>
        <v>1.42617598034029E-005</v>
      </c>
      <c r="BB105" s="47" t="n">
        <f aca="false">($B25*BB99+$B26*BB99^$B$27)</f>
        <v>1.28765135112789E-005</v>
      </c>
      <c r="BC105" s="47" t="n">
        <f aca="false">($B25*BC99+$B26*BC99^$B$27)</f>
        <v>1.63089600325591E-005</v>
      </c>
      <c r="BD105" s="47" t="n">
        <f aca="false">($B25*BD99+$B26*BD99^$B$27)</f>
        <v>2.99284830016581E-005</v>
      </c>
      <c r="BE105" s="47" t="n">
        <f aca="false">($B25*BE99+$B26*BE99^$B$27)</f>
        <v>6.82527567786608E-005</v>
      </c>
      <c r="BF105" s="47" t="n">
        <f aca="false">($B25*BF99+$B26*BF99^$B$27)</f>
        <v>0.000163593331888863</v>
      </c>
      <c r="BG105" s="47" t="n">
        <f aca="false">($B25*BG99+$B26*BG99^$B$27)</f>
        <v>0.000375943633092317</v>
      </c>
      <c r="BH105" s="47" t="n">
        <f aca="false">($B25*BH99+$B26*BH99^$B$27)</f>
        <v>0.000800465233563771</v>
      </c>
      <c r="BI105" s="47" t="n">
        <f aca="false">($B25*BI99+$B26*BI99^$B$27)</f>
        <v>0.00156929365424786</v>
      </c>
    </row>
    <row r="106" customFormat="false" ht="18" hidden="false" customHeight="true" outlineLevel="0" collapsed="false">
      <c r="A106" s="49" t="str">
        <f aca="false">Base!A106</f>
        <v>     Climate damages (trillion $)</v>
      </c>
      <c r="B106" s="47" t="n">
        <f aca="false">+B104*B105/(1+B105^Parameters!$B$56)</f>
        <v>0.116950354021615</v>
      </c>
      <c r="C106" s="47" t="n">
        <f aca="false">+C104*C105/(1+C105^Parameters!$B$56)</f>
        <v>0.186962485211026</v>
      </c>
      <c r="D106" s="47" t="n">
        <f aca="false">+D104*D105/(1+D105^Parameters!$B$56)</f>
        <v>0.280916818731466</v>
      </c>
      <c r="E106" s="47" t="n">
        <f aca="false">+E104*E105/(1+E105^Parameters!$B$56)</f>
        <v>0.40360175632584</v>
      </c>
      <c r="F106" s="47" t="n">
        <f aca="false">+F104*F105/(1+F105^Parameters!$B$56)</f>
        <v>0.559878195403272</v>
      </c>
      <c r="G106" s="47" t="n">
        <f aca="false">+G104*G105/(1+G105^Parameters!$B$56)</f>
        <v>0.754327787763107</v>
      </c>
      <c r="H106" s="47" t="n">
        <f aca="false">+H104*H105/(1+H105^Parameters!$B$56)</f>
        <v>0.990833890255204</v>
      </c>
      <c r="I106" s="47" t="n">
        <f aca="false">+I104*I105/(1+I105^Parameters!$B$56)</f>
        <v>1.27209983003234</v>
      </c>
      <c r="J106" s="47" t="n">
        <f aca="false">+J104*J105/(1+J105^Parameters!$B$56)</f>
        <v>1.5991140043283</v>
      </c>
      <c r="K106" s="47" t="n">
        <f aca="false">+K104*K105/(1+K105^Parameters!$B$56)</f>
        <v>1.97057330758623</v>
      </c>
      <c r="L106" s="47" t="n">
        <f aca="false">+L104*L105/(1+L105^Parameters!$B$56)</f>
        <v>2.38227519717855</v>
      </c>
      <c r="M106" s="47" t="n">
        <f aca="false">+M104*M105/(1+M105^Parameters!$B$56)</f>
        <v>2.82648273670458</v>
      </c>
      <c r="N106" s="47" t="n">
        <f aca="false">+N104*N105/(1+N105^Parameters!$B$56)</f>
        <v>3.29125303203708</v>
      </c>
      <c r="O106" s="47" t="n">
        <f aca="false">+O104*O105/(1+O105^Parameters!$B$56)</f>
        <v>3.75969126943985</v>
      </c>
      <c r="P106" s="47" t="n">
        <f aca="false">+P104*P105/(1+P105^Parameters!$B$56)</f>
        <v>4.2314873204262</v>
      </c>
      <c r="Q106" s="47" t="n">
        <f aca="false">+Q104*Q105/(1+Q105^Parameters!$B$56)</f>
        <v>4.70622564776548</v>
      </c>
      <c r="R106" s="47" t="n">
        <f aca="false">+R104*R105/(1+R105^Parameters!$B$56)</f>
        <v>5.18378114775338</v>
      </c>
      <c r="S106" s="47" t="n">
        <f aca="false">+S104*S105/(1+S105^Parameters!$B$56)</f>
        <v>5.66488655128733</v>
      </c>
      <c r="T106" s="47" t="n">
        <f aca="false">+T104*T105/(1+T105^Parameters!$B$56)</f>
        <v>6.15090253476903</v>
      </c>
      <c r="U106" s="47" t="n">
        <f aca="false">+U104*U105/(1+U105^Parameters!$B$56)</f>
        <v>6.62753174006764</v>
      </c>
      <c r="V106" s="47" t="n">
        <f aca="false">+V104*V105/(1+V105^Parameters!$B$56)</f>
        <v>7.09571865306318</v>
      </c>
      <c r="W106" s="47" t="n">
        <f aca="false">+W104*W105/(1+W105^Parameters!$B$56)</f>
        <v>7.55673481028879</v>
      </c>
      <c r="X106" s="47" t="n">
        <f aca="false">+X104*X105/(1+X105^Parameters!$B$56)</f>
        <v>8.01205175183862</v>
      </c>
      <c r="Y106" s="47" t="n">
        <f aca="false">+Y104*Y105/(1+Y105^Parameters!$B$56)</f>
        <v>8.46325305068526</v>
      </c>
      <c r="Z106" s="47" t="n">
        <f aca="false">+Z104*Z105/(1+Z105^Parameters!$B$56)</f>
        <v>8.91198670784966</v>
      </c>
      <c r="AA106" s="47" t="n">
        <f aca="false">+AA104*AA105/(1+AA105^Parameters!$B$56)</f>
        <v>9.35996453398854</v>
      </c>
      <c r="AB106" s="47" t="n">
        <f aca="false">+AB104*AB105/(1+AB105^Parameters!$B$56)</f>
        <v>9.80902446093136</v>
      </c>
      <c r="AC106" s="47" t="n">
        <f aca="false">+AC104*AC105/(1+AC105^Parameters!$B$56)</f>
        <v>10.2612875469183</v>
      </c>
      <c r="AD106" s="47" t="n">
        <f aca="false">+AD104*AD105/(1+AD105^Parameters!$B$56)</f>
        <v>10.719467508664</v>
      </c>
      <c r="AE106" s="47" t="n">
        <f aca="false">+AE104*AE105/(1+AE105^Parameters!$B$56)</f>
        <v>11.1874313041312</v>
      </c>
      <c r="AF106" s="47" t="n">
        <f aca="false">+AF104*AF105/(1+AF105^Parameters!$B$56)</f>
        <v>11.2788651938549</v>
      </c>
      <c r="AG106" s="47" t="n">
        <f aca="false">+AG104*AG105/(1+AG105^Parameters!$B$56)</f>
        <v>11.0502188135488</v>
      </c>
      <c r="AH106" s="47" t="n">
        <f aca="false">+AH104*AH105/(1+AH105^Parameters!$B$56)</f>
        <v>10.5395461010704</v>
      </c>
      <c r="AI106" s="47" t="n">
        <f aca="false">+AI104*AI105/(1+AI105^Parameters!$B$56)</f>
        <v>9.79168424860838</v>
      </c>
      <c r="AJ106" s="47" t="n">
        <f aca="false">+AJ104*AJ105/(1+AJ105^Parameters!$B$56)</f>
        <v>8.85544606447814</v>
      </c>
      <c r="AK106" s="47" t="n">
        <f aca="false">+AK104*AK105/(1+AK105^Parameters!$B$56)</f>
        <v>7.78156376500722</v>
      </c>
      <c r="AL106" s="47" t="n">
        <f aca="false">+AL104*AL105/(1+AL105^Parameters!$B$56)</f>
        <v>6.62123023849365</v>
      </c>
      <c r="AM106" s="47" t="n">
        <f aca="false">+AM104*AM105/(1+AM105^Parameters!$B$56)</f>
        <v>5.42510650576796</v>
      </c>
      <c r="AN106" s="47" t="n">
        <f aca="false">+AN104*AN105/(1+AN105^Parameters!$B$56)</f>
        <v>4.24268705833332</v>
      </c>
      <c r="AO106" s="47" t="n">
        <f aca="false">+AO104*AO105/(1+AO105^Parameters!$B$56)</f>
        <v>3.12193422349976</v>
      </c>
      <c r="AP106" s="47" t="n">
        <f aca="false">+AP104*AP105/(1+AP105^Parameters!$B$56)</f>
        <v>2.15492754802609</v>
      </c>
      <c r="AQ106" s="47" t="n">
        <f aca="false">+AQ104*AQ105/(1+AQ105^Parameters!$B$56)</f>
        <v>1.41161978629558</v>
      </c>
      <c r="AR106" s="47" t="n">
        <f aca="false">+AR104*AR105/(1+AR105^Parameters!$B$56)</f>
        <v>0.890920360167934</v>
      </c>
      <c r="AS106" s="47" t="n">
        <f aca="false">+AS104*AS105/(1+AS105^Parameters!$B$56)</f>
        <v>0.551936037020518</v>
      </c>
      <c r="AT106" s="47" t="n">
        <f aca="false">+AT104*AT105/(1+AT105^Parameters!$B$56)</f>
        <v>0.342833574477833</v>
      </c>
      <c r="AU106" s="47" t="n">
        <f aca="false">+AU104*AU105/(1+AU105^Parameters!$B$56)</f>
        <v>0.218103606119737</v>
      </c>
      <c r="AV106" s="47" t="n">
        <f aca="false">+AV104*AV105/(1+AV105^Parameters!$B$56)</f>
        <v>0.144548207549835</v>
      </c>
      <c r="AW106" s="47" t="n">
        <f aca="false">+AW104*AW105/(1+AW105^Parameters!$B$56)</f>
        <v>0.100648123824767</v>
      </c>
      <c r="AX106" s="47" t="n">
        <f aca="false">+AX104*AX105/(1+AX105^Parameters!$B$56)</f>
        <v>0.0736067007526183</v>
      </c>
      <c r="AY106" s="47" t="n">
        <f aca="false">+AY104*AY105/(1+AY105^Parameters!$B$56)</f>
        <v>0.0564677767172363</v>
      </c>
      <c r="AZ106" s="47" t="n">
        <f aca="false">+AZ104*AZ105/(1+AZ105^Parameters!$B$56)</f>
        <v>0.0461118949690607</v>
      </c>
      <c r="BA106" s="47" t="n">
        <f aca="false">+BA104*BA105/(1+BA105^Parameters!$B$56)</f>
        <v>0.0360277449748355</v>
      </c>
      <c r="BB106" s="47" t="n">
        <f aca="false">+BB104*BB105/(1+BB105^Parameters!$B$56)</f>
        <v>0.0329327674504461</v>
      </c>
      <c r="BC106" s="47" t="n">
        <f aca="false">+BC104*BC105/(1+BC105^Parameters!$B$56)</f>
        <v>0.0423571512516366</v>
      </c>
      <c r="BD106" s="47" t="n">
        <f aca="false">+BD104*BD105/(1+BD105^Parameters!$B$56)</f>
        <v>0.0790906029720186</v>
      </c>
      <c r="BE106" s="47" t="n">
        <f aca="false">+BE104*BE105/(1+BE105^Parameters!$B$56)</f>
        <v>0.183757701827605</v>
      </c>
      <c r="BF106" s="47" t="n">
        <f aca="false">+BF104*BF105/(1+BF105^Parameters!$B$56)</f>
        <v>0.449039460132245</v>
      </c>
      <c r="BG106" s="47" t="n">
        <f aca="false">+BG104*BG105/(1+BG105^Parameters!$B$56)</f>
        <v>1.05237545255705</v>
      </c>
      <c r="BH106" s="47" t="n">
        <f aca="false">+BH104*BH105/(1+BH105^Parameters!$B$56)</f>
        <v>2.28522103522582</v>
      </c>
      <c r="BI106" s="47" t="n">
        <f aca="false">+BI104*BI105/(1+BI105^Parameters!$B$56)</f>
        <v>4.56816782769324</v>
      </c>
    </row>
    <row r="107" customFormat="false" ht="18" hidden="false" customHeight="true" outlineLevel="0" collapsed="false">
      <c r="A107" s="49" t="str">
        <f aca="false">Base!A107</f>
        <v>Output after damages before abatement</v>
      </c>
      <c r="B107" s="47" t="n">
        <f aca="false">+B104-B106</f>
        <v>63.4650364651191</v>
      </c>
      <c r="C107" s="47" t="n">
        <f aca="false">+C104-C106</f>
        <v>79.10371817635</v>
      </c>
      <c r="D107" s="47" t="n">
        <f aca="false">+D104-D106</f>
        <v>95.4969933501269</v>
      </c>
      <c r="E107" s="47" t="n">
        <f aca="false">+E104-E106</f>
        <v>112.944243634833</v>
      </c>
      <c r="F107" s="47" t="n">
        <f aca="false">+F104-F106</f>
        <v>131.646446308905</v>
      </c>
      <c r="G107" s="47" t="n">
        <f aca="false">+G104-G106</f>
        <v>151.740072189366</v>
      </c>
      <c r="H107" s="47" t="n">
        <f aca="false">+H104-H106</f>
        <v>173.318556437816</v>
      </c>
      <c r="I107" s="47" t="n">
        <f aca="false">+I104-I106</f>
        <v>196.446077508109</v>
      </c>
      <c r="J107" s="47" t="n">
        <f aca="false">+J104-J106</f>
        <v>221.166085001716</v>
      </c>
      <c r="K107" s="47" t="n">
        <f aca="false">+K104-K106</f>
        <v>247.505661298359</v>
      </c>
      <c r="L107" s="47" t="n">
        <f aca="false">+L104-L106</f>
        <v>275.475770961068</v>
      </c>
      <c r="M107" s="47" t="n">
        <f aca="false">+M104-M106</f>
        <v>305.066235257967</v>
      </c>
      <c r="N107" s="47" t="n">
        <f aca="false">+N104-N106</f>
        <v>336.232311485734</v>
      </c>
      <c r="O107" s="47" t="n">
        <f aca="false">+O104-O106</f>
        <v>368.866060892356</v>
      </c>
      <c r="P107" s="47" t="n">
        <f aca="false">+P104-P106</f>
        <v>403.338764781393</v>
      </c>
      <c r="Q107" s="47" t="n">
        <f aca="false">+Q104-Q106</f>
        <v>439.648686300889</v>
      </c>
      <c r="R107" s="47" t="n">
        <f aca="false">+R104-R106</f>
        <v>477.733272885551</v>
      </c>
      <c r="S107" s="47" t="n">
        <f aca="false">+S104-S106</f>
        <v>517.542831850545</v>
      </c>
      <c r="T107" s="47" t="n">
        <f aca="false">+T104-T106</f>
        <v>559.033932723529</v>
      </c>
      <c r="U107" s="47" t="n">
        <f aca="false">+U104-U106</f>
        <v>602.181456945332</v>
      </c>
      <c r="V107" s="47" t="n">
        <f aca="false">+V104-V106</f>
        <v>646.950614446029</v>
      </c>
      <c r="W107" s="47" t="n">
        <f aca="false">+W104-W106</f>
        <v>693.304692416752</v>
      </c>
      <c r="X107" s="47" t="n">
        <f aca="false">+X104-X106</f>
        <v>741.205762830545</v>
      </c>
      <c r="Y107" s="47" t="n">
        <f aca="false">+Y104-Y106</f>
        <v>790.616395762806</v>
      </c>
      <c r="Z107" s="47" t="n">
        <f aca="false">+Z104-Z106</f>
        <v>841.502953351294</v>
      </c>
      <c r="AA107" s="47" t="n">
        <f aca="false">+AA104-AA106</f>
        <v>893.841607184561</v>
      </c>
      <c r="AB107" s="47" t="n">
        <f aca="false">+AB104-AB106</f>
        <v>947.629190367328</v>
      </c>
      <c r="AC107" s="47" t="n">
        <f aca="false">+AC104-AC106</f>
        <v>1002.90266341957</v>
      </c>
      <c r="AD107" s="47" t="n">
        <f aca="false">+AD104-AD106</f>
        <v>1059.77377971031</v>
      </c>
      <c r="AE107" s="47" t="n">
        <f aca="false">+AE104-AE106</f>
        <v>1118.4900090965</v>
      </c>
      <c r="AF107" s="47" t="n">
        <f aca="false">+AF104-AF106</f>
        <v>1176.23580506798</v>
      </c>
      <c r="AG107" s="47" t="n">
        <f aca="false">+AG104-AG106</f>
        <v>1235.66334158216</v>
      </c>
      <c r="AH107" s="47" t="n">
        <f aca="false">+AH104-AH106</f>
        <v>1296.59613713728</v>
      </c>
      <c r="AI107" s="47" t="n">
        <f aca="false">+AI104-AI106</f>
        <v>1358.87268877259</v>
      </c>
      <c r="AJ107" s="47" t="n">
        <f aca="false">+AJ104-AJ106</f>
        <v>1422.33881662041</v>
      </c>
      <c r="AK107" s="47" t="n">
        <f aca="false">+AK104-AK106</f>
        <v>1486.84325085367</v>
      </c>
      <c r="AL107" s="47" t="n">
        <f aca="false">+AL104-AL106</f>
        <v>1552.2343061984</v>
      </c>
      <c r="AM107" s="47" t="n">
        <f aca="false">+AM104-AM106</f>
        <v>1618.35602957765</v>
      </c>
      <c r="AN107" s="47" t="n">
        <f aca="false">+AN104-AN106</f>
        <v>1685.04225009928</v>
      </c>
      <c r="AO107" s="47" t="n">
        <f aca="false">+AO104-AO106</f>
        <v>1752.1064893789</v>
      </c>
      <c r="AP107" s="47" t="n">
        <f aca="false">+AP104-AP106</f>
        <v>1819.63664410634</v>
      </c>
      <c r="AQ107" s="47" t="n">
        <f aca="false">+AQ104-AQ106</f>
        <v>1887.56252295588</v>
      </c>
      <c r="AR107" s="47" t="n">
        <f aca="false">+AR104-AR106</f>
        <v>1955.64737028243</v>
      </c>
      <c r="AS107" s="47" t="n">
        <f aca="false">+AS104-AS106</f>
        <v>2023.76266913752</v>
      </c>
      <c r="AT107" s="47" t="n">
        <f aca="false">+AT104-AT106</f>
        <v>2091.86027111289</v>
      </c>
      <c r="AU107" s="47" t="n">
        <f aca="false">+AU104-AU106</f>
        <v>2159.94930957428</v>
      </c>
      <c r="AV107" s="47" t="n">
        <f aca="false">+AV104-AV106</f>
        <v>2228.08957833026</v>
      </c>
      <c r="AW107" s="47" t="n">
        <f aca="false">+AW104-AW106</f>
        <v>2296.40733742156</v>
      </c>
      <c r="AX107" s="47" t="n">
        <f aca="false">+AX104-AX106</f>
        <v>2365.13943767598</v>
      </c>
      <c r="AY107" s="47" t="n">
        <f aca="false">+AY104-AY106</f>
        <v>2434.71685896088</v>
      </c>
      <c r="AZ107" s="47" t="n">
        <f aca="false">+AZ104-AZ106</f>
        <v>2505.90740159468</v>
      </c>
      <c r="BA107" s="47" t="n">
        <f aca="false">+BA104-BA106</f>
        <v>2526.14205066012</v>
      </c>
      <c r="BB107" s="47" t="n">
        <f aca="false">+BB104-BB106</f>
        <v>2557.55126279911</v>
      </c>
      <c r="BC107" s="47" t="n">
        <f aca="false">+BC104-BC106</f>
        <v>2597.12822681456</v>
      </c>
      <c r="BD107" s="47" t="n">
        <f aca="false">+BD104-BD106</f>
        <v>2642.57416274224</v>
      </c>
      <c r="BE107" s="47" t="n">
        <f aca="false">+BE104-BE106</f>
        <v>2692.12803306612</v>
      </c>
      <c r="BF107" s="47" t="n">
        <f aca="false">+BF104-BF106</f>
        <v>2744.40281328714</v>
      </c>
      <c r="BG107" s="47" t="n">
        <f aca="false">+BG104-BG106</f>
        <v>2798.23815621772</v>
      </c>
      <c r="BH107" s="47" t="n">
        <f aca="false">+BH104-BH106</f>
        <v>2852.58084860247</v>
      </c>
      <c r="BI107" s="47" t="n">
        <f aca="false">+BI104-BI106</f>
        <v>2906.40251973472</v>
      </c>
    </row>
    <row r="108" customFormat="false" ht="18" hidden="false" customHeight="true" outlineLevel="0" collapsed="false">
      <c r="A108" s="49" t="str">
        <f aca="false">Base!A108</f>
        <v>    Abatement cost (fraction of output)</v>
      </c>
      <c r="B108" s="47" t="n">
        <f aca="false">(B32*(B135)^$B39)*B47^(1-$B$39)</f>
        <v>0.00624389024685081</v>
      </c>
      <c r="C108" s="47" t="n">
        <f aca="false">(C32*(C135)^$B39)*C47^(1-$B$39)</f>
        <v>0.00792837983374326</v>
      </c>
      <c r="D108" s="47" t="n">
        <f aca="false">(D32*(D135)^$B39)*D47^(1-$B$39)</f>
        <v>0.00957532304998957</v>
      </c>
      <c r="E108" s="47" t="n">
        <f aca="false">(E32*(E135)^$B39)*E47^(1-$B$39)</f>
        <v>0.0112218908085695</v>
      </c>
      <c r="F108" s="47" t="n">
        <f aca="false">(F32*(F135)^$B39)*F47^(1-$B$39)</f>
        <v>0.0128935462930853</v>
      </c>
      <c r="G108" s="47" t="n">
        <f aca="false">(G32*(G135)^$B39)*G47^(1-$B$39)</f>
        <v>0.0146035662427706</v>
      </c>
      <c r="H108" s="47" t="n">
        <f aca="false">(H32*(H135)^$B39)*H47^(1-$B$39)</f>
        <v>0.0163554019072851</v>
      </c>
      <c r="I108" s="47" t="n">
        <f aca="false">(I32*(I135)^$B39)*I47^(1-$B$39)</f>
        <v>0.0181451999371927</v>
      </c>
      <c r="J108" s="47" t="n">
        <f aca="false">(J32*(J135)^$B39)*J47^(1-$B$39)</f>
        <v>0.0199638516030692</v>
      </c>
      <c r="K108" s="47" t="n">
        <f aca="false">(K32*(K135)^$B39)*K47^(1-$B$39)</f>
        <v>0.0217985878077983</v>
      </c>
      <c r="L108" s="47" t="n">
        <f aca="false">(L32*(L135)^$B39)*L47^(1-$B$39)</f>
        <v>0.0236343579316723</v>
      </c>
      <c r="M108" s="47" t="n">
        <f aca="false">(M32*(M135)^$B39)*M47^(1-$B$39)</f>
        <v>0.0254553743627842</v>
      </c>
      <c r="N108" s="47" t="n">
        <f aca="false">(N32*(N135)^$B39)*N47^(1-$B$39)</f>
        <v>0.0272474380836292</v>
      </c>
      <c r="O108" s="47" t="n">
        <f aca="false">(O32*(O135)^$B39)*O47^(1-$B$39)</f>
        <v>0.0258310447205917</v>
      </c>
      <c r="P108" s="47" t="n">
        <f aca="false">(P32*(P135)^$B39)*P47^(1-$B$39)</f>
        <v>0.0240325075442967</v>
      </c>
      <c r="Q108" s="47" t="n">
        <f aca="false">(Q32*(Q135)^$B39)*Q47^(1-$B$39)</f>
        <v>0.0223644250426742</v>
      </c>
      <c r="R108" s="47" t="n">
        <f aca="false">(R32*(R135)^$B39)*R47^(1-$B$39)</f>
        <v>0.0208169651608787</v>
      </c>
      <c r="S108" s="47" t="n">
        <f aca="false">(S32*(S135)^$B39)*S47^(1-$B$39)</f>
        <v>0.0193810640426713</v>
      </c>
      <c r="T108" s="47" t="n">
        <f aca="false">(T32*(T135)^$B39)*T47^(1-$B$39)</f>
        <v>0.0180483639361264</v>
      </c>
      <c r="U108" s="47" t="n">
        <f aca="false">(U32*(U135)^$B39)*U47^(1-$B$39)</f>
        <v>0.0168111562822538</v>
      </c>
      <c r="V108" s="47" t="n">
        <f aca="false">(V32*(V135)^$B39)*V47^(1-$B$39)</f>
        <v>0.0156623295405563</v>
      </c>
      <c r="W108" s="47" t="n">
        <f aca="false">(W32*(W135)^$B39)*W47^(1-$B$39)</f>
        <v>0.0145953213450444</v>
      </c>
      <c r="X108" s="47" t="n">
        <f aca="false">(X32*(X135)^$B39)*X47^(1-$B$39)</f>
        <v>0.0136040746201366</v>
      </c>
      <c r="Y108" s="47" t="n">
        <f aca="false">(Y32*(Y135)^$B39)*Y47^(1-$B$39)</f>
        <v>0.0126829973185172</v>
      </c>
      <c r="Z108" s="47" t="n">
        <f aca="false">(Z32*(Z135)^$B39)*Z47^(1-$B$39)</f>
        <v>0.0118269254727125</v>
      </c>
      <c r="AA108" s="47" t="n">
        <f aca="false">(AA32*(AA135)^$B39)*AA47^(1-$B$39)</f>
        <v>0.0110310892791535</v>
      </c>
      <c r="AB108" s="47" t="n">
        <f aca="false">(AB32*(AB135)^$B39)*AB47^(1-$B$39)</f>
        <v>0.0102910819580691</v>
      </c>
      <c r="AC108" s="47" t="n">
        <f aca="false">(AC32*(AC135)^$B39)*AC47^(1-$B$39)</f>
        <v>0.00960283115491521</v>
      </c>
      <c r="AD108" s="47" t="n">
        <f aca="false">(AD32*(AD135)^$B39)*AD47^(1-$B$39)</f>
        <v>0.00896257266941505</v>
      </c>
      <c r="AE108" s="47" t="n">
        <f aca="false">(AE32*(AE135)^$B39)*AE47^(1-$B$39)</f>
        <v>0.0139401755429252</v>
      </c>
      <c r="AF108" s="47" t="n">
        <f aca="false">(AF32*(AF135)^$B39)*AF47^(1-$B$39)</f>
        <v>0.0130163884439744</v>
      </c>
      <c r="AG108" s="47" t="n">
        <f aca="false">(AG32*(AG135)^$B39)*AG47^(1-$B$39)</f>
        <v>0.0121564420108155</v>
      </c>
      <c r="AH108" s="47" t="n">
        <f aca="false">(AH32*(AH135)^$B39)*AH47^(1-$B$39)</f>
        <v>0.0113557473449049</v>
      </c>
      <c r="AI108" s="47" t="n">
        <f aca="false">(AI32*(AI135)^$B39)*AI47^(1-$B$39)</f>
        <v>0.0106100578290929</v>
      </c>
      <c r="AJ108" s="47" t="n">
        <f aca="false">(AJ32*(AJ135)^$B39)*AJ47^(1-$B$39)</f>
        <v>0.00991544269117359</v>
      </c>
      <c r="AK108" s="47" t="n">
        <f aca="false">(AK32*(AK135)^$B39)*AK47^(1-$B$39)</f>
        <v>0.00926826267771744</v>
      </c>
      <c r="AL108" s="47" t="n">
        <f aca="false">(AL32*(AL135)^$B39)*AL47^(1-$B$39)</f>
        <v>0.0086651476643846</v>
      </c>
      <c r="AM108" s="47" t="n">
        <f aca="false">(AM32*(AM135)^$B39)*AM47^(1-$B$39)</f>
        <v>0.00810297604366689</v>
      </c>
      <c r="AN108" s="47" t="n">
        <f aca="false">(AN32*(AN135)^$B39)*AN47^(1-$B$39)</f>
        <v>0.0075788557444621</v>
      </c>
      <c r="AO108" s="47" t="n">
        <f aca="false">(AO32*(AO135)^$B39)*AO47^(1-$B$39)</f>
        <v>0.00664092689000296</v>
      </c>
      <c r="AP108" s="47" t="n">
        <f aca="false">(AP32*(AP135)^$B39)*AP47^(1-$B$39)</f>
        <v>0.00558829128690427</v>
      </c>
      <c r="AQ108" s="47" t="n">
        <f aca="false">(AQ32*(AQ135)^$B39)*AQ47^(1-$B$39)</f>
        <v>0.00479435777814023</v>
      </c>
      <c r="AR108" s="47" t="n">
        <f aca="false">(AR32*(AR135)^$B39)*AR47^(1-$B$39)</f>
        <v>0.00421453545305203</v>
      </c>
      <c r="AS108" s="47" t="n">
        <f aca="false">(AS32*(AS135)^$B39)*AS47^(1-$B$39)</f>
        <v>0.00379616216784295</v>
      </c>
      <c r="AT108" s="47" t="n">
        <f aca="false">(AT32*(AT135)^$B39)*AT47^(1-$B$39)</f>
        <v>0.00349080504892711</v>
      </c>
      <c r="AU108" s="47" t="n">
        <f aca="false">(AU32*(AU135)^$B39)*AU47^(1-$B$39)</f>
        <v>0.00325882308510686</v>
      </c>
      <c r="AV108" s="47" t="n">
        <f aca="false">(AV32*(AV135)^$B39)*AV47^(1-$B$39)</f>
        <v>0.00306929293722244</v>
      </c>
      <c r="AW108" s="47" t="n">
        <f aca="false">(AW32*(AW135)^$B39)*AW47^(1-$B$39)</f>
        <v>0.00289807085388611</v>
      </c>
      <c r="AX108" s="47" t="n">
        <f aca="false">(AX32*(AX135)^$B39)*AX47^(1-$B$39)</f>
        <v>0.00272558581563729</v>
      </c>
      <c r="AY108" s="47" t="n">
        <f aca="false">(AY32*(AY135)^$B39)*AY47^(1-$B$39)</f>
        <v>0.00253520619339186</v>
      </c>
      <c r="AZ108" s="47" t="n">
        <f aca="false">(AZ32*(AZ135)^$B39)*AZ47^(1-$B$39)</f>
        <v>0.00246757317852337</v>
      </c>
      <c r="BA108" s="47" t="n">
        <f aca="false">(BA32*(BA135)^$B39)*BA47^(1-$B$39)</f>
        <v>0.00214004742203961</v>
      </c>
      <c r="BB108" s="47" t="n">
        <f aca="false">(BB32*(BB135)^$B39)*BB47^(1-$B$39)</f>
        <v>0.00180281454321944</v>
      </c>
      <c r="BC108" s="47" t="n">
        <f aca="false">(BC32*(BC135)^$B39)*BC47^(1-$B$39)</f>
        <v>0.00144656836880822</v>
      </c>
      <c r="BD108" s="47" t="n">
        <f aca="false">(BD32*(BD135)^$B39)*BD47^(1-$B$39)</f>
        <v>0.00107761284989552</v>
      </c>
      <c r="BE108" s="47" t="n">
        <f aca="false">(BE32*(BE135)^$B39)*BE47^(1-$B$39)</f>
        <v>0.000718937693834026</v>
      </c>
      <c r="BF108" s="47" t="n">
        <f aca="false">(BF32*(BF135)^$B39)*BF47^(1-$B$39)</f>
        <v>0.000405341214901806</v>
      </c>
      <c r="BG108" s="47" t="n">
        <f aca="false">(BG32*(BG135)^$B39)*BG47^(1-$B$39)</f>
        <v>0.000171904775808657</v>
      </c>
      <c r="BH108" s="47" t="n">
        <f aca="false">(BH32*(BH135)^$B39)*BH47^(1-$B$39)</f>
        <v>3.91614631336671E-005</v>
      </c>
      <c r="BI108" s="47" t="n">
        <f aca="false">(BI32*(BI135)^$B39)*BI47^(1-$B$39)</f>
        <v>7.38179585549857E-015</v>
      </c>
    </row>
    <row r="109" customFormat="false" ht="18" hidden="false" customHeight="true" outlineLevel="0" collapsed="false">
      <c r="A109" s="49" t="str">
        <f aca="false">Base!A109</f>
        <v>    Abatement cost ($ trillion)</v>
      </c>
      <c r="B109" s="47" t="n">
        <f aca="false">+B104*B108</f>
        <v>0.396998947375429</v>
      </c>
      <c r="C109" s="47" t="n">
        <f aca="false">+C104*C108</f>
        <v>0.628646633560898</v>
      </c>
      <c r="D109" s="47" t="n">
        <f aca="false">+D104*D108</f>
        <v>0.9171044309197</v>
      </c>
      <c r="E109" s="47" t="n">
        <f aca="false">+E104*E108</f>
        <v>1.2719771443662</v>
      </c>
      <c r="F109" s="47" t="n">
        <f aca="false">+F104*F108</f>
        <v>1.70460836523495</v>
      </c>
      <c r="G109" s="47" t="n">
        <f aca="false">+G104*G108</f>
        <v>2.22696207171756</v>
      </c>
      <c r="H109" s="47" t="n">
        <f aca="false">+H104*H108</f>
        <v>2.85090013502945</v>
      </c>
      <c r="I109" s="47" t="n">
        <f aca="false">+I104*I108</f>
        <v>3.58763585901789</v>
      </c>
      <c r="J109" s="47" t="n">
        <f aca="false">+J104*J108</f>
        <v>4.44725137528485</v>
      </c>
      <c r="K109" s="47" t="n">
        <f aca="false">+K104*K108</f>
        <v>5.4382296060166</v>
      </c>
      <c r="L109" s="47" t="n">
        <f aca="false">+L104*L108</f>
        <v>6.5669965170991</v>
      </c>
      <c r="M109" s="47" t="n">
        <f aca="false">+M104*M108</f>
        <v>7.83752440012949</v>
      </c>
      <c r="N109" s="47" t="n">
        <f aca="false">+N104*N108</f>
        <v>9.25114730213105</v>
      </c>
      <c r="O109" s="47" t="n">
        <f aca="false">+O104*O108</f>
        <v>9.62531246813547</v>
      </c>
      <c r="P109" s="47" t="n">
        <f aca="false">+P104*P108</f>
        <v>9.79493515846786</v>
      </c>
      <c r="Q109" s="47" t="n">
        <f aca="false">+Q104*Q108</f>
        <v>9.93774212061976</v>
      </c>
      <c r="R109" s="47" t="n">
        <f aca="false">+R104*R108</f>
        <v>10.0528674894055</v>
      </c>
      <c r="S109" s="47" t="n">
        <f aca="false">+S104*S108</f>
        <v>10.1403222979658</v>
      </c>
      <c r="T109" s="47" t="n">
        <f aca="false">+T104*T108</f>
        <v>10.2006615979214</v>
      </c>
      <c r="U109" s="47" t="n">
        <f aca="false">+U104*U108</f>
        <v>10.2347830548311</v>
      </c>
      <c r="V109" s="47" t="n">
        <f aca="false">+V104*V108</f>
        <v>10.2438892037904</v>
      </c>
      <c r="W109" s="47" t="n">
        <f aca="false">+W104*W108</f>
        <v>10.2292977487251</v>
      </c>
      <c r="X109" s="47" t="n">
        <f aca="false">+X104*X108</f>
        <v>10.1924150563144</v>
      </c>
      <c r="Y109" s="47" t="n">
        <f aca="false">+Y104*Y108</f>
        <v>10.1347250431832</v>
      </c>
      <c r="Z109" s="47" t="n">
        <f aca="false">+Z104*Z108</f>
        <v>10.0577941169607</v>
      </c>
      <c r="AA109" s="47" t="n">
        <f aca="false">+AA104*AA108</f>
        <v>9.96329717469912</v>
      </c>
      <c r="AB109" s="47" t="n">
        <f aca="false">+AB104*AB108</f>
        <v>9.85307513858495</v>
      </c>
      <c r="AC109" s="47" t="n">
        <f aca="false">+AC104*AC108</f>
        <v>9.72924235337796</v>
      </c>
      <c r="AD109" s="47" t="n">
        <f aca="false">+AD104*AD108</f>
        <v>9.59437352031811</v>
      </c>
      <c r="AE109" s="47" t="n">
        <f aca="false">+AE104*AE108</f>
        <v>15.7479018260672</v>
      </c>
      <c r="AF109" s="47" t="n">
        <f aca="false">+AF104*AF108</f>
        <v>15.4571522310462</v>
      </c>
      <c r="AG109" s="47" t="n">
        <f aca="false">+AG104*AG108</f>
        <v>15.1556011010477</v>
      </c>
      <c r="AH109" s="47" t="n">
        <f aca="false">+AH104*AH108</f>
        <v>14.8435025643644</v>
      </c>
      <c r="AI109" s="47" t="n">
        <f aca="false">+AI104*AI108</f>
        <v>14.5216081463741</v>
      </c>
      <c r="AJ109" s="47" t="n">
        <f aca="false">+AJ104*AJ108</f>
        <v>14.1909246915885</v>
      </c>
      <c r="AK109" s="47" t="n">
        <f aca="false">+AK104*AK108</f>
        <v>13.8525753865206</v>
      </c>
      <c r="AL109" s="47" t="n">
        <f aca="false">+AL104*AL108</f>
        <v>13.5077134106692</v>
      </c>
      <c r="AM109" s="47" t="n">
        <f aca="false">+AM104*AM108</f>
        <v>13.1574596458421</v>
      </c>
      <c r="AN109" s="47" t="n">
        <f aca="false">+AN104*AN108</f>
        <v>12.8028468500103</v>
      </c>
      <c r="AO109" s="47" t="n">
        <f aca="false">+AO104*AO108</f>
        <v>11.6563436363987</v>
      </c>
      <c r="AP109" s="47" t="n">
        <f aca="false">+AP104*AP108</f>
        <v>10.1807019664317</v>
      </c>
      <c r="AQ109" s="47" t="n">
        <f aca="false">+AQ104*AQ108</f>
        <v>9.05641787396172</v>
      </c>
      <c r="AR109" s="47" t="n">
        <f aca="false">+AR104*AR108</f>
        <v>8.24589999116703</v>
      </c>
      <c r="AS109" s="47" t="n">
        <f aca="false">+AS104*AS108</f>
        <v>7.68462651997555</v>
      </c>
      <c r="AT109" s="47" t="n">
        <f aca="false">+AT104*AT108</f>
        <v>7.30347316122366</v>
      </c>
      <c r="AU109" s="47" t="n">
        <f aca="false">+AU104*AU108</f>
        <v>7.03960343376787</v>
      </c>
      <c r="AV109" s="47" t="n">
        <f aca="false">+AV104*AV108</f>
        <v>6.83910326706052</v>
      </c>
      <c r="AW109" s="47" t="n">
        <f aca="false">+AW104*AW108</f>
        <v>6.65544285862577</v>
      </c>
      <c r="AX109" s="47" t="n">
        <f aca="false">+AX104*AX108</f>
        <v>6.44659112471352</v>
      </c>
      <c r="AY109" s="47" t="n">
        <f aca="false">+AY104*AY108</f>
        <v>6.17265241745046</v>
      </c>
      <c r="AZ109" s="47" t="n">
        <f aca="false">+AZ104*AZ108</f>
        <v>6.18362367651346</v>
      </c>
      <c r="BA109" s="47" t="n">
        <f aca="false">+BA104*BA108</f>
        <v>5.4061408843038</v>
      </c>
      <c r="BB109" s="47" t="n">
        <f aca="false">+BB104*BB108</f>
        <v>4.61084998327559</v>
      </c>
      <c r="BC109" s="47" t="n">
        <f aca="false">+BC104*BC108</f>
        <v>3.75698481516413</v>
      </c>
      <c r="BD109" s="47" t="n">
        <f aca="false">+BD104*BD108</f>
        <v>2.84775710362301</v>
      </c>
      <c r="BE109" s="47" t="n">
        <f aca="false">+BE104*BE108</f>
        <v>1.93560442993686</v>
      </c>
      <c r="BF109" s="47" t="n">
        <f aca="false">+BF104*BF108</f>
        <v>1.11260158471805</v>
      </c>
      <c r="BG109" s="47" t="n">
        <f aca="false">+BG104*BG108</f>
        <v>0.481211411270076</v>
      </c>
      <c r="BH109" s="47" t="n">
        <f aca="false">+BH104*BH108</f>
        <v>0.111800732337674</v>
      </c>
      <c r="BI109" s="47" t="n">
        <f aca="false">+BI104*BI108</f>
        <v>2.14881913569261E-011</v>
      </c>
    </row>
    <row r="110" customFormat="false" ht="18" hidden="false" customHeight="true" outlineLevel="0" collapsed="false">
      <c r="A110" s="49" t="str">
        <f aca="false">Base!A110</f>
        <v>Net output (net of damages and abatement, $trill p.a.)</v>
      </c>
      <c r="B110" s="47" t="n">
        <f aca="false">+B107-B109</f>
        <v>63.0680375177436</v>
      </c>
      <c r="C110" s="47" t="n">
        <f aca="false">+C107-C109</f>
        <v>78.4750715427891</v>
      </c>
      <c r="D110" s="47" t="n">
        <f aca="false">+D107-D109</f>
        <v>94.5798889192072</v>
      </c>
      <c r="E110" s="47" t="n">
        <f aca="false">+E107-E109</f>
        <v>111.672266490467</v>
      </c>
      <c r="F110" s="47" t="n">
        <f aca="false">+F107-F109</f>
        <v>129.94183794367</v>
      </c>
      <c r="G110" s="47" t="n">
        <f aca="false">+G107-G109</f>
        <v>149.513110117649</v>
      </c>
      <c r="H110" s="47" t="n">
        <f aca="false">+H107-H109</f>
        <v>170.467656302787</v>
      </c>
      <c r="I110" s="47" t="n">
        <f aca="false">+I107-I109</f>
        <v>192.858441649091</v>
      </c>
      <c r="J110" s="47" t="n">
        <f aca="false">+J107-J109</f>
        <v>216.718833626431</v>
      </c>
      <c r="K110" s="47" t="n">
        <f aca="false">+K107-K109</f>
        <v>242.067431692343</v>
      </c>
      <c r="L110" s="47" t="n">
        <f aca="false">+L107-L109</f>
        <v>268.908774443968</v>
      </c>
      <c r="M110" s="47" t="n">
        <f aca="false">+M107-M109</f>
        <v>297.228710857837</v>
      </c>
      <c r="N110" s="47" t="n">
        <f aca="false">+N107-N109</f>
        <v>326.981164183603</v>
      </c>
      <c r="O110" s="47" t="n">
        <f aca="false">+O107-O109</f>
        <v>359.240748424221</v>
      </c>
      <c r="P110" s="47" t="n">
        <f aca="false">+P107-P109</f>
        <v>393.543829622925</v>
      </c>
      <c r="Q110" s="47" t="n">
        <f aca="false">+Q107-Q109</f>
        <v>429.71094418027</v>
      </c>
      <c r="R110" s="47" t="n">
        <f aca="false">+R107-R109</f>
        <v>467.680405396145</v>
      </c>
      <c r="S110" s="47" t="n">
        <f aca="false">+S107-S109</f>
        <v>507.402509552579</v>
      </c>
      <c r="T110" s="47" t="n">
        <f aca="false">+T107-T109</f>
        <v>548.833271125608</v>
      </c>
      <c r="U110" s="47" t="n">
        <f aca="false">+U107-U109</f>
        <v>591.9466738905</v>
      </c>
      <c r="V110" s="47" t="n">
        <f aca="false">+V107-V109</f>
        <v>636.706725242239</v>
      </c>
      <c r="W110" s="47" t="n">
        <f aca="false">+W107-W109</f>
        <v>683.075394668027</v>
      </c>
      <c r="X110" s="47" t="n">
        <f aca="false">+X107-X109</f>
        <v>731.01334777423</v>
      </c>
      <c r="Y110" s="47" t="n">
        <f aca="false">+Y107-Y109</f>
        <v>780.481670719623</v>
      </c>
      <c r="Z110" s="47" t="n">
        <f aca="false">+Z107-Z109</f>
        <v>831.445159234334</v>
      </c>
      <c r="AA110" s="47" t="n">
        <f aca="false">+AA107-AA109</f>
        <v>883.878310009862</v>
      </c>
      <c r="AB110" s="47" t="n">
        <f aca="false">+AB107-AB109</f>
        <v>937.776115228743</v>
      </c>
      <c r="AC110" s="47" t="n">
        <f aca="false">+AC107-AC109</f>
        <v>993.17342106619</v>
      </c>
      <c r="AD110" s="47" t="n">
        <f aca="false">+AD107-AD109</f>
        <v>1050.17940618999</v>
      </c>
      <c r="AE110" s="47" t="n">
        <f aca="false">+AE107-AE109</f>
        <v>1102.74210727043</v>
      </c>
      <c r="AF110" s="47" t="n">
        <f aca="false">+AF107-AF109</f>
        <v>1160.77865283693</v>
      </c>
      <c r="AG110" s="47" t="n">
        <f aca="false">+AG107-AG109</f>
        <v>1220.50774048111</v>
      </c>
      <c r="AH110" s="47" t="n">
        <f aca="false">+AH107-AH109</f>
        <v>1281.75263457291</v>
      </c>
      <c r="AI110" s="47" t="n">
        <f aca="false">+AI107-AI109</f>
        <v>1344.35108062622</v>
      </c>
      <c r="AJ110" s="47" t="n">
        <f aca="false">+AJ107-AJ109</f>
        <v>1408.14789192882</v>
      </c>
      <c r="AK110" s="47" t="n">
        <f aca="false">+AK107-AK109</f>
        <v>1472.99067546715</v>
      </c>
      <c r="AL110" s="47" t="n">
        <f aca="false">+AL107-AL109</f>
        <v>1538.72659278773</v>
      </c>
      <c r="AM110" s="47" t="n">
        <f aca="false">+AM107-AM109</f>
        <v>1605.19856993181</v>
      </c>
      <c r="AN110" s="47" t="n">
        <f aca="false">+AN107-AN109</f>
        <v>1672.23940324927</v>
      </c>
      <c r="AO110" s="47" t="n">
        <f aca="false">+AO107-AO109</f>
        <v>1740.4501457425</v>
      </c>
      <c r="AP110" s="47" t="n">
        <f aca="false">+AP107-AP109</f>
        <v>1809.45594213991</v>
      </c>
      <c r="AQ110" s="47" t="n">
        <f aca="false">+AQ107-AQ109</f>
        <v>1878.50610508192</v>
      </c>
      <c r="AR110" s="47" t="n">
        <f aca="false">+AR107-AR109</f>
        <v>1947.40147029126</v>
      </c>
      <c r="AS110" s="47" t="n">
        <f aca="false">+AS107-AS109</f>
        <v>2016.07804261755</v>
      </c>
      <c r="AT110" s="47" t="n">
        <f aca="false">+AT107-AT109</f>
        <v>2084.55679795167</v>
      </c>
      <c r="AU110" s="47" t="n">
        <f aca="false">+AU107-AU109</f>
        <v>2152.90970614052</v>
      </c>
      <c r="AV110" s="47" t="n">
        <f aca="false">+AV107-AV109</f>
        <v>2221.2504750632</v>
      </c>
      <c r="AW110" s="47" t="n">
        <f aca="false">+AW107-AW109</f>
        <v>2289.75189456293</v>
      </c>
      <c r="AX110" s="47" t="n">
        <f aca="false">+AX107-AX109</f>
        <v>2358.69284655126</v>
      </c>
      <c r="AY110" s="47" t="n">
        <f aca="false">+AY107-AY109</f>
        <v>2428.54420654343</v>
      </c>
      <c r="AZ110" s="47" t="n">
        <f aca="false">+AZ107-AZ109</f>
        <v>2499.72377791816</v>
      </c>
      <c r="BA110" s="47" t="n">
        <f aca="false">+BA107-BA109</f>
        <v>2520.73590977582</v>
      </c>
      <c r="BB110" s="47" t="n">
        <f aca="false">+BB107-BB109</f>
        <v>2552.94041281583</v>
      </c>
      <c r="BC110" s="47" t="n">
        <f aca="false">+BC107-BC109</f>
        <v>2593.3712419994</v>
      </c>
      <c r="BD110" s="47" t="n">
        <f aca="false">+BD107-BD109</f>
        <v>2639.72640563862</v>
      </c>
      <c r="BE110" s="47" t="n">
        <f aca="false">+BE107-BE109</f>
        <v>2690.19242863618</v>
      </c>
      <c r="BF110" s="47" t="n">
        <f aca="false">+BF107-BF109</f>
        <v>2743.29021170242</v>
      </c>
      <c r="BG110" s="47" t="n">
        <f aca="false">+BG107-BG109</f>
        <v>2797.75694480645</v>
      </c>
      <c r="BH110" s="47" t="n">
        <f aca="false">+BH107-BH109</f>
        <v>2852.46904787014</v>
      </c>
      <c r="BI110" s="47" t="n">
        <f aca="false">+BI107-BI109</f>
        <v>2906.4025197347</v>
      </c>
    </row>
    <row r="111" customFormat="false" ht="18" hidden="false" customHeight="true" outlineLevel="0" collapsed="false">
      <c r="A111" s="48" t="str">
        <f aca="false">Base!A111</f>
        <v>EMISSIONS</v>
      </c>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c r="AW111" s="47"/>
      <c r="AX111" s="47"/>
      <c r="AY111" s="47"/>
      <c r="AZ111" s="47"/>
      <c r="BA111" s="47"/>
      <c r="BB111" s="47"/>
      <c r="BC111" s="47"/>
      <c r="BD111" s="47"/>
      <c r="BE111" s="47"/>
      <c r="BF111" s="47"/>
      <c r="BG111" s="47"/>
      <c r="BH111" s="47"/>
      <c r="BI111" s="47"/>
    </row>
    <row r="112" customFormat="false" ht="18" hidden="false" customHeight="true" outlineLevel="0" collapsed="false">
      <c r="A112" s="49" t="str">
        <f aca="false">Base!A112</f>
        <v>Total carbon emissions (GTCO2 per year)</v>
      </c>
      <c r="B112" s="47" t="n">
        <f aca="false">+B113+B44</f>
        <v>23.2915974485624</v>
      </c>
      <c r="C112" s="47" t="n">
        <f aca="false">+C113+C44</f>
        <v>24.2529322733974</v>
      </c>
      <c r="D112" s="47" t="n">
        <f aca="false">+D113+D44</f>
        <v>24.7031550085614</v>
      </c>
      <c r="E112" s="47" t="n">
        <f aca="false">+E113+E44</f>
        <v>24.6839895494902</v>
      </c>
      <c r="F112" s="47" t="n">
        <f aca="false">+F113+F44</f>
        <v>24.1900660060896</v>
      </c>
      <c r="G112" s="47" t="n">
        <f aca="false">+G113+G44</f>
        <v>23.1985493313814</v>
      </c>
      <c r="H112" s="47" t="n">
        <f aca="false">+H113+H44</f>
        <v>21.6834900187407</v>
      </c>
      <c r="I112" s="47" t="n">
        <f aca="false">+I113+I44</f>
        <v>19.6228971238683</v>
      </c>
      <c r="J112" s="47" t="n">
        <f aca="false">+J113+J44</f>
        <v>17.0021327983738</v>
      </c>
      <c r="K112" s="47" t="n">
        <f aca="false">+K113+K44</f>
        <v>13.8153433653667</v>
      </c>
      <c r="L112" s="47" t="n">
        <f aca="false">+L113+L44</f>
        <v>10.0657263277232</v>
      </c>
      <c r="M112" s="47" t="n">
        <f aca="false">+M113+M44</f>
        <v>5.76486709742511</v>
      </c>
      <c r="N112" s="47" t="n">
        <f aca="false">+N113+N44</f>
        <v>0.930865138816096</v>
      </c>
      <c r="O112" s="47" t="n">
        <f aca="false">+O113+O44</f>
        <v>0.18141941858304</v>
      </c>
      <c r="P112" s="47" t="n">
        <f aca="false">+P113+P44</f>
        <v>0.145135534866432</v>
      </c>
      <c r="Q112" s="47" t="n">
        <f aca="false">+Q113+Q44</f>
        <v>0.116108427893146</v>
      </c>
      <c r="R112" s="47" t="n">
        <f aca="false">+R113+R44</f>
        <v>0.0928867423145165</v>
      </c>
      <c r="S112" s="47" t="n">
        <f aca="false">+S113+S44</f>
        <v>0.0743093938516132</v>
      </c>
      <c r="T112" s="47" t="n">
        <f aca="false">+T113+T44</f>
        <v>0.0594475150812906</v>
      </c>
      <c r="U112" s="47" t="n">
        <f aca="false">+U113+U44</f>
        <v>0.0475580120650325</v>
      </c>
      <c r="V112" s="47" t="n">
        <f aca="false">+V113+V44</f>
        <v>0.038046409652026</v>
      </c>
      <c r="W112" s="47" t="n">
        <f aca="false">+W113+W44</f>
        <v>0.0304371277216208</v>
      </c>
      <c r="X112" s="47" t="n">
        <f aca="false">+X113+X44</f>
        <v>0.0243497021772966</v>
      </c>
      <c r="Y112" s="47" t="n">
        <f aca="false">+Y113+Y44</f>
        <v>0.0194797617418373</v>
      </c>
      <c r="Z112" s="47" t="n">
        <f aca="false">+Z113+Z44</f>
        <v>0.0155838093934698</v>
      </c>
      <c r="AA112" s="47" t="n">
        <f aca="false">+AA113+AA44</f>
        <v>0.0124670475147759</v>
      </c>
      <c r="AB112" s="47" t="n">
        <f aca="false">+AB113+AB44</f>
        <v>0.0099736380118207</v>
      </c>
      <c r="AC112" s="47" t="n">
        <f aca="false">+AC113+AC44</f>
        <v>0.00797891040945656</v>
      </c>
      <c r="AD112" s="47" t="n">
        <f aca="false">+AD113+AD44</f>
        <v>0.00638312832756525</v>
      </c>
      <c r="AE112" s="47" t="n">
        <f aca="false">+AE113+AE44</f>
        <v>-32.058394342325</v>
      </c>
      <c r="AF112" s="47" t="n">
        <f aca="false">+AF113+AF44</f>
        <v>-32.2743972623378</v>
      </c>
      <c r="AG112" s="47" t="n">
        <f aca="false">+AG113+AG44</f>
        <v>-32.4570053483496</v>
      </c>
      <c r="AH112" s="47" t="n">
        <f aca="false">+AH113+AH44</f>
        <v>-32.6043810794114</v>
      </c>
      <c r="AI112" s="47" t="n">
        <f aca="false">+AI113+AI44</f>
        <v>-32.7157383345927</v>
      </c>
      <c r="AJ112" s="47" t="n">
        <f aca="false">+AJ113+AJ44</f>
        <v>-32.7909271171457</v>
      </c>
      <c r="AK112" s="47" t="n">
        <f aca="false">+AK113+AK44</f>
        <v>-32.8301873053365</v>
      </c>
      <c r="AL112" s="47" t="n">
        <f aca="false">+AL113+AL44</f>
        <v>-32.8339856029709</v>
      </c>
      <c r="AM112" s="47" t="n">
        <f aca="false">+AM113+AM44</f>
        <v>-32.802883294128</v>
      </c>
      <c r="AN112" s="47" t="n">
        <f aca="false">+AN113+AN44</f>
        <v>-32.7373979143987</v>
      </c>
      <c r="AO112" s="47" t="n">
        <f aca="false">+AO113+AO44</f>
        <v>-28.1134567815284</v>
      </c>
      <c r="AP112" s="47" t="n">
        <f aca="false">+AP113+AP44</f>
        <v>-20.9165118780102</v>
      </c>
      <c r="AQ112" s="47" t="n">
        <f aca="false">+AQ113+AQ44</f>
        <v>-15.2325410408869</v>
      </c>
      <c r="AR112" s="47" t="n">
        <f aca="false">+AR113+AR44</f>
        <v>-11.2401426832404</v>
      </c>
      <c r="AS112" s="47" t="n">
        <f aca="false">+AS113+AS44</f>
        <v>-8.81988909769943</v>
      </c>
      <c r="AT112" s="47" t="n">
        <f aca="false">+AT113+AT44</f>
        <v>-7.66960169160254</v>
      </c>
      <c r="AU112" s="47" t="n">
        <f aca="false">+AU113+AU44</f>
        <v>-7.41142102482747</v>
      </c>
      <c r="AV112" s="47" t="n">
        <f aca="false">+AV113+AV44</f>
        <v>-7.65646035316954</v>
      </c>
      <c r="AW112" s="47" t="n">
        <f aca="false">+AW113+AW44</f>
        <v>-8.0265651276014</v>
      </c>
      <c r="AX112" s="47" t="n">
        <f aca="false">+AX113+AX44</f>
        <v>-8.14646759855026</v>
      </c>
      <c r="AY112" s="47" t="n">
        <f aca="false">+AY113+AY44</f>
        <v>-7.62112344209804</v>
      </c>
      <c r="AZ112" s="47" t="n">
        <f aca="false">+AZ113+AZ44</f>
        <v>-9.6597711931119</v>
      </c>
      <c r="BA112" s="47" t="n">
        <f aca="false">+BA113+BA44</f>
        <v>-5.10888094290145</v>
      </c>
      <c r="BB112" s="47" t="n">
        <f aca="false">+BB113+BB44</f>
        <v>0.537297259237025</v>
      </c>
      <c r="BC112" s="47" t="n">
        <f aca="false">+BC113+BC44</f>
        <v>8.00239377710948</v>
      </c>
      <c r="BD112" s="47" t="n">
        <f aca="false">+BD113+BD44</f>
        <v>17.927207336252</v>
      </c>
      <c r="BE112" s="47" t="n">
        <f aca="false">+BE113+BE44</f>
        <v>30.7966936050222</v>
      </c>
      <c r="BF112" s="47" t="n">
        <f aca="false">+BF113+BF44</f>
        <v>46.886571087169</v>
      </c>
      <c r="BG112" s="47" t="n">
        <f aca="false">+BG113+BG44</f>
        <v>66.2873343868006</v>
      </c>
      <c r="BH112" s="47" t="n">
        <f aca="false">+BH113+BH44</f>
        <v>89.1618152064482</v>
      </c>
      <c r="BI112" s="47" t="n">
        <f aca="false">+BI113+BI44</f>
        <v>123.447902715668</v>
      </c>
    </row>
    <row r="113" customFormat="false" ht="16.5" hidden="false" customHeight="false" outlineLevel="0" collapsed="false">
      <c r="A113" s="49" t="str">
        <f aca="false">Base!A113</f>
        <v>Industrial emissions (GTCO2 per year)</v>
      </c>
      <c r="B113" s="53" t="n">
        <f aca="false">+B41*B104*(1-B135)</f>
        <v>19.9915974485624</v>
      </c>
      <c r="C113" s="53" t="n">
        <f aca="false">+C41*C104*(1-C135)</f>
        <v>21.6129322733974</v>
      </c>
      <c r="D113" s="53" t="n">
        <f aca="false">+D41*D104*(1-D135)</f>
        <v>22.5911550085614</v>
      </c>
      <c r="E113" s="53" t="n">
        <f aca="false">+E41*E104*(1-E135)</f>
        <v>22.9943895494902</v>
      </c>
      <c r="F113" s="53" t="n">
        <f aca="false">+F41*F104*(1-F135)</f>
        <v>22.8383860060896</v>
      </c>
      <c r="G113" s="53" t="n">
        <f aca="false">+G41*G104*(1-G135)</f>
        <v>22.1172053313814</v>
      </c>
      <c r="H113" s="53" t="n">
        <f aca="false">+H41*H104*(1-H135)</f>
        <v>20.8184148187407</v>
      </c>
      <c r="I113" s="53" t="n">
        <f aca="false">+I41*I104*(1-I135)</f>
        <v>18.9308369638683</v>
      </c>
      <c r="J113" s="53" t="n">
        <f aca="false">+J41*J104*(1-J135)</f>
        <v>16.4484846703738</v>
      </c>
      <c r="K113" s="53" t="n">
        <f aca="false">+K41*K104*(1-K135)</f>
        <v>13.3724248629667</v>
      </c>
      <c r="L113" s="53" t="n">
        <f aca="false">+L41*L104*(1-L135)</f>
        <v>9.71139152580322</v>
      </c>
      <c r="M113" s="53" t="n">
        <f aca="false">+M41*M104*(1-M135)</f>
        <v>5.48139925588911</v>
      </c>
      <c r="N113" s="53" t="n">
        <f aca="false">+N41*N104*(1-N135)</f>
        <v>0.704090865587296</v>
      </c>
      <c r="O113" s="53" t="n">
        <f aca="false">+O41*O104*(1-O135)</f>
        <v>0</v>
      </c>
      <c r="P113" s="53" t="n">
        <f aca="false">+P41*P104*(1-P135)</f>
        <v>0</v>
      </c>
      <c r="Q113" s="53" t="n">
        <f aca="false">+Q41*Q104*(1-Q135)</f>
        <v>0</v>
      </c>
      <c r="R113" s="53" t="n">
        <f aca="false">+R41*R104*(1-R135)</f>
        <v>0</v>
      </c>
      <c r="S113" s="53" t="n">
        <f aca="false">+S41*S104*(1-S135)</f>
        <v>0</v>
      </c>
      <c r="T113" s="53" t="n">
        <f aca="false">+T41*T104*(1-T135)</f>
        <v>0</v>
      </c>
      <c r="U113" s="53" t="n">
        <f aca="false">+U41*U104*(1-U135)</f>
        <v>0</v>
      </c>
      <c r="V113" s="53" t="n">
        <f aca="false">+V41*V104*(1-V135)</f>
        <v>0</v>
      </c>
      <c r="W113" s="53" t="n">
        <f aca="false">+W41*W104*(1-W135)</f>
        <v>0</v>
      </c>
      <c r="X113" s="53" t="n">
        <f aca="false">+X41*X104*(1-X135)</f>
        <v>0</v>
      </c>
      <c r="Y113" s="53" t="n">
        <f aca="false">+Y41*Y104*(1-Y135)</f>
        <v>0</v>
      </c>
      <c r="Z113" s="53" t="n">
        <f aca="false">+Z41*Z104*(1-Z135)</f>
        <v>0</v>
      </c>
      <c r="AA113" s="53" t="n">
        <f aca="false">+AA41*AA104*(1-AA135)</f>
        <v>0</v>
      </c>
      <c r="AB113" s="53" t="n">
        <f aca="false">+AB41*AB104*(1-AB135)</f>
        <v>0</v>
      </c>
      <c r="AC113" s="53" t="n">
        <f aca="false">+AC41*AC104*(1-AC135)</f>
        <v>0</v>
      </c>
      <c r="AD113" s="53" t="n">
        <f aca="false">+AD41*AD104*(1-AD135)</f>
        <v>0</v>
      </c>
      <c r="AE113" s="53" t="n">
        <f aca="false">+AE41*AE104*(1-AE135)</f>
        <v>-32.063500844987</v>
      </c>
      <c r="AF113" s="53" t="n">
        <f aca="false">+AF41*AF104*(1-AF135)</f>
        <v>-32.2784824644674</v>
      </c>
      <c r="AG113" s="53" t="n">
        <f aca="false">+AG41*AG104*(1-AG135)</f>
        <v>-32.4602735100533</v>
      </c>
      <c r="AH113" s="53" t="n">
        <f aca="false">+AH41*AH104*(1-AH135)</f>
        <v>-32.6069956087744</v>
      </c>
      <c r="AI113" s="53" t="n">
        <f aca="false">+AI41*AI104*(1-AI135)</f>
        <v>-32.7178299580831</v>
      </c>
      <c r="AJ113" s="53" t="n">
        <f aca="false">+AJ41*AJ104*(1-AJ135)</f>
        <v>-32.792600415938</v>
      </c>
      <c r="AK113" s="53" t="n">
        <f aca="false">+AK41*AK104*(1-AK135)</f>
        <v>-32.8315259443703</v>
      </c>
      <c r="AL113" s="53" t="n">
        <f aca="false">+AL41*AL104*(1-AL135)</f>
        <v>-32.835056514198</v>
      </c>
      <c r="AM113" s="53" t="n">
        <f aca="false">+AM41*AM104*(1-AM135)</f>
        <v>-32.8037400231096</v>
      </c>
      <c r="AN113" s="53" t="n">
        <f aca="false">+AN41*AN104*(1-AN135)</f>
        <v>-32.738083297584</v>
      </c>
      <c r="AO113" s="53" t="n">
        <f aca="false">+AO41*AO104*(1-AO135)</f>
        <v>-28.1140050880767</v>
      </c>
      <c r="AP113" s="53" t="n">
        <f aca="false">+AP41*AP104*(1-AP135)</f>
        <v>-20.9169505232488</v>
      </c>
      <c r="AQ113" s="53" t="n">
        <f aca="false">+AQ41*AQ104*(1-AQ135)</f>
        <v>-15.2328919570778</v>
      </c>
      <c r="AR113" s="53" t="n">
        <f aca="false">+AR41*AR104*(1-AR135)</f>
        <v>-11.2404234161931</v>
      </c>
      <c r="AS113" s="53" t="n">
        <f aca="false">+AS41*AS104*(1-AS135)</f>
        <v>-8.8201136840616</v>
      </c>
      <c r="AT113" s="53" t="n">
        <f aca="false">+AT41*AT104*(1-AT135)</f>
        <v>-7.66978136069227</v>
      </c>
      <c r="AU113" s="53" t="n">
        <f aca="false">+AU41*AU104*(1-AU135)</f>
        <v>-7.41156476009926</v>
      </c>
      <c r="AV113" s="53" t="n">
        <f aca="false">+AV41*AV104*(1-AV135)</f>
        <v>-7.65657534138697</v>
      </c>
      <c r="AW113" s="53" t="n">
        <f aca="false">+AW41*AW104*(1-AW135)</f>
        <v>-8.02665711817534</v>
      </c>
      <c r="AX113" s="53" t="n">
        <f aca="false">+AX41*AX104*(1-AX135)</f>
        <v>-8.14654119100941</v>
      </c>
      <c r="AY113" s="53" t="n">
        <f aca="false">+AY41*AY104*(1-AY135)</f>
        <v>-7.62118231606537</v>
      </c>
      <c r="AZ113" s="53" t="n">
        <f aca="false">+AZ41*AZ104*(1-AZ135)</f>
        <v>-9.65981829228576</v>
      </c>
      <c r="BA113" s="53" t="n">
        <f aca="false">+BA41*BA104*(1-BA135)</f>
        <v>-5.10891862224054</v>
      </c>
      <c r="BB113" s="53" t="n">
        <f aca="false">+BB41*BB104*(1-BB135)</f>
        <v>0.537267115765755</v>
      </c>
      <c r="BC113" s="53" t="n">
        <f aca="false">+BC41*BC104*(1-BC135)</f>
        <v>8.00236966233246</v>
      </c>
      <c r="BD113" s="53" t="n">
        <f aca="false">+BD41*BD104*(1-BD135)</f>
        <v>17.9271880444304</v>
      </c>
      <c r="BE113" s="53" t="n">
        <f aca="false">+BE41*BE104*(1-BE135)</f>
        <v>30.7966781715649</v>
      </c>
      <c r="BF113" s="53" t="n">
        <f aca="false">+BF41*BF104*(1-BF135)</f>
        <v>46.8865587404031</v>
      </c>
      <c r="BG113" s="53" t="n">
        <f aca="false">+BG41*BG104*(1-BG135)</f>
        <v>66.2873245093879</v>
      </c>
      <c r="BH113" s="53" t="n">
        <f aca="false">+BH41*BH104*(1-BH135)</f>
        <v>89.161807304518</v>
      </c>
      <c r="BI113" s="53" t="n">
        <f aca="false">+BI41*BI104*(1-BI135)</f>
        <v>123.447896394124</v>
      </c>
      <c r="BJ113" s="54"/>
      <c r="BK113" s="54"/>
      <c r="BL113" s="54"/>
      <c r="BM113" s="54"/>
      <c r="BN113" s="54"/>
      <c r="BO113" s="54"/>
      <c r="BP113" s="54"/>
      <c r="BQ113" s="54"/>
      <c r="BR113" s="54"/>
      <c r="BS113" s="54"/>
      <c r="BT113" s="54"/>
      <c r="BU113" s="54"/>
      <c r="BV113" s="54"/>
      <c r="BW113" s="54"/>
      <c r="BX113" s="54"/>
      <c r="BY113" s="54"/>
      <c r="BZ113" s="54"/>
      <c r="CA113" s="54"/>
      <c r="CB113" s="54"/>
      <c r="CC113" s="54"/>
      <c r="CD113" s="54"/>
      <c r="CE113" s="54"/>
      <c r="CF113" s="54"/>
      <c r="CG113" s="54"/>
      <c r="CH113" s="54"/>
      <c r="CI113" s="54"/>
      <c r="CJ113" s="54"/>
      <c r="CK113" s="54"/>
      <c r="CL113" s="54"/>
      <c r="CM113" s="54"/>
      <c r="CN113" s="54"/>
      <c r="CO113" s="54"/>
      <c r="CP113" s="54"/>
      <c r="CQ113" s="54"/>
      <c r="CR113" s="54"/>
      <c r="CS113" s="54"/>
      <c r="CT113" s="54"/>
      <c r="CU113" s="54"/>
      <c r="CV113" s="54"/>
      <c r="CW113" s="54"/>
      <c r="CX113" s="54"/>
      <c r="CY113" s="54"/>
      <c r="CZ113" s="54"/>
      <c r="DA113" s="54"/>
      <c r="DB113" s="54"/>
      <c r="DC113" s="54"/>
      <c r="DD113" s="54"/>
      <c r="DE113" s="54"/>
      <c r="DF113" s="54"/>
      <c r="DG113" s="54"/>
      <c r="DH113" s="54"/>
      <c r="DI113" s="54"/>
      <c r="DJ113" s="54"/>
      <c r="DK113" s="54"/>
      <c r="DL113" s="54"/>
      <c r="DM113" s="54"/>
      <c r="DN113" s="54"/>
      <c r="DO113" s="54"/>
      <c r="DP113" s="54"/>
      <c r="DQ113" s="54"/>
      <c r="DR113" s="54"/>
      <c r="DS113" s="54"/>
      <c r="DT113" s="54"/>
    </row>
    <row r="114" s="87" customFormat="true" ht="16.5" hidden="false" customHeight="false" outlineLevel="0" collapsed="false">
      <c r="A114" s="49" t="str">
        <f aca="false">Base!A114</f>
        <v>World emissions intensity (sigma)</v>
      </c>
      <c r="B114" s="53" t="n">
        <f aca="false">+B113/B104</f>
        <v>0.3144223458356</v>
      </c>
      <c r="C114" s="53" t="n">
        <f aca="false">+C113/C104</f>
        <v>0.272578468151239</v>
      </c>
      <c r="D114" s="53" t="n">
        <f aca="false">+D113/D104</f>
        <v>0.235870201894495</v>
      </c>
      <c r="E114" s="53" t="n">
        <f aca="false">+E113/E104</f>
        <v>0.20286569603628</v>
      </c>
      <c r="F114" s="53" t="n">
        <f aca="false">+F113/F104</f>
        <v>0.172748059457211</v>
      </c>
      <c r="G114" s="53" t="n">
        <f aca="false">+G113/G104</f>
        <v>0.145036180572522</v>
      </c>
      <c r="H114" s="53" t="n">
        <f aca="false">+H113/H104</f>
        <v>0.119433696483924</v>
      </c>
      <c r="I114" s="53" t="n">
        <f aca="false">+I113/I104</f>
        <v>0.0957465682656606</v>
      </c>
      <c r="J114" s="53" t="n">
        <f aca="false">+J113/J104</f>
        <v>0.0738377661491349</v>
      </c>
      <c r="K114" s="53" t="n">
        <f aca="false">+K113/K104</f>
        <v>0.0536019989402549</v>
      </c>
      <c r="L114" s="53" t="n">
        <f aca="false">+L113/L104</f>
        <v>0.0349509098623416</v>
      </c>
      <c r="M114" s="53" t="n">
        <f aca="false">+M113/M104</f>
        <v>0.0178029519229616</v>
      </c>
      <c r="N114" s="53" t="n">
        <f aca="false">+N113/N104</f>
        <v>0.00207376140913024</v>
      </c>
      <c r="O114" s="53" t="n">
        <f aca="false">+O113/O104</f>
        <v>0</v>
      </c>
      <c r="P114" s="53" t="n">
        <f aca="false">+P113/P104</f>
        <v>0</v>
      </c>
      <c r="Q114" s="53" t="n">
        <f aca="false">+Q113/Q104</f>
        <v>0</v>
      </c>
      <c r="R114" s="53" t="n">
        <f aca="false">+R113/R104</f>
        <v>0</v>
      </c>
      <c r="S114" s="53" t="n">
        <f aca="false">+S113/S104</f>
        <v>0</v>
      </c>
      <c r="T114" s="53" t="n">
        <f aca="false">+T113/T104</f>
        <v>0</v>
      </c>
      <c r="U114" s="53" t="n">
        <f aca="false">+U113/U104</f>
        <v>0</v>
      </c>
      <c r="V114" s="53" t="n">
        <f aca="false">+V113/V104</f>
        <v>0</v>
      </c>
      <c r="W114" s="53" t="n">
        <f aca="false">+W113/W104</f>
        <v>0</v>
      </c>
      <c r="X114" s="53" t="n">
        <f aca="false">+X113/X104</f>
        <v>0</v>
      </c>
      <c r="Y114" s="53" t="n">
        <f aca="false">+Y113/Y104</f>
        <v>0</v>
      </c>
      <c r="Z114" s="53" t="n">
        <f aca="false">+Z113/Z104</f>
        <v>0</v>
      </c>
      <c r="AA114" s="53" t="n">
        <f aca="false">+AA113/AA104</f>
        <v>0</v>
      </c>
      <c r="AB114" s="53" t="n">
        <f aca="false">+AB113/AB104</f>
        <v>0</v>
      </c>
      <c r="AC114" s="53" t="n">
        <f aca="false">+AC113/AC104</f>
        <v>0</v>
      </c>
      <c r="AD114" s="53" t="n">
        <f aca="false">+AD113/AD104</f>
        <v>0</v>
      </c>
      <c r="AE114" s="53" t="n">
        <f aca="false">+AE113/AE104</f>
        <v>-0.0283828814299558</v>
      </c>
      <c r="AF114" s="53" t="n">
        <f aca="false">+AF113/AF104</f>
        <v>-0.0271815441718715</v>
      </c>
      <c r="AG114" s="53" t="n">
        <f aca="false">+AG113/AG104</f>
        <v>-0.0260366731711415</v>
      </c>
      <c r="AH114" s="53" t="n">
        <f aca="false">+AH113/AH104</f>
        <v>-0.0249453794482854</v>
      </c>
      <c r="AI114" s="53" t="n">
        <f aca="false">+AI113/AI104</f>
        <v>-0.0239049328695986</v>
      </c>
      <c r="AJ114" s="53" t="n">
        <f aca="false">+AJ113/AJ104</f>
        <v>-0.0229127528462976</v>
      </c>
      <c r="AK114" s="53" t="n">
        <f aca="false">+AK113/AK104</f>
        <v>-0.0219663996096215</v>
      </c>
      <c r="AL114" s="53" t="n">
        <f aca="false">+AL113/AL104</f>
        <v>-0.021063566024373</v>
      </c>
      <c r="AM114" s="53" t="n">
        <f aca="false">+AM113/AM104</f>
        <v>-0.0202020699059435</v>
      </c>
      <c r="AN114" s="53" t="n">
        <f aca="false">+AN113/AN104</f>
        <v>-0.0193798468082412</v>
      </c>
      <c r="AO114" s="53" t="n">
        <f aca="false">+AO113/AO104</f>
        <v>-0.0160172913736071</v>
      </c>
      <c r="AP114" s="53" t="n">
        <f aca="false">+AP113/AP104</f>
        <v>-0.0114815277711786</v>
      </c>
      <c r="AQ114" s="53" t="n">
        <f aca="false">+AQ113/AQ104</f>
        <v>-0.00806410824394058</v>
      </c>
      <c r="AR114" s="53" t="n">
        <f aca="false">+AR113/AR104</f>
        <v>-0.00574505670037329</v>
      </c>
      <c r="AS114" s="53" t="n">
        <f aca="false">+AS113/AS104</f>
        <v>-0.00435708642397563</v>
      </c>
      <c r="AT114" s="53" t="n">
        <f aca="false">+AT113/AT104</f>
        <v>-0.00366588757253485</v>
      </c>
      <c r="AU114" s="53" t="n">
        <f aca="false">+AU113/AU104</f>
        <v>-0.00343101405700184</v>
      </c>
      <c r="AV114" s="53" t="n">
        <f aca="false">+AV113/AV104</f>
        <v>-0.00343616285658617</v>
      </c>
      <c r="AW114" s="53" t="n">
        <f aca="false">+AW113/AW104</f>
        <v>-0.00349515750378249</v>
      </c>
      <c r="AX114" s="53" t="n">
        <f aca="false">+AX113/AX104</f>
        <v>-0.00344431602488314</v>
      </c>
      <c r="AY114" s="53" t="n">
        <f aca="false">+AY113/AY104</f>
        <v>-0.00313014038406489</v>
      </c>
      <c r="AZ114" s="53" t="n">
        <f aca="false">+AZ113/AZ104</f>
        <v>-0.00385474760017956</v>
      </c>
      <c r="BA114" s="53" t="n">
        <f aca="false">+BA113/BA104</f>
        <v>-0.00202239052975475</v>
      </c>
      <c r="BB114" s="53" t="n">
        <f aca="false">+BB113/BB104</f>
        <v>0.000210068202914719</v>
      </c>
      <c r="BC114" s="53" t="n">
        <f aca="false">+BC113/BC104</f>
        <v>0.00308118754760923</v>
      </c>
      <c r="BD114" s="53" t="n">
        <f aca="false">+BD113/BD104</f>
        <v>0.00678378369229381</v>
      </c>
      <c r="BE114" s="53" t="n">
        <f aca="false">+BE113/BE104</f>
        <v>0.0114387487649714</v>
      </c>
      <c r="BF114" s="53" t="n">
        <f aca="false">+BF113/BF104</f>
        <v>0.017081635460025</v>
      </c>
      <c r="BG114" s="53" t="n">
        <f aca="false">+BG113/BG104</f>
        <v>0.0236800445539448</v>
      </c>
      <c r="BH114" s="53" t="n">
        <f aca="false">+BH113/BH104</f>
        <v>0.0312315201938118</v>
      </c>
      <c r="BI114" s="53" t="n">
        <f aca="false">+BI113/BI104</f>
        <v>0.0424078115666278</v>
      </c>
      <c r="BJ114" s="54"/>
      <c r="BK114" s="54"/>
      <c r="BL114" s="54"/>
      <c r="BM114" s="54"/>
      <c r="BN114" s="54"/>
      <c r="BO114" s="54"/>
      <c r="BP114" s="54"/>
      <c r="BQ114" s="54"/>
      <c r="BR114" s="54"/>
      <c r="BS114" s="54"/>
      <c r="BT114" s="54"/>
      <c r="BU114" s="54"/>
      <c r="BV114" s="54"/>
      <c r="BW114" s="54"/>
      <c r="BX114" s="54"/>
      <c r="BY114" s="54"/>
      <c r="BZ114" s="54"/>
      <c r="CA114" s="54"/>
      <c r="CB114" s="54"/>
      <c r="CC114" s="54"/>
      <c r="CD114" s="54"/>
      <c r="CE114" s="54"/>
      <c r="CF114" s="54"/>
      <c r="CG114" s="54"/>
      <c r="CH114" s="54"/>
      <c r="CI114" s="54"/>
      <c r="CJ114" s="54"/>
      <c r="CK114" s="54"/>
      <c r="CL114" s="54"/>
      <c r="CM114" s="54"/>
      <c r="CN114" s="54"/>
      <c r="CO114" s="54"/>
      <c r="CP114" s="54"/>
      <c r="CQ114" s="54"/>
      <c r="CR114" s="54"/>
      <c r="CS114" s="54"/>
      <c r="CT114" s="54"/>
      <c r="CU114" s="54"/>
      <c r="CV114" s="54"/>
      <c r="CW114" s="54"/>
      <c r="CX114" s="54"/>
      <c r="CY114" s="54"/>
      <c r="CZ114" s="54"/>
      <c r="DA114" s="54"/>
      <c r="DB114" s="54"/>
      <c r="DC114" s="54"/>
      <c r="DD114" s="54"/>
      <c r="DE114" s="54"/>
      <c r="DF114" s="54"/>
      <c r="DG114" s="54"/>
      <c r="DH114" s="54"/>
      <c r="DI114" s="54"/>
      <c r="DJ114" s="54"/>
      <c r="DK114" s="54"/>
      <c r="DL114" s="54"/>
      <c r="DM114" s="54"/>
      <c r="DN114" s="54"/>
      <c r="DO114" s="54"/>
      <c r="DP114" s="54"/>
      <c r="DQ114" s="54"/>
    </row>
    <row r="115" customFormat="false" ht="18" hidden="false" customHeight="false" outlineLevel="0" collapsed="false">
      <c r="A115" s="48" t="str">
        <f aca="false">Base!A115</f>
        <v>CAPITAL ACCUMULATION</v>
      </c>
      <c r="B115" s="53"/>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c r="AW115" s="47"/>
      <c r="AX115" s="47"/>
      <c r="AY115" s="47"/>
      <c r="AZ115" s="47"/>
      <c r="BA115" s="47"/>
      <c r="BB115" s="47"/>
      <c r="BC115" s="47"/>
      <c r="BD115" s="47"/>
      <c r="BE115" s="47"/>
      <c r="BF115" s="47"/>
      <c r="BG115" s="47"/>
      <c r="BH115" s="47"/>
      <c r="BI115" s="47"/>
    </row>
    <row r="116" customFormat="false" ht="17.25" hidden="false" customHeight="false" outlineLevel="0" collapsed="false">
      <c r="A116" s="49" t="str">
        <f aca="false">Base!A116</f>
        <v>Gross investment ($trill per year, 2005$)</v>
      </c>
      <c r="B116" s="53" t="n">
        <f aca="false">(B131)*B110</f>
        <v>21.5211611627302</v>
      </c>
      <c r="C116" s="47" t="n">
        <f aca="false">(C131)*C110</f>
        <v>25.8723407251909</v>
      </c>
      <c r="D116" s="47" t="n">
        <f aca="false">(D131)*D110</f>
        <v>30.4657817370421</v>
      </c>
      <c r="E116" s="47" t="n">
        <f aca="false">(E131)*E110</f>
        <v>35.4065649770736</v>
      </c>
      <c r="F116" s="47" t="n">
        <f aca="false">(F131)*F110</f>
        <v>40.7495771481493</v>
      </c>
      <c r="G116" s="47" t="n">
        <f aca="false">(G131)*G110</f>
        <v>46.526945699638</v>
      </c>
      <c r="H116" s="47" t="n">
        <f aca="false">(H131)*H110</f>
        <v>52.7587591468938</v>
      </c>
      <c r="I116" s="47" t="n">
        <f aca="false">(I131)*I110</f>
        <v>59.4564947764004</v>
      </c>
      <c r="J116" s="47" t="n">
        <f aca="false">(J131)*J110</f>
        <v>66.6222867089843</v>
      </c>
      <c r="K116" s="47" t="n">
        <f aca="false">(K131)*K110</f>
        <v>74.244240565739</v>
      </c>
      <c r="L116" s="47" t="n">
        <f aca="false">(L131)*L110</f>
        <v>82.2859015571793</v>
      </c>
      <c r="M116" s="47" t="n">
        <f aca="false">(M131)*M110</f>
        <v>90.6652538596846</v>
      </c>
      <c r="N116" s="47" t="n">
        <f aca="false">(N131)*N110</f>
        <v>99.2137291827728</v>
      </c>
      <c r="O116" s="47" t="n">
        <f aca="false">(O131)*O110</f>
        <v>108.791426275</v>
      </c>
      <c r="P116" s="47" t="n">
        <f aca="false">(P131)*P110</f>
        <v>118.994003105091</v>
      </c>
      <c r="Q116" s="47" t="n">
        <f aca="false">(Q131)*Q110</f>
        <v>129.719155466971</v>
      </c>
      <c r="R116" s="47" t="n">
        <f aca="false">(R131)*R110</f>
        <v>140.960110031869</v>
      </c>
      <c r="S116" s="47" t="n">
        <f aca="false">(S131)*S110</f>
        <v>152.709414006974</v>
      </c>
      <c r="T116" s="47" t="n">
        <f aca="false">(T131)*T110</f>
        <v>164.958590944636</v>
      </c>
      <c r="U116" s="47" t="n">
        <f aca="false">(U131)*U110</f>
        <v>177.708929552941</v>
      </c>
      <c r="V116" s="47" t="n">
        <f aca="false">(V131)*V110</f>
        <v>190.953942215178</v>
      </c>
      <c r="W116" s="47" t="n">
        <f aca="false">(W131)*W110</f>
        <v>204.688744997555</v>
      </c>
      <c r="X116" s="47" t="n">
        <f aca="false">(X131)*X110</f>
        <v>218.912651438749</v>
      </c>
      <c r="Y116" s="47" t="n">
        <f aca="false">(Y131)*Y110</f>
        <v>233.633889424138</v>
      </c>
      <c r="Z116" s="47" t="n">
        <f aca="false">(Z131)*Z110</f>
        <v>248.87818730197</v>
      </c>
      <c r="AA116" s="47" t="n">
        <f aca="false">(AA131)*AA110</f>
        <v>264.704387075029</v>
      </c>
      <c r="AB116" s="47" t="n">
        <f aca="false">(AB131)*AB110</f>
        <v>281.232741691407</v>
      </c>
      <c r="AC116" s="47" t="n">
        <f aca="false">(AC131)*AC110</f>
        <v>298.695875868915</v>
      </c>
      <c r="AD116" s="47" t="n">
        <f aca="false">(AD131)*AD110</f>
        <v>317.529601323932</v>
      </c>
      <c r="AE116" s="47" t="n">
        <f aca="false">(AE131)*AE110</f>
        <v>330.698676028529</v>
      </c>
      <c r="AF116" s="47" t="n">
        <f aca="false">(AF131)*AF110</f>
        <v>347.915150389174</v>
      </c>
      <c r="AG116" s="47" t="n">
        <f aca="false">(AG131)*AG110</f>
        <v>365.573648179574</v>
      </c>
      <c r="AH116" s="47" t="n">
        <f aca="false">(AH131)*AH110</f>
        <v>383.641339781583</v>
      </c>
      <c r="AI116" s="47" t="n">
        <f aca="false">(AI131)*AI110</f>
        <v>402.081903133216</v>
      </c>
      <c r="AJ116" s="47" t="n">
        <f aca="false">(AJ131)*AJ110</f>
        <v>420.854750963812</v>
      </c>
      <c r="AK116" s="47" t="n">
        <f aca="false">(AK131)*AK110</f>
        <v>439.912747327324</v>
      </c>
      <c r="AL116" s="47" t="n">
        <f aca="false">(AL131)*AL110</f>
        <v>459.197583217401</v>
      </c>
      <c r="AM116" s="47" t="n">
        <f aca="false">(AM131)*AM110</f>
        <v>478.631360845919</v>
      </c>
      <c r="AN116" s="47" t="n">
        <f aca="false">(AN131)*AN110</f>
        <v>498.101837005828</v>
      </c>
      <c r="AO116" s="47" t="n">
        <f aca="false">(AO131)*AO110</f>
        <v>518.220225017674</v>
      </c>
      <c r="AP116" s="47" t="n">
        <f aca="false">(AP131)*AP110</f>
        <v>538.798413176031</v>
      </c>
      <c r="AQ116" s="47" t="n">
        <f aca="false">(AQ131)*AQ110</f>
        <v>559.354828288305</v>
      </c>
      <c r="AR116" s="47" t="n">
        <f aca="false">(AR131)*AR110</f>
        <v>579.860920970633</v>
      </c>
      <c r="AS116" s="47" t="n">
        <f aca="false">(AS131)*AS110</f>
        <v>600.351937569134</v>
      </c>
      <c r="AT116" s="47" t="n">
        <f aca="false">(AT131)*AT110</f>
        <v>620.913664368023</v>
      </c>
      <c r="AU116" s="47" t="n">
        <f aca="false">(AU131)*AU110</f>
        <v>641.689222476393</v>
      </c>
      <c r="AV116" s="47" t="n">
        <f aca="false">(AV131)*AV110</f>
        <v>662.914655293235</v>
      </c>
      <c r="AW116" s="47" t="n">
        <f aca="false">(AW131)*AW110</f>
        <v>684.993252011487</v>
      </c>
      <c r="AX116" s="47" t="n">
        <f aca="false">(AX131)*AX110</f>
        <v>708.627677274057</v>
      </c>
      <c r="AY116" s="47" t="n">
        <f aca="false">(AY131)*AY110</f>
        <v>735.043985176474</v>
      </c>
      <c r="AZ116" s="47" t="n">
        <f aca="false">(AZ131)*AZ110</f>
        <v>645.624022122902</v>
      </c>
      <c r="BA116" s="47" t="n">
        <f aca="false">(BA131)*BA110</f>
        <v>651.050996576302</v>
      </c>
      <c r="BB116" s="47" t="n">
        <f aca="false">(BB131)*BB110</f>
        <v>659.368715904666</v>
      </c>
      <c r="BC116" s="47" t="n">
        <f aca="false">(BC131)*BC110</f>
        <v>669.811115495311</v>
      </c>
      <c r="BD116" s="47" t="n">
        <f aca="false">(BD131)*BD110</f>
        <v>681.783641203668</v>
      </c>
      <c r="BE116" s="47" t="n">
        <f aca="false">(BE131)*BE110</f>
        <v>694.817912044332</v>
      </c>
      <c r="BF116" s="47" t="n">
        <f aca="false">(BF131)*BF110</f>
        <v>708.531908995462</v>
      </c>
      <c r="BG116" s="47" t="n">
        <f aca="false">(BG131)*BG110</f>
        <v>722.599475823908</v>
      </c>
      <c r="BH116" s="47" t="n">
        <f aca="false">(BH131)*BH110</f>
        <v>736.730416350543</v>
      </c>
      <c r="BI116" s="47" t="n">
        <f aca="false">(BI131)*BI110</f>
        <v>750.660253454887</v>
      </c>
    </row>
    <row r="117" customFormat="false" ht="16.5" hidden="false" customHeight="false" outlineLevel="0" collapsed="false">
      <c r="A117" s="49" t="str">
        <f aca="false">Base!A117</f>
        <v>Capital ($trill, 2005$)</v>
      </c>
      <c r="B117" s="53" t="n">
        <f aca="false">+B12</f>
        <v>135</v>
      </c>
      <c r="C117" s="47" t="n">
        <f aca="false">+B117*(1-$B$10)^(C2-B2)+B116*(C2-B2)</f>
        <v>187.321955813651</v>
      </c>
      <c r="D117" s="47" t="n">
        <f aca="false">+C117*(1-$B$10)^(D2-C2)+C116*(D2-C2)</f>
        <v>239.973445314357</v>
      </c>
      <c r="E117" s="47" t="n">
        <f aca="false">+D117*(1-$B$10)^(E2-D2)+D116*(E2-D2)</f>
        <v>294.030828408885</v>
      </c>
      <c r="F117" s="47" t="n">
        <f aca="false">+E117*(1-$B$10)^(F2-E2)+E116*(F2-E2)</f>
        <v>350.655088752531</v>
      </c>
      <c r="G117" s="47" t="n">
        <f aca="false">+F117*(1-$B$10)^(G2-F2)+F116*(G2-F2)</f>
        <v>410.806209098228</v>
      </c>
      <c r="H117" s="47" t="n">
        <f aca="false">+G117*(1-$B$10)^(H2-G2)+G116*(H2-G2)</f>
        <v>475.211686908603</v>
      </c>
      <c r="I117" s="47" t="n">
        <f aca="false">+H117*(1-$B$10)^(I2-H2)+H116*(I2-H2)</f>
        <v>544.40154473713</v>
      </c>
      <c r="J117" s="47" t="n">
        <f aca="false">+I117*(1-$B$10)^(J2-I2)+I116*(J2-I2)</f>
        <v>618.74614203383</v>
      </c>
      <c r="K117" s="47" t="n">
        <f aca="false">+J117*(1-$B$10)^(K2-J2)+J116*(K2-J2)</f>
        <v>698.474842954478</v>
      </c>
      <c r="L117" s="47" t="n">
        <f aca="false">+K117*(1-$B$10)^(L2-K2)+K116*(L2-K2)</f>
        <v>783.663612844885</v>
      </c>
      <c r="M117" s="47" t="n">
        <f aca="false">+L117*(1-$B$10)^(M2-L2)+L116*(M2-L2)</f>
        <v>874.175034534673</v>
      </c>
      <c r="N117" s="47" t="n">
        <f aca="false">+M117*(1-$B$10)^(N2-M2)+M116*(N2-M2)</f>
        <v>969.517885440802</v>
      </c>
      <c r="O117" s="47" t="n">
        <f aca="false">+N117*(1-$B$10)^(O2-N2)+N116*(O2-N2)</f>
        <v>1068.5592620878</v>
      </c>
      <c r="P117" s="47" t="n">
        <f aca="false">+O117*(1-$B$10)^(P2-O2)+O116*(P2-O2)</f>
        <v>1174.93069004523</v>
      </c>
      <c r="Q117" s="47" t="n">
        <f aca="false">+P117*(1-$B$10)^(Q2-P2)+P116*(Q2-P2)</f>
        <v>1288.75483869026</v>
      </c>
      <c r="R117" s="47" t="n">
        <f aca="false">+Q117*(1-$B$10)^(R2-Q2)+Q116*(R2-Q2)</f>
        <v>1409.59262203307</v>
      </c>
      <c r="S117" s="47" t="n">
        <f aca="false">+R117*(1-$B$10)^(S2-R2)+R116*(S2-R2)</f>
        <v>1537.15089754365</v>
      </c>
      <c r="T117" s="47" t="n">
        <f aca="false">+S117*(1-$B$10)^(T2-S2)+S116*(T2-S2)</f>
        <v>1671.21930352542</v>
      </c>
      <c r="U117" s="47" t="n">
        <f aca="false">+T117*(1-$B$10)^(U2-T2)+T116*(U2-T2)</f>
        <v>1811.63124126191</v>
      </c>
      <c r="V117" s="47" t="n">
        <f aca="false">+U117*(1-$B$10)^(V2-U2)+U116*(V2-U2)</f>
        <v>1958.29477941745</v>
      </c>
      <c r="W117" s="47" t="n">
        <f aca="false">+V117*(1-$B$10)^(W2-V2)+V116*(W2-V2)</f>
        <v>2111.1231953741</v>
      </c>
      <c r="X117" s="47" t="n">
        <f aca="false">+W117*(1-$B$10)^(X2-W2)+W116*(X2-W2)</f>
        <v>2270.04086062423</v>
      </c>
      <c r="Y117" s="47" t="n">
        <f aca="false">+X117*(1-$B$10)^(Y2-X2)+X116*(Y2-X2)</f>
        <v>2434.99968498374</v>
      </c>
      <c r="Z117" s="47" t="n">
        <f aca="false">+Y117*(1-$B$10)^(Z2-Y2)+Y116*(Z2-Y2)</f>
        <v>2606.01241110674</v>
      </c>
      <c r="AA117" s="47" t="n">
        <f aca="false">+Z117*(1-$B$10)^(AA2-Z2)+Z116*(AA2-Z2)</f>
        <v>2783.21520514427</v>
      </c>
      <c r="AB117" s="47" t="n">
        <f aca="false">+AA117*(1-$B$10)^(AB2-AA2)+AA116*(AB2-AA2)</f>
        <v>2966.98268186078</v>
      </c>
      <c r="AC117" s="47" t="n">
        <f aca="false">+AB117*(1-$B$10)^(AC2-AB2)+AB116*(AC2-AB2)</f>
        <v>3158.13731226901</v>
      </c>
      <c r="AD117" s="47" t="n">
        <f aca="false">+AC117*(1-$B$10)^(AD2-AC2)+AC116*(AD2-AC2)</f>
        <v>3358.3278808663</v>
      </c>
      <c r="AE117" s="47" t="n">
        <f aca="false">+AD117*(1-$B$10)^(AE2-AD2)+AD116*(AE2-AD2)</f>
        <v>3570.7070369924</v>
      </c>
      <c r="AF117" s="47" t="n">
        <f aca="false">+AE117*(1-$B$10)^(AF2-AE2)+AE116*(AF2-AE2)</f>
        <v>3761.96017841629</v>
      </c>
      <c r="AG117" s="47" t="n">
        <f aca="false">+AF117*(1-$B$10)^(AG2-AF2)+AF116*(AG2-AF2)</f>
        <v>3960.9756176989</v>
      </c>
      <c r="AH117" s="47" t="n">
        <f aca="false">+AG117*(1-$B$10)^(AH2-AG2)+AG116*(AH2-AG2)</f>
        <v>4166.7847333929</v>
      </c>
      <c r="AI117" s="47" t="n">
        <f aca="false">+AH117*(1-$B$10)^(AI2-AH2)+AH116*(AI2-AH2)</f>
        <v>4378.65141612909</v>
      </c>
      <c r="AJ117" s="47" t="n">
        <f aca="false">+AI117*(1-$B$10)^(AJ2-AI2)+AI116*(AJ2-AI2)</f>
        <v>4595.95939037615</v>
      </c>
      <c r="AK117" s="47" t="n">
        <f aca="false">+AJ117*(1-$B$10)^(AK2-AJ2)+AJ116*(AK2-AJ2)</f>
        <v>4818.14181524227</v>
      </c>
      <c r="AL117" s="47" t="n">
        <f aca="false">+AK117*(1-$B$10)^(AL2-AK2)+AK116*(AL2-AK2)</f>
        <v>5044.62829711903</v>
      </c>
      <c r="AM117" s="47" t="n">
        <f aca="false">+AL117*(1-$B$10)^(AM2-AL2)+AL116*(AM2-AL2)</f>
        <v>5274.79047925282</v>
      </c>
      <c r="AN117" s="47" t="n">
        <f aca="false">+AM117*(1-$B$10)^(AN2-AM2)+AM116*(AN2-AM2)</f>
        <v>5507.86783432359</v>
      </c>
      <c r="AO117" s="47" t="n">
        <f aca="false">+AN117*(1-$B$10)^(AO2-AN2)+AN116*(AO2-AN2)</f>
        <v>5742.85006251888</v>
      </c>
      <c r="AP117" s="47" t="n">
        <f aca="false">+AO117*(1-$B$10)^(AP2-AO2)+AO116*(AP2-AO2)</f>
        <v>5982.19665850514</v>
      </c>
      <c r="AQ117" s="47" t="n">
        <f aca="false">+AP117*(1-$B$10)^(AQ2-AP2)+AP116*(AQ2-AP2)</f>
        <v>6226.41937076086</v>
      </c>
      <c r="AR117" s="47" t="n">
        <f aca="false">+AQ117*(1-$B$10)^(AR2-AQ2)+AQ116*(AR2-AQ2)</f>
        <v>6473.41251568211</v>
      </c>
      <c r="AS117" s="47" t="n">
        <f aca="false">+AR117*(1-$B$10)^(AS2-AR2)+AR116*(AS2-AR2)</f>
        <v>6721.78996123829</v>
      </c>
      <c r="AT117" s="47" t="n">
        <f aca="false">+AS117*(1-$B$10)^(AT2-AS2)+AS116*(AT2-AS2)</f>
        <v>6970.90944205727</v>
      </c>
      <c r="AU117" s="47" t="n">
        <f aca="false">+AT117*(1-$B$10)^(AU2-AT2)+AT116*(AU2-AT2)</f>
        <v>7220.82063828051</v>
      </c>
      <c r="AV117" s="47" t="n">
        <f aca="false">+AU117*(1-$B$10)^(AV2-AU2)+AU116*(AV2-AU2)</f>
        <v>7472.26849108023</v>
      </c>
      <c r="AW117" s="47" t="n">
        <f aca="false">+AV117*(1-$B$10)^(AW2-AV2)+AV116*(AW2-AV2)</f>
        <v>7726.87309776414</v>
      </c>
      <c r="AX117" s="47" t="n">
        <f aca="false">+AW117*(1-$B$10)^(AX2-AW2)+AW116*(AX2-AW2)</f>
        <v>7987.60755555618</v>
      </c>
      <c r="AY117" s="47" t="n">
        <f aca="false">+AX117*(1-$B$10)^(AY2-AX2)+AX116*(AY2-AX2)</f>
        <v>8259.74077185066</v>
      </c>
      <c r="AZ117" s="47" t="n">
        <f aca="false">+AY117*(1-$B$10)^(AZ2-AY2)+AY116*(AZ2-AY2)</f>
        <v>8552.51425425247</v>
      </c>
      <c r="BA117" s="47" t="n">
        <f aca="false">+AZ117*(1-$B$10)^(BA2-AZ2)+AZ116*(BA2-AZ2)</f>
        <v>8278.29425260805</v>
      </c>
      <c r="BB117" s="47" t="n">
        <f aca="false">+BA117*(1-$B$10)^(BB2-BA2)+BA116*(BB2-BA2)</f>
        <v>8143.50495610404</v>
      </c>
      <c r="BC117" s="47" t="n">
        <f aca="false">+BB117*(1-$B$10)^(BC2-BB2)+BB116*(BC2-BB2)</f>
        <v>8105.5018210532</v>
      </c>
      <c r="BD117" s="47" t="n">
        <f aca="false">+BC117*(1-$B$10)^(BD2-BC2)+BC116*(BD2-BC2)</f>
        <v>8135.27334779026</v>
      </c>
      <c r="BE117" s="47" t="n">
        <f aca="false">+BD117*(1-$B$10)^(BE2-BD2)+BD116*(BE2-BD2)</f>
        <v>8212.71576515501</v>
      </c>
      <c r="BF117" s="47" t="n">
        <f aca="false">+BE117*(1-$B$10)^(BF2-BE2)+BE116*(BF2-BE2)</f>
        <v>8323.61609238804</v>
      </c>
      <c r="BG117" s="47" t="n">
        <f aca="false">+BF117*(1-$B$10)^(BG2-BF2)+BF116*(BG2-BF2)</f>
        <v>8457.67161137153</v>
      </c>
      <c r="BH117" s="47" t="n">
        <f aca="false">+BG117*(1-$B$10)^(BH2-BG2)+BG116*(BH2-BG2)</f>
        <v>8607.16788891831</v>
      </c>
      <c r="BI117" s="47" t="n">
        <f aca="false">+BH117*(1-$B$10)^(BI2-BH2)+BH116*(BI2-BH2)</f>
        <v>8766.09864848009</v>
      </c>
    </row>
    <row r="118" customFormat="false" ht="18" hidden="false" customHeight="false" outlineLevel="0" collapsed="false">
      <c r="A118" s="48" t="str">
        <f aca="false">Base!A118</f>
        <v>DISCOUNT RATES</v>
      </c>
      <c r="B118" s="53"/>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c r="AW118" s="47"/>
      <c r="AX118" s="47"/>
      <c r="AY118" s="47"/>
      <c r="AZ118" s="47"/>
      <c r="BA118" s="47"/>
      <c r="BB118" s="47"/>
      <c r="BC118" s="47"/>
      <c r="BD118" s="47"/>
      <c r="BE118" s="47"/>
      <c r="BF118" s="47"/>
      <c r="BG118" s="47"/>
      <c r="BH118" s="47"/>
      <c r="BI118" s="47"/>
    </row>
    <row r="119" customFormat="false" ht="17.25" hidden="false" customHeight="false" outlineLevel="0" collapsed="false">
      <c r="A119" s="49" t="str">
        <f aca="false">Base!A119</f>
        <v>Utility discount rate (per year)</v>
      </c>
      <c r="B119" s="53" t="n">
        <f aca="false">+B15</f>
        <v>0.001</v>
      </c>
      <c r="C119" s="47" t="n">
        <f aca="false">+C15</f>
        <v>0.001</v>
      </c>
      <c r="D119" s="47" t="n">
        <f aca="false">+D15</f>
        <v>0.001</v>
      </c>
      <c r="E119" s="47" t="n">
        <f aca="false">+E15</f>
        <v>0.001</v>
      </c>
      <c r="F119" s="47" t="n">
        <f aca="false">+F15</f>
        <v>0.001</v>
      </c>
      <c r="G119" s="47" t="n">
        <f aca="false">+G15</f>
        <v>0.001</v>
      </c>
      <c r="H119" s="47" t="n">
        <f aca="false">+H15</f>
        <v>0.001</v>
      </c>
      <c r="I119" s="47" t="n">
        <f aca="false">+I15</f>
        <v>0.001</v>
      </c>
      <c r="J119" s="47" t="n">
        <f aca="false">+J15</f>
        <v>0.001</v>
      </c>
      <c r="K119" s="47" t="n">
        <f aca="false">+K15</f>
        <v>0.001</v>
      </c>
      <c r="L119" s="47" t="n">
        <f aca="false">+L15</f>
        <v>0.001</v>
      </c>
      <c r="M119" s="47" t="n">
        <f aca="false">+M15</f>
        <v>0.001</v>
      </c>
      <c r="N119" s="47" t="n">
        <f aca="false">+N15</f>
        <v>0.001</v>
      </c>
      <c r="O119" s="47" t="n">
        <f aca="false">+O15</f>
        <v>0.001</v>
      </c>
      <c r="P119" s="47" t="n">
        <f aca="false">+P15</f>
        <v>0.001</v>
      </c>
      <c r="Q119" s="47" t="n">
        <f aca="false">+Q15</f>
        <v>0.001</v>
      </c>
      <c r="R119" s="47" t="n">
        <f aca="false">+R15</f>
        <v>0.001</v>
      </c>
      <c r="S119" s="47" t="n">
        <f aca="false">+S15</f>
        <v>0.001</v>
      </c>
      <c r="T119" s="47" t="n">
        <f aca="false">+T15</f>
        <v>0.001</v>
      </c>
      <c r="U119" s="47" t="n">
        <f aca="false">+U15</f>
        <v>0.001</v>
      </c>
      <c r="V119" s="47" t="n">
        <f aca="false">+V15</f>
        <v>0.001</v>
      </c>
      <c r="W119" s="47" t="n">
        <f aca="false">+W15</f>
        <v>0.001</v>
      </c>
      <c r="X119" s="47" t="n">
        <f aca="false">+X15</f>
        <v>0.001</v>
      </c>
      <c r="Y119" s="47" t="n">
        <f aca="false">+Y15</f>
        <v>0.001</v>
      </c>
      <c r="Z119" s="47" t="n">
        <f aca="false">+Z15</f>
        <v>0.001</v>
      </c>
      <c r="AA119" s="47" t="n">
        <f aca="false">+AA15</f>
        <v>0.001</v>
      </c>
      <c r="AB119" s="47" t="n">
        <f aca="false">+AB15</f>
        <v>0.001</v>
      </c>
      <c r="AC119" s="47" t="n">
        <f aca="false">+AC15</f>
        <v>0.001</v>
      </c>
      <c r="AD119" s="47" t="n">
        <f aca="false">+AD15</f>
        <v>0.001</v>
      </c>
      <c r="AE119" s="47" t="n">
        <f aca="false">+AE15</f>
        <v>0.001</v>
      </c>
      <c r="AF119" s="47" t="n">
        <f aca="false">+AF15</f>
        <v>0.001</v>
      </c>
      <c r="AG119" s="47" t="n">
        <f aca="false">+AG15</f>
        <v>0.001</v>
      </c>
      <c r="AH119" s="47" t="n">
        <f aca="false">+AH15</f>
        <v>0.001</v>
      </c>
      <c r="AI119" s="47" t="n">
        <f aca="false">+AI15</f>
        <v>0.001</v>
      </c>
      <c r="AJ119" s="47" t="n">
        <f aca="false">+AJ15</f>
        <v>0.001</v>
      </c>
      <c r="AK119" s="47" t="n">
        <f aca="false">+AK15</f>
        <v>0.001</v>
      </c>
      <c r="AL119" s="47" t="n">
        <f aca="false">+AL15</f>
        <v>0.001</v>
      </c>
      <c r="AM119" s="47" t="n">
        <f aca="false">+AM15</f>
        <v>0.001</v>
      </c>
      <c r="AN119" s="47" t="n">
        <f aca="false">+AN15</f>
        <v>0.001</v>
      </c>
      <c r="AO119" s="47" t="n">
        <f aca="false">+AO15</f>
        <v>0.001</v>
      </c>
      <c r="AP119" s="47" t="n">
        <f aca="false">+AP15</f>
        <v>0.001</v>
      </c>
      <c r="AQ119" s="47" t="n">
        <f aca="false">+AQ15</f>
        <v>0.001</v>
      </c>
      <c r="AR119" s="47" t="n">
        <f aca="false">+AR15</f>
        <v>0.001</v>
      </c>
      <c r="AS119" s="47" t="n">
        <f aca="false">+AS15</f>
        <v>0.001</v>
      </c>
      <c r="AT119" s="47" t="n">
        <f aca="false">+AT15</f>
        <v>0.001</v>
      </c>
      <c r="AU119" s="47" t="n">
        <f aca="false">+AU15</f>
        <v>0.001</v>
      </c>
      <c r="AV119" s="47" t="n">
        <f aca="false">+AV15</f>
        <v>0.001</v>
      </c>
      <c r="AW119" s="47" t="n">
        <f aca="false">+AW15</f>
        <v>0.001</v>
      </c>
      <c r="AX119" s="47" t="n">
        <f aca="false">+AX15</f>
        <v>0.001</v>
      </c>
      <c r="AY119" s="47" t="n">
        <f aca="false">+AY15</f>
        <v>0.001</v>
      </c>
      <c r="AZ119" s="47" t="n">
        <f aca="false">+AZ15</f>
        <v>0.001</v>
      </c>
      <c r="BA119" s="47" t="n">
        <f aca="false">+BA15</f>
        <v>0.001</v>
      </c>
      <c r="BB119" s="47" t="n">
        <f aca="false">+BB15</f>
        <v>0.001</v>
      </c>
      <c r="BC119" s="47" t="n">
        <f aca="false">+BC15</f>
        <v>0.001</v>
      </c>
      <c r="BD119" s="47" t="n">
        <f aca="false">+BD15</f>
        <v>0.001</v>
      </c>
      <c r="BE119" s="47" t="n">
        <f aca="false">+BE15</f>
        <v>0.001</v>
      </c>
      <c r="BF119" s="47" t="n">
        <f aca="false">+BF15</f>
        <v>0.001</v>
      </c>
      <c r="BG119" s="47" t="n">
        <f aca="false">+BG15</f>
        <v>0.001</v>
      </c>
      <c r="BH119" s="47" t="n">
        <f aca="false">+BH15</f>
        <v>0.001</v>
      </c>
      <c r="BI119" s="47" t="n">
        <f aca="false">+BI15</f>
        <v>0.001</v>
      </c>
    </row>
    <row r="120" customFormat="false" ht="16.5" hidden="false" customHeight="false" outlineLevel="0" collapsed="false">
      <c r="A120" s="49" t="str">
        <f aca="false">Base!A120</f>
        <v>First period gross MPK</v>
      </c>
      <c r="B120" s="53" t="n">
        <f aca="false">+$B$5*B104/B117</f>
        <v>0.141293304042535</v>
      </c>
      <c r="C120" s="47" t="n">
        <f aca="false">+$B$5*C104/C117</f>
        <v>0.126985670714073</v>
      </c>
      <c r="D120" s="47" t="n">
        <f aca="false">+$B$5*D104/D117</f>
        <v>0.119735635803444</v>
      </c>
      <c r="E120" s="47" t="n">
        <f aca="false">+$B$5*E104/E117</f>
        <v>0.115648939947415</v>
      </c>
      <c r="F120" s="47" t="n">
        <f aca="false">+$B$5*F104/F117</f>
        <v>0.113108004484952</v>
      </c>
      <c r="G120" s="47" t="n">
        <f aca="false">+$B$5*G104/G117</f>
        <v>0.111362289517391</v>
      </c>
      <c r="H120" s="47" t="n">
        <f aca="false">+$B$5*H104/H117</f>
        <v>0.110041100711563</v>
      </c>
      <c r="I120" s="47" t="n">
        <f aca="false">+$B$5*I104/I117</f>
        <v>0.108955335955344</v>
      </c>
      <c r="J120" s="47" t="n">
        <f aca="false">+$B$5*J104/J117</f>
        <v>0.108008042655657</v>
      </c>
      <c r="K120" s="47" t="n">
        <f aca="false">+$B$5*K104/K117</f>
        <v>0.107151848254414</v>
      </c>
      <c r="L120" s="47" t="n">
        <f aca="false">+$B$5*L104/L117</f>
        <v>0.106368871134474</v>
      </c>
      <c r="M120" s="47" t="n">
        <f aca="false">+$B$5*M104/M117</f>
        <v>0.105662838389762</v>
      </c>
      <c r="N120" s="47" t="n">
        <f aca="false">+$B$5*N104/N117</f>
        <v>0.105059505229262</v>
      </c>
      <c r="O120" s="47" t="n">
        <f aca="false">+$B$5*O104/O117</f>
        <v>0.104615372880791</v>
      </c>
      <c r="P120" s="47" t="n">
        <f aca="false">+$B$5*P104/P117</f>
        <v>0.104066628496902</v>
      </c>
      <c r="Q120" s="47" t="n">
        <f aca="false">+$B$5*Q104/Q117</f>
        <v>0.103438194435858</v>
      </c>
      <c r="R120" s="47" t="n">
        <f aca="false">+$B$5*R104/R117</f>
        <v>0.10277800404562</v>
      </c>
      <c r="S120" s="47" t="n">
        <f aca="false">+$B$5*S104/S117</f>
        <v>0.102112496418779</v>
      </c>
      <c r="T120" s="47" t="n">
        <f aca="false">+$B$5*T104/T117</f>
        <v>0.101456134583782</v>
      </c>
      <c r="U120" s="47" t="n">
        <f aca="false">+$B$5*U104/U117</f>
        <v>0.10081670731092</v>
      </c>
      <c r="V120" s="47" t="n">
        <f aca="false">+$B$5*V104/V117</f>
        <v>0.100196304454275</v>
      </c>
      <c r="W120" s="47" t="n">
        <f aca="false">+$B$5*W104/W117</f>
        <v>0.0995955274561101</v>
      </c>
      <c r="X120" s="47" t="n">
        <f aca="false">+$B$5*X104/X117</f>
        <v>0.0990137879337148</v>
      </c>
      <c r="Y120" s="47" t="n">
        <f aca="false">+$B$5*Y104/Y117</f>
        <v>0.0984492507832286</v>
      </c>
      <c r="Z120" s="47" t="n">
        <f aca="false">+$B$5*Z104/Z117</f>
        <v>0.0978984140407048</v>
      </c>
      <c r="AA120" s="47" t="n">
        <f aca="false">+$B$5*AA104/AA117</f>
        <v>0.097355199488255</v>
      </c>
      <c r="AB120" s="47" t="n">
        <f aca="false">+$B$5*AB104/AB117</f>
        <v>0.096809282441897</v>
      </c>
      <c r="AC120" s="47" t="n">
        <f aca="false">+$B$5*AC104/AC117</f>
        <v>0.0962431823686505</v>
      </c>
      <c r="AD120" s="47" t="n">
        <f aca="false">+$B$5*AD104/AD117</f>
        <v>0.095627343594232</v>
      </c>
      <c r="AE120" s="47" t="n">
        <f aca="false">+$B$5*AE104/AE117</f>
        <v>0.0949120800472183</v>
      </c>
      <c r="AF120" s="47" t="n">
        <f aca="false">+$B$5*AF104/AF117</f>
        <v>0.0946991419852101</v>
      </c>
      <c r="AG120" s="47" t="n">
        <f aca="false">+$B$5*AG104/AG117</f>
        <v>0.0944247337568803</v>
      </c>
      <c r="AH120" s="47" t="n">
        <f aca="false">+$B$5*AH104/AH117</f>
        <v>0.0941111024596164</v>
      </c>
      <c r="AI120" s="47" t="n">
        <f aca="false">+$B$5*AI104/AI117</f>
        <v>0.0937730074593029</v>
      </c>
      <c r="AJ120" s="47" t="n">
        <f aca="false">+$B$5*AJ104/AJ117</f>
        <v>0.0934208164903579</v>
      </c>
      <c r="AK120" s="47" t="n">
        <f aca="false">+$B$5*AK104/AK117</f>
        <v>0.0930623177107661</v>
      </c>
      <c r="AL120" s="47" t="n">
        <f aca="false">+$B$5*AL104/AL117</f>
        <v>0.0927038888471023</v>
      </c>
      <c r="AM120" s="47" t="n">
        <f aca="false">+$B$5*AM104/AM117</f>
        <v>0.0923514104950816</v>
      </c>
      <c r="AN120" s="47" t="n">
        <f aca="false">+$B$5*AN104/AN117</f>
        <v>0.092011191334173</v>
      </c>
      <c r="AO120" s="47" t="n">
        <f aca="false">+$B$5*AO104/AO117</f>
        <v>0.0916911500993916</v>
      </c>
      <c r="AP120" s="47" t="n">
        <f aca="false">+$B$5*AP104/AP117</f>
        <v>0.091360666105698</v>
      </c>
      <c r="AQ120" s="47" t="n">
        <f aca="false">+$B$5*AQ104/AQ117</f>
        <v>0.0910141461854992</v>
      </c>
      <c r="AR120" s="47" t="n">
        <f aca="false">+$B$5*AR104/AR117</f>
        <v>0.0906726530668083</v>
      </c>
      <c r="AS120" s="47" t="n">
        <f aca="false">+$B$5*AS104/AS117</f>
        <v>0.0903471225751432</v>
      </c>
      <c r="AT120" s="47" t="n">
        <f aca="false">+$B$5*AT104/AT117</f>
        <v>0.0900400351809727</v>
      </c>
      <c r="AU120" s="47" t="n">
        <f aca="false">+$B$5*AU104/AU117</f>
        <v>0.0897474478895852</v>
      </c>
      <c r="AV120" s="47" t="n">
        <f aca="false">+$B$5*AV104/AV117</f>
        <v>0.0894601470436064</v>
      </c>
      <c r="AW120" s="47" t="n">
        <f aca="false">+$B$5*AW104/AW117</f>
        <v>0.0891631565507361</v>
      </c>
      <c r="AX120" s="47" t="n">
        <f aca="false">+$B$5*AX104/AX117</f>
        <v>0.088833096565873</v>
      </c>
      <c r="AY120" s="47" t="n">
        <f aca="false">+$B$5*AY104/AY117</f>
        <v>0.0884327993089812</v>
      </c>
      <c r="AZ120" s="47" t="n">
        <f aca="false">+$B$5*AZ104/AZ117</f>
        <v>0.0879023444682471</v>
      </c>
      <c r="BA120" s="47" t="n">
        <f aca="false">+$B$5*BA104/BA117</f>
        <v>0.0915470506841154</v>
      </c>
      <c r="BB120" s="47" t="n">
        <f aca="false">+$B$5*BB104/BB117</f>
        <v>0.0942192904413781</v>
      </c>
      <c r="BC120" s="47" t="n">
        <f aca="false">+$B$5*BC104/BC117</f>
        <v>0.0961262106148665</v>
      </c>
      <c r="BD120" s="47" t="n">
        <f aca="false">+$B$5*BD104/BD117</f>
        <v>0.0974516702894693</v>
      </c>
      <c r="BE120" s="47" t="n">
        <f aca="false">+$B$5*BE104/BE117</f>
        <v>0.0983467053197279</v>
      </c>
      <c r="BF120" s="47" t="n">
        <f aca="false">+$B$5*BF104/BF117</f>
        <v>0.0989300259267402</v>
      </c>
      <c r="BG120" s="47" t="n">
        <f aca="false">+$B$5*BG104/BG117</f>
        <v>0.0992929494178955</v>
      </c>
      <c r="BH120" s="47" t="n">
        <f aca="false">+$B$5*BH104/BH117</f>
        <v>0.0995054159445406</v>
      </c>
      <c r="BI120" s="47" t="n">
        <f aca="false">+$B$5*BI104/BI117</f>
        <v>0.0996214212602023</v>
      </c>
    </row>
    <row r="121" customFormat="false" ht="16.5" hidden="false" customHeight="false" outlineLevel="0" collapsed="false">
      <c r="A121" s="49" t="str">
        <f aca="false">Base!A121</f>
        <v>All period gross MPK</v>
      </c>
      <c r="B121" s="47" t="n">
        <f aca="false">+AVERAGE($B120:B120)</f>
        <v>0.141293304042535</v>
      </c>
      <c r="C121" s="47" t="n">
        <f aca="false">+AVERAGE($B120:C120)</f>
        <v>0.134139487378304</v>
      </c>
      <c r="D121" s="47" t="n">
        <f aca="false">+AVERAGE($B120:D120)</f>
        <v>0.129338203520017</v>
      </c>
      <c r="E121" s="47" t="n">
        <f aca="false">+AVERAGE($B120:E120)</f>
        <v>0.125915887626867</v>
      </c>
      <c r="F121" s="47" t="n">
        <f aca="false">+AVERAGE($B120:F120)</f>
        <v>0.123354310998484</v>
      </c>
      <c r="G121" s="47" t="n">
        <f aca="false">+AVERAGE($B120:G120)</f>
        <v>0.121355640751635</v>
      </c>
      <c r="H121" s="47" t="n">
        <f aca="false">+AVERAGE($B120:H120)</f>
        <v>0.119739277888767</v>
      </c>
      <c r="I121" s="47" t="n">
        <f aca="false">+AVERAGE($B120:I120)</f>
        <v>0.11839128514709</v>
      </c>
      <c r="J121" s="47" t="n">
        <f aca="false">+AVERAGE($B120:J120)</f>
        <v>0.11723759153693</v>
      </c>
      <c r="K121" s="47" t="n">
        <f aca="false">+AVERAGE($B120:K120)</f>
        <v>0.116229017208679</v>
      </c>
      <c r="L121" s="47" t="n">
        <f aca="false">+AVERAGE($B120:L120)</f>
        <v>0.115332640292842</v>
      </c>
      <c r="M121" s="47" t="n">
        <f aca="false">+AVERAGE($B120:M120)</f>
        <v>0.114526823467585</v>
      </c>
      <c r="N121" s="47" t="n">
        <f aca="false">+AVERAGE($B120:N120)</f>
        <v>0.113798568218483</v>
      </c>
      <c r="O121" s="47" t="n">
        <f aca="false">+AVERAGE($B120:O120)</f>
        <v>0.113142625694363</v>
      </c>
      <c r="P121" s="47" t="n">
        <f aca="false">+AVERAGE($B120:P120)</f>
        <v>0.112537559214532</v>
      </c>
      <c r="Q121" s="47" t="n">
        <f aca="false">+AVERAGE($B120:Q120)</f>
        <v>0.111968848915865</v>
      </c>
      <c r="R121" s="47" t="n">
        <f aca="false">+AVERAGE($B120:R120)</f>
        <v>0.111428210982321</v>
      </c>
      <c r="S121" s="47" t="n">
        <f aca="false">+AVERAGE($B120:S120)</f>
        <v>0.110910671284346</v>
      </c>
      <c r="T121" s="47" t="n">
        <f aca="false">+AVERAGE($B120:T120)</f>
        <v>0.11041306408958</v>
      </c>
      <c r="U121" s="47" t="n">
        <f aca="false">+AVERAGE($B120:U120)</f>
        <v>0.109933246250647</v>
      </c>
      <c r="V121" s="47" t="n">
        <f aca="false">+AVERAGE($B120:V120)</f>
        <v>0.109469582355582</v>
      </c>
      <c r="W121" s="47" t="n">
        <f aca="false">+AVERAGE($B120:W120)</f>
        <v>0.109020761678333</v>
      </c>
      <c r="X121" s="47" t="n">
        <f aca="false">+AVERAGE($B120:X120)</f>
        <v>0.108585675863349</v>
      </c>
      <c r="Y121" s="47" t="n">
        <f aca="false">+AVERAGE($B120:Y120)</f>
        <v>0.108163324818344</v>
      </c>
      <c r="Z121" s="47" t="n">
        <f aca="false">+AVERAGE($B120:Z120)</f>
        <v>0.107752728387239</v>
      </c>
      <c r="AA121" s="47" t="n">
        <f aca="false">+AVERAGE($B120:AA120)</f>
        <v>0.107352823429586</v>
      </c>
      <c r="AB121" s="47" t="n">
        <f aca="false">+AVERAGE($B120:AB120)</f>
        <v>0.106962321911523</v>
      </c>
      <c r="AC121" s="47" t="n">
        <f aca="false">+AVERAGE($B120:AC120)</f>
        <v>0.106579495499278</v>
      </c>
      <c r="AD121" s="47" t="n">
        <f aca="false">+AVERAGE($B120:AD120)</f>
        <v>0.106201835088759</v>
      </c>
      <c r="AE121" s="47" t="n">
        <f aca="false">+AVERAGE($B120:AE120)</f>
        <v>0.105825509920707</v>
      </c>
      <c r="AF121" s="47" t="n">
        <f aca="false">+AVERAGE($B120:AF120)</f>
        <v>0.105466594826014</v>
      </c>
      <c r="AG121" s="47" t="n">
        <f aca="false">+AVERAGE($B120:AG120)</f>
        <v>0.105121536667604</v>
      </c>
      <c r="AH121" s="47" t="n">
        <f aca="false">+AVERAGE($B120:AH120)</f>
        <v>0.104787887146149</v>
      </c>
      <c r="AI121" s="47" t="n">
        <f aca="false">+AVERAGE($B120:AI120)</f>
        <v>0.104463920096536</v>
      </c>
      <c r="AJ121" s="47" t="n">
        <f aca="false">+AVERAGE($B120:AJ120)</f>
        <v>0.104148402850645</v>
      </c>
      <c r="AK121" s="47" t="n">
        <f aca="false">+AVERAGE($B120:AK120)</f>
        <v>0.103840456041204</v>
      </c>
      <c r="AL121" s="47" t="n">
        <f aca="false">+AVERAGE($B120:AL120)</f>
        <v>0.103539467738661</v>
      </c>
      <c r="AM121" s="47" t="n">
        <f aca="false">+AVERAGE($B120:AM120)</f>
        <v>0.10324504517962</v>
      </c>
      <c r="AN121" s="47" t="n">
        <f aca="false">+AVERAGE($B120:AN120)</f>
        <v>0.102956997645121</v>
      </c>
      <c r="AO121" s="47" t="n">
        <f aca="false">+AVERAGE($B120:AO120)</f>
        <v>0.102675351456478</v>
      </c>
      <c r="AP121" s="47" t="n">
        <f aca="false">+AVERAGE($B120:AP120)</f>
        <v>0.102399383521093</v>
      </c>
      <c r="AQ121" s="47" t="n">
        <f aca="false">+AVERAGE($B120:AQ120)</f>
        <v>0.102128306441674</v>
      </c>
      <c r="AR121" s="47" t="n">
        <f aca="false">+AVERAGE($B120:AR120)</f>
        <v>0.101861895898072</v>
      </c>
      <c r="AS121" s="47" t="n">
        <f aca="false">+AVERAGE($B120:AS120)</f>
        <v>0.101600196504369</v>
      </c>
      <c r="AT121" s="47" t="n">
        <f aca="false">+AVERAGE($B120:AT120)</f>
        <v>0.101343304030516</v>
      </c>
      <c r="AU121" s="47" t="n">
        <f aca="false">+AVERAGE($B120:AU120)</f>
        <v>0.101091220201365</v>
      </c>
      <c r="AV121" s="47" t="n">
        <f aca="false">+AVERAGE($B120:AV120)</f>
        <v>0.100843750559711</v>
      </c>
      <c r="AW121" s="47" t="n">
        <f aca="false">+AVERAGE($B120:AW120)</f>
        <v>0.100600404851191</v>
      </c>
      <c r="AX121" s="47" t="n">
        <f aca="false">+AVERAGE($B120:AX120)</f>
        <v>0.100360255702511</v>
      </c>
      <c r="AY121" s="47" t="n">
        <f aca="false">+AVERAGE($B120:AY120)</f>
        <v>0.10012170657464</v>
      </c>
      <c r="AZ121" s="47" t="n">
        <f aca="false">+AVERAGE($B120:AZ120)</f>
        <v>0.0998821112392207</v>
      </c>
      <c r="BA121" s="47" t="n">
        <f aca="false">+AVERAGE($B120:BA120)</f>
        <v>0.099721821613161</v>
      </c>
      <c r="BB121" s="47" t="n">
        <f aca="false">+AVERAGE($B120:BB120)</f>
        <v>0.0996180002702972</v>
      </c>
      <c r="BC121" s="47" t="n">
        <f aca="false">+AVERAGE($B120:BC120)</f>
        <v>0.0995533374989003</v>
      </c>
      <c r="BD121" s="47" t="n">
        <f aca="false">+AVERAGE($B120:BD120)</f>
        <v>0.0995151253678197</v>
      </c>
      <c r="BE121" s="47" t="n">
        <f aca="false">+AVERAGE($B120:BE120)</f>
        <v>0.0994942607241038</v>
      </c>
      <c r="BF121" s="47" t="n">
        <f aca="false">+AVERAGE($B120:BF120)</f>
        <v>0.0994843618680097</v>
      </c>
      <c r="BG121" s="47" t="n">
        <f aca="false">+AVERAGE($B120:BG120)</f>
        <v>0.0994810616533526</v>
      </c>
      <c r="BH121" s="47" t="n">
        <f aca="false">+AVERAGE($B120:BH120)</f>
        <v>0.099481474437949</v>
      </c>
      <c r="BI121" s="47" t="n">
        <f aca="false">+AVERAGE($B120:BI120)</f>
        <v>0.0994838068849866</v>
      </c>
    </row>
    <row r="122" customFormat="false" ht="22.5" hidden="false" customHeight="false" outlineLevel="0" collapsed="false">
      <c r="A122" s="88" t="str">
        <f aca="false">Base!A122</f>
        <v>WELFARE</v>
      </c>
      <c r="B122" s="53"/>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c r="AW122" s="47"/>
      <c r="AX122" s="47"/>
      <c r="AY122" s="47"/>
      <c r="AZ122" s="47"/>
      <c r="BA122" s="47"/>
      <c r="BB122" s="47"/>
      <c r="BC122" s="47"/>
      <c r="BD122" s="47"/>
      <c r="BE122" s="47"/>
      <c r="BF122" s="47"/>
      <c r="BG122" s="47"/>
      <c r="BH122" s="47"/>
      <c r="BI122" s="47"/>
    </row>
    <row r="123" customFormat="false" ht="16.5" hidden="false" customHeight="false" outlineLevel="0" collapsed="false">
      <c r="A123" s="49" t="str">
        <f aca="false">Base!A123</f>
        <v>Consumption ($trill per year)</v>
      </c>
      <c r="B123" s="53" t="n">
        <f aca="false">B110-B116</f>
        <v>41.5468763550135</v>
      </c>
      <c r="C123" s="47" t="n">
        <f aca="false">C110-C116</f>
        <v>52.6027308175983</v>
      </c>
      <c r="D123" s="47" t="n">
        <f aca="false">D110-D116</f>
        <v>64.1141071821651</v>
      </c>
      <c r="E123" s="47" t="n">
        <f aca="false">E110-E116</f>
        <v>76.2657015133935</v>
      </c>
      <c r="F123" s="47" t="n">
        <f aca="false">F110-F116</f>
        <v>89.1922607955208</v>
      </c>
      <c r="G123" s="47" t="n">
        <f aca="false">G110-G116</f>
        <v>102.986164418011</v>
      </c>
      <c r="H123" s="47" t="n">
        <f aca="false">H110-H116</f>
        <v>117.708897155893</v>
      </c>
      <c r="I123" s="47" t="n">
        <f aca="false">I110-I116</f>
        <v>133.40194687269</v>
      </c>
      <c r="J123" s="47" t="n">
        <f aca="false">J110-J116</f>
        <v>150.096546917447</v>
      </c>
      <c r="K123" s="47" t="n">
        <f aca="false">K110-K116</f>
        <v>167.823191126604</v>
      </c>
      <c r="L123" s="47" t="n">
        <f aca="false">L110-L116</f>
        <v>186.622872886789</v>
      </c>
      <c r="M123" s="47" t="n">
        <f aca="false">M110-M116</f>
        <v>206.563456998153</v>
      </c>
      <c r="N123" s="47" t="n">
        <f aca="false">N110-N116</f>
        <v>227.76743500083</v>
      </c>
      <c r="O123" s="47" t="n">
        <f aca="false">O110-O116</f>
        <v>250.449322149221</v>
      </c>
      <c r="P123" s="47" t="n">
        <f aca="false">P110-P116</f>
        <v>274.549826517834</v>
      </c>
      <c r="Q123" s="47" t="n">
        <f aca="false">Q110-Q116</f>
        <v>299.991788713299</v>
      </c>
      <c r="R123" s="47" t="n">
        <f aca="false">R110-R116</f>
        <v>326.720295364276</v>
      </c>
      <c r="S123" s="47" t="n">
        <f aca="false">S110-S116</f>
        <v>354.693095545605</v>
      </c>
      <c r="T123" s="47" t="n">
        <f aca="false">T110-T116</f>
        <v>383.874680180972</v>
      </c>
      <c r="U123" s="47" t="n">
        <f aca="false">U110-U116</f>
        <v>414.237744337559</v>
      </c>
      <c r="V123" s="47" t="n">
        <f aca="false">V110-V116</f>
        <v>445.75278302706</v>
      </c>
      <c r="W123" s="47" t="n">
        <f aca="false">W110-W116</f>
        <v>478.386649670471</v>
      </c>
      <c r="X123" s="47" t="n">
        <f aca="false">X110-X116</f>
        <v>512.100696335481</v>
      </c>
      <c r="Y123" s="47" t="n">
        <f aca="false">Y110-Y116</f>
        <v>546.847781295485</v>
      </c>
      <c r="Z123" s="47" t="n">
        <f aca="false">Z110-Z116</f>
        <v>582.566971932363</v>
      </c>
      <c r="AA123" s="47" t="n">
        <f aca="false">AA110-AA116</f>
        <v>619.173922934833</v>
      </c>
      <c r="AB123" s="47" t="n">
        <f aca="false">AB110-AB116</f>
        <v>656.543373537336</v>
      </c>
      <c r="AC123" s="47" t="n">
        <f aca="false">AC110-AC116</f>
        <v>694.477545197275</v>
      </c>
      <c r="AD123" s="47" t="n">
        <f aca="false">AD110-AD116</f>
        <v>732.649804866056</v>
      </c>
      <c r="AE123" s="47" t="n">
        <f aca="false">AE110-AE116</f>
        <v>772.043431241901</v>
      </c>
      <c r="AF123" s="47" t="n">
        <f aca="false">AF110-AF116</f>
        <v>812.863502447759</v>
      </c>
      <c r="AG123" s="47" t="n">
        <f aca="false">AG110-AG116</f>
        <v>854.93409230154</v>
      </c>
      <c r="AH123" s="47" t="n">
        <f aca="false">AH110-AH116</f>
        <v>898.111294791328</v>
      </c>
      <c r="AI123" s="47" t="n">
        <f aca="false">AI110-AI116</f>
        <v>942.269177493002</v>
      </c>
      <c r="AJ123" s="47" t="n">
        <f aca="false">AJ110-AJ116</f>
        <v>987.293140965013</v>
      </c>
      <c r="AK123" s="47" t="n">
        <f aca="false">AK110-AK116</f>
        <v>1033.07792813983</v>
      </c>
      <c r="AL123" s="47" t="n">
        <f aca="false">AL110-AL116</f>
        <v>1079.52900957033</v>
      </c>
      <c r="AM123" s="47" t="n">
        <f aca="false">AM110-AM116</f>
        <v>1126.56720908589</v>
      </c>
      <c r="AN123" s="47" t="n">
        <f aca="false">AN110-AN116</f>
        <v>1174.13756624344</v>
      </c>
      <c r="AO123" s="47" t="n">
        <f aca="false">AO110-AO116</f>
        <v>1222.22992072483</v>
      </c>
      <c r="AP123" s="47" t="n">
        <f aca="false">AP110-AP116</f>
        <v>1270.65752896388</v>
      </c>
      <c r="AQ123" s="47" t="n">
        <f aca="false">AQ110-AQ116</f>
        <v>1319.15127679361</v>
      </c>
      <c r="AR123" s="47" t="n">
        <f aca="false">AR110-AR116</f>
        <v>1367.54054932063</v>
      </c>
      <c r="AS123" s="47" t="n">
        <f aca="false">AS110-AS116</f>
        <v>1415.72610504841</v>
      </c>
      <c r="AT123" s="47" t="n">
        <f aca="false">AT110-AT116</f>
        <v>1463.64313358365</v>
      </c>
      <c r="AU123" s="47" t="n">
        <f aca="false">AU110-AU116</f>
        <v>1511.22048366412</v>
      </c>
      <c r="AV123" s="47" t="n">
        <f aca="false">AV110-AV116</f>
        <v>1558.33581976997</v>
      </c>
      <c r="AW123" s="47" t="n">
        <f aca="false">AW110-AW116</f>
        <v>1604.75864255144</v>
      </c>
      <c r="AX123" s="47" t="n">
        <f aca="false">AX110-AX116</f>
        <v>1650.06516927721</v>
      </c>
      <c r="AY123" s="47" t="n">
        <f aca="false">AY110-AY116</f>
        <v>1693.50022136695</v>
      </c>
      <c r="AZ123" s="47" t="n">
        <f aca="false">AZ110-AZ116</f>
        <v>1854.09975579526</v>
      </c>
      <c r="BA123" s="47" t="n">
        <f aca="false">BA110-BA116</f>
        <v>1869.68491319952</v>
      </c>
      <c r="BB123" s="47" t="n">
        <f aca="false">BB110-BB116</f>
        <v>1893.57169691117</v>
      </c>
      <c r="BC123" s="47" t="n">
        <f aca="false">BC110-BC116</f>
        <v>1923.56012650409</v>
      </c>
      <c r="BD123" s="47" t="n">
        <f aca="false">BD110-BD116</f>
        <v>1957.94276443495</v>
      </c>
      <c r="BE123" s="47" t="n">
        <f aca="false">BE110-BE116</f>
        <v>1995.37451659185</v>
      </c>
      <c r="BF123" s="47" t="n">
        <f aca="false">BF110-BF116</f>
        <v>2034.75830270696</v>
      </c>
      <c r="BG123" s="47" t="n">
        <f aca="false">BG110-BG116</f>
        <v>2075.15746898254</v>
      </c>
      <c r="BH123" s="47" t="n">
        <f aca="false">BH110-BH116</f>
        <v>2115.73863151959</v>
      </c>
      <c r="BI123" s="47" t="n">
        <f aca="false">BI110-BI116</f>
        <v>2155.74226627982</v>
      </c>
    </row>
    <row r="124" customFormat="false" ht="16.5" hidden="false" customHeight="false" outlineLevel="0" collapsed="false">
      <c r="A124" s="49" t="str">
        <f aca="false">Base!A124</f>
        <v>Net capital accumulation ($trill per year)</v>
      </c>
      <c r="B124" s="53" t="n">
        <f aca="false">+C124</f>
        <v>10.4643911627302</v>
      </c>
      <c r="C124" s="53" t="n">
        <f aca="false">+(C117-B117)/(C2-B2)</f>
        <v>10.4643911627302</v>
      </c>
      <c r="D124" s="53" t="n">
        <f aca="false">+(D117-C117)/(D2-C2)</f>
        <v>10.5302979001412</v>
      </c>
      <c r="E124" s="53" t="n">
        <f aca="false">+(E117-D117)/(E2-D2)</f>
        <v>10.8114766189056</v>
      </c>
      <c r="F124" s="53" t="n">
        <f aca="false">+(F117-E117)/(F2-E2)</f>
        <v>11.3248520687291</v>
      </c>
      <c r="G124" s="53" t="n">
        <f aca="false">+(G117-F117)/(G2-F2)</f>
        <v>12.0302240691395</v>
      </c>
      <c r="H124" s="53" t="n">
        <f aca="false">+(H117-G117)/(H2-G2)</f>
        <v>12.881095562075</v>
      </c>
      <c r="I124" s="53" t="n">
        <f aca="false">+(I117-H117)/(I2-H2)</f>
        <v>13.8379715657054</v>
      </c>
      <c r="J124" s="53" t="n">
        <f aca="false">+(J117-I117)/(J2-I2)</f>
        <v>14.86891945934</v>
      </c>
      <c r="K124" s="53" t="n">
        <f aca="false">+(K117-J117)/(K2-J2)</f>
        <v>15.9457401841296</v>
      </c>
      <c r="L124" s="53" t="n">
        <f aca="false">+(L117-K117)/(L2-K2)</f>
        <v>17.0377539780814</v>
      </c>
      <c r="M124" s="53" t="n">
        <f aca="false">+(M117-L117)/(M2-L2)</f>
        <v>18.1022843379576</v>
      </c>
      <c r="N124" s="53" t="n">
        <f aca="false">+(N117-M117)/(N2-M2)</f>
        <v>19.0685701812258</v>
      </c>
      <c r="O124" s="53" t="n">
        <f aca="false">+(O117-N117)/(O2-N2)</f>
        <v>19.8082753294003</v>
      </c>
      <c r="P124" s="53" t="n">
        <f aca="false">+(P117-O117)/(P2-O2)</f>
        <v>21.274285591485</v>
      </c>
      <c r="Q124" s="53" t="n">
        <f aca="false">+(Q117-P117)/(Q2-P2)</f>
        <v>22.7648297290069</v>
      </c>
      <c r="R124" s="53" t="n">
        <f aca="false">+(R117-Q117)/(R2-Q2)</f>
        <v>24.1675566685608</v>
      </c>
      <c r="S124" s="53" t="n">
        <f aca="false">+(S117-R117)/(S2-R2)</f>
        <v>25.5116551021172</v>
      </c>
      <c r="T124" s="53" t="n">
        <f aca="false">+(T117-S117)/(T2-S2)</f>
        <v>26.8136811963535</v>
      </c>
      <c r="U124" s="53" t="n">
        <f aca="false">+(U117-T117)/(U2-T2)</f>
        <v>28.0823875472973</v>
      </c>
      <c r="V124" s="53" t="n">
        <f aca="false">+(V117-U117)/(V2-U2)</f>
        <v>29.3327076311086</v>
      </c>
      <c r="W124" s="53" t="n">
        <f aca="false">+(W117-V117)/(W2-V2)</f>
        <v>30.5656831913302</v>
      </c>
      <c r="X124" s="53" t="n">
        <f aca="false">+(X117-W117)/(X2-W2)</f>
        <v>31.7835330500258</v>
      </c>
      <c r="Y124" s="53" t="n">
        <f aca="false">+(Y117-X117)/(Y2-X2)</f>
        <v>32.991764871903</v>
      </c>
      <c r="Z124" s="53" t="n">
        <f aca="false">+(Z117-Y117)/(Z2-Y2)</f>
        <v>34.2025452245992</v>
      </c>
      <c r="AA124" s="53" t="n">
        <f aca="false">+(AA117-Z117)/(AA2-Z2)</f>
        <v>35.4405588075058</v>
      </c>
      <c r="AB124" s="53" t="n">
        <f aca="false">+(AB117-AA117)/(AB2-AA2)</f>
        <v>36.753495343303</v>
      </c>
      <c r="AC124" s="53" t="n">
        <f aca="false">+(AC117-AB117)/(AC2-AB2)</f>
        <v>38.2309260816452</v>
      </c>
      <c r="AD124" s="53" t="n">
        <f aca="false">+(AD117-AC117)/(AD2-AC2)</f>
        <v>40.0381137194588</v>
      </c>
      <c r="AE124" s="53" t="n">
        <f aca="false">+(AE117-AD117)/(AE2-AD2)</f>
        <v>42.4758312252197</v>
      </c>
      <c r="AF124" s="53" t="n">
        <f aca="false">+(AF117-AE117)/(AF2-AE2)</f>
        <v>38.2506282847768</v>
      </c>
      <c r="AG124" s="53" t="n">
        <f aca="false">+(AG117-AF117)/(AG2-AF2)</f>
        <v>39.803087856523</v>
      </c>
      <c r="AH124" s="53" t="n">
        <f aca="false">+(AH117-AG117)/(AH2-AG2)</f>
        <v>41.1618231387985</v>
      </c>
      <c r="AI124" s="53" t="n">
        <f aca="false">+(AI117-AH117)/(AI2-AH2)</f>
        <v>42.3733365472386</v>
      </c>
      <c r="AJ124" s="53" t="n">
        <f aca="false">+(AJ117-AI117)/(AJ2-AI2)</f>
        <v>43.4615948494118</v>
      </c>
      <c r="AK124" s="53" t="n">
        <f aca="false">+(AK117-AJ117)/(AK2-AJ2)</f>
        <v>44.4364849732245</v>
      </c>
      <c r="AL124" s="53" t="n">
        <f aca="false">+(AL117-AK117)/(AL2-AK2)</f>
        <v>45.2972963753511</v>
      </c>
      <c r="AM124" s="53" t="n">
        <f aca="false">+(AM117-AL117)/(AM2-AL2)</f>
        <v>46.0324364267586</v>
      </c>
      <c r="AN124" s="53" t="n">
        <f aca="false">+(AN117-AM117)/(AN2-AM2)</f>
        <v>46.6154710141545</v>
      </c>
      <c r="AO124" s="53" t="n">
        <f aca="false">+(AO117-AN117)/(AO2-AN2)</f>
        <v>46.9964456390577</v>
      </c>
      <c r="AP124" s="53" t="n">
        <f aca="false">+(AP117-AO117)/(AP2-AO2)</f>
        <v>47.8693191972528</v>
      </c>
      <c r="AQ124" s="53" t="n">
        <f aca="false">+(AQ117-AP117)/(AQ2-AP2)</f>
        <v>48.8445424511428</v>
      </c>
      <c r="AR124" s="53" t="n">
        <f aca="false">+(AR117-AQ117)/(AR2-AQ2)</f>
        <v>49.3986289842496</v>
      </c>
      <c r="AS124" s="53" t="n">
        <f aca="false">+(AS117-AR117)/(AS2-AR2)</f>
        <v>49.6754891112376</v>
      </c>
      <c r="AT124" s="53" t="n">
        <f aca="false">+(AT117-AS117)/(AT2-AS2)</f>
        <v>49.8238961637957</v>
      </c>
      <c r="AU124" s="53" t="n">
        <f aca="false">+(AU117-AT117)/(AU2-AT2)</f>
        <v>49.9822392446482</v>
      </c>
      <c r="AV124" s="53" t="n">
        <f aca="false">+(AV117-AU117)/(AV2-AU2)</f>
        <v>50.2895705599427</v>
      </c>
      <c r="AW124" s="53" t="n">
        <f aca="false">+(AW117-AV117)/(AW2-AV2)</f>
        <v>50.9209213367823</v>
      </c>
      <c r="AX124" s="53" t="n">
        <f aca="false">+(AX117-AW117)/(AX2-AW2)</f>
        <v>52.1468915584088</v>
      </c>
      <c r="AY124" s="53" t="n">
        <f aca="false">+(AY117-AX117)/(AY2-AX2)</f>
        <v>54.4266432588949</v>
      </c>
      <c r="AZ124" s="53" t="n">
        <f aca="false">+(AZ117-AY117)/(AZ2-AY2)</f>
        <v>58.554696480362</v>
      </c>
      <c r="BA124" s="53" t="n">
        <f aca="false">+(BA117-AZ117)/(BA2-AZ2)</f>
        <v>-54.8440003288833</v>
      </c>
      <c r="BB124" s="53" t="n">
        <f aca="false">+(BB117-BA117)/(BB2-BA2)</f>
        <v>-26.9578593008027</v>
      </c>
      <c r="BC124" s="53" t="n">
        <f aca="false">+(BC117-BB117)/(BC2-BB2)</f>
        <v>-7.60062701016632</v>
      </c>
      <c r="BD124" s="53" t="n">
        <f aca="false">+(BD117-BC117)/(BD2-BC2)</f>
        <v>5.95430534741135</v>
      </c>
      <c r="BE124" s="53" t="n">
        <f aca="false">+(BE117-BD117)/(BE2-BD2)</f>
        <v>15.4884834729501</v>
      </c>
      <c r="BF124" s="53" t="n">
        <f aca="false">+(BF117-BE117)/(BF2-BE2)</f>
        <v>22.1800654466064</v>
      </c>
      <c r="BG124" s="53" t="n">
        <f aca="false">+(BG117-BF117)/(BG2-BF2)</f>
        <v>26.8111037966963</v>
      </c>
      <c r="BH124" s="53" t="n">
        <f aca="false">+(BH117-BG117)/(BH2-BG2)</f>
        <v>29.8992555093573</v>
      </c>
      <c r="BI124" s="53" t="n">
        <f aca="false">+(BI117-BH117)/(BI2-BH2)</f>
        <v>31.7861519123559</v>
      </c>
      <c r="BJ124" s="54"/>
      <c r="BK124" s="54"/>
      <c r="BL124" s="54"/>
      <c r="BM124" s="54"/>
      <c r="BN124" s="54"/>
      <c r="BO124" s="54"/>
      <c r="BP124" s="54"/>
      <c r="BQ124" s="54"/>
      <c r="BR124" s="54"/>
      <c r="BS124" s="54"/>
      <c r="BT124" s="54"/>
      <c r="BU124" s="54"/>
      <c r="BV124" s="54"/>
      <c r="BW124" s="54"/>
      <c r="BX124" s="54"/>
      <c r="BY124" s="54"/>
      <c r="BZ124" s="54"/>
      <c r="CA124" s="54"/>
      <c r="CB124" s="54"/>
      <c r="CC124" s="54"/>
      <c r="CD124" s="54"/>
      <c r="CE124" s="54"/>
      <c r="CF124" s="54"/>
      <c r="CG124" s="54"/>
      <c r="CH124" s="54"/>
      <c r="CI124" s="54"/>
      <c r="CJ124" s="54"/>
      <c r="CK124" s="54"/>
      <c r="CL124" s="54"/>
      <c r="CM124" s="54"/>
      <c r="CN124" s="54"/>
      <c r="CO124" s="54"/>
      <c r="CP124" s="54"/>
      <c r="CQ124" s="54"/>
      <c r="CR124" s="54"/>
      <c r="CS124" s="54"/>
      <c r="CT124" s="54"/>
      <c r="CU124" s="54"/>
      <c r="CV124" s="54"/>
      <c r="CW124" s="54"/>
      <c r="CX124" s="54"/>
      <c r="CY124" s="54"/>
      <c r="CZ124" s="54"/>
      <c r="DA124" s="54"/>
      <c r="DB124" s="54"/>
      <c r="DC124" s="54"/>
      <c r="DD124" s="54"/>
      <c r="DE124" s="54"/>
      <c r="DF124" s="54"/>
      <c r="DG124" s="54"/>
      <c r="DH124" s="54"/>
      <c r="DI124" s="54"/>
      <c r="DJ124" s="54"/>
      <c r="DK124" s="54"/>
      <c r="DL124" s="54"/>
      <c r="DM124" s="54"/>
      <c r="DN124" s="54"/>
      <c r="DO124" s="54"/>
      <c r="DP124" s="54"/>
      <c r="DQ124" s="54"/>
      <c r="DR124" s="54"/>
      <c r="DS124" s="54"/>
      <c r="DT124" s="54"/>
    </row>
    <row r="125" customFormat="false" ht="16.5" hidden="false" customHeight="false" outlineLevel="0" collapsed="false">
      <c r="A125" s="49" t="str">
        <f aca="false">Base!A125</f>
        <v>Net National Income (Consumption basis)</v>
      </c>
      <c r="B125" s="53" t="n">
        <f aca="false">+SUM(B123:B124)</f>
        <v>52.0112675177436</v>
      </c>
      <c r="C125" s="53" t="n">
        <f aca="false">+SUM(C123:C124)</f>
        <v>63.0671219803284</v>
      </c>
      <c r="D125" s="53" t="n">
        <f aca="false">+SUM(D123:D124)</f>
        <v>74.6444050823064</v>
      </c>
      <c r="E125" s="53" t="n">
        <f aca="false">+SUM(E123:E124)</f>
        <v>87.0771781322991</v>
      </c>
      <c r="F125" s="53" t="n">
        <f aca="false">+SUM(F123:F124)</f>
        <v>100.51711286425</v>
      </c>
      <c r="G125" s="53" t="n">
        <f aca="false">+SUM(G123:G124)</f>
        <v>115.01638848715</v>
      </c>
      <c r="H125" s="53" t="n">
        <f aca="false">+SUM(H123:H124)</f>
        <v>130.589992717968</v>
      </c>
      <c r="I125" s="53" t="n">
        <f aca="false">+SUM(I123:I124)</f>
        <v>147.239918438396</v>
      </c>
      <c r="J125" s="53" t="n">
        <f aca="false">+SUM(J123:J124)</f>
        <v>164.965466376787</v>
      </c>
      <c r="K125" s="53" t="n">
        <f aca="false">+SUM(K123:K124)</f>
        <v>183.768931310733</v>
      </c>
      <c r="L125" s="53" t="n">
        <f aca="false">+SUM(L123:L124)</f>
        <v>203.660626864871</v>
      </c>
      <c r="M125" s="53" t="n">
        <f aca="false">+SUM(M123:M124)</f>
        <v>224.66574133611</v>
      </c>
      <c r="N125" s="53" t="n">
        <f aca="false">+SUM(N123:N124)</f>
        <v>246.836005182056</v>
      </c>
      <c r="O125" s="53" t="n">
        <f aca="false">+SUM(O123:O124)</f>
        <v>270.257597478621</v>
      </c>
      <c r="P125" s="53" t="n">
        <f aca="false">+SUM(P123:P124)</f>
        <v>295.824112109319</v>
      </c>
      <c r="Q125" s="53" t="n">
        <f aca="false">+SUM(Q123:Q124)</f>
        <v>322.756618442306</v>
      </c>
      <c r="R125" s="53" t="n">
        <f aca="false">+SUM(R123:R124)</f>
        <v>350.887852032836</v>
      </c>
      <c r="S125" s="53" t="n">
        <f aca="false">+SUM(S123:S124)</f>
        <v>380.204750647723</v>
      </c>
      <c r="T125" s="53" t="n">
        <f aca="false">+SUM(T123:T124)</f>
        <v>410.688361377325</v>
      </c>
      <c r="U125" s="53" t="n">
        <f aca="false">+SUM(U123:U124)</f>
        <v>442.320131884856</v>
      </c>
      <c r="V125" s="53" t="n">
        <f aca="false">+SUM(V123:V124)</f>
        <v>475.085490658169</v>
      </c>
      <c r="W125" s="53" t="n">
        <f aca="false">+SUM(W123:W124)</f>
        <v>508.952332861801</v>
      </c>
      <c r="X125" s="53" t="n">
        <f aca="false">+SUM(X123:X124)</f>
        <v>543.884229385507</v>
      </c>
      <c r="Y125" s="53" t="n">
        <f aca="false">+SUM(Y123:Y124)</f>
        <v>579.839546167388</v>
      </c>
      <c r="Z125" s="53" t="n">
        <f aca="false">+SUM(Z123:Z124)</f>
        <v>616.769517156962</v>
      </c>
      <c r="AA125" s="53" t="n">
        <f aca="false">+SUM(AA123:AA124)</f>
        <v>654.614481742339</v>
      </c>
      <c r="AB125" s="53" t="n">
        <f aca="false">+SUM(AB123:AB124)</f>
        <v>693.296868880639</v>
      </c>
      <c r="AC125" s="53" t="n">
        <f aca="false">+SUM(AC123:AC124)</f>
        <v>732.708471278921</v>
      </c>
      <c r="AD125" s="53" t="n">
        <f aca="false">+SUM(AD123:AD124)</f>
        <v>772.687918585515</v>
      </c>
      <c r="AE125" s="53" t="n">
        <f aca="false">+SUM(AE123:AE124)</f>
        <v>814.519262467121</v>
      </c>
      <c r="AF125" s="53" t="n">
        <f aca="false">+SUM(AF123:AF124)</f>
        <v>851.114130732536</v>
      </c>
      <c r="AG125" s="53" t="n">
        <f aca="false">+SUM(AG123:AG124)</f>
        <v>894.737180158063</v>
      </c>
      <c r="AH125" s="53" t="n">
        <f aca="false">+SUM(AH123:AH124)</f>
        <v>939.273117930127</v>
      </c>
      <c r="AI125" s="53" t="n">
        <f aca="false">+SUM(AI123:AI124)</f>
        <v>984.642514040241</v>
      </c>
      <c r="AJ125" s="53" t="n">
        <f aca="false">+SUM(AJ123:AJ124)</f>
        <v>1030.75473581442</v>
      </c>
      <c r="AK125" s="53" t="n">
        <f aca="false">+SUM(AK123:AK124)</f>
        <v>1077.51441311305</v>
      </c>
      <c r="AL125" s="53" t="n">
        <f aca="false">+SUM(AL123:AL124)</f>
        <v>1124.82630594568</v>
      </c>
      <c r="AM125" s="53" t="n">
        <f aca="false">+SUM(AM123:AM124)</f>
        <v>1172.59964551265</v>
      </c>
      <c r="AN125" s="53" t="n">
        <f aca="false">+SUM(AN123:AN124)</f>
        <v>1220.7530372576</v>
      </c>
      <c r="AO125" s="53" t="n">
        <f aca="false">+SUM(AO123:AO124)</f>
        <v>1269.22636636388</v>
      </c>
      <c r="AP125" s="53" t="n">
        <f aca="false">+SUM(AP123:AP124)</f>
        <v>1318.52684816113</v>
      </c>
      <c r="AQ125" s="53" t="n">
        <f aca="false">+SUM(AQ123:AQ124)</f>
        <v>1367.99581924475</v>
      </c>
      <c r="AR125" s="53" t="n">
        <f aca="false">+SUM(AR123:AR124)</f>
        <v>1416.93917830488</v>
      </c>
      <c r="AS125" s="53" t="n">
        <f aca="false">+SUM(AS123:AS124)</f>
        <v>1465.40159415965</v>
      </c>
      <c r="AT125" s="53" t="n">
        <f aca="false">+SUM(AT123:AT124)</f>
        <v>1513.46702974744</v>
      </c>
      <c r="AU125" s="53" t="n">
        <f aca="false">+SUM(AU123:AU124)</f>
        <v>1561.20272290877</v>
      </c>
      <c r="AV125" s="53" t="n">
        <f aca="false">+SUM(AV123:AV124)</f>
        <v>1608.62539032991</v>
      </c>
      <c r="AW125" s="53" t="n">
        <f aca="false">+SUM(AW123:AW124)</f>
        <v>1655.67956388823</v>
      </c>
      <c r="AX125" s="53" t="n">
        <f aca="false">+SUM(AX123:AX124)</f>
        <v>1702.21206083562</v>
      </c>
      <c r="AY125" s="53" t="n">
        <f aca="false">+SUM(AY123:AY124)</f>
        <v>1747.92686462585</v>
      </c>
      <c r="AZ125" s="53" t="n">
        <f aca="false">+SUM(AZ123:AZ124)</f>
        <v>1912.65445227562</v>
      </c>
      <c r="BA125" s="53" t="n">
        <f aca="false">+SUM(BA123:BA124)</f>
        <v>1814.84091287064</v>
      </c>
      <c r="BB125" s="53" t="n">
        <f aca="false">+SUM(BB123:BB124)</f>
        <v>1866.61383761037</v>
      </c>
      <c r="BC125" s="53" t="n">
        <f aca="false">+SUM(BC123:BC124)</f>
        <v>1915.95949949392</v>
      </c>
      <c r="BD125" s="53" t="n">
        <f aca="false">+SUM(BD123:BD124)</f>
        <v>1963.89706978236</v>
      </c>
      <c r="BE125" s="53" t="n">
        <f aca="false">+SUM(BE123:BE124)</f>
        <v>2010.8630000648</v>
      </c>
      <c r="BF125" s="53" t="n">
        <f aca="false">+SUM(BF123:BF124)</f>
        <v>2056.93836815357</v>
      </c>
      <c r="BG125" s="53" t="n">
        <f aca="false">+SUM(BG123:BG124)</f>
        <v>2101.96857277924</v>
      </c>
      <c r="BH125" s="53" t="n">
        <f aca="false">+SUM(BH123:BH124)</f>
        <v>2145.63788702895</v>
      </c>
      <c r="BI125" s="53" t="n">
        <f aca="false">+SUM(BI123:BI124)</f>
        <v>2187.52841819217</v>
      </c>
      <c r="BJ125" s="54"/>
      <c r="BK125" s="54"/>
      <c r="BL125" s="54"/>
      <c r="BM125" s="54"/>
      <c r="BN125" s="54"/>
      <c r="BO125" s="54"/>
      <c r="BP125" s="54"/>
      <c r="BQ125" s="54"/>
      <c r="BR125" s="54"/>
      <c r="BS125" s="54"/>
      <c r="BT125" s="54"/>
      <c r="BU125" s="54"/>
      <c r="BV125" s="54"/>
      <c r="BW125" s="54"/>
      <c r="BX125" s="54"/>
      <c r="BY125" s="54"/>
      <c r="BZ125" s="54"/>
      <c r="CA125" s="54"/>
      <c r="CB125" s="54"/>
      <c r="CC125" s="54"/>
      <c r="CD125" s="54"/>
      <c r="CE125" s="54"/>
      <c r="CF125" s="54"/>
      <c r="CG125" s="54"/>
      <c r="CH125" s="54"/>
      <c r="CI125" s="54"/>
      <c r="CJ125" s="54"/>
      <c r="CK125" s="54"/>
      <c r="CL125" s="54"/>
      <c r="CM125" s="54"/>
      <c r="CN125" s="54"/>
      <c r="CO125" s="54"/>
      <c r="CP125" s="54"/>
      <c r="CQ125" s="54"/>
      <c r="CR125" s="54"/>
      <c r="CS125" s="54"/>
      <c r="CT125" s="54"/>
      <c r="CU125" s="54"/>
      <c r="CV125" s="54"/>
      <c r="CW125" s="54"/>
      <c r="CX125" s="54"/>
      <c r="CY125" s="54"/>
      <c r="CZ125" s="54"/>
      <c r="DA125" s="54"/>
      <c r="DB125" s="54"/>
      <c r="DC125" s="54"/>
      <c r="DD125" s="54"/>
      <c r="DE125" s="54"/>
      <c r="DF125" s="54"/>
      <c r="DG125" s="54"/>
      <c r="DH125" s="54"/>
      <c r="DI125" s="54"/>
      <c r="DJ125" s="54"/>
      <c r="DK125" s="54"/>
      <c r="DL125" s="54"/>
      <c r="DM125" s="54"/>
      <c r="DN125" s="54"/>
      <c r="DO125" s="54"/>
      <c r="DP125" s="54"/>
      <c r="DQ125" s="54"/>
      <c r="DR125" s="54"/>
      <c r="DS125" s="54"/>
      <c r="DT125" s="54"/>
    </row>
    <row r="126" customFormat="false" ht="16.5" hidden="false" customHeight="false" outlineLevel="0" collapsed="false">
      <c r="A126" s="49" t="str">
        <f aca="false">Base!A126</f>
        <v>Consumption per capita ($thous per year)</v>
      </c>
      <c r="B126" s="47" t="n">
        <f aca="false">(B123/B53)*1000</f>
        <v>6.07588130374575</v>
      </c>
      <c r="C126" s="47" t="n">
        <f aca="false">(C123/C53)*1000</f>
        <v>7.26307162662446</v>
      </c>
      <c r="D126" s="47" t="n">
        <f aca="false">(D123/D53)*1000</f>
        <v>8.42269852771119</v>
      </c>
      <c r="E126" s="47" t="n">
        <f aca="false">(E123/E53)*1000</f>
        <v>9.59641176815398</v>
      </c>
      <c r="F126" s="47" t="n">
        <f aca="false">(F123/F53)*1000</f>
        <v>10.8117736364943</v>
      </c>
      <c r="G126" s="47" t="n">
        <f aca="false">(G123/G53)*1000</f>
        <v>12.0867889893516</v>
      </c>
      <c r="H126" s="47" t="n">
        <f aca="false">(H123/H53)*1000</f>
        <v>13.4333609917139</v>
      </c>
      <c r="I126" s="47" t="n">
        <f aca="false">(I123/I53)*1000</f>
        <v>14.8596949369947</v>
      </c>
      <c r="J126" s="47" t="n">
        <f aca="false">(J123/J53)*1000</f>
        <v>16.3719898093754</v>
      </c>
      <c r="K126" s="47" t="n">
        <f aca="false">(K123/K53)*1000</f>
        <v>17.9757678578841</v>
      </c>
      <c r="L126" s="47" t="n">
        <f aca="false">(L123/L53)*1000</f>
        <v>19.6771876326582</v>
      </c>
      <c r="M126" s="47" t="n">
        <f aca="false">(M123/M53)*1000</f>
        <v>21.484761174037</v>
      </c>
      <c r="N126" s="47" t="n">
        <f aca="false">(N123/N53)*1000</f>
        <v>23.4121328133875</v>
      </c>
      <c r="O126" s="47" t="n">
        <f aca="false">(O123/O53)*1000</f>
        <v>25.4817135884375</v>
      </c>
      <c r="P126" s="47" t="n">
        <f aca="false">(P123/P53)*1000</f>
        <v>27.6875419667522</v>
      </c>
      <c r="Q126" s="47" t="n">
        <f aca="false">(Q123/Q53)*1000</f>
        <v>30.0221891658838</v>
      </c>
      <c r="R126" s="47" t="n">
        <f aca="false">(R123/R53)*1000</f>
        <v>32.4806802287121</v>
      </c>
      <c r="S126" s="47" t="n">
        <f aca="false">(S123/S53)*1000</f>
        <v>35.0593778495569</v>
      </c>
      <c r="T126" s="47" t="n">
        <f aca="false">(T123/T53)*1000</f>
        <v>37.7553129928442</v>
      </c>
      <c r="U126" s="47" t="n">
        <f aca="false">(U123/U53)*1000</f>
        <v>40.5662848683526</v>
      </c>
      <c r="V126" s="47" t="n">
        <f aca="false">(V123/V53)*1000</f>
        <v>43.4898168819391</v>
      </c>
      <c r="W126" s="47" t="n">
        <f aca="false">(W123/W53)*1000</f>
        <v>46.5230168935947</v>
      </c>
      <c r="X126" s="47" t="n">
        <f aca="false">(X123/X53)*1000</f>
        <v>49.6624015500617</v>
      </c>
      <c r="Y126" s="47" t="n">
        <f aca="false">(Y123/Y53)*1000</f>
        <v>52.9036143794775</v>
      </c>
      <c r="Z126" s="47" t="n">
        <f aca="false">(Z123/Z53)*1000</f>
        <v>56.2409245489911</v>
      </c>
      <c r="AA126" s="47" t="n">
        <f aca="false">(AA123/AA53)*1000</f>
        <v>59.666312761202</v>
      </c>
      <c r="AB126" s="47" t="n">
        <f aca="false">(AB123/AB53)*1000</f>
        <v>63.1678044904499</v>
      </c>
      <c r="AC126" s="47" t="n">
        <f aca="false">(AC123/AC53)*1000</f>
        <v>66.7264570466174</v>
      </c>
      <c r="AD126" s="47" t="n">
        <f aca="false">(AD123/AD53)*1000</f>
        <v>70.3109861234159</v>
      </c>
      <c r="AE126" s="47" t="n">
        <f aca="false">(AE123/AE53)*1000</f>
        <v>74.0157479735908</v>
      </c>
      <c r="AF126" s="47" t="n">
        <f aca="false">(AF123/AF53)*1000</f>
        <v>77.860146505372</v>
      </c>
      <c r="AG126" s="47" t="n">
        <f aca="false">(AG123/AG53)*1000</f>
        <v>81.8270670225293</v>
      </c>
      <c r="AH126" s="47" t="n">
        <f aca="false">(AH123/AH53)*1000</f>
        <v>85.9025227666767</v>
      </c>
      <c r="AI126" s="47" t="n">
        <f aca="false">(AI123/AI53)*1000</f>
        <v>90.0742858132441</v>
      </c>
      <c r="AJ126" s="47" t="n">
        <f aca="false">(AJ123/AJ53)*1000</f>
        <v>94.3312377720323</v>
      </c>
      <c r="AK126" s="47" t="n">
        <f aca="false">(AK123/AK53)*1000</f>
        <v>98.6631708302708</v>
      </c>
      <c r="AL126" s="47" t="n">
        <f aca="false">(AL123/AL53)*1000</f>
        <v>103.060914308659</v>
      </c>
      <c r="AM126" s="47" t="n">
        <f aca="false">(AM123/AM53)*1000</f>
        <v>107.516772099621</v>
      </c>
      <c r="AN126" s="47" t="n">
        <f aca="false">(AN123/AN53)*1000</f>
        <v>112.025365029573</v>
      </c>
      <c r="AO126" s="47" t="n">
        <f aca="false">(AO123/AO53)*1000</f>
        <v>116.585591367855</v>
      </c>
      <c r="AP126" s="47" t="n">
        <f aca="false">(AP123/AP53)*1000</f>
        <v>121.179510249116</v>
      </c>
      <c r="AQ126" s="47" t="n">
        <f aca="false">(AQ123/AQ53)*1000</f>
        <v>125.781341974257</v>
      </c>
      <c r="AR126" s="47" t="n">
        <f aca="false">(AR123/AR53)*1000</f>
        <v>130.37471467598</v>
      </c>
      <c r="AS126" s="47" t="n">
        <f aca="false">(AS123/AS53)*1000</f>
        <v>134.950068500731</v>
      </c>
      <c r="AT126" s="47" t="n">
        <f aca="false">(AT123/AT53)*1000</f>
        <v>139.501129582052</v>
      </c>
      <c r="AU126" s="47" t="n">
        <f aca="false">(AU123/AU53)*1000</f>
        <v>144.021023100321</v>
      </c>
      <c r="AV126" s="47" t="n">
        <f aca="false">(AV123/AV53)*1000</f>
        <v>148.498001013979</v>
      </c>
      <c r="AW126" s="47" t="n">
        <f aca="false">(AW123/AW53)*1000</f>
        <v>152.910015041027</v>
      </c>
      <c r="AX126" s="47" t="n">
        <f aca="false">(AX123/AX53)*1000</f>
        <v>157.216609749491</v>
      </c>
      <c r="AY126" s="47" t="n">
        <f aca="false">(AY123/AY53)*1000</f>
        <v>161.345768256783</v>
      </c>
      <c r="AZ126" s="47" t="n">
        <f aca="false">(AZ123/AZ53)*1000</f>
        <v>176.63784640392</v>
      </c>
      <c r="BA126" s="47" t="n">
        <f aca="false">(BA123/BA53)*1000</f>
        <v>178.114933444233</v>
      </c>
      <c r="BB126" s="47" t="n">
        <f aca="false">(BB123/BB53)*1000</f>
        <v>180.383754041049</v>
      </c>
      <c r="BC126" s="47" t="n">
        <f aca="false">(BC123/BC53)*1000</f>
        <v>183.23455080995</v>
      </c>
      <c r="BD126" s="47" t="n">
        <f aca="false">(BD123/BD53)*1000</f>
        <v>186.504542216024</v>
      </c>
      <c r="BE126" s="47" t="n">
        <f aca="false">(BE123/BE53)*1000</f>
        <v>190.065500704258</v>
      </c>
      <c r="BF126" s="47" t="n">
        <f aca="false">(BF123/BF53)*1000</f>
        <v>193.812849568312</v>
      </c>
      <c r="BG126" s="47" t="n">
        <f aca="false">(BG123/BG53)*1000</f>
        <v>197.657311800911</v>
      </c>
      <c r="BH126" s="47" t="n">
        <f aca="false">(BH123/BH53)*1000</f>
        <v>201.519460499736</v>
      </c>
      <c r="BI126" s="47" t="n">
        <f aca="false">(BI123/BI53)*1000</f>
        <v>205.326913937633</v>
      </c>
    </row>
    <row r="127" customFormat="false" ht="16.5" hidden="false" customHeight="false" outlineLevel="0" collapsed="false">
      <c r="A127" s="49" t="str">
        <f aca="false">Base!A127</f>
        <v>Utility of p. c. consumption</v>
      </c>
      <c r="B127" s="47" t="n">
        <f aca="false">(B126)^(1-$B$19)/(1-$B$19)+1</f>
        <v>-97.2118534685872</v>
      </c>
      <c r="C127" s="47" t="n">
        <f aca="false">(C126)^(1-$B$19)/(1-$B$19)+1</f>
        <v>-97.0367254249526</v>
      </c>
      <c r="D127" s="47" t="n">
        <f aca="false">(D126)^(1-$B$19)/(1-$B$19)+1</f>
        <v>-96.891613636308</v>
      </c>
      <c r="E127" s="47" t="n">
        <f aca="false">(E126)^(1-$B$19)/(1-$B$19)+1</f>
        <v>-96.7639884958237</v>
      </c>
      <c r="F127" s="47" t="n">
        <f aca="false">(F126)^(1-$B$19)/(1-$B$19)+1</f>
        <v>-96.6474779036327</v>
      </c>
      <c r="G127" s="47" t="n">
        <f aca="false">(G126)^(1-$B$19)/(1-$B$19)+1</f>
        <v>-96.5386837393022</v>
      </c>
      <c r="H127" s="47" t="n">
        <f aca="false">(H126)^(1-$B$19)/(1-$B$19)+1</f>
        <v>-96.4357097756183</v>
      </c>
      <c r="I127" s="47" t="n">
        <f aca="false">(I126)^(1-$B$19)/(1-$B$19)+1</f>
        <v>-96.3374357558683</v>
      </c>
      <c r="J127" s="47" t="n">
        <f aca="false">(J126)^(1-$B$19)/(1-$B$19)+1</f>
        <v>-96.2431425731963</v>
      </c>
      <c r="K127" s="47" t="n">
        <f aca="false">(K126)^(1-$B$19)/(1-$B$19)+1</f>
        <v>-96.1523086958226</v>
      </c>
      <c r="L127" s="47" t="n">
        <f aca="false">(L126)^(1-$B$19)/(1-$B$19)+1</f>
        <v>-96.0644883761086</v>
      </c>
      <c r="M127" s="47" t="n">
        <f aca="false">(M126)^(1-$B$19)/(1-$B$19)+1</f>
        <v>-95.9792217675836</v>
      </c>
      <c r="N127" s="47" t="n">
        <f aca="false">(N126)^(1-$B$19)/(1-$B$19)+1</f>
        <v>-95.895942227741</v>
      </c>
      <c r="O127" s="47" t="n">
        <f aca="false">(O126)^(1-$B$19)/(1-$B$19)+1</f>
        <v>-95.8138996287823</v>
      </c>
      <c r="P127" s="47" t="n">
        <f aca="false">(P126)^(1-$B$19)/(1-$B$19)+1</f>
        <v>-95.7335566493378</v>
      </c>
      <c r="Q127" s="47" t="n">
        <f aca="false">(Q126)^(1-$B$19)/(1-$B$19)+1</f>
        <v>-95.6552784772939</v>
      </c>
      <c r="R127" s="47" t="n">
        <f aca="false">(R126)^(1-$B$19)/(1-$B$19)+1</f>
        <v>-95.5792322849546</v>
      </c>
      <c r="S127" s="47" t="n">
        <f aca="false">(S126)^(1-$B$19)/(1-$B$19)+1</f>
        <v>-95.5054761736006</v>
      </c>
      <c r="T127" s="47" t="n">
        <f aca="false">(T126)^(1-$B$19)/(1-$B$19)+1</f>
        <v>-95.4340084269735</v>
      </c>
      <c r="U127" s="47" t="n">
        <f aca="false">(U126)^(1-$B$19)/(1-$B$19)+1</f>
        <v>-95.364782970897</v>
      </c>
      <c r="V127" s="47" t="n">
        <f aca="false">(V126)^(1-$B$19)/(1-$B$19)+1</f>
        <v>-95.2977465123579</v>
      </c>
      <c r="W127" s="47" t="n">
        <f aca="false">(W126)^(1-$B$19)/(1-$B$19)+1</f>
        <v>-95.2328441051393</v>
      </c>
      <c r="X127" s="47" t="n">
        <f aca="false">(X126)^(1-$B$19)/(1-$B$19)+1</f>
        <v>-95.1700236459085</v>
      </c>
      <c r="Y127" s="47" t="n">
        <f aca="false">(Y126)^(1-$B$19)/(1-$B$19)+1</f>
        <v>-95.1092407859036</v>
      </c>
      <c r="Z127" s="47" t="n">
        <f aca="false">(Z126)^(1-$B$19)/(1-$B$19)+1</f>
        <v>-95.0504658346356</v>
      </c>
      <c r="AA127" s="47" t="n">
        <f aca="false">(AA126)^(1-$B$19)/(1-$B$19)+1</f>
        <v>-94.9936947986663</v>
      </c>
      <c r="AB127" s="47" t="n">
        <f aca="false">(AB126)^(1-$B$19)/(1-$B$19)+1</f>
        <v>-94.9389679239821</v>
      </c>
      <c r="AC127" s="47" t="n">
        <f aca="false">(AC126)^(1-$B$19)/(1-$B$19)+1</f>
        <v>-94.8864012684673</v>
      </c>
      <c r="AD127" s="47" t="n">
        <f aca="false">(AD126)^(1-$B$19)/(1-$B$19)+1</f>
        <v>-94.8362403669755</v>
      </c>
      <c r="AE127" s="47" t="n">
        <f aca="false">(AE126)^(1-$B$19)/(1-$B$19)+1</f>
        <v>-94.7870412634002</v>
      </c>
      <c r="AF127" s="47" t="n">
        <f aca="false">(AF126)^(1-$B$19)/(1-$B$19)+1</f>
        <v>-94.738550486828</v>
      </c>
      <c r="AG127" s="47" t="n">
        <f aca="false">(AG126)^(1-$B$19)/(1-$B$19)+1</f>
        <v>-94.6909861270084</v>
      </c>
      <c r="AH127" s="47" t="n">
        <f aca="false">(AH126)^(1-$B$19)/(1-$B$19)+1</f>
        <v>-94.6444867140131</v>
      </c>
      <c r="AI127" s="47" t="n">
        <f aca="false">(AI126)^(1-$B$19)/(1-$B$19)+1</f>
        <v>-94.5991413870556</v>
      </c>
      <c r="AJ127" s="47" t="n">
        <f aca="false">(AJ126)^(1-$B$19)/(1-$B$19)+1</f>
        <v>-94.5550061254741</v>
      </c>
      <c r="AK127" s="47" t="n">
        <f aca="false">(AK126)^(1-$B$19)/(1-$B$19)+1</f>
        <v>-94.5121121886964</v>
      </c>
      <c r="AL127" s="47" t="n">
        <f aca="false">(AL126)^(1-$B$19)/(1-$B$19)+1</f>
        <v>-94.4704698885901</v>
      </c>
      <c r="AM127" s="47" t="n">
        <f aca="false">(AM126)^(1-$B$19)/(1-$B$19)+1</f>
        <v>-94.4300689968344</v>
      </c>
      <c r="AN127" s="47" t="n">
        <f aca="false">(AN126)^(1-$B$19)/(1-$B$19)+1</f>
        <v>-94.3908758406272</v>
      </c>
      <c r="AO127" s="47" t="n">
        <f aca="false">(AO126)^(1-$B$19)/(1-$B$19)+1</f>
        <v>-94.3528221167238</v>
      </c>
      <c r="AP127" s="47" t="n">
        <f aca="false">(AP126)^(1-$B$19)/(1-$B$19)+1</f>
        <v>-94.3159779371286</v>
      </c>
      <c r="AQ127" s="47" t="n">
        <f aca="false">(AQ126)^(1-$B$19)/(1-$B$19)+1</f>
        <v>-94.2804583701515</v>
      </c>
      <c r="AR127" s="47" t="n">
        <f aca="false">(AR126)^(1-$B$19)/(1-$B$19)+1</f>
        <v>-94.2462895830857</v>
      </c>
      <c r="AS127" s="47" t="n">
        <f aca="false">(AS126)^(1-$B$19)/(1-$B$19)+1</f>
        <v>-94.2134427815651</v>
      </c>
      <c r="AT127" s="47" t="n">
        <f aca="false">(AT126)^(1-$B$19)/(1-$B$19)+1</f>
        <v>-94.181867764897</v>
      </c>
      <c r="AU127" s="47" t="n">
        <f aca="false">(AU126)^(1-$B$19)/(1-$B$19)+1</f>
        <v>-94.1515223569162</v>
      </c>
      <c r="AV127" s="47" t="n">
        <f aca="false">(AV126)^(1-$B$19)/(1-$B$19)+1</f>
        <v>-94.1223988268939</v>
      </c>
      <c r="AW127" s="47" t="n">
        <f aca="false">(AW126)^(1-$B$19)/(1-$B$19)+1</f>
        <v>-94.0945528587139</v>
      </c>
      <c r="AX127" s="47" t="n">
        <f aca="false">(AX126)^(1-$B$19)/(1-$B$19)+1</f>
        <v>-94.0681440875462</v>
      </c>
      <c r="AY127" s="47" t="n">
        <f aca="false">(AY126)^(1-$B$19)/(1-$B$19)+1</f>
        <v>-94.0435007168191</v>
      </c>
      <c r="AZ127" s="47" t="n">
        <f aca="false">(AZ126)^(1-$B$19)/(1-$B$19)+1</f>
        <v>-93.9574759945223</v>
      </c>
      <c r="BA127" s="47" t="n">
        <f aca="false">(BA126)^(1-$B$19)/(1-$B$19)+1</f>
        <v>-93.9495687737338</v>
      </c>
      <c r="BB127" s="47" t="n">
        <f aca="false">(BB126)^(1-$B$19)/(1-$B$19)+1</f>
        <v>-93.9375512803539</v>
      </c>
      <c r="BC127" s="47" t="n">
        <f aca="false">(BC126)^(1-$B$19)/(1-$B$19)+1</f>
        <v>-93.9226657816008</v>
      </c>
      <c r="BD127" s="47" t="n">
        <f aca="false">(BD126)^(1-$B$19)/(1-$B$19)+1</f>
        <v>-93.9058768107323</v>
      </c>
      <c r="BE127" s="47" t="n">
        <f aca="false">(BE126)^(1-$B$19)/(1-$B$19)+1</f>
        <v>-93.8879288082283</v>
      </c>
      <c r="BF127" s="47" t="n">
        <f aca="false">(BF126)^(1-$B$19)/(1-$B$19)+1</f>
        <v>-93.8694044628723</v>
      </c>
      <c r="BG127" s="47" t="n">
        <f aca="false">(BG126)^(1-$B$19)/(1-$B$19)+1</f>
        <v>-93.8507722509464</v>
      </c>
      <c r="BH127" s="47" t="n">
        <f aca="false">(BH126)^(1-$B$19)/(1-$B$19)+1</f>
        <v>-93.832419290539</v>
      </c>
      <c r="BI127" s="47" t="n">
        <f aca="false">(BI126)^(1-$B$19)/(1-$B$19)+1</f>
        <v>-93.8146707350856</v>
      </c>
    </row>
    <row r="128" customFormat="false" ht="16.5" hidden="false" customHeight="false" outlineLevel="0" collapsed="false">
      <c r="A128" s="49" t="str">
        <f aca="false">Base!A128</f>
        <v>Total period utility</v>
      </c>
      <c r="B128" s="53" t="n">
        <f aca="false">B$18*B$53*B127</f>
        <v>-664734.654018199</v>
      </c>
      <c r="C128" s="53" t="n">
        <f aca="false">C$18*C$53*C127</f>
        <v>-699284.18883426</v>
      </c>
      <c r="D128" s="53" t="n">
        <f aca="false">D$18*D$53*D127</f>
        <v>-730209.966889293</v>
      </c>
      <c r="E128" s="53" t="n">
        <f aca="false">E$18*E$53*E127</f>
        <v>-757570.393457044</v>
      </c>
      <c r="F128" s="53" t="n">
        <f aca="false">F$18*F$53*F127</f>
        <v>-781518.392979543</v>
      </c>
      <c r="G128" s="53" t="n">
        <f aca="false">G$18*G$53*G127</f>
        <v>-802264.138627841</v>
      </c>
      <c r="H128" s="53" t="n">
        <f aca="false">H$18*H$53*H127</f>
        <v>-820049.677210002</v>
      </c>
      <c r="I128" s="53" t="n">
        <f aca="false">I$18*I$53*I127</f>
        <v>-835131.076406848</v>
      </c>
      <c r="J128" s="53" t="n">
        <f aca="false">J$18*J$53*J127</f>
        <v>-847765.876201519</v>
      </c>
      <c r="K128" s="53" t="n">
        <f aca="false">K$18*K$53*K127</f>
        <v>-858204.433675488</v>
      </c>
      <c r="L128" s="53" t="n">
        <f aca="false">L$18*L$53*L127</f>
        <v>-866684.129567185</v>
      </c>
      <c r="M128" s="53" t="n">
        <f aca="false">M$18*M$53*M127</f>
        <v>-873425.617660943</v>
      </c>
      <c r="N128" s="53" t="n">
        <f aca="false">N$18*N$53*N127</f>
        <v>-878630.416861849</v>
      </c>
      <c r="O128" s="53" t="n">
        <f aca="false">O$18*O$53*O127</f>
        <v>-882479.673256569</v>
      </c>
      <c r="P128" s="53" t="n">
        <f aca="false">P$18*P$53*P127</f>
        <v>-885147.286149514</v>
      </c>
      <c r="Q128" s="53" t="n">
        <f aca="false">Q$18*Q$53*Q127</f>
        <v>-886788.678451167</v>
      </c>
      <c r="R128" s="53" t="n">
        <f aca="false">R$18*R$53*R127</f>
        <v>-887540.820504831</v>
      </c>
      <c r="S128" s="53" t="n">
        <f aca="false">S$18*S$53*S127</f>
        <v>-887524.229308593</v>
      </c>
      <c r="T128" s="53" t="n">
        <f aca="false">T$18*T$53*T127</f>
        <v>-886844.720656738</v>
      </c>
      <c r="U128" s="53" t="n">
        <f aca="false">U$18*U$53*U127</f>
        <v>-885594.878630593</v>
      </c>
      <c r="V128" s="53" t="n">
        <f aca="false">V$18*V$53*V127</f>
        <v>-883855.700861916</v>
      </c>
      <c r="W128" s="53" t="n">
        <f aca="false">W$18*W$53*W127</f>
        <v>-881697.888585764</v>
      </c>
      <c r="X128" s="53" t="n">
        <f aca="false">X$18*X$53*X127</f>
        <v>-879183.044166074</v>
      </c>
      <c r="Y128" s="53" t="n">
        <f aca="false">Y$18*Y$53*Y127</f>
        <v>-876364.779239806</v>
      </c>
      <c r="Z128" s="53" t="n">
        <f aca="false">Z$18*Z$53*Z127</f>
        <v>-873289.743906958</v>
      </c>
      <c r="AA128" s="53" t="n">
        <f aca="false">AA$18*AA$53*AA127</f>
        <v>-869998.596743609</v>
      </c>
      <c r="AB128" s="53" t="n">
        <f aca="false">AB$18*AB$53*AB127</f>
        <v>-866526.948960018</v>
      </c>
      <c r="AC128" s="53" t="n">
        <f aca="false">AC$18*AC$53*AC127</f>
        <v>-862906.336458335</v>
      </c>
      <c r="AD128" s="53" t="n">
        <f aca="false">AD$18*AD$53*AD127</f>
        <v>-859165.304865723</v>
      </c>
      <c r="AE128" s="53" t="n">
        <f aca="false">AE$18*AE$53*AE127</f>
        <v>-855313.511289589</v>
      </c>
      <c r="AF128" s="53" t="n">
        <f aca="false">AF$18*AF$53*AF127</f>
        <v>-851368.389864841</v>
      </c>
      <c r="AG128" s="53" t="n">
        <f aca="false">AG$18*AG$53*AG127</f>
        <v>-847348.921754544</v>
      </c>
      <c r="AH128" s="53" t="n">
        <f aca="false">AH$18*AH$53*AH127</f>
        <v>-843270.996548259</v>
      </c>
      <c r="AI128" s="53" t="n">
        <f aca="false">AI$18*AI$53*AI127</f>
        <v>-839148.008755396</v>
      </c>
      <c r="AJ128" s="53" t="n">
        <f aca="false">AJ$18*AJ$53*AJ127</f>
        <v>-834991.284412941</v>
      </c>
      <c r="AK128" s="53" t="n">
        <f aca="false">AK$18*AK$53*AK127</f>
        <v>-830810.400009591</v>
      </c>
      <c r="AL128" s="53" t="n">
        <f aca="false">AL$18*AL$53*AL127</f>
        <v>-826613.427361049</v>
      </c>
      <c r="AM128" s="53" t="n">
        <f aca="false">AM$18*AM$53*AM127</f>
        <v>-822407.120899393</v>
      </c>
      <c r="AN128" s="53" t="n">
        <f aca="false">AN$18*AN$53*AN127</f>
        <v>-818197.052226175</v>
      </c>
      <c r="AO128" s="53" t="n">
        <f aca="false">AO$18*AO$53*AO127</f>
        <v>-813987.653059729</v>
      </c>
      <c r="AP128" s="53" t="n">
        <f aca="false">AP$18*AP$53*AP127</f>
        <v>-809783.824560124</v>
      </c>
      <c r="AQ128" s="53" t="n">
        <f aca="false">AQ$18*AQ$53*AQ127</f>
        <v>-805590.210850139</v>
      </c>
      <c r="AR128" s="53" t="n">
        <f aca="false">AR$18*AR$53*AR127</f>
        <v>-801410.138386493</v>
      </c>
      <c r="AS128" s="53" t="n">
        <f aca="false">AS$18*AS$53*AS127</f>
        <v>-797245.996560577</v>
      </c>
      <c r="AT128" s="53" t="n">
        <f aca="false">AT$18*AT$53*AT127</f>
        <v>-793099.596404877</v>
      </c>
      <c r="AU128" s="53" t="n">
        <f aca="false">AU$18*AU$53*AU127</f>
        <v>-788972.477523728</v>
      </c>
      <c r="AV128" s="53" t="n">
        <f aca="false">AV$18*AV$53*AV127</f>
        <v>-784866.174954661</v>
      </c>
      <c r="AW128" s="53" t="n">
        <f aca="false">AW$18*AW$53*AW127</f>
        <v>-780782.494043933</v>
      </c>
      <c r="AX128" s="53" t="n">
        <f aca="false">AX$18*AX$53*AX127</f>
        <v>-776723.868058495</v>
      </c>
      <c r="AY128" s="53" t="n">
        <f aca="false">AY$18*AY$53*AY127</f>
        <v>-772693.898927754</v>
      </c>
      <c r="AZ128" s="53" t="n">
        <f aca="false">AZ$18*AZ$53*AZ127</f>
        <v>-768177.013556615</v>
      </c>
      <c r="BA128" s="53" t="n">
        <f aca="false">BA$18*BA$53*BA127</f>
        <v>-764316.305227854</v>
      </c>
      <c r="BB128" s="53" t="n">
        <f aca="false">BB$18*BB$53*BB127</f>
        <v>-760437.320744046</v>
      </c>
      <c r="BC128" s="53" t="n">
        <f aca="false">BC$18*BC$53*BC127</f>
        <v>-756551.116724611</v>
      </c>
      <c r="BD128" s="53" t="n">
        <f aca="false">BD$18*BD$53*BD127</f>
        <v>-752666.23110512</v>
      </c>
      <c r="BE128" s="53" t="n">
        <f aca="false">BE$18*BE$53*BE127</f>
        <v>-748789.21250296</v>
      </c>
      <c r="BF128" s="53" t="n">
        <f aca="false">BF$18*BF$53*BF127</f>
        <v>-744925.139131703</v>
      </c>
      <c r="BG128" s="53" t="n">
        <f aca="false">BG$18*BG$53*BG127</f>
        <v>-741078.036635134</v>
      </c>
      <c r="BH128" s="53" t="n">
        <f aca="false">BH$18*BH$53*BH127</f>
        <v>-737251.167680267</v>
      </c>
      <c r="BI128" s="53" t="n">
        <f aca="false">BI$18*BI$53*BI127</f>
        <v>-733447.207225346</v>
      </c>
      <c r="BJ128" s="54"/>
      <c r="BK128" s="54"/>
      <c r="BL128" s="54"/>
      <c r="BM128" s="54"/>
      <c r="BN128" s="54"/>
      <c r="BO128" s="54"/>
      <c r="BP128" s="54"/>
      <c r="BQ128" s="54"/>
      <c r="BR128" s="54"/>
      <c r="BS128" s="54"/>
      <c r="BT128" s="54"/>
      <c r="BU128" s="54"/>
      <c r="BV128" s="54"/>
      <c r="BW128" s="54"/>
      <c r="BX128" s="54"/>
      <c r="BY128" s="54"/>
      <c r="BZ128" s="54"/>
      <c r="CA128" s="54"/>
      <c r="CB128" s="54"/>
      <c r="CC128" s="54"/>
      <c r="CD128" s="54"/>
      <c r="CE128" s="54"/>
      <c r="CF128" s="54"/>
      <c r="CG128" s="54"/>
      <c r="CH128" s="54"/>
      <c r="CI128" s="54"/>
      <c r="CJ128" s="54"/>
      <c r="CK128" s="54"/>
      <c r="CL128" s="54"/>
      <c r="CM128" s="54"/>
      <c r="CN128" s="54"/>
      <c r="CO128" s="54"/>
      <c r="CP128" s="54"/>
      <c r="CQ128" s="54"/>
      <c r="CR128" s="54"/>
      <c r="CS128" s="54"/>
      <c r="CT128" s="54"/>
      <c r="CU128" s="54"/>
      <c r="CV128" s="54"/>
      <c r="CW128" s="54"/>
      <c r="CX128" s="54"/>
      <c r="CY128" s="54"/>
      <c r="CZ128" s="54"/>
      <c r="DA128" s="54"/>
      <c r="DB128" s="54"/>
      <c r="DC128" s="54"/>
      <c r="DD128" s="54"/>
      <c r="DE128" s="54"/>
      <c r="DF128" s="54"/>
      <c r="DG128" s="54"/>
      <c r="DH128" s="54"/>
      <c r="DI128" s="54"/>
      <c r="DJ128" s="54"/>
      <c r="DK128" s="54"/>
      <c r="DL128" s="54"/>
      <c r="DM128" s="54"/>
      <c r="DN128" s="54"/>
      <c r="DO128" s="54"/>
      <c r="DP128" s="54"/>
      <c r="DQ128" s="54"/>
      <c r="DR128" s="54"/>
      <c r="DS128" s="54"/>
      <c r="DT128" s="54"/>
    </row>
    <row r="129" customFormat="false" ht="16.5" hidden="false" customHeight="false" outlineLevel="0" collapsed="false">
      <c r="A129" s="89" t="str">
        <f aca="false">Base!A129</f>
        <v>Discounted utility (in trillions 2000$) </v>
      </c>
      <c r="B129" s="132" t="n">
        <f aca="false">SUM(B128:DQ128)*5*B49+B50</f>
        <v>-4029937.39797419</v>
      </c>
      <c r="C129" s="91" t="n">
        <v>30700.3947270829</v>
      </c>
      <c r="D129" s="91" t="n">
        <f aca="false">+B129-C129</f>
        <v>-4060637.79270127</v>
      </c>
      <c r="E129" s="47"/>
      <c r="F129" s="47" t="n">
        <f aca="false">+B129+B163</f>
        <v>-4014598.19969781</v>
      </c>
      <c r="G129" s="47"/>
      <c r="H129" s="47"/>
      <c r="I129" s="47"/>
      <c r="J129" s="47"/>
      <c r="K129" s="47"/>
      <c r="L129" s="47"/>
      <c r="M129" s="47"/>
      <c r="N129" s="47"/>
      <c r="O129" s="47"/>
      <c r="P129" s="47"/>
      <c r="Q129" s="47"/>
      <c r="R129" s="47"/>
      <c r="S129" s="47"/>
      <c r="T129" s="47"/>
      <c r="U129" s="47" t="n">
        <f aca="false">+D129</f>
        <v>-4060637.79270127</v>
      </c>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c r="AW129" s="47"/>
      <c r="AX129" s="47"/>
      <c r="AY129" s="47"/>
      <c r="AZ129" s="47"/>
      <c r="BA129" s="47"/>
      <c r="BB129" s="47"/>
      <c r="BC129" s="47"/>
      <c r="BD129" s="47"/>
      <c r="BE129" s="47"/>
      <c r="BF129" s="47"/>
      <c r="BG129" s="47"/>
      <c r="BH129" s="47"/>
      <c r="BI129" s="47"/>
    </row>
    <row r="130" customFormat="false" ht="23.25" hidden="false" customHeight="false" outlineLevel="0" collapsed="false">
      <c r="A130" s="92" t="str">
        <f aca="false">Base!A130</f>
        <v>Control variables: Optimized for 2015 and beyond.</v>
      </c>
      <c r="B130" s="53"/>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c r="AW130" s="47"/>
      <c r="AX130" s="47"/>
      <c r="AY130" s="47"/>
      <c r="AZ130" s="47"/>
      <c r="BA130" s="47"/>
      <c r="BB130" s="47"/>
      <c r="BC130" s="47"/>
      <c r="BD130" s="47"/>
      <c r="BE130" s="47"/>
      <c r="BF130" s="47"/>
      <c r="BG130" s="47"/>
      <c r="BH130" s="47"/>
      <c r="BI130" s="47"/>
    </row>
    <row r="131" s="100" customFormat="true" ht="17.25" hidden="false" customHeight="false" outlineLevel="0" collapsed="false">
      <c r="A131" s="100" t="str">
        <f aca="false">Base!A131</f>
        <v>Savings Rate (fraction of gross output)</v>
      </c>
      <c r="B131" s="98" t="n">
        <v>0.34123721</v>
      </c>
      <c r="C131" s="98" t="n">
        <v>0.3296886542</v>
      </c>
      <c r="D131" s="98" t="n">
        <v>0.3221169118</v>
      </c>
      <c r="E131" s="98" t="n">
        <v>0.3170578165</v>
      </c>
      <c r="F131" s="98" t="n">
        <v>0.3135985899</v>
      </c>
      <c r="G131" s="98" t="n">
        <v>0.3111897389</v>
      </c>
      <c r="H131" s="98" t="n">
        <v>0.3094942483</v>
      </c>
      <c r="I131" s="98" t="n">
        <v>0.3082908597</v>
      </c>
      <c r="J131" s="98" t="n">
        <v>0.307413461</v>
      </c>
      <c r="K131" s="98" t="n">
        <v>0.3067089201</v>
      </c>
      <c r="L131" s="98" t="n">
        <v>0.3059993179</v>
      </c>
      <c r="M131" s="98" t="n">
        <v>0.3050353164</v>
      </c>
      <c r="N131" s="98" t="n">
        <v>0.3034233774</v>
      </c>
      <c r="O131" s="98" t="n">
        <v>0.3028370995</v>
      </c>
      <c r="P131" s="98" t="n">
        <v>0.3023653127</v>
      </c>
      <c r="Q131" s="98" t="n">
        <v>0.3018753821</v>
      </c>
      <c r="R131" s="98" t="n">
        <v>0.3014026425</v>
      </c>
      <c r="S131" s="98" t="n">
        <v>0.3009630641</v>
      </c>
      <c r="T131" s="98" t="n">
        <v>0.3005623012</v>
      </c>
      <c r="U131" s="98" t="n">
        <v>0.300211045</v>
      </c>
      <c r="V131" s="98" t="n">
        <v>0.2999087879</v>
      </c>
      <c r="W131" s="98" t="n">
        <v>0.299657617</v>
      </c>
      <c r="X131" s="98" t="n">
        <v>0.2994646433</v>
      </c>
      <c r="Y131" s="98" t="n">
        <v>0.2993457735</v>
      </c>
      <c r="Z131" s="98" t="n">
        <v>0.299332054</v>
      </c>
      <c r="AA131" s="98" t="n">
        <v>0.2994805779</v>
      </c>
      <c r="AB131" s="98" t="n">
        <v>0.2998932657</v>
      </c>
      <c r="AC131" s="98" t="n">
        <v>0.3007489624</v>
      </c>
      <c r="AD131" s="98" t="n">
        <v>0.3023574824</v>
      </c>
      <c r="AE131" s="98" t="n">
        <v>0.2998875928</v>
      </c>
      <c r="AF131" s="98" t="n">
        <v>0.2997256622</v>
      </c>
      <c r="AG131" s="98" t="n">
        <v>0.2995258744</v>
      </c>
      <c r="AH131" s="98" t="n">
        <v>0.2993099678</v>
      </c>
      <c r="AI131" s="98" t="n">
        <v>0.2990899542</v>
      </c>
      <c r="AJ131" s="98" t="n">
        <v>0.2988711295</v>
      </c>
      <c r="AK131" s="98" t="n">
        <v>0.2986527713</v>
      </c>
      <c r="AL131" s="98" t="n">
        <v>0.2984270145</v>
      </c>
      <c r="AM131" s="98" t="n">
        <v>0.2981757957</v>
      </c>
      <c r="AN131" s="98" t="n">
        <v>0.2978651478</v>
      </c>
      <c r="AO131" s="98" t="n">
        <v>0.2977506861</v>
      </c>
      <c r="AP131" s="98" t="n">
        <v>0.2977681858</v>
      </c>
      <c r="AQ131" s="98" t="n">
        <v>0.2977657761</v>
      </c>
      <c r="AR131" s="98" t="n">
        <v>0.2977613655</v>
      </c>
      <c r="AS131" s="98" t="n">
        <v>0.2977820922</v>
      </c>
      <c r="AT131" s="98" t="n">
        <v>0.2978636346</v>
      </c>
      <c r="AU131" s="98" t="n">
        <v>0.2980567279</v>
      </c>
      <c r="AV131" s="98" t="n">
        <v>0.2984420995</v>
      </c>
      <c r="AW131" s="98" t="n">
        <v>0.2991561023</v>
      </c>
      <c r="AX131" s="98" t="n">
        <v>0.300432368</v>
      </c>
      <c r="AY131" s="98" t="n">
        <v>0.302668563</v>
      </c>
      <c r="AZ131" s="98" t="n">
        <v>0.2582781457</v>
      </c>
      <c r="BA131" s="98" t="n">
        <v>0.2582781457</v>
      </c>
      <c r="BB131" s="98" t="n">
        <v>0.2582781457</v>
      </c>
      <c r="BC131" s="98" t="n">
        <v>0.2582781457</v>
      </c>
      <c r="BD131" s="98" t="n">
        <v>0.2582781457</v>
      </c>
      <c r="BE131" s="98" t="n">
        <v>0.2582781457</v>
      </c>
      <c r="BF131" s="98" t="n">
        <v>0.2582781457</v>
      </c>
      <c r="BG131" s="98" t="n">
        <v>0.2582781457</v>
      </c>
      <c r="BH131" s="98" t="n">
        <v>0.2582781457</v>
      </c>
      <c r="BI131" s="98" t="n">
        <v>0.2582781457</v>
      </c>
      <c r="BJ131" s="99"/>
      <c r="BK131" s="99"/>
      <c r="BL131" s="99"/>
      <c r="BM131" s="99"/>
      <c r="BN131" s="99"/>
      <c r="BO131" s="99"/>
      <c r="BP131" s="99"/>
      <c r="BQ131" s="99"/>
      <c r="BR131" s="99"/>
      <c r="BS131" s="99"/>
      <c r="BT131" s="99"/>
      <c r="BU131" s="99"/>
      <c r="BV131" s="99"/>
      <c r="BW131" s="99"/>
      <c r="BX131" s="99"/>
      <c r="BY131" s="99"/>
      <c r="BZ131" s="99"/>
      <c r="CA131" s="99"/>
      <c r="CB131" s="99"/>
      <c r="CC131" s="99"/>
      <c r="CD131" s="99"/>
      <c r="CE131" s="99"/>
      <c r="CF131" s="99"/>
      <c r="CG131" s="99"/>
      <c r="CH131" s="99"/>
      <c r="CI131" s="99"/>
      <c r="CJ131" s="99"/>
      <c r="CK131" s="99"/>
      <c r="CL131" s="99"/>
      <c r="CM131" s="99"/>
      <c r="CN131" s="99"/>
      <c r="CO131" s="99"/>
      <c r="CP131" s="99"/>
      <c r="CQ131" s="99"/>
      <c r="CR131" s="99"/>
      <c r="CS131" s="99"/>
      <c r="CT131" s="99"/>
      <c r="CU131" s="99"/>
      <c r="CV131" s="99"/>
      <c r="CW131" s="99"/>
      <c r="CX131" s="99"/>
      <c r="CY131" s="99"/>
      <c r="CZ131" s="99"/>
      <c r="DA131" s="99"/>
      <c r="DB131" s="99"/>
      <c r="DC131" s="99"/>
      <c r="DD131" s="99"/>
      <c r="DE131" s="99"/>
      <c r="DF131" s="99"/>
      <c r="DG131" s="99"/>
      <c r="DH131" s="99"/>
      <c r="DI131" s="99"/>
      <c r="DJ131" s="99"/>
      <c r="DK131" s="99"/>
      <c r="DL131" s="99"/>
      <c r="DM131" s="99"/>
      <c r="DN131" s="99"/>
      <c r="DO131" s="99"/>
      <c r="DP131" s="99"/>
      <c r="DQ131" s="99"/>
      <c r="DR131" s="99"/>
      <c r="DS131" s="99"/>
      <c r="DT131" s="99"/>
    </row>
    <row r="132" s="100" customFormat="true" ht="16.5" hidden="false" customHeight="false" outlineLevel="0" collapsed="false">
      <c r="A132" s="96" t="str">
        <f aca="false">Base!A132</f>
        <v>Carbon price (per t CO2)</v>
      </c>
      <c r="B132" s="98" t="n">
        <v>74.4884724649</v>
      </c>
      <c r="C132" s="98" t="n">
        <v>88.8801256929</v>
      </c>
      <c r="D132" s="98" t="n">
        <v>102.6743337371</v>
      </c>
      <c r="E132" s="98" t="n">
        <v>116.3205446801</v>
      </c>
      <c r="F132" s="98" t="n">
        <v>130.0916439712</v>
      </c>
      <c r="G132" s="98" t="n">
        <v>144.1369443627</v>
      </c>
      <c r="H132" s="98" t="n">
        <v>158.5232873872</v>
      </c>
      <c r="I132" s="98" t="n">
        <v>173.2630866846</v>
      </c>
      <c r="J132" s="98" t="n">
        <v>188.3326395512</v>
      </c>
      <c r="K132" s="98" t="n">
        <v>203.6842193729</v>
      </c>
      <c r="L132" s="98" t="n">
        <v>219.2550427207</v>
      </c>
      <c r="M132" s="98" t="n">
        <v>234.9762274862</v>
      </c>
      <c r="N132" s="98" t="n">
        <v>250.7858586913</v>
      </c>
      <c r="O132" s="98" t="n">
        <v>247.5246451903</v>
      </c>
      <c r="P132" s="98" t="n">
        <v>241.3365290605</v>
      </c>
      <c r="Q132" s="98" t="n">
        <v>235.303115834</v>
      </c>
      <c r="R132" s="98" t="n">
        <v>229.4205379381</v>
      </c>
      <c r="S132" s="98" t="n">
        <v>223.6850244897</v>
      </c>
      <c r="T132" s="98" t="n">
        <v>218.0928988774</v>
      </c>
      <c r="U132" s="98" t="n">
        <v>212.6405764055</v>
      </c>
      <c r="V132" s="98" t="n">
        <v>207.3245619954</v>
      </c>
      <c r="W132" s="98" t="n">
        <v>202.1414479455</v>
      </c>
      <c r="X132" s="98" t="n">
        <v>197.0879117468</v>
      </c>
      <c r="Y132" s="98" t="n">
        <v>192.1607139532</v>
      </c>
      <c r="Z132" s="98" t="n">
        <v>187.3566961043</v>
      </c>
      <c r="AA132" s="98" t="n">
        <v>182.6727787017</v>
      </c>
      <c r="AB132" s="98" t="n">
        <v>178.1059592342</v>
      </c>
      <c r="AC132" s="98" t="n">
        <v>173.6533102533</v>
      </c>
      <c r="AD132" s="98" t="n">
        <v>169.311977497</v>
      </c>
      <c r="AE132" s="98" t="n">
        <v>229.2020727148</v>
      </c>
      <c r="AF132" s="98" t="n">
        <v>223.472020897</v>
      </c>
      <c r="AG132" s="98" t="n">
        <v>217.8852203745</v>
      </c>
      <c r="AH132" s="98" t="n">
        <v>212.4380898652</v>
      </c>
      <c r="AI132" s="98" t="n">
        <v>207.1271376185</v>
      </c>
      <c r="AJ132" s="98" t="n">
        <v>201.9489591781</v>
      </c>
      <c r="AK132" s="98" t="n">
        <v>196.9002351986</v>
      </c>
      <c r="AL132" s="98" t="n">
        <v>191.9777293187</v>
      </c>
      <c r="AM132" s="98" t="n">
        <v>187.1782860857</v>
      </c>
      <c r="AN132" s="98" t="n">
        <v>182.4988289336</v>
      </c>
      <c r="AO132" s="98" t="n">
        <v>170.6051268899</v>
      </c>
      <c r="AP132" s="98" t="n">
        <v>155.3704558193</v>
      </c>
      <c r="AQ132" s="98" t="n">
        <v>143.2478713555</v>
      </c>
      <c r="AR132" s="98" t="n">
        <v>134.1357425179</v>
      </c>
      <c r="AS132" s="98" t="n">
        <v>127.5683179426</v>
      </c>
      <c r="AT132" s="98" t="n">
        <v>122.9309575615</v>
      </c>
      <c r="AU132" s="98" t="n">
        <v>119.6016124379</v>
      </c>
      <c r="AV132" s="98" t="n">
        <v>117.0110839552</v>
      </c>
      <c r="AW132" s="98" t="n">
        <v>114.6473611255</v>
      </c>
      <c r="AX132" s="98" t="n">
        <v>112.0315126055</v>
      </c>
      <c r="AY132" s="98" t="n">
        <v>108.6869016405</v>
      </c>
      <c r="AZ132" s="98" t="n">
        <v>108.5490066515</v>
      </c>
      <c r="BA132" s="98" t="n">
        <v>100.6492763408</v>
      </c>
      <c r="BB132" s="98" t="n">
        <v>91.5850728709</v>
      </c>
      <c r="BC132" s="98" t="n">
        <v>80.7597426282</v>
      </c>
      <c r="BD132" s="98" t="n">
        <v>67.8844397183</v>
      </c>
      <c r="BE132" s="98" t="n">
        <v>53.1498785256</v>
      </c>
      <c r="BF132" s="98" t="n">
        <v>37.3412578787</v>
      </c>
      <c r="BG132" s="98" t="n">
        <v>21.8436643132</v>
      </c>
      <c r="BH132" s="98" t="n">
        <v>8.568497974</v>
      </c>
      <c r="BI132" s="98" t="n">
        <v>4.8734E-006</v>
      </c>
      <c r="BJ132" s="99"/>
      <c r="BK132" s="99"/>
      <c r="BL132" s="99"/>
      <c r="BM132" s="99"/>
      <c r="BN132" s="99"/>
      <c r="BO132" s="99"/>
      <c r="BP132" s="99"/>
      <c r="BQ132" s="99"/>
      <c r="BR132" s="99"/>
      <c r="BS132" s="99"/>
      <c r="BT132" s="99"/>
      <c r="BU132" s="99"/>
      <c r="BV132" s="99"/>
      <c r="BW132" s="99"/>
      <c r="BX132" s="99"/>
      <c r="BY132" s="99"/>
      <c r="BZ132" s="99"/>
      <c r="CA132" s="99"/>
      <c r="CB132" s="99"/>
      <c r="CC132" s="99"/>
      <c r="CD132" s="99"/>
      <c r="CE132" s="99"/>
      <c r="CF132" s="99"/>
      <c r="CG132" s="99"/>
      <c r="CH132" s="99"/>
      <c r="CI132" s="99"/>
      <c r="CJ132" s="99"/>
      <c r="CK132" s="99"/>
      <c r="CL132" s="99"/>
      <c r="CM132" s="99"/>
      <c r="CN132" s="99"/>
      <c r="CO132" s="99"/>
      <c r="CP132" s="99"/>
      <c r="CQ132" s="99"/>
      <c r="CR132" s="99"/>
      <c r="CS132" s="99"/>
      <c r="CT132" s="99"/>
      <c r="CU132" s="99"/>
      <c r="CV132" s="99"/>
      <c r="CW132" s="99"/>
      <c r="CX132" s="99"/>
      <c r="CY132" s="99"/>
      <c r="CZ132" s="99"/>
      <c r="DA132" s="99"/>
      <c r="DB132" s="99"/>
      <c r="DC132" s="99"/>
      <c r="DD132" s="99"/>
      <c r="DE132" s="99"/>
      <c r="DF132" s="99"/>
      <c r="DG132" s="99"/>
      <c r="DH132" s="99"/>
      <c r="DI132" s="99"/>
      <c r="DJ132" s="99"/>
      <c r="DK132" s="99"/>
      <c r="DL132" s="99"/>
      <c r="DM132" s="99"/>
      <c r="DN132" s="99"/>
      <c r="DO132" s="99"/>
      <c r="DP132" s="99"/>
      <c r="DQ132" s="99"/>
      <c r="DR132" s="99"/>
      <c r="DS132" s="99"/>
      <c r="DT132" s="99"/>
    </row>
    <row r="133" s="47" customFormat="true" ht="16.5" hidden="false" customHeight="false" outlineLevel="0" collapsed="false">
      <c r="A133" s="47" t="str">
        <f aca="false">Base!A133</f>
        <v>Carbon price (per ton CO2 plus Hotelling rent)</v>
      </c>
      <c r="B133" s="53" t="n">
        <f aca="false">+MIN(B132,B34)</f>
        <v>74.4884724649</v>
      </c>
      <c r="C133" s="53" t="n">
        <f aca="false">+MIN(C132,C34)</f>
        <v>88.8801256929</v>
      </c>
      <c r="D133" s="53" t="n">
        <f aca="false">+MIN(D132,D34)</f>
        <v>102.6743337371</v>
      </c>
      <c r="E133" s="53" t="n">
        <f aca="false">+MIN(E132,E34)</f>
        <v>116.3205446801</v>
      </c>
      <c r="F133" s="53" t="n">
        <f aca="false">+MIN(F132,F34)</f>
        <v>130.0916439712</v>
      </c>
      <c r="G133" s="53" t="n">
        <f aca="false">+MIN(G132,G34)</f>
        <v>144.1369443627</v>
      </c>
      <c r="H133" s="53" t="n">
        <f aca="false">+MIN(H132,H34)</f>
        <v>158.5232873872</v>
      </c>
      <c r="I133" s="53" t="n">
        <f aca="false">+MIN(I132,I34)</f>
        <v>173.2630866846</v>
      </c>
      <c r="J133" s="53" t="n">
        <f aca="false">+MIN(J132,J34)</f>
        <v>188.3326395512</v>
      </c>
      <c r="K133" s="53" t="n">
        <f aca="false">+MIN(K132,K34)</f>
        <v>203.6842193729</v>
      </c>
      <c r="L133" s="53" t="n">
        <f aca="false">+MIN(L132,L34)</f>
        <v>219.2550427207</v>
      </c>
      <c r="M133" s="53" t="n">
        <f aca="false">+MIN(M132,M34)</f>
        <v>234.9762274862</v>
      </c>
      <c r="N133" s="53" t="n">
        <f aca="false">+MIN(N132,N34)</f>
        <v>250.7858586913</v>
      </c>
      <c r="O133" s="53" t="n">
        <f aca="false">+MIN(O132,O34)</f>
        <v>247.524645190259</v>
      </c>
      <c r="P133" s="53" t="n">
        <f aca="false">+MIN(P132,P34)</f>
        <v>241.3365290605</v>
      </c>
      <c r="Q133" s="53" t="n">
        <f aca="false">+MIN(Q132,Q34)</f>
        <v>235.30311583399</v>
      </c>
      <c r="R133" s="53" t="n">
        <f aca="false">+MIN(R132,R34)</f>
        <v>229.4205379381</v>
      </c>
      <c r="S133" s="53" t="n">
        <f aca="false">+MIN(S132,S34)</f>
        <v>223.685024489686</v>
      </c>
      <c r="T133" s="53" t="n">
        <f aca="false">+MIN(T132,T34)</f>
        <v>218.0928988774</v>
      </c>
      <c r="U133" s="53" t="n">
        <f aca="false">+MIN(U132,U34)</f>
        <v>212.6405764055</v>
      </c>
      <c r="V133" s="53" t="n">
        <f aca="false">+MIN(V132,V34)</f>
        <v>207.32456199537</v>
      </c>
      <c r="W133" s="53" t="n">
        <f aca="false">+MIN(W132,W34)</f>
        <v>202.141447945486</v>
      </c>
      <c r="X133" s="53" t="n">
        <f aca="false">+MIN(X132,X34)</f>
        <v>197.0879117468</v>
      </c>
      <c r="Y133" s="53" t="n">
        <f aca="false">+MIN(Y132,Y34)</f>
        <v>192.160713953178</v>
      </c>
      <c r="Z133" s="53" t="n">
        <f aca="false">+MIN(Z132,Z34)</f>
        <v>187.3566961043</v>
      </c>
      <c r="AA133" s="53" t="n">
        <f aca="false">+MIN(AA132,AA34)</f>
        <v>182.6727787017</v>
      </c>
      <c r="AB133" s="53" t="n">
        <f aca="false">+MIN(AB132,AB34)</f>
        <v>178.105959234196</v>
      </c>
      <c r="AC133" s="53" t="n">
        <f aca="false">+MIN(AC132,AC34)</f>
        <v>173.6533102533</v>
      </c>
      <c r="AD133" s="53" t="n">
        <f aca="false">+MIN(AD132,AD34)</f>
        <v>169.311977497</v>
      </c>
      <c r="AE133" s="53" t="n">
        <f aca="false">+MIN(AE132,AE34)</f>
        <v>165.079178059582</v>
      </c>
      <c r="AF133" s="53" t="n">
        <f aca="false">+MIN(AF132,AF34)</f>
        <v>160.952198608093</v>
      </c>
      <c r="AG133" s="53" t="n">
        <f aca="false">+MIN(AG132,AG34)</f>
        <v>156.928393642891</v>
      </c>
      <c r="AH133" s="53" t="n">
        <f aca="false">+MIN(AH132,AH34)</f>
        <v>153.005183801818</v>
      </c>
      <c r="AI133" s="53" t="n">
        <f aca="false">+MIN(AI132,AI34)</f>
        <v>149.180054206773</v>
      </c>
      <c r="AJ133" s="53" t="n">
        <f aca="false">+MIN(AJ132,AJ34)</f>
        <v>145.450552851603</v>
      </c>
      <c r="AK133" s="53" t="n">
        <f aca="false">+MIN(AK132,AK34)</f>
        <v>141.814289030313</v>
      </c>
      <c r="AL133" s="53" t="n">
        <f aca="false">+MIN(AL132,AL34)</f>
        <v>138.268931804556</v>
      </c>
      <c r="AM133" s="53" t="n">
        <f aca="false">+MIN(AM132,AM34)</f>
        <v>134.812208509442</v>
      </c>
      <c r="AN133" s="53" t="n">
        <f aca="false">+MIN(AN132,AN34)</f>
        <v>131.441903296706</v>
      </c>
      <c r="AO133" s="53" t="n">
        <f aca="false">+MIN(AO132,AO34)</f>
        <v>128.155855714288</v>
      </c>
      <c r="AP133" s="53" t="n">
        <f aca="false">+MIN(AP132,AP34)</f>
        <v>124.951959321431</v>
      </c>
      <c r="AQ133" s="53" t="n">
        <f aca="false">+MIN(AQ132,AQ34)</f>
        <v>121.828160338395</v>
      </c>
      <c r="AR133" s="53" t="n">
        <f aca="false">+MIN(AR132,AR34)</f>
        <v>118.782456329935</v>
      </c>
      <c r="AS133" s="53" t="n">
        <f aca="false">+MIN(AS132,AS34)</f>
        <v>115.812894921687</v>
      </c>
      <c r="AT133" s="53" t="n">
        <f aca="false">+MIN(AT132,AT34)</f>
        <v>112.917572548645</v>
      </c>
      <c r="AU133" s="53" t="n">
        <f aca="false">+MIN(AU132,AU34)</f>
        <v>110.094633234928</v>
      </c>
      <c r="AV133" s="53" t="n">
        <f aca="false">+MIN(AV132,AV34)</f>
        <v>107.342267404055</v>
      </c>
      <c r="AW133" s="53" t="n">
        <f aca="false">+MIN(AW132,AW34)</f>
        <v>104.658710718954</v>
      </c>
      <c r="AX133" s="53" t="n">
        <f aca="false">+MIN(AX132,AX34)</f>
        <v>102.04224295098</v>
      </c>
      <c r="AY133" s="53" t="n">
        <f aca="false">+MIN(AY132,AY34)</f>
        <v>99.4911868772055</v>
      </c>
      <c r="AZ133" s="53" t="n">
        <f aca="false">+MIN(AZ132,AZ34)</f>
        <v>97.0039072052753</v>
      </c>
      <c r="BA133" s="53" t="n">
        <f aca="false">+MIN(BA132,BA34)</f>
        <v>94.5788095251435</v>
      </c>
      <c r="BB133" s="53" t="n">
        <f aca="false">+MIN(BB132,BB34)</f>
        <v>91.5850728709</v>
      </c>
      <c r="BC133" s="53" t="n">
        <f aca="false">+MIN(BC132,BC34)</f>
        <v>80.7597426282</v>
      </c>
      <c r="BD133" s="53" t="n">
        <f aca="false">+MIN(BD132,BD34)</f>
        <v>67.8844397183</v>
      </c>
      <c r="BE133" s="53" t="n">
        <f aca="false">+MIN(BE132,BE34)</f>
        <v>53.1498785256</v>
      </c>
      <c r="BF133" s="53" t="n">
        <f aca="false">+MIN(BF132,BF34)</f>
        <v>37.3412578787</v>
      </c>
      <c r="BG133" s="53" t="n">
        <f aca="false">+MIN(BG132,BG34)</f>
        <v>21.8436643132</v>
      </c>
      <c r="BH133" s="53" t="n">
        <f aca="false">+MIN(BH132,BH34)</f>
        <v>8.568497974</v>
      </c>
      <c r="BI133" s="53" t="n">
        <f aca="false">+MIN(BI132,BI34)</f>
        <v>4.8734E-006</v>
      </c>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53"/>
      <c r="CH133" s="53"/>
      <c r="CI133" s="53"/>
      <c r="CJ133" s="53"/>
      <c r="CK133" s="53"/>
      <c r="CL133" s="53"/>
      <c r="CM133" s="53"/>
      <c r="CN133" s="53"/>
      <c r="CO133" s="53"/>
      <c r="CP133" s="53"/>
      <c r="CQ133" s="53"/>
      <c r="CR133" s="53"/>
      <c r="CS133" s="53"/>
      <c r="CT133" s="53"/>
      <c r="CU133" s="53"/>
      <c r="CV133" s="53"/>
      <c r="CW133" s="53"/>
      <c r="CX133" s="53"/>
      <c r="CY133" s="53"/>
      <c r="CZ133" s="53"/>
      <c r="DA133" s="53"/>
      <c r="DB133" s="53"/>
      <c r="DC133" s="53"/>
      <c r="DD133" s="53"/>
      <c r="DE133" s="53"/>
      <c r="DF133" s="53"/>
      <c r="DG133" s="53"/>
      <c r="DH133" s="53"/>
      <c r="DI133" s="53"/>
      <c r="DJ133" s="53"/>
      <c r="DK133" s="53"/>
      <c r="DL133" s="53"/>
      <c r="DM133" s="53"/>
      <c r="DN133" s="53"/>
      <c r="DO133" s="53"/>
      <c r="DP133" s="53"/>
      <c r="DQ133" s="53"/>
      <c r="DR133" s="53"/>
      <c r="DS133" s="53"/>
      <c r="DT133" s="53"/>
    </row>
    <row r="134" s="47" customFormat="true" ht="13.15" hidden="false" customHeight="true" outlineLevel="0" collapsed="false">
      <c r="A134" s="49" t="str">
        <f aca="false">Base!A134</f>
        <v>    Carbon price [per t C]</v>
      </c>
      <c r="B134" s="53" t="n">
        <f aca="false">+B132*3.666</f>
        <v>273.074740056323</v>
      </c>
      <c r="C134" s="53" t="n">
        <f aca="false">+C132*3.666</f>
        <v>325.834540790171</v>
      </c>
      <c r="D134" s="53" t="n">
        <f aca="false">+D132*3.666</f>
        <v>376.404107480209</v>
      </c>
      <c r="E134" s="53" t="n">
        <f aca="false">+E132*3.666</f>
        <v>426.431116797247</v>
      </c>
      <c r="F134" s="53" t="n">
        <f aca="false">+F132*3.666</f>
        <v>476.915966798419</v>
      </c>
      <c r="G134" s="53" t="n">
        <f aca="false">+G132*3.666</f>
        <v>528.406038033658</v>
      </c>
      <c r="H134" s="53" t="n">
        <f aca="false">+H132*3.666</f>
        <v>581.146371561475</v>
      </c>
      <c r="I134" s="53" t="n">
        <f aca="false">+I132*3.666</f>
        <v>635.182475785744</v>
      </c>
      <c r="J134" s="53" t="n">
        <f aca="false">+J132*3.666</f>
        <v>690.427456594699</v>
      </c>
      <c r="K134" s="53" t="n">
        <f aca="false">+K132*3.666</f>
        <v>746.706348221051</v>
      </c>
      <c r="L134" s="53" t="n">
        <f aca="false">+L132*3.666</f>
        <v>803.788986614086</v>
      </c>
      <c r="M134" s="53" t="n">
        <f aca="false">+M132*3.666</f>
        <v>861.422849964409</v>
      </c>
      <c r="N134" s="53" t="n">
        <f aca="false">+N132*3.666</f>
        <v>919.380957962306</v>
      </c>
      <c r="O134" s="53" t="n">
        <f aca="false">+O132*3.666</f>
        <v>907.42534926764</v>
      </c>
      <c r="P134" s="53" t="n">
        <f aca="false">+P132*3.666</f>
        <v>884.739715535793</v>
      </c>
      <c r="Q134" s="53" t="n">
        <f aca="false">+Q132*3.666</f>
        <v>862.621222647444</v>
      </c>
      <c r="R134" s="53" t="n">
        <f aca="false">+R132*3.666</f>
        <v>841.055692081075</v>
      </c>
      <c r="S134" s="53" t="n">
        <f aca="false">+S132*3.666</f>
        <v>820.02929977924</v>
      </c>
      <c r="T134" s="53" t="n">
        <f aca="false">+T132*3.666</f>
        <v>799.528567284548</v>
      </c>
      <c r="U134" s="53" t="n">
        <f aca="false">+U132*3.666</f>
        <v>779.540353102563</v>
      </c>
      <c r="V134" s="53" t="n">
        <f aca="false">+V132*3.666</f>
        <v>760.051844275136</v>
      </c>
      <c r="W134" s="53" t="n">
        <f aca="false">+W132*3.666</f>
        <v>741.050548168203</v>
      </c>
      <c r="X134" s="53" t="n">
        <f aca="false">+X132*3.666</f>
        <v>722.524284463769</v>
      </c>
      <c r="Y134" s="53" t="n">
        <f aca="false">+Y132*3.666</f>
        <v>704.461177352431</v>
      </c>
      <c r="Z134" s="53" t="n">
        <f aca="false">+Z132*3.666</f>
        <v>686.849647918364</v>
      </c>
      <c r="AA134" s="53" t="n">
        <f aca="false">+AA132*3.666</f>
        <v>669.678406720432</v>
      </c>
      <c r="AB134" s="53" t="n">
        <f aca="false">+AB132*3.666</f>
        <v>652.936446552577</v>
      </c>
      <c r="AC134" s="53" t="n">
        <f aca="false">+AC132*3.666</f>
        <v>636.613035388598</v>
      </c>
      <c r="AD134" s="53" t="n">
        <f aca="false">+AD132*3.666</f>
        <v>620.697709504002</v>
      </c>
      <c r="AE134" s="53" t="n">
        <f aca="false">+AE132*3.666</f>
        <v>840.254798572457</v>
      </c>
      <c r="AF134" s="53" t="n">
        <f aca="false">+AF132*3.666</f>
        <v>819.248428608402</v>
      </c>
      <c r="AG134" s="53" t="n">
        <f aca="false">+AG132*3.666</f>
        <v>798.767217892917</v>
      </c>
      <c r="AH134" s="53" t="n">
        <f aca="false">+AH132*3.666</f>
        <v>778.798037445823</v>
      </c>
      <c r="AI134" s="53" t="n">
        <f aca="false">+AI132*3.666</f>
        <v>759.328086509421</v>
      </c>
      <c r="AJ134" s="53" t="n">
        <f aca="false">+AJ132*3.666</f>
        <v>740.344884346915</v>
      </c>
      <c r="AK134" s="53" t="n">
        <f aca="false">+AK132*3.666</f>
        <v>721.836262238068</v>
      </c>
      <c r="AL134" s="53" t="n">
        <f aca="false">+AL132*3.666</f>
        <v>703.790355682354</v>
      </c>
      <c r="AM134" s="53" t="n">
        <f aca="false">+AM132*3.666</f>
        <v>686.195596790176</v>
      </c>
      <c r="AN134" s="53" t="n">
        <f aca="false">+AN132*3.666</f>
        <v>669.040706870578</v>
      </c>
      <c r="AO134" s="53" t="n">
        <f aca="false">+AO132*3.666</f>
        <v>625.438395178373</v>
      </c>
      <c r="AP134" s="53" t="n">
        <f aca="false">+AP132*3.666</f>
        <v>569.588091033554</v>
      </c>
      <c r="AQ134" s="53" t="n">
        <f aca="false">+AQ132*3.666</f>
        <v>525.146696389263</v>
      </c>
      <c r="AR134" s="53" t="n">
        <f aca="false">+AR132*3.666</f>
        <v>491.741632070622</v>
      </c>
      <c r="AS134" s="53" t="n">
        <f aca="false">+AS132*3.666</f>
        <v>467.665453577572</v>
      </c>
      <c r="AT134" s="53" t="n">
        <f aca="false">+AT132*3.666</f>
        <v>450.664890420459</v>
      </c>
      <c r="AU134" s="53" t="n">
        <f aca="false">+AU132*3.666</f>
        <v>438.459511197341</v>
      </c>
      <c r="AV134" s="53" t="n">
        <f aca="false">+AV132*3.666</f>
        <v>428.962633779763</v>
      </c>
      <c r="AW134" s="53" t="n">
        <f aca="false">+AW132*3.666</f>
        <v>420.297225886083</v>
      </c>
      <c r="AX134" s="53" t="n">
        <f aca="false">+AX132*3.666</f>
        <v>410.707525211763</v>
      </c>
      <c r="AY134" s="53" t="n">
        <f aca="false">+AY132*3.666</f>
        <v>398.446181414073</v>
      </c>
      <c r="AZ134" s="53" t="n">
        <f aca="false">+AZ132*3.666</f>
        <v>397.940658384399</v>
      </c>
      <c r="BA134" s="53" t="n">
        <f aca="false">+BA132*3.666</f>
        <v>368.980247065373</v>
      </c>
      <c r="BB134" s="53" t="n">
        <f aca="false">+BB132*3.666</f>
        <v>335.750877144719</v>
      </c>
      <c r="BC134" s="53" t="n">
        <f aca="false">+BC132*3.666</f>
        <v>296.065216474981</v>
      </c>
      <c r="BD134" s="53" t="n">
        <f aca="false">+BD132*3.666</f>
        <v>248.864356007288</v>
      </c>
      <c r="BE134" s="53" t="n">
        <f aca="false">+BE132*3.666</f>
        <v>194.84745467485</v>
      </c>
      <c r="BF134" s="53" t="n">
        <f aca="false">+BF132*3.666</f>
        <v>136.893051383314</v>
      </c>
      <c r="BG134" s="53" t="n">
        <f aca="false">+BG132*3.666</f>
        <v>80.0788733721912</v>
      </c>
      <c r="BH134" s="53" t="n">
        <f aca="false">+BH132*3.666</f>
        <v>31.412113572684</v>
      </c>
      <c r="BI134" s="53" t="n">
        <f aca="false">+BI132*3.666</f>
        <v>1.78658844E-005</v>
      </c>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53"/>
      <c r="CH134" s="53"/>
      <c r="CI134" s="53"/>
      <c r="CJ134" s="53"/>
      <c r="CK134" s="53"/>
      <c r="CL134" s="53"/>
      <c r="CM134" s="53"/>
      <c r="CN134" s="53"/>
      <c r="CO134" s="53"/>
      <c r="CP134" s="53"/>
      <c r="CQ134" s="53"/>
      <c r="CR134" s="53"/>
      <c r="CS134" s="53"/>
      <c r="CT134" s="53"/>
      <c r="CU134" s="53"/>
      <c r="CV134" s="53"/>
      <c r="CW134" s="53"/>
      <c r="CX134" s="53"/>
      <c r="CY134" s="53"/>
      <c r="CZ134" s="53"/>
      <c r="DA134" s="53"/>
      <c r="DB134" s="53"/>
      <c r="DC134" s="53"/>
      <c r="DD134" s="53"/>
      <c r="DE134" s="53"/>
      <c r="DF134" s="53"/>
      <c r="DG134" s="53"/>
      <c r="DH134" s="53"/>
      <c r="DI134" s="53"/>
      <c r="DJ134" s="53"/>
      <c r="DK134" s="53"/>
      <c r="DL134" s="53"/>
      <c r="DM134" s="53"/>
      <c r="DN134" s="53"/>
      <c r="DO134" s="53"/>
      <c r="DP134" s="53"/>
      <c r="DQ134" s="53"/>
      <c r="DR134" s="53"/>
      <c r="DS134" s="53"/>
      <c r="DT134" s="53"/>
    </row>
    <row r="135" s="103" customFormat="true" ht="16.5" hidden="false" customHeight="false" outlineLevel="0" collapsed="false">
      <c r="A135" s="100" t="str">
        <f aca="false">Base!A135</f>
        <v>Emissions control rate (total)</v>
      </c>
      <c r="B135" s="102" t="n">
        <v>0.4274155788</v>
      </c>
      <c r="C135" s="102" t="n">
        <v>0.4781659728</v>
      </c>
      <c r="D135" s="102" t="n">
        <v>0.5254081299</v>
      </c>
      <c r="E135" s="102" t="n">
        <v>0.5711016432</v>
      </c>
      <c r="F135" s="102" t="n">
        <v>0.6163367354</v>
      </c>
      <c r="G135" s="102" t="n">
        <v>0.6617031721</v>
      </c>
      <c r="H135" s="102" t="n">
        <v>0.7074993969</v>
      </c>
      <c r="I135" s="102" t="n">
        <v>0.7538523184</v>
      </c>
      <c r="J135" s="102" t="n">
        <v>0.8007865898</v>
      </c>
      <c r="K135" s="102" t="n">
        <v>0.8482656647</v>
      </c>
      <c r="L135" s="102" t="n">
        <v>0.8962184576</v>
      </c>
      <c r="M135" s="102" t="n">
        <v>0.9445618382</v>
      </c>
      <c r="N135" s="102" t="n">
        <v>0.9932293917</v>
      </c>
      <c r="O135" s="102" t="n">
        <v>1</v>
      </c>
      <c r="P135" s="102" t="n">
        <v>1</v>
      </c>
      <c r="Q135" s="102" t="n">
        <v>1</v>
      </c>
      <c r="R135" s="102" t="n">
        <v>1</v>
      </c>
      <c r="S135" s="102" t="n">
        <v>1</v>
      </c>
      <c r="T135" s="102" t="n">
        <v>1</v>
      </c>
      <c r="U135" s="102" t="n">
        <v>1</v>
      </c>
      <c r="V135" s="102" t="n">
        <v>1</v>
      </c>
      <c r="W135" s="102" t="n">
        <v>1</v>
      </c>
      <c r="X135" s="102" t="n">
        <v>1</v>
      </c>
      <c r="Y135" s="102" t="n">
        <v>1</v>
      </c>
      <c r="Z135" s="102" t="n">
        <v>1</v>
      </c>
      <c r="AA135" s="102" t="n">
        <v>1</v>
      </c>
      <c r="AB135" s="102" t="n">
        <v>1</v>
      </c>
      <c r="AC135" s="102" t="n">
        <v>1</v>
      </c>
      <c r="AD135" s="102" t="n">
        <v>1</v>
      </c>
      <c r="AE135" s="102" t="n">
        <v>1.2</v>
      </c>
      <c r="AF135" s="102" t="n">
        <v>1.2</v>
      </c>
      <c r="AG135" s="102" t="n">
        <v>1.2</v>
      </c>
      <c r="AH135" s="102" t="n">
        <v>1.2</v>
      </c>
      <c r="AI135" s="102" t="n">
        <v>1.2</v>
      </c>
      <c r="AJ135" s="102" t="n">
        <v>1.2</v>
      </c>
      <c r="AK135" s="102" t="n">
        <v>1.2</v>
      </c>
      <c r="AL135" s="102" t="n">
        <v>1.2</v>
      </c>
      <c r="AM135" s="102" t="n">
        <v>1.2</v>
      </c>
      <c r="AN135" s="102" t="n">
        <v>1.2</v>
      </c>
      <c r="AO135" s="102" t="n">
        <v>1.1722757758</v>
      </c>
      <c r="AP135" s="102" t="n">
        <v>1.1286769337</v>
      </c>
      <c r="AQ135" s="102" t="n">
        <v>1.0941529875</v>
      </c>
      <c r="AR135" s="102" t="n">
        <v>1.0698650707</v>
      </c>
      <c r="AS135" s="102" t="n">
        <v>1.0551774622</v>
      </c>
      <c r="AT135" s="102" t="n">
        <v>1.0483344332</v>
      </c>
      <c r="AU135" s="102" t="n">
        <v>1.0470895502</v>
      </c>
      <c r="AV135" s="102" t="n">
        <v>1.0490809987</v>
      </c>
      <c r="AW135" s="102" t="n">
        <v>1.0519466441</v>
      </c>
      <c r="AX135" s="102" t="n">
        <v>1.0532547986</v>
      </c>
      <c r="AY135" s="102" t="n">
        <v>1.0503383442</v>
      </c>
      <c r="AZ135" s="102" t="n">
        <v>1.0644651781</v>
      </c>
      <c r="BA135" s="102" t="n">
        <v>1.0351644308</v>
      </c>
      <c r="BB135" s="102" t="n">
        <v>0.9962031465</v>
      </c>
      <c r="BC135" s="102" t="n">
        <v>0.9421207828</v>
      </c>
      <c r="BD135" s="102" t="n">
        <v>0.8675859823</v>
      </c>
      <c r="BE135" s="102" t="n">
        <v>0.7680390766</v>
      </c>
      <c r="BF135" s="102" t="n">
        <v>0.6402031253</v>
      </c>
      <c r="BG135" s="102" t="n">
        <v>0.4820118925</v>
      </c>
      <c r="BH135" s="102" t="n">
        <v>0.2906544454</v>
      </c>
      <c r="BI135" s="102" t="n">
        <v>0.0001</v>
      </c>
      <c r="BJ135" s="47"/>
      <c r="BK135" s="47"/>
      <c r="BL135" s="47"/>
      <c r="BM135" s="47"/>
      <c r="BN135" s="47"/>
      <c r="BO135" s="47"/>
      <c r="BP135" s="47"/>
      <c r="BQ135" s="47"/>
      <c r="BR135" s="47"/>
      <c r="BS135" s="47"/>
      <c r="BT135" s="47"/>
      <c r="BU135" s="47"/>
      <c r="BV135" s="47"/>
      <c r="BW135" s="47"/>
      <c r="BX135" s="47"/>
      <c r="BY135" s="47"/>
      <c r="BZ135" s="47"/>
      <c r="CA135" s="47"/>
      <c r="CB135" s="47"/>
      <c r="CC135" s="47"/>
      <c r="CD135" s="47"/>
      <c r="CE135" s="47"/>
      <c r="CF135" s="47"/>
      <c r="CG135" s="47"/>
      <c r="CH135" s="47"/>
      <c r="CI135" s="47"/>
      <c r="CJ135" s="47"/>
      <c r="CK135" s="47"/>
      <c r="CL135" s="47"/>
      <c r="CM135" s="47"/>
      <c r="CN135" s="47"/>
      <c r="CO135" s="47"/>
      <c r="CP135" s="47"/>
      <c r="CQ135" s="47"/>
      <c r="CR135" s="47"/>
      <c r="CS135" s="47"/>
      <c r="CT135" s="47"/>
      <c r="CU135" s="47"/>
      <c r="CV135" s="47"/>
      <c r="CW135" s="47"/>
      <c r="CX135" s="47"/>
      <c r="CY135" s="47"/>
      <c r="CZ135" s="47"/>
      <c r="DA135" s="47"/>
      <c r="DB135" s="47"/>
      <c r="DC135" s="47"/>
      <c r="DD135" s="47"/>
      <c r="DE135" s="47"/>
      <c r="DF135" s="47"/>
      <c r="DG135" s="47"/>
      <c r="DH135" s="47"/>
      <c r="DI135" s="47"/>
      <c r="DJ135" s="47"/>
      <c r="DK135" s="47"/>
      <c r="DL135" s="47"/>
      <c r="DM135" s="47"/>
      <c r="DN135" s="47"/>
      <c r="DO135" s="47"/>
      <c r="DP135" s="47"/>
      <c r="DQ135" s="47"/>
      <c r="DR135" s="47"/>
      <c r="DS135" s="47"/>
      <c r="DT135" s="47"/>
    </row>
    <row r="136" s="103" customFormat="true" ht="16.5" hidden="false" customHeight="false" outlineLevel="0" collapsed="false">
      <c r="A136" s="49" t="str">
        <f aca="false">Base!A136</f>
        <v>Emissions control rate (participants)</v>
      </c>
      <c r="B136" s="47" t="n">
        <f aca="false">+MIN(((B133)/(B$34))^(1/($B$39-1)),Parameters!$B$42)</f>
        <v>0.427415578776444</v>
      </c>
      <c r="C136" s="47" t="n">
        <f aca="false">+MIN(((C133)/(C$34))^(1/($B$39-1)),Parameters!$B$42)</f>
        <v>0.478165972831318</v>
      </c>
      <c r="D136" s="47" t="n">
        <f aca="false">+MIN(((D133)/(D$34))^(1/($B$39-1)),Parameters!$B$42)</f>
        <v>0.525408129893802</v>
      </c>
      <c r="E136" s="47" t="n">
        <f aca="false">+MIN(((E133)/(E$34))^(1/($B$39-1)),Parameters!$B$42)</f>
        <v>0.571101643156904</v>
      </c>
      <c r="F136" s="47" t="n">
        <f aca="false">+MIN(((F133)/(F$34))^(1/($B$39-1)),Parameters!$B$42)</f>
        <v>0.616336735350176</v>
      </c>
      <c r="G136" s="47" t="n">
        <f aca="false">+MIN(((G133)/(G$34))^(1/($B$39-1)),Parameters!$B$42)</f>
        <v>0.661703172146608</v>
      </c>
      <c r="H136" s="47" t="n">
        <f aca="false">+MIN(((H133)/(H$34))^(1/($B$39-1)),Parameters!$B$42)</f>
        <v>0.70749939692433</v>
      </c>
      <c r="I136" s="47" t="n">
        <f aca="false">+MIN(((I133)/(I$34))^(1/($B$39-1)),Parameters!$B$42)</f>
        <v>0.753852318392153</v>
      </c>
      <c r="J136" s="47" t="n">
        <f aca="false">+MIN(((J133)/(J$34))^(1/($B$39-1)),Parameters!$B$42)</f>
        <v>0.800786589799616</v>
      </c>
      <c r="K136" s="47" t="n">
        <f aca="false">+MIN(((K133)/(K$34))^(1/($B$39-1)),Parameters!$B$42)</f>
        <v>0.848265664658386</v>
      </c>
      <c r="L136" s="47" t="n">
        <f aca="false">+MIN(((L133)/(L$34))^(1/($B$39-1)),Parameters!$B$42)</f>
        <v>0.89621845755744</v>
      </c>
      <c r="M136" s="47" t="n">
        <f aca="false">+MIN(((M133)/(M$34))^(1/($B$39-1)),Parameters!$B$42)</f>
        <v>0.9445618381878</v>
      </c>
      <c r="N136" s="47" t="n">
        <f aca="false">+MIN(((N133)/(N$34))^(1/($B$39-1)),Parameters!$B$42)</f>
        <v>0.993229391667458</v>
      </c>
      <c r="O136" s="47" t="n">
        <f aca="false">+MIN(((O133)/(O$34))^(1/($B$39-1)),Parameters!$B$42)</f>
        <v>1</v>
      </c>
      <c r="P136" s="47" t="n">
        <f aca="false">+MIN(((P133)/(P$34))^(1/($B$39-1)),Parameters!$B$42)</f>
        <v>0.999999999999995</v>
      </c>
      <c r="Q136" s="47" t="n">
        <f aca="false">+MIN(((Q133)/(Q$34))^(1/($B$39-1)),Parameters!$B$42)</f>
        <v>1</v>
      </c>
      <c r="R136" s="47" t="n">
        <f aca="false">+MIN(((R133)/(R$34))^(1/($B$39-1)),Parameters!$B$42)</f>
        <v>0.999999999999903</v>
      </c>
      <c r="S136" s="47" t="n">
        <f aca="false">+MIN(((S133)/(S$34))^(1/($B$39-1)),Parameters!$B$42)</f>
        <v>1</v>
      </c>
      <c r="T136" s="47" t="n">
        <f aca="false">+MIN(((T133)/(T$34))^(1/($B$39-1)),Parameters!$B$42)</f>
        <v>0.999999999999887</v>
      </c>
      <c r="U136" s="47" t="n">
        <f aca="false">+MIN(((U133)/(U$34))^(1/($B$39-1)),Parameters!$B$42)</f>
        <v>0.999999999999979</v>
      </c>
      <c r="V136" s="47" t="n">
        <f aca="false">+MIN(((V133)/(V$34))^(1/($B$39-1)),Parameters!$B$42)</f>
        <v>1</v>
      </c>
      <c r="W136" s="47" t="n">
        <f aca="false">+MIN(((W133)/(W$34))^(1/($B$39-1)),Parameters!$B$42)</f>
        <v>1</v>
      </c>
      <c r="X136" s="47" t="n">
        <f aca="false">+MIN(((X133)/(X$34))^(1/($B$39-1)),Parameters!$B$42)</f>
        <v>0.999999999999862</v>
      </c>
      <c r="Y136" s="47" t="n">
        <f aca="false">+MIN(((Y133)/(Y$34))^(1/($B$39-1)),Parameters!$B$42)</f>
        <v>1</v>
      </c>
      <c r="Z136" s="47" t="n">
        <f aca="false">+MIN(((Z133)/(Z$34))^(1/($B$39-1)),Parameters!$B$42)</f>
        <v>0.999999999999857</v>
      </c>
      <c r="AA136" s="47" t="n">
        <f aca="false">+MIN(((AA133)/(AA$34))^(1/($B$39-1)),Parameters!$B$42)</f>
        <v>0.99999999999988</v>
      </c>
      <c r="AB136" s="47" t="n">
        <f aca="false">+MIN(((AB133)/(AB$34))^(1/($B$39-1)),Parameters!$B$42)</f>
        <v>1</v>
      </c>
      <c r="AC136" s="47" t="n">
        <f aca="false">+MIN(((AC133)/(AC$34))^(1/($B$39-1)),Parameters!$B$42)</f>
        <v>0.999999999999868</v>
      </c>
      <c r="AD136" s="47" t="n">
        <f aca="false">+MIN(((AD133)/(AD$34))^(1/($B$39-1)),Parameters!$B$42)</f>
        <v>0.999999999999975</v>
      </c>
      <c r="AE136" s="47" t="n">
        <f aca="false">+MIN(((AE133)/(AE$34))^(1/($B$39-1)),Parameters!$B$42)</f>
        <v>1</v>
      </c>
      <c r="AF136" s="47" t="n">
        <f aca="false">+MIN(((AF133)/(AF$34))^(1/($B$39-1)),Parameters!$B$42)</f>
        <v>1</v>
      </c>
      <c r="AG136" s="47" t="n">
        <f aca="false">+MIN(((AG133)/(AG$34))^(1/($B$39-1)),Parameters!$B$42)</f>
        <v>1</v>
      </c>
      <c r="AH136" s="47" t="n">
        <f aca="false">+MIN(((AH133)/(AH$34))^(1/($B$39-1)),Parameters!$B$42)</f>
        <v>1</v>
      </c>
      <c r="AI136" s="47" t="n">
        <f aca="false">+MIN(((AI133)/(AI$34))^(1/($B$39-1)),Parameters!$B$42)</f>
        <v>1</v>
      </c>
      <c r="AJ136" s="47" t="n">
        <f aca="false">+MIN(((AJ133)/(AJ$34))^(1/($B$39-1)),Parameters!$B$42)</f>
        <v>1</v>
      </c>
      <c r="AK136" s="47" t="n">
        <f aca="false">+MIN(((AK133)/(AK$34))^(1/($B$39-1)),Parameters!$B$42)</f>
        <v>1</v>
      </c>
      <c r="AL136" s="47" t="n">
        <f aca="false">+MIN(((AL133)/(AL$34))^(1/($B$39-1)),Parameters!$B$42)</f>
        <v>1</v>
      </c>
      <c r="AM136" s="47" t="n">
        <f aca="false">+MIN(((AM133)/(AM$34))^(1/($B$39-1)),Parameters!$B$42)</f>
        <v>1</v>
      </c>
      <c r="AN136" s="47" t="n">
        <f aca="false">+MIN(((AN133)/(AN$34))^(1/($B$39-1)),Parameters!$B$42)</f>
        <v>1</v>
      </c>
      <c r="AO136" s="47" t="n">
        <f aca="false">+MIN(((AO133)/(AO$34))^(1/($B$39-1)),Parameters!$B$42)</f>
        <v>1</v>
      </c>
      <c r="AP136" s="47" t="n">
        <f aca="false">+MIN(((AP133)/(AP$34))^(1/($B$39-1)),Parameters!$B$42)</f>
        <v>1</v>
      </c>
      <c r="AQ136" s="47" t="n">
        <f aca="false">+MIN(((AQ133)/(AQ$34))^(1/($B$39-1)),Parameters!$B$42)</f>
        <v>1</v>
      </c>
      <c r="AR136" s="47" t="n">
        <f aca="false">+MIN(((AR133)/(AR$34))^(1/($B$39-1)),Parameters!$B$42)</f>
        <v>1</v>
      </c>
      <c r="AS136" s="47" t="n">
        <f aca="false">+MIN(((AS133)/(AS$34))^(1/($B$39-1)),Parameters!$B$42)</f>
        <v>1</v>
      </c>
      <c r="AT136" s="47" t="n">
        <f aca="false">+MIN(((AT133)/(AT$34))^(1/($B$39-1)),Parameters!$B$42)</f>
        <v>1</v>
      </c>
      <c r="AU136" s="47" t="n">
        <f aca="false">+MIN(((AU133)/(AU$34))^(1/($B$39-1)),Parameters!$B$42)</f>
        <v>1</v>
      </c>
      <c r="AV136" s="47" t="n">
        <f aca="false">+MIN(((AV133)/(AV$34))^(1/($B$39-1)),Parameters!$B$42)</f>
        <v>1</v>
      </c>
      <c r="AW136" s="47" t="n">
        <f aca="false">+MIN(((AW133)/(AW$34))^(1/($B$39-1)),Parameters!$B$42)</f>
        <v>1</v>
      </c>
      <c r="AX136" s="47" t="n">
        <f aca="false">+MIN(((AX133)/(AX$34))^(1/($B$39-1)),Parameters!$B$42)</f>
        <v>1</v>
      </c>
      <c r="AY136" s="47" t="n">
        <f aca="false">+MIN(((AY133)/(AY$34))^(1/($B$39-1)),Parameters!$B$42)</f>
        <v>1</v>
      </c>
      <c r="AZ136" s="47" t="n">
        <f aca="false">+MIN(((AZ133)/(AZ$34))^(1/($B$39-1)),Parameters!$B$42)</f>
        <v>1</v>
      </c>
      <c r="BA136" s="47" t="n">
        <f aca="false">+MIN(((BA133)/(BA$34))^(1/($B$39-1)),Parameters!$B$42)</f>
        <v>1</v>
      </c>
      <c r="BB136" s="47" t="n">
        <f aca="false">+MIN(((BB133)/(BB$34))^(1/($B$39-1)),Parameters!$B$42)</f>
        <v>0.996203146504327</v>
      </c>
      <c r="BC136" s="47" t="n">
        <f aca="false">+MIN(((BC133)/(BC$34))^(1/($B$39-1)),Parameters!$B$42)</f>
        <v>0.942120782762016</v>
      </c>
      <c r="BD136" s="47" t="n">
        <f aca="false">+MIN(((BD133)/(BD$34))^(1/($B$39-1)),Parameters!$B$42)</f>
        <v>0.867585982326399</v>
      </c>
      <c r="BE136" s="47" t="n">
        <f aca="false">+MIN(((BE133)/(BE$34))^(1/($B$39-1)),Parameters!$B$42)</f>
        <v>0.768039076641464</v>
      </c>
      <c r="BF136" s="47" t="n">
        <f aca="false">+MIN(((BF133)/(BF$34))^(1/($B$39-1)),Parameters!$B$42)</f>
        <v>0.640203125272106</v>
      </c>
      <c r="BG136" s="47" t="n">
        <f aca="false">+MIN(((BG133)/(BG$34))^(1/($B$39-1)),Parameters!$B$42)</f>
        <v>0.482011892511168</v>
      </c>
      <c r="BH136" s="47" t="n">
        <f aca="false">+MIN(((BH133)/(BH$34))^(1/($B$39-1)),Parameters!$B$42)</f>
        <v>0.290654445378692</v>
      </c>
      <c r="BI136" s="47" t="n">
        <f aca="false">+MIN(((BI133)/(BI$34))^(1/($B$39-1)),Parameters!$B$42)</f>
        <v>0.000100000165041418</v>
      </c>
      <c r="BJ136" s="47"/>
      <c r="BK136" s="47"/>
      <c r="BL136" s="47"/>
      <c r="BM136" s="47"/>
      <c r="BN136" s="47"/>
      <c r="BO136" s="47"/>
      <c r="BP136" s="47"/>
      <c r="BQ136" s="47"/>
      <c r="BR136" s="47"/>
      <c r="BS136" s="47"/>
      <c r="BT136" s="47"/>
      <c r="BU136" s="47"/>
      <c r="BV136" s="47"/>
      <c r="BW136" s="47"/>
      <c r="BX136" s="47"/>
      <c r="BY136" s="47"/>
      <c r="BZ136" s="47"/>
      <c r="CA136" s="47"/>
      <c r="CB136" s="47"/>
      <c r="CC136" s="47"/>
      <c r="CD136" s="47"/>
      <c r="CE136" s="47"/>
      <c r="CF136" s="47"/>
      <c r="CG136" s="47"/>
      <c r="CH136" s="47"/>
      <c r="CI136" s="47"/>
      <c r="CJ136" s="47"/>
      <c r="CK136" s="47"/>
      <c r="CL136" s="47"/>
      <c r="CM136" s="47"/>
      <c r="CN136" s="47"/>
      <c r="CO136" s="47"/>
      <c r="CP136" s="47"/>
      <c r="CQ136" s="47"/>
      <c r="CR136" s="47"/>
      <c r="CS136" s="47"/>
      <c r="CT136" s="47"/>
      <c r="CU136" s="47"/>
      <c r="CV136" s="47"/>
      <c r="CW136" s="47"/>
      <c r="CX136" s="47"/>
      <c r="CY136" s="47"/>
      <c r="CZ136" s="47"/>
      <c r="DA136" s="47"/>
      <c r="DB136" s="47"/>
      <c r="DC136" s="47"/>
      <c r="DD136" s="47"/>
      <c r="DE136" s="47"/>
      <c r="DF136" s="47"/>
      <c r="DG136" s="47"/>
      <c r="DH136" s="47"/>
      <c r="DI136" s="47"/>
      <c r="DJ136" s="47"/>
      <c r="DK136" s="47"/>
      <c r="DL136" s="47"/>
      <c r="DM136" s="47"/>
      <c r="DN136" s="47"/>
      <c r="DO136" s="47"/>
      <c r="DP136" s="47"/>
      <c r="DQ136" s="47"/>
      <c r="DR136" s="47"/>
      <c r="DS136" s="47"/>
      <c r="DT136" s="47"/>
    </row>
    <row r="137" s="103" customFormat="true" ht="16.5" hidden="false" customHeight="false" outlineLevel="0" collapsed="false">
      <c r="A137" s="49" t="str">
        <f aca="false">Base!A137</f>
        <v>Global average carbon price (per t CO2)</v>
      </c>
      <c r="B137" s="47" t="n">
        <v>1</v>
      </c>
      <c r="C137" s="47" t="n">
        <f aca="false">+C133*C47</f>
        <v>88.8801256929</v>
      </c>
      <c r="D137" s="47" t="n">
        <f aca="false">+D133*D47</f>
        <v>102.6743337371</v>
      </c>
      <c r="E137" s="47" t="n">
        <f aca="false">+E133*E47</f>
        <v>116.3205446801</v>
      </c>
      <c r="F137" s="47" t="n">
        <f aca="false">+F133*F47</f>
        <v>130.0916439712</v>
      </c>
      <c r="G137" s="47" t="n">
        <f aca="false">+G133*G47</f>
        <v>144.1369443627</v>
      </c>
      <c r="H137" s="47" t="n">
        <f aca="false">+H133*H47</f>
        <v>158.5232873872</v>
      </c>
      <c r="I137" s="47" t="n">
        <f aca="false">+I133*I47</f>
        <v>173.2630866846</v>
      </c>
      <c r="J137" s="47" t="n">
        <f aca="false">+J133*J47</f>
        <v>188.3326395512</v>
      </c>
      <c r="K137" s="47" t="n">
        <f aca="false">+K133*K47</f>
        <v>203.6842193729</v>
      </c>
      <c r="L137" s="47" t="n">
        <f aca="false">+L133*L47</f>
        <v>219.2550427207</v>
      </c>
      <c r="M137" s="47" t="n">
        <f aca="false">+M133*M47</f>
        <v>234.9762274862</v>
      </c>
      <c r="N137" s="47" t="n">
        <f aca="false">+N133*N47</f>
        <v>250.7858586913</v>
      </c>
      <c r="O137" s="47" t="n">
        <f aca="false">+O133*O47</f>
        <v>247.524645190259</v>
      </c>
      <c r="P137" s="47" t="n">
        <f aca="false">+P133*P47</f>
        <v>241.3365290605</v>
      </c>
      <c r="Q137" s="47" t="n">
        <f aca="false">+Q133*Q47</f>
        <v>235.30311583399</v>
      </c>
      <c r="R137" s="47" t="n">
        <f aca="false">+R133*R47</f>
        <v>229.4205379381</v>
      </c>
      <c r="S137" s="47" t="n">
        <f aca="false">+S133*S47</f>
        <v>223.685024489686</v>
      </c>
      <c r="T137" s="47" t="n">
        <f aca="false">+T133*T47</f>
        <v>218.0928988774</v>
      </c>
      <c r="U137" s="47" t="n">
        <f aca="false">+U133*U47</f>
        <v>212.6405764055</v>
      </c>
      <c r="V137" s="47" t="n">
        <f aca="false">+V133*V47</f>
        <v>207.32456199537</v>
      </c>
      <c r="W137" s="47" t="n">
        <f aca="false">+W133*W47</f>
        <v>202.141447945486</v>
      </c>
      <c r="X137" s="47" t="n">
        <f aca="false">+X133*X47</f>
        <v>197.0879117468</v>
      </c>
      <c r="Y137" s="47" t="n">
        <f aca="false">+Y133*Y47</f>
        <v>192.160713953178</v>
      </c>
      <c r="Z137" s="47" t="n">
        <f aca="false">+Z133*Z47</f>
        <v>187.3566961043</v>
      </c>
      <c r="AA137" s="47" t="n">
        <f aca="false">+AA133*AA47</f>
        <v>182.6727787017</v>
      </c>
      <c r="AB137" s="47" t="n">
        <f aca="false">+AB133*AB47</f>
        <v>178.105959234196</v>
      </c>
      <c r="AC137" s="47" t="n">
        <f aca="false">+AC133*AC47</f>
        <v>173.6533102533</v>
      </c>
      <c r="AD137" s="47" t="n">
        <f aca="false">+AD133*AD47</f>
        <v>169.311977497</v>
      </c>
      <c r="AE137" s="47" t="n">
        <f aca="false">+AE133*AE47</f>
        <v>165.079178059582</v>
      </c>
      <c r="AF137" s="47" t="n">
        <f aca="false">+AF133*AF47</f>
        <v>160.952198608093</v>
      </c>
      <c r="AG137" s="47" t="n">
        <f aca="false">+AG133*AG47</f>
        <v>156.928393642891</v>
      </c>
      <c r="AH137" s="47" t="n">
        <f aca="false">+AH133*AH47</f>
        <v>153.005183801818</v>
      </c>
      <c r="AI137" s="47" t="n">
        <f aca="false">+AI133*AI47</f>
        <v>149.180054206773</v>
      </c>
      <c r="AJ137" s="47" t="n">
        <f aca="false">+AJ133*AJ47</f>
        <v>145.450552851603</v>
      </c>
      <c r="AK137" s="47" t="n">
        <f aca="false">+AK133*AK47</f>
        <v>141.814289030313</v>
      </c>
      <c r="AL137" s="47" t="n">
        <f aca="false">+AL133*AL47</f>
        <v>138.268931804556</v>
      </c>
      <c r="AM137" s="47" t="n">
        <f aca="false">+AM133*AM47</f>
        <v>134.812208509442</v>
      </c>
      <c r="AN137" s="47" t="n">
        <f aca="false">+AN133*AN47</f>
        <v>131.441903296706</v>
      </c>
      <c r="AO137" s="47" t="n">
        <f aca="false">+AO133*AO47</f>
        <v>128.155855714288</v>
      </c>
      <c r="AP137" s="47" t="n">
        <f aca="false">+AP133*AP47</f>
        <v>124.951959321431</v>
      </c>
      <c r="AQ137" s="47" t="n">
        <f aca="false">+AQ133*AQ47</f>
        <v>121.828160338395</v>
      </c>
      <c r="AR137" s="47" t="n">
        <f aca="false">+AR133*AR47</f>
        <v>118.782456329935</v>
      </c>
      <c r="AS137" s="47" t="n">
        <f aca="false">+AS133*AS47</f>
        <v>115.812894921687</v>
      </c>
      <c r="AT137" s="47" t="n">
        <f aca="false">+AT133*AT47</f>
        <v>112.917572548645</v>
      </c>
      <c r="AU137" s="47" t="n">
        <f aca="false">+AU133*AU47</f>
        <v>110.094633234928</v>
      </c>
      <c r="AV137" s="47" t="n">
        <f aca="false">+AV133*AV47</f>
        <v>107.342267404055</v>
      </c>
      <c r="AW137" s="47" t="n">
        <f aca="false">+AW133*AW47</f>
        <v>104.658710718954</v>
      </c>
      <c r="AX137" s="47" t="n">
        <f aca="false">+AX133*AX47</f>
        <v>102.04224295098</v>
      </c>
      <c r="AY137" s="47" t="n">
        <f aca="false">+AY133*AY47</f>
        <v>99.4911868772055</v>
      </c>
      <c r="AZ137" s="47" t="n">
        <f aca="false">+AZ133*AZ47</f>
        <v>97.0039072052753</v>
      </c>
      <c r="BA137" s="47" t="n">
        <f aca="false">+BA133*BA47</f>
        <v>94.5788095251435</v>
      </c>
      <c r="BB137" s="47" t="n">
        <f aca="false">+BB133*BB47</f>
        <v>91.5850728709</v>
      </c>
      <c r="BC137" s="47" t="n">
        <f aca="false">+BC133*BC47</f>
        <v>80.7597426282</v>
      </c>
      <c r="BD137" s="47" t="n">
        <f aca="false">+BD133*BD47</f>
        <v>67.8844397183</v>
      </c>
      <c r="BE137" s="47" t="n">
        <f aca="false">+BE133*BE47</f>
        <v>53.1498785256</v>
      </c>
      <c r="BF137" s="47" t="n">
        <f aca="false">+BF133*BF47</f>
        <v>37.3412578787</v>
      </c>
      <c r="BG137" s="47" t="n">
        <f aca="false">+BG133*BG47</f>
        <v>21.8436643132</v>
      </c>
      <c r="BH137" s="47" t="n">
        <f aca="false">+BH133*BH47</f>
        <v>8.568497974</v>
      </c>
      <c r="BI137" s="47" t="n">
        <f aca="false">+BI133*BI47</f>
        <v>4.8734E-006</v>
      </c>
      <c r="BJ137" s="47"/>
      <c r="BK137" s="47"/>
      <c r="BL137" s="47"/>
      <c r="BM137" s="47"/>
      <c r="BN137" s="47"/>
      <c r="BO137" s="47"/>
      <c r="BP137" s="47"/>
      <c r="BQ137" s="47"/>
      <c r="BR137" s="47"/>
      <c r="BS137" s="47"/>
      <c r="BT137" s="47"/>
      <c r="BU137" s="47"/>
      <c r="BV137" s="47"/>
      <c r="BW137" s="47"/>
      <c r="BX137" s="47"/>
      <c r="BY137" s="47"/>
      <c r="BZ137" s="47"/>
      <c r="CA137" s="47"/>
      <c r="CB137" s="47"/>
      <c r="CC137" s="47"/>
      <c r="CD137" s="47"/>
      <c r="CE137" s="47"/>
      <c r="CF137" s="47"/>
      <c r="CG137" s="47"/>
      <c r="CH137" s="47"/>
      <c r="CI137" s="47"/>
      <c r="CJ137" s="47"/>
      <c r="CK137" s="47"/>
      <c r="CL137" s="47"/>
      <c r="CM137" s="47"/>
      <c r="CN137" s="47"/>
      <c r="CO137" s="47"/>
      <c r="CP137" s="47"/>
      <c r="CQ137" s="47"/>
      <c r="CR137" s="47"/>
      <c r="CS137" s="47"/>
      <c r="CT137" s="47"/>
      <c r="CU137" s="47"/>
      <c r="CV137" s="47"/>
      <c r="CW137" s="47"/>
      <c r="CX137" s="47"/>
      <c r="CY137" s="47"/>
      <c r="CZ137" s="47"/>
      <c r="DA137" s="47"/>
      <c r="DB137" s="47"/>
      <c r="DC137" s="47"/>
      <c r="DD137" s="47"/>
      <c r="DE137" s="47"/>
      <c r="DF137" s="47"/>
      <c r="DG137" s="47"/>
      <c r="DH137" s="47"/>
      <c r="DI137" s="47"/>
      <c r="DJ137" s="47"/>
      <c r="DK137" s="47"/>
      <c r="DL137" s="47"/>
      <c r="DM137" s="47"/>
      <c r="DN137" s="47"/>
      <c r="DO137" s="47"/>
      <c r="DP137" s="47"/>
      <c r="DQ137" s="47"/>
      <c r="DR137" s="47"/>
      <c r="DS137" s="47"/>
      <c r="DT137" s="47"/>
    </row>
    <row r="138" s="111" customFormat="true" ht="33" hidden="false" customHeight="true" outlineLevel="0" collapsed="false">
      <c r="A138" s="133" t="str">
        <f aca="false">Base!A138</f>
        <v>Consumption discount rate (end of period, % per year)</v>
      </c>
      <c r="B138" s="134" t="n">
        <f aca="false">+C154</f>
        <v>0.0377465751915513</v>
      </c>
      <c r="C138" s="134" t="n">
        <f aca="false">+D154</f>
        <v>0.0314042703323303</v>
      </c>
      <c r="D138" s="134" t="n">
        <f aca="false">+E154</f>
        <v>0.0277297216393872</v>
      </c>
      <c r="E138" s="134" t="n">
        <f aca="false">+F154</f>
        <v>0.025404614643407</v>
      </c>
      <c r="F138" s="134" t="n">
        <f aca="false">+G154</f>
        <v>0.023796651178025</v>
      </c>
      <c r="G138" s="134" t="n">
        <f aca="false">+H154</f>
        <v>0.0225877222298303</v>
      </c>
      <c r="H138" s="134" t="n">
        <f aca="false">+I154</f>
        <v>0.0216138440840328</v>
      </c>
      <c r="I138" s="134" t="n">
        <f aca="false">+J154</f>
        <v>0.0207903951611357</v>
      </c>
      <c r="J138" s="134" t="n">
        <f aca="false">+K154</f>
        <v>0.0200758044511711</v>
      </c>
      <c r="K138" s="134" t="n">
        <f aca="false">+L154</f>
        <v>0.0194542572503933</v>
      </c>
      <c r="L138" s="134" t="n">
        <f aca="false">+M154</f>
        <v>0.018928977027207</v>
      </c>
      <c r="M138" s="134" t="n">
        <f aca="false">+N154</f>
        <v>0.0185228770169077</v>
      </c>
      <c r="N138" s="134" t="n">
        <f aca="false">+O154</f>
        <v>0.0182752381164844</v>
      </c>
      <c r="O138" s="134" t="n">
        <f aca="false">+P154</f>
        <v>0.0179286628205684</v>
      </c>
      <c r="P138" s="134" t="n">
        <f aca="false">+Q154</f>
        <v>0.0175036702149578</v>
      </c>
      <c r="Q138" s="134" t="n">
        <f aca="false">+R154</f>
        <v>0.0170422499849736</v>
      </c>
      <c r="R138" s="134" t="n">
        <f aca="false">+S154</f>
        <v>0.016567575902402</v>
      </c>
      <c r="S138" s="134" t="n">
        <f aca="false">+T154</f>
        <v>0.0160923910946802</v>
      </c>
      <c r="T138" s="134" t="n">
        <f aca="false">+U154</f>
        <v>0.015626172486791</v>
      </c>
      <c r="U138" s="134" t="n">
        <f aca="false">+V154</f>
        <v>0.015170504017149</v>
      </c>
      <c r="V138" s="134" t="n">
        <f aca="false">+W154</f>
        <v>0.0147257848340214</v>
      </c>
      <c r="W138" s="134" t="n">
        <f aca="false">+X154</f>
        <v>0.0142914547522874</v>
      </c>
      <c r="X138" s="134" t="n">
        <f aca="false">+Y154</f>
        <v>0.0138659040356777</v>
      </c>
      <c r="Y138" s="134" t="n">
        <f aca="false">+Z154</f>
        <v>0.0134460473181655</v>
      </c>
      <c r="Z138" s="134" t="n">
        <f aca="false">+AA154</f>
        <v>0.0130264403309592</v>
      </c>
      <c r="AA138" s="134" t="n">
        <f aca="false">+AB154</f>
        <v>0.0125976778033599</v>
      </c>
      <c r="AB138" s="134" t="n">
        <f aca="false">+AC154</f>
        <v>0.0121436126002374</v>
      </c>
      <c r="AC138" s="134" t="n">
        <f aca="false">+AD154</f>
        <v>0.0116366444025664</v>
      </c>
      <c r="AD138" s="134" t="n">
        <f aca="false">+AE154</f>
        <v>0.0114370727537971</v>
      </c>
      <c r="AE138" s="134" t="n">
        <f aca="false">+AF154</f>
        <v>0.0112913126220873</v>
      </c>
      <c r="AF138" s="134" t="n">
        <f aca="false">+AG154</f>
        <v>0.0110987993005787</v>
      </c>
      <c r="AG138" s="134" t="n">
        <f aca="false">+AH154</f>
        <v>0.0108764569318303</v>
      </c>
      <c r="AH138" s="134" t="n">
        <f aca="false">+AI154</f>
        <v>0.0106348012549409</v>
      </c>
      <c r="AI138" s="134" t="n">
        <f aca="false">+AJ154</f>
        <v>0.0103809004995217</v>
      </c>
      <c r="AJ138" s="134" t="n">
        <f aca="false">+AK154</f>
        <v>0.0101200316445176</v>
      </c>
      <c r="AK138" s="134" t="n">
        <f aca="false">+AL154</f>
        <v>0.00985667348009978</v>
      </c>
      <c r="AL138" s="134" t="n">
        <f aca="false">+AM154</f>
        <v>0.00959522349259823</v>
      </c>
      <c r="AM138" s="134" t="n">
        <f aca="false">+AN154</f>
        <v>0.00934070471837734</v>
      </c>
      <c r="AN138" s="134" t="n">
        <f aca="false">+AO154</f>
        <v>0.00910053622323925</v>
      </c>
      <c r="AO138" s="134" t="n">
        <f aca="false">+AP154</f>
        <v>0.00884514587911878</v>
      </c>
      <c r="AP138" s="134" t="n">
        <f aca="false">+AQ154</f>
        <v>0.00856491843789886</v>
      </c>
      <c r="AQ138" s="134" t="n">
        <f aca="false">+AR154</f>
        <v>0.00827885883266344</v>
      </c>
      <c r="AR138" s="134" t="n">
        <f aca="false">+AS154</f>
        <v>0.00799872929084988</v>
      </c>
      <c r="AS138" s="134" t="n">
        <f aca="false">+AT154</f>
        <v>0.00772912298828921</v>
      </c>
      <c r="AT138" s="134" t="n">
        <f aca="false">+AU154</f>
        <v>0.0074683402923168</v>
      </c>
      <c r="AU138" s="134" t="n">
        <f aca="false">+AV154</f>
        <v>0.00720902845294913</v>
      </c>
      <c r="AV138" s="134" t="n">
        <f aca="false">+AW154</f>
        <v>0.00693763410046455</v>
      </c>
      <c r="AW138" s="134" t="n">
        <f aca="false">+AX154</f>
        <v>0.00663192927600176</v>
      </c>
      <c r="AX138" s="134" t="n">
        <f aca="false">+AY154</f>
        <v>0.00625586869479888</v>
      </c>
      <c r="AY138" s="134" t="n">
        <f aca="false">+AZ154</f>
        <v>0.0194782533305806</v>
      </c>
      <c r="AZ138" s="134" t="n">
        <f aca="false">+BA154</f>
        <v>0.00268524698073946</v>
      </c>
      <c r="BA138" s="134" t="n">
        <f aca="false">+BB154</f>
        <v>0.00356264914863025</v>
      </c>
      <c r="BB138" s="134" t="n">
        <f aca="false">+BC154</f>
        <v>0.00417565158008482</v>
      </c>
      <c r="BC138" s="134" t="n">
        <f aca="false">+BD154</f>
        <v>0.00458306035252809</v>
      </c>
      <c r="BD138" s="134" t="n">
        <f aca="false">+BE154</f>
        <v>0.00483159323096594</v>
      </c>
      <c r="BE138" s="134" t="n">
        <f aca="false">+BF154</f>
        <v>0.00495563701958401</v>
      </c>
      <c r="BF138" s="134" t="n">
        <f aca="false">+BG154</f>
        <v>0.0049794970374295</v>
      </c>
      <c r="BG138" s="134" t="n">
        <f aca="false">+BH154</f>
        <v>0.00492050321804882</v>
      </c>
      <c r="BH138" s="134" t="n">
        <f aca="false">+BI154</f>
        <v>0.00479187095341205</v>
      </c>
      <c r="BI138" s="134"/>
    </row>
    <row r="139" customFormat="false" ht="2.45" hidden="false" customHeight="true" outlineLevel="0" collapsed="false">
      <c r="A139" s="112" t="n">
        <f aca="false">Base!A139</f>
        <v>0</v>
      </c>
    </row>
    <row r="140" customFormat="false" ht="21" hidden="true" customHeight="true" outlineLevel="0" collapsed="false">
      <c r="A140" s="112" t="n">
        <f aca="false">Base!A140</f>
        <v>0</v>
      </c>
    </row>
    <row r="141" customFormat="false" ht="21" hidden="true" customHeight="true" outlineLevel="0" collapsed="false">
      <c r="A141" s="112" t="n">
        <f aca="false">Base!A141</f>
        <v>0</v>
      </c>
    </row>
    <row r="142" customFormat="false" ht="21" hidden="true" customHeight="true" outlineLevel="0" collapsed="false">
      <c r="A142" s="112" t="n">
        <f aca="false">Base!A142</f>
        <v>0</v>
      </c>
    </row>
    <row r="143" customFormat="false" ht="21" hidden="true" customHeight="true" outlineLevel="0" collapsed="false">
      <c r="A143" s="112" t="n">
        <f aca="false">Base!A143</f>
        <v>0</v>
      </c>
    </row>
    <row r="144" customFormat="false" ht="21" hidden="true" customHeight="true" outlineLevel="0" collapsed="false">
      <c r="A144" s="112" t="n">
        <f aca="false">Base!A144</f>
        <v>0</v>
      </c>
    </row>
    <row r="145" s="42" customFormat="true" ht="21" hidden="true" customHeight="true" outlineLevel="0" collapsed="false">
      <c r="A145" s="67" t="n">
        <f aca="false">Base!A145</f>
        <v>0</v>
      </c>
    </row>
    <row r="146" s="42" customFormat="true" ht="21" hidden="false" customHeight="true" outlineLevel="0" collapsed="false">
      <c r="A146" s="113" t="str">
        <f aca="false">Base!A146</f>
        <v>DERIVATION OF DISCOUNT RATES  </v>
      </c>
    </row>
    <row r="147" s="42" customFormat="true" ht="21" hidden="false" customHeight="true" outlineLevel="0" collapsed="false">
      <c r="A147" s="40" t="str">
        <f aca="false">Base!A147</f>
        <v>Components of discount rate</v>
      </c>
    </row>
    <row r="148" s="42" customFormat="true" ht="21" hidden="false" customHeight="true" outlineLevel="0" collapsed="false">
      <c r="A148" s="40" t="str">
        <f aca="false">Base!A148</f>
        <v>   Population growth</v>
      </c>
      <c r="C148" s="42" t="n">
        <f aca="false">+(C53/B53)^0.2</f>
        <v>1.01156029272138</v>
      </c>
      <c r="D148" s="42" t="n">
        <f aca="false">+(D53/C53)^0.2</f>
        <v>1.01000349309153</v>
      </c>
      <c r="E148" s="42" t="n">
        <f aca="false">+(E53/D53)^0.2</f>
        <v>1.0086572406019</v>
      </c>
      <c r="F148" s="42" t="n">
        <f aca="false">+(F53/E53)^0.2</f>
        <v>1.00749283590435</v>
      </c>
      <c r="G148" s="42" t="n">
        <f aca="false">+(G53/F53)^0.2</f>
        <v>1.00648554757732</v>
      </c>
      <c r="H148" s="42" t="n">
        <f aca="false">+(H53/G53)^0.2</f>
        <v>1.00561404962406</v>
      </c>
      <c r="I148" s="42" t="n">
        <f aca="false">+(I53/H53)^0.2</f>
        <v>1.00485994213211</v>
      </c>
      <c r="J148" s="42" t="n">
        <f aca="false">+(J53/I53)^0.2</f>
        <v>1.00420734197365</v>
      </c>
      <c r="K148" s="42" t="n">
        <f aca="false">+(K53/J53)^0.2</f>
        <v>1.00364253268941</v>
      </c>
      <c r="L148" s="42" t="n">
        <f aca="false">+(L53/K53)^0.2</f>
        <v>1.00315366452847</v>
      </c>
      <c r="M148" s="42" t="n">
        <f aca="false">+(M53/L53)^0.2</f>
        <v>1.00273049710481</v>
      </c>
      <c r="N148" s="42" t="n">
        <f aca="false">+(N53/M53)^0.2</f>
        <v>1.00236417834894</v>
      </c>
      <c r="O148" s="42" t="n">
        <f aca="false">+(O53/N53)^0.2</f>
        <v>1.002047054435</v>
      </c>
      <c r="P148" s="42" t="n">
        <f aca="false">+(P53/O53)^0.2</f>
        <v>1.0017725061914</v>
      </c>
      <c r="Q148" s="42" t="n">
        <f aca="false">+(Q53/P53)^0.2</f>
        <v>1.00153480819152</v>
      </c>
      <c r="R148" s="42" t="n">
        <f aca="false">+(R53/Q53)^0.2</f>
        <v>1.00132900729436</v>
      </c>
      <c r="S148" s="42" t="n">
        <f aca="false">+(S53/R53)^0.2</f>
        <v>1.00115081788641</v>
      </c>
      <c r="T148" s="42" t="n">
        <f aca="false">+(T53/S53)^0.2</f>
        <v>1.00099653147975</v>
      </c>
      <c r="U148" s="42" t="n">
        <f aca="false">+(U53/T53)^0.2</f>
        <v>1.00086293866296</v>
      </c>
      <c r="V148" s="42" t="n">
        <f aca="false">+(V53/U53)^0.2</f>
        <v>1.00074726168937</v>
      </c>
      <c r="W148" s="42" t="n">
        <f aca="false">+(W53/V53)^0.2</f>
        <v>1.00064709623265</v>
      </c>
      <c r="X148" s="42" t="n">
        <f aca="false">+(X53/W53)^0.2</f>
        <v>1.00056036104766</v>
      </c>
      <c r="Y148" s="42" t="n">
        <f aca="false">+(Y53/X53)^0.2</f>
        <v>1.00048525445196</v>
      </c>
      <c r="Z148" s="42" t="n">
        <f aca="false">+(Z53/Y53)^0.2</f>
        <v>1.00042021669536</v>
      </c>
      <c r="AA148" s="42" t="n">
        <f aca="false">+(AA53/Z53)^0.2</f>
        <v>1.00036389741416</v>
      </c>
      <c r="AB148" s="42" t="n">
        <f aca="false">+(AB53/AA53)^0.2</f>
        <v>1.00031512747837</v>
      </c>
      <c r="AC148" s="42" t="n">
        <f aca="false">+(AC53/AB53)^0.2</f>
        <v>1.00027289463506</v>
      </c>
      <c r="AD148" s="42" t="n">
        <f aca="false">+(AD53/AC53)^0.2</f>
        <v>1.00023632243342</v>
      </c>
      <c r="AE148" s="42" t="n">
        <f aca="false">+(AE53/AD53)^0.2</f>
        <v>1.00020465198721</v>
      </c>
      <c r="AF148" s="42" t="n">
        <f aca="false">+(AF53/AE53)^0.2</f>
        <v>1.000177226191</v>
      </c>
      <c r="AG148" s="42" t="n">
        <f aca="false">+(AG53/AF53)^0.2</f>
        <v>1.00015347605911</v>
      </c>
      <c r="AH148" s="42" t="n">
        <f aca="false">+(AH53/AG53)^0.2</f>
        <v>1.00013290890057</v>
      </c>
      <c r="AI148" s="42" t="n">
        <f aca="false">+(AI53/AH53)^0.2</f>
        <v>1.000115098083</v>
      </c>
      <c r="AJ148" s="42" t="n">
        <f aca="false">+(AJ53/AI53)^0.2</f>
        <v>1.00009967417126</v>
      </c>
      <c r="AK148" s="42" t="n">
        <f aca="false">+(AK53/AJ53)^0.2</f>
        <v>1.00008631725589</v>
      </c>
      <c r="AL148" s="42" t="n">
        <f aca="false">+(AL53/AK53)^0.2</f>
        <v>1.00007475031131</v>
      </c>
      <c r="AM148" s="42" t="n">
        <f aca="false">+(AM53/AL53)^0.2</f>
        <v>1.0000647334454</v>
      </c>
      <c r="AN148" s="42" t="n">
        <f aca="false">+(AN53/AM53)^0.2</f>
        <v>1.00005605892059</v>
      </c>
      <c r="AO148" s="42" t="n">
        <f aca="false">+(AO53/AN53)^0.2</f>
        <v>1.00004854684289</v>
      </c>
      <c r="AP148" s="42" t="n">
        <f aca="false">+(AP53/AO53)^0.2</f>
        <v>1.0000420414292</v>
      </c>
      <c r="AQ148" s="42" t="n">
        <f aca="false">+(AQ53/AP53)^0.2</f>
        <v>1.00003640777514</v>
      </c>
      <c r="AR148" s="42" t="n">
        <f aca="false">+(AR53/AQ53)^0.2</f>
        <v>1.00003152905636</v>
      </c>
      <c r="AS148" s="42" t="n">
        <f aca="false">+(AS53/AR53)^0.2</f>
        <v>1.00002730410513</v>
      </c>
      <c r="AT148" s="42" t="n">
        <f aca="false">+(AT53/AS53)^0.2</f>
        <v>1.00002364531179</v>
      </c>
      <c r="AU148" s="42" t="n">
        <f aca="false">+(AU53/AT53)^0.2</f>
        <v>1.00002047680757</v>
      </c>
      <c r="AV148" s="42" t="n">
        <f aca="false">+(AV53/AU53)^0.2</f>
        <v>1.00001773289103</v>
      </c>
      <c r="AW148" s="42" t="n">
        <f aca="false">+(AW53/AV53)^0.2</f>
        <v>1.00001535666538</v>
      </c>
      <c r="AX148" s="42" t="n">
        <f aca="false">+(AX53/AW53)^0.2</f>
        <v>1.00001329885854</v>
      </c>
      <c r="AY148" s="42" t="n">
        <f aca="false">+(AY53/AX53)^0.2</f>
        <v>1.00001151680123</v>
      </c>
      <c r="AZ148" s="42" t="n">
        <f aca="false">+(AZ53/AY53)^0.2</f>
        <v>1.00000997354217</v>
      </c>
      <c r="BA148" s="42" t="n">
        <f aca="false">+(BA53/AZ53)^0.2</f>
        <v>1.00000863708175</v>
      </c>
      <c r="BB148" s="42" t="n">
        <f aca="false">+(BB53/BA53)^0.2</f>
        <v>1.00000747970847</v>
      </c>
      <c r="BC148" s="42" t="n">
        <f aca="false">+(BC53/BB53)^0.2</f>
        <v>1.00000647742429</v>
      </c>
      <c r="BD148" s="42" t="n">
        <f aca="false">+(BD53/BC53)^0.2</f>
        <v>1.000005609447</v>
      </c>
      <c r="BE148" s="42" t="n">
        <f aca="false">+(BE53/BD53)^0.2</f>
        <v>1.00000485777927</v>
      </c>
      <c r="BF148" s="42" t="n">
        <f aca="false">+(BF53/BE53)^0.2</f>
        <v>1.00000420683548</v>
      </c>
      <c r="BG148" s="42" t="n">
        <f aca="false">+(BG53/BF53)^0.2</f>
        <v>1.0000036431185</v>
      </c>
      <c r="BH148" s="42" t="n">
        <f aca="false">+(BH53/BG53)^0.2</f>
        <v>1.00000315493985</v>
      </c>
      <c r="BI148" s="42" t="n">
        <f aca="false">+(BI53/BH53)^0.2</f>
        <v>1.00000273217733</v>
      </c>
    </row>
    <row r="149" s="42" customFormat="true" ht="21" hidden="false" customHeight="true" outlineLevel="0" collapsed="false">
      <c r="A149" s="40" t="str">
        <f aca="false">Base!A149</f>
        <v>   Time and risk preference</v>
      </c>
      <c r="C149" s="42" t="n">
        <f aca="false">+(B18/C18)^0.2</f>
        <v>1.001</v>
      </c>
      <c r="D149" s="42" t="n">
        <f aca="false">+(C18/D18)^0.2</f>
        <v>1.001</v>
      </c>
      <c r="E149" s="42" t="n">
        <f aca="false">+(D18/E18)^0.2</f>
        <v>1.001</v>
      </c>
      <c r="F149" s="42" t="n">
        <f aca="false">+(E18/F18)^0.2</f>
        <v>1.001</v>
      </c>
      <c r="G149" s="42" t="n">
        <f aca="false">+(F18/G18)^0.2</f>
        <v>1.001</v>
      </c>
      <c r="H149" s="42" t="n">
        <f aca="false">+(G18/H18)^0.2</f>
        <v>1.001</v>
      </c>
      <c r="I149" s="42" t="n">
        <f aca="false">+(H18/I18)^0.2</f>
        <v>1.001</v>
      </c>
      <c r="J149" s="42" t="n">
        <f aca="false">+(I18/J18)^0.2</f>
        <v>1.001</v>
      </c>
      <c r="K149" s="42" t="n">
        <f aca="false">+(J18/K18)^0.2</f>
        <v>1.001</v>
      </c>
      <c r="L149" s="42" t="n">
        <f aca="false">+(K18/L18)^0.2</f>
        <v>1.001</v>
      </c>
      <c r="M149" s="42" t="n">
        <f aca="false">+(L18/M18)^0.2</f>
        <v>1.001</v>
      </c>
      <c r="N149" s="42" t="n">
        <f aca="false">+(M18/N18)^0.2</f>
        <v>1.001</v>
      </c>
      <c r="O149" s="42" t="n">
        <f aca="false">+(N18/O18)^0.2</f>
        <v>1.001</v>
      </c>
      <c r="P149" s="42" t="n">
        <f aca="false">+(O18/P18)^0.2</f>
        <v>1.001</v>
      </c>
      <c r="Q149" s="42" t="n">
        <f aca="false">+(P18/Q18)^0.2</f>
        <v>1.001</v>
      </c>
      <c r="R149" s="42" t="n">
        <f aca="false">+(Q18/R18)^0.2</f>
        <v>1.001</v>
      </c>
      <c r="S149" s="42" t="n">
        <f aca="false">+(R18/S18)^0.2</f>
        <v>1.001</v>
      </c>
      <c r="T149" s="42" t="n">
        <f aca="false">+(S18/T18)^0.2</f>
        <v>1.001</v>
      </c>
      <c r="U149" s="42" t="n">
        <f aca="false">+(T18/U18)^0.2</f>
        <v>1.001</v>
      </c>
      <c r="V149" s="42" t="n">
        <f aca="false">+(U18/V18)^0.2</f>
        <v>1.001</v>
      </c>
      <c r="W149" s="42" t="n">
        <f aca="false">+(V18/W18)^0.2</f>
        <v>1.001</v>
      </c>
      <c r="X149" s="42" t="n">
        <f aca="false">+(W18/X18)^0.2</f>
        <v>1.001</v>
      </c>
      <c r="Y149" s="42" t="n">
        <f aca="false">+(X18/Y18)^0.2</f>
        <v>1.001</v>
      </c>
      <c r="Z149" s="42" t="n">
        <f aca="false">+(Y18/Z18)^0.2</f>
        <v>1.001</v>
      </c>
      <c r="AA149" s="42" t="n">
        <f aca="false">+(Z18/AA18)^0.2</f>
        <v>1.001</v>
      </c>
      <c r="AB149" s="42" t="n">
        <f aca="false">+(AA18/AB18)^0.2</f>
        <v>1.001</v>
      </c>
      <c r="AC149" s="42" t="n">
        <f aca="false">+(AB18/AC18)^0.2</f>
        <v>1.001</v>
      </c>
      <c r="AD149" s="42" t="n">
        <f aca="false">+(AC18/AD18)^0.2</f>
        <v>1.001</v>
      </c>
      <c r="AE149" s="42" t="n">
        <f aca="false">+(AD18/AE18)^0.2</f>
        <v>1.001</v>
      </c>
      <c r="AF149" s="42" t="n">
        <f aca="false">+(AE18/AF18)^0.2</f>
        <v>1.001</v>
      </c>
      <c r="AG149" s="42" t="n">
        <f aca="false">+(AF18/AG18)^0.2</f>
        <v>1.001</v>
      </c>
      <c r="AH149" s="42" t="n">
        <f aca="false">+(AG18/AH18)^0.2</f>
        <v>1.001</v>
      </c>
      <c r="AI149" s="42" t="n">
        <f aca="false">+(AH18/AI18)^0.2</f>
        <v>1.001</v>
      </c>
      <c r="AJ149" s="42" t="n">
        <f aca="false">+(AI18/AJ18)^0.2</f>
        <v>1.001</v>
      </c>
      <c r="AK149" s="42" t="n">
        <f aca="false">+(AJ18/AK18)^0.2</f>
        <v>1.001</v>
      </c>
      <c r="AL149" s="42" t="n">
        <f aca="false">+(AK18/AL18)^0.2</f>
        <v>1.001</v>
      </c>
      <c r="AM149" s="42" t="n">
        <f aca="false">+(AL18/AM18)^0.2</f>
        <v>1.001</v>
      </c>
      <c r="AN149" s="42" t="n">
        <f aca="false">+(AM18/AN18)^0.2</f>
        <v>1.001</v>
      </c>
      <c r="AO149" s="42" t="n">
        <f aca="false">+(AN18/AO18)^0.2</f>
        <v>1.001</v>
      </c>
      <c r="AP149" s="42" t="n">
        <f aca="false">+(AO18/AP18)^0.2</f>
        <v>1.001</v>
      </c>
      <c r="AQ149" s="42" t="n">
        <f aca="false">+(AP18/AQ18)^0.2</f>
        <v>1.001</v>
      </c>
      <c r="AR149" s="42" t="n">
        <f aca="false">+(AQ18/AR18)^0.2</f>
        <v>1.001</v>
      </c>
      <c r="AS149" s="42" t="n">
        <f aca="false">+(AR18/AS18)^0.2</f>
        <v>1.001</v>
      </c>
      <c r="AT149" s="42" t="n">
        <f aca="false">+(AS18/AT18)^0.2</f>
        <v>1.001</v>
      </c>
      <c r="AU149" s="42" t="n">
        <f aca="false">+(AT18/AU18)^0.2</f>
        <v>1.001</v>
      </c>
      <c r="AV149" s="42" t="n">
        <f aca="false">+(AU18/AV18)^0.2</f>
        <v>1.001</v>
      </c>
      <c r="AW149" s="42" t="n">
        <f aca="false">+(AV18/AW18)^0.2</f>
        <v>1.001</v>
      </c>
      <c r="AX149" s="42" t="n">
        <f aca="false">+(AW18/AX18)^0.2</f>
        <v>1.001</v>
      </c>
      <c r="AY149" s="42" t="n">
        <f aca="false">+(AX18/AY18)^0.2</f>
        <v>1.001</v>
      </c>
      <c r="AZ149" s="42" t="n">
        <f aca="false">+(AY18/AZ18)^0.2</f>
        <v>1.001</v>
      </c>
      <c r="BA149" s="42" t="n">
        <f aca="false">+(AZ18/BA18)^0.2</f>
        <v>1.001</v>
      </c>
      <c r="BB149" s="42" t="n">
        <f aca="false">+(BA18/BB18)^0.2</f>
        <v>1.001</v>
      </c>
      <c r="BC149" s="42" t="n">
        <f aca="false">+(BB18/BC18)^0.2</f>
        <v>1.001</v>
      </c>
      <c r="BD149" s="42" t="n">
        <f aca="false">+(BC18/BD18)^0.2</f>
        <v>1.001</v>
      </c>
      <c r="BE149" s="42" t="n">
        <f aca="false">+(BD18/BE18)^0.2</f>
        <v>1.001</v>
      </c>
      <c r="BF149" s="42" t="n">
        <f aca="false">+(BE18/BF18)^0.2</f>
        <v>1.001</v>
      </c>
      <c r="BG149" s="42" t="n">
        <f aca="false">+(BF18/BG18)^0.2</f>
        <v>1.001</v>
      </c>
      <c r="BH149" s="42" t="n">
        <f aca="false">+(BG18/BH18)^0.2</f>
        <v>1.001</v>
      </c>
      <c r="BI149" s="42" t="n">
        <f aca="false">+(BH18/BI18)^0.2</f>
        <v>1.001</v>
      </c>
    </row>
    <row r="150" s="42" customFormat="true" ht="21" hidden="false" customHeight="true" outlineLevel="0" collapsed="false">
      <c r="A150" s="40" t="str">
        <f aca="false">Base!A150</f>
        <v>   Ratio MU</v>
      </c>
      <c r="C150" s="42" t="n">
        <f aca="false">+((C126/B126)^($B$19))^0.2</f>
        <v>1.03670986532623</v>
      </c>
      <c r="D150" s="42" t="n">
        <f aca="false">+((D126/C126)^($B$19))^0.2</f>
        <v>1.03037389643589</v>
      </c>
      <c r="E150" s="42" t="n">
        <f aca="false">+((E126/D126)^($B$19))^0.2</f>
        <v>1.02670301862077</v>
      </c>
      <c r="F150" s="42" t="n">
        <f aca="false">+((F126/E126)^($B$19))^0.2</f>
        <v>1.024380234409</v>
      </c>
      <c r="G150" s="42" t="n">
        <f aca="false">+((G126/F126)^($B$19))^0.2</f>
        <v>1.02277387730072</v>
      </c>
      <c r="H150" s="42" t="n">
        <f aca="false">+((H126/G126)^($B$19))^0.2</f>
        <v>1.02156615607376</v>
      </c>
      <c r="I150" s="42" t="n">
        <f aca="false">+((I126/H126)^($B$19))^0.2</f>
        <v>1.0205932508332</v>
      </c>
      <c r="J150" s="42" t="n">
        <f aca="false">+((J126/I126)^($B$19))^0.2</f>
        <v>1.0197706245366</v>
      </c>
      <c r="K150" s="42" t="n">
        <f aca="false">+((K126/J126)^($B$19))^0.2</f>
        <v>1.01905674770347</v>
      </c>
      <c r="L150" s="42" t="n">
        <f aca="false">+((L126/K126)^($B$19))^0.2</f>
        <v>1.01843582142896</v>
      </c>
      <c r="M150" s="42" t="n">
        <f aca="false">+((M126/L126)^($B$19))^0.2</f>
        <v>1.01791106596125</v>
      </c>
      <c r="N150" s="42" t="n">
        <f aca="false">+((N126/M126)^($B$19))^0.2</f>
        <v>1.01750537164526</v>
      </c>
      <c r="O150" s="42" t="n">
        <f aca="false">+((O126/N126)^($B$19))^0.2</f>
        <v>1.01725798013635</v>
      </c>
      <c r="P150" s="42" t="n">
        <f aca="false">+((P126/O126)^($B$19))^0.2</f>
        <v>1.0169117510695</v>
      </c>
      <c r="Q150" s="42" t="n">
        <f aca="false">+((Q126/P126)^($B$19))^0.2</f>
        <v>1.01648718303193</v>
      </c>
      <c r="R150" s="42" t="n">
        <f aca="false">+((R126/Q126)^($B$19))^0.2</f>
        <v>1.01602622376121</v>
      </c>
      <c r="S150" s="42" t="n">
        <f aca="false">+((S126/R126)^($B$19))^0.2</f>
        <v>1.01555202387852</v>
      </c>
      <c r="T150" s="42" t="n">
        <f aca="false">+((T126/S126)^($B$19))^0.2</f>
        <v>1.0150773137809</v>
      </c>
      <c r="U150" s="42" t="n">
        <f aca="false">+((U126/T126)^($B$19))^0.2</f>
        <v>1.01461156092587</v>
      </c>
      <c r="V150" s="42" t="n">
        <f aca="false">+((V126/U126)^($B$19))^0.2</f>
        <v>1.01415634766948</v>
      </c>
      <c r="W150" s="42" t="n">
        <f aca="false">+((W126/V126)^($B$19))^0.2</f>
        <v>1.01371207276126</v>
      </c>
      <c r="X150" s="42" t="n">
        <f aca="false">+((X126/W126)^($B$19))^0.2</f>
        <v>1.01327817657571</v>
      </c>
      <c r="Y150" s="42" t="n">
        <f aca="false">+((Y126/X126)^($B$19))^0.2</f>
        <v>1.01285305098469</v>
      </c>
      <c r="Z150" s="42" t="n">
        <f aca="false">+((Z126/Y126)^($B$19))^0.2</f>
        <v>1.01243361370446</v>
      </c>
      <c r="AA150" s="42" t="n">
        <f aca="false">+((AA126/Z126)^($B$19))^0.2</f>
        <v>1.01201442590505</v>
      </c>
      <c r="AB150" s="42" t="n">
        <f aca="false">+((AB126/AA126)^($B$19))^0.2</f>
        <v>1.01158609171165</v>
      </c>
      <c r="AC150" s="42" t="n">
        <f aca="false">+((AC126/AB126)^($B$19))^0.2</f>
        <v>1.01113248012012</v>
      </c>
      <c r="AD150" s="42" t="n">
        <f aca="false">+((AD126/AC126)^($B$19))^0.2</f>
        <v>1.01062601838418</v>
      </c>
      <c r="AE150" s="42" t="n">
        <f aca="false">+((AE126/AD126)^($B$19))^0.2</f>
        <v>1.01042664610769</v>
      </c>
      <c r="AF150" s="42" t="n">
        <f aca="false">+((AF126/AE126)^($B$19))^0.2</f>
        <v>1.0102810315905</v>
      </c>
      <c r="AG150" s="42" t="n">
        <f aca="false">+((AG126/AF126)^($B$19))^0.2</f>
        <v>1.01008871058999</v>
      </c>
      <c r="AH150" s="42" t="n">
        <f aca="false">+((AH126/AG126)^($B$19))^0.2</f>
        <v>1.00986659034149</v>
      </c>
      <c r="AI150" s="42" t="n">
        <f aca="false">+((AI126/AH126)^($B$19))^0.2</f>
        <v>1.00962517607886</v>
      </c>
      <c r="AJ150" s="42" t="n">
        <f aca="false">+((AJ126/AI126)^($B$19))^0.2</f>
        <v>1.00937152897055</v>
      </c>
      <c r="AK150" s="42" t="n">
        <f aca="false">+((AK126/AJ126)^($B$19))^0.2</f>
        <v>1.00911092072379</v>
      </c>
      <c r="AL150" s="42" t="n">
        <f aca="false">+((AL126/AK126)^($B$19))^0.2</f>
        <v>1.00884782565445</v>
      </c>
      <c r="AM150" s="42" t="n">
        <f aca="false">+((AM126/AL126)^($B$19))^0.2</f>
        <v>1.00858663685574</v>
      </c>
      <c r="AN150" s="42" t="n">
        <f aca="false">+((AN126/AM126)^($B$19))^0.2</f>
        <v>1.00833237234603</v>
      </c>
      <c r="AO150" s="42" t="n">
        <f aca="false">+((AO126/AN126)^($B$19))^0.2</f>
        <v>1.00809244377946</v>
      </c>
      <c r="AP150" s="42" t="n">
        <f aca="false">+((AP126/AO126)^($B$19))^0.2</f>
        <v>1.00783730857055</v>
      </c>
      <c r="AQ150" s="42" t="n">
        <f aca="false">+((AQ126/AP126)^($B$19))^0.2</f>
        <v>1.00755736107682</v>
      </c>
      <c r="AR150" s="42" t="n">
        <f aca="false">+((AR126/AQ126)^($B$19))^0.2</f>
        <v>1.00727158724542</v>
      </c>
      <c r="AS150" s="42" t="n">
        <f aca="false">+((AS126/AR126)^($B$19))^0.2</f>
        <v>1.0069917375533</v>
      </c>
      <c r="AT150" s="42" t="n">
        <f aca="false">+((AT126/AS126)^($B$19))^0.2</f>
        <v>1.0067224005877</v>
      </c>
      <c r="AU150" s="42" t="n">
        <f aca="false">+((AU126/AT126)^($B$19))^0.2</f>
        <v>1.0064618784139</v>
      </c>
      <c r="AV150" s="42" t="n">
        <f aca="false">+((AV126/AU126)^($B$19))^0.2</f>
        <v>1.00620282562732</v>
      </c>
      <c r="AW150" s="42" t="n">
        <f aca="false">+((AW126/AV126)^($B$19))^0.2</f>
        <v>1.00593170239807</v>
      </c>
      <c r="AX150" s="42" t="n">
        <f aca="false">+((AX126/AW126)^($B$19))^0.2</f>
        <v>1.00562630297303</v>
      </c>
      <c r="AY150" s="42" t="n">
        <f aca="false">+((AY126/AX126)^($B$19))^0.2</f>
        <v>1.00525061807672</v>
      </c>
      <c r="AZ150" s="42" t="n">
        <f aca="false">+((AZ126/AY126)^($B$19))^0.2</f>
        <v>1.01845979353704</v>
      </c>
      <c r="BA150" s="42" t="n">
        <f aca="false">+((BA126/AZ126)^($B$19))^0.2</f>
        <v>1.00168356341732</v>
      </c>
      <c r="BB150" s="42" t="n">
        <f aca="false">+((BB126/BA126)^($B$19))^0.2</f>
        <v>1.00256008905957</v>
      </c>
      <c r="BC150" s="42" t="n">
        <f aca="false">+((BC126/BB126)^($B$19))^0.2</f>
        <v>1.00317247910098</v>
      </c>
      <c r="BD150" s="42" t="n">
        <f aca="false">+((BD126/BC126)^($B$19))^0.2</f>
        <v>1.00357948087166</v>
      </c>
      <c r="BE150" s="42" t="n">
        <f aca="false">+((BE126/BD126)^($B$19))^0.2</f>
        <v>1.0038277654655</v>
      </c>
      <c r="BF150" s="42" t="n">
        <f aca="false">+((BF126/BE126)^($B$19))^0.2</f>
        <v>1.00395168533425</v>
      </c>
      <c r="BG150" s="42" t="n">
        <f aca="false">+((BG126/BF126)^($B$19))^0.2</f>
        <v>1.00397552151591</v>
      </c>
      <c r="BH150" s="42" t="n">
        <f aca="false">+((BH126/BG126)^($B$19))^0.2</f>
        <v>1.00391658663142</v>
      </c>
      <c r="BI150" s="42" t="n">
        <f aca="false">+((BI126/BH126)^($B$19))^0.2</f>
        <v>1.00378808287054</v>
      </c>
    </row>
    <row r="151" s="42" customFormat="true" ht="21" hidden="false" customHeight="true" outlineLevel="0" collapsed="false">
      <c r="A151" s="40" t="str">
        <f aca="false">Base!A151</f>
        <v>Product</v>
      </c>
      <c r="C151" s="42" t="n">
        <f aca="false">+C150*C149</f>
        <v>1.03774657519155</v>
      </c>
      <c r="D151" s="42" t="n">
        <f aca="false">+D150*D149</f>
        <v>1.03140427033233</v>
      </c>
      <c r="E151" s="42" t="n">
        <f aca="false">+E150*E149</f>
        <v>1.02772972163939</v>
      </c>
      <c r="F151" s="42" t="n">
        <f aca="false">+F150*F149</f>
        <v>1.02540461464341</v>
      </c>
      <c r="G151" s="42" t="n">
        <f aca="false">+G150*G149</f>
        <v>1.02379665117803</v>
      </c>
      <c r="H151" s="42" t="n">
        <f aca="false">+H150*H149</f>
        <v>1.02258772222983</v>
      </c>
      <c r="I151" s="42" t="n">
        <f aca="false">+I150*I149</f>
        <v>1.02161384408403</v>
      </c>
      <c r="J151" s="42" t="n">
        <f aca="false">+J150*J149</f>
        <v>1.02079039516114</v>
      </c>
      <c r="K151" s="42" t="n">
        <f aca="false">+K150*K149</f>
        <v>1.02007580445117</v>
      </c>
      <c r="L151" s="42" t="n">
        <f aca="false">+L150*L149</f>
        <v>1.01945425725039</v>
      </c>
      <c r="M151" s="42" t="n">
        <f aca="false">+M150*M149</f>
        <v>1.01892897702721</v>
      </c>
      <c r="N151" s="42" t="n">
        <f aca="false">+N150*N149</f>
        <v>1.01852287701691</v>
      </c>
      <c r="O151" s="42" t="n">
        <f aca="false">+O150*O149</f>
        <v>1.01827523811648</v>
      </c>
      <c r="P151" s="42" t="n">
        <f aca="false">+P150*P149</f>
        <v>1.01792866282057</v>
      </c>
      <c r="Q151" s="42" t="n">
        <f aca="false">+Q150*Q149</f>
        <v>1.01750367021496</v>
      </c>
      <c r="R151" s="42" t="n">
        <f aca="false">+R150*R149</f>
        <v>1.01704224998497</v>
      </c>
      <c r="S151" s="42" t="n">
        <f aca="false">+S150*S149</f>
        <v>1.0165675759024</v>
      </c>
      <c r="T151" s="42" t="n">
        <f aca="false">+T150*T149</f>
        <v>1.01609239109468</v>
      </c>
      <c r="U151" s="42" t="n">
        <f aca="false">+U150*U149</f>
        <v>1.01562617248679</v>
      </c>
      <c r="V151" s="42" t="n">
        <f aca="false">+V150*V149</f>
        <v>1.01517050401715</v>
      </c>
      <c r="W151" s="42" t="n">
        <f aca="false">+W150*W149</f>
        <v>1.01472578483402</v>
      </c>
      <c r="X151" s="42" t="n">
        <f aca="false">+X150*X149</f>
        <v>1.01429145475229</v>
      </c>
      <c r="Y151" s="42" t="n">
        <f aca="false">+Y150*Y149</f>
        <v>1.01386590403568</v>
      </c>
      <c r="Z151" s="42" t="n">
        <f aca="false">+Z150*Z149</f>
        <v>1.01344604731817</v>
      </c>
      <c r="AA151" s="42" t="n">
        <f aca="false">+AA150*AA149</f>
        <v>1.01302644033096</v>
      </c>
      <c r="AB151" s="42" t="n">
        <f aca="false">+AB150*AB149</f>
        <v>1.01259767780336</v>
      </c>
      <c r="AC151" s="42" t="n">
        <f aca="false">+AC150*AC149</f>
        <v>1.01214361260024</v>
      </c>
      <c r="AD151" s="42" t="n">
        <f aca="false">+AD150*AD149</f>
        <v>1.01163664440257</v>
      </c>
      <c r="AE151" s="42" t="n">
        <f aca="false">+AE150*AE149</f>
        <v>1.0114370727538</v>
      </c>
      <c r="AF151" s="42" t="n">
        <f aca="false">+AF150*AF149</f>
        <v>1.01129131262209</v>
      </c>
      <c r="AG151" s="42" t="n">
        <f aca="false">+AG150*AG149</f>
        <v>1.01109879930058</v>
      </c>
      <c r="AH151" s="42" t="n">
        <f aca="false">+AH150*AH149</f>
        <v>1.01087645693183</v>
      </c>
      <c r="AI151" s="42" t="n">
        <f aca="false">+AI150*AI149</f>
        <v>1.01063480125494</v>
      </c>
      <c r="AJ151" s="42" t="n">
        <f aca="false">+AJ150*AJ149</f>
        <v>1.01038090049952</v>
      </c>
      <c r="AK151" s="42" t="n">
        <f aca="false">+AK150*AK149</f>
        <v>1.01012003164452</v>
      </c>
      <c r="AL151" s="42" t="n">
        <f aca="false">+AL150*AL149</f>
        <v>1.0098566734801</v>
      </c>
      <c r="AM151" s="42" t="n">
        <f aca="false">+AM150*AM149</f>
        <v>1.0095952234926</v>
      </c>
      <c r="AN151" s="42" t="n">
        <f aca="false">+AN150*AN149</f>
        <v>1.00934070471838</v>
      </c>
      <c r="AO151" s="42" t="n">
        <f aca="false">+AO150*AO149</f>
        <v>1.00910053622324</v>
      </c>
      <c r="AP151" s="42" t="n">
        <f aca="false">+AP150*AP149</f>
        <v>1.00884514587912</v>
      </c>
      <c r="AQ151" s="42" t="n">
        <f aca="false">+AQ150*AQ149</f>
        <v>1.0085649184379</v>
      </c>
      <c r="AR151" s="42" t="n">
        <f aca="false">+AR150*AR149</f>
        <v>1.00827885883266</v>
      </c>
      <c r="AS151" s="42" t="n">
        <f aca="false">+AS150*AS149</f>
        <v>1.00799872929085</v>
      </c>
      <c r="AT151" s="42" t="n">
        <f aca="false">+AT150*AT149</f>
        <v>1.00772912298829</v>
      </c>
      <c r="AU151" s="42" t="n">
        <f aca="false">+AU150*AU149</f>
        <v>1.00746834029232</v>
      </c>
      <c r="AV151" s="42" t="n">
        <f aca="false">+AV150*AV149</f>
        <v>1.00720902845295</v>
      </c>
      <c r="AW151" s="42" t="n">
        <f aca="false">+AW150*AW149</f>
        <v>1.00693763410046</v>
      </c>
      <c r="AX151" s="42" t="n">
        <f aca="false">+AX150*AX149</f>
        <v>1.006631929276</v>
      </c>
      <c r="AY151" s="42" t="n">
        <f aca="false">+AY150*AY149</f>
        <v>1.0062558686948</v>
      </c>
      <c r="AZ151" s="42" t="n">
        <f aca="false">+AZ150*AZ149</f>
        <v>1.01947825333058</v>
      </c>
      <c r="BA151" s="42" t="n">
        <f aca="false">+BA150*BA149</f>
        <v>1.00268524698074</v>
      </c>
      <c r="BB151" s="42" t="n">
        <f aca="false">+BB150*BB149</f>
        <v>1.00356264914863</v>
      </c>
      <c r="BC151" s="42" t="n">
        <f aca="false">+BC150*BC149</f>
        <v>1.00417565158008</v>
      </c>
      <c r="BD151" s="42" t="n">
        <f aca="false">+BD150*BD149</f>
        <v>1.00458306035253</v>
      </c>
      <c r="BE151" s="42" t="n">
        <f aca="false">+BE150*BE149</f>
        <v>1.00483159323097</v>
      </c>
      <c r="BF151" s="42" t="n">
        <f aca="false">+BF150*BF149</f>
        <v>1.00495563701958</v>
      </c>
      <c r="BG151" s="42" t="n">
        <f aca="false">+BG150*BG149</f>
        <v>1.00497949703743</v>
      </c>
      <c r="BH151" s="42" t="n">
        <f aca="false">+BH150*BH149</f>
        <v>1.00492050321805</v>
      </c>
      <c r="BI151" s="42" t="n">
        <f aca="false">+BI150*BI149</f>
        <v>1.00479187095341</v>
      </c>
    </row>
    <row r="152" s="42" customFormat="true" ht="21" hidden="false" customHeight="true" outlineLevel="0" collapsed="false">
      <c r="A152" s="40" t="str">
        <f aca="false">Base!A152</f>
        <v>Consumption discount rate</v>
      </c>
      <c r="C152" s="42" t="n">
        <f aca="false">+C151-1</f>
        <v>0.0377465751915513</v>
      </c>
      <c r="D152" s="42" t="n">
        <f aca="false">+D151-1</f>
        <v>0.0314042703323303</v>
      </c>
      <c r="E152" s="42" t="n">
        <f aca="false">+E151-1</f>
        <v>0.0277297216393872</v>
      </c>
      <c r="F152" s="42" t="n">
        <f aca="false">+F151-1</f>
        <v>0.025404614643407</v>
      </c>
      <c r="G152" s="42" t="n">
        <f aca="false">+G151-1</f>
        <v>0.023796651178025</v>
      </c>
      <c r="H152" s="42" t="n">
        <f aca="false">+H151-1</f>
        <v>0.0225877222298303</v>
      </c>
      <c r="I152" s="42" t="n">
        <f aca="false">+I151-1</f>
        <v>0.0216138440840328</v>
      </c>
      <c r="J152" s="42" t="n">
        <f aca="false">+J151-1</f>
        <v>0.0207903951611357</v>
      </c>
      <c r="K152" s="42" t="n">
        <f aca="false">+K151-1</f>
        <v>0.0200758044511711</v>
      </c>
      <c r="L152" s="42" t="n">
        <f aca="false">+L151-1</f>
        <v>0.0194542572503933</v>
      </c>
      <c r="M152" s="42" t="n">
        <f aca="false">+M151-1</f>
        <v>0.018928977027207</v>
      </c>
      <c r="N152" s="42" t="n">
        <f aca="false">+N151-1</f>
        <v>0.0185228770169077</v>
      </c>
      <c r="O152" s="42" t="n">
        <f aca="false">+O151-1</f>
        <v>0.0182752381164844</v>
      </c>
      <c r="P152" s="42" t="n">
        <f aca="false">+P151-1</f>
        <v>0.0179286628205684</v>
      </c>
      <c r="Q152" s="42" t="n">
        <f aca="false">+Q151-1</f>
        <v>0.0175036702149578</v>
      </c>
      <c r="R152" s="42" t="n">
        <f aca="false">+R151-1</f>
        <v>0.0170422499849736</v>
      </c>
      <c r="S152" s="42" t="n">
        <f aca="false">+S151-1</f>
        <v>0.016567575902402</v>
      </c>
      <c r="T152" s="42" t="n">
        <f aca="false">+T151-1</f>
        <v>0.0160923910946802</v>
      </c>
      <c r="U152" s="42" t="n">
        <f aca="false">+U151-1</f>
        <v>0.015626172486791</v>
      </c>
      <c r="V152" s="42" t="n">
        <f aca="false">+V151-1</f>
        <v>0.015170504017149</v>
      </c>
      <c r="W152" s="42" t="n">
        <f aca="false">+W151-1</f>
        <v>0.0147257848340214</v>
      </c>
      <c r="X152" s="42" t="n">
        <f aca="false">+X151-1</f>
        <v>0.0142914547522874</v>
      </c>
      <c r="Y152" s="42" t="n">
        <f aca="false">+Y151-1</f>
        <v>0.0138659040356777</v>
      </c>
      <c r="Z152" s="42" t="n">
        <f aca="false">+Z151-1</f>
        <v>0.0134460473181655</v>
      </c>
      <c r="AA152" s="42" t="n">
        <f aca="false">+AA151-1</f>
        <v>0.0130264403309592</v>
      </c>
      <c r="AB152" s="42" t="n">
        <f aca="false">+AB151-1</f>
        <v>0.0125976778033599</v>
      </c>
      <c r="AC152" s="42" t="n">
        <f aca="false">+AC151-1</f>
        <v>0.0121436126002374</v>
      </c>
      <c r="AD152" s="42" t="n">
        <f aca="false">+AD151-1</f>
        <v>0.0116366444025664</v>
      </c>
      <c r="AE152" s="42" t="n">
        <f aca="false">+AE151-1</f>
        <v>0.0114370727537971</v>
      </c>
      <c r="AF152" s="42" t="n">
        <f aca="false">+AF151-1</f>
        <v>0.0112913126220873</v>
      </c>
      <c r="AG152" s="42" t="n">
        <f aca="false">+AG151-1</f>
        <v>0.0110987993005787</v>
      </c>
      <c r="AH152" s="42" t="n">
        <f aca="false">+AH151-1</f>
        <v>0.0108764569318303</v>
      </c>
      <c r="AI152" s="42" t="n">
        <f aca="false">+AI151-1</f>
        <v>0.0106348012549409</v>
      </c>
      <c r="AJ152" s="42" t="n">
        <f aca="false">+AJ151-1</f>
        <v>0.0103809004995217</v>
      </c>
      <c r="AK152" s="42" t="n">
        <f aca="false">+AK151-1</f>
        <v>0.0101200316445176</v>
      </c>
      <c r="AL152" s="42" t="n">
        <f aca="false">+AL151-1</f>
        <v>0.00985667348009978</v>
      </c>
      <c r="AM152" s="42" t="n">
        <f aca="false">+AM151-1</f>
        <v>0.00959522349259823</v>
      </c>
      <c r="AN152" s="42" t="n">
        <f aca="false">+AN151-1</f>
        <v>0.00934070471837734</v>
      </c>
      <c r="AO152" s="42" t="n">
        <f aca="false">+AO151-1</f>
        <v>0.00910053622323925</v>
      </c>
      <c r="AP152" s="42" t="n">
        <f aca="false">+AP151-1</f>
        <v>0.00884514587911878</v>
      </c>
      <c r="AQ152" s="42" t="n">
        <f aca="false">+AQ151-1</f>
        <v>0.00856491843789886</v>
      </c>
      <c r="AR152" s="42" t="n">
        <f aca="false">+AR151-1</f>
        <v>0.00827885883266344</v>
      </c>
      <c r="AS152" s="42" t="n">
        <f aca="false">+AS151-1</f>
        <v>0.00799872929084988</v>
      </c>
      <c r="AT152" s="42" t="n">
        <f aca="false">+AT151-1</f>
        <v>0.00772912298828921</v>
      </c>
      <c r="AU152" s="42" t="n">
        <f aca="false">+AU151-1</f>
        <v>0.0074683402923168</v>
      </c>
      <c r="AV152" s="42" t="n">
        <f aca="false">+AV151-1</f>
        <v>0.00720902845294913</v>
      </c>
      <c r="AW152" s="42" t="n">
        <f aca="false">+AW151-1</f>
        <v>0.00693763410046455</v>
      </c>
      <c r="AX152" s="42" t="n">
        <f aca="false">+AX151-1</f>
        <v>0.00663192927600176</v>
      </c>
      <c r="AY152" s="42" t="n">
        <f aca="false">+AY151-1</f>
        <v>0.00625586869479888</v>
      </c>
      <c r="AZ152" s="42" t="n">
        <f aca="false">+AZ151-1</f>
        <v>0.0194782533305806</v>
      </c>
      <c r="BA152" s="42" t="n">
        <f aca="false">+BA151-1</f>
        <v>0.00268524698073946</v>
      </c>
      <c r="BB152" s="42" t="n">
        <f aca="false">+BB151-1</f>
        <v>0.00356264914863025</v>
      </c>
      <c r="BC152" s="42" t="n">
        <f aca="false">+BC151-1</f>
        <v>0.00417565158008482</v>
      </c>
      <c r="BD152" s="42" t="n">
        <f aca="false">+BD151-1</f>
        <v>0.00458306035252809</v>
      </c>
      <c r="BE152" s="42" t="n">
        <f aca="false">+BE151-1</f>
        <v>0.00483159323096594</v>
      </c>
      <c r="BF152" s="42" t="n">
        <f aca="false">+BF151-1</f>
        <v>0.00495563701958401</v>
      </c>
      <c r="BG152" s="42" t="n">
        <f aca="false">+BG151-1</f>
        <v>0.0049794970374295</v>
      </c>
      <c r="BH152" s="42" t="n">
        <f aca="false">+BH151-1</f>
        <v>0.00492050321804882</v>
      </c>
      <c r="BI152" s="42" t="n">
        <f aca="false">+BI151-1</f>
        <v>0.00479187095341205</v>
      </c>
    </row>
    <row r="153" s="42" customFormat="true" ht="21" hidden="false" customHeight="true" outlineLevel="0" collapsed="false">
      <c r="A153" s="40" t="str">
        <f aca="false">Base!A153</f>
        <v>Risk-free rate of return</v>
      </c>
      <c r="C153" s="42" t="n">
        <f aca="false">+C148*C150*(1+B16)-1</f>
        <v>0.0497432293713749</v>
      </c>
      <c r="D153" s="42" t="n">
        <f aca="false">+D148*D150*(1+C16)-1</f>
        <v>0.0406812345905865</v>
      </c>
      <c r="E153" s="42" t="n">
        <f aca="false">+E148*E150*(1+D16)-1</f>
        <v>0.0355914336796654</v>
      </c>
      <c r="F153" s="42" t="n">
        <f aca="false">+F148*F150*(1+E16)-1</f>
        <v>0.032055747409089</v>
      </c>
      <c r="G153" s="42" t="n">
        <f aca="false">+G148*G150*(1+F16)-1</f>
        <v>0.0294071259427953</v>
      </c>
      <c r="H153" s="42" t="n">
        <f aca="false">+H148*H150*(1+G16)-1</f>
        <v>0.027301279168211</v>
      </c>
      <c r="I153" s="42" t="n">
        <f aca="false">+I148*I150*(1+H16)-1</f>
        <v>0.0255532749726672</v>
      </c>
      <c r="J153" s="42" t="n">
        <f aca="false">+J148*J150*(1+I16)-1</f>
        <v>0.0240611482887063</v>
      </c>
      <c r="K153" s="42" t="n">
        <f aca="false">+K148*K150*(1+J16)-1</f>
        <v>0.0227686952193407</v>
      </c>
      <c r="L153" s="42" t="n">
        <f aca="false">+L148*L150*(1+K16)-1</f>
        <v>0.0216476263535299</v>
      </c>
      <c r="M153" s="42" t="n">
        <f aca="false">+M148*M150*(1+L16)-1</f>
        <v>0.0206904691798084</v>
      </c>
      <c r="N153" s="42" t="n">
        <f aca="false">+N148*N150*(1+M16)-1</f>
        <v>0.0199109358148399</v>
      </c>
      <c r="O153" s="42" t="n">
        <f aca="false">+O148*O150*(1+N16)-1</f>
        <v>0.0193403625961213</v>
      </c>
      <c r="P153" s="42" t="n">
        <f aca="false">+P148*P150*(1+O16)-1</f>
        <v>0.0187142334443755</v>
      </c>
      <c r="Q153" s="42" t="n">
        <f aca="false">+Q148*Q150*(1+P16)-1</f>
        <v>0.0180472958870181</v>
      </c>
      <c r="R153" s="42" t="n">
        <f aca="false">+R148*R150*(1+Q16)-1</f>
        <v>0.0173765300238564</v>
      </c>
      <c r="S153" s="42" t="n">
        <f aca="false">+S148*S150*(1+R16)-1</f>
        <v>0.0167207393121782</v>
      </c>
      <c r="T153" s="42" t="n">
        <f aca="false">+T148*T150*(1+S16)-1</f>
        <v>0.016088870278465</v>
      </c>
      <c r="U153" s="42" t="n">
        <f aca="false">+U148*U150*(1+T16)-1</f>
        <v>0.0154871084696768</v>
      </c>
      <c r="V153" s="42" t="n">
        <f aca="false">+V148*V150*(1+U16)-1</f>
        <v>0.0149141878551227</v>
      </c>
      <c r="W153" s="42" t="n">
        <f aca="false">+W148*W150*(1+V16)-1</f>
        <v>0.0143680420245391</v>
      </c>
      <c r="X153" s="42" t="n">
        <f aca="false">+X148*X150*(1+W16)-1</f>
        <v>0.0138459781963114</v>
      </c>
      <c r="Y153" s="42" t="n">
        <f aca="false">+Y148*Y150*(1+X16)-1</f>
        <v>0.0133445424368679</v>
      </c>
      <c r="Z153" s="42" t="n">
        <f aca="false">+Z148*Z150*(1+Y16)-1</f>
        <v>0.0128590552118808</v>
      </c>
      <c r="AA153" s="42" t="n">
        <f aca="false">+AA148*AA150*(1+Z16)-1</f>
        <v>0.0123826953377344</v>
      </c>
      <c r="AB153" s="42" t="n">
        <f aca="false">+AB148*AB150*(1+AA16)-1</f>
        <v>0.0119048702858824</v>
      </c>
      <c r="AC153" s="42" t="n">
        <f aca="false">+AC148*AC150*(1+AB16)-1</f>
        <v>0.0114084127492784</v>
      </c>
      <c r="AD153" s="42" t="n">
        <f aca="false">+AD148*AD150*(1+AC16)-1</f>
        <v>0.0108648519841277</v>
      </c>
      <c r="AE153" s="42" t="n">
        <f aca="false">+AE148*AE150*(1+AD16)-1</f>
        <v>0.0106334319287416</v>
      </c>
      <c r="AF153" s="42" t="n">
        <f aca="false">+AF148*AF150*(1+AE16)-1</f>
        <v>0.0104600798495693</v>
      </c>
      <c r="AG153" s="42" t="n">
        <f aca="false">+AG148*AG150*(1+AF16)-1</f>
        <v>0.0102437350246449</v>
      </c>
      <c r="AH153" s="42" t="n">
        <f aca="false">+AH148*AH150*(1+AG16)-1</f>
        <v>0.0100008105997302</v>
      </c>
      <c r="AI153" s="42" t="n">
        <f aca="false">+AI148*AI150*(1+AH16)-1</f>
        <v>0.00974138200117514</v>
      </c>
      <c r="AJ153" s="42" t="n">
        <f aca="false">+AJ148*AJ150*(1+AI16)-1</f>
        <v>0.00947213724119367</v>
      </c>
      <c r="AK153" s="42" t="n">
        <f aca="false">+AK148*AK150*(1+AJ16)-1</f>
        <v>0.00919802440935635</v>
      </c>
      <c r="AL153" s="42" t="n">
        <f aca="false">+AL148*AL150*(1+AK16)-1</f>
        <v>0.00892323734347777</v>
      </c>
      <c r="AM153" s="42" t="n">
        <f aca="false">+AM148*AM150*(1+AL16)-1</f>
        <v>0.0086519261437279</v>
      </c>
      <c r="AN153" s="42" t="n">
        <f aca="false">+AN148*AN150*(1+AM16)-1</f>
        <v>0.00838889837041656</v>
      </c>
      <c r="AO153" s="42" t="n">
        <f aca="false">+AO148*AO150*(1+AN16)-1</f>
        <v>0.00814138348494575</v>
      </c>
      <c r="AP153" s="42" t="n">
        <f aca="false">+AP148*AP150*(1+AO16)-1</f>
        <v>0.00787967949140267</v>
      </c>
      <c r="AQ153" s="42" t="n">
        <f aca="false">+AQ148*AQ150*(1+AP16)-1</f>
        <v>0.00759404399866082</v>
      </c>
      <c r="AR153" s="42" t="n">
        <f aca="false">+AR148*AR150*(1+AQ16)-1</f>
        <v>0.00730334556806089</v>
      </c>
      <c r="AS153" s="42" t="n">
        <f aca="false">+AS148*AS150*(1+AR16)-1</f>
        <v>0.00701923256156189</v>
      </c>
      <c r="AT153" s="42" t="n">
        <f aca="false">+AT148*AT150*(1+AS16)-1</f>
        <v>0.00674620485274446</v>
      </c>
      <c r="AU153" s="42" t="n">
        <f aca="false">+AU148*AU150*(1+AT16)-1</f>
        <v>0.00648248754011083</v>
      </c>
      <c r="AV153" s="42" t="n">
        <f aca="false">+AV148*AV150*(1+AU16)-1</f>
        <v>0.00622066851237801</v>
      </c>
      <c r="AW153" s="42" t="n">
        <f aca="false">+AW148*AW150*(1+AV16)-1</f>
        <v>0.00594715015461711</v>
      </c>
      <c r="AX153" s="42" t="n">
        <f aca="false">+AX148*AX150*(1+AW16)-1</f>
        <v>0.00563967665497267</v>
      </c>
      <c r="AY153" s="42" t="n">
        <f aca="false">+AY148*AY150*(1+AX16)-1</f>
        <v>0.00526219534827987</v>
      </c>
      <c r="AZ153" s="42" t="n">
        <f aca="false">+AZ148*AZ150*(1+AY16)-1</f>
        <v>0.0184699511887434</v>
      </c>
      <c r="BA153" s="42" t="n">
        <f aca="false">+BA148*BA150*(1+AZ16)-1</f>
        <v>0.00169221504014594</v>
      </c>
      <c r="BB153" s="42" t="n">
        <f aca="false">+BB148*BB150*(1+BA16)-1</f>
        <v>0.00256758791675615</v>
      </c>
      <c r="BC153" s="42" t="n">
        <f aca="false">+BC148*BC150*(1+BB16)-1</f>
        <v>0.00317897707476256</v>
      </c>
      <c r="BD153" s="42" t="n">
        <f aca="false">+BD148*BD150*(1+BC16)-1</f>
        <v>0.00358511039756126</v>
      </c>
      <c r="BE153" s="42" t="n">
        <f aca="false">+BE148*BE150*(1+BD16)-1</f>
        <v>0.00383264183921272</v>
      </c>
      <c r="BF153" s="42" t="n">
        <f aca="false">+BF148*BF150*(1+BE16)-1</f>
        <v>0.00395590879382191</v>
      </c>
      <c r="BG153" s="42" t="n">
        <f aca="false">+BG148*BG150*(1+BF16)-1</f>
        <v>0.00397917911770929</v>
      </c>
      <c r="BH153" s="42" t="n">
        <f aca="false">+BH148*BH150*(1+BG16)-1</f>
        <v>0.00391975392786525</v>
      </c>
      <c r="BI153" s="42" t="n">
        <f aca="false">+BI148*BI150*(1+BH16)-1</f>
        <v>0.00379082539758935</v>
      </c>
    </row>
    <row r="154" s="42" customFormat="true" ht="21" hidden="false" customHeight="true" outlineLevel="0" collapsed="false">
      <c r="A154" s="40" t="str">
        <f aca="false">Base!A154</f>
        <v>Real rate of return on capital (with full risks)</v>
      </c>
      <c r="C154" s="42" t="n">
        <f aca="false">+C151*(1+B9)-1</f>
        <v>0.0377465751915513</v>
      </c>
      <c r="D154" s="42" t="n">
        <f aca="false">+D151*(1+C9)-1</f>
        <v>0.0314042703323303</v>
      </c>
      <c r="E154" s="42" t="n">
        <f aca="false">+E151*(1+D9)-1</f>
        <v>0.0277297216393872</v>
      </c>
      <c r="F154" s="42" t="n">
        <f aca="false">+F151*(1+E9)-1</f>
        <v>0.025404614643407</v>
      </c>
      <c r="G154" s="42" t="n">
        <f aca="false">+G151*(1+F9)-1</f>
        <v>0.023796651178025</v>
      </c>
      <c r="H154" s="42" t="n">
        <f aca="false">+H151*(1+G9)-1</f>
        <v>0.0225877222298303</v>
      </c>
      <c r="I154" s="42" t="n">
        <f aca="false">+I151*(1+H9)-1</f>
        <v>0.0216138440840328</v>
      </c>
      <c r="J154" s="42" t="n">
        <f aca="false">+J151*(1+I9)-1</f>
        <v>0.0207903951611357</v>
      </c>
      <c r="K154" s="42" t="n">
        <f aca="false">+K151*(1+J9)-1</f>
        <v>0.0200758044511711</v>
      </c>
      <c r="L154" s="42" t="n">
        <f aca="false">+L151*(1+K9)-1</f>
        <v>0.0194542572503933</v>
      </c>
      <c r="M154" s="42" t="n">
        <f aca="false">+M151*(1+L9)-1</f>
        <v>0.018928977027207</v>
      </c>
      <c r="N154" s="42" t="n">
        <f aca="false">+N151*(1+M9)-1</f>
        <v>0.0185228770169077</v>
      </c>
      <c r="O154" s="42" t="n">
        <f aca="false">+O151*(1+N9)-1</f>
        <v>0.0182752381164844</v>
      </c>
      <c r="P154" s="42" t="n">
        <f aca="false">+P151*(1+O9)-1</f>
        <v>0.0179286628205684</v>
      </c>
      <c r="Q154" s="42" t="n">
        <f aca="false">+Q151*(1+P9)-1</f>
        <v>0.0175036702149578</v>
      </c>
      <c r="R154" s="42" t="n">
        <f aca="false">+R151*(1+Q9)-1</f>
        <v>0.0170422499849736</v>
      </c>
      <c r="S154" s="42" t="n">
        <f aca="false">+S151*(1+R9)-1</f>
        <v>0.016567575902402</v>
      </c>
      <c r="T154" s="42" t="n">
        <f aca="false">+T151*(1+S9)-1</f>
        <v>0.0160923910946802</v>
      </c>
      <c r="U154" s="42" t="n">
        <f aca="false">+U151*(1+T9)-1</f>
        <v>0.015626172486791</v>
      </c>
      <c r="V154" s="42" t="n">
        <f aca="false">+V151*(1+U9)-1</f>
        <v>0.015170504017149</v>
      </c>
      <c r="W154" s="42" t="n">
        <f aca="false">+W151*(1+V9)-1</f>
        <v>0.0147257848340214</v>
      </c>
      <c r="X154" s="42" t="n">
        <f aca="false">+X151*(1+W9)-1</f>
        <v>0.0142914547522874</v>
      </c>
      <c r="Y154" s="42" t="n">
        <f aca="false">+Y151*(1+X9)-1</f>
        <v>0.0138659040356777</v>
      </c>
      <c r="Z154" s="42" t="n">
        <f aca="false">+Z151*(1+Y9)-1</f>
        <v>0.0134460473181655</v>
      </c>
      <c r="AA154" s="42" t="n">
        <f aca="false">+AA151*(1+Z9)-1</f>
        <v>0.0130264403309592</v>
      </c>
      <c r="AB154" s="42" t="n">
        <f aca="false">+AB151*(1+AA9)-1</f>
        <v>0.0125976778033599</v>
      </c>
      <c r="AC154" s="42" t="n">
        <f aca="false">+AC151*(1+AB9)-1</f>
        <v>0.0121436126002374</v>
      </c>
      <c r="AD154" s="42" t="n">
        <f aca="false">+AD151*(1+AC9)-1</f>
        <v>0.0116366444025664</v>
      </c>
      <c r="AE154" s="42" t="n">
        <f aca="false">+AE151*(1+AD9)-1</f>
        <v>0.0114370727537971</v>
      </c>
      <c r="AF154" s="42" t="n">
        <f aca="false">+AF151*(1+AE9)-1</f>
        <v>0.0112913126220873</v>
      </c>
      <c r="AG154" s="42" t="n">
        <f aca="false">+AG151*(1+AF9)-1</f>
        <v>0.0110987993005787</v>
      </c>
      <c r="AH154" s="42" t="n">
        <f aca="false">+AH151*(1+AG9)-1</f>
        <v>0.0108764569318303</v>
      </c>
      <c r="AI154" s="42" t="n">
        <f aca="false">+AI151*(1+AH9)-1</f>
        <v>0.0106348012549409</v>
      </c>
      <c r="AJ154" s="42" t="n">
        <f aca="false">+AJ151*(1+AI9)-1</f>
        <v>0.0103809004995217</v>
      </c>
      <c r="AK154" s="42" t="n">
        <f aca="false">+AK151*(1+AJ9)-1</f>
        <v>0.0101200316445176</v>
      </c>
      <c r="AL154" s="42" t="n">
        <f aca="false">+AL151*(1+AK9)-1</f>
        <v>0.00985667348009978</v>
      </c>
      <c r="AM154" s="42" t="n">
        <f aca="false">+AM151*(1+AL9)-1</f>
        <v>0.00959522349259823</v>
      </c>
      <c r="AN154" s="42" t="n">
        <f aca="false">+AN151*(1+AM9)-1</f>
        <v>0.00934070471837734</v>
      </c>
      <c r="AO154" s="42" t="n">
        <f aca="false">+AO151*(1+AN9)-1</f>
        <v>0.00910053622323925</v>
      </c>
      <c r="AP154" s="42" t="n">
        <f aca="false">+AP151*(1+AO9)-1</f>
        <v>0.00884514587911878</v>
      </c>
      <c r="AQ154" s="42" t="n">
        <f aca="false">+AQ151*(1+AP9)-1</f>
        <v>0.00856491843789886</v>
      </c>
      <c r="AR154" s="42" t="n">
        <f aca="false">+AR151*(1+AQ9)-1</f>
        <v>0.00827885883266344</v>
      </c>
      <c r="AS154" s="42" t="n">
        <f aca="false">+AS151*(1+AR9)-1</f>
        <v>0.00799872929084988</v>
      </c>
      <c r="AT154" s="42" t="n">
        <f aca="false">+AT151*(1+AS9)-1</f>
        <v>0.00772912298828921</v>
      </c>
      <c r="AU154" s="42" t="n">
        <f aca="false">+AU151*(1+AT9)-1</f>
        <v>0.0074683402923168</v>
      </c>
      <c r="AV154" s="42" t="n">
        <f aca="false">+AV151*(1+AU9)-1</f>
        <v>0.00720902845294913</v>
      </c>
      <c r="AW154" s="42" t="n">
        <f aca="false">+AW151*(1+AV9)-1</f>
        <v>0.00693763410046455</v>
      </c>
      <c r="AX154" s="42" t="n">
        <f aca="false">+AX151*(1+AW9)-1</f>
        <v>0.00663192927600176</v>
      </c>
      <c r="AY154" s="42" t="n">
        <f aca="false">+AY151*(1+AX9)-1</f>
        <v>0.00625586869479888</v>
      </c>
      <c r="AZ154" s="42" t="n">
        <f aca="false">+AZ151*(1+AY9)-1</f>
        <v>0.0194782533305806</v>
      </c>
      <c r="BA154" s="42" t="n">
        <f aca="false">+BA151*(1+AZ9)-1</f>
        <v>0.00268524698073946</v>
      </c>
      <c r="BB154" s="42" t="n">
        <f aca="false">+BB151*(1+BA9)-1</f>
        <v>0.00356264914863025</v>
      </c>
      <c r="BC154" s="42" t="n">
        <f aca="false">+BC151*(1+BB9)-1</f>
        <v>0.00417565158008482</v>
      </c>
      <c r="BD154" s="42" t="n">
        <f aca="false">+BD151*(1+BC9)-1</f>
        <v>0.00458306035252809</v>
      </c>
      <c r="BE154" s="42" t="n">
        <f aca="false">+BE151*(1+BD9)-1</f>
        <v>0.00483159323096594</v>
      </c>
      <c r="BF154" s="42" t="n">
        <f aca="false">+BF151*(1+BE9)-1</f>
        <v>0.00495563701958401</v>
      </c>
      <c r="BG154" s="42" t="n">
        <f aca="false">+BG151*(1+BF9)-1</f>
        <v>0.0049794970374295</v>
      </c>
      <c r="BH154" s="42" t="n">
        <f aca="false">+BH151*(1+BG9)-1</f>
        <v>0.00492050321804882</v>
      </c>
      <c r="BI154" s="42" t="n">
        <f aca="false">+BI151*(1+BH9)-1</f>
        <v>0.00479187095341205</v>
      </c>
    </row>
    <row r="155" customFormat="false" ht="21" hidden="false" customHeight="true" outlineLevel="0" collapsed="false">
      <c r="A155" s="114" t="str">
        <f aca="false">Base!A155</f>
        <v>Consumption discount factor</v>
      </c>
      <c r="B155" s="54" t="n">
        <v>1</v>
      </c>
      <c r="C155" s="54" t="n">
        <f aca="false">+B155/(1+C152)^5</f>
        <v>0.830889854530448</v>
      </c>
      <c r="D155" s="54" t="n">
        <f aca="false">+C155/(1+D152)^5</f>
        <v>0.711866949747596</v>
      </c>
      <c r="E155" s="54" t="n">
        <f aca="false">+D155/(1+E152)^5</f>
        <v>0.620875107619244</v>
      </c>
      <c r="F155" s="54" t="n">
        <f aca="false">+E155/(1+F152)^5</f>
        <v>0.547681297192153</v>
      </c>
      <c r="G155" s="54" t="n">
        <f aca="false">+F155/(1+G152)^5</f>
        <v>0.486921988801459</v>
      </c>
      <c r="H155" s="54" t="n">
        <f aca="false">+G155/(1+H152)^5</f>
        <v>0.435468271000022</v>
      </c>
      <c r="I155" s="54" t="n">
        <f aca="false">+H155/(1+I152)^5</f>
        <v>0.391311552458479</v>
      </c>
      <c r="J155" s="54" t="n">
        <f aca="false">+I155/(1+J152)^5</f>
        <v>0.353052909115737</v>
      </c>
      <c r="K155" s="54" t="n">
        <f aca="false">+J155/(1+K152)^5</f>
        <v>0.319652099963253</v>
      </c>
      <c r="L155" s="54" t="n">
        <f aca="false">+K155/(1+L152)^5</f>
        <v>0.290294523465867</v>
      </c>
      <c r="M155" s="54" t="n">
        <f aca="false">+L155/(1+M152)^5</f>
        <v>0.264313458125344</v>
      </c>
      <c r="N155" s="54" t="n">
        <f aca="false">+M155/(1+N152)^5</f>
        <v>0.241137823226673</v>
      </c>
      <c r="O155" s="54" t="n">
        <f aca="false">+N155/(1+O152)^5</f>
        <v>0.220261920416676</v>
      </c>
      <c r="P155" s="54" t="n">
        <f aca="false">+O155/(1+P152)^5</f>
        <v>0.201536032405405</v>
      </c>
      <c r="Q155" s="54" t="n">
        <f aca="false">+P155/(1+Q152)^5</f>
        <v>0.184787581851383</v>
      </c>
      <c r="R155" s="54" t="n">
        <f aca="false">+Q155/(1+R152)^5</f>
        <v>0.169815687795148</v>
      </c>
      <c r="S155" s="54" t="n">
        <f aca="false">+R155/(1+S152)^5</f>
        <v>0.156421534159273</v>
      </c>
      <c r="T155" s="54" t="n">
        <f aca="false">+S155/(1+T152)^5</f>
        <v>0.144421065586294</v>
      </c>
      <c r="U155" s="54" t="n">
        <f aca="false">+T155/(1+U152)^5</f>
        <v>0.133647587890029</v>
      </c>
      <c r="V155" s="54" t="n">
        <f aca="false">+U155/(1+V152)^5</f>
        <v>0.123955605490745</v>
      </c>
      <c r="W155" s="54" t="n">
        <f aca="false">+V155/(1+W152)^5</f>
        <v>0.115218625505001</v>
      </c>
      <c r="X155" s="54" t="n">
        <f aca="false">+W155/(1+X152)^5</f>
        <v>0.107326967055488</v>
      </c>
      <c r="Y155" s="54" t="n">
        <f aca="false">+X155/(1+Y152)^5</f>
        <v>0.100185822092236</v>
      </c>
      <c r="Z155" s="54" t="n">
        <f aca="false">+Y155/(1+Z152)^5</f>
        <v>0.0937137033111399</v>
      </c>
      <c r="AA155" s="54" t="n">
        <f aca="false">+Z155/(1+AA152)^5</f>
        <v>0.0878413894397141</v>
      </c>
      <c r="AB155" s="54" t="n">
        <f aca="false">+AA155/(1+AB152)^5</f>
        <v>0.0825115149896948</v>
      </c>
      <c r="AC155" s="54" t="n">
        <f aca="false">+AB155/(1+AC152)^5</f>
        <v>0.077679043209298</v>
      </c>
      <c r="AD155" s="54" t="n">
        <f aca="false">+AC155/(1+AD152)^5</f>
        <v>0.0733130193195372</v>
      </c>
      <c r="AE155" s="54" t="n">
        <f aca="false">+AD155/(1+AE152)^5</f>
        <v>0.0692606823290942</v>
      </c>
      <c r="AF155" s="54" t="n">
        <f aca="false">+AE155/(1+AF152)^5</f>
        <v>0.065479504332658</v>
      </c>
      <c r="AG155" s="54" t="n">
        <f aca="false">+AF155/(1+AG152)^5</f>
        <v>0.0619637096061317</v>
      </c>
      <c r="AH155" s="54" t="n">
        <f aca="false">+AG155/(1+AH152)^5</f>
        <v>0.0587012027430973</v>
      </c>
      <c r="AI155" s="54" t="n">
        <f aca="false">+AH155/(1+AI152)^5</f>
        <v>0.0556769907271384</v>
      </c>
      <c r="AJ155" s="54" t="n">
        <f aca="false">+AI155/(1+AJ152)^5</f>
        <v>0.0528749675624683</v>
      </c>
      <c r="AK155" s="54" t="n">
        <f aca="false">+AJ155/(1+AK152)^5</f>
        <v>0.0502788337763213</v>
      </c>
      <c r="AL155" s="54" t="n">
        <f aca="false">+AK155/(1+AL152)^5</f>
        <v>0.0478725428633045</v>
      </c>
      <c r="AM155" s="54" t="n">
        <f aca="false">+AL155/(1+AM152)^5</f>
        <v>0.0456404650129194</v>
      </c>
      <c r="AN155" s="54" t="n">
        <f aca="false">+AM155/(1+AN152)^5</f>
        <v>0.0435673476705653</v>
      </c>
      <c r="AO155" s="54" t="n">
        <f aca="false">+AN155/(1+AO152)^5</f>
        <v>0.041637911390818</v>
      </c>
      <c r="AP155" s="54" t="n">
        <f aca="false">+AO155/(1+AP152)^5</f>
        <v>0.0398443175915283</v>
      </c>
      <c r="AQ155" s="54" t="n">
        <f aca="false">+AP155/(1+AQ152)^5</f>
        <v>0.0381809829077372</v>
      </c>
      <c r="AR155" s="54" t="n">
        <f aca="false">+AQ155/(1+AR152)^5</f>
        <v>0.0366390157500484</v>
      </c>
      <c r="AS155" s="54" t="n">
        <f aca="false">+AR155/(1+AS152)^5</f>
        <v>0.0352082042808654</v>
      </c>
      <c r="AT155" s="54" t="n">
        <f aca="false">+AS155/(1+AT152)^5</f>
        <v>0.0338785509873219</v>
      </c>
      <c r="AU155" s="54" t="n">
        <f aca="false">+AT155/(1+AU152)^5</f>
        <v>0.0326413258055184</v>
      </c>
      <c r="AV155" s="54" t="n">
        <f aca="false">+AU155/(1+AV152)^5</f>
        <v>0.0314897882335056</v>
      </c>
      <c r="AW155" s="54" t="n">
        <f aca="false">+AV155/(1+AW152)^5</f>
        <v>0.0304198365279338</v>
      </c>
      <c r="AX155" s="54" t="n">
        <f aca="false">+AW155/(1+AX152)^5</f>
        <v>0.0294308881174589</v>
      </c>
      <c r="AY155" s="54" t="n">
        <f aca="false">+AX155/(1+AY152)^5</f>
        <v>0.0285273372471546</v>
      </c>
      <c r="AZ155" s="54" t="n">
        <f aca="false">+AY155/(1+AZ152)^5</f>
        <v>0.0259042728179983</v>
      </c>
      <c r="BA155" s="54" t="n">
        <f aca="false">+AZ155/(1+BA152)^5</f>
        <v>0.0255592602666476</v>
      </c>
      <c r="BB155" s="54" t="n">
        <f aca="false">+BA155/(1+BB152)^5</f>
        <v>0.025108792869079</v>
      </c>
      <c r="BC155" s="54" t="n">
        <f aca="false">+BB155/(1+BC152)^5</f>
        <v>0.0245910685416342</v>
      </c>
      <c r="BD155" s="54" t="n">
        <f aca="false">+BC155/(1+BD152)^5</f>
        <v>0.0240352225099814</v>
      </c>
      <c r="BE155" s="54" t="n">
        <f aca="false">+BD155/(1+BE152)^5</f>
        <v>0.0234629027234694</v>
      </c>
      <c r="BF155" s="54" t="n">
        <f aca="false">+BE155/(1+BF152)^5</f>
        <v>0.0228900787651213</v>
      </c>
      <c r="BG155" s="54" t="n">
        <f aca="false">+BF155/(1+BG152)^5</f>
        <v>0.0223285889540114</v>
      </c>
      <c r="BH155" s="54" t="n">
        <f aca="false">+BG155/(1+BH152)^5</f>
        <v>0.0217872663712809</v>
      </c>
      <c r="BI155" s="54" t="n">
        <f aca="false">+BH155/(1+BI152)^5</f>
        <v>0.0212726786165143</v>
      </c>
      <c r="BJ155" s="54"/>
      <c r="BK155" s="54"/>
      <c r="BL155" s="54"/>
      <c r="BM155" s="54"/>
      <c r="BN155" s="54"/>
      <c r="BO155" s="54"/>
      <c r="BP155" s="54"/>
      <c r="BQ155" s="54"/>
      <c r="BR155" s="54"/>
      <c r="BS155" s="54"/>
      <c r="BT155" s="54"/>
      <c r="BU155" s="54"/>
      <c r="BV155" s="54"/>
      <c r="BW155" s="54"/>
      <c r="BX155" s="54"/>
      <c r="BY155" s="54"/>
      <c r="BZ155" s="54"/>
      <c r="CA155" s="54"/>
      <c r="CB155" s="54"/>
      <c r="CC155" s="54"/>
      <c r="CD155" s="54"/>
      <c r="CE155" s="54"/>
      <c r="CF155" s="54"/>
      <c r="CG155" s="54"/>
      <c r="CH155" s="54"/>
      <c r="CI155" s="54"/>
      <c r="CJ155" s="54"/>
      <c r="CK155" s="54"/>
      <c r="CL155" s="54"/>
      <c r="CM155" s="54"/>
      <c r="CN155" s="54"/>
      <c r="CO155" s="54"/>
      <c r="CP155" s="54"/>
      <c r="CQ155" s="54"/>
      <c r="CR155" s="54"/>
      <c r="CS155" s="54"/>
      <c r="CT155" s="54"/>
      <c r="CU155" s="54"/>
      <c r="CV155" s="54"/>
      <c r="CW155" s="54"/>
      <c r="CX155" s="54"/>
      <c r="CY155" s="54"/>
      <c r="CZ155" s="54"/>
      <c r="DA155" s="54"/>
      <c r="DB155" s="54"/>
      <c r="DC155" s="54"/>
      <c r="DD155" s="54"/>
      <c r="DE155" s="54"/>
      <c r="DF155" s="54"/>
      <c r="DG155" s="54"/>
      <c r="DH155" s="54"/>
      <c r="DI155" s="54"/>
      <c r="DJ155" s="54"/>
      <c r="DK155" s="54"/>
      <c r="DL155" s="54"/>
      <c r="DM155" s="54"/>
      <c r="DN155" s="54"/>
      <c r="DO155" s="54"/>
      <c r="DP155" s="54"/>
      <c r="DQ155" s="54"/>
      <c r="DR155" s="54"/>
      <c r="DS155" s="54"/>
      <c r="DT155" s="54"/>
    </row>
    <row r="156" customFormat="false" ht="21" hidden="false" customHeight="true" outlineLevel="0" collapsed="false">
      <c r="A156" s="54" t="n">
        <f aca="false">Base!A156</f>
        <v>0</v>
      </c>
      <c r="C156" s="54"/>
      <c r="D156" s="54"/>
      <c r="E156" s="54"/>
      <c r="F156" s="54"/>
      <c r="G156" s="54"/>
      <c r="H156" s="54"/>
      <c r="I156" s="54"/>
      <c r="J156" s="54"/>
      <c r="K156" s="54"/>
      <c r="L156" s="54"/>
      <c r="M156" s="54"/>
      <c r="N156" s="54"/>
      <c r="O156" s="54"/>
      <c r="P156" s="54"/>
      <c r="Q156" s="54"/>
      <c r="R156" s="54"/>
      <c r="S156" s="54"/>
      <c r="T156" s="54"/>
      <c r="U156" s="54"/>
      <c r="V156" s="54"/>
      <c r="W156" s="54"/>
      <c r="X156" s="54"/>
      <c r="Y156" s="54"/>
      <c r="Z156" s="54"/>
      <c r="AA156" s="54"/>
      <c r="AB156" s="54"/>
      <c r="AC156" s="54"/>
      <c r="AD156" s="54"/>
      <c r="AE156" s="54"/>
      <c r="AF156" s="54"/>
      <c r="AG156" s="54"/>
      <c r="AH156" s="54"/>
      <c r="AI156" s="54"/>
      <c r="AJ156" s="54"/>
      <c r="AK156" s="54"/>
      <c r="AL156" s="54"/>
      <c r="AM156" s="54"/>
      <c r="AN156" s="54"/>
      <c r="AO156" s="54"/>
      <c r="AP156" s="54"/>
      <c r="AQ156" s="54"/>
      <c r="AR156" s="54"/>
      <c r="AS156" s="54"/>
      <c r="AT156" s="54"/>
      <c r="AU156" s="54"/>
      <c r="AV156" s="54"/>
      <c r="AW156" s="54"/>
      <c r="AX156" s="54"/>
      <c r="AY156" s="54"/>
      <c r="AZ156" s="54"/>
      <c r="BA156" s="54"/>
      <c r="BB156" s="54"/>
      <c r="BC156" s="54"/>
      <c r="BD156" s="54"/>
      <c r="BE156" s="54"/>
      <c r="BF156" s="54"/>
      <c r="BG156" s="54"/>
      <c r="BH156" s="54"/>
      <c r="BI156" s="54"/>
      <c r="BJ156" s="54"/>
      <c r="BK156" s="54"/>
      <c r="BL156" s="54"/>
      <c r="BM156" s="54"/>
      <c r="BN156" s="54"/>
      <c r="BO156" s="54"/>
      <c r="BP156" s="54"/>
      <c r="BQ156" s="54"/>
      <c r="BR156" s="54"/>
      <c r="BS156" s="54"/>
      <c r="BT156" s="54"/>
      <c r="BU156" s="54"/>
      <c r="BV156" s="54"/>
      <c r="BW156" s="54"/>
      <c r="BX156" s="54"/>
      <c r="BY156" s="54"/>
      <c r="BZ156" s="54"/>
      <c r="CA156" s="54"/>
      <c r="CB156" s="54"/>
      <c r="CC156" s="54"/>
      <c r="CD156" s="54"/>
      <c r="CE156" s="54"/>
      <c r="CF156" s="54"/>
      <c r="CG156" s="54"/>
      <c r="CH156" s="54"/>
      <c r="CI156" s="54"/>
      <c r="CJ156" s="54"/>
      <c r="CK156" s="54"/>
      <c r="CL156" s="54"/>
      <c r="CM156" s="54"/>
      <c r="CN156" s="54"/>
      <c r="CO156" s="54"/>
      <c r="CP156" s="54"/>
      <c r="CQ156" s="54"/>
      <c r="CR156" s="54"/>
      <c r="CS156" s="54"/>
      <c r="CT156" s="54"/>
      <c r="CU156" s="54"/>
      <c r="CV156" s="54"/>
      <c r="CW156" s="54"/>
      <c r="CX156" s="54"/>
      <c r="CY156" s="54"/>
      <c r="CZ156" s="54"/>
      <c r="DA156" s="54"/>
      <c r="DB156" s="54"/>
      <c r="DC156" s="54"/>
      <c r="DD156" s="54"/>
      <c r="DE156" s="54"/>
      <c r="DF156" s="54"/>
      <c r="DG156" s="54"/>
      <c r="DH156" s="54"/>
      <c r="DI156" s="54"/>
      <c r="DJ156" s="54"/>
      <c r="DK156" s="54"/>
      <c r="DL156" s="54"/>
      <c r="DM156" s="54"/>
      <c r="DN156" s="54"/>
      <c r="DO156" s="54"/>
      <c r="DP156" s="54"/>
      <c r="DQ156" s="54"/>
      <c r="DR156" s="54"/>
      <c r="DS156" s="54"/>
      <c r="DT156" s="54"/>
    </row>
    <row r="157" customFormat="false" ht="21" hidden="false" customHeight="true" outlineLevel="0" collapsed="false">
      <c r="A157" s="54" t="n">
        <f aca="false">Base!A157</f>
        <v>0</v>
      </c>
      <c r="C157" s="54"/>
      <c r="D157" s="54"/>
      <c r="E157" s="54"/>
      <c r="F157" s="54"/>
      <c r="G157" s="54"/>
      <c r="H157" s="54"/>
      <c r="I157" s="54"/>
      <c r="J157" s="54"/>
      <c r="K157" s="54"/>
      <c r="L157" s="54"/>
      <c r="M157" s="54"/>
      <c r="N157" s="54"/>
      <c r="O157" s="54"/>
      <c r="P157" s="54"/>
      <c r="Q157" s="54"/>
      <c r="R157" s="54"/>
      <c r="S157" s="54"/>
      <c r="T157" s="54"/>
      <c r="U157" s="54"/>
      <c r="V157" s="54"/>
      <c r="W157" s="54"/>
      <c r="X157" s="54"/>
      <c r="Y157" s="54"/>
      <c r="Z157" s="54"/>
      <c r="AA157" s="54"/>
      <c r="AB157" s="54"/>
      <c r="AC157" s="54"/>
      <c r="AD157" s="54"/>
      <c r="AE157" s="54"/>
      <c r="AF157" s="54"/>
      <c r="AG157" s="54"/>
      <c r="AH157" s="54"/>
      <c r="AI157" s="54"/>
      <c r="AJ157" s="54"/>
      <c r="AK157" s="54"/>
      <c r="AL157" s="54"/>
      <c r="AM157" s="54"/>
      <c r="AN157" s="54"/>
      <c r="AO157" s="54"/>
      <c r="AP157" s="54"/>
      <c r="AQ157" s="54"/>
      <c r="AR157" s="54"/>
      <c r="AS157" s="54"/>
      <c r="AT157" s="54"/>
      <c r="AU157" s="54"/>
      <c r="AV157" s="54"/>
      <c r="AW157" s="54"/>
      <c r="AX157" s="54"/>
      <c r="AY157" s="54"/>
      <c r="AZ157" s="54"/>
      <c r="BA157" s="54"/>
      <c r="BB157" s="54"/>
      <c r="BC157" s="54"/>
      <c r="BD157" s="54"/>
      <c r="BE157" s="54"/>
      <c r="BF157" s="54"/>
      <c r="BG157" s="54"/>
      <c r="BH157" s="54"/>
      <c r="BI157" s="54"/>
      <c r="BJ157" s="54"/>
      <c r="BK157" s="54"/>
      <c r="BL157" s="54"/>
      <c r="BM157" s="54"/>
      <c r="BN157" s="54"/>
      <c r="BO157" s="54"/>
      <c r="BP157" s="54"/>
      <c r="BQ157" s="54"/>
      <c r="BR157" s="54"/>
      <c r="BS157" s="54"/>
      <c r="BT157" s="54"/>
      <c r="BU157" s="54"/>
      <c r="BV157" s="54"/>
      <c r="BW157" s="54"/>
      <c r="BX157" s="54"/>
      <c r="BY157" s="54"/>
      <c r="BZ157" s="54"/>
      <c r="CA157" s="54"/>
      <c r="CB157" s="54"/>
      <c r="CC157" s="54"/>
      <c r="CD157" s="54"/>
      <c r="CE157" s="54"/>
      <c r="CF157" s="54"/>
      <c r="CG157" s="54"/>
      <c r="CH157" s="54"/>
      <c r="CI157" s="54"/>
      <c r="CJ157" s="54"/>
      <c r="CK157" s="54"/>
      <c r="CL157" s="54"/>
      <c r="CM157" s="54"/>
      <c r="CN157" s="54"/>
      <c r="CO157" s="54"/>
      <c r="CP157" s="54"/>
      <c r="CQ157" s="54"/>
      <c r="CR157" s="54"/>
      <c r="CS157" s="54"/>
      <c r="CT157" s="54"/>
      <c r="CU157" s="54"/>
      <c r="CV157" s="54"/>
      <c r="CW157" s="54"/>
      <c r="CX157" s="54"/>
      <c r="CY157" s="54"/>
      <c r="CZ157" s="54"/>
      <c r="DA157" s="54"/>
      <c r="DB157" s="54"/>
      <c r="DC157" s="54"/>
      <c r="DD157" s="54"/>
      <c r="DE157" s="54"/>
      <c r="DF157" s="54"/>
      <c r="DG157" s="54"/>
      <c r="DH157" s="54"/>
      <c r="DI157" s="54"/>
      <c r="DJ157" s="54"/>
      <c r="DK157" s="54"/>
      <c r="DL157" s="54"/>
      <c r="DM157" s="54"/>
      <c r="DN157" s="54"/>
      <c r="DO157" s="54"/>
      <c r="DP157" s="54"/>
      <c r="DQ157" s="54"/>
      <c r="DR157" s="54"/>
      <c r="DS157" s="54"/>
      <c r="DT157" s="54"/>
    </row>
    <row r="158" s="60" customFormat="true" ht="45.6" hidden="false" customHeight="true" outlineLevel="0" collapsed="false">
      <c r="A158" s="115" t="str">
        <f aca="false">Base!A158</f>
        <v>Present value consumption (trillions)</v>
      </c>
      <c r="B158" s="60" t="s">
        <v>462</v>
      </c>
      <c r="D158" s="60" t="s">
        <v>463</v>
      </c>
      <c r="E158" s="60" t="s">
        <v>464</v>
      </c>
      <c r="F158" s="116" t="s">
        <v>465</v>
      </c>
      <c r="G158" s="116"/>
    </row>
    <row r="159" s="42" customFormat="true" ht="21" hidden="false" customHeight="true" outlineLevel="0" collapsed="false">
      <c r="A159" s="40" t="str">
        <f aca="false">Base!A159</f>
        <v>Present value consumption (trillions)</v>
      </c>
      <c r="F159" s="42" t="s">
        <v>466</v>
      </c>
      <c r="G159" s="42" t="s">
        <v>467</v>
      </c>
    </row>
    <row r="160" customFormat="false" ht="21" hidden="false" customHeight="true" outlineLevel="0" collapsed="false">
      <c r="A160" s="40" t="str">
        <f aca="false">Base!A160</f>
        <v>  through 2100</v>
      </c>
      <c r="B160" s="42" t="n">
        <f aca="false">+SUMPRODUCT(B155:T155*B123:T123)*5</f>
        <v>4916.84682546163</v>
      </c>
      <c r="D160" s="42" t="n">
        <f aca="false">+SUMPRODUCT(Base!B155:T155*B123:T123)*5</f>
        <v>2195.01110747756</v>
      </c>
      <c r="E160" s="47" t="n">
        <v>2263.21945356431</v>
      </c>
      <c r="F160" s="42" t="n">
        <f aca="false">+D160-E160</f>
        <v>-68.2083460867561</v>
      </c>
      <c r="G160" s="117" t="n">
        <f aca="false">+F160*1000</f>
        <v>-68208.3460867561</v>
      </c>
    </row>
    <row r="161" customFormat="false" ht="21" hidden="false" customHeight="true" outlineLevel="0" collapsed="false">
      <c r="A161" s="40" t="str">
        <f aca="false">Base!A161</f>
        <v>  through 2200</v>
      </c>
      <c r="B161" s="42" t="n">
        <f aca="false">+SUMPRODUCT(B155:AN155*B123:AN123)*5</f>
        <v>10264.597480553</v>
      </c>
      <c r="D161" s="42" t="n">
        <f aca="false">+SUMPRODUCT(Base!B155:AN155*B123:AN123)*5</f>
        <v>2587.36687831227</v>
      </c>
      <c r="E161" s="47" t="n">
        <v>2628.35542394425</v>
      </c>
      <c r="F161" s="42" t="n">
        <f aca="false">+D161-E161</f>
        <v>-40.9885456319835</v>
      </c>
      <c r="G161" s="117" t="n">
        <f aca="false">+F161*1000</f>
        <v>-40988.5456319835</v>
      </c>
    </row>
    <row r="162" customFormat="false" ht="21" hidden="false" customHeight="true" outlineLevel="0" collapsed="false">
      <c r="A162" s="40" t="str">
        <f aca="false">Base!A162</f>
        <v>  through 2300</v>
      </c>
      <c r="B162" s="42" t="n">
        <f aca="false">+SUMPRODUCT(B155:BH155*B123:BH123)*5</f>
        <v>15109.9062143299</v>
      </c>
      <c r="D162" s="42" t="n">
        <f aca="false">+SUMPRODUCT(Base!B155:BH155*B123:BH123)*5</f>
        <v>2657.07541813466</v>
      </c>
      <c r="E162" s="47" t="n">
        <v>2687.73703861561</v>
      </c>
      <c r="F162" s="42" t="n">
        <f aca="false">+D162-E162</f>
        <v>-30.6616204809538</v>
      </c>
      <c r="G162" s="117" t="n">
        <f aca="false">+F162*1000</f>
        <v>-30661.6204809538</v>
      </c>
    </row>
    <row r="163" customFormat="false" ht="21" hidden="false" customHeight="true" outlineLevel="0" collapsed="false">
      <c r="A163" s="40" t="str">
        <f aca="false">Base!A163</f>
        <v>  through end</v>
      </c>
      <c r="B163" s="119" t="n">
        <f aca="false">+SUMPRODUCT(B155:DQ155*B123:DQ123)*5</f>
        <v>15339.1982763829</v>
      </c>
      <c r="D163" s="119" t="n">
        <f aca="false">+SUMPRODUCT(Base!B155:DQ155*B123:DQ123)*5</f>
        <v>2658.26143391187</v>
      </c>
      <c r="E163" s="47" t="n">
        <v>2688.79366283102</v>
      </c>
      <c r="F163" s="119" t="n">
        <f aca="false">+D163-E163</f>
        <v>-30.5322289191522</v>
      </c>
      <c r="G163" s="117" t="n">
        <f aca="false">+F163*1000</f>
        <v>-30532.2289191522</v>
      </c>
    </row>
    <row r="164" customFormat="false" ht="21" hidden="false" customHeight="true" outlineLevel="0" collapsed="false">
      <c r="A164" s="40" t="str">
        <f aca="false">Base!A164</f>
        <v>PDV utility</v>
      </c>
      <c r="B164" s="135" t="n">
        <f aca="false">+B129</f>
        <v>-4029937.39797419</v>
      </c>
      <c r="D164" s="119" t="n">
        <f aca="false">+B129</f>
        <v>-4029937.39797419</v>
      </c>
      <c r="E164" s="47" t="n">
        <v>2688.78719643521</v>
      </c>
      <c r="F164" s="119" t="n">
        <f aca="false">+D164-E164</f>
        <v>-4032626.18517062</v>
      </c>
      <c r="G164" s="117" t="n">
        <f aca="false">+F164*1000</f>
        <v>-4032626185.17062</v>
      </c>
    </row>
    <row r="165" s="42" customFormat="true" ht="21" hidden="false" customHeight="true" outlineLevel="0" collapsed="false">
      <c r="A165" s="115" t="str">
        <f aca="false">Base!A165</f>
        <v>Other</v>
      </c>
    </row>
    <row r="166" customFormat="false" ht="21" hidden="false" customHeight="true" outlineLevel="0" collapsed="false">
      <c r="A166" s="40" t="str">
        <f aca="false">Base!A166</f>
        <v>Capital output ratio</v>
      </c>
      <c r="B166" s="42" t="n">
        <f aca="false">+B117/B104</f>
        <v>2.12324286726063</v>
      </c>
      <c r="C166" s="42" t="n">
        <f aca="false">+C117/C104</f>
        <v>2.36247127973593</v>
      </c>
      <c r="D166" s="42" t="n">
        <f aca="false">+D117/D104</f>
        <v>2.5055197476253</v>
      </c>
      <c r="E166" s="42" t="n">
        <f aca="false">+E117/E104</f>
        <v>2.59405749967453</v>
      </c>
      <c r="F166" s="42" t="n">
        <f aca="false">+F117/F104</f>
        <v>2.65233217901844</v>
      </c>
      <c r="G166" s="42" t="n">
        <f aca="false">+G117/G104</f>
        <v>2.69391013151853</v>
      </c>
      <c r="H166" s="42" t="n">
        <f aca="false">+H117/H104</f>
        <v>2.72625408197571</v>
      </c>
      <c r="I166" s="42" t="n">
        <f aca="false">+I117/I104</f>
        <v>2.75342182527854</v>
      </c>
      <c r="J166" s="42" t="n">
        <f aca="false">+J117/J104</f>
        <v>2.77757093475378</v>
      </c>
      <c r="K166" s="42" t="n">
        <f aca="false">+K117/K104</f>
        <v>2.79976505200079</v>
      </c>
      <c r="L166" s="42" t="n">
        <f aca="false">+L117/L104</f>
        <v>2.8203740135658</v>
      </c>
      <c r="M166" s="42" t="n">
        <f aca="false">+M117/M104</f>
        <v>2.83921958345829</v>
      </c>
      <c r="N166" s="42" t="n">
        <f aca="false">+N117/N104</f>
        <v>2.85552458433281</v>
      </c>
      <c r="O166" s="42" t="n">
        <f aca="false">+O117/O104</f>
        <v>2.8676473804844</v>
      </c>
      <c r="P166" s="42" t="n">
        <f aca="false">+P117/P104</f>
        <v>2.88276851410566</v>
      </c>
      <c r="Q166" s="42" t="n">
        <f aca="false">+Q117/Q104</f>
        <v>2.90028264352612</v>
      </c>
      <c r="R166" s="42" t="n">
        <f aca="false">+R117/R104</f>
        <v>2.91891249286022</v>
      </c>
      <c r="S166" s="42" t="n">
        <f aca="false">+S117/S104</f>
        <v>2.93793620292714</v>
      </c>
      <c r="T166" s="42" t="n">
        <f aca="false">+T117/T104</f>
        <v>2.95694293135386</v>
      </c>
      <c r="U166" s="42" t="n">
        <f aca="false">+U117/U104</f>
        <v>2.97569726290303</v>
      </c>
      <c r="V166" s="42" t="n">
        <f aca="false">+V117/V104</f>
        <v>2.99412240435381</v>
      </c>
      <c r="W166" s="42" t="n">
        <f aca="false">+W117/W104</f>
        <v>3.01218345504726</v>
      </c>
      <c r="X166" s="42" t="n">
        <f aca="false">+X117/X104</f>
        <v>3.02988105253418</v>
      </c>
      <c r="Y166" s="42" t="n">
        <f aca="false">+Y117/Y104</f>
        <v>3.04725528750399</v>
      </c>
      <c r="Z166" s="42" t="n">
        <f aca="false">+Z117/Z104</f>
        <v>3.06440102160658</v>
      </c>
      <c r="AA166" s="42" t="n">
        <f aca="false">+AA117/AA104</f>
        <v>3.08149951494057</v>
      </c>
      <c r="AB166" s="42" t="n">
        <f aca="false">+AB117/AB104</f>
        <v>3.09887639318114</v>
      </c>
      <c r="AC166" s="42" t="n">
        <f aca="false">+AC117/AC104</f>
        <v>3.1171039092502</v>
      </c>
      <c r="AD166" s="42" t="n">
        <f aca="false">+AD117/AD104</f>
        <v>3.13717801545305</v>
      </c>
      <c r="AE166" s="42" t="n">
        <f aca="false">+AE117/AE104</f>
        <v>3.16081999099326</v>
      </c>
      <c r="AF166" s="42" t="n">
        <f aca="false">+AF117/AF104</f>
        <v>3.16792732976243</v>
      </c>
      <c r="AG166" s="42" t="n">
        <f aca="false">+AG117/AG104</f>
        <v>3.17713366047104</v>
      </c>
      <c r="AH166" s="42" t="n">
        <f aca="false">+AH117/AH104</f>
        <v>3.18772166258207</v>
      </c>
      <c r="AI166" s="42" t="n">
        <f aca="false">+AI117/AI104</f>
        <v>3.19921487140315</v>
      </c>
      <c r="AJ166" s="42" t="n">
        <f aca="false">+AJ117/AJ104</f>
        <v>3.21127572280385</v>
      </c>
      <c r="AK166" s="42" t="n">
        <f aca="false">+AK117/AK104</f>
        <v>3.223646341287</v>
      </c>
      <c r="AL166" s="42" t="n">
        <f aca="false">+AL117/AL104</f>
        <v>3.23611019700364</v>
      </c>
      <c r="AM166" s="42" t="n">
        <f aca="false">+AM117/AM104</f>
        <v>3.24846148414785</v>
      </c>
      <c r="AN166" s="42" t="n">
        <f aca="false">+AN117/AN104</f>
        <v>3.26047294519248</v>
      </c>
      <c r="AO166" s="42" t="n">
        <f aca="false">+AO117/AO104</f>
        <v>3.27185338688418</v>
      </c>
      <c r="AP166" s="42" t="n">
        <f aca="false">+AP117/AP104</f>
        <v>3.28368884321531</v>
      </c>
      <c r="AQ166" s="42" t="n">
        <f aca="false">+AQ117/AQ104</f>
        <v>3.2961908952984</v>
      </c>
      <c r="AR166" s="42" t="n">
        <f aca="false">+AR117/AR104</f>
        <v>3.308605073891</v>
      </c>
      <c r="AS166" s="42" t="n">
        <f aca="false">+AS117/AS104</f>
        <v>3.32052633718893</v>
      </c>
      <c r="AT166" s="42" t="n">
        <f aca="false">+AT117/AT104</f>
        <v>3.33185120815453</v>
      </c>
      <c r="AU166" s="42" t="n">
        <f aca="false">+AU117/AU104</f>
        <v>3.34271343703372</v>
      </c>
    </row>
    <row r="167" customFormat="false" ht="21" hidden="false" customHeight="true" outlineLevel="0" collapsed="false">
      <c r="A167" s="40" t="str">
        <f aca="false">Base!A167</f>
        <v>Net savings rate (delta K/delta K + C)</v>
      </c>
      <c r="C167" s="42" t="n">
        <f aca="false">+C124/(C124+C123)</f>
        <v>0.165924666199199</v>
      </c>
      <c r="D167" s="42" t="n">
        <f aca="false">+D124/(D124+D123)</f>
        <v>0.141072835780928</v>
      </c>
      <c r="E167" s="42" t="n">
        <f aca="false">+E124/(E124+E123)</f>
        <v>0.124159703504394</v>
      </c>
      <c r="F167" s="42" t="n">
        <f aca="false">+F124/(F124+F123)</f>
        <v>0.11266591076908</v>
      </c>
      <c r="G167" s="42" t="n">
        <f aca="false">+G124/(G124+G123)</f>
        <v>0.104595738288927</v>
      </c>
      <c r="H167" s="42" t="n">
        <f aca="false">+H124/(H124+H123)</f>
        <v>0.0986376926285152</v>
      </c>
      <c r="I167" s="42" t="n">
        <f aca="false">+I124/(I124+I123)</f>
        <v>0.0939824723652989</v>
      </c>
      <c r="J167" s="42" t="n">
        <f aca="false">+J124/(J124+J123)</f>
        <v>0.0901335278583636</v>
      </c>
      <c r="K167" s="42" t="n">
        <f aca="false">+K124/(K124+K123)</f>
        <v>0.0867705986555858</v>
      </c>
      <c r="L167" s="42" t="n">
        <f aca="false">+L124/(L124+L123)</f>
        <v>0.083657574074865</v>
      </c>
      <c r="M167" s="42" t="n">
        <f aca="false">+M124/(M124+M123)</f>
        <v>0.0805742977558635</v>
      </c>
      <c r="N167" s="42" t="n">
        <f aca="false">+N124/(N124+N123)</f>
        <v>0.0772519801848261</v>
      </c>
      <c r="O167" s="42" t="n">
        <f aca="false">+O124/(O124+O123)</f>
        <v>0.0732940554278672</v>
      </c>
      <c r="P167" s="42" t="n">
        <f aca="false">+P124/(P124+P123)</f>
        <v>0.0719153196803083</v>
      </c>
      <c r="Q167" s="42" t="n">
        <f aca="false">+Q124/(Q124+Q123)</f>
        <v>0.0705324954725172</v>
      </c>
      <c r="R167" s="42" t="n">
        <f aca="false">+R124/(R124+R123)</f>
        <v>0.068875444186934</v>
      </c>
      <c r="S167" s="42" t="n">
        <f aca="false">+S124/(S124+S123)</f>
        <v>0.067099779943978</v>
      </c>
      <c r="T167" s="42" t="n">
        <f aca="false">+T124/(T124+T123)</f>
        <v>0.065289605740052</v>
      </c>
      <c r="U167" s="42" t="n">
        <f aca="false">+U124/(U124+U123)</f>
        <v>0.0634888297478796</v>
      </c>
      <c r="V167" s="42" t="n">
        <f aca="false">+V124/(V124+V123)</f>
        <v>0.061741956359206</v>
      </c>
      <c r="W167" s="42" t="n">
        <f aca="false">+W124/(W124+W123)</f>
        <v>0.0600560823043321</v>
      </c>
      <c r="X167" s="42" t="n">
        <f aca="false">+X124/(X124+X123)</f>
        <v>0.0584380486375485</v>
      </c>
      <c r="Y167" s="42" t="n">
        <f aca="false">+Y124/(Y124+Y123)</f>
        <v>0.0568980937743404</v>
      </c>
      <c r="Z167" s="42" t="n">
        <f aca="false">+Z124/(Z124+Z123)</f>
        <v>0.0554543379223051</v>
      </c>
      <c r="AA167" s="42" t="n">
        <f aca="false">+AA124/(AA124+AA123)</f>
        <v>0.054139588713614</v>
      </c>
      <c r="AB167" s="42" t="n">
        <f aca="false">+AB124/(AB124+AB123)</f>
        <v>0.0530126371443784</v>
      </c>
      <c r="AC167" s="42" t="n">
        <f aca="false">+AC124/(AC124+AC123)</f>
        <v>0.0521775407003474</v>
      </c>
      <c r="AD167" s="42" t="n">
        <f aca="false">+AD124/(AD124+AD123)</f>
        <v>0.0518166684846745</v>
      </c>
      <c r="AE167" s="42" t="n">
        <f aca="false">+AE124/(AE124+AE123)</f>
        <v>0.0521483446524806</v>
      </c>
      <c r="AF167" s="42" t="n">
        <f aca="false">+AF124/(AF124+AF123)</f>
        <v>0.0449418320100681</v>
      </c>
      <c r="AG167" s="42" t="n">
        <f aca="false">+AG124/(AG124+AG123)</f>
        <v>0.044485787267152</v>
      </c>
      <c r="AH167" s="42" t="n">
        <f aca="false">+AH124/(AH124+AH123)</f>
        <v>0.0438230609958334</v>
      </c>
      <c r="AI167" s="42" t="n">
        <f aca="false">+AI124/(AI124+AI123)</f>
        <v>0.0430342341946723</v>
      </c>
      <c r="AJ167" s="42" t="n">
        <f aca="false">+AJ124/(AJ124+AJ123)</f>
        <v>0.0421648267422917</v>
      </c>
      <c r="AK167" s="42" t="n">
        <f aca="false">+AK124/(AK124+AK123)</f>
        <v>0.0412398056419894</v>
      </c>
      <c r="AL167" s="42" t="n">
        <f aca="false">+AL124/(AL124+AL123)</f>
        <v>0.0402704809941904</v>
      </c>
      <c r="AM167" s="42" t="n">
        <f aca="false">+AM124/(AM124+AM123)</f>
        <v>0.0392567374575947</v>
      </c>
      <c r="AN167" s="42" t="n">
        <f aca="false">+AN124/(AN124+AN123)</f>
        <v>0.0381858325078391</v>
      </c>
      <c r="AO167" s="42" t="n">
        <f aca="false">+AO124/(AO124+AO123)</f>
        <v>0.037027631070803</v>
      </c>
      <c r="AP167" s="42" t="n">
        <f aca="false">+AP124/(AP124+AP123)</f>
        <v>0.036305153182139</v>
      </c>
      <c r="AQ167" s="42" t="n">
        <f aca="false">+AQ124/(AQ124+AQ123)</f>
        <v>0.0357051840100718</v>
      </c>
      <c r="AR167" s="42" t="n">
        <f aca="false">+AR124/(AR124+AR123)</f>
        <v>0.034862914188982</v>
      </c>
      <c r="AS167" s="42" t="n">
        <f aca="false">+AS124/(AS124+AS123)</f>
        <v>0.0338988911362038</v>
      </c>
      <c r="AT167" s="42" t="n">
        <f aca="false">+AT124/(AT124+AT123)</f>
        <v>0.032920371031875</v>
      </c>
      <c r="AU167" s="42" t="n">
        <f aca="false">+AU124/(AU124+AU123)</f>
        <v>0.0320152139829242</v>
      </c>
    </row>
    <row r="168" customFormat="false" ht="21" hidden="false" customHeight="true" outlineLevel="0" collapsed="false"/>
    <row r="169" customFormat="false" ht="21" hidden="false" customHeight="true" outlineLevel="0" collapsed="false">
      <c r="B169" s="42"/>
    </row>
    <row r="170" customFormat="false" ht="21" hidden="false" customHeight="true" outlineLevel="0" collapsed="false">
      <c r="B170" s="42"/>
    </row>
    <row r="171" customFormat="false" ht="21" hidden="false" customHeight="true" outlineLevel="0" collapsed="false">
      <c r="B171" s="42"/>
    </row>
    <row r="172" customFormat="false" ht="21" hidden="false" customHeight="true" outlineLevel="0" collapsed="false">
      <c r="B172" s="42"/>
    </row>
    <row r="173" customFormat="false" ht="21" hidden="false" customHeight="true" outlineLevel="0" collapsed="false">
      <c r="A173" s="42"/>
    </row>
    <row r="174" customFormat="false" ht="21" hidden="false" customHeight="true" outlineLevel="0" collapsed="false">
      <c r="A174" s="42"/>
    </row>
    <row r="175" customFormat="false" ht="21" hidden="false" customHeight="true" outlineLevel="0" collapsed="false">
      <c r="A175" s="42"/>
    </row>
    <row r="176" customFormat="false" ht="21" hidden="false" customHeight="true" outlineLevel="0" collapsed="false">
      <c r="A176" s="42"/>
    </row>
    <row r="177" s="42" customFormat="true" ht="21" hidden="false" customHeight="true" outlineLevel="0" collapsed="false"/>
    <row r="178" s="42" customFormat="true" ht="21" hidden="false" customHeight="true" outlineLevel="0" collapsed="false"/>
    <row r="179" s="42" customFormat="true" ht="21" hidden="false" customHeight="true" outlineLevel="0" collapsed="false"/>
    <row r="180" s="42" customFormat="true" ht="21" hidden="false" customHeight="true" outlineLevel="0" collapsed="false"/>
    <row r="181" s="42" customFormat="true" ht="21" hidden="false" customHeight="true" outlineLevel="0" collapsed="false"/>
    <row r="182" s="42" customFormat="true" ht="21" hidden="false" customHeight="true" outlineLevel="0" collapsed="false"/>
    <row r="183" s="42" customFormat="true" ht="21" hidden="false" customHeight="true" outlineLevel="0" collapsed="false"/>
    <row r="184" s="42" customFormat="true" ht="21" hidden="false" customHeight="true" outlineLevel="0" collapsed="false"/>
    <row r="185" s="42" customFormat="true" ht="21" hidden="false" customHeight="true" outlineLevel="0" collapsed="false"/>
    <row r="186" s="42" customFormat="true" ht="21" hidden="false" customHeight="true" outlineLevel="0" collapsed="false"/>
    <row r="187" s="42" customFormat="true" ht="21" hidden="false" customHeight="true" outlineLevel="0" collapsed="false"/>
    <row r="188" s="42" customFormat="true" ht="21" hidden="false" customHeight="true" outlineLevel="0" collapsed="false"/>
    <row r="189" customFormat="false" ht="21" hidden="false" customHeight="true" outlineLevel="0" collapsed="false">
      <c r="B189" s="42"/>
    </row>
    <row r="190" customFormat="false" ht="21" hidden="false" customHeight="true" outlineLevel="0" collapsed="false">
      <c r="B190" s="42"/>
    </row>
    <row r="191" customFormat="false" ht="21" hidden="false" customHeight="true" outlineLevel="0" collapsed="false">
      <c r="B191" s="42"/>
    </row>
    <row r="192" customFormat="false" ht="21" hidden="false" customHeight="true" outlineLevel="0" collapsed="false">
      <c r="B192" s="42"/>
    </row>
    <row r="193" customFormat="false" ht="21" hidden="false" customHeight="true" outlineLevel="0" collapsed="false"/>
    <row r="194" customFormat="false" ht="21" hidden="false" customHeight="true" outlineLevel="0" collapsed="false"/>
    <row r="195" customFormat="false" ht="21" hidden="false" customHeight="true" outlineLevel="0" collapsed="false"/>
    <row r="196" customFormat="false" ht="21" hidden="false" customHeight="true" outlineLevel="0" collapsed="false"/>
    <row r="197" customFormat="false" ht="21" hidden="false" customHeight="true" outlineLevel="0" collapsed="false"/>
    <row r="198" customFormat="false" ht="21" hidden="false" customHeight="true" outlineLevel="0" collapsed="false"/>
    <row r="199" customFormat="false" ht="21" hidden="false" customHeight="true" outlineLevel="0" collapsed="false"/>
    <row r="200" customFormat="false" ht="21" hidden="false" customHeight="true" outlineLevel="0" collapsed="false"/>
    <row r="201" customFormat="false" ht="21" hidden="false" customHeight="true" outlineLevel="0" collapsed="false"/>
    <row r="202" customFormat="false" ht="21" hidden="false" customHeight="true" outlineLevel="0" collapsed="false"/>
    <row r="203" customFormat="false" ht="21" hidden="false" customHeight="true" outlineLevel="0" collapsed="false"/>
    <row r="204" s="122" customFormat="true" ht="17.25" hidden="false" customHeight="false" outlineLevel="0" collapsed="false">
      <c r="A204" s="121" t="s">
        <v>468</v>
      </c>
      <c r="B204" s="42"/>
      <c r="C204" s="42"/>
      <c r="D204" s="42"/>
      <c r="E204" s="42"/>
      <c r="F204" s="42"/>
      <c r="G204" s="42"/>
      <c r="H204" s="42"/>
      <c r="I204" s="42"/>
      <c r="J204" s="42"/>
      <c r="K204" s="42"/>
      <c r="L204" s="42"/>
      <c r="M204" s="42"/>
      <c r="N204" s="42"/>
      <c r="O204" s="42"/>
      <c r="P204" s="42"/>
      <c r="Q204" s="42"/>
      <c r="R204" s="42"/>
      <c r="S204" s="42"/>
      <c r="T204" s="42"/>
      <c r="U204" s="42"/>
      <c r="V204" s="42"/>
      <c r="W204" s="42"/>
      <c r="X204" s="42"/>
      <c r="Y204" s="42"/>
      <c r="Z204" s="42"/>
      <c r="AA204" s="42"/>
      <c r="AB204" s="42"/>
      <c r="AC204" s="42"/>
      <c r="AD204" s="42"/>
      <c r="AE204" s="42"/>
      <c r="AF204" s="42"/>
      <c r="AG204" s="42"/>
      <c r="AH204" s="42"/>
      <c r="AI204" s="42"/>
      <c r="AJ204" s="42"/>
      <c r="AK204" s="42"/>
      <c r="AL204" s="42"/>
      <c r="AM204" s="42"/>
      <c r="AN204" s="42"/>
      <c r="AO204" s="42"/>
      <c r="AP204" s="42"/>
      <c r="AQ204" s="42"/>
      <c r="AR204" s="42"/>
      <c r="AS204" s="42"/>
      <c r="AT204" s="42"/>
      <c r="AU204" s="42"/>
      <c r="AV204" s="42"/>
      <c r="AW204" s="42"/>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c r="CD204" s="42"/>
      <c r="CE204" s="42"/>
      <c r="CF204" s="42"/>
      <c r="CG204" s="42"/>
      <c r="CH204" s="42"/>
      <c r="CI204" s="42"/>
      <c r="CJ204" s="42"/>
      <c r="CK204" s="42"/>
      <c r="CL204" s="42"/>
      <c r="CM204" s="42"/>
      <c r="CN204" s="42"/>
      <c r="CO204" s="42"/>
      <c r="CP204" s="42"/>
      <c r="CQ204" s="42"/>
      <c r="CR204" s="42"/>
      <c r="CS204" s="42"/>
      <c r="CT204" s="42"/>
      <c r="CU204" s="42"/>
      <c r="CV204" s="42"/>
      <c r="CW204" s="42"/>
      <c r="CX204" s="42"/>
      <c r="CY204" s="42"/>
      <c r="CZ204" s="42"/>
      <c r="DA204" s="42"/>
      <c r="DB204" s="42"/>
      <c r="DC204" s="42"/>
      <c r="DD204" s="42"/>
      <c r="DE204" s="42"/>
      <c r="DF204" s="42"/>
      <c r="DG204" s="42"/>
      <c r="DH204" s="42"/>
      <c r="DI204" s="42"/>
      <c r="DJ204" s="42"/>
      <c r="DK204" s="42"/>
      <c r="DL204" s="42"/>
      <c r="DM204" s="42"/>
      <c r="DN204" s="42"/>
      <c r="DO204" s="42"/>
      <c r="DP204" s="42"/>
      <c r="DQ204" s="42"/>
      <c r="DR204" s="42"/>
      <c r="DS204" s="42"/>
    </row>
    <row r="205" s="126" customFormat="true" ht="17.25" hidden="false" customHeight="false" outlineLevel="0" collapsed="false">
      <c r="A205" s="123" t="s">
        <v>469</v>
      </c>
      <c r="B205" s="125" t="n">
        <v>0.001</v>
      </c>
      <c r="C205" s="125" t="n">
        <v>0.001</v>
      </c>
      <c r="D205" s="125" t="n">
        <v>0.001</v>
      </c>
      <c r="E205" s="125" t="n">
        <v>0.001</v>
      </c>
      <c r="F205" s="125" t="n">
        <v>0.001</v>
      </c>
      <c r="G205" s="125" t="n">
        <v>0.001</v>
      </c>
      <c r="H205" s="125" t="n">
        <v>0.001</v>
      </c>
      <c r="I205" s="125" t="n">
        <v>0.001</v>
      </c>
      <c r="J205" s="125" t="n">
        <v>0.001</v>
      </c>
      <c r="K205" s="125" t="n">
        <v>0.001</v>
      </c>
      <c r="L205" s="125" t="n">
        <v>0.001</v>
      </c>
      <c r="M205" s="125" t="n">
        <v>0.001</v>
      </c>
      <c r="N205" s="125" t="n">
        <v>0.001</v>
      </c>
      <c r="O205" s="125" t="n">
        <v>0.001</v>
      </c>
      <c r="P205" s="125" t="n">
        <v>0.001</v>
      </c>
      <c r="Q205" s="125" t="n">
        <v>0.001</v>
      </c>
      <c r="R205" s="125" t="n">
        <v>0.001</v>
      </c>
      <c r="S205" s="125" t="n">
        <v>0.001</v>
      </c>
      <c r="T205" s="125" t="n">
        <v>0.001</v>
      </c>
      <c r="U205" s="125" t="n">
        <v>0.001</v>
      </c>
      <c r="V205" s="125" t="n">
        <v>0.001</v>
      </c>
      <c r="W205" s="125" t="n">
        <v>0.001</v>
      </c>
      <c r="X205" s="125" t="n">
        <v>0.001</v>
      </c>
      <c r="Y205" s="125" t="n">
        <v>0.001</v>
      </c>
      <c r="Z205" s="125" t="n">
        <v>0.001</v>
      </c>
      <c r="AA205" s="125" t="n">
        <v>0.001</v>
      </c>
      <c r="AB205" s="125" t="n">
        <v>0.001</v>
      </c>
      <c r="AC205" s="125" t="n">
        <v>0.001</v>
      </c>
      <c r="AD205" s="125" t="n">
        <v>0.001</v>
      </c>
      <c r="AE205" s="125" t="n">
        <v>0.001</v>
      </c>
      <c r="AF205" s="125" t="n">
        <v>0.001</v>
      </c>
      <c r="AG205" s="125" t="n">
        <v>0.001</v>
      </c>
      <c r="AH205" s="125" t="n">
        <v>0.001</v>
      </c>
      <c r="AI205" s="125" t="n">
        <v>0.001</v>
      </c>
      <c r="AJ205" s="125" t="n">
        <v>0.001</v>
      </c>
      <c r="AK205" s="125" t="n">
        <v>0.001</v>
      </c>
      <c r="AL205" s="125" t="n">
        <v>0.001</v>
      </c>
      <c r="AM205" s="125" t="n">
        <v>0.001</v>
      </c>
      <c r="AN205" s="125" t="n">
        <v>0.001</v>
      </c>
      <c r="AO205" s="125" t="n">
        <v>0.001</v>
      </c>
      <c r="AP205" s="125" t="n">
        <v>0.001</v>
      </c>
      <c r="AQ205" s="125" t="n">
        <v>0.001</v>
      </c>
      <c r="AR205" s="125" t="n">
        <v>0.001</v>
      </c>
      <c r="AS205" s="125" t="n">
        <v>0.001</v>
      </c>
      <c r="AT205" s="125" t="n">
        <v>0.001</v>
      </c>
      <c r="AU205" s="125" t="n">
        <v>0.001</v>
      </c>
      <c r="AV205" s="125" t="n">
        <v>0.001</v>
      </c>
      <c r="AW205" s="125" t="n">
        <v>0.001</v>
      </c>
      <c r="AX205" s="125" t="n">
        <v>0.001</v>
      </c>
      <c r="AY205" s="125" t="n">
        <v>0.001</v>
      </c>
      <c r="AZ205" s="125" t="n">
        <v>0.001</v>
      </c>
      <c r="BA205" s="125" t="n">
        <v>0.001</v>
      </c>
      <c r="BB205" s="125" t="n">
        <v>0.001</v>
      </c>
      <c r="BC205" s="125" t="n">
        <v>0.001</v>
      </c>
      <c r="BD205" s="125" t="n">
        <v>0.001</v>
      </c>
      <c r="BE205" s="125" t="n">
        <v>0.001</v>
      </c>
      <c r="BF205" s="125" t="n">
        <v>0.001</v>
      </c>
      <c r="BG205" s="125" t="n">
        <v>0.001</v>
      </c>
      <c r="BH205" s="125" t="n">
        <v>0.001</v>
      </c>
      <c r="BI205" s="125" t="n">
        <v>0.001</v>
      </c>
      <c r="BJ205" s="125"/>
      <c r="BK205" s="125"/>
      <c r="BL205" s="125"/>
      <c r="BM205" s="125"/>
      <c r="BN205" s="125"/>
      <c r="BO205" s="125"/>
      <c r="BP205" s="125"/>
      <c r="BQ205" s="125"/>
      <c r="BR205" s="125"/>
      <c r="BS205" s="125"/>
      <c r="BT205" s="125"/>
      <c r="BU205" s="125"/>
      <c r="BV205" s="125"/>
      <c r="BW205" s="125"/>
      <c r="BX205" s="125"/>
      <c r="BY205" s="125"/>
      <c r="BZ205" s="125"/>
      <c r="CA205" s="125"/>
      <c r="CB205" s="125"/>
      <c r="CC205" s="125"/>
      <c r="CD205" s="125"/>
      <c r="CE205" s="125"/>
      <c r="CF205" s="125"/>
      <c r="CG205" s="125"/>
      <c r="CH205" s="125"/>
      <c r="CI205" s="125"/>
      <c r="CJ205" s="125"/>
      <c r="CK205" s="125"/>
      <c r="CL205" s="125"/>
      <c r="CM205" s="125"/>
      <c r="CN205" s="125"/>
      <c r="CO205" s="125"/>
      <c r="CP205" s="125"/>
      <c r="CQ205" s="125"/>
      <c r="CR205" s="125"/>
      <c r="CS205" s="125"/>
      <c r="CT205" s="125"/>
      <c r="CU205" s="125"/>
      <c r="CV205" s="125"/>
      <c r="CW205" s="125"/>
      <c r="CX205" s="125"/>
      <c r="CY205" s="125"/>
      <c r="CZ205" s="125"/>
      <c r="DA205" s="125"/>
      <c r="DB205" s="125"/>
      <c r="DC205" s="125"/>
      <c r="DD205" s="125"/>
      <c r="DE205" s="125"/>
      <c r="DF205" s="125"/>
      <c r="DG205" s="125"/>
      <c r="DH205" s="125"/>
      <c r="DI205" s="125"/>
      <c r="DJ205" s="125"/>
      <c r="DK205" s="125"/>
      <c r="DL205" s="125"/>
      <c r="DM205" s="125"/>
      <c r="DN205" s="125"/>
      <c r="DO205" s="125"/>
      <c r="DP205" s="125"/>
      <c r="DQ205" s="125"/>
      <c r="DR205" s="125"/>
      <c r="DS205" s="125"/>
      <c r="DT205" s="125"/>
    </row>
    <row r="206" customFormat="false" ht="17.25" hidden="false" customHeight="false" outlineLevel="0" collapsed="false">
      <c r="A206" s="121" t="s">
        <v>470</v>
      </c>
    </row>
    <row r="207" s="126" customFormat="true" ht="17.25" hidden="false" customHeight="false" outlineLevel="0" collapsed="false">
      <c r="A207" s="123" t="s">
        <v>469</v>
      </c>
      <c r="B207" s="125" t="n">
        <v>1</v>
      </c>
      <c r="C207" s="125" t="n">
        <v>45.9658554180318</v>
      </c>
      <c r="D207" s="125" t="n">
        <v>52.8857844242518</v>
      </c>
      <c r="E207" s="125" t="n">
        <v>60.4826213769014</v>
      </c>
      <c r="F207" s="125" t="n">
        <v>68.6652180388936</v>
      </c>
      <c r="G207" s="125" t="n">
        <v>77.436213167367</v>
      </c>
      <c r="H207" s="125" t="n">
        <v>86.8192742904576</v>
      </c>
      <c r="I207" s="125" t="n">
        <v>97.0078452429531</v>
      </c>
      <c r="J207" s="125" t="n">
        <v>108.126824349794</v>
      </c>
      <c r="K207" s="125" t="n">
        <v>120.204025768648</v>
      </c>
      <c r="L207" s="125" t="n">
        <v>133.292858064042</v>
      </c>
      <c r="M207" s="125" t="n">
        <v>147.464159294741</v>
      </c>
      <c r="N207" s="125" t="n">
        <v>162.80409495624</v>
      </c>
      <c r="O207" s="125" t="n">
        <v>179.413727398797</v>
      </c>
      <c r="P207" s="125" t="n">
        <v>197.40295077064</v>
      </c>
      <c r="Q207" s="125" t="n">
        <v>216.880386709473</v>
      </c>
      <c r="R207" s="125" t="n">
        <v>237.927990950425</v>
      </c>
      <c r="S207" s="125" t="n">
        <v>260.579812440988</v>
      </c>
      <c r="T207" s="125" t="n">
        <v>264.01915693949</v>
      </c>
      <c r="U207" s="125" t="n">
        <v>260.568728835078</v>
      </c>
      <c r="V207" s="125" t="n">
        <v>257.204553228473</v>
      </c>
      <c r="W207" s="125" t="n">
        <v>253.924474374442</v>
      </c>
      <c r="X207" s="125" t="n">
        <v>250.726390273812</v>
      </c>
      <c r="Y207" s="125" t="n">
        <v>247.608251287838</v>
      </c>
      <c r="Z207" s="125" t="n">
        <v>244.568058867643</v>
      </c>
      <c r="AA207" s="125" t="n">
        <v>244.568058867643</v>
      </c>
      <c r="AB207" s="125" t="n">
        <v>244.568058867643</v>
      </c>
      <c r="AC207" s="125" t="n">
        <v>244.568058867643</v>
      </c>
      <c r="AD207" s="125" t="n">
        <v>244.568058867643</v>
      </c>
      <c r="AE207" s="125" t="n">
        <v>244.568058867643</v>
      </c>
      <c r="AF207" s="125" t="n">
        <v>244.568058867643</v>
      </c>
      <c r="AG207" s="125" t="n">
        <v>244.568058867643</v>
      </c>
      <c r="AH207" s="125" t="n">
        <v>244.568058867643</v>
      </c>
      <c r="AI207" s="125" t="n">
        <v>244.568058867643</v>
      </c>
      <c r="AJ207" s="125" t="n">
        <v>244.568058867643</v>
      </c>
      <c r="AK207" s="125" t="n">
        <v>244.568058867643</v>
      </c>
      <c r="AL207" s="125" t="n">
        <v>244.568058867643</v>
      </c>
      <c r="AM207" s="125" t="n">
        <v>244.568058867643</v>
      </c>
      <c r="AN207" s="125" t="n">
        <v>244.568058867643</v>
      </c>
      <c r="AO207" s="125" t="n">
        <v>244.568058867643</v>
      </c>
      <c r="AP207" s="125" t="n">
        <v>244.568058867643</v>
      </c>
      <c r="AQ207" s="125" t="n">
        <v>244.568058867643</v>
      </c>
      <c r="AR207" s="125" t="n">
        <v>244.568058867643</v>
      </c>
      <c r="AS207" s="125" t="n">
        <v>244.568058867643</v>
      </c>
      <c r="AT207" s="125" t="n">
        <v>244.568058867643</v>
      </c>
      <c r="AU207" s="125" t="n">
        <v>244.568058867643</v>
      </c>
      <c r="AV207" s="125" t="n">
        <v>244.568058867643</v>
      </c>
      <c r="AW207" s="125" t="n">
        <v>244.568058867643</v>
      </c>
      <c r="AX207" s="125" t="n">
        <v>244.568058867643</v>
      </c>
      <c r="AY207" s="125" t="n">
        <v>244.568058867643</v>
      </c>
      <c r="AZ207" s="125" t="n">
        <v>244.568058867643</v>
      </c>
      <c r="BA207" s="125" t="n">
        <v>244.568058867643</v>
      </c>
      <c r="BB207" s="125" t="n">
        <v>244.568058867643</v>
      </c>
      <c r="BC207" s="125" t="n">
        <v>244.568058867643</v>
      </c>
      <c r="BD207" s="125" t="n">
        <v>244.568058867643</v>
      </c>
      <c r="BE207" s="125" t="n">
        <v>244.568058867643</v>
      </c>
      <c r="BF207" s="125" t="n">
        <v>244.568058867643</v>
      </c>
      <c r="BG207" s="125" t="n">
        <v>244.568058867643</v>
      </c>
      <c r="BH207" s="125" t="n">
        <v>244.568058867643</v>
      </c>
      <c r="BI207" s="125" t="n">
        <v>244.568058867643</v>
      </c>
      <c r="BJ207" s="125"/>
      <c r="BK207" s="125"/>
      <c r="BL207" s="125"/>
      <c r="BM207" s="125"/>
      <c r="BN207" s="125"/>
      <c r="BO207" s="125"/>
      <c r="BP207" s="125"/>
      <c r="BQ207" s="125"/>
      <c r="BR207" s="125"/>
      <c r="BS207" s="125"/>
      <c r="BT207" s="125"/>
      <c r="BU207" s="125"/>
      <c r="BV207" s="125"/>
      <c r="BW207" s="125"/>
      <c r="BX207" s="125"/>
      <c r="BY207" s="125"/>
      <c r="BZ207" s="125"/>
      <c r="CA207" s="125"/>
      <c r="CB207" s="125"/>
      <c r="CC207" s="125"/>
      <c r="CD207" s="125"/>
      <c r="CE207" s="125"/>
      <c r="CF207" s="125"/>
      <c r="CG207" s="125"/>
      <c r="CH207" s="125"/>
      <c r="CI207" s="125"/>
      <c r="CJ207" s="125"/>
      <c r="CK207" s="125"/>
      <c r="CL207" s="125"/>
      <c r="CM207" s="125"/>
      <c r="CN207" s="125"/>
      <c r="CO207" s="125"/>
      <c r="CP207" s="125"/>
      <c r="CQ207" s="125"/>
      <c r="CR207" s="125"/>
      <c r="CS207" s="125"/>
      <c r="CT207" s="125"/>
      <c r="CU207" s="125"/>
      <c r="CV207" s="125"/>
      <c r="CW207" s="125"/>
      <c r="CX207" s="125"/>
      <c r="CY207" s="125"/>
      <c r="CZ207" s="125"/>
      <c r="DA207" s="125"/>
      <c r="DB207" s="125"/>
      <c r="DC207" s="125"/>
      <c r="DD207" s="125"/>
      <c r="DE207" s="125"/>
      <c r="DF207" s="125"/>
      <c r="DG207" s="125"/>
      <c r="DH207" s="125"/>
      <c r="DI207" s="125"/>
      <c r="DJ207" s="125"/>
      <c r="DK207" s="125"/>
      <c r="DL207" s="125"/>
      <c r="DM207" s="125"/>
      <c r="DN207" s="125"/>
      <c r="DO207" s="125"/>
      <c r="DP207" s="125"/>
      <c r="DQ207" s="125"/>
      <c r="DR207" s="125"/>
      <c r="DS207" s="125"/>
      <c r="DT207" s="125"/>
    </row>
    <row r="208" s="122" customFormat="true" ht="17.25" hidden="false" customHeight="false" outlineLevel="0" collapsed="false">
      <c r="A208" s="121" t="s">
        <v>471</v>
      </c>
      <c r="B208" s="42"/>
      <c r="C208" s="42"/>
      <c r="D208" s="42"/>
      <c r="E208" s="42"/>
      <c r="F208" s="42"/>
      <c r="G208" s="42"/>
      <c r="H208" s="42"/>
      <c r="I208" s="42"/>
      <c r="J208" s="42"/>
      <c r="K208" s="42"/>
      <c r="L208" s="42"/>
      <c r="M208" s="42"/>
      <c r="N208" s="42"/>
      <c r="O208" s="42"/>
      <c r="P208" s="42"/>
      <c r="Q208" s="42"/>
      <c r="R208" s="42"/>
      <c r="S208" s="42"/>
      <c r="T208" s="42"/>
      <c r="U208" s="42"/>
      <c r="V208" s="42"/>
      <c r="W208" s="42"/>
      <c r="X208" s="42"/>
      <c r="Y208" s="42"/>
      <c r="Z208" s="42"/>
      <c r="AA208" s="42"/>
      <c r="AB208" s="42"/>
      <c r="AC208" s="42"/>
      <c r="AD208" s="42"/>
      <c r="AE208" s="42"/>
      <c r="AF208" s="42"/>
      <c r="AG208" s="42"/>
      <c r="AH208" s="42"/>
      <c r="AI208" s="42"/>
      <c r="AJ208" s="42"/>
      <c r="AK208" s="42"/>
      <c r="AL208" s="42"/>
      <c r="AM208" s="42"/>
      <c r="AN208" s="42"/>
      <c r="AO208" s="42"/>
      <c r="AP208" s="42"/>
      <c r="AQ208" s="42"/>
      <c r="AR208" s="42"/>
      <c r="AS208" s="42"/>
      <c r="AT208" s="42"/>
      <c r="AU208" s="42"/>
      <c r="AV208" s="42"/>
      <c r="AW208" s="42"/>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c r="CD208" s="42"/>
      <c r="CE208" s="42"/>
      <c r="CF208" s="42"/>
      <c r="CG208" s="42"/>
      <c r="CH208" s="42"/>
      <c r="CI208" s="42"/>
      <c r="CJ208" s="42"/>
      <c r="CK208" s="42"/>
      <c r="CL208" s="42"/>
      <c r="CM208" s="42"/>
      <c r="CN208" s="42"/>
      <c r="CO208" s="42"/>
      <c r="CP208" s="42"/>
      <c r="CQ208" s="42"/>
      <c r="CR208" s="42"/>
      <c r="CS208" s="42"/>
      <c r="CT208" s="42"/>
      <c r="CU208" s="42"/>
      <c r="CV208" s="42"/>
      <c r="CW208" s="42"/>
      <c r="CX208" s="42"/>
      <c r="CY208" s="42"/>
      <c r="CZ208" s="42"/>
      <c r="DA208" s="42"/>
      <c r="DB208" s="42"/>
      <c r="DC208" s="42"/>
      <c r="DD208" s="42"/>
      <c r="DE208" s="42"/>
      <c r="DF208" s="42"/>
      <c r="DG208" s="42"/>
      <c r="DH208" s="42"/>
      <c r="DI208" s="42"/>
      <c r="DJ208" s="42"/>
      <c r="DK208" s="42"/>
      <c r="DL208" s="42"/>
      <c r="DM208" s="42"/>
      <c r="DN208" s="42"/>
      <c r="DO208" s="42"/>
      <c r="DP208" s="42"/>
      <c r="DQ208" s="42"/>
      <c r="DR208" s="42"/>
      <c r="DS208" s="42"/>
      <c r="DT208" s="42"/>
    </row>
    <row r="209" s="126" customFormat="true" ht="17.25" hidden="false" customHeight="false" outlineLevel="0" collapsed="false">
      <c r="A209" s="123" t="s">
        <v>469</v>
      </c>
      <c r="B209" s="125" t="n">
        <v>1</v>
      </c>
      <c r="C209" s="125" t="n">
        <v>35.1554817514817</v>
      </c>
      <c r="D209" s="125" t="n">
        <v>44.3322823747492</v>
      </c>
      <c r="E209" s="125" t="n">
        <v>55.5290137464051</v>
      </c>
      <c r="F209" s="125" t="n">
        <v>69.1215670969424</v>
      </c>
      <c r="G209" s="125" t="n">
        <v>85.5673821362437</v>
      </c>
      <c r="H209" s="125" t="n">
        <v>105.659963389317</v>
      </c>
      <c r="I209" s="125" t="n">
        <v>130.450689937258</v>
      </c>
      <c r="J209" s="125" t="n">
        <v>161.447278451623</v>
      </c>
      <c r="K209" s="125" t="n">
        <v>200.168128547475</v>
      </c>
      <c r="L209" s="125" t="n">
        <v>248.465082192873</v>
      </c>
      <c r="M209" s="125" t="n">
        <v>291</v>
      </c>
      <c r="N209" s="125" t="n">
        <v>289</v>
      </c>
      <c r="O209" s="125" t="n">
        <v>297.857669947086</v>
      </c>
      <c r="P209" s="125" t="n">
        <v>290.735420234324</v>
      </c>
      <c r="Q209" s="125" t="n">
        <v>321.964939619736</v>
      </c>
      <c r="R209" s="125" t="n">
        <v>285.955339331011</v>
      </c>
      <c r="S209" s="125" t="n">
        <v>273.613894240455</v>
      </c>
      <c r="T209" s="125" t="n">
        <v>305.711926383358</v>
      </c>
      <c r="U209" s="125" t="n">
        <v>261.304660018266</v>
      </c>
      <c r="V209" s="125" t="n">
        <v>204.041974604337</v>
      </c>
      <c r="W209" s="125" t="n">
        <v>200.13987587412</v>
      </c>
      <c r="X209" s="125" t="n">
        <v>216.987420136062</v>
      </c>
      <c r="Y209" s="125" t="n">
        <v>216.987420136062</v>
      </c>
      <c r="Z209" s="125" t="n">
        <v>300</v>
      </c>
      <c r="AA209" s="125" t="n">
        <v>209.661026035231</v>
      </c>
      <c r="AB209" s="125" t="n">
        <v>212.250674595908</v>
      </c>
      <c r="AC209" s="125" t="n">
        <v>213.565589782684</v>
      </c>
      <c r="AD209" s="125" t="n">
        <v>213.565589782684</v>
      </c>
      <c r="AE209" s="125" t="n">
        <v>213.565589782684</v>
      </c>
      <c r="AF209" s="125" t="n">
        <v>213.565589782684</v>
      </c>
      <c r="AG209" s="125" t="n">
        <v>213.565589782684</v>
      </c>
      <c r="AH209" s="125" t="n">
        <v>213.565589782684</v>
      </c>
      <c r="AI209" s="125" t="n">
        <v>213.565589782684</v>
      </c>
      <c r="AJ209" s="125" t="n">
        <v>213.565589782684</v>
      </c>
      <c r="AK209" s="125" t="n">
        <v>213.565589782684</v>
      </c>
      <c r="AL209" s="125" t="n">
        <v>213.565589782684</v>
      </c>
      <c r="AM209" s="125" t="n">
        <v>213.565589782684</v>
      </c>
      <c r="AN209" s="125" t="n">
        <v>213.565589782684</v>
      </c>
      <c r="AO209" s="125" t="n">
        <v>213.565589782684</v>
      </c>
      <c r="AP209" s="125" t="n">
        <v>213.565589782684</v>
      </c>
      <c r="AQ209" s="125" t="n">
        <v>213.565589782684</v>
      </c>
      <c r="AR209" s="125" t="n">
        <v>213.565589782684</v>
      </c>
      <c r="AS209" s="125" t="n">
        <v>213.565589782684</v>
      </c>
      <c r="AT209" s="125" t="n">
        <v>213.565589782684</v>
      </c>
      <c r="AU209" s="125" t="n">
        <v>213.565589782684</v>
      </c>
      <c r="AV209" s="125" t="n">
        <v>213.565589782684</v>
      </c>
      <c r="AW209" s="125" t="n">
        <v>213.565589782684</v>
      </c>
      <c r="AX209" s="125" t="n">
        <v>301.301106640135</v>
      </c>
      <c r="AY209" s="125" t="n">
        <v>200.413896695195</v>
      </c>
      <c r="AZ209" s="125" t="n">
        <v>100.206948347598</v>
      </c>
      <c r="BA209" s="125" t="n">
        <v>50.1034741737988</v>
      </c>
      <c r="BB209" s="125" t="n">
        <v>25.0517370868994</v>
      </c>
      <c r="BC209" s="125" t="n">
        <v>12.5258685434497</v>
      </c>
      <c r="BD209" s="125" t="n">
        <v>6.26293427172485</v>
      </c>
      <c r="BE209" s="125" t="n">
        <v>3.13146713586242</v>
      </c>
      <c r="BF209" s="125" t="n">
        <v>1.56573356793121</v>
      </c>
      <c r="BG209" s="125" t="n">
        <v>0.782866783965606</v>
      </c>
      <c r="BH209" s="125" t="n">
        <v>0.391433391982803</v>
      </c>
      <c r="BI209" s="125" t="n">
        <v>0.195716695991401</v>
      </c>
      <c r="BJ209" s="125"/>
      <c r="BK209" s="125"/>
      <c r="BL209" s="125"/>
      <c r="BM209" s="125"/>
      <c r="BN209" s="125"/>
      <c r="BO209" s="125"/>
      <c r="BP209" s="125"/>
      <c r="BQ209" s="125"/>
      <c r="BR209" s="125"/>
      <c r="BS209" s="125"/>
      <c r="BT209" s="125"/>
      <c r="BU209" s="125"/>
      <c r="BV209" s="125"/>
      <c r="BW209" s="125"/>
      <c r="BX209" s="125"/>
      <c r="BY209" s="125"/>
      <c r="BZ209" s="125"/>
      <c r="CA209" s="125"/>
      <c r="CB209" s="125"/>
      <c r="CC209" s="125"/>
      <c r="CD209" s="125"/>
      <c r="CE209" s="125"/>
      <c r="CF209" s="125"/>
      <c r="CG209" s="125"/>
      <c r="CH209" s="125"/>
      <c r="CI209" s="125"/>
      <c r="CJ209" s="125"/>
      <c r="CK209" s="125"/>
      <c r="CL209" s="125"/>
      <c r="CM209" s="125"/>
      <c r="CN209" s="125"/>
      <c r="CO209" s="125"/>
      <c r="CP209" s="125"/>
      <c r="CQ209" s="125"/>
      <c r="CR209" s="125"/>
      <c r="CS209" s="125"/>
      <c r="CT209" s="125"/>
      <c r="CU209" s="125"/>
      <c r="CV209" s="125"/>
      <c r="CW209" s="125"/>
      <c r="CX209" s="125"/>
      <c r="CY209" s="125"/>
      <c r="CZ209" s="125"/>
      <c r="DA209" s="125"/>
      <c r="DB209" s="125"/>
      <c r="DC209" s="125"/>
      <c r="DD209" s="125"/>
      <c r="DE209" s="125"/>
      <c r="DF209" s="125"/>
      <c r="DG209" s="125"/>
      <c r="DH209" s="125"/>
      <c r="DI209" s="125"/>
      <c r="DJ209" s="125"/>
      <c r="DK209" s="125"/>
      <c r="DL209" s="125"/>
      <c r="DM209" s="125"/>
      <c r="DN209" s="125"/>
      <c r="DO209" s="125"/>
      <c r="DP209" s="125"/>
      <c r="DQ209" s="125"/>
      <c r="DR209" s="125"/>
      <c r="DS209" s="125"/>
      <c r="DT209" s="125"/>
    </row>
    <row r="212" s="42" customFormat="true" ht="20.25" hidden="false" customHeight="false" outlineLevel="0" collapsed="false">
      <c r="A212" s="115" t="s">
        <v>91</v>
      </c>
    </row>
    <row r="213" customFormat="false" ht="17.25" hidden="false" customHeight="false" outlineLevel="0" collapsed="false">
      <c r="A213" s="40" t="s">
        <v>326</v>
      </c>
      <c r="B213" s="42" t="n">
        <f aca="false">+B117/B104</f>
        <v>2.12324286726063</v>
      </c>
      <c r="C213" s="42" t="n">
        <f aca="false">+C117/C104</f>
        <v>2.36247127973593</v>
      </c>
      <c r="D213" s="42" t="n">
        <f aca="false">+D117/D104</f>
        <v>2.5055197476253</v>
      </c>
      <c r="E213" s="42" t="n">
        <f aca="false">+E117/E104</f>
        <v>2.59405749967453</v>
      </c>
      <c r="F213" s="42" t="n">
        <f aca="false">+F117/F104</f>
        <v>2.65233217901844</v>
      </c>
      <c r="G213" s="42" t="n">
        <f aca="false">+G117/G104</f>
        <v>2.69391013151853</v>
      </c>
      <c r="H213" s="42" t="n">
        <f aca="false">+H117/H104</f>
        <v>2.72625408197571</v>
      </c>
      <c r="I213" s="42" t="n">
        <f aca="false">+I117/I104</f>
        <v>2.75342182527854</v>
      </c>
      <c r="J213" s="42" t="n">
        <f aca="false">+J117/J104</f>
        <v>2.77757093475378</v>
      </c>
      <c r="K213" s="42" t="n">
        <f aca="false">+K117/K104</f>
        <v>2.79976505200079</v>
      </c>
      <c r="L213" s="42" t="n">
        <f aca="false">+L117/L104</f>
        <v>2.8203740135658</v>
      </c>
      <c r="M213" s="42" t="n">
        <f aca="false">+M117/M104</f>
        <v>2.83921958345829</v>
      </c>
      <c r="N213" s="42" t="n">
        <f aca="false">+N117/N104</f>
        <v>2.85552458433281</v>
      </c>
      <c r="O213" s="42" t="n">
        <f aca="false">+O117/O104</f>
        <v>2.8676473804844</v>
      </c>
      <c r="P213" s="42" t="n">
        <f aca="false">+P117/P104</f>
        <v>2.88276851410566</v>
      </c>
      <c r="Q213" s="42" t="n">
        <f aca="false">+Q117/Q104</f>
        <v>2.90028264352612</v>
      </c>
      <c r="R213" s="42" t="n">
        <f aca="false">+R117/R104</f>
        <v>2.91891249286022</v>
      </c>
      <c r="S213" s="42" t="n">
        <f aca="false">+S117/S104</f>
        <v>2.93793620292714</v>
      </c>
      <c r="T213" s="42" t="n">
        <f aca="false">+T117/T104</f>
        <v>2.95694293135386</v>
      </c>
      <c r="U213" s="42" t="n">
        <f aca="false">+U117/U104</f>
        <v>2.97569726290303</v>
      </c>
      <c r="V213" s="42" t="n">
        <f aca="false">+V117/V104</f>
        <v>2.99412240435381</v>
      </c>
      <c r="W213" s="42" t="n">
        <f aca="false">+W117/W104</f>
        <v>3.01218345504726</v>
      </c>
      <c r="X213" s="42" t="n">
        <f aca="false">+X117/X104</f>
        <v>3.02988105253418</v>
      </c>
      <c r="Y213" s="42" t="n">
        <f aca="false">+Y117/Y104</f>
        <v>3.04725528750399</v>
      </c>
      <c r="Z213" s="42" t="n">
        <f aca="false">+Z117/Z104</f>
        <v>3.06440102160658</v>
      </c>
      <c r="AA213" s="42" t="n">
        <f aca="false">+AA117/AA104</f>
        <v>3.08149951494057</v>
      </c>
      <c r="AB213" s="42" t="n">
        <f aca="false">+AB117/AB104</f>
        <v>3.09887639318114</v>
      </c>
      <c r="AC213" s="42" t="n">
        <f aca="false">+AC117/AC104</f>
        <v>3.1171039092502</v>
      </c>
      <c r="AD213" s="42" t="n">
        <f aca="false">+AD117/AD104</f>
        <v>3.13717801545305</v>
      </c>
      <c r="AE213" s="42" t="n">
        <f aca="false">+AE117/AE104</f>
        <v>3.16081999099326</v>
      </c>
      <c r="AF213" s="42" t="n">
        <f aca="false">+AF117/AF104</f>
        <v>3.16792732976243</v>
      </c>
      <c r="AG213" s="42" t="n">
        <f aca="false">+AG117/AG104</f>
        <v>3.17713366047104</v>
      </c>
      <c r="AH213" s="42" t="n">
        <f aca="false">+AH117/AH104</f>
        <v>3.18772166258207</v>
      </c>
      <c r="AI213" s="42" t="n">
        <f aca="false">+AI117/AI104</f>
        <v>3.19921487140315</v>
      </c>
      <c r="AJ213" s="42" t="n">
        <f aca="false">+AJ117/AJ104</f>
        <v>3.21127572280385</v>
      </c>
      <c r="AK213" s="42" t="n">
        <f aca="false">+AK117/AK104</f>
        <v>3.223646341287</v>
      </c>
      <c r="AL213" s="42" t="n">
        <f aca="false">+AL117/AL104</f>
        <v>3.23611019700364</v>
      </c>
      <c r="AM213" s="42" t="n">
        <f aca="false">+AM117/AM104</f>
        <v>3.24846148414785</v>
      </c>
      <c r="AN213" s="42" t="n">
        <f aca="false">+AN117/AN104</f>
        <v>3.26047294519248</v>
      </c>
      <c r="AO213" s="42" t="n">
        <f aca="false">+AO117/AO104</f>
        <v>3.27185338688418</v>
      </c>
      <c r="AP213" s="42" t="n">
        <f aca="false">+AP117/AP104</f>
        <v>3.28368884321531</v>
      </c>
      <c r="AQ213" s="42" t="n">
        <f aca="false">+AQ117/AQ104</f>
        <v>3.2961908952984</v>
      </c>
      <c r="AR213" s="42" t="n">
        <f aca="false">+AR117/AR104</f>
        <v>3.308605073891</v>
      </c>
      <c r="AS213" s="42" t="n">
        <f aca="false">+AS117/AS104</f>
        <v>3.32052633718893</v>
      </c>
      <c r="AT213" s="42" t="n">
        <f aca="false">+AT117/AT104</f>
        <v>3.33185120815453</v>
      </c>
      <c r="AU213" s="42" t="n">
        <f aca="false">+AU117/AU104</f>
        <v>3.34271343703372</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sheetPr filterMode="false">
    <tabColor rgb="FFFF0000"/>
    <pageSetUpPr fitToPage="false"/>
  </sheetPr>
  <dimension ref="A1:BI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2" topLeftCell="C3" activePane="bottomRight" state="frozen"/>
      <selection pane="topLeft" activeCell="A1" activeCellId="0" sqref="A1"/>
      <selection pane="topRight" activeCell="C1" activeCellId="0" sqref="C1"/>
      <selection pane="bottomLeft" activeCell="A3" activeCellId="0" sqref="A3"/>
      <selection pane="bottomRight" activeCell="B105" activeCellId="0" sqref="B105"/>
    </sheetView>
  </sheetViews>
  <sheetFormatPr defaultRowHeight="12.75" zeroHeight="false" outlineLevelRow="0" outlineLevelCol="0"/>
  <cols>
    <col collapsed="false" customWidth="true" hidden="false" outlineLevel="0" max="1025" min="1" style="0" width="8.67"/>
  </cols>
  <sheetData>
    <row r="1" customFormat="false" ht="12.75" hidden="false" customHeight="false" outlineLevel="0" collapsed="false">
      <c r="A1" s="0" t="s">
        <v>108</v>
      </c>
      <c r="B1" s="0" t="n">
        <v>2010</v>
      </c>
      <c r="C1" s="0" t="n">
        <v>2015</v>
      </c>
      <c r="D1" s="0" t="n">
        <v>2020</v>
      </c>
      <c r="E1" s="0" t="n">
        <v>2025</v>
      </c>
      <c r="F1" s="0" t="n">
        <v>2030</v>
      </c>
      <c r="G1" s="0" t="n">
        <v>2035</v>
      </c>
      <c r="H1" s="0" t="n">
        <v>2040</v>
      </c>
      <c r="I1" s="0" t="n">
        <v>2045</v>
      </c>
      <c r="J1" s="0" t="n">
        <v>2050</v>
      </c>
      <c r="K1" s="0" t="n">
        <v>2055</v>
      </c>
      <c r="L1" s="0" t="n">
        <v>2060</v>
      </c>
      <c r="M1" s="0" t="n">
        <v>2065</v>
      </c>
      <c r="N1" s="0" t="n">
        <v>2070</v>
      </c>
      <c r="O1" s="0" t="n">
        <v>2075</v>
      </c>
      <c r="P1" s="0" t="n">
        <v>2080</v>
      </c>
      <c r="Q1" s="0" t="n">
        <v>2085</v>
      </c>
      <c r="R1" s="0" t="n">
        <v>2090</v>
      </c>
      <c r="S1" s="0" t="n">
        <v>2095</v>
      </c>
      <c r="T1" s="0" t="n">
        <v>2100</v>
      </c>
      <c r="U1" s="0" t="n">
        <v>2105</v>
      </c>
      <c r="V1" s="0" t="n">
        <v>2110</v>
      </c>
      <c r="W1" s="0" t="n">
        <v>2115</v>
      </c>
      <c r="X1" s="0" t="n">
        <v>2120</v>
      </c>
      <c r="Y1" s="0" t="n">
        <v>2125</v>
      </c>
      <c r="Z1" s="0" t="n">
        <v>2130</v>
      </c>
      <c r="AA1" s="0" t="n">
        <v>2135</v>
      </c>
      <c r="AB1" s="0" t="n">
        <v>2140</v>
      </c>
      <c r="AC1" s="0" t="n">
        <v>2145</v>
      </c>
      <c r="AD1" s="0" t="n">
        <v>2150</v>
      </c>
      <c r="AE1" s="0" t="n">
        <v>2155</v>
      </c>
      <c r="AF1" s="0" t="n">
        <v>2160</v>
      </c>
      <c r="AG1" s="0" t="n">
        <v>2165</v>
      </c>
      <c r="AH1" s="0" t="n">
        <v>2170</v>
      </c>
      <c r="AI1" s="0" t="n">
        <v>2175</v>
      </c>
      <c r="AJ1" s="0" t="n">
        <v>2180</v>
      </c>
      <c r="AK1" s="0" t="n">
        <v>2185</v>
      </c>
      <c r="AL1" s="0" t="n">
        <v>2190</v>
      </c>
      <c r="AM1" s="0" t="n">
        <v>2195</v>
      </c>
      <c r="AN1" s="0" t="n">
        <v>2200</v>
      </c>
      <c r="AO1" s="0" t="n">
        <v>2205</v>
      </c>
      <c r="AP1" s="0" t="n">
        <v>2210</v>
      </c>
      <c r="AQ1" s="0" t="n">
        <v>2215</v>
      </c>
      <c r="AR1" s="0" t="n">
        <v>2220</v>
      </c>
      <c r="AS1" s="0" t="n">
        <v>2225</v>
      </c>
      <c r="AT1" s="0" t="n">
        <v>2230</v>
      </c>
      <c r="AU1" s="0" t="n">
        <v>2235</v>
      </c>
      <c r="AV1" s="0" t="n">
        <v>2240</v>
      </c>
      <c r="AW1" s="0" t="n">
        <v>2245</v>
      </c>
      <c r="AX1" s="0" t="n">
        <v>2250</v>
      </c>
      <c r="AY1" s="0" t="n">
        <v>2255</v>
      </c>
      <c r="AZ1" s="0" t="n">
        <v>2260</v>
      </c>
      <c r="BA1" s="0" t="n">
        <v>2265</v>
      </c>
      <c r="BB1" s="0" t="n">
        <v>2270</v>
      </c>
      <c r="BC1" s="0" t="n">
        <v>2275</v>
      </c>
      <c r="BD1" s="0" t="n">
        <v>2280</v>
      </c>
      <c r="BE1" s="0" t="n">
        <v>2285</v>
      </c>
      <c r="BF1" s="0" t="n">
        <v>2290</v>
      </c>
      <c r="BG1" s="0" t="n">
        <v>2295</v>
      </c>
      <c r="BH1" s="0" t="n">
        <v>2300</v>
      </c>
      <c r="BI1" s="0" t="n">
        <v>2305</v>
      </c>
    </row>
    <row r="2" customFormat="false" ht="12.75" hidden="false" customHeight="false" outlineLevel="0" collapsed="false">
      <c r="A2" s="0" t="s">
        <v>328</v>
      </c>
      <c r="B2" s="0" t="n">
        <v>1</v>
      </c>
      <c r="C2" s="0" t="n">
        <v>2</v>
      </c>
      <c r="D2" s="0" t="n">
        <v>3</v>
      </c>
      <c r="E2" s="0" t="n">
        <v>4</v>
      </c>
      <c r="F2" s="0" t="n">
        <v>5</v>
      </c>
      <c r="G2" s="0" t="n">
        <v>6</v>
      </c>
      <c r="H2" s="0" t="n">
        <v>7</v>
      </c>
      <c r="I2" s="0" t="n">
        <v>8</v>
      </c>
      <c r="J2" s="0" t="n">
        <v>9</v>
      </c>
      <c r="K2" s="0" t="n">
        <v>10</v>
      </c>
      <c r="L2" s="0" t="n">
        <v>11</v>
      </c>
      <c r="M2" s="0" t="n">
        <v>12</v>
      </c>
      <c r="N2" s="0" t="n">
        <v>13</v>
      </c>
      <c r="O2" s="0" t="n">
        <v>14</v>
      </c>
      <c r="P2" s="0" t="n">
        <v>15</v>
      </c>
      <c r="Q2" s="0" t="n">
        <v>16</v>
      </c>
      <c r="R2" s="0" t="n">
        <v>17</v>
      </c>
      <c r="S2" s="0" t="n">
        <v>18</v>
      </c>
      <c r="T2" s="0" t="n">
        <v>19</v>
      </c>
      <c r="U2" s="0" t="n">
        <v>20</v>
      </c>
      <c r="V2" s="0" t="n">
        <v>21</v>
      </c>
      <c r="W2" s="0" t="n">
        <v>22</v>
      </c>
      <c r="X2" s="0" t="n">
        <v>23</v>
      </c>
      <c r="Y2" s="0" t="n">
        <v>24</v>
      </c>
      <c r="Z2" s="0" t="n">
        <v>25</v>
      </c>
      <c r="AA2" s="0" t="n">
        <v>26</v>
      </c>
      <c r="AB2" s="0" t="n">
        <v>27</v>
      </c>
      <c r="AC2" s="0" t="n">
        <v>28</v>
      </c>
      <c r="AD2" s="0" t="n">
        <v>29</v>
      </c>
      <c r="AE2" s="0" t="n">
        <v>30</v>
      </c>
      <c r="AF2" s="0" t="n">
        <v>31</v>
      </c>
      <c r="AG2" s="0" t="n">
        <v>32</v>
      </c>
      <c r="AH2" s="0" t="n">
        <v>33</v>
      </c>
      <c r="AI2" s="0" t="n">
        <v>34</v>
      </c>
      <c r="AJ2" s="0" t="n">
        <v>35</v>
      </c>
      <c r="AK2" s="0" t="n">
        <v>36</v>
      </c>
      <c r="AL2" s="0" t="n">
        <v>37</v>
      </c>
      <c r="AM2" s="0" t="n">
        <v>38</v>
      </c>
      <c r="AN2" s="0" t="n">
        <v>39</v>
      </c>
      <c r="AO2" s="0" t="n">
        <v>40</v>
      </c>
      <c r="AP2" s="0" t="n">
        <v>41</v>
      </c>
      <c r="AQ2" s="0" t="n">
        <v>42</v>
      </c>
      <c r="AR2" s="0" t="n">
        <v>43</v>
      </c>
      <c r="AS2" s="0" t="n">
        <v>44</v>
      </c>
      <c r="AT2" s="0" t="n">
        <v>45</v>
      </c>
      <c r="AU2" s="0" t="n">
        <v>46</v>
      </c>
      <c r="AV2" s="0" t="n">
        <v>47</v>
      </c>
      <c r="AW2" s="0" t="n">
        <v>48</v>
      </c>
      <c r="AX2" s="0" t="n">
        <v>49</v>
      </c>
      <c r="AY2" s="0" t="n">
        <v>50</v>
      </c>
      <c r="AZ2" s="0" t="n">
        <v>51</v>
      </c>
      <c r="BA2" s="0" t="n">
        <v>52</v>
      </c>
      <c r="BB2" s="0" t="n">
        <v>53</v>
      </c>
      <c r="BC2" s="0" t="n">
        <v>54</v>
      </c>
      <c r="BD2" s="0" t="n">
        <v>55</v>
      </c>
      <c r="BE2" s="0" t="n">
        <v>56</v>
      </c>
      <c r="BF2" s="0" t="n">
        <v>57</v>
      </c>
      <c r="BG2" s="0" t="n">
        <v>58</v>
      </c>
      <c r="BH2" s="0" t="n">
        <v>59</v>
      </c>
      <c r="BI2" s="0" t="n">
        <v>60</v>
      </c>
    </row>
    <row r="3" customFormat="false" ht="12.75" hidden="false" customHeight="false" outlineLevel="0" collapsed="false">
      <c r="A3" s="0" t="s">
        <v>329</v>
      </c>
    </row>
    <row r="4" customFormat="false" ht="12.75" hidden="false" customHeight="false" outlineLevel="0" collapsed="false">
      <c r="A4" s="0" t="s">
        <v>330</v>
      </c>
    </row>
    <row r="5" customFormat="false" ht="12.75" hidden="false" customHeight="false" outlineLevel="0" collapsed="false">
      <c r="A5" s="0" t="s">
        <v>331</v>
      </c>
      <c r="B5" s="0" t="n">
        <v>0.3</v>
      </c>
    </row>
    <row r="6" customFormat="false" ht="12.75" hidden="false" customHeight="false" outlineLevel="0" collapsed="false">
      <c r="A6" s="0" t="s">
        <v>194</v>
      </c>
      <c r="B6" s="0" t="n">
        <v>0.1</v>
      </c>
    </row>
    <row r="7" customFormat="false" ht="12.75" hidden="false" customHeight="false" outlineLevel="0" collapsed="false">
      <c r="A7" s="0" t="s">
        <v>332</v>
      </c>
      <c r="B7" s="0" t="s">
        <v>333</v>
      </c>
    </row>
    <row r="8" customFormat="false" ht="12.75" hidden="false" customHeight="false" outlineLevel="0" collapsed="false">
      <c r="A8" s="0" t="s">
        <v>334</v>
      </c>
      <c r="B8" s="0" t="s">
        <v>333</v>
      </c>
    </row>
    <row r="9" customFormat="false" ht="12.75" hidden="false" customHeight="false" outlineLevel="0" collapsed="false">
      <c r="A9" s="0" t="s">
        <v>335</v>
      </c>
      <c r="B9" s="0" t="s">
        <v>333</v>
      </c>
    </row>
    <row r="10" customFormat="false" ht="12.75" hidden="false" customHeight="false" outlineLevel="0" collapsed="false">
      <c r="A10" s="0" t="s">
        <v>336</v>
      </c>
      <c r="B10" s="0" t="s">
        <v>333</v>
      </c>
    </row>
    <row r="11" customFormat="false" ht="12.75" hidden="false" customHeight="false" outlineLevel="0" collapsed="false">
      <c r="A11" s="0" t="s">
        <v>337</v>
      </c>
      <c r="B11" s="0" t="n">
        <v>63.5819868191</v>
      </c>
    </row>
    <row r="12" customFormat="false" ht="12.75" hidden="false" customHeight="false" outlineLevel="0" collapsed="false">
      <c r="A12" s="0" t="s">
        <v>338</v>
      </c>
      <c r="B12" s="0" t="n">
        <v>135</v>
      </c>
    </row>
    <row r="13" customFormat="false" ht="12.75" hidden="false" customHeight="false" outlineLevel="0" collapsed="false">
      <c r="A13" s="0" t="s">
        <v>339</v>
      </c>
      <c r="B13" s="0" t="n">
        <v>3.8</v>
      </c>
    </row>
    <row r="14" customFormat="false" ht="12.75" hidden="false" customHeight="false" outlineLevel="0" collapsed="false">
      <c r="A14" s="0" t="s">
        <v>340</v>
      </c>
    </row>
    <row r="15" customFormat="false" ht="12.75" hidden="false" customHeight="false" outlineLevel="0" collapsed="false">
      <c r="A15" s="0" t="s">
        <v>341</v>
      </c>
      <c r="B15" s="0" t="n">
        <v>0.001</v>
      </c>
      <c r="C15" s="0" t="n">
        <v>0.001</v>
      </c>
      <c r="D15" s="0" t="n">
        <v>0.001</v>
      </c>
      <c r="E15" s="0" t="n">
        <v>0.001</v>
      </c>
      <c r="F15" s="0" t="n">
        <v>0.001</v>
      </c>
      <c r="G15" s="0" t="n">
        <v>0.001</v>
      </c>
      <c r="H15" s="0" t="n">
        <v>0.001</v>
      </c>
      <c r="I15" s="0" t="n">
        <v>0.001</v>
      </c>
      <c r="J15" s="0" t="n">
        <v>0.001</v>
      </c>
      <c r="K15" s="0" t="n">
        <v>0.001</v>
      </c>
      <c r="L15" s="0" t="n">
        <v>0.001</v>
      </c>
      <c r="M15" s="0" t="n">
        <v>0.001</v>
      </c>
      <c r="N15" s="0" t="n">
        <v>0.001</v>
      </c>
      <c r="O15" s="0" t="n">
        <v>0.001</v>
      </c>
      <c r="P15" s="0" t="n">
        <v>0.001</v>
      </c>
      <c r="Q15" s="0" t="n">
        <v>0.001</v>
      </c>
      <c r="R15" s="0" t="n">
        <v>0.001</v>
      </c>
      <c r="S15" s="0" t="n">
        <v>0.001</v>
      </c>
      <c r="T15" s="0" t="n">
        <v>0.001</v>
      </c>
      <c r="U15" s="0" t="n">
        <v>0.001</v>
      </c>
      <c r="V15" s="0" t="n">
        <v>0.001</v>
      </c>
      <c r="W15" s="0" t="n">
        <v>0.001</v>
      </c>
      <c r="X15" s="0" t="n">
        <v>0.001</v>
      </c>
      <c r="Y15" s="0" t="n">
        <v>0.001</v>
      </c>
      <c r="Z15" s="0" t="n">
        <v>0.001</v>
      </c>
      <c r="AA15" s="0" t="n">
        <v>0.001</v>
      </c>
      <c r="AB15" s="0" t="n">
        <v>0.001</v>
      </c>
      <c r="AC15" s="0" t="n">
        <v>0.001</v>
      </c>
      <c r="AD15" s="0" t="n">
        <v>0.001</v>
      </c>
      <c r="AE15" s="0" t="n">
        <v>0.001</v>
      </c>
      <c r="AF15" s="0" t="n">
        <v>0.001</v>
      </c>
      <c r="AG15" s="0" t="n">
        <v>0.001</v>
      </c>
      <c r="AH15" s="0" t="n">
        <v>0.001</v>
      </c>
      <c r="AI15" s="0" t="n">
        <v>0.001</v>
      </c>
      <c r="AJ15" s="0" t="n">
        <v>0.001</v>
      </c>
      <c r="AK15" s="0" t="n">
        <v>0.001</v>
      </c>
      <c r="AL15" s="0" t="n">
        <v>0.001</v>
      </c>
      <c r="AM15" s="0" t="n">
        <v>0.001</v>
      </c>
      <c r="AN15" s="0" t="n">
        <v>0.001</v>
      </c>
      <c r="AO15" s="0" t="n">
        <v>0.001</v>
      </c>
      <c r="AP15" s="0" t="n">
        <v>0.001</v>
      </c>
      <c r="AQ15" s="0" t="n">
        <v>0.001</v>
      </c>
      <c r="AR15" s="0" t="n">
        <v>0.001</v>
      </c>
      <c r="AS15" s="0" t="n">
        <v>0.001</v>
      </c>
      <c r="AT15" s="0" t="n">
        <v>0.001</v>
      </c>
      <c r="AU15" s="0" t="n">
        <v>0.001</v>
      </c>
      <c r="AV15" s="0" t="n">
        <v>0.001</v>
      </c>
      <c r="AW15" s="0" t="n">
        <v>0.001</v>
      </c>
      <c r="AX15" s="0" t="n">
        <v>0.001</v>
      </c>
      <c r="AY15" s="0" t="n">
        <v>0.001</v>
      </c>
      <c r="AZ15" s="0" t="n">
        <v>0.001</v>
      </c>
      <c r="BA15" s="0" t="n">
        <v>0.001</v>
      </c>
      <c r="BB15" s="0" t="n">
        <v>0.001</v>
      </c>
      <c r="BC15" s="0" t="n">
        <v>0.001</v>
      </c>
      <c r="BD15" s="0" t="n">
        <v>0.001</v>
      </c>
      <c r="BE15" s="0" t="n">
        <v>0.001</v>
      </c>
      <c r="BF15" s="0" t="n">
        <v>0.001</v>
      </c>
      <c r="BG15" s="0" t="n">
        <v>0.001</v>
      </c>
      <c r="BH15" s="0" t="n">
        <v>0.001</v>
      </c>
      <c r="BI15" s="0" t="n">
        <v>0.001</v>
      </c>
    </row>
    <row r="16" customFormat="false" ht="12.75" hidden="false" customHeight="false" outlineLevel="0" collapsed="false">
      <c r="A16" s="0" t="s">
        <v>342</v>
      </c>
      <c r="B16" s="0" t="n">
        <v>0.001</v>
      </c>
    </row>
    <row r="17" customFormat="false" ht="12.75" hidden="false" customHeight="false" outlineLevel="0" collapsed="false">
      <c r="A17" s="0" t="s">
        <v>343</v>
      </c>
      <c r="B17" s="0" t="s">
        <v>333</v>
      </c>
    </row>
    <row r="18" customFormat="false" ht="12.75" hidden="false" customHeight="false" outlineLevel="0" collapsed="false">
      <c r="A18" s="0" t="s">
        <v>344</v>
      </c>
      <c r="B18" s="0" t="n">
        <v>1</v>
      </c>
      <c r="C18" s="0" t="n">
        <v>0.9950149651</v>
      </c>
      <c r="D18" s="0" t="n">
        <v>0.9900547807</v>
      </c>
      <c r="E18" s="0" t="n">
        <v>0.985119323</v>
      </c>
      <c r="F18" s="0" t="n">
        <v>0.9802084688</v>
      </c>
      <c r="G18" s="0" t="n">
        <v>0.9753220954</v>
      </c>
      <c r="H18" s="0" t="n">
        <v>0.9704600806</v>
      </c>
      <c r="I18" s="0" t="n">
        <v>0.9656223032</v>
      </c>
      <c r="J18" s="0" t="n">
        <v>0.9608086423</v>
      </c>
      <c r="K18" s="0" t="n">
        <v>0.9560189777</v>
      </c>
      <c r="L18" s="0" t="n">
        <v>0.9512531897</v>
      </c>
      <c r="M18" s="0" t="n">
        <v>0.9465111593</v>
      </c>
      <c r="N18" s="0" t="n">
        <v>0.9417927681</v>
      </c>
      <c r="O18" s="0" t="n">
        <v>0.9370978983</v>
      </c>
      <c r="P18" s="0" t="n">
        <v>0.9324264325</v>
      </c>
      <c r="Q18" s="0" t="n">
        <v>0.9277782542</v>
      </c>
      <c r="R18" s="0" t="n">
        <v>0.9231532472</v>
      </c>
      <c r="S18" s="0" t="n">
        <v>0.918551296</v>
      </c>
      <c r="T18" s="0" t="n">
        <v>0.9139722857</v>
      </c>
      <c r="U18" s="0" t="n">
        <v>0.9094161019</v>
      </c>
      <c r="V18" s="0" t="n">
        <v>0.9048826309</v>
      </c>
      <c r="W18" s="0" t="n">
        <v>0.9003717594</v>
      </c>
      <c r="X18" s="0" t="n">
        <v>0.8958833747</v>
      </c>
      <c r="Y18" s="0" t="n">
        <v>0.8914173648</v>
      </c>
      <c r="Z18" s="0" t="n">
        <v>0.8869736181</v>
      </c>
      <c r="AA18" s="0" t="n">
        <v>0.8825520236</v>
      </c>
      <c r="AB18" s="0" t="n">
        <v>0.878152471</v>
      </c>
      <c r="AC18" s="0" t="n">
        <v>0.8737748502</v>
      </c>
      <c r="AD18" s="0" t="n">
        <v>0.8694190521</v>
      </c>
      <c r="AE18" s="0" t="n">
        <v>0.8650849677</v>
      </c>
      <c r="AF18" s="0" t="n">
        <v>0.8607724889</v>
      </c>
      <c r="AG18" s="0" t="n">
        <v>0.856481508</v>
      </c>
      <c r="AH18" s="0" t="n">
        <v>0.8522119178</v>
      </c>
      <c r="AI18" s="0" t="n">
        <v>0.8479636116</v>
      </c>
      <c r="AJ18" s="0" t="n">
        <v>0.8437364834</v>
      </c>
      <c r="AK18" s="0" t="n">
        <v>0.8395304275</v>
      </c>
      <c r="AL18" s="0" t="n">
        <v>0.835345339</v>
      </c>
      <c r="AM18" s="0" t="n">
        <v>0.8311811133</v>
      </c>
      <c r="AN18" s="0" t="n">
        <v>0.8270376465</v>
      </c>
      <c r="AO18" s="0" t="n">
        <v>0.8229148349</v>
      </c>
      <c r="AP18" s="0" t="n">
        <v>0.8188125757</v>
      </c>
      <c r="AQ18" s="0" t="n">
        <v>0.8147307664</v>
      </c>
      <c r="AR18" s="0" t="n">
        <v>0.8106693051</v>
      </c>
      <c r="AS18" s="0" t="n">
        <v>0.8066280903</v>
      </c>
      <c r="AT18" s="0" t="n">
        <v>0.8026070211</v>
      </c>
      <c r="AU18" s="0" t="n">
        <v>0.798605997</v>
      </c>
      <c r="AV18" s="0" t="n">
        <v>0.7946249182</v>
      </c>
      <c r="AW18" s="0" t="n">
        <v>0.7906636853</v>
      </c>
      <c r="AX18" s="0" t="n">
        <v>0.7867221992</v>
      </c>
      <c r="AY18" s="0" t="n">
        <v>0.7828003615</v>
      </c>
      <c r="AZ18" s="0" t="n">
        <v>0.7788980744</v>
      </c>
      <c r="BA18" s="0" t="n">
        <v>0.7750152403</v>
      </c>
      <c r="BB18" s="0" t="n">
        <v>0.7711517622</v>
      </c>
      <c r="BC18" s="0" t="n">
        <v>0.7673075438</v>
      </c>
      <c r="BD18" s="0" t="n">
        <v>0.7634824889</v>
      </c>
      <c r="BE18" s="0" t="n">
        <v>0.759676502</v>
      </c>
      <c r="BF18" s="0" t="n">
        <v>0.7558894881</v>
      </c>
      <c r="BG18" s="0" t="n">
        <v>0.7521213526</v>
      </c>
      <c r="BH18" s="0" t="n">
        <v>0.7483720014</v>
      </c>
      <c r="BI18" s="0" t="n">
        <v>0.7446413408</v>
      </c>
    </row>
    <row r="19" customFormat="false" ht="12.75" hidden="false" customHeight="false" outlineLevel="0" collapsed="false">
      <c r="A19" s="0" t="s">
        <v>345</v>
      </c>
      <c r="B19" s="0" t="n">
        <v>1.01</v>
      </c>
    </row>
    <row r="20" customFormat="false" ht="12.75" hidden="false" customHeight="false" outlineLevel="0" collapsed="false">
      <c r="A20" s="0" t="s">
        <v>346</v>
      </c>
    </row>
    <row r="21" customFormat="false" ht="12.75" hidden="false" customHeight="false" outlineLevel="0" collapsed="false">
      <c r="A21" s="0" t="s">
        <v>347</v>
      </c>
      <c r="B21" s="0" t="n">
        <v>3.8</v>
      </c>
      <c r="C21" s="0" t="n">
        <v>4.1259500543</v>
      </c>
      <c r="D21" s="0" t="n">
        <v>4.4685308531</v>
      </c>
      <c r="E21" s="0" t="n">
        <v>4.8277095371</v>
      </c>
      <c r="F21" s="0" t="n">
        <v>5.2033977904</v>
      </c>
      <c r="G21" s="0" t="n">
        <v>5.5954527831</v>
      </c>
      <c r="H21" s="0" t="n">
        <v>6.003678486</v>
      </c>
      <c r="I21" s="0" t="n">
        <v>6.4278273286</v>
      </c>
      <c r="J21" s="0" t="n">
        <v>6.8676021685</v>
      </c>
      <c r="K21" s="0" t="n">
        <v>7.3226585392</v>
      </c>
      <c r="L21" s="0" t="n">
        <v>7.7926071428</v>
      </c>
      <c r="M21" s="0" t="n">
        <v>8.277016552</v>
      </c>
      <c r="N21" s="0" t="n">
        <v>8.7754160889</v>
      </c>
      <c r="O21" s="0" t="n">
        <v>9.2872988433</v>
      </c>
      <c r="P21" s="0" t="n">
        <v>9.8121248007</v>
      </c>
      <c r="Q21" s="0" t="n">
        <v>10.3493240464</v>
      </c>
      <c r="R21" s="0" t="n">
        <v>10.8983000151</v>
      </c>
      <c r="S21" s="0" t="n">
        <v>11.4584327581</v>
      </c>
      <c r="T21" s="0" t="n">
        <v>12.0290822018</v>
      </c>
      <c r="U21" s="0" t="n">
        <v>12.6095913712</v>
      </c>
      <c r="V21" s="0" t="n">
        <v>13.1992895587</v>
      </c>
      <c r="W21" s="0" t="n">
        <v>13.7974954153</v>
      </c>
      <c r="X21" s="0" t="n">
        <v>14.4035199491</v>
      </c>
      <c r="Y21" s="0" t="n">
        <v>15.0166694135</v>
      </c>
      <c r="Z21" s="0" t="n">
        <v>15.6362480732</v>
      </c>
      <c r="AA21" s="0" t="n">
        <v>16.2615608355</v>
      </c>
      <c r="AB21" s="0" t="n">
        <v>16.8919157401</v>
      </c>
      <c r="AC21" s="0" t="n">
        <v>17.5266262975</v>
      </c>
      <c r="AD21" s="0" t="n">
        <v>18.165013673</v>
      </c>
      <c r="AE21" s="0" t="n">
        <v>18.8064087124</v>
      </c>
      <c r="AF21" s="0" t="n">
        <v>19.450153806</v>
      </c>
      <c r="AG21" s="0" t="n">
        <v>20.0956045925</v>
      </c>
      <c r="AH21" s="0" t="n">
        <v>20.7421315033</v>
      </c>
      <c r="AI21" s="0" t="n">
        <v>21.3891211469</v>
      </c>
      <c r="AJ21" s="0" t="n">
        <v>22.0359775407</v>
      </c>
      <c r="AK21" s="0" t="n">
        <v>22.6821231902</v>
      </c>
      <c r="AL21" s="0" t="n">
        <v>23.3270000229</v>
      </c>
      <c r="AM21" s="0" t="n">
        <v>23.9700701809</v>
      </c>
      <c r="AN21" s="0" t="n">
        <v>24.6108166798</v>
      </c>
      <c r="AO21" s="0" t="n">
        <v>25.2487439383</v>
      </c>
      <c r="AP21" s="0" t="n">
        <v>25.8833781868</v>
      </c>
      <c r="AQ21" s="0" t="n">
        <v>26.5142677614</v>
      </c>
      <c r="AR21" s="0" t="n">
        <v>27.1409832908</v>
      </c>
      <c r="AS21" s="0" t="n">
        <v>27.7631177825</v>
      </c>
      <c r="AT21" s="0" t="n">
        <v>28.3802866164</v>
      </c>
      <c r="AU21" s="0" t="n">
        <v>28.9921274535</v>
      </c>
      <c r="AV21" s="0" t="n">
        <v>29.5983000643</v>
      </c>
      <c r="AW21" s="0" t="n">
        <v>30.1984860876</v>
      </c>
      <c r="AX21" s="0" t="n">
        <v>30.7923887231</v>
      </c>
      <c r="AY21" s="0" t="n">
        <v>31.379732366</v>
      </c>
      <c r="AZ21" s="0" t="n">
        <v>31.9602621905</v>
      </c>
      <c r="BA21" s="0" t="n">
        <v>32.5337436862</v>
      </c>
      <c r="BB21" s="0" t="n">
        <v>33.0999621553</v>
      </c>
      <c r="BC21" s="0" t="n">
        <v>33.6587221748</v>
      </c>
      <c r="BD21" s="0" t="n">
        <v>34.2098470294</v>
      </c>
      <c r="BE21" s="0" t="n">
        <v>34.7531781198</v>
      </c>
      <c r="BF21" s="0" t="n">
        <v>35.2885743507</v>
      </c>
      <c r="BG21" s="0" t="n">
        <v>35.8159115034</v>
      </c>
      <c r="BH21" s="0" t="n">
        <v>36.3350815967</v>
      </c>
      <c r="BI21" s="0" t="n">
        <v>36.8459922389</v>
      </c>
    </row>
    <row r="22" customFormat="false" ht="12.75" hidden="false" customHeight="false" outlineLevel="0" collapsed="false">
      <c r="A22" s="0" t="s">
        <v>348</v>
      </c>
      <c r="B22" s="0" t="n">
        <v>3.8</v>
      </c>
    </row>
    <row r="23" customFormat="false" ht="12.75" hidden="false" customHeight="false" outlineLevel="0" collapsed="false">
      <c r="A23" s="0" t="s">
        <v>349</v>
      </c>
      <c r="B23" s="0" t="n">
        <v>0.079</v>
      </c>
      <c r="C23" s="0" t="n">
        <v>0.0766651972</v>
      </c>
      <c r="D23" s="0" t="n">
        <v>0.0743993982</v>
      </c>
      <c r="E23" s="0" t="n">
        <v>0.0722005636</v>
      </c>
      <c r="F23" s="0" t="n">
        <v>0.0700667145</v>
      </c>
      <c r="G23" s="0" t="n">
        <v>0.0679959301</v>
      </c>
      <c r="H23" s="0" t="n">
        <v>0.0659863467</v>
      </c>
      <c r="I23" s="0" t="n">
        <v>0.0640361554</v>
      </c>
      <c r="J23" s="0" t="n">
        <v>0.062143601</v>
      </c>
      <c r="K23" s="0" t="n">
        <v>0.0603069801</v>
      </c>
      <c r="L23" s="0" t="n">
        <v>0.0585246394</v>
      </c>
      <c r="M23" s="0" t="n">
        <v>0.0567949749</v>
      </c>
      <c r="N23" s="0" t="n">
        <v>0.0551164298</v>
      </c>
      <c r="O23" s="0" t="n">
        <v>0.0534874931</v>
      </c>
      <c r="P23" s="0" t="n">
        <v>0.0519066988</v>
      </c>
      <c r="Q23" s="0" t="n">
        <v>0.050372624</v>
      </c>
      <c r="R23" s="0" t="n">
        <v>0.048883888</v>
      </c>
      <c r="S23" s="0" t="n">
        <v>0.0474391507</v>
      </c>
      <c r="T23" s="0" t="n">
        <v>0.0460371119</v>
      </c>
      <c r="U23" s="0" t="n">
        <v>0.0446765097</v>
      </c>
      <c r="V23" s="0" t="n">
        <v>0.0433561193</v>
      </c>
      <c r="W23" s="0" t="n">
        <v>0.0420747523</v>
      </c>
      <c r="X23" s="0" t="n">
        <v>0.0408312554</v>
      </c>
      <c r="Y23" s="0" t="n">
        <v>0.0396245095</v>
      </c>
      <c r="Z23" s="0" t="n">
        <v>0.0384534282</v>
      </c>
      <c r="AA23" s="0" t="n">
        <v>0.0373169577</v>
      </c>
      <c r="AB23" s="0" t="n">
        <v>0.0362140749</v>
      </c>
      <c r="AC23" s="0" t="n">
        <v>0.0351437872</v>
      </c>
      <c r="AD23" s="0" t="n">
        <v>0.0341051314</v>
      </c>
      <c r="AE23" s="0" t="n">
        <v>0.0330971724</v>
      </c>
      <c r="AF23" s="0" t="n">
        <v>0.0321190031</v>
      </c>
      <c r="AG23" s="0" t="n">
        <v>0.0311697431</v>
      </c>
      <c r="AH23" s="0" t="n">
        <v>0.030248538</v>
      </c>
      <c r="AI23" s="0" t="n">
        <v>0.0293545586</v>
      </c>
      <c r="AJ23" s="0" t="n">
        <v>0.0284870003</v>
      </c>
      <c r="AK23" s="0" t="n">
        <v>0.0276450822</v>
      </c>
      <c r="AL23" s="0" t="n">
        <v>0.0268280465</v>
      </c>
      <c r="AM23" s="0" t="n">
        <v>0.0260351579</v>
      </c>
      <c r="AN23" s="0" t="n">
        <v>0.0252657027</v>
      </c>
      <c r="AO23" s="0" t="n">
        <v>0.0245189884</v>
      </c>
      <c r="AP23" s="0" t="n">
        <v>0.0237943427</v>
      </c>
      <c r="AQ23" s="0" t="n">
        <v>0.0230911136</v>
      </c>
      <c r="AR23" s="0" t="n">
        <v>0.0224086681</v>
      </c>
      <c r="AS23" s="0" t="n">
        <v>0.0217463919</v>
      </c>
      <c r="AT23" s="0" t="n">
        <v>0.0211036889</v>
      </c>
      <c r="AU23" s="0" t="n">
        <v>0.0204799806</v>
      </c>
      <c r="AV23" s="0" t="n">
        <v>0.0198747057</v>
      </c>
      <c r="AW23" s="0" t="n">
        <v>0.0192873194</v>
      </c>
      <c r="AX23" s="0" t="n">
        <v>0.0187172929</v>
      </c>
      <c r="AY23" s="0" t="n">
        <v>0.0181641133</v>
      </c>
      <c r="AZ23" s="0" t="n">
        <v>0.0176272827</v>
      </c>
      <c r="BA23" s="0" t="n">
        <v>0.0171063177</v>
      </c>
      <c r="BB23" s="0" t="n">
        <v>0.0166007496</v>
      </c>
      <c r="BC23" s="0" t="n">
        <v>0.0161101233</v>
      </c>
      <c r="BD23" s="0" t="n">
        <v>0.0156339972</v>
      </c>
      <c r="BE23" s="0" t="n">
        <v>0.0151719428</v>
      </c>
      <c r="BF23" s="0" t="n">
        <v>0.0147235441</v>
      </c>
      <c r="BG23" s="0" t="n">
        <v>0.0142883976</v>
      </c>
      <c r="BH23" s="0" t="n">
        <v>0.0138661116</v>
      </c>
      <c r="BI23" s="0" t="n">
        <v>0.0134563061</v>
      </c>
    </row>
    <row r="24" customFormat="false" ht="12.75" hidden="false" customHeight="false" outlineLevel="0" collapsed="false">
      <c r="A24" s="0" t="s">
        <v>350</v>
      </c>
    </row>
    <row r="25" customFormat="false" ht="12.75" hidden="false" customHeight="false" outlineLevel="0" collapsed="false">
      <c r="A25" s="0" t="s">
        <v>351</v>
      </c>
      <c r="B25" s="0" t="n">
        <v>0</v>
      </c>
    </row>
    <row r="26" customFormat="false" ht="12.75" hidden="false" customHeight="false" outlineLevel="0" collapsed="false">
      <c r="A26" s="0" t="s">
        <v>352</v>
      </c>
      <c r="B26" s="0" t="n">
        <v>0.00267</v>
      </c>
    </row>
    <row r="27" customFormat="false" ht="12.75" hidden="false" customHeight="false" outlineLevel="0" collapsed="false">
      <c r="A27" s="0" t="s">
        <v>353</v>
      </c>
      <c r="B27" s="0" t="n">
        <v>2</v>
      </c>
    </row>
    <row r="28" customFormat="false" ht="12.75" hidden="false" customHeight="false" outlineLevel="0" collapsed="false">
      <c r="A28" s="0" t="s">
        <v>354</v>
      </c>
      <c r="B28" s="0" t="s">
        <v>355</v>
      </c>
    </row>
    <row r="29" customFormat="false" ht="12.75" hidden="false" customHeight="false" outlineLevel="0" collapsed="false">
      <c r="A29" s="0" t="s">
        <v>356</v>
      </c>
      <c r="B29" s="0" t="s">
        <v>357</v>
      </c>
    </row>
    <row r="30" customFormat="false" ht="12.75" hidden="false" customHeight="false" outlineLevel="0" collapsed="false">
      <c r="A30" s="0" t="s">
        <v>358</v>
      </c>
      <c r="B30" s="0" t="s">
        <v>359</v>
      </c>
    </row>
    <row r="31" customFormat="false" ht="12.75" hidden="false" customHeight="false" outlineLevel="0" collapsed="false">
      <c r="A31" s="0" t="s">
        <v>360</v>
      </c>
    </row>
    <row r="32" customFormat="false" ht="12.75" hidden="false" customHeight="false" outlineLevel="0" collapsed="false">
      <c r="A32" s="0" t="s">
        <v>210</v>
      </c>
      <c r="B32" s="0" t="n">
        <v>0.0674643417</v>
      </c>
      <c r="C32" s="0" t="n">
        <v>0.0625697153</v>
      </c>
      <c r="D32" s="0" t="n">
        <v>0.0580446808</v>
      </c>
      <c r="E32" s="0" t="n">
        <v>0.0538602657</v>
      </c>
      <c r="F32" s="0" t="n">
        <v>0.04998985</v>
      </c>
      <c r="G32" s="0" t="n">
        <v>0.0464089688</v>
      </c>
      <c r="H32" s="0" t="n">
        <v>0.0430951318</v>
      </c>
      <c r="I32" s="0" t="n">
        <v>0.0400276587</v>
      </c>
      <c r="J32" s="0" t="n">
        <v>0.0371875285</v>
      </c>
      <c r="K32" s="0" t="n">
        <v>0.0345572418</v>
      </c>
      <c r="L32" s="0" t="n">
        <v>0.032120695</v>
      </c>
      <c r="M32" s="0" t="n">
        <v>0.0298630651</v>
      </c>
      <c r="N32" s="0" t="n">
        <v>0.0277707046</v>
      </c>
      <c r="O32" s="0" t="n">
        <v>0.0258310447</v>
      </c>
      <c r="P32" s="0" t="n">
        <v>0.0240325075</v>
      </c>
      <c r="Q32" s="0" t="n">
        <v>0.022364425</v>
      </c>
      <c r="R32" s="0" t="n">
        <v>0.0208169652</v>
      </c>
      <c r="S32" s="0" t="n">
        <v>0.019381064</v>
      </c>
      <c r="T32" s="0" t="n">
        <v>0.0180483639</v>
      </c>
      <c r="U32" s="0" t="n">
        <v>0.0168111563</v>
      </c>
      <c r="V32" s="0" t="n">
        <v>0.0156623295</v>
      </c>
      <c r="W32" s="0" t="n">
        <v>0.0145953213</v>
      </c>
      <c r="X32" s="0" t="n">
        <v>0.0136040746</v>
      </c>
      <c r="Y32" s="0" t="n">
        <v>0.0126829973</v>
      </c>
      <c r="Z32" s="0" t="n">
        <v>0.0118269255</v>
      </c>
      <c r="AA32" s="0" t="n">
        <v>0.0110310893</v>
      </c>
      <c r="AB32" s="0" t="n">
        <v>0.010291082</v>
      </c>
      <c r="AC32" s="0" t="n">
        <v>0.0096028312</v>
      </c>
      <c r="AD32" s="0" t="n">
        <v>0.0089625727</v>
      </c>
      <c r="AE32" s="0" t="n">
        <v>0.0083668263</v>
      </c>
      <c r="AF32" s="0" t="n">
        <v>0.0078123737</v>
      </c>
      <c r="AG32" s="0" t="n">
        <v>0.007296238</v>
      </c>
      <c r="AH32" s="0" t="n">
        <v>0.0068156649</v>
      </c>
      <c r="AI32" s="0" t="n">
        <v>0.0063681057</v>
      </c>
      <c r="AJ32" s="0" t="n">
        <v>0.005951201</v>
      </c>
      <c r="AK32" s="0" t="n">
        <v>0.0055627667</v>
      </c>
      <c r="AL32" s="0" t="n">
        <v>0.00520078</v>
      </c>
      <c r="AM32" s="0" t="n">
        <v>0.0048633673</v>
      </c>
      <c r="AN32" s="0" t="n">
        <v>0.0045487928</v>
      </c>
      <c r="AO32" s="0" t="n">
        <v>0.004255448</v>
      </c>
      <c r="AP32" s="0" t="n">
        <v>0.0039818419</v>
      </c>
      <c r="AQ32" s="0" t="n">
        <v>0.0037265924</v>
      </c>
      <c r="AR32" s="0" t="n">
        <v>0.0034884177</v>
      </c>
      <c r="AS32" s="0" t="n">
        <v>0.003266129</v>
      </c>
      <c r="AT32" s="0" t="n">
        <v>0.0030586234</v>
      </c>
      <c r="AU32" s="0" t="n">
        <v>0.0028648776</v>
      </c>
      <c r="AV32" s="0" t="n">
        <v>0.0026839417</v>
      </c>
      <c r="AW32" s="0" t="n">
        <v>0.0025149341</v>
      </c>
      <c r="AX32" s="0" t="n">
        <v>0.002357036</v>
      </c>
      <c r="AY32" s="0" t="n">
        <v>0.0022094871</v>
      </c>
      <c r="AZ32" s="0" t="n">
        <v>0.0020715812</v>
      </c>
      <c r="BA32" s="0" t="n">
        <v>0.001942662</v>
      </c>
      <c r="BB32" s="0" t="n">
        <v>0.0018221197</v>
      </c>
      <c r="BC32" s="0" t="n">
        <v>0.0017093875</v>
      </c>
      <c r="BD32" s="0" t="n">
        <v>0.0016039384</v>
      </c>
      <c r="BE32" s="0" t="n">
        <v>0.0015052823</v>
      </c>
      <c r="BF32" s="0" t="n">
        <v>0.0014129635</v>
      </c>
      <c r="BG32" s="0" t="n">
        <v>0.001326558</v>
      </c>
      <c r="BH32" s="0" t="n">
        <v>0.0012456711</v>
      </c>
      <c r="BI32" s="0" t="n">
        <v>0.0011699358</v>
      </c>
    </row>
    <row r="33" customFormat="false" ht="12.75" hidden="false" customHeight="false" outlineLevel="0" collapsed="false">
      <c r="A33" s="0" t="s">
        <v>361</v>
      </c>
      <c r="B33" s="0" t="n">
        <v>344</v>
      </c>
    </row>
    <row r="34" customFormat="false" ht="12.75" hidden="false" customHeight="false" outlineLevel="0" collapsed="false">
      <c r="A34" s="0" t="s">
        <v>362</v>
      </c>
      <c r="B34" s="0" t="n">
        <v>344</v>
      </c>
      <c r="C34" s="0" t="n">
        <v>335.4</v>
      </c>
      <c r="D34" s="0" t="n">
        <v>327.015</v>
      </c>
      <c r="E34" s="0" t="n">
        <v>318.839625</v>
      </c>
      <c r="F34" s="0" t="n">
        <v>310.868634375</v>
      </c>
      <c r="G34" s="0" t="n">
        <v>303.0969185156</v>
      </c>
      <c r="H34" s="0" t="n">
        <v>295.5194955527</v>
      </c>
      <c r="I34" s="0" t="n">
        <v>288.1315081639</v>
      </c>
      <c r="J34" s="0" t="n">
        <v>280.9282204598</v>
      </c>
      <c r="K34" s="0" t="n">
        <v>273.9050149483</v>
      </c>
      <c r="L34" s="0" t="n">
        <v>267.0573895746</v>
      </c>
      <c r="M34" s="0" t="n">
        <v>260.3809548352</v>
      </c>
      <c r="N34" s="0" t="n">
        <v>253.8714309644</v>
      </c>
      <c r="O34" s="0" t="n">
        <v>247.5246451903</v>
      </c>
      <c r="P34" s="0" t="n">
        <v>241.3365290605</v>
      </c>
      <c r="Q34" s="0" t="n">
        <v>235.303115834</v>
      </c>
      <c r="R34" s="0" t="n">
        <v>229.4205379381</v>
      </c>
      <c r="S34" s="0" t="n">
        <v>223.6850244897</v>
      </c>
      <c r="T34" s="0" t="n">
        <v>218.0928988774</v>
      </c>
      <c r="U34" s="0" t="n">
        <v>212.6405764055</v>
      </c>
      <c r="V34" s="0" t="n">
        <v>207.3245619954</v>
      </c>
      <c r="W34" s="0" t="n">
        <v>202.1414479455</v>
      </c>
      <c r="X34" s="0" t="n">
        <v>197.0879117468</v>
      </c>
      <c r="Y34" s="0" t="n">
        <v>192.1607139532</v>
      </c>
      <c r="Z34" s="0" t="n">
        <v>187.3566961043</v>
      </c>
      <c r="AA34" s="0" t="n">
        <v>182.6727787017</v>
      </c>
      <c r="AB34" s="0" t="n">
        <v>178.1059592342</v>
      </c>
      <c r="AC34" s="0" t="n">
        <v>173.6533102533</v>
      </c>
      <c r="AD34" s="0" t="n">
        <v>169.311977497</v>
      </c>
      <c r="AE34" s="0" t="n">
        <v>165.0791780596</v>
      </c>
      <c r="AF34" s="0" t="n">
        <v>160.9521986081</v>
      </c>
      <c r="AG34" s="0" t="n">
        <v>156.9283936429</v>
      </c>
      <c r="AH34" s="0" t="n">
        <v>153.0051838018</v>
      </c>
      <c r="AI34" s="0" t="n">
        <v>149.1800542068</v>
      </c>
      <c r="AJ34" s="0" t="n">
        <v>145.4505528516</v>
      </c>
      <c r="AK34" s="0" t="n">
        <v>141.8142890303</v>
      </c>
      <c r="AL34" s="0" t="n">
        <v>138.2689318046</v>
      </c>
      <c r="AM34" s="0" t="n">
        <v>134.8122085094</v>
      </c>
      <c r="AN34" s="0" t="n">
        <v>131.4419032967</v>
      </c>
      <c r="AO34" s="0" t="n">
        <v>128.1558557143</v>
      </c>
      <c r="AP34" s="0" t="n">
        <v>124.9519593214</v>
      </c>
      <c r="AQ34" s="0" t="n">
        <v>121.8281603384</v>
      </c>
      <c r="AR34" s="0" t="n">
        <v>118.7824563299</v>
      </c>
      <c r="AS34" s="0" t="n">
        <v>115.8128949217</v>
      </c>
      <c r="AT34" s="0" t="n">
        <v>112.9175725486</v>
      </c>
      <c r="AU34" s="0" t="n">
        <v>110.0946332349</v>
      </c>
      <c r="AV34" s="0" t="n">
        <v>107.3422674041</v>
      </c>
      <c r="AW34" s="0" t="n">
        <v>104.658710719</v>
      </c>
      <c r="AX34" s="0" t="n">
        <v>102.042242951</v>
      </c>
      <c r="AY34" s="0" t="n">
        <v>99.4911868772</v>
      </c>
      <c r="AZ34" s="0" t="n">
        <v>97.0039072053</v>
      </c>
      <c r="BA34" s="0" t="n">
        <v>94.5788095251</v>
      </c>
      <c r="BB34" s="0" t="n">
        <v>92.214339287</v>
      </c>
      <c r="BC34" s="0" t="n">
        <v>89.9089808048</v>
      </c>
      <c r="BD34" s="0" t="n">
        <v>87.6612562847</v>
      </c>
      <c r="BE34" s="0" t="n">
        <v>85.4697248776</v>
      </c>
      <c r="BF34" s="0" t="n">
        <v>83.3329817557</v>
      </c>
      <c r="BG34" s="0" t="n">
        <v>81.2496572118</v>
      </c>
      <c r="BH34" s="0" t="n">
        <v>79.2184157815</v>
      </c>
      <c r="BI34" s="0" t="n">
        <v>77.2379553869</v>
      </c>
    </row>
    <row r="35" customFormat="false" ht="12.75" hidden="false" customHeight="false" outlineLevel="0" collapsed="false">
      <c r="A35" s="0" t="s">
        <v>363</v>
      </c>
      <c r="B35" s="0" t="s">
        <v>333</v>
      </c>
    </row>
    <row r="36" customFormat="false" ht="12.75" hidden="false" customHeight="false" outlineLevel="0" collapsed="false">
      <c r="A36" s="0" t="s">
        <v>364</v>
      </c>
      <c r="B36" s="0" t="s">
        <v>333</v>
      </c>
    </row>
    <row r="37" customFormat="false" ht="12.75" hidden="false" customHeight="false" outlineLevel="0" collapsed="false">
      <c r="A37" s="0" t="s">
        <v>365</v>
      </c>
      <c r="B37" s="0" t="n">
        <v>1.2</v>
      </c>
    </row>
    <row r="38" customFormat="false" ht="12.75" hidden="false" customHeight="false" outlineLevel="0" collapsed="false">
      <c r="A38" s="0" t="s">
        <v>366</v>
      </c>
      <c r="B38" s="0" t="s">
        <v>333</v>
      </c>
    </row>
    <row r="39" customFormat="false" ht="12.75" hidden="false" customHeight="false" outlineLevel="0" collapsed="false">
      <c r="A39" s="0" t="s">
        <v>51</v>
      </c>
      <c r="B39" s="0" t="n">
        <v>2.8</v>
      </c>
    </row>
    <row r="40" customFormat="false" ht="12.75" hidden="false" customHeight="false" outlineLevel="0" collapsed="false">
      <c r="A40" s="0" t="s">
        <v>367</v>
      </c>
    </row>
    <row r="41" customFormat="false" ht="12.75" hidden="false" customHeight="false" outlineLevel="0" collapsed="false">
      <c r="A41" s="0" t="s">
        <v>368</v>
      </c>
      <c r="B41" s="0" t="n">
        <v>0.5491283629</v>
      </c>
      <c r="C41" s="0" t="n">
        <v>0.5223470566</v>
      </c>
      <c r="D41" s="0" t="n">
        <v>0.4969958753</v>
      </c>
      <c r="E41" s="0" t="n">
        <v>0.4729924767</v>
      </c>
      <c r="F41" s="0" t="n">
        <v>0.4502595776</v>
      </c>
      <c r="G41" s="0" t="n">
        <v>0.4287246247</v>
      </c>
      <c r="H41" s="0" t="n">
        <v>0.4083194879</v>
      </c>
      <c r="I41" s="0" t="n">
        <v>0.388980175</v>
      </c>
      <c r="J41" s="0" t="n">
        <v>0.3706465648</v>
      </c>
      <c r="K41" s="0" t="n">
        <v>0.3532621594</v>
      </c>
      <c r="L41" s="0" t="n">
        <v>0.3367738526</v>
      </c>
      <c r="M41" s="0" t="n">
        <v>0.321131714</v>
      </c>
      <c r="N41" s="0" t="n">
        <v>0.3062887878</v>
      </c>
      <c r="O41" s="0" t="n">
        <v>0.2922009045</v>
      </c>
      <c r="P41" s="0" t="n">
        <v>0.2788265058</v>
      </c>
      <c r="Q41" s="0" t="n">
        <v>0.2661264807</v>
      </c>
      <c r="R41" s="0" t="n">
        <v>0.2540640126</v>
      </c>
      <c r="S41" s="0" t="n">
        <v>0.2426044365</v>
      </c>
      <c r="T41" s="0" t="n">
        <v>0.2317151053</v>
      </c>
      <c r="U41" s="0" t="n">
        <v>0.2213652652</v>
      </c>
      <c r="V41" s="0" t="n">
        <v>0.2115259393</v>
      </c>
      <c r="W41" s="0" t="n">
        <v>0.2021698181</v>
      </c>
      <c r="X41" s="0" t="n">
        <v>0.193271158</v>
      </c>
      <c r="Y41" s="0" t="n">
        <v>0.1848056856</v>
      </c>
      <c r="Z41" s="0" t="n">
        <v>0.1767505086</v>
      </c>
      <c r="AA41" s="0" t="n">
        <v>0.1690840321</v>
      </c>
      <c r="AB41" s="0" t="n">
        <v>0.1617858808</v>
      </c>
      <c r="AC41" s="0" t="n">
        <v>0.1548368251</v>
      </c>
      <c r="AD41" s="0" t="n">
        <v>0.1482187134</v>
      </c>
      <c r="AE41" s="0" t="n">
        <v>0.1419144071</v>
      </c>
      <c r="AF41" s="0" t="n">
        <v>0.1359077209</v>
      </c>
      <c r="AG41" s="0" t="n">
        <v>0.1301833659</v>
      </c>
      <c r="AH41" s="0" t="n">
        <v>0.1247268972</v>
      </c>
      <c r="AI41" s="0" t="n">
        <v>0.1195246643</v>
      </c>
      <c r="AJ41" s="0" t="n">
        <v>0.1145637642</v>
      </c>
      <c r="AK41" s="0" t="n">
        <v>0.109831998</v>
      </c>
      <c r="AL41" s="0" t="n">
        <v>0.1053178301</v>
      </c>
      <c r="AM41" s="0" t="n">
        <v>0.1010103495</v>
      </c>
      <c r="AN41" s="0" t="n">
        <v>0.096899234</v>
      </c>
      <c r="AO41" s="0" t="n">
        <v>0.0929747163</v>
      </c>
      <c r="AP41" s="0" t="n">
        <v>0.0892275518</v>
      </c>
      <c r="AQ41" s="0" t="n">
        <v>0.0856489896</v>
      </c>
      <c r="AR41" s="0" t="n">
        <v>0.0822307434</v>
      </c>
      <c r="AS41" s="0" t="n">
        <v>0.0789649659</v>
      </c>
      <c r="AT41" s="0" t="n">
        <v>0.0758442239</v>
      </c>
      <c r="AU41" s="0" t="n">
        <v>0.0728614744</v>
      </c>
      <c r="AV41" s="0" t="n">
        <v>0.0700100435</v>
      </c>
      <c r="AW41" s="0" t="n">
        <v>0.0672836054</v>
      </c>
      <c r="AX41" s="0" t="n">
        <v>0.0646761628</v>
      </c>
      <c r="AY41" s="0" t="n">
        <v>0.0621820291</v>
      </c>
      <c r="AZ41" s="0" t="n">
        <v>0.0597958109</v>
      </c>
      <c r="BA41" s="0" t="n">
        <v>0.057512392</v>
      </c>
      <c r="BB41" s="0" t="n">
        <v>0.0553269182</v>
      </c>
      <c r="BC41" s="0" t="n">
        <v>0.0532347826</v>
      </c>
      <c r="BD41" s="0" t="n">
        <v>0.0512316129</v>
      </c>
      <c r="BE41" s="0" t="n">
        <v>0.0493132576</v>
      </c>
      <c r="BF41" s="0" t="n">
        <v>0.047475775</v>
      </c>
      <c r="BG41" s="0" t="n">
        <v>0.0457154213</v>
      </c>
      <c r="BH41" s="0" t="n">
        <v>0.0440286402</v>
      </c>
      <c r="BI41" s="0" t="n">
        <v>0.0424120528</v>
      </c>
    </row>
    <row r="42" customFormat="false" ht="12.75" hidden="false" customHeight="false" outlineLevel="0" collapsed="false">
      <c r="A42" s="0" t="s">
        <v>369</v>
      </c>
      <c r="B42" s="0" t="n">
        <v>0.5491283629</v>
      </c>
    </row>
    <row r="43" customFormat="false" ht="12.75" hidden="false" customHeight="false" outlineLevel="0" collapsed="false">
      <c r="A43" s="0" t="s">
        <v>370</v>
      </c>
      <c r="B43" s="0" t="n">
        <v>-0.01</v>
      </c>
      <c r="C43" s="0" t="n">
        <v>-0.0099500999</v>
      </c>
      <c r="D43" s="0" t="n">
        <v>-0.0099004488</v>
      </c>
      <c r="E43" s="0" t="n">
        <v>-0.0098510455</v>
      </c>
      <c r="F43" s="0" t="n">
        <v>-0.0098018886</v>
      </c>
      <c r="G43" s="0" t="n">
        <v>-0.0097529771</v>
      </c>
      <c r="H43" s="0" t="n">
        <v>-0.0097043097</v>
      </c>
      <c r="I43" s="0" t="n">
        <v>-0.0096558851</v>
      </c>
      <c r="J43" s="0" t="n">
        <v>-0.0096077021</v>
      </c>
      <c r="K43" s="0" t="n">
        <v>-0.0095597596</v>
      </c>
      <c r="L43" s="0" t="n">
        <v>-0.0095120563</v>
      </c>
      <c r="M43" s="0" t="n">
        <v>-0.009464591</v>
      </c>
      <c r="N43" s="0" t="n">
        <v>-0.0094173626</v>
      </c>
      <c r="O43" s="0" t="n">
        <v>-0.0093703699</v>
      </c>
      <c r="P43" s="0" t="n">
        <v>-0.0093236116</v>
      </c>
      <c r="Q43" s="0" t="n">
        <v>-0.0092770867</v>
      </c>
      <c r="R43" s="0" t="n">
        <v>-0.009230794</v>
      </c>
      <c r="S43" s="0" t="n">
        <v>-0.0091847322</v>
      </c>
      <c r="T43" s="0" t="n">
        <v>-0.0091389003</v>
      </c>
      <c r="U43" s="0" t="n">
        <v>-0.0090932971</v>
      </c>
      <c r="V43" s="0" t="n">
        <v>-0.0090479215</v>
      </c>
      <c r="W43" s="0" t="n">
        <v>-0.0090027723</v>
      </c>
      <c r="X43" s="0" t="n">
        <v>-0.0089578483</v>
      </c>
      <c r="Y43" s="0" t="n">
        <v>-0.0089131486</v>
      </c>
      <c r="Z43" s="0" t="n">
        <v>-0.0088686719</v>
      </c>
      <c r="AA43" s="0" t="n">
        <v>-0.0088244171</v>
      </c>
      <c r="AB43" s="0" t="n">
        <v>-0.0087803832</v>
      </c>
      <c r="AC43" s="0" t="n">
        <v>-0.008736569</v>
      </c>
      <c r="AD43" s="0" t="n">
        <v>-0.0086929734</v>
      </c>
      <c r="AE43" s="0" t="n">
        <v>-0.0086495954</v>
      </c>
      <c r="AF43" s="0" t="n">
        <v>-0.0086064338</v>
      </c>
      <c r="AG43" s="0" t="n">
        <v>-0.0085634876</v>
      </c>
      <c r="AH43" s="0" t="n">
        <v>-0.0085207557</v>
      </c>
      <c r="AI43" s="0" t="n">
        <v>-0.0084782371</v>
      </c>
      <c r="AJ43" s="0" t="n">
        <v>-0.0084359306</v>
      </c>
      <c r="AK43" s="0" t="n">
        <v>-0.0083938352</v>
      </c>
      <c r="AL43" s="0" t="n">
        <v>-0.0083519499</v>
      </c>
      <c r="AM43" s="0" t="n">
        <v>-0.0083102736</v>
      </c>
      <c r="AN43" s="0" t="n">
        <v>-0.0082688052</v>
      </c>
      <c r="AO43" s="0" t="n">
        <v>-0.0082275438</v>
      </c>
      <c r="AP43" s="0" t="n">
        <v>-0.0081864883</v>
      </c>
      <c r="AQ43" s="0" t="n">
        <v>-0.0081456376</v>
      </c>
      <c r="AR43" s="0" t="n">
        <v>-0.0081049908</v>
      </c>
      <c r="AS43" s="0" t="n">
        <v>-0.0080645468</v>
      </c>
      <c r="AT43" s="0" t="n">
        <v>-0.0080243047</v>
      </c>
      <c r="AU43" s="0" t="n">
        <v>-0.0079842633</v>
      </c>
      <c r="AV43" s="0" t="n">
        <v>-0.0079444218</v>
      </c>
      <c r="AW43" s="0" t="n">
        <v>-0.007904779</v>
      </c>
      <c r="AX43" s="0" t="n">
        <v>-0.0078653341</v>
      </c>
      <c r="AY43" s="0" t="n">
        <v>-0.007826086</v>
      </c>
      <c r="AZ43" s="0" t="n">
        <v>-0.0077870337</v>
      </c>
      <c r="BA43" s="0" t="n">
        <v>-0.0077481764</v>
      </c>
      <c r="BB43" s="0" t="n">
        <v>-0.0077095129</v>
      </c>
      <c r="BC43" s="0" t="n">
        <v>-0.0076710423</v>
      </c>
      <c r="BD43" s="0" t="n">
        <v>-0.0076327638</v>
      </c>
      <c r="BE43" s="0" t="n">
        <v>-0.0075946762</v>
      </c>
      <c r="BF43" s="0" t="n">
        <v>-0.0075567787</v>
      </c>
      <c r="BG43" s="0" t="n">
        <v>-0.0075190703</v>
      </c>
      <c r="BH43" s="0" t="n">
        <v>-0.00748155</v>
      </c>
      <c r="BI43" s="0" t="n">
        <v>-0.007444217</v>
      </c>
    </row>
    <row r="44" customFormat="false" ht="12.75" hidden="false" customHeight="false" outlineLevel="0" collapsed="false">
      <c r="A44" s="0" t="s">
        <v>371</v>
      </c>
      <c r="B44" s="0" t="n">
        <v>3.3</v>
      </c>
      <c r="C44" s="0" t="n">
        <v>2.64</v>
      </c>
      <c r="D44" s="0" t="n">
        <v>2.112</v>
      </c>
      <c r="E44" s="0" t="n">
        <v>1.6896</v>
      </c>
      <c r="F44" s="0" t="n">
        <v>1.35168</v>
      </c>
      <c r="G44" s="0" t="n">
        <v>1.081344</v>
      </c>
      <c r="H44" s="0" t="n">
        <v>0.8650752</v>
      </c>
      <c r="I44" s="0" t="n">
        <v>0.69206016</v>
      </c>
      <c r="J44" s="0" t="n">
        <v>0.553648128</v>
      </c>
      <c r="K44" s="0" t="n">
        <v>0.4429185024</v>
      </c>
      <c r="L44" s="0" t="n">
        <v>0.3543348019</v>
      </c>
      <c r="M44" s="0" t="n">
        <v>0.2834678415</v>
      </c>
      <c r="N44" s="0" t="n">
        <v>0.2267742732</v>
      </c>
      <c r="O44" s="0" t="n">
        <v>0.1814194186</v>
      </c>
      <c r="P44" s="0" t="n">
        <v>0.1451355349</v>
      </c>
      <c r="Q44" s="0" t="n">
        <v>0.1161084279</v>
      </c>
      <c r="R44" s="0" t="n">
        <v>0.0928867423</v>
      </c>
      <c r="S44" s="0" t="n">
        <v>0.0743093939</v>
      </c>
      <c r="T44" s="0" t="n">
        <v>0.0594475151</v>
      </c>
      <c r="U44" s="0" t="n">
        <v>0.0475580121</v>
      </c>
      <c r="V44" s="0" t="n">
        <v>0.0380464097</v>
      </c>
      <c r="W44" s="0" t="n">
        <v>0.0304371277</v>
      </c>
      <c r="X44" s="0" t="n">
        <v>0.0243497022</v>
      </c>
      <c r="Y44" s="0" t="n">
        <v>0.0194797617</v>
      </c>
      <c r="Z44" s="0" t="n">
        <v>0.0155838094</v>
      </c>
      <c r="AA44" s="0" t="n">
        <v>0.0124670475</v>
      </c>
      <c r="AB44" s="0" t="n">
        <v>0.009973638</v>
      </c>
      <c r="AC44" s="0" t="n">
        <v>0.0079789104</v>
      </c>
      <c r="AD44" s="0" t="n">
        <v>0.0063831283</v>
      </c>
      <c r="AE44" s="0" t="n">
        <v>0.0051065027</v>
      </c>
      <c r="AF44" s="0" t="n">
        <v>0.0040852021</v>
      </c>
      <c r="AG44" s="0" t="n">
        <v>0.0032681617</v>
      </c>
      <c r="AH44" s="0" t="n">
        <v>0.0026145294</v>
      </c>
      <c r="AI44" s="0" t="n">
        <v>0.0020916235</v>
      </c>
      <c r="AJ44" s="0" t="n">
        <v>0.0016732988</v>
      </c>
      <c r="AK44" s="0" t="n">
        <v>0.001338639</v>
      </c>
      <c r="AL44" s="0" t="n">
        <v>0.0010709112</v>
      </c>
      <c r="AM44" s="0" t="n">
        <v>0.000856729</v>
      </c>
      <c r="AN44" s="0" t="n">
        <v>0.0006853832</v>
      </c>
      <c r="AO44" s="0" t="n">
        <v>0.0005483065</v>
      </c>
      <c r="AP44" s="0" t="n">
        <v>0.0004386452</v>
      </c>
      <c r="AQ44" s="0" t="n">
        <v>0.0003509162</v>
      </c>
      <c r="AR44" s="0" t="n">
        <v>0.000280733</v>
      </c>
      <c r="AS44" s="0" t="n">
        <v>0.0002245864</v>
      </c>
      <c r="AT44" s="0" t="n">
        <v>0.0001796691</v>
      </c>
      <c r="AU44" s="0" t="n">
        <v>0.0001437353</v>
      </c>
      <c r="AV44" s="0" t="n">
        <v>0.0001149882</v>
      </c>
      <c r="AW44" s="0" t="n">
        <v>9.19906E-005</v>
      </c>
      <c r="AX44" s="0" t="n">
        <v>7.35925E-005</v>
      </c>
      <c r="AY44" s="0" t="n">
        <v>5.8874E-005</v>
      </c>
      <c r="AZ44" s="0" t="n">
        <v>4.70992E-005</v>
      </c>
      <c r="BA44" s="0" t="n">
        <v>3.76793E-005</v>
      </c>
      <c r="BB44" s="0" t="n">
        <v>3.01435E-005</v>
      </c>
      <c r="BC44" s="0" t="n">
        <v>2.41148E-005</v>
      </c>
      <c r="BD44" s="0" t="n">
        <v>1.92918E-005</v>
      </c>
      <c r="BE44" s="0" t="n">
        <v>1.54335E-005</v>
      </c>
      <c r="BF44" s="0" t="n">
        <v>1.23468E-005</v>
      </c>
      <c r="BG44" s="0" t="n">
        <v>9.8774E-006</v>
      </c>
      <c r="BH44" s="0" t="n">
        <v>7.9019E-006</v>
      </c>
      <c r="BI44" s="0" t="n">
        <v>6.3215E-006</v>
      </c>
    </row>
    <row r="45" customFormat="false" ht="12.75" hidden="false" customHeight="false" outlineLevel="0" collapsed="false">
      <c r="A45" s="0" t="s">
        <v>372</v>
      </c>
      <c r="B45" s="0" t="n">
        <v>3.3</v>
      </c>
    </row>
    <row r="46" customFormat="false" ht="12.75" hidden="false" customHeight="false" outlineLevel="0" collapsed="false">
      <c r="A46" s="0" t="s">
        <v>373</v>
      </c>
    </row>
    <row r="47" customFormat="false" ht="12.75" hidden="false" customHeight="false" outlineLevel="0" collapsed="false">
      <c r="A47" s="0" t="s">
        <v>374</v>
      </c>
      <c r="B47" s="0" t="n">
        <v>1</v>
      </c>
      <c r="C47" s="0" t="n">
        <v>1</v>
      </c>
      <c r="D47" s="0" t="n">
        <v>1</v>
      </c>
      <c r="E47" s="0" t="n">
        <v>1</v>
      </c>
      <c r="F47" s="0" t="n">
        <v>1</v>
      </c>
      <c r="G47" s="0" t="n">
        <v>1</v>
      </c>
      <c r="H47" s="0" t="n">
        <v>1</v>
      </c>
      <c r="I47" s="0" t="n">
        <v>1</v>
      </c>
      <c r="J47" s="0" t="n">
        <v>1</v>
      </c>
      <c r="K47" s="0" t="n">
        <v>1</v>
      </c>
      <c r="L47" s="0" t="n">
        <v>1</v>
      </c>
      <c r="M47" s="0" t="n">
        <v>1</v>
      </c>
      <c r="N47" s="0" t="n">
        <v>1</v>
      </c>
      <c r="O47" s="0" t="n">
        <v>1</v>
      </c>
      <c r="P47" s="0" t="n">
        <v>1</v>
      </c>
      <c r="Q47" s="0" t="n">
        <v>1</v>
      </c>
      <c r="R47" s="0" t="n">
        <v>1</v>
      </c>
      <c r="S47" s="0" t="n">
        <v>1</v>
      </c>
      <c r="T47" s="0" t="n">
        <v>1</v>
      </c>
      <c r="U47" s="0" t="n">
        <v>1</v>
      </c>
      <c r="V47" s="0" t="n">
        <v>1</v>
      </c>
      <c r="W47" s="0" t="n">
        <v>1</v>
      </c>
      <c r="X47" s="0" t="n">
        <v>1</v>
      </c>
      <c r="Y47" s="0" t="n">
        <v>1</v>
      </c>
      <c r="Z47" s="0" t="n">
        <v>1</v>
      </c>
      <c r="AA47" s="0" t="n">
        <v>1</v>
      </c>
      <c r="AB47" s="0" t="n">
        <v>1</v>
      </c>
      <c r="AC47" s="0" t="n">
        <v>1</v>
      </c>
      <c r="AD47" s="0" t="n">
        <v>1</v>
      </c>
      <c r="AE47" s="0" t="n">
        <v>1</v>
      </c>
      <c r="AF47" s="0" t="n">
        <v>1</v>
      </c>
      <c r="AG47" s="0" t="n">
        <v>1</v>
      </c>
      <c r="AH47" s="0" t="n">
        <v>1</v>
      </c>
      <c r="AI47" s="0" t="n">
        <v>1</v>
      </c>
      <c r="AJ47" s="0" t="n">
        <v>1</v>
      </c>
      <c r="AK47" s="0" t="n">
        <v>1</v>
      </c>
      <c r="AL47" s="0" t="n">
        <v>1</v>
      </c>
      <c r="AM47" s="0" t="n">
        <v>1</v>
      </c>
      <c r="AN47" s="0" t="n">
        <v>1</v>
      </c>
      <c r="AO47" s="0" t="n">
        <v>1</v>
      </c>
      <c r="AP47" s="0" t="n">
        <v>1</v>
      </c>
      <c r="AQ47" s="0" t="n">
        <v>1</v>
      </c>
      <c r="AR47" s="0" t="n">
        <v>1</v>
      </c>
      <c r="AS47" s="0" t="n">
        <v>1</v>
      </c>
      <c r="AT47" s="0" t="n">
        <v>1</v>
      </c>
      <c r="AU47" s="0" t="n">
        <v>1</v>
      </c>
      <c r="AV47" s="0" t="n">
        <v>1</v>
      </c>
      <c r="AW47" s="0" t="n">
        <v>1</v>
      </c>
      <c r="AX47" s="0" t="n">
        <v>1</v>
      </c>
      <c r="AY47" s="0" t="n">
        <v>1</v>
      </c>
      <c r="AZ47" s="0" t="n">
        <v>1</v>
      </c>
      <c r="BA47" s="0" t="n">
        <v>1</v>
      </c>
      <c r="BB47" s="0" t="n">
        <v>1</v>
      </c>
      <c r="BC47" s="0" t="n">
        <v>1</v>
      </c>
      <c r="BD47" s="0" t="n">
        <v>1</v>
      </c>
      <c r="BE47" s="0" t="n">
        <v>1</v>
      </c>
      <c r="BF47" s="0" t="n">
        <v>1</v>
      </c>
      <c r="BG47" s="0" t="n">
        <v>1</v>
      </c>
      <c r="BH47" s="0" t="n">
        <v>1</v>
      </c>
      <c r="BI47" s="0" t="n">
        <v>1</v>
      </c>
    </row>
    <row r="48" customFormat="false" ht="12.75" hidden="false" customHeight="false" outlineLevel="0" collapsed="false">
      <c r="A48" s="0" t="s">
        <v>375</v>
      </c>
    </row>
    <row r="49" customFormat="false" ht="12.75" hidden="false" customHeight="false" outlineLevel="0" collapsed="false">
      <c r="A49" s="0" t="s">
        <v>376</v>
      </c>
      <c r="B49" s="0" t="n">
        <v>0.016408662</v>
      </c>
    </row>
    <row r="50" customFormat="false" ht="12.75" hidden="false" customHeight="false" outlineLevel="0" collapsed="false">
      <c r="A50" s="0" t="s">
        <v>377</v>
      </c>
      <c r="B50" s="0" t="n">
        <v>-3855.106895</v>
      </c>
    </row>
    <row r="51" customFormat="false" ht="12.75" hidden="false" customHeight="false" outlineLevel="0" collapsed="false">
      <c r="A51" s="0" t="s">
        <v>378</v>
      </c>
      <c r="B51" s="0" t="s">
        <v>333</v>
      </c>
    </row>
    <row r="52" customFormat="false" ht="12.75" hidden="false" customHeight="false" outlineLevel="0" collapsed="false">
      <c r="A52" s="0" t="s">
        <v>379</v>
      </c>
    </row>
    <row r="53" customFormat="false" ht="12.75" hidden="false" customHeight="false" outlineLevel="0" collapsed="false">
      <c r="A53" s="0" t="s">
        <v>227</v>
      </c>
      <c r="B53" s="0" t="n">
        <v>6838</v>
      </c>
      <c r="C53" s="0" t="n">
        <v>7242.4909902817</v>
      </c>
      <c r="D53" s="0" t="n">
        <v>7612.0624490151</v>
      </c>
      <c r="E53" s="0" t="n">
        <v>7947.3144083379</v>
      </c>
      <c r="F53" s="0" t="n">
        <v>8249.5494073664</v>
      </c>
      <c r="G53" s="0" t="n">
        <v>8520.5561633235</v>
      </c>
      <c r="H53" s="0" t="n">
        <v>8762.4308785046</v>
      </c>
      <c r="I53" s="0" t="n">
        <v>8977.4350979826</v>
      </c>
      <c r="J53" s="0" t="n">
        <v>9167.8866567272</v>
      </c>
      <c r="K53" s="0" t="n">
        <v>9336.079129048</v>
      </c>
      <c r="L53" s="0" t="n">
        <v>9484.2248989409</v>
      </c>
      <c r="M53" s="0" t="n">
        <v>9614.4171827133</v>
      </c>
      <c r="N53" s="0" t="n">
        <v>9728.6068217838</v>
      </c>
      <c r="O53" s="0" t="n">
        <v>9828.5902665064</v>
      </c>
      <c r="P53" s="0" t="n">
        <v>9916.005792335</v>
      </c>
      <c r="Q53" s="0" t="n">
        <v>9992.3355707251</v>
      </c>
      <c r="R53" s="0" t="n">
        <v>10058.9117304096</v>
      </c>
      <c r="S53" s="0" t="n">
        <v>10116.9249798906</v>
      </c>
      <c r="T53" s="0" t="n">
        <v>10167.4347198162</v>
      </c>
      <c r="U53" s="0" t="n">
        <v>10211.3798609328</v>
      </c>
      <c r="V53" s="0" t="n">
        <v>10249.5897887346</v>
      </c>
      <c r="W53" s="0" t="n">
        <v>10282.7950896782</v>
      </c>
      <c r="X53" s="0" t="n">
        <v>10311.6377853629</v>
      </c>
      <c r="Y53" s="0" t="n">
        <v>10336.6809188678</v>
      </c>
      <c r="Z53" s="0" t="n">
        <v>10358.4174087482</v>
      </c>
      <c r="AA53" s="0" t="n">
        <v>10377.2781370437</v>
      </c>
      <c r="AB53" s="0" t="n">
        <v>10393.63927294</v>
      </c>
      <c r="AC53" s="0" t="n">
        <v>10407.8288573315</v>
      </c>
      <c r="AD53" s="0" t="n">
        <v>10420.1326885111</v>
      </c>
      <c r="AE53" s="0" t="n">
        <v>10430.799557918</v>
      </c>
      <c r="AF53" s="0" t="n">
        <v>10440.0458890952</v>
      </c>
      <c r="AG53" s="0" t="n">
        <v>10448.0598341152</v>
      </c>
      <c r="AH53" s="0" t="n">
        <v>10455.0048807149</v>
      </c>
      <c r="AI53" s="0" t="n">
        <v>10461.0230210058</v>
      </c>
      <c r="AJ53" s="0" t="n">
        <v>10466.2375294065</v>
      </c>
      <c r="AK53" s="0" t="n">
        <v>10470.7553937935</v>
      </c>
      <c r="AL53" s="0" t="n">
        <v>10474.6694400288</v>
      </c>
      <c r="AM53" s="0" t="n">
        <v>10478.060186201</v>
      </c>
      <c r="AN53" s="0" t="n">
        <v>10480.9974592226</v>
      </c>
      <c r="AO53" s="0" t="n">
        <v>10483.5418029352</v>
      </c>
      <c r="AP53" s="0" t="n">
        <v>10485.7457036401</v>
      </c>
      <c r="AQ53" s="0" t="n">
        <v>10487.654655995</v>
      </c>
      <c r="AR53" s="0" t="n">
        <v>10489.3080895277</v>
      </c>
      <c r="AS53" s="0" t="n">
        <v>10490.7401735831</v>
      </c>
      <c r="AT53" s="0" t="n">
        <v>10491.9805163496</v>
      </c>
      <c r="AU53" s="0" t="n">
        <v>10493.0547716735</v>
      </c>
      <c r="AV53" s="0" t="n">
        <v>10493.985165654</v>
      </c>
      <c r="AW53" s="0" t="n">
        <v>10494.7909534956</v>
      </c>
      <c r="AX53" s="0" t="n">
        <v>10495.4888157582</v>
      </c>
      <c r="AY53" s="0" t="n">
        <v>10496.0932019719</v>
      </c>
      <c r="AZ53" s="0" t="n">
        <v>10496.6166285535</v>
      </c>
      <c r="BA53" s="0" t="n">
        <v>10497.0699370635</v>
      </c>
      <c r="BB53" s="0" t="n">
        <v>10497.4625180506</v>
      </c>
      <c r="BC53" s="0" t="n">
        <v>10497.8025050483</v>
      </c>
      <c r="BD53" s="0" t="n">
        <v>10498.0969426852</v>
      </c>
      <c r="BE53" s="0" t="n">
        <v>10498.3519323512</v>
      </c>
      <c r="BF53" s="0" t="n">
        <v>10498.5727584062</v>
      </c>
      <c r="BG53" s="0" t="n">
        <v>10498.7639975228</v>
      </c>
      <c r="BH53" s="0" t="n">
        <v>10498.9296134125</v>
      </c>
      <c r="BI53" s="0" t="n">
        <v>10499.0730388838</v>
      </c>
    </row>
    <row r="54" customFormat="false" ht="12.75" hidden="false" customHeight="false" outlineLevel="0" collapsed="false">
      <c r="A54" s="0" t="s">
        <v>380</v>
      </c>
      <c r="B54" s="0" t="s">
        <v>381</v>
      </c>
      <c r="C54" s="0" t="s">
        <v>381</v>
      </c>
      <c r="D54" s="0" t="s">
        <v>381</v>
      </c>
      <c r="E54" s="0" t="s">
        <v>381</v>
      </c>
      <c r="F54" s="0" t="s">
        <v>381</v>
      </c>
      <c r="G54" s="0" t="s">
        <v>381</v>
      </c>
      <c r="H54" s="0" t="s">
        <v>381</v>
      </c>
      <c r="I54" s="0" t="s">
        <v>381</v>
      </c>
      <c r="J54" s="0" t="s">
        <v>381</v>
      </c>
      <c r="K54" s="0" t="s">
        <v>381</v>
      </c>
      <c r="L54" s="0" t="s">
        <v>381</v>
      </c>
      <c r="M54" s="0" t="s">
        <v>381</v>
      </c>
      <c r="N54" s="0" t="s">
        <v>381</v>
      </c>
      <c r="O54" s="0" t="s">
        <v>381</v>
      </c>
      <c r="P54" s="0" t="s">
        <v>381</v>
      </c>
      <c r="Q54" s="0" t="s">
        <v>381</v>
      </c>
      <c r="R54" s="0" t="s">
        <v>381</v>
      </c>
      <c r="S54" s="0" t="s">
        <v>381</v>
      </c>
      <c r="T54" s="0" t="s">
        <v>381</v>
      </c>
      <c r="U54" s="0" t="s">
        <v>381</v>
      </c>
      <c r="V54" s="0" t="s">
        <v>381</v>
      </c>
      <c r="W54" s="0" t="s">
        <v>381</v>
      </c>
      <c r="X54" s="0" t="s">
        <v>381</v>
      </c>
      <c r="Y54" s="0" t="s">
        <v>381</v>
      </c>
      <c r="Z54" s="0" t="s">
        <v>381</v>
      </c>
      <c r="AA54" s="0" t="s">
        <v>381</v>
      </c>
      <c r="AB54" s="0" t="s">
        <v>381</v>
      </c>
      <c r="AC54" s="0" t="s">
        <v>381</v>
      </c>
      <c r="AD54" s="0" t="s">
        <v>381</v>
      </c>
      <c r="AE54" s="0" t="s">
        <v>381</v>
      </c>
      <c r="AF54" s="0" t="s">
        <v>381</v>
      </c>
      <c r="AG54" s="0" t="s">
        <v>381</v>
      </c>
      <c r="AH54" s="0" t="s">
        <v>381</v>
      </c>
      <c r="AI54" s="0" t="s">
        <v>381</v>
      </c>
      <c r="AJ54" s="0" t="s">
        <v>381</v>
      </c>
      <c r="AK54" s="0" t="s">
        <v>381</v>
      </c>
      <c r="AL54" s="0" t="s">
        <v>381</v>
      </c>
      <c r="AM54" s="0" t="s">
        <v>381</v>
      </c>
      <c r="AN54" s="0" t="s">
        <v>381</v>
      </c>
      <c r="AO54" s="0" t="s">
        <v>381</v>
      </c>
      <c r="AP54" s="0" t="s">
        <v>381</v>
      </c>
      <c r="AQ54" s="0" t="s">
        <v>381</v>
      </c>
      <c r="AR54" s="0" t="s">
        <v>381</v>
      </c>
      <c r="AS54" s="0" t="s">
        <v>381</v>
      </c>
      <c r="AT54" s="0" t="s">
        <v>381</v>
      </c>
      <c r="AU54" s="0" t="s">
        <v>381</v>
      </c>
      <c r="AV54" s="0" t="s">
        <v>381</v>
      </c>
      <c r="AW54" s="0" t="s">
        <v>381</v>
      </c>
      <c r="AX54" s="0" t="s">
        <v>381</v>
      </c>
      <c r="AY54" s="0" t="s">
        <v>381</v>
      </c>
      <c r="AZ54" s="0" t="s">
        <v>381</v>
      </c>
      <c r="BA54" s="0" t="s">
        <v>381</v>
      </c>
      <c r="BB54" s="0" t="s">
        <v>381</v>
      </c>
      <c r="BC54" s="0" t="s">
        <v>381</v>
      </c>
      <c r="BD54" s="0" t="s">
        <v>381</v>
      </c>
      <c r="BE54" s="0" t="s">
        <v>381</v>
      </c>
      <c r="BF54" s="0" t="s">
        <v>381</v>
      </c>
      <c r="BG54" s="0" t="s">
        <v>381</v>
      </c>
      <c r="BH54" s="0" t="s">
        <v>381</v>
      </c>
      <c r="BI54" s="0" t="s">
        <v>381</v>
      </c>
    </row>
    <row r="55" customFormat="false" ht="12.75" hidden="false" customHeight="false" outlineLevel="0" collapsed="false">
      <c r="A55" s="0" t="s">
        <v>382</v>
      </c>
    </row>
    <row r="56" customFormat="false" ht="12.75" hidden="false" customHeight="false" outlineLevel="0" collapsed="false">
      <c r="A56" s="0" t="s">
        <v>383</v>
      </c>
    </row>
    <row r="57" customFormat="false" ht="12.75" hidden="false" customHeight="false" outlineLevel="0" collapsed="false">
      <c r="A57" s="0" t="s">
        <v>384</v>
      </c>
      <c r="B57" s="0" t="n">
        <v>6000</v>
      </c>
    </row>
    <row r="58" customFormat="false" ht="12.75" hidden="false" customHeight="false" outlineLevel="0" collapsed="false">
      <c r="A58" s="0" t="s">
        <v>385</v>
      </c>
    </row>
    <row r="59" customFormat="false" ht="12.75" hidden="false" customHeight="false" outlineLevel="0" collapsed="false">
      <c r="A59" s="0" t="s">
        <v>386</v>
      </c>
    </row>
    <row r="60" customFormat="false" ht="12.75" hidden="false" customHeight="false" outlineLevel="0" collapsed="false">
      <c r="A60" s="0" t="s">
        <v>387</v>
      </c>
      <c r="B60" s="0" t="n">
        <v>830.4</v>
      </c>
    </row>
    <row r="61" customFormat="false" ht="12.75" hidden="false" customHeight="false" outlineLevel="0" collapsed="false">
      <c r="A61" s="0" t="s">
        <v>388</v>
      </c>
      <c r="B61" s="0" t="s">
        <v>333</v>
      </c>
    </row>
    <row r="62" customFormat="false" ht="12.75" hidden="false" customHeight="false" outlineLevel="0" collapsed="false">
      <c r="A62" s="0" t="s">
        <v>389</v>
      </c>
      <c r="B62" s="0" t="n">
        <v>1527</v>
      </c>
    </row>
    <row r="63" customFormat="false" ht="12.75" hidden="false" customHeight="false" outlineLevel="0" collapsed="false">
      <c r="A63" s="0" t="s">
        <v>390</v>
      </c>
      <c r="B63" s="0" t="n">
        <v>10010</v>
      </c>
    </row>
    <row r="64" customFormat="false" ht="12.75" hidden="false" customHeight="false" outlineLevel="0" collapsed="false">
      <c r="A64" s="0" t="s">
        <v>391</v>
      </c>
    </row>
    <row r="65" customFormat="false" ht="12.75" hidden="false" customHeight="false" outlineLevel="0" collapsed="false">
      <c r="A65" s="0" t="s">
        <v>392</v>
      </c>
      <c r="B65" s="0" t="n">
        <v>0.912</v>
      </c>
    </row>
    <row r="66" customFormat="false" ht="12.75" hidden="false" customHeight="false" outlineLevel="0" collapsed="false">
      <c r="A66" s="0" t="s">
        <v>393</v>
      </c>
      <c r="B66" s="0" t="n">
        <v>0.0383288889</v>
      </c>
    </row>
    <row r="67" customFormat="false" ht="12.75" hidden="false" customHeight="false" outlineLevel="0" collapsed="false">
      <c r="A67" s="0" t="s">
        <v>394</v>
      </c>
      <c r="B67" s="0" t="n">
        <v>0.088</v>
      </c>
    </row>
    <row r="68" customFormat="false" ht="12.75" hidden="false" customHeight="false" outlineLevel="0" collapsed="false">
      <c r="A68" s="0" t="s">
        <v>395</v>
      </c>
      <c r="B68" s="0" t="n">
        <v>0.9591711111</v>
      </c>
    </row>
    <row r="69" customFormat="false" ht="12.75" hidden="false" customHeight="false" outlineLevel="0" collapsed="false">
      <c r="A69" s="0" t="s">
        <v>396</v>
      </c>
      <c r="B69" s="0" t="n">
        <v>0.0003375</v>
      </c>
    </row>
    <row r="70" customFormat="false" ht="12.75" hidden="false" customHeight="false" outlineLevel="0" collapsed="false">
      <c r="A70" s="0" t="s">
        <v>397</v>
      </c>
      <c r="B70" s="0" t="n">
        <v>0.0025</v>
      </c>
    </row>
    <row r="71" customFormat="false" ht="12.75" hidden="false" customHeight="false" outlineLevel="0" collapsed="false">
      <c r="A71" s="0" t="s">
        <v>398</v>
      </c>
      <c r="B71" s="0" t="n">
        <v>0.9996625</v>
      </c>
    </row>
    <row r="72" customFormat="false" ht="12.75" hidden="false" customHeight="false" outlineLevel="0" collapsed="false">
      <c r="A72" s="0" t="s">
        <v>399</v>
      </c>
    </row>
    <row r="73" customFormat="false" ht="12.75" hidden="false" customHeight="false" outlineLevel="0" collapsed="false">
      <c r="A73" s="0" t="s">
        <v>400</v>
      </c>
      <c r="B73" s="0" t="n">
        <v>0.25</v>
      </c>
      <c r="C73" s="0" t="n">
        <v>0.275</v>
      </c>
      <c r="D73" s="0" t="n">
        <v>0.3</v>
      </c>
      <c r="E73" s="0" t="n">
        <v>0.325</v>
      </c>
      <c r="F73" s="0" t="n">
        <v>0.35</v>
      </c>
      <c r="G73" s="0" t="n">
        <v>0.375</v>
      </c>
      <c r="H73" s="0" t="n">
        <v>0.4</v>
      </c>
      <c r="I73" s="0" t="n">
        <v>0.425</v>
      </c>
      <c r="J73" s="0" t="n">
        <v>0.45</v>
      </c>
      <c r="K73" s="0" t="n">
        <v>0.475</v>
      </c>
      <c r="L73" s="0" t="n">
        <v>0.5</v>
      </c>
      <c r="M73" s="0" t="n">
        <v>0.525</v>
      </c>
      <c r="N73" s="0" t="n">
        <v>0.55</v>
      </c>
      <c r="O73" s="0" t="n">
        <v>0.575</v>
      </c>
      <c r="P73" s="0" t="n">
        <v>0.6</v>
      </c>
      <c r="Q73" s="0" t="n">
        <v>0.625</v>
      </c>
      <c r="R73" s="0" t="n">
        <v>0.65</v>
      </c>
      <c r="S73" s="0" t="n">
        <v>0.675</v>
      </c>
      <c r="T73" s="0" t="n">
        <v>0.7</v>
      </c>
      <c r="U73" s="0" t="n">
        <v>0.7</v>
      </c>
      <c r="V73" s="0" t="n">
        <v>0.7</v>
      </c>
      <c r="W73" s="0" t="n">
        <v>0.7</v>
      </c>
      <c r="X73" s="0" t="n">
        <v>0.7</v>
      </c>
      <c r="Y73" s="0" t="n">
        <v>0.7</v>
      </c>
      <c r="Z73" s="0" t="n">
        <v>0.7</v>
      </c>
      <c r="AA73" s="0" t="n">
        <v>0.7</v>
      </c>
      <c r="AB73" s="0" t="n">
        <v>0.7</v>
      </c>
      <c r="AC73" s="0" t="n">
        <v>0.7</v>
      </c>
      <c r="AD73" s="0" t="n">
        <v>0.7</v>
      </c>
      <c r="AE73" s="0" t="n">
        <v>0.7</v>
      </c>
      <c r="AF73" s="0" t="n">
        <v>0.7</v>
      </c>
      <c r="AG73" s="0" t="n">
        <v>0.7</v>
      </c>
      <c r="AH73" s="0" t="n">
        <v>0.7</v>
      </c>
      <c r="AI73" s="0" t="n">
        <v>0.7</v>
      </c>
      <c r="AJ73" s="0" t="n">
        <v>0.7</v>
      </c>
      <c r="AK73" s="0" t="n">
        <v>0.7</v>
      </c>
      <c r="AL73" s="0" t="n">
        <v>0.7</v>
      </c>
      <c r="AM73" s="0" t="n">
        <v>0.7</v>
      </c>
      <c r="AN73" s="0" t="n">
        <v>0.7</v>
      </c>
      <c r="AO73" s="0" t="n">
        <v>0.7</v>
      </c>
      <c r="AP73" s="0" t="n">
        <v>0.7</v>
      </c>
      <c r="AQ73" s="0" t="n">
        <v>0.7</v>
      </c>
      <c r="AR73" s="0" t="n">
        <v>0.7</v>
      </c>
      <c r="AS73" s="0" t="n">
        <v>0.7</v>
      </c>
      <c r="AT73" s="0" t="n">
        <v>0.7</v>
      </c>
      <c r="AU73" s="0" t="n">
        <v>0.7</v>
      </c>
      <c r="AV73" s="0" t="n">
        <v>0.7</v>
      </c>
      <c r="AW73" s="0" t="n">
        <v>0.7</v>
      </c>
      <c r="AX73" s="0" t="n">
        <v>0.7</v>
      </c>
      <c r="AY73" s="0" t="n">
        <v>0.7</v>
      </c>
      <c r="AZ73" s="0" t="n">
        <v>0.7</v>
      </c>
      <c r="BA73" s="0" t="n">
        <v>0.7</v>
      </c>
      <c r="BB73" s="0" t="n">
        <v>0.7</v>
      </c>
      <c r="BC73" s="0" t="n">
        <v>0.7</v>
      </c>
      <c r="BD73" s="0" t="n">
        <v>0.7</v>
      </c>
      <c r="BE73" s="0" t="n">
        <v>0.7</v>
      </c>
      <c r="BF73" s="0" t="n">
        <v>0.7</v>
      </c>
      <c r="BG73" s="0" t="n">
        <v>0.7</v>
      </c>
      <c r="BH73" s="0" t="n">
        <v>0.7</v>
      </c>
      <c r="BI73" s="0" t="n">
        <v>0.7</v>
      </c>
    </row>
    <row r="74" customFormat="false" ht="12.75" hidden="false" customHeight="false" outlineLevel="0" collapsed="false">
      <c r="A74" s="0" t="s">
        <v>401</v>
      </c>
      <c r="B74" s="0" t="n">
        <v>0.25</v>
      </c>
    </row>
    <row r="75" customFormat="false" ht="12.75" hidden="false" customHeight="false" outlineLevel="0" collapsed="false">
      <c r="A75" s="0" t="s">
        <v>402</v>
      </c>
      <c r="B75" s="0" t="n">
        <v>0.7</v>
      </c>
    </row>
    <row r="76" customFormat="false" ht="12.75" hidden="false" customHeight="false" outlineLevel="0" collapsed="false">
      <c r="A76" s="0" t="s">
        <v>403</v>
      </c>
      <c r="B76" s="0" t="n">
        <v>0.8</v>
      </c>
    </row>
    <row r="77" customFormat="false" ht="12.75" hidden="false" customHeight="false" outlineLevel="0" collapsed="false">
      <c r="A77" s="0" t="s">
        <v>404</v>
      </c>
      <c r="B77" s="0" t="n">
        <v>0.0068</v>
      </c>
    </row>
    <row r="78" customFormat="false" ht="12.75" hidden="false" customHeight="false" outlineLevel="0" collapsed="false">
      <c r="A78" s="0" t="s">
        <v>405</v>
      </c>
    </row>
    <row r="79" customFormat="false" ht="12.75" hidden="false" customHeight="false" outlineLevel="0" collapsed="false">
      <c r="A79" s="0" t="s">
        <v>406</v>
      </c>
      <c r="B79" s="0" t="n">
        <v>2.9</v>
      </c>
    </row>
    <row r="80" customFormat="false" ht="12.75" hidden="false" customHeight="false" outlineLevel="0" collapsed="false">
      <c r="A80" s="0" t="s">
        <v>407</v>
      </c>
      <c r="B80" s="0" t="n">
        <v>3.8</v>
      </c>
    </row>
    <row r="81" customFormat="false" ht="12.75" hidden="false" customHeight="false" outlineLevel="0" collapsed="false">
      <c r="A81" s="0" t="s">
        <v>408</v>
      </c>
    </row>
    <row r="82" customFormat="false" ht="12.75" hidden="false" customHeight="false" outlineLevel="0" collapsed="false">
      <c r="A82" s="0" t="s">
        <v>409</v>
      </c>
      <c r="B82" s="0" t="n">
        <v>0.098</v>
      </c>
    </row>
    <row r="83" customFormat="false" ht="12.75" hidden="false" customHeight="false" outlineLevel="0" collapsed="false">
      <c r="A83" s="0" t="s">
        <v>410</v>
      </c>
      <c r="B83" s="0" t="n">
        <v>0.088</v>
      </c>
    </row>
    <row r="84" customFormat="false" ht="12.75" hidden="false" customHeight="false" outlineLevel="0" collapsed="false">
      <c r="A84" s="0" t="s">
        <v>411</v>
      </c>
      <c r="B84" s="0" t="n">
        <v>0.025</v>
      </c>
    </row>
    <row r="85" customFormat="false" ht="12.75" hidden="false" customHeight="false" outlineLevel="0" collapsed="false">
      <c r="A85" s="0" t="s">
        <v>412</v>
      </c>
    </row>
    <row r="86" customFormat="false" ht="12.75" hidden="false" customHeight="false" outlineLevel="0" collapsed="false">
      <c r="A86" s="0" t="s">
        <v>413</v>
      </c>
    </row>
    <row r="87" customFormat="false" ht="12.75" hidden="false" customHeight="false" outlineLevel="0" collapsed="false">
      <c r="A87" s="0" t="s">
        <v>257</v>
      </c>
      <c r="B87" s="0" t="n">
        <v>830.4</v>
      </c>
      <c r="C87" s="0" t="n">
        <v>847.6200584079</v>
      </c>
      <c r="D87" s="0" t="n">
        <v>865.1773084923</v>
      </c>
      <c r="E87" s="0" t="n">
        <v>882.3807327458</v>
      </c>
      <c r="F87" s="0" t="n">
        <v>898.6567740591</v>
      </c>
      <c r="G87" s="0" t="n">
        <v>913.4724195491</v>
      </c>
      <c r="H87" s="0" t="n">
        <v>926.3059717151</v>
      </c>
      <c r="I87" s="0" t="n">
        <v>936.6401830947</v>
      </c>
      <c r="J87" s="0" t="n">
        <v>943.9657489666</v>
      </c>
      <c r="K87" s="0" t="n">
        <v>947.7892004413</v>
      </c>
      <c r="L87" s="0" t="n">
        <v>947.64214062</v>
      </c>
      <c r="M87" s="0" t="n">
        <v>943.0901407185</v>
      </c>
      <c r="N87" s="0" t="n">
        <v>933.7400839218</v>
      </c>
      <c r="O87" s="0" t="n">
        <v>919.2444668609</v>
      </c>
      <c r="P87" s="0" t="n">
        <v>905.5701229191</v>
      </c>
      <c r="Q87" s="0" t="n">
        <v>893.5454162253</v>
      </c>
      <c r="R87" s="0" t="n">
        <v>882.9687238712</v>
      </c>
      <c r="S87" s="0" t="n">
        <v>873.6624599167</v>
      </c>
      <c r="T87" s="0" t="n">
        <v>865.4703381114</v>
      </c>
      <c r="U87" s="0" t="n">
        <v>858.2549189594</v>
      </c>
      <c r="V87" s="0" t="n">
        <v>851.8954177019</v>
      </c>
      <c r="W87" s="0" t="n">
        <v>846.285750224</v>
      </c>
      <c r="X87" s="0" t="n">
        <v>841.3327947821</v>
      </c>
      <c r="Y87" s="0" t="n">
        <v>836.9548486298</v>
      </c>
      <c r="Z87" s="0" t="n">
        <v>833.0802599779</v>
      </c>
      <c r="AA87" s="0" t="n">
        <v>829.6462171703</v>
      </c>
      <c r="AB87" s="0" t="n">
        <v>826.597678424</v>
      </c>
      <c r="AC87" s="0" t="n">
        <v>823.886426936</v>
      </c>
      <c r="AD87" s="0" t="n">
        <v>821.4702375541</v>
      </c>
      <c r="AE87" s="0" t="n">
        <v>819.3121425388</v>
      </c>
      <c r="AF87" s="0" t="n">
        <v>773.6486898068</v>
      </c>
      <c r="AG87" s="0" t="n">
        <v>731.7378063787</v>
      </c>
      <c r="AH87" s="0" t="n">
        <v>693.1396317864</v>
      </c>
      <c r="AI87" s="0" t="n">
        <v>657.4745128119</v>
      </c>
      <c r="AJ87" s="0" t="n">
        <v>624.4140118479</v>
      </c>
      <c r="AK87" s="0" t="n">
        <v>593.6735683439</v>
      </c>
      <c r="AL87" s="0" t="n">
        <v>565.0063949089</v>
      </c>
      <c r="AM87" s="0" t="n">
        <v>538.1983508239</v>
      </c>
      <c r="AN87" s="0" t="n">
        <v>513.0636354471</v>
      </c>
      <c r="AO87" s="0" t="n">
        <v>489.4412126671</v>
      </c>
      <c r="AP87" s="0" t="n">
        <v>473.3626570473</v>
      </c>
      <c r="AQ87" s="0" t="n">
        <v>467.6280779565</v>
      </c>
      <c r="AR87" s="0" t="n">
        <v>469.2456626666</v>
      </c>
      <c r="AS87" s="0" t="n">
        <v>475.2789161658</v>
      </c>
      <c r="AT87" s="0" t="n">
        <v>483.2367206596</v>
      </c>
      <c r="AU87" s="0" t="n">
        <v>491.2725055122</v>
      </c>
      <c r="AV87" s="0" t="n">
        <v>498.2218057246</v>
      </c>
      <c r="AW87" s="0" t="n">
        <v>503.5508744355</v>
      </c>
      <c r="AX87" s="0" t="n">
        <v>507.2827022569</v>
      </c>
      <c r="AY87" s="0" t="n">
        <v>509.9425313663</v>
      </c>
      <c r="AZ87" s="0" t="n">
        <v>512.5410159699</v>
      </c>
      <c r="BA87" s="0" t="n">
        <v>511.6177446592</v>
      </c>
      <c r="BB87" s="0" t="n">
        <v>516.4996990609</v>
      </c>
      <c r="BC87" s="0" t="n">
        <v>528.1864723612</v>
      </c>
      <c r="BD87" s="0" t="n">
        <v>548.5955439482</v>
      </c>
      <c r="BE87" s="0" t="n">
        <v>580.3711324691</v>
      </c>
      <c r="BF87" s="0" t="n">
        <v>626.613280656</v>
      </c>
      <c r="BG87" s="0" t="n">
        <v>690.5601803412</v>
      </c>
      <c r="BH87" s="0" t="n">
        <v>775.3324227463</v>
      </c>
      <c r="BI87" s="0" t="n">
        <v>884.0511355965</v>
      </c>
    </row>
    <row r="88" customFormat="false" ht="12.75" hidden="false" customHeight="false" outlineLevel="0" collapsed="false">
      <c r="A88" s="0" t="s">
        <v>258</v>
      </c>
      <c r="B88" s="0" t="n">
        <v>389.8591549296</v>
      </c>
      <c r="C88" s="0" t="n">
        <v>397.9436893934</v>
      </c>
      <c r="D88" s="0" t="n">
        <v>406.1865298086</v>
      </c>
      <c r="E88" s="0" t="n">
        <v>414.2632548102</v>
      </c>
      <c r="F88" s="0" t="n">
        <v>421.9045887601</v>
      </c>
      <c r="G88" s="0" t="n">
        <v>428.8602908681</v>
      </c>
      <c r="H88" s="0" t="n">
        <v>434.8854327301</v>
      </c>
      <c r="I88" s="0" t="n">
        <v>439.7371751618</v>
      </c>
      <c r="J88" s="0" t="n">
        <v>443.1764079656</v>
      </c>
      <c r="K88" s="0" t="n">
        <v>444.9714556062</v>
      </c>
      <c r="L88" s="0" t="n">
        <v>444.9024134366</v>
      </c>
      <c r="M88" s="0" t="n">
        <v>442.765324281</v>
      </c>
      <c r="N88" s="0" t="n">
        <v>438.3756262544</v>
      </c>
      <c r="O88" s="0" t="n">
        <v>431.5701722352</v>
      </c>
      <c r="P88" s="0" t="n">
        <v>425.1502924503</v>
      </c>
      <c r="Q88" s="0" t="n">
        <v>419.5048902466</v>
      </c>
      <c r="R88" s="0" t="n">
        <v>414.5393069818</v>
      </c>
      <c r="S88" s="0" t="n">
        <v>410.170168975</v>
      </c>
      <c r="T88" s="0" t="n">
        <v>406.3241023997</v>
      </c>
      <c r="U88" s="0" t="n">
        <v>402.9365816711</v>
      </c>
      <c r="V88" s="0" t="n">
        <v>399.9509003295</v>
      </c>
      <c r="W88" s="0" t="n">
        <v>397.3172536263</v>
      </c>
      <c r="X88" s="0" t="n">
        <v>394.9919224329</v>
      </c>
      <c r="Y88" s="0" t="n">
        <v>392.9365486525</v>
      </c>
      <c r="Z88" s="0" t="n">
        <v>391.1174929474</v>
      </c>
      <c r="AA88" s="0" t="n">
        <v>389.5052662771</v>
      </c>
      <c r="AB88" s="0" t="n">
        <v>388.0740274291</v>
      </c>
      <c r="AC88" s="0" t="n">
        <v>386.8011394066</v>
      </c>
      <c r="AD88" s="0" t="n">
        <v>385.6667781944</v>
      </c>
      <c r="AE88" s="0" t="n">
        <v>384.6535880464</v>
      </c>
      <c r="AF88" s="0" t="n">
        <v>363.2153473271</v>
      </c>
      <c r="AG88" s="0" t="n">
        <v>343.5388762341</v>
      </c>
      <c r="AH88" s="0" t="n">
        <v>325.4176675053</v>
      </c>
      <c r="AI88" s="0" t="n">
        <v>308.6734801934</v>
      </c>
      <c r="AJ88" s="0" t="n">
        <v>293.1521182384</v>
      </c>
      <c r="AK88" s="0" t="n">
        <v>278.719985138</v>
      </c>
      <c r="AL88" s="0" t="n">
        <v>265.2612182671</v>
      </c>
      <c r="AM88" s="0" t="n">
        <v>252.675282077</v>
      </c>
      <c r="AN88" s="0" t="n">
        <v>240.8749462193</v>
      </c>
      <c r="AO88" s="0" t="n">
        <v>229.784606886</v>
      </c>
      <c r="AP88" s="0" t="n">
        <v>222.2359892241</v>
      </c>
      <c r="AQ88" s="0" t="n">
        <v>219.5436985711</v>
      </c>
      <c r="AR88" s="0" t="n">
        <v>220.3031280125</v>
      </c>
      <c r="AS88" s="0" t="n">
        <v>223.1356413924</v>
      </c>
      <c r="AT88" s="0" t="n">
        <v>226.8716998402</v>
      </c>
      <c r="AU88" s="0" t="n">
        <v>230.6443687851</v>
      </c>
      <c r="AV88" s="0" t="n">
        <v>233.9069510444</v>
      </c>
      <c r="AW88" s="0" t="n">
        <v>236.4088612373</v>
      </c>
      <c r="AX88" s="0" t="n">
        <v>238.1608930783</v>
      </c>
      <c r="AY88" s="0" t="n">
        <v>239.4096391391</v>
      </c>
      <c r="AZ88" s="0" t="n">
        <v>240.6295849624</v>
      </c>
      <c r="BA88" s="0" t="n">
        <v>240.1961242531</v>
      </c>
      <c r="BB88" s="0" t="n">
        <v>242.4881216248</v>
      </c>
      <c r="BC88" s="0" t="n">
        <v>247.9748696531</v>
      </c>
      <c r="BD88" s="0" t="n">
        <v>257.5565934029</v>
      </c>
      <c r="BE88" s="0" t="n">
        <v>272.4747100794</v>
      </c>
      <c r="BF88" s="0" t="n">
        <v>294.1846388057</v>
      </c>
      <c r="BG88" s="0" t="n">
        <v>324.2066574372</v>
      </c>
      <c r="BH88" s="0" t="n">
        <v>364.0058322752</v>
      </c>
      <c r="BI88" s="0" t="n">
        <v>415.0474815007</v>
      </c>
    </row>
    <row r="89" customFormat="false" ht="12.75" hidden="false" customHeight="false" outlineLevel="0" collapsed="false">
      <c r="A89" s="0" t="s">
        <v>259</v>
      </c>
      <c r="B89" s="0" t="n">
        <v>1527</v>
      </c>
      <c r="C89" s="0" t="n">
        <v>1541.1078616667</v>
      </c>
      <c r="D89" s="0" t="n">
        <v>1556.1552283615</v>
      </c>
      <c r="E89" s="0" t="n">
        <v>1572.133425859</v>
      </c>
      <c r="F89" s="0" t="n">
        <v>1588.973325341</v>
      </c>
      <c r="G89" s="0" t="n">
        <v>1606.5581481974</v>
      </c>
      <c r="H89" s="0" t="n">
        <v>1624.7289793479</v>
      </c>
      <c r="I89" s="0" t="n">
        <v>1643.287483282</v>
      </c>
      <c r="J89" s="0" t="n">
        <v>1661.9979050208</v>
      </c>
      <c r="K89" s="0" t="n">
        <v>1680.5892967052</v>
      </c>
      <c r="L89" s="0" t="n">
        <v>1698.7583478372</v>
      </c>
      <c r="M89" s="0" t="n">
        <v>1716.1729127164</v>
      </c>
      <c r="N89" s="0" t="n">
        <v>1732.4761766877</v>
      </c>
      <c r="O89" s="0" t="n">
        <v>1747.2912985204</v>
      </c>
      <c r="P89" s="0" t="n">
        <v>1760.2262417537</v>
      </c>
      <c r="Q89" s="0" t="n">
        <v>1771.4300564171</v>
      </c>
      <c r="R89" s="0" t="n">
        <v>1781.118601446</v>
      </c>
      <c r="S89" s="0" t="n">
        <v>1789.4811782149</v>
      </c>
      <c r="T89" s="0" t="n">
        <v>1796.6837302894</v>
      </c>
      <c r="U89" s="0" t="n">
        <v>1802.8716716318</v>
      </c>
      <c r="V89" s="0" t="n">
        <v>1808.1723834574</v>
      </c>
      <c r="W89" s="0" t="n">
        <v>1812.6974162311</v>
      </c>
      <c r="X89" s="0" t="n">
        <v>1816.5444297838</v>
      </c>
      <c r="Y89" s="0" t="n">
        <v>1819.7989012347</v>
      </c>
      <c r="Z89" s="0" t="n">
        <v>1822.5356273521</v>
      </c>
      <c r="AA89" s="0" t="n">
        <v>1824.8200451768</v>
      </c>
      <c r="AB89" s="0" t="n">
        <v>1826.7093921648</v>
      </c>
      <c r="AC89" s="0" t="n">
        <v>1828.2537247708</v>
      </c>
      <c r="AD89" s="0" t="n">
        <v>1829.4968122876</v>
      </c>
      <c r="AE89" s="0" t="n">
        <v>1830.4769208513</v>
      </c>
      <c r="AF89" s="0" t="n">
        <v>1831.2275008187</v>
      </c>
      <c r="AG89" s="0" t="n">
        <v>1827.9294528</v>
      </c>
      <c r="AH89" s="0" t="n">
        <v>1821.0783043741</v>
      </c>
      <c r="AI89" s="0" t="n">
        <v>1811.110640142</v>
      </c>
      <c r="AJ89" s="0" t="n">
        <v>1798.4118069603</v>
      </c>
      <c r="AK89" s="0" t="n">
        <v>1783.3225132648</v>
      </c>
      <c r="AL89" s="0" t="n">
        <v>1766.1445131143</v>
      </c>
      <c r="AM89" s="0" t="n">
        <v>1747.1455209809</v>
      </c>
      <c r="AN89" s="0" t="n">
        <v>1726.5634747113</v>
      </c>
      <c r="AO89" s="0" t="n">
        <v>1704.6102454259</v>
      </c>
      <c r="AP89" s="0" t="n">
        <v>1681.4748812748</v>
      </c>
      <c r="AQ89" s="0" t="n">
        <v>1657.8694891929</v>
      </c>
      <c r="AR89" s="0" t="n">
        <v>1634.7235102131</v>
      </c>
      <c r="AS89" s="0" t="n">
        <v>1612.6651574139</v>
      </c>
      <c r="AT89" s="0" t="n">
        <v>1592.0385834651</v>
      </c>
      <c r="AU89" s="0" t="n">
        <v>1572.9546722236</v>
      </c>
      <c r="AV89" s="0" t="n">
        <v>1555.3572832804</v>
      </c>
      <c r="AW89" s="0" t="n">
        <v>1539.0900967643</v>
      </c>
      <c r="AX89" s="0" t="n">
        <v>1523.9562067069</v>
      </c>
      <c r="AY89" s="0" t="n">
        <v>1509.7687708927</v>
      </c>
      <c r="AZ89" s="0" t="n">
        <v>1496.3947979389</v>
      </c>
      <c r="BA89" s="0" t="n">
        <v>1483.7956647263</v>
      </c>
      <c r="BB89" s="0" t="n">
        <v>1471.6298095608</v>
      </c>
      <c r="BC89" s="0" t="n">
        <v>1460.3903913739</v>
      </c>
      <c r="BD89" s="0" t="n">
        <v>1450.6383985353</v>
      </c>
      <c r="BE89" s="0" t="n">
        <v>1443.0806538541</v>
      </c>
      <c r="BF89" s="0" t="n">
        <v>1438.6278138487</v>
      </c>
      <c r="BG89" s="0" t="n">
        <v>1438.4261595584</v>
      </c>
      <c r="BH89" s="0" t="n">
        <v>1443.8601341443</v>
      </c>
      <c r="BI89" s="0" t="n">
        <v>1456.5322711074</v>
      </c>
    </row>
    <row r="90" customFormat="false" ht="12.75" hidden="false" customHeight="false" outlineLevel="0" collapsed="false">
      <c r="A90" s="0" t="s">
        <v>260</v>
      </c>
      <c r="B90" s="0" t="n">
        <v>10010</v>
      </c>
      <c r="C90" s="0" t="n">
        <v>10010.439125</v>
      </c>
      <c r="D90" s="0" t="n">
        <v>10010.9133714495</v>
      </c>
      <c r="E90" s="0" t="n">
        <v>10011.4250762575</v>
      </c>
      <c r="F90" s="0" t="n">
        <v>10011.9765538589</v>
      </c>
      <c r="G90" s="0" t="n">
        <v>10012.5699450854</v>
      </c>
      <c r="H90" s="0" t="n">
        <v>10013.2070980994</v>
      </c>
      <c r="I90" s="0" t="n">
        <v>10013.8894631521</v>
      </c>
      <c r="J90" s="0" t="n">
        <v>10014.6179941665</v>
      </c>
      <c r="K90" s="0" t="n">
        <v>10015.3930553561</v>
      </c>
      <c r="L90" s="0" t="n">
        <v>10016.2143334416</v>
      </c>
      <c r="M90" s="0" t="n">
        <v>10017.0807569737</v>
      </c>
      <c r="N90" s="0" t="n">
        <v>10017.9904245</v>
      </c>
      <c r="O90" s="0" t="n">
        <v>10018.9405431735</v>
      </c>
      <c r="P90" s="0" t="n">
        <v>10019.9273789864</v>
      </c>
      <c r="Q90" s="0" t="n">
        <v>10020.9462191004</v>
      </c>
      <c r="R90" s="0" t="n">
        <v>10021.9927248925</v>
      </c>
      <c r="S90" s="0" t="n">
        <v>10023.0630988515</v>
      </c>
      <c r="T90" s="0" t="n">
        <v>10024.1540180011</v>
      </c>
      <c r="U90" s="0" t="n">
        <v>10025.2625753458</v>
      </c>
      <c r="V90" s="0" t="n">
        <v>10026.3862284057</v>
      </c>
      <c r="W90" s="0" t="n">
        <v>10027.5227540122</v>
      </c>
      <c r="X90" s="0" t="n">
        <v>10028.6702086233</v>
      </c>
      <c r="Y90" s="0" t="n">
        <v>10029.8268935024</v>
      </c>
      <c r="Z90" s="0" t="n">
        <v>10030.9913241789</v>
      </c>
      <c r="AA90" s="0" t="n">
        <v>10032.1622036754</v>
      </c>
      <c r="AB90" s="0" t="n">
        <v>10033.3383990446</v>
      </c>
      <c r="AC90" s="0" t="n">
        <v>10034.5189208153</v>
      </c>
      <c r="AD90" s="0" t="n">
        <v>10035.7029049915</v>
      </c>
      <c r="AE90" s="0" t="n">
        <v>10036.8895972918</v>
      </c>
      <c r="AF90" s="0" t="n">
        <v>10038.0783393548</v>
      </c>
      <c r="AG90" s="0" t="n">
        <v>10039.2685566673</v>
      </c>
      <c r="AH90" s="0" t="n">
        <v>10040.4501271615</v>
      </c>
      <c r="AI90" s="0" t="n">
        <v>10041.6141710045</v>
      </c>
      <c r="AJ90" s="0" t="n">
        <v>10042.7529028221</v>
      </c>
      <c r="AK90" s="0" t="n">
        <v>10043.8595032348</v>
      </c>
      <c r="AL90" s="0" t="n">
        <v>10044.9280069356</v>
      </c>
      <c r="AM90" s="0" t="n">
        <v>10045.9532050161</v>
      </c>
      <c r="AN90" s="0" t="n">
        <v>10046.9305596118</v>
      </c>
      <c r="AO90" s="0" t="n">
        <v>10047.8561292347</v>
      </c>
      <c r="AP90" s="0" t="n">
        <v>10048.7265034047</v>
      </c>
      <c r="AQ90" s="0" t="n">
        <v>10049.538745413</v>
      </c>
      <c r="AR90" s="0" t="n">
        <v>10050.2916998094</v>
      </c>
      <c r="AS90" s="0" t="n">
        <v>10050.9865351362</v>
      </c>
      <c r="AT90" s="0" t="n">
        <v>10051.6259900742</v>
      </c>
      <c r="AU90" s="0" t="n">
        <v>10052.2136627612</v>
      </c>
      <c r="AV90" s="0" t="n">
        <v>10052.7534273305</v>
      </c>
      <c r="AW90" s="0" t="n">
        <v>10053.249016257</v>
      </c>
      <c r="AX90" s="0" t="n">
        <v>10053.703769956</v>
      </c>
      <c r="AY90" s="0" t="n">
        <v>10054.1205354504</v>
      </c>
      <c r="AZ90" s="0" t="n">
        <v>10054.5016916969</v>
      </c>
      <c r="BA90" s="0" t="n">
        <v>10054.8492843708</v>
      </c>
      <c r="BB90" s="0" t="n">
        <v>10055.1652618991</v>
      </c>
      <c r="BC90" s="0" t="n">
        <v>10055.4507181471</v>
      </c>
      <c r="BD90" s="0" t="n">
        <v>10055.7079795082</v>
      </c>
      <c r="BE90" s="0" t="n">
        <v>10055.9407740614</v>
      </c>
      <c r="BF90" s="0" t="n">
        <v>10056.1545956848</v>
      </c>
      <c r="BG90" s="0" t="n">
        <v>10056.3572130434</v>
      </c>
      <c r="BH90" s="0" t="n">
        <v>10056.5592578829</v>
      </c>
      <c r="BI90" s="0" t="n">
        <v>10056.7748194687</v>
      </c>
    </row>
    <row r="91" customFormat="false" ht="12.75" hidden="false" customHeight="false" outlineLevel="0" collapsed="false">
      <c r="A91" s="0" t="s">
        <v>414</v>
      </c>
    </row>
    <row r="92" customFormat="false" ht="12.75" hidden="false" customHeight="false" outlineLevel="0" collapsed="false">
      <c r="A92" s="0" t="s">
        <v>415</v>
      </c>
      <c r="B92" s="0" t="n">
        <v>90</v>
      </c>
      <c r="C92" s="0" t="n">
        <v>117.266226744</v>
      </c>
      <c r="D92" s="0" t="n">
        <v>146.7444353081</v>
      </c>
      <c r="E92" s="0" t="n">
        <v>177.5572381356</v>
      </c>
      <c r="F92" s="0" t="n">
        <v>208.9202375471</v>
      </c>
      <c r="G92" s="0" t="n">
        <v>240.0705619317</v>
      </c>
      <c r="H92" s="0" t="n">
        <v>270.2372701116</v>
      </c>
      <c r="I92" s="0" t="n">
        <v>298.6324879577</v>
      </c>
      <c r="J92" s="0" t="n">
        <v>324.4531165664</v>
      </c>
      <c r="K92" s="0" t="n">
        <v>346.8879089019</v>
      </c>
      <c r="L92" s="0" t="n">
        <v>365.1270886877</v>
      </c>
      <c r="M92" s="0" t="n">
        <v>378.3728055091</v>
      </c>
      <c r="N92" s="0" t="n">
        <v>385.8490628592</v>
      </c>
      <c r="O92" s="0" t="n">
        <v>386.809392424</v>
      </c>
      <c r="P92" s="0" t="n">
        <v>386.809392424</v>
      </c>
      <c r="Q92" s="0" t="n">
        <v>386.809392424</v>
      </c>
      <c r="R92" s="0" t="n">
        <v>386.809392424</v>
      </c>
      <c r="S92" s="0" t="n">
        <v>386.809392424</v>
      </c>
      <c r="T92" s="0" t="n">
        <v>386.809392424</v>
      </c>
      <c r="U92" s="0" t="n">
        <v>386.809392424</v>
      </c>
      <c r="V92" s="0" t="n">
        <v>386.809392424</v>
      </c>
      <c r="W92" s="0" t="n">
        <v>386.809392424</v>
      </c>
      <c r="X92" s="0" t="n">
        <v>386.809392424</v>
      </c>
      <c r="Y92" s="0" t="n">
        <v>386.809392424</v>
      </c>
      <c r="Z92" s="0" t="n">
        <v>386.809392424</v>
      </c>
      <c r="AA92" s="0" t="n">
        <v>386.809392424</v>
      </c>
      <c r="AB92" s="0" t="n">
        <v>386.809392424</v>
      </c>
      <c r="AC92" s="0" t="n">
        <v>386.809392424</v>
      </c>
      <c r="AD92" s="0" t="n">
        <v>386.809392424</v>
      </c>
      <c r="AE92" s="0" t="n">
        <v>386.809392424</v>
      </c>
      <c r="AF92" s="0" t="n">
        <v>343.0782970434</v>
      </c>
      <c r="AG92" s="0" t="n">
        <v>299.0540111659</v>
      </c>
      <c r="AH92" s="0" t="n">
        <v>254.7818012472</v>
      </c>
      <c r="AI92" s="0" t="n">
        <v>210.309495968</v>
      </c>
      <c r="AJ92" s="0" t="n">
        <v>165.6860409074</v>
      </c>
      <c r="AK92" s="0" t="n">
        <v>120.9606219345</v>
      </c>
      <c r="AL92" s="0" t="n">
        <v>76.182126301</v>
      </c>
      <c r="AM92" s="0" t="n">
        <v>31.3988275641</v>
      </c>
      <c r="AN92" s="0" t="n">
        <v>-13.3417479659</v>
      </c>
      <c r="AO92" s="0" t="n">
        <v>-57.9927651917</v>
      </c>
      <c r="AP92" s="0" t="n">
        <v>-96.3370586193</v>
      </c>
      <c r="AQ92" s="0" t="n">
        <v>-124.8653860451</v>
      </c>
      <c r="AR92" s="0" t="n">
        <v>-145.6413045276</v>
      </c>
      <c r="AS92" s="0" t="n">
        <v>-160.971951388</v>
      </c>
      <c r="AT92" s="0" t="n">
        <v>-173.0015722149</v>
      </c>
      <c r="AU92" s="0" t="n">
        <v>-183.4622709646</v>
      </c>
      <c r="AV92" s="0" t="n">
        <v>-193.5707911643</v>
      </c>
      <c r="AW92" s="0" t="n">
        <v>-204.0134768737</v>
      </c>
      <c r="AX92" s="0" t="n">
        <v>-214.9609108753</v>
      </c>
      <c r="AY92" s="0" t="n">
        <v>-226.0718524573</v>
      </c>
      <c r="AZ92" s="0" t="n">
        <v>-236.4662648582</v>
      </c>
      <c r="BA92" s="0" t="n">
        <v>-249.6411409455</v>
      </c>
      <c r="BB92" s="0" t="n">
        <v>-256.6091155712</v>
      </c>
      <c r="BC92" s="0" t="n">
        <v>-255.876345322</v>
      </c>
      <c r="BD92" s="0" t="n">
        <v>-244.9620381023</v>
      </c>
      <c r="BE92" s="0" t="n">
        <v>-220.5114260212</v>
      </c>
      <c r="BF92" s="0" t="n">
        <v>-178.5083172657</v>
      </c>
      <c r="BG92" s="0" t="n">
        <v>-114.5604713518</v>
      </c>
      <c r="BH92" s="0" t="n">
        <v>-24.152222993</v>
      </c>
      <c r="BI92" s="0" t="n">
        <v>97.4541776289</v>
      </c>
    </row>
    <row r="93" customFormat="false" ht="12.75" hidden="false" customHeight="false" outlineLevel="0" collapsed="false">
      <c r="A93" s="0" t="s">
        <v>416</v>
      </c>
      <c r="B93" s="0" t="n">
        <v>0.015</v>
      </c>
      <c r="C93" s="0" t="n">
        <v>0.0195443711</v>
      </c>
      <c r="D93" s="0" t="n">
        <v>0.0244574059</v>
      </c>
      <c r="E93" s="0" t="n">
        <v>0.029592873</v>
      </c>
      <c r="F93" s="0" t="n">
        <v>0.0348200396</v>
      </c>
      <c r="G93" s="0" t="n">
        <v>0.0400117603</v>
      </c>
      <c r="H93" s="0" t="n">
        <v>0.045039545</v>
      </c>
      <c r="I93" s="0" t="n">
        <v>0.0497720813</v>
      </c>
      <c r="J93" s="0" t="n">
        <v>0.0540755194</v>
      </c>
      <c r="K93" s="0" t="n">
        <v>0.0578146515</v>
      </c>
      <c r="L93" s="0" t="n">
        <v>0.0608545148</v>
      </c>
      <c r="M93" s="0" t="n">
        <v>0.0630621343</v>
      </c>
      <c r="N93" s="0" t="n">
        <v>0.0643081771</v>
      </c>
      <c r="O93" s="0" t="n">
        <v>0.0644682321</v>
      </c>
      <c r="P93" s="0" t="n">
        <v>0.0644682321</v>
      </c>
      <c r="Q93" s="0" t="n">
        <v>0.0644682321</v>
      </c>
      <c r="R93" s="0" t="n">
        <v>0.0644682321</v>
      </c>
      <c r="S93" s="0" t="n">
        <v>0.0644682321</v>
      </c>
      <c r="T93" s="0" t="n">
        <v>0.0644682321</v>
      </c>
      <c r="U93" s="0" t="n">
        <v>0.0644682321</v>
      </c>
      <c r="V93" s="0" t="n">
        <v>0.0644682321</v>
      </c>
      <c r="W93" s="0" t="n">
        <v>0.0644682321</v>
      </c>
      <c r="X93" s="0" t="n">
        <v>0.0644682321</v>
      </c>
      <c r="Y93" s="0" t="n">
        <v>0.0644682321</v>
      </c>
      <c r="Z93" s="0" t="n">
        <v>0.0644682321</v>
      </c>
      <c r="AA93" s="0" t="n">
        <v>0.0644682321</v>
      </c>
      <c r="AB93" s="0" t="n">
        <v>0.0644682321</v>
      </c>
      <c r="AC93" s="0" t="n">
        <v>0.0644682321</v>
      </c>
      <c r="AD93" s="0" t="n">
        <v>0.0644682321</v>
      </c>
      <c r="AE93" s="0" t="n">
        <v>0.0644682321</v>
      </c>
      <c r="AF93" s="0" t="n">
        <v>0.0571797162</v>
      </c>
      <c r="AG93" s="0" t="n">
        <v>0.0498423352</v>
      </c>
      <c r="AH93" s="0" t="n">
        <v>0.0424636335</v>
      </c>
      <c r="AI93" s="0" t="n">
        <v>0.0350515827</v>
      </c>
      <c r="AJ93" s="0" t="n">
        <v>0.0276143402</v>
      </c>
      <c r="AK93" s="0" t="n">
        <v>0.0201601037</v>
      </c>
      <c r="AL93" s="0" t="n">
        <v>0.0126970211</v>
      </c>
      <c r="AM93" s="0" t="n">
        <v>0.0052331379</v>
      </c>
      <c r="AN93" s="0" t="n">
        <v>-0.0022236247</v>
      </c>
      <c r="AO93" s="0" t="n">
        <v>-0.0096654609</v>
      </c>
      <c r="AP93" s="0" t="n">
        <v>-0.0160561764</v>
      </c>
      <c r="AQ93" s="0" t="n">
        <v>-0.0208108977</v>
      </c>
      <c r="AR93" s="0" t="n">
        <v>-0.0242735508</v>
      </c>
      <c r="AS93" s="0" t="n">
        <v>-0.0268286586</v>
      </c>
      <c r="AT93" s="0" t="n">
        <v>-0.0288335954</v>
      </c>
      <c r="AU93" s="0" t="n">
        <v>-0.0305770452</v>
      </c>
      <c r="AV93" s="0" t="n">
        <v>-0.0322617985</v>
      </c>
      <c r="AW93" s="0" t="n">
        <v>-0.0340022461</v>
      </c>
      <c r="AX93" s="0" t="n">
        <v>-0.0358268185</v>
      </c>
      <c r="AY93" s="0" t="n">
        <v>-0.0376786421</v>
      </c>
      <c r="AZ93" s="0" t="n">
        <v>-0.0394110441</v>
      </c>
      <c r="BA93" s="0" t="n">
        <v>-0.0416068568</v>
      </c>
      <c r="BB93" s="0" t="n">
        <v>-0.0427681859</v>
      </c>
      <c r="BC93" s="0" t="n">
        <v>-0.0426460576</v>
      </c>
      <c r="BD93" s="0" t="n">
        <v>-0.0408270064</v>
      </c>
      <c r="BE93" s="0" t="n">
        <v>-0.0367519043</v>
      </c>
      <c r="BF93" s="0" t="n">
        <v>-0.0297513862</v>
      </c>
      <c r="BG93" s="0" t="n">
        <v>-0.0190934119</v>
      </c>
      <c r="BH93" s="0" t="n">
        <v>-0.0040253705</v>
      </c>
      <c r="BI93" s="0" t="n">
        <v>0.0162423629</v>
      </c>
    </row>
    <row r="94" customFormat="false" ht="12.75" hidden="false" customHeight="false" outlineLevel="0" collapsed="false">
      <c r="A94" s="0" t="s">
        <v>417</v>
      </c>
      <c r="B94" s="0" t="s">
        <v>333</v>
      </c>
    </row>
    <row r="95" customFormat="false" ht="12.75" hidden="false" customHeight="false" outlineLevel="0" collapsed="false">
      <c r="A95" s="0" t="s">
        <v>265</v>
      </c>
      <c r="B95" s="0" t="s">
        <v>333</v>
      </c>
    </row>
    <row r="96" customFormat="false" ht="12.75" hidden="false" customHeight="false" outlineLevel="0" collapsed="false">
      <c r="A96" s="0" t="s">
        <v>266</v>
      </c>
      <c r="B96" s="0" t="s">
        <v>333</v>
      </c>
    </row>
    <row r="97" customFormat="false" ht="12.75" hidden="false" customHeight="false" outlineLevel="0" collapsed="false">
      <c r="A97" s="0" t="s">
        <v>418</v>
      </c>
      <c r="B97" s="0" t="s">
        <v>333</v>
      </c>
    </row>
    <row r="98" customFormat="false" ht="12.75" hidden="false" customHeight="false" outlineLevel="0" collapsed="false">
      <c r="A98" s="0" t="s">
        <v>419</v>
      </c>
    </row>
    <row r="99" customFormat="false" ht="12.75" hidden="false" customHeight="false" outlineLevel="0" collapsed="false">
      <c r="A99" s="0" t="s">
        <v>420</v>
      </c>
      <c r="B99" s="0" t="n">
        <v>0.8</v>
      </c>
      <c r="C99" s="0" t="n">
        <v>0.9138572347</v>
      </c>
      <c r="D99" s="0" t="n">
        <v>1.0257476231</v>
      </c>
      <c r="E99" s="0" t="n">
        <v>1.1355242799</v>
      </c>
      <c r="F99" s="0" t="n">
        <v>1.2427377993</v>
      </c>
      <c r="G99" s="0" t="n">
        <v>1.3467233182</v>
      </c>
      <c r="H99" s="0" t="n">
        <v>1.446650845</v>
      </c>
      <c r="I99" s="0" t="n">
        <v>1.5415578806</v>
      </c>
      <c r="J99" s="0" t="n">
        <v>1.6303723409</v>
      </c>
      <c r="K99" s="0" t="n">
        <v>1.7119287679</v>
      </c>
      <c r="L99" s="0" t="n">
        <v>1.784978559</v>
      </c>
      <c r="M99" s="0" t="n">
        <v>1.8481938751</v>
      </c>
      <c r="N99" s="0" t="n">
        <v>1.9001641585</v>
      </c>
      <c r="O99" s="0" t="n">
        <v>1.9393831568</v>
      </c>
      <c r="P99" s="0" t="n">
        <v>1.9679551737</v>
      </c>
      <c r="Q99" s="0" t="n">
        <v>1.9882097339</v>
      </c>
      <c r="R99" s="0" t="n">
        <v>2.0020690478</v>
      </c>
      <c r="S99" s="0" t="n">
        <v>2.0111104039</v>
      </c>
      <c r="T99" s="0" t="n">
        <v>2.0166200444</v>
      </c>
      <c r="U99" s="0" t="n">
        <v>2.0171895433</v>
      </c>
      <c r="V99" s="0" t="n">
        <v>2.0139913483</v>
      </c>
      <c r="W99" s="0" t="n">
        <v>2.0079805421</v>
      </c>
      <c r="X99" s="0" t="n">
        <v>1.9999303247</v>
      </c>
      <c r="Y99" s="0" t="n">
        <v>1.9904622325</v>
      </c>
      <c r="Z99" s="0" t="n">
        <v>1.9800718011</v>
      </c>
      <c r="AA99" s="0" t="n">
        <v>1.9691502977</v>
      </c>
      <c r="AB99" s="0" t="n">
        <v>1.9580030703</v>
      </c>
      <c r="AC99" s="0" t="n">
        <v>1.9468649951</v>
      </c>
      <c r="AD99" s="0" t="n">
        <v>1.9359134414</v>
      </c>
      <c r="AE99" s="0" t="n">
        <v>1.9252791173</v>
      </c>
      <c r="AF99" s="0" t="n">
        <v>1.8855133785</v>
      </c>
      <c r="AG99" s="0" t="n">
        <v>1.8214878535</v>
      </c>
      <c r="AH99" s="0" t="n">
        <v>1.7373216132</v>
      </c>
      <c r="AI99" s="0" t="n">
        <v>1.6364894298</v>
      </c>
      <c r="AJ99" s="0" t="n">
        <v>1.5219149875</v>
      </c>
      <c r="AK99" s="0" t="n">
        <v>1.3960512732</v>
      </c>
      <c r="AL99" s="0" t="n">
        <v>1.2609499834</v>
      </c>
      <c r="AM99" s="0" t="n">
        <v>1.1183214978</v>
      </c>
      <c r="AN99" s="0" t="n">
        <v>0.9695867764</v>
      </c>
      <c r="AO99" s="0" t="n">
        <v>0.8159224126</v>
      </c>
      <c r="AP99" s="0" t="n">
        <v>0.6653497594</v>
      </c>
      <c r="AQ99" s="0" t="n">
        <v>0.5288099434</v>
      </c>
      <c r="AR99" s="0" t="n">
        <v>0.4127524456</v>
      </c>
      <c r="AS99" s="0" t="n">
        <v>0.3193515371</v>
      </c>
      <c r="AT99" s="0" t="n">
        <v>0.247537566</v>
      </c>
      <c r="AU99" s="0" t="n">
        <v>0.1942750791</v>
      </c>
      <c r="AV99" s="0" t="n">
        <v>0.155695994</v>
      </c>
      <c r="AW99" s="0" t="n">
        <v>0.1279502464</v>
      </c>
      <c r="AX99" s="0" t="n">
        <v>0.1078000355</v>
      </c>
      <c r="AY99" s="0" t="n">
        <v>0.0930455293</v>
      </c>
      <c r="AZ99" s="0" t="n">
        <v>0.0828684341</v>
      </c>
      <c r="BA99" s="0" t="n">
        <v>0.0729432692</v>
      </c>
      <c r="BB99" s="0" t="n">
        <v>0.0693086678</v>
      </c>
      <c r="BC99" s="0" t="n">
        <v>0.0780234271</v>
      </c>
      <c r="BD99" s="0" t="n">
        <v>0.1057462871</v>
      </c>
      <c r="BE99" s="0" t="n">
        <v>0.1597609483</v>
      </c>
      <c r="BF99" s="0" t="n">
        <v>0.2474105924</v>
      </c>
      <c r="BG99" s="0" t="n">
        <v>0.3751214982</v>
      </c>
      <c r="BH99" s="0" t="n">
        <v>0.5474272203</v>
      </c>
      <c r="BI99" s="0" t="n">
        <v>0.766539154</v>
      </c>
    </row>
    <row r="100" customFormat="false" ht="12.75" hidden="false" customHeight="false" outlineLevel="0" collapsed="false">
      <c r="A100" s="0" t="s">
        <v>421</v>
      </c>
      <c r="B100" s="0" t="n">
        <v>2.1423630968</v>
      </c>
      <c r="C100" s="0" t="n">
        <v>2.2798859795</v>
      </c>
      <c r="D100" s="0" t="n">
        <v>2.4172827549</v>
      </c>
      <c r="E100" s="0" t="n">
        <v>2.5502235099</v>
      </c>
      <c r="F100" s="0" t="n">
        <v>2.675425406</v>
      </c>
      <c r="G100" s="0" t="n">
        <v>2.7900710577</v>
      </c>
      <c r="H100" s="0" t="n">
        <v>2.8915561055</v>
      </c>
      <c r="I100" s="0" t="n">
        <v>2.9773793557</v>
      </c>
      <c r="J100" s="0" t="n">
        <v>3.0450897621</v>
      </c>
      <c r="K100" s="0" t="n">
        <v>3.0922502556</v>
      </c>
      <c r="L100" s="0" t="n">
        <v>3.1163995601</v>
      </c>
      <c r="M100" s="0" t="n">
        <v>3.1150021588</v>
      </c>
      <c r="N100" s="0" t="n">
        <v>3.0853784751</v>
      </c>
      <c r="O100" s="0" t="n">
        <v>3.0246032435</v>
      </c>
      <c r="P100" s="0" t="n">
        <v>2.9674387816</v>
      </c>
      <c r="Q100" s="0" t="n">
        <v>2.9191546349</v>
      </c>
      <c r="R100" s="0" t="n">
        <v>2.8788754886</v>
      </c>
      <c r="S100" s="0" t="n">
        <v>2.8457874152</v>
      </c>
      <c r="T100" s="0" t="n">
        <v>2.819139238</v>
      </c>
      <c r="U100" s="0" t="n">
        <v>2.7732422498</v>
      </c>
      <c r="V100" s="0" t="n">
        <v>2.7324686646</v>
      </c>
      <c r="W100" s="0" t="n">
        <v>2.6962491347</v>
      </c>
      <c r="X100" s="0" t="n">
        <v>2.6640696185</v>
      </c>
      <c r="Y100" s="0" t="n">
        <v>2.6354678337</v>
      </c>
      <c r="Z100" s="0" t="n">
        <v>2.6100294853</v>
      </c>
      <c r="AA100" s="0" t="n">
        <v>2.5873844167</v>
      </c>
      <c r="AB100" s="0" t="n">
        <v>2.5672027955</v>
      </c>
      <c r="AC100" s="0" t="n">
        <v>2.5491914159</v>
      </c>
      <c r="AD100" s="0" t="n">
        <v>2.5330901746</v>
      </c>
      <c r="AE100" s="0" t="n">
        <v>2.5186687567</v>
      </c>
      <c r="AF100" s="0" t="n">
        <v>2.2042772684</v>
      </c>
      <c r="AG100" s="0" t="n">
        <v>1.8989404503</v>
      </c>
      <c r="AH100" s="0" t="n">
        <v>1.601853449</v>
      </c>
      <c r="AI100" s="0" t="n">
        <v>1.312251493</v>
      </c>
      <c r="AJ100" s="0" t="n">
        <v>1.0294096754</v>
      </c>
      <c r="AK100" s="0" t="n">
        <v>0.7526441645</v>
      </c>
      <c r="AL100" s="0" t="n">
        <v>0.4813139573</v>
      </c>
      <c r="AM100" s="0" t="n">
        <v>0.2148228975</v>
      </c>
      <c r="AN100" s="0" t="n">
        <v>-0.0473778448</v>
      </c>
      <c r="AO100" s="0" t="n">
        <v>-0.3057861605</v>
      </c>
      <c r="AP100" s="0" t="n">
        <v>-0.4889069758</v>
      </c>
      <c r="AQ100" s="0" t="n">
        <v>-0.5557274737</v>
      </c>
      <c r="AR100" s="0" t="n">
        <v>-0.5367964313</v>
      </c>
      <c r="AS100" s="0" t="n">
        <v>-0.4667586551</v>
      </c>
      <c r="AT100" s="0" t="n">
        <v>-0.3757270558</v>
      </c>
      <c r="AU100" s="0" t="n">
        <v>-0.2853120904</v>
      </c>
      <c r="AV100" s="0" t="n">
        <v>-0.2083063602</v>
      </c>
      <c r="AW100" s="0" t="n">
        <v>-0.1499787256</v>
      </c>
      <c r="AX100" s="0" t="n">
        <v>-0.1094995142</v>
      </c>
      <c r="AY100" s="0" t="n">
        <v>-0.0808296438</v>
      </c>
      <c r="AZ100" s="0" t="n">
        <v>-0.0529650391</v>
      </c>
      <c r="BA100" s="0" t="n">
        <v>-0.062849439</v>
      </c>
      <c r="BB100" s="0" t="n">
        <v>-0.0107848569</v>
      </c>
      <c r="BC100" s="0" t="n">
        <v>0.11187855</v>
      </c>
      <c r="BD100" s="0" t="n">
        <v>0.3197216449</v>
      </c>
      <c r="BE100" s="0" t="n">
        <v>0.6284065058</v>
      </c>
      <c r="BF100" s="0" t="n">
        <v>1.0486849294</v>
      </c>
      <c r="BG100" s="0" t="n">
        <v>1.5814137682</v>
      </c>
      <c r="BH100" s="0" t="n">
        <v>2.2161955979</v>
      </c>
      <c r="BI100" s="0" t="n">
        <v>2.9355919302</v>
      </c>
    </row>
    <row r="101" customFormat="false" ht="12.75" hidden="false" customHeight="false" outlineLevel="0" collapsed="false">
      <c r="A101" s="0" t="s">
        <v>422</v>
      </c>
      <c r="B101" s="0" t="n">
        <v>0.0068</v>
      </c>
      <c r="C101" s="0" t="n">
        <v>0.02663</v>
      </c>
      <c r="D101" s="0" t="n">
        <v>0.0488106809</v>
      </c>
      <c r="E101" s="0" t="n">
        <v>0.0732341044</v>
      </c>
      <c r="F101" s="0" t="n">
        <v>0.0997913588</v>
      </c>
      <c r="G101" s="0" t="n">
        <v>0.1283650198</v>
      </c>
      <c r="H101" s="0" t="n">
        <v>0.1588239773</v>
      </c>
      <c r="I101" s="0" t="n">
        <v>0.191019649</v>
      </c>
      <c r="J101" s="0" t="n">
        <v>0.2247831048</v>
      </c>
      <c r="K101" s="0" t="n">
        <v>0.2599228357</v>
      </c>
      <c r="L101" s="0" t="n">
        <v>0.296222984</v>
      </c>
      <c r="M101" s="0" t="n">
        <v>0.3334418733</v>
      </c>
      <c r="N101" s="0" t="n">
        <v>0.3713106734</v>
      </c>
      <c r="O101" s="0" t="n">
        <v>0.4095320105</v>
      </c>
      <c r="P101" s="0" t="n">
        <v>0.4477782892</v>
      </c>
      <c r="Q101" s="0" t="n">
        <v>0.4857827113</v>
      </c>
      <c r="R101" s="0" t="n">
        <v>0.5233433869</v>
      </c>
      <c r="S101" s="0" t="n">
        <v>0.5603115284</v>
      </c>
      <c r="T101" s="0" t="n">
        <v>0.5965815003</v>
      </c>
      <c r="U101" s="0" t="n">
        <v>0.6320824639</v>
      </c>
      <c r="V101" s="0" t="n">
        <v>0.6667101409</v>
      </c>
      <c r="W101" s="0" t="n">
        <v>0.700392171</v>
      </c>
      <c r="X101" s="0" t="n">
        <v>0.7330818803</v>
      </c>
      <c r="Y101" s="0" t="n">
        <v>0.7647530914</v>
      </c>
      <c r="Z101" s="0" t="n">
        <v>0.79539582</v>
      </c>
      <c r="AA101" s="0" t="n">
        <v>0.8250127195</v>
      </c>
      <c r="AB101" s="0" t="n">
        <v>0.8536161589</v>
      </c>
      <c r="AC101" s="0" t="n">
        <v>0.8812258317</v>
      </c>
      <c r="AD101" s="0" t="n">
        <v>0.9078668108</v>
      </c>
      <c r="AE101" s="0" t="n">
        <v>0.9335679766</v>
      </c>
      <c r="AF101" s="0" t="n">
        <v>0.9583607551</v>
      </c>
      <c r="AG101" s="0" t="n">
        <v>0.9815395707</v>
      </c>
      <c r="AH101" s="0" t="n">
        <v>1.0025382777</v>
      </c>
      <c r="AI101" s="0" t="n">
        <v>1.0209078611</v>
      </c>
      <c r="AJ101" s="0" t="n">
        <v>1.0362974003</v>
      </c>
      <c r="AK101" s="0" t="n">
        <v>1.04843784</v>
      </c>
      <c r="AL101" s="0" t="n">
        <v>1.0571281759</v>
      </c>
      <c r="AM101" s="0" t="n">
        <v>1.062223721</v>
      </c>
      <c r="AN101" s="0" t="n">
        <v>1.0636261655</v>
      </c>
      <c r="AO101" s="0" t="n">
        <v>1.0612751807</v>
      </c>
      <c r="AP101" s="0" t="n">
        <v>1.0551413615</v>
      </c>
      <c r="AQ101" s="0" t="n">
        <v>1.0453965715</v>
      </c>
      <c r="AR101" s="0" t="n">
        <v>1.0324819058</v>
      </c>
      <c r="AS101" s="0" t="n">
        <v>1.0169886693</v>
      </c>
      <c r="AT101" s="0" t="n">
        <v>0.999547741</v>
      </c>
      <c r="AU101" s="0" t="n">
        <v>0.9807474866</v>
      </c>
      <c r="AV101" s="0" t="n">
        <v>0.9610856764</v>
      </c>
      <c r="AW101" s="0" t="n">
        <v>0.9409509343</v>
      </c>
      <c r="AX101" s="0" t="n">
        <v>0.9206259172</v>
      </c>
      <c r="AY101" s="0" t="n">
        <v>0.9003052701</v>
      </c>
      <c r="AZ101" s="0" t="n">
        <v>0.8801237766</v>
      </c>
      <c r="BA101" s="0" t="n">
        <v>0.860192393</v>
      </c>
      <c r="BB101" s="0" t="n">
        <v>0.8405111649</v>
      </c>
      <c r="BC101" s="0" t="n">
        <v>0.8212311025</v>
      </c>
      <c r="BD101" s="0" t="n">
        <v>0.8026509106</v>
      </c>
      <c r="BE101" s="0" t="n">
        <v>0.785228295</v>
      </c>
      <c r="BF101" s="0" t="n">
        <v>0.7695916114</v>
      </c>
      <c r="BG101" s="0" t="n">
        <v>0.7565370859</v>
      </c>
      <c r="BH101" s="0" t="n">
        <v>0.7470016962</v>
      </c>
      <c r="BI101" s="0" t="n">
        <v>0.7420123343</v>
      </c>
    </row>
    <row r="102" customFormat="false" ht="12.75" hidden="false" customHeight="false" outlineLevel="0" collapsed="false">
      <c r="A102" s="0" t="s">
        <v>423</v>
      </c>
    </row>
    <row r="103" customFormat="false" ht="12.75" hidden="false" customHeight="false" outlineLevel="0" collapsed="false">
      <c r="A103" s="0" t="s">
        <v>424</v>
      </c>
    </row>
    <row r="104" customFormat="false" ht="12.75" hidden="false" customHeight="false" outlineLevel="0" collapsed="false">
      <c r="A104" s="0" t="s">
        <v>425</v>
      </c>
      <c r="B104" s="0" t="n">
        <v>63.5819868191</v>
      </c>
      <c r="C104" s="0" t="n">
        <v>79.2924792187</v>
      </c>
      <c r="D104" s="0" t="n">
        <v>95.781268054</v>
      </c>
      <c r="E104" s="0" t="n">
        <v>113.3525855593</v>
      </c>
      <c r="F104" s="0" t="n">
        <v>132.2122975414</v>
      </c>
      <c r="G104" s="0" t="n">
        <v>152.5014679377</v>
      </c>
      <c r="H104" s="0" t="n">
        <v>174.3174191214</v>
      </c>
      <c r="I104" s="0" t="n">
        <v>197.7270333432</v>
      </c>
      <c r="J104" s="0" t="n">
        <v>222.7747479218</v>
      </c>
      <c r="K104" s="0" t="n">
        <v>249.4863415567</v>
      </c>
      <c r="L104" s="0" t="n">
        <v>277.8685764709</v>
      </c>
      <c r="M104" s="0" t="n">
        <v>307.9035382364</v>
      </c>
      <c r="N104" s="0" t="n">
        <v>339.5345435787</v>
      </c>
      <c r="O104" s="0" t="n">
        <v>372.6367620575</v>
      </c>
      <c r="P104" s="0" t="n">
        <v>407.5811692019</v>
      </c>
      <c r="Q104" s="0" t="n">
        <v>444.3656272978</v>
      </c>
      <c r="R104" s="0" t="n">
        <v>482.9274775915</v>
      </c>
      <c r="S104" s="0" t="n">
        <v>523.217779896</v>
      </c>
      <c r="T104" s="0" t="n">
        <v>565.1944833178</v>
      </c>
      <c r="U104" s="0" t="n">
        <v>608.8181889543</v>
      </c>
      <c r="V104" s="0" t="n">
        <v>654.0550635593</v>
      </c>
      <c r="W104" s="0" t="n">
        <v>700.8696771583</v>
      </c>
      <c r="X104" s="0" t="n">
        <v>749.2255831238</v>
      </c>
      <c r="Y104" s="0" t="n">
        <v>799.0869432849</v>
      </c>
      <c r="Z104" s="0" t="n">
        <v>850.4217743025</v>
      </c>
      <c r="AA104" s="0" t="n">
        <v>903.2079645125</v>
      </c>
      <c r="AB104" s="0" t="n">
        <v>957.4441886071</v>
      </c>
      <c r="AC104" s="0" t="n">
        <v>1013.169530672</v>
      </c>
      <c r="AD104" s="0" t="n">
        <v>1070.4984594083</v>
      </c>
      <c r="AE104" s="0" t="n">
        <v>1129.6823126767</v>
      </c>
      <c r="AF104" s="0" t="n">
        <v>1187.5192300496</v>
      </c>
      <c r="AG104" s="0" t="n">
        <v>1246.7178160657</v>
      </c>
      <c r="AH104" s="0" t="n">
        <v>1307.1396368013</v>
      </c>
      <c r="AI104" s="0" t="n">
        <v>1368.6680247166</v>
      </c>
      <c r="AJ104" s="0" t="n">
        <v>1431.1976134899</v>
      </c>
      <c r="AK104" s="0" t="n">
        <v>1494.6278672502</v>
      </c>
      <c r="AL104" s="0" t="n">
        <v>1558.8582957443</v>
      </c>
      <c r="AM104" s="0" t="n">
        <v>1623.7836089314</v>
      </c>
      <c r="AN104" s="0" t="n">
        <v>1689.2871318905</v>
      </c>
      <c r="AO104" s="0" t="n">
        <v>1755.2303497434</v>
      </c>
      <c r="AP104" s="0" t="n">
        <v>1821.793239435</v>
      </c>
      <c r="AQ104" s="0" t="n">
        <v>1888.9755652121</v>
      </c>
      <c r="AR104" s="0" t="n">
        <v>1956.5394856083</v>
      </c>
      <c r="AS104" s="0" t="n">
        <v>2024.3155950982</v>
      </c>
      <c r="AT104" s="0" t="n">
        <v>2092.2039150269</v>
      </c>
      <c r="AU104" s="0" t="n">
        <v>2160.1680703873</v>
      </c>
      <c r="AV104" s="0" t="n">
        <v>2228.2346561715</v>
      </c>
      <c r="AW104" s="0" t="n">
        <v>2296.5084110759</v>
      </c>
      <c r="AX104" s="0" t="n">
        <v>2365.2133863244</v>
      </c>
      <c r="AY104" s="0" t="n">
        <v>2434.7736022661</v>
      </c>
      <c r="AZ104" s="0" t="n">
        <v>2505.9537366325</v>
      </c>
      <c r="BA104" s="0" t="n">
        <v>2526.178261369</v>
      </c>
      <c r="BB104" s="0" t="n">
        <v>2557.5843460063</v>
      </c>
      <c r="BC104" s="0" t="n">
        <v>2597.1707093156</v>
      </c>
      <c r="BD104" s="0" t="n">
        <v>2642.6533620806</v>
      </c>
      <c r="BE104" s="0" t="n">
        <v>2692.3118934523</v>
      </c>
      <c r="BF104" s="0" t="n">
        <v>2744.8519629076</v>
      </c>
      <c r="BG104" s="0" t="n">
        <v>2799.2906664281</v>
      </c>
      <c r="BH104" s="0" t="n">
        <v>2854.8662499701</v>
      </c>
      <c r="BI104" s="0" t="n">
        <v>2910.9709381113</v>
      </c>
    </row>
    <row r="105" customFormat="false" ht="12.75" hidden="false" customHeight="false" outlineLevel="0" collapsed="false">
      <c r="A105" s="0" t="s">
        <v>426</v>
      </c>
      <c r="B105" s="0" t="n">
        <v>0.0017088</v>
      </c>
      <c r="C105" s="0" t="n">
        <v>0.0022298106</v>
      </c>
      <c r="D105" s="0" t="n">
        <v>0.0028092624</v>
      </c>
      <c r="E105" s="0" t="n">
        <v>0.0034427391</v>
      </c>
      <c r="F105" s="0" t="n">
        <v>0.0041235406</v>
      </c>
      <c r="G105" s="0" t="n">
        <v>0.0048424821</v>
      </c>
      <c r="H105" s="0" t="n">
        <v>0.0055877724</v>
      </c>
      <c r="I105" s="0" t="n">
        <v>0.0063449899</v>
      </c>
      <c r="J105" s="0" t="n">
        <v>0.0070971643</v>
      </c>
      <c r="K105" s="0" t="n">
        <v>0.0078249693</v>
      </c>
      <c r="L105" s="0" t="n">
        <v>0.0085070164</v>
      </c>
      <c r="M105" s="0" t="n">
        <v>0.009120241</v>
      </c>
      <c r="N105" s="0" t="n">
        <v>0.0096403656</v>
      </c>
      <c r="O105" s="0" t="n">
        <v>0.0100424228</v>
      </c>
      <c r="P105" s="0" t="n">
        <v>0.010340503</v>
      </c>
      <c r="Q105" s="0" t="n">
        <v>0.0105544511</v>
      </c>
      <c r="R105" s="0" t="n">
        <v>0.0107021089</v>
      </c>
      <c r="S105" s="0" t="n">
        <v>0.0107989887</v>
      </c>
      <c r="T105" s="0" t="n">
        <v>0.0108582396</v>
      </c>
      <c r="U105" s="0" t="n">
        <v>0.0108643733</v>
      </c>
      <c r="V105" s="0" t="n">
        <v>0.0108299503</v>
      </c>
      <c r="W105" s="0" t="n">
        <v>0.0107654022</v>
      </c>
      <c r="X105" s="0" t="n">
        <v>0.0106792559</v>
      </c>
      <c r="Y105" s="0" t="n">
        <v>0.0105783795</v>
      </c>
      <c r="Z105" s="0" t="n">
        <v>0.0104682272</v>
      </c>
      <c r="AA105" s="0" t="n">
        <v>0.0103530662</v>
      </c>
      <c r="AB105" s="0" t="n">
        <v>0.010236182</v>
      </c>
      <c r="AC105" s="0" t="n">
        <v>0.0101200564</v>
      </c>
      <c r="AD105" s="0" t="n">
        <v>0.0100065215</v>
      </c>
      <c r="AE105" s="0" t="n">
        <v>0.0098968881</v>
      </c>
      <c r="AF105" s="0" t="n">
        <v>0.0094922791</v>
      </c>
      <c r="AG105" s="0" t="n">
        <v>0.0088585741</v>
      </c>
      <c r="AH105" s="0" t="n">
        <v>0.0080588247</v>
      </c>
      <c r="AI105" s="0" t="n">
        <v>0.0071505207</v>
      </c>
      <c r="AJ105" s="0" t="n">
        <v>0.0061843214</v>
      </c>
      <c r="AK105" s="0" t="n">
        <v>0.005203721</v>
      </c>
      <c r="AL105" s="0" t="n">
        <v>0.0042452863</v>
      </c>
      <c r="AM105" s="0" t="n">
        <v>0.0033392167</v>
      </c>
      <c r="AN105" s="0" t="n">
        <v>0.002510063</v>
      </c>
      <c r="AO105" s="0" t="n">
        <v>0.0017774975</v>
      </c>
      <c r="AP105" s="0" t="n">
        <v>0.0011819831</v>
      </c>
      <c r="AQ105" s="0" t="n">
        <v>0.0007466387</v>
      </c>
      <c r="AR105" s="0" t="n">
        <v>0.0004548734</v>
      </c>
      <c r="AS105" s="0" t="n">
        <v>0.000272301</v>
      </c>
      <c r="AT105" s="0" t="n">
        <v>0.0001636038</v>
      </c>
      <c r="AU105" s="0" t="n">
        <v>0.0001007733</v>
      </c>
      <c r="AV105" s="0" t="n">
        <v>6.47241E-005</v>
      </c>
      <c r="AW105" s="0" t="n">
        <v>4.37113E-005</v>
      </c>
      <c r="AX105" s="0" t="n">
        <v>3.10277E-005</v>
      </c>
      <c r="AY105" s="0" t="n">
        <v>2.31154E-005</v>
      </c>
      <c r="AZ105" s="0" t="n">
        <v>1.83354E-005</v>
      </c>
      <c r="BA105" s="0" t="n">
        <v>1.42063E-005</v>
      </c>
      <c r="BB105" s="0" t="n">
        <v>1.28259E-005</v>
      </c>
      <c r="BC105" s="0" t="n">
        <v>1.6254E-005</v>
      </c>
      <c r="BD105" s="0" t="n">
        <v>2.98567E-005</v>
      </c>
      <c r="BE105" s="0" t="n">
        <v>6.81479E-005</v>
      </c>
      <c r="BF105" s="0" t="n">
        <v>0.000163436</v>
      </c>
      <c r="BG105" s="0" t="n">
        <v>0.0003757121</v>
      </c>
      <c r="BH105" s="0" t="n">
        <v>0.0008001364</v>
      </c>
      <c r="BI105" s="0" t="n">
        <v>0.0015688447</v>
      </c>
    </row>
    <row r="106" customFormat="false" ht="12.75" hidden="false" customHeight="false" outlineLevel="0" collapsed="false">
      <c r="A106" s="0" t="s">
        <v>427</v>
      </c>
      <c r="B106" s="0" t="n">
        <v>0.1086488991</v>
      </c>
      <c r="C106" s="0" t="n">
        <v>0.1768072084</v>
      </c>
      <c r="D106" s="0" t="n">
        <v>0.2690747109</v>
      </c>
      <c r="E106" s="0" t="n">
        <v>0.3902433775</v>
      </c>
      <c r="F106" s="0" t="n">
        <v>0.54518278</v>
      </c>
      <c r="G106" s="0" t="n">
        <v>0.7384856238</v>
      </c>
      <c r="H106" s="0" t="n">
        <v>0.9740460707</v>
      </c>
      <c r="I106" s="0" t="n">
        <v>1.2545760231</v>
      </c>
      <c r="J106" s="0" t="n">
        <v>1.5810689878</v>
      </c>
      <c r="K106" s="0" t="n">
        <v>1.9522229594</v>
      </c>
      <c r="L106" s="0" t="n">
        <v>2.3638325309</v>
      </c>
      <c r="M106" s="0" t="n">
        <v>2.8081544741</v>
      </c>
      <c r="N106" s="0" t="n">
        <v>3.2732371422</v>
      </c>
      <c r="O106" s="0" t="n">
        <v>3.7421759032</v>
      </c>
      <c r="P106" s="0" t="n">
        <v>4.2145943029</v>
      </c>
      <c r="Q106" s="0" t="n">
        <v>4.690035291</v>
      </c>
      <c r="R106" s="0" t="n">
        <v>5.1683424368</v>
      </c>
      <c r="S106" s="0" t="n">
        <v>5.6502228932</v>
      </c>
      <c r="T106" s="0" t="n">
        <v>6.1370171188</v>
      </c>
      <c r="U106" s="0" t="n">
        <v>6.6144280493</v>
      </c>
      <c r="V106" s="0" t="n">
        <v>7.0833838144</v>
      </c>
      <c r="W106" s="0" t="n">
        <v>7.5451439918</v>
      </c>
      <c r="X106" s="0" t="n">
        <v>8.0011717145</v>
      </c>
      <c r="Y106" s="0" t="n">
        <v>8.4530449636</v>
      </c>
      <c r="Z106" s="0" t="n">
        <v>8.9024083332</v>
      </c>
      <c r="AA106" s="0" t="n">
        <v>9.3509718754</v>
      </c>
      <c r="AB106" s="0" t="n">
        <v>9.8005729519</v>
      </c>
      <c r="AC106" s="0" t="n">
        <v>10.2533328294</v>
      </c>
      <c r="AD106" s="0" t="n">
        <v>10.7119658246</v>
      </c>
      <c r="AE106" s="0" t="n">
        <v>11.1803394871</v>
      </c>
      <c r="AF106" s="0" t="n">
        <v>11.2722639328</v>
      </c>
      <c r="AG106" s="0" t="n">
        <v>11.0441421072</v>
      </c>
      <c r="AH106" s="0" t="n">
        <v>10.5340091323</v>
      </c>
      <c r="AI106" s="0" t="n">
        <v>9.7866890912</v>
      </c>
      <c r="AJ106" s="0" t="n">
        <v>8.8509859741</v>
      </c>
      <c r="AK106" s="0" t="n">
        <v>7.7776263459</v>
      </c>
      <c r="AL106" s="0" t="n">
        <v>6.6177997324</v>
      </c>
      <c r="AM106" s="0" t="n">
        <v>5.4221654036</v>
      </c>
      <c r="AN106" s="0" t="n">
        <v>4.240217194</v>
      </c>
      <c r="AO106" s="0" t="n">
        <v>3.1199174775</v>
      </c>
      <c r="AP106" s="0" t="n">
        <v>2.1533288339</v>
      </c>
      <c r="AQ106" s="0" t="n">
        <v>1.4103822285</v>
      </c>
      <c r="AR106" s="0" t="n">
        <v>0.8899778309</v>
      </c>
      <c r="AS106" s="0" t="n">
        <v>0.5512232202</v>
      </c>
      <c r="AT106" s="0" t="n">
        <v>0.3422925954</v>
      </c>
      <c r="AU106" s="0" t="n">
        <v>0.2176872499</v>
      </c>
      <c r="AV106" s="0" t="n">
        <v>0.144220522</v>
      </c>
      <c r="AW106" s="0" t="n">
        <v>0.1003833199</v>
      </c>
      <c r="AX106" s="0" t="n">
        <v>0.0733870444</v>
      </c>
      <c r="AY106" s="0" t="n">
        <v>0.0562808785</v>
      </c>
      <c r="AZ106" s="0" t="n">
        <v>0.0459475729</v>
      </c>
      <c r="BA106" s="0" t="n">
        <v>0.0358877064</v>
      </c>
      <c r="BB106" s="0" t="n">
        <v>0.0328032089</v>
      </c>
      <c r="BC106" s="0" t="n">
        <v>0.0422145149</v>
      </c>
      <c r="BD106" s="0" t="n">
        <v>0.0789008563</v>
      </c>
      <c r="BE106" s="0" t="n">
        <v>0.18347542</v>
      </c>
      <c r="BF106" s="0" t="n">
        <v>0.4486077443</v>
      </c>
      <c r="BG106" s="0" t="n">
        <v>1.0517273455</v>
      </c>
      <c r="BH106" s="0" t="n">
        <v>2.2842824592</v>
      </c>
      <c r="BI106" s="0" t="n">
        <v>4.5668612499</v>
      </c>
    </row>
    <row r="107" customFormat="false" ht="12.75" hidden="false" customHeight="false" outlineLevel="0" collapsed="false">
      <c r="A107" s="0" t="s">
        <v>428</v>
      </c>
      <c r="B107" s="0" t="n">
        <v>63.4733379201</v>
      </c>
      <c r="C107" s="0" t="n">
        <v>79.1156720103</v>
      </c>
      <c r="D107" s="0" t="n">
        <v>95.5121933431</v>
      </c>
      <c r="E107" s="0" t="n">
        <v>112.9623421818</v>
      </c>
      <c r="F107" s="0" t="n">
        <v>131.6671147614</v>
      </c>
      <c r="G107" s="0" t="n">
        <v>151.7629823139</v>
      </c>
      <c r="H107" s="0" t="n">
        <v>173.3433730507</v>
      </c>
      <c r="I107" s="0" t="n">
        <v>196.4724573202</v>
      </c>
      <c r="J107" s="0" t="n">
        <v>221.193678934</v>
      </c>
      <c r="K107" s="0" t="n">
        <v>247.5341185973</v>
      </c>
      <c r="L107" s="0" t="n">
        <v>275.5047439399</v>
      </c>
      <c r="M107" s="0" t="n">
        <v>305.0953837623</v>
      </c>
      <c r="N107" s="0" t="n">
        <v>336.2613064365</v>
      </c>
      <c r="O107" s="0" t="n">
        <v>368.8945861543</v>
      </c>
      <c r="P107" s="0" t="n">
        <v>403.366574899</v>
      </c>
      <c r="Q107" s="0" t="n">
        <v>439.6755920068</v>
      </c>
      <c r="R107" s="0" t="n">
        <v>477.7591351547</v>
      </c>
      <c r="S107" s="0" t="n">
        <v>517.5675570027</v>
      </c>
      <c r="T107" s="0" t="n">
        <v>559.057466199</v>
      </c>
      <c r="U107" s="0" t="n">
        <v>602.2037609049</v>
      </c>
      <c r="V107" s="0" t="n">
        <v>646.9716797449</v>
      </c>
      <c r="W107" s="0" t="n">
        <v>693.3245331665</v>
      </c>
      <c r="X107" s="0" t="n">
        <v>741.2244114093</v>
      </c>
      <c r="Y107" s="0" t="n">
        <v>790.6338983213</v>
      </c>
      <c r="Z107" s="0" t="n">
        <v>841.5193659693</v>
      </c>
      <c r="AA107" s="0" t="n">
        <v>893.8569926371</v>
      </c>
      <c r="AB107" s="0" t="n">
        <v>947.6436156552</v>
      </c>
      <c r="AC107" s="0" t="n">
        <v>1002.9161978426</v>
      </c>
      <c r="AD107" s="0" t="n">
        <v>1059.7864935837</v>
      </c>
      <c r="AE107" s="0" t="n">
        <v>1118.5019731896</v>
      </c>
      <c r="AF107" s="0" t="n">
        <v>1176.2469661167</v>
      </c>
      <c r="AG107" s="0" t="n">
        <v>1235.6736739585</v>
      </c>
      <c r="AH107" s="0" t="n">
        <v>1296.605627669</v>
      </c>
      <c r="AI107" s="0" t="n">
        <v>1358.8813356254</v>
      </c>
      <c r="AJ107" s="0" t="n">
        <v>1422.3466275158</v>
      </c>
      <c r="AK107" s="0" t="n">
        <v>1486.8502409043</v>
      </c>
      <c r="AL107" s="0" t="n">
        <v>1552.2404960119</v>
      </c>
      <c r="AM107" s="0" t="n">
        <v>1618.3614435278</v>
      </c>
      <c r="AN107" s="0" t="n">
        <v>1685.0469146965</v>
      </c>
      <c r="AO107" s="0" t="n">
        <v>1752.1104322659</v>
      </c>
      <c r="AP107" s="0" t="n">
        <v>1819.6399106011</v>
      </c>
      <c r="AQ107" s="0" t="n">
        <v>1887.5651829836</v>
      </c>
      <c r="AR107" s="0" t="n">
        <v>1955.6495077774</v>
      </c>
      <c r="AS107" s="0" t="n">
        <v>2023.764371878</v>
      </c>
      <c r="AT107" s="0" t="n">
        <v>2091.8616224315</v>
      </c>
      <c r="AU107" s="0" t="n">
        <v>2159.9503831375</v>
      </c>
      <c r="AV107" s="0" t="n">
        <v>2228.0904356495</v>
      </c>
      <c r="AW107" s="0" t="n">
        <v>2296.408027756</v>
      </c>
      <c r="AX107" s="0" t="n">
        <v>2365.1399992801</v>
      </c>
      <c r="AY107" s="0" t="n">
        <v>2434.7173213876</v>
      </c>
      <c r="AZ107" s="0" t="n">
        <v>2505.9077890595</v>
      </c>
      <c r="BA107" s="0" t="n">
        <v>2526.1423736626</v>
      </c>
      <c r="BB107" s="0" t="n">
        <v>2557.5515427975</v>
      </c>
      <c r="BC107" s="0" t="n">
        <v>2597.1284948007</v>
      </c>
      <c r="BD107" s="0" t="n">
        <v>2642.5744612242</v>
      </c>
      <c r="BE107" s="0" t="n">
        <v>2692.1284180323</v>
      </c>
      <c r="BF107" s="0" t="n">
        <v>2744.4033551633</v>
      </c>
      <c r="BG107" s="0" t="n">
        <v>2798.2389390826</v>
      </c>
      <c r="BH107" s="0" t="n">
        <v>2852.5819675109</v>
      </c>
      <c r="BI107" s="0" t="n">
        <v>2906.4040768614</v>
      </c>
    </row>
    <row r="108" customFormat="false" ht="12.75" hidden="false" customHeight="false" outlineLevel="0" collapsed="false">
      <c r="A108" s="0" t="s">
        <v>429</v>
      </c>
      <c r="B108" s="0" t="n">
        <v>0</v>
      </c>
      <c r="C108" s="0" t="n">
        <v>0</v>
      </c>
      <c r="D108" s="0" t="n">
        <v>0</v>
      </c>
      <c r="E108" s="0" t="n">
        <v>0</v>
      </c>
      <c r="F108" s="0" t="n">
        <v>0</v>
      </c>
      <c r="G108" s="0" t="n">
        <v>0</v>
      </c>
      <c r="H108" s="0" t="n">
        <v>0</v>
      </c>
      <c r="I108" s="0" t="n">
        <v>0</v>
      </c>
      <c r="J108" s="0" t="n">
        <v>0</v>
      </c>
      <c r="K108" s="0" t="n">
        <v>0</v>
      </c>
      <c r="L108" s="0" t="n">
        <v>0</v>
      </c>
      <c r="M108" s="0" t="n">
        <v>0</v>
      </c>
      <c r="N108" s="0" t="n">
        <v>0</v>
      </c>
      <c r="O108" s="0" t="n">
        <v>0</v>
      </c>
      <c r="P108" s="0" t="n">
        <v>0</v>
      </c>
      <c r="Q108" s="0" t="n">
        <v>0</v>
      </c>
      <c r="R108" s="0" t="n">
        <v>0</v>
      </c>
      <c r="S108" s="0" t="n">
        <v>0</v>
      </c>
      <c r="T108" s="0" t="n">
        <v>0</v>
      </c>
      <c r="U108" s="0" t="n">
        <v>0</v>
      </c>
      <c r="V108" s="0" t="n">
        <v>0</v>
      </c>
      <c r="W108" s="0" t="n">
        <v>0</v>
      </c>
      <c r="X108" s="0" t="n">
        <v>0</v>
      </c>
      <c r="Y108" s="0" t="n">
        <v>0</v>
      </c>
      <c r="Z108" s="0" t="n">
        <v>0</v>
      </c>
      <c r="AA108" s="0" t="n">
        <v>0</v>
      </c>
      <c r="AB108" s="0" t="n">
        <v>0</v>
      </c>
      <c r="AC108" s="0" t="n">
        <v>0</v>
      </c>
      <c r="AD108" s="0" t="n">
        <v>0</v>
      </c>
      <c r="AE108" s="0" t="n">
        <v>0</v>
      </c>
      <c r="AF108" s="0" t="n">
        <v>0</v>
      </c>
      <c r="AG108" s="0" t="n">
        <v>0</v>
      </c>
      <c r="AH108" s="0" t="n">
        <v>0</v>
      </c>
      <c r="AI108" s="0" t="n">
        <v>0</v>
      </c>
      <c r="AJ108" s="0" t="n">
        <v>0</v>
      </c>
      <c r="AK108" s="0" t="n">
        <v>0</v>
      </c>
      <c r="AL108" s="0" t="n">
        <v>0</v>
      </c>
      <c r="AM108" s="0" t="n">
        <v>0</v>
      </c>
      <c r="AN108" s="0" t="n">
        <v>0</v>
      </c>
      <c r="AO108" s="0" t="n">
        <v>0</v>
      </c>
      <c r="AP108" s="0" t="n">
        <v>0</v>
      </c>
      <c r="AQ108" s="0" t="n">
        <v>0</v>
      </c>
      <c r="AR108" s="0" t="n">
        <v>0</v>
      </c>
      <c r="AS108" s="0" t="n">
        <v>0</v>
      </c>
      <c r="AT108" s="0" t="n">
        <v>0</v>
      </c>
      <c r="AU108" s="0" t="n">
        <v>0</v>
      </c>
      <c r="AV108" s="0" t="n">
        <v>0</v>
      </c>
      <c r="AW108" s="0" t="n">
        <v>0</v>
      </c>
      <c r="AX108" s="0" t="n">
        <v>0</v>
      </c>
      <c r="AY108" s="0" t="n">
        <v>0</v>
      </c>
      <c r="AZ108" s="0" t="n">
        <v>0</v>
      </c>
      <c r="BA108" s="0" t="n">
        <v>0</v>
      </c>
      <c r="BB108" s="0" t="n">
        <v>0</v>
      </c>
      <c r="BC108" s="0" t="n">
        <v>0</v>
      </c>
      <c r="BD108" s="0" t="n">
        <v>0</v>
      </c>
      <c r="BE108" s="0" t="n">
        <v>0</v>
      </c>
      <c r="BF108" s="0" t="n">
        <v>0</v>
      </c>
      <c r="BG108" s="0" t="n">
        <v>0</v>
      </c>
      <c r="BH108" s="0" t="n">
        <v>0</v>
      </c>
      <c r="BI108" s="0" t="n">
        <v>0</v>
      </c>
    </row>
    <row r="109" customFormat="false" ht="12.75" hidden="false" customHeight="false" outlineLevel="0" collapsed="false">
      <c r="A109" s="0" t="s">
        <v>430</v>
      </c>
      <c r="B109" s="0" t="n">
        <v>0.3969989473</v>
      </c>
      <c r="C109" s="0" t="n">
        <v>0.6286608933</v>
      </c>
      <c r="D109" s="0" t="n">
        <v>0.9171365837</v>
      </c>
      <c r="E109" s="0" t="n">
        <v>1.2720303377</v>
      </c>
      <c r="F109" s="0" t="n">
        <v>1.7046853784</v>
      </c>
      <c r="G109" s="0" t="n">
        <v>2.2270652895</v>
      </c>
      <c r="H109" s="0" t="n">
        <v>2.8510314493</v>
      </c>
      <c r="I109" s="0" t="n">
        <v>3.5877965528</v>
      </c>
      <c r="J109" s="0" t="n">
        <v>4.4474420083</v>
      </c>
      <c r="K109" s="0" t="n">
        <v>5.4384499223</v>
      </c>
      <c r="L109" s="0" t="n">
        <v>6.5672453932</v>
      </c>
      <c r="M109" s="0" t="n">
        <v>7.8377998329</v>
      </c>
      <c r="N109" s="0" t="n">
        <v>9.2514464522</v>
      </c>
      <c r="O109" s="0" t="n">
        <v>9.6255968649</v>
      </c>
      <c r="P109" s="0" t="n">
        <v>9.7951975234</v>
      </c>
      <c r="Q109" s="0" t="n">
        <v>9.9379817629</v>
      </c>
      <c r="R109" s="0" t="n">
        <v>10.0530844759</v>
      </c>
      <c r="S109" s="0" t="n">
        <v>10.1405173001</v>
      </c>
      <c r="T109" s="0" t="n">
        <v>10.2008357292</v>
      </c>
      <c r="U109" s="0" t="n">
        <v>10.2349377216</v>
      </c>
      <c r="V109" s="0" t="n">
        <v>10.2440259428</v>
      </c>
      <c r="W109" s="0" t="n">
        <v>10.2294181588</v>
      </c>
      <c r="X109" s="0" t="n">
        <v>10.1925207398</v>
      </c>
      <c r="Y109" s="0" t="n">
        <v>10.1348175586</v>
      </c>
      <c r="Z109" s="0" t="n">
        <v>10.0578749447</v>
      </c>
      <c r="AA109" s="0" t="n">
        <v>9.9633676938</v>
      </c>
      <c r="AB109" s="0" t="n">
        <v>9.8531366149</v>
      </c>
      <c r="AC109" s="0" t="n">
        <v>9.729295934</v>
      </c>
      <c r="AD109" s="0" t="n">
        <v>9.5944202346</v>
      </c>
      <c r="AE109" s="0" t="n">
        <v>15.7479697459</v>
      </c>
      <c r="AF109" s="0" t="n">
        <v>15.4572115825</v>
      </c>
      <c r="AG109" s="0" t="n">
        <v>15.1556528343</v>
      </c>
      <c r="AH109" s="0" t="n">
        <v>14.8435474595</v>
      </c>
      <c r="AI109" s="0" t="n">
        <v>14.5216468906</v>
      </c>
      <c r="AJ109" s="0" t="n">
        <v>14.1909579158</v>
      </c>
      <c r="AK109" s="0" t="n">
        <v>13.8526036786</v>
      </c>
      <c r="AL109" s="0" t="n">
        <v>13.50773732</v>
      </c>
      <c r="AM109" s="0" t="n">
        <v>13.1574796828</v>
      </c>
      <c r="AN109" s="0" t="n">
        <v>12.8028634831</v>
      </c>
      <c r="AO109" s="0" t="n">
        <v>11.6563564278</v>
      </c>
      <c r="AP109" s="0" t="n">
        <v>10.1807112857</v>
      </c>
      <c r="AQ109" s="0" t="n">
        <v>9.056424694</v>
      </c>
      <c r="AR109" s="0" t="n">
        <v>8.2459050267</v>
      </c>
      <c r="AS109" s="0" t="n">
        <v>7.6846302768</v>
      </c>
      <c r="AT109" s="0" t="n">
        <v>7.3034759887</v>
      </c>
      <c r="AU109" s="0" t="n">
        <v>7.0396055747</v>
      </c>
      <c r="AV109" s="0" t="n">
        <v>6.8391048925</v>
      </c>
      <c r="AW109" s="0" t="n">
        <v>6.6554440922</v>
      </c>
      <c r="AX109" s="0" t="n">
        <v>6.4465920564</v>
      </c>
      <c r="AY109" s="0" t="n">
        <v>6.1726531151</v>
      </c>
      <c r="AZ109" s="0" t="n">
        <v>6.1836242264</v>
      </c>
      <c r="BA109" s="0" t="n">
        <v>5.406141276</v>
      </c>
      <c r="BB109" s="0" t="n">
        <v>4.6108502544</v>
      </c>
      <c r="BC109" s="0" t="n">
        <v>3.7569849959</v>
      </c>
      <c r="BD109" s="0" t="n">
        <v>2.8477572209</v>
      </c>
      <c r="BE109" s="0" t="n">
        <v>1.935604504</v>
      </c>
      <c r="BF109" s="0" t="n">
        <v>1.1126016292</v>
      </c>
      <c r="BG109" s="0" t="n">
        <v>0.4812114344</v>
      </c>
      <c r="BH109" s="0" t="n">
        <v>0.1118007394</v>
      </c>
      <c r="BI109" s="0" t="n">
        <v>0</v>
      </c>
    </row>
    <row r="110" customFormat="false" ht="12.75" hidden="false" customHeight="false" outlineLevel="0" collapsed="false">
      <c r="A110" s="0" t="s">
        <v>431</v>
      </c>
      <c r="B110" s="0" t="n">
        <v>63.0763389728</v>
      </c>
      <c r="C110" s="0" t="n">
        <v>78.487011117</v>
      </c>
      <c r="D110" s="0" t="n">
        <v>94.5950567594</v>
      </c>
      <c r="E110" s="0" t="n">
        <v>111.6903118441</v>
      </c>
      <c r="F110" s="0" t="n">
        <v>129.962429383</v>
      </c>
      <c r="G110" s="0" t="n">
        <v>149.5359170244</v>
      </c>
      <c r="H110" s="0" t="n">
        <v>170.4923416014</v>
      </c>
      <c r="I110" s="0" t="n">
        <v>192.8846607674</v>
      </c>
      <c r="J110" s="0" t="n">
        <v>216.7462369257</v>
      </c>
      <c r="K110" s="0" t="n">
        <v>242.095668675</v>
      </c>
      <c r="L110" s="0" t="n">
        <v>268.9374985468</v>
      </c>
      <c r="M110" s="0" t="n">
        <v>297.2575839294</v>
      </c>
      <c r="N110" s="0" t="n">
        <v>327.0098599843</v>
      </c>
      <c r="O110" s="0" t="n">
        <v>359.2689892894</v>
      </c>
      <c r="P110" s="0" t="n">
        <v>393.5713773756</v>
      </c>
      <c r="Q110" s="0" t="n">
        <v>429.7376102439</v>
      </c>
      <c r="R110" s="0" t="n">
        <v>467.7060506788</v>
      </c>
      <c r="S110" s="0" t="n">
        <v>507.4270397027</v>
      </c>
      <c r="T110" s="0" t="n">
        <v>548.8566304698</v>
      </c>
      <c r="U110" s="0" t="n">
        <v>591.9688231833</v>
      </c>
      <c r="V110" s="0" t="n">
        <v>636.7276538021</v>
      </c>
      <c r="W110" s="0" t="n">
        <v>683.0951150078</v>
      </c>
      <c r="X110" s="0" t="n">
        <v>731.0318906695</v>
      </c>
      <c r="Y110" s="0" t="n">
        <v>780.4990807627</v>
      </c>
      <c r="Z110" s="0" t="n">
        <v>831.4614910246</v>
      </c>
      <c r="AA110" s="0" t="n">
        <v>883.8936249432</v>
      </c>
      <c r="AB110" s="0" t="n">
        <v>937.7904790403</v>
      </c>
      <c r="AC110" s="0" t="n">
        <v>993.1869019086</v>
      </c>
      <c r="AD110" s="0" t="n">
        <v>1050.1920733491</v>
      </c>
      <c r="AE110" s="0" t="n">
        <v>1102.7540034437</v>
      </c>
      <c r="AF110" s="0" t="n">
        <v>1160.7897545343</v>
      </c>
      <c r="AG110" s="0" t="n">
        <v>1220.5180211242</v>
      </c>
      <c r="AH110" s="0" t="n">
        <v>1281.7620802095</v>
      </c>
      <c r="AI110" s="0" t="n">
        <v>1344.3596887348</v>
      </c>
      <c r="AJ110" s="0" t="n">
        <v>1408.1556696</v>
      </c>
      <c r="AK110" s="0" t="n">
        <v>1472.9976372257</v>
      </c>
      <c r="AL110" s="0" t="n">
        <v>1538.7327586919</v>
      </c>
      <c r="AM110" s="0" t="n">
        <v>1605.203963845</v>
      </c>
      <c r="AN110" s="0" t="n">
        <v>1672.2440512134</v>
      </c>
      <c r="AO110" s="0" t="n">
        <v>1740.4540758381</v>
      </c>
      <c r="AP110" s="0" t="n">
        <v>1809.4591993154</v>
      </c>
      <c r="AQ110" s="0" t="n">
        <v>1878.5087582896</v>
      </c>
      <c r="AR110" s="0" t="n">
        <v>1947.4036027507</v>
      </c>
      <c r="AS110" s="0" t="n">
        <v>2016.0797416013</v>
      </c>
      <c r="AT110" s="0" t="n">
        <v>2084.5581464427</v>
      </c>
      <c r="AU110" s="0" t="n">
        <v>2152.9107775627</v>
      </c>
      <c r="AV110" s="0" t="n">
        <v>2221.2513307569</v>
      </c>
      <c r="AW110" s="0" t="n">
        <v>2289.7525836638</v>
      </c>
      <c r="AX110" s="0" t="n">
        <v>2358.6934072236</v>
      </c>
      <c r="AY110" s="0" t="n">
        <v>2428.5446682725</v>
      </c>
      <c r="AZ110" s="0" t="n">
        <v>2499.7241648331</v>
      </c>
      <c r="BA110" s="0" t="n">
        <v>2520.7362323866</v>
      </c>
      <c r="BB110" s="0" t="n">
        <v>2552.9406925431</v>
      </c>
      <c r="BC110" s="0" t="n">
        <v>2593.3715098048</v>
      </c>
      <c r="BD110" s="0" t="n">
        <v>2639.7267040033</v>
      </c>
      <c r="BE110" s="0" t="n">
        <v>2690.1928135283</v>
      </c>
      <c r="BF110" s="0" t="n">
        <v>2743.2907535341</v>
      </c>
      <c r="BG110" s="0" t="n">
        <v>2797.7577276481</v>
      </c>
      <c r="BH110" s="0" t="n">
        <v>2852.4701667715</v>
      </c>
      <c r="BI110" s="0" t="n">
        <v>2906.4040768614</v>
      </c>
    </row>
    <row r="111" customFormat="false" ht="12.75" hidden="false" customHeight="false" outlineLevel="0" collapsed="false">
      <c r="A111" s="0" t="s">
        <v>367</v>
      </c>
    </row>
    <row r="112" customFormat="false" ht="12.75" hidden="false" customHeight="false" outlineLevel="0" collapsed="false">
      <c r="A112" s="0" t="s">
        <v>432</v>
      </c>
      <c r="B112" s="0" t="n">
        <v>23.2915974487</v>
      </c>
      <c r="C112" s="0" t="n">
        <v>24.2534225193</v>
      </c>
      <c r="D112" s="0" t="n">
        <v>24.7039470331</v>
      </c>
      <c r="E112" s="0" t="n">
        <v>24.6849511685</v>
      </c>
      <c r="F112" s="0" t="n">
        <v>24.1910978388</v>
      </c>
      <c r="G112" s="0" t="n">
        <v>23.1995744375</v>
      </c>
      <c r="H112" s="0" t="n">
        <v>21.6844489247</v>
      </c>
      <c r="I112" s="0" t="n">
        <v>19.6237450559</v>
      </c>
      <c r="J112" s="0" t="n">
        <v>17.0028378684</v>
      </c>
      <c r="K112" s="0" t="n">
        <v>13.8158851213</v>
      </c>
      <c r="L112" s="0" t="n">
        <v>10.0660943754</v>
      </c>
      <c r="M112" s="0" t="n">
        <v>5.7650597307</v>
      </c>
      <c r="N112" s="0" t="n">
        <v>0.9308879101</v>
      </c>
      <c r="O112" s="0" t="n">
        <v>0.1814194186</v>
      </c>
      <c r="P112" s="0" t="n">
        <v>0.1451355349</v>
      </c>
      <c r="Q112" s="0" t="n">
        <v>0.1161084279</v>
      </c>
      <c r="R112" s="0" t="n">
        <v>0.0928867423</v>
      </c>
      <c r="S112" s="0" t="n">
        <v>0.0743093939</v>
      </c>
      <c r="T112" s="0" t="n">
        <v>0.0594475151</v>
      </c>
      <c r="U112" s="0" t="n">
        <v>0.0475580121</v>
      </c>
      <c r="V112" s="0" t="n">
        <v>0.0380464097</v>
      </c>
      <c r="W112" s="0" t="n">
        <v>0.0304371277</v>
      </c>
      <c r="X112" s="0" t="n">
        <v>0.0243497022</v>
      </c>
      <c r="Y112" s="0" t="n">
        <v>0.0194797617</v>
      </c>
      <c r="Z112" s="0" t="n">
        <v>0.0155838094</v>
      </c>
      <c r="AA112" s="0" t="n">
        <v>0.0124670475</v>
      </c>
      <c r="AB112" s="0" t="n">
        <v>0.009973638</v>
      </c>
      <c r="AC112" s="0" t="n">
        <v>0.0079789104</v>
      </c>
      <c r="AD112" s="0" t="n">
        <v>0.0063831283</v>
      </c>
      <c r="AE112" s="0" t="n">
        <v>-32.0585326304</v>
      </c>
      <c r="AF112" s="0" t="n">
        <v>-32.2745212032</v>
      </c>
      <c r="AG112" s="0" t="n">
        <v>-32.4571161507</v>
      </c>
      <c r="AH112" s="0" t="n">
        <v>-32.6044797014</v>
      </c>
      <c r="AI112" s="0" t="n">
        <v>-32.7158256269</v>
      </c>
      <c r="AJ112" s="0" t="n">
        <v>-32.7910038921</v>
      </c>
      <c r="AK112" s="0" t="n">
        <v>-32.8302543595</v>
      </c>
      <c r="AL112" s="0" t="n">
        <v>-32.8340437226</v>
      </c>
      <c r="AM112" s="0" t="n">
        <v>-32.8029332496</v>
      </c>
      <c r="AN112" s="0" t="n">
        <v>-32.7374404468</v>
      </c>
      <c r="AO112" s="0" t="n">
        <v>-28.1134876346</v>
      </c>
      <c r="AP112" s="0" t="n">
        <v>-20.9165310234</v>
      </c>
      <c r="AQ112" s="0" t="n">
        <v>-15.2325525151</v>
      </c>
      <c r="AR112" s="0" t="n">
        <v>-11.2401495451</v>
      </c>
      <c r="AS112" s="0" t="n">
        <v>-8.819893404</v>
      </c>
      <c r="AT112" s="0" t="n">
        <v>-7.6696046542</v>
      </c>
      <c r="AU112" s="0" t="n">
        <v>-7.4114232752</v>
      </c>
      <c r="AV112" s="0" t="n">
        <v>-7.6564621739</v>
      </c>
      <c r="AW112" s="0" t="n">
        <v>-8.0265666195</v>
      </c>
      <c r="AX112" s="0" t="n">
        <v>-8.1464687755</v>
      </c>
      <c r="AY112" s="0" t="n">
        <v>-7.6211242983</v>
      </c>
      <c r="AZ112" s="0" t="n">
        <v>-9.6597720481</v>
      </c>
      <c r="BA112" s="0" t="n">
        <v>-5.1088813162</v>
      </c>
      <c r="BB112" s="0" t="n">
        <v>0.5372972902</v>
      </c>
      <c r="BC112" s="0" t="n">
        <v>8.0023941683</v>
      </c>
      <c r="BD112" s="0" t="n">
        <v>17.9272080696</v>
      </c>
      <c r="BE112" s="0" t="n">
        <v>30.796694773</v>
      </c>
      <c r="BF112" s="0" t="n">
        <v>46.8865729708</v>
      </c>
      <c r="BG112" s="0" t="n">
        <v>66.2873375741</v>
      </c>
      <c r="BH112" s="0" t="n">
        <v>89.1618208379</v>
      </c>
      <c r="BI112" s="0" t="n">
        <v>123.4479133365</v>
      </c>
    </row>
    <row r="113" customFormat="false" ht="12.75" hidden="false" customHeight="false" outlineLevel="0" collapsed="false">
      <c r="A113" s="0" t="s">
        <v>433</v>
      </c>
      <c r="B113" s="0" t="n">
        <v>19.9915974487</v>
      </c>
      <c r="C113" s="0" t="n">
        <v>21.6134225193</v>
      </c>
      <c r="D113" s="0" t="n">
        <v>22.5919470331</v>
      </c>
      <c r="E113" s="0" t="n">
        <v>22.9953511685</v>
      </c>
      <c r="F113" s="0" t="n">
        <v>22.8394178388</v>
      </c>
      <c r="G113" s="0" t="n">
        <v>22.1182304375</v>
      </c>
      <c r="H113" s="0" t="n">
        <v>20.8193737247</v>
      </c>
      <c r="I113" s="0" t="n">
        <v>18.9316848959</v>
      </c>
      <c r="J113" s="0" t="n">
        <v>16.4491897404</v>
      </c>
      <c r="K113" s="0" t="n">
        <v>13.3729666189</v>
      </c>
      <c r="L113" s="0" t="n">
        <v>9.7117595735</v>
      </c>
      <c r="M113" s="0" t="n">
        <v>5.4815918891</v>
      </c>
      <c r="N113" s="0" t="n">
        <v>0.7041136369</v>
      </c>
      <c r="O113" s="0" t="n">
        <v>0</v>
      </c>
      <c r="P113" s="0" t="n">
        <v>0</v>
      </c>
      <c r="Q113" s="0" t="n">
        <v>0</v>
      </c>
      <c r="R113" s="0" t="n">
        <v>0</v>
      </c>
      <c r="S113" s="0" t="n">
        <v>0</v>
      </c>
      <c r="T113" s="0" t="n">
        <v>0</v>
      </c>
      <c r="U113" s="0" t="n">
        <v>0</v>
      </c>
      <c r="V113" s="0" t="n">
        <v>0</v>
      </c>
      <c r="W113" s="0" t="n">
        <v>0</v>
      </c>
      <c r="X113" s="0" t="n">
        <v>0</v>
      </c>
      <c r="Y113" s="0" t="n">
        <v>0</v>
      </c>
      <c r="Z113" s="0" t="n">
        <v>0</v>
      </c>
      <c r="AA113" s="0" t="n">
        <v>0</v>
      </c>
      <c r="AB113" s="0" t="n">
        <v>0</v>
      </c>
      <c r="AC113" s="0" t="n">
        <v>0</v>
      </c>
      <c r="AD113" s="0" t="n">
        <v>0</v>
      </c>
      <c r="AE113" s="0" t="n">
        <v>-32.0636391331</v>
      </c>
      <c r="AF113" s="0" t="n">
        <v>-32.2786064054</v>
      </c>
      <c r="AG113" s="0" t="n">
        <v>-32.4603843124</v>
      </c>
      <c r="AH113" s="0" t="n">
        <v>-32.6070942307</v>
      </c>
      <c r="AI113" s="0" t="n">
        <v>-32.7179172504</v>
      </c>
      <c r="AJ113" s="0" t="n">
        <v>-32.7926771909</v>
      </c>
      <c r="AK113" s="0" t="n">
        <v>-32.8315929985</v>
      </c>
      <c r="AL113" s="0" t="n">
        <v>-32.8351146339</v>
      </c>
      <c r="AM113" s="0" t="n">
        <v>-32.8037899786</v>
      </c>
      <c r="AN113" s="0" t="n">
        <v>-32.73812583</v>
      </c>
      <c r="AO113" s="0" t="n">
        <v>-28.1140359411</v>
      </c>
      <c r="AP113" s="0" t="n">
        <v>-20.9169696686</v>
      </c>
      <c r="AQ113" s="0" t="n">
        <v>-15.2329034313</v>
      </c>
      <c r="AR113" s="0" t="n">
        <v>-11.240430278</v>
      </c>
      <c r="AS113" s="0" t="n">
        <v>-8.8201179903</v>
      </c>
      <c r="AT113" s="0" t="n">
        <v>-7.6697843233</v>
      </c>
      <c r="AU113" s="0" t="n">
        <v>-7.4115670104</v>
      </c>
      <c r="AV113" s="0" t="n">
        <v>-7.6565771621</v>
      </c>
      <c r="AW113" s="0" t="n">
        <v>-8.02665861</v>
      </c>
      <c r="AX113" s="0" t="n">
        <v>-8.1465423679</v>
      </c>
      <c r="AY113" s="0" t="n">
        <v>-7.6211831723</v>
      </c>
      <c r="AZ113" s="0" t="n">
        <v>-9.6598191472</v>
      </c>
      <c r="BA113" s="0" t="n">
        <v>-5.1089189955</v>
      </c>
      <c r="BB113" s="0" t="n">
        <v>0.5372671467</v>
      </c>
      <c r="BC113" s="0" t="n">
        <v>8.0023700535</v>
      </c>
      <c r="BD113" s="0" t="n">
        <v>17.9271887778</v>
      </c>
      <c r="BE113" s="0" t="n">
        <v>30.7966793396</v>
      </c>
      <c r="BF113" s="0" t="n">
        <v>46.8865606241</v>
      </c>
      <c r="BG113" s="0" t="n">
        <v>66.2873276967</v>
      </c>
      <c r="BH113" s="0" t="n">
        <v>89.161812936</v>
      </c>
      <c r="BI113" s="0" t="n">
        <v>123.4479070149</v>
      </c>
    </row>
    <row r="114" customFormat="false" ht="12.75" hidden="false" customHeight="false" outlineLevel="0" collapsed="false">
      <c r="A114" s="0" t="s">
        <v>434</v>
      </c>
      <c r="B114" s="0" t="n">
        <v>0.3144223458</v>
      </c>
      <c r="C114" s="0" t="n">
        <v>0.2725784681</v>
      </c>
      <c r="D114" s="0" t="n">
        <v>0.2358702019</v>
      </c>
      <c r="E114" s="0" t="n">
        <v>0.202865696</v>
      </c>
      <c r="F114" s="0" t="n">
        <v>0.1727480595</v>
      </c>
      <c r="G114" s="0" t="n">
        <v>0.1450361805</v>
      </c>
      <c r="H114" s="0" t="n">
        <v>0.1194336965</v>
      </c>
      <c r="I114" s="0" t="n">
        <v>0.0957465683</v>
      </c>
      <c r="J114" s="0" t="n">
        <v>0.0738377661</v>
      </c>
      <c r="K114" s="0" t="n">
        <v>0.053601999</v>
      </c>
      <c r="L114" s="0" t="n">
        <v>0.0349509099</v>
      </c>
      <c r="M114" s="0" t="n">
        <v>0.0178029519</v>
      </c>
      <c r="N114" s="0" t="n">
        <v>0.0020737614</v>
      </c>
      <c r="O114" s="0" t="n">
        <v>0</v>
      </c>
      <c r="P114" s="0" t="n">
        <v>0</v>
      </c>
      <c r="Q114" s="0" t="n">
        <v>0</v>
      </c>
      <c r="R114" s="0" t="n">
        <v>0</v>
      </c>
      <c r="S114" s="0" t="n">
        <v>0</v>
      </c>
      <c r="T114" s="0" t="n">
        <v>0</v>
      </c>
      <c r="U114" s="0" t="n">
        <v>0</v>
      </c>
      <c r="V114" s="0" t="n">
        <v>0</v>
      </c>
      <c r="W114" s="0" t="n">
        <v>0</v>
      </c>
      <c r="X114" s="0" t="n">
        <v>0</v>
      </c>
      <c r="Y114" s="0" t="n">
        <v>0</v>
      </c>
      <c r="Z114" s="0" t="n">
        <v>0</v>
      </c>
      <c r="AA114" s="0" t="n">
        <v>0</v>
      </c>
      <c r="AB114" s="0" t="n">
        <v>0</v>
      </c>
      <c r="AC114" s="0" t="n">
        <v>0</v>
      </c>
      <c r="AD114" s="0" t="n">
        <v>0</v>
      </c>
      <c r="AE114" s="0" t="n">
        <v>-0.0283828814</v>
      </c>
      <c r="AF114" s="0" t="n">
        <v>-0.0271815442</v>
      </c>
      <c r="AG114" s="0" t="n">
        <v>-0.0260366732</v>
      </c>
      <c r="AH114" s="0" t="n">
        <v>-0.0249453794</v>
      </c>
      <c r="AI114" s="0" t="n">
        <v>-0.0239049329</v>
      </c>
      <c r="AJ114" s="0" t="n">
        <v>-0.0229127528</v>
      </c>
      <c r="AK114" s="0" t="n">
        <v>-0.0219663996</v>
      </c>
      <c r="AL114" s="0" t="n">
        <v>-0.021063566</v>
      </c>
      <c r="AM114" s="0" t="n">
        <v>-0.0202020699</v>
      </c>
      <c r="AN114" s="0" t="n">
        <v>-0.0193798468</v>
      </c>
      <c r="AO114" s="0" t="n">
        <v>-0.0160172914</v>
      </c>
      <c r="AP114" s="0" t="n">
        <v>-0.0114815278</v>
      </c>
      <c r="AQ114" s="0" t="n">
        <v>-0.0080641082</v>
      </c>
      <c r="AR114" s="0" t="n">
        <v>-0.0057450567</v>
      </c>
      <c r="AS114" s="0" t="n">
        <v>-0.0043570864</v>
      </c>
      <c r="AT114" s="0" t="n">
        <v>-0.0036658876</v>
      </c>
      <c r="AU114" s="0" t="n">
        <v>-0.0034310141</v>
      </c>
      <c r="AV114" s="0" t="n">
        <v>-0.0034361629</v>
      </c>
      <c r="AW114" s="0" t="n">
        <v>-0.0034951575</v>
      </c>
      <c r="AX114" s="0" t="n">
        <v>-0.003444316</v>
      </c>
      <c r="AY114" s="0" t="n">
        <v>-0.0031301404</v>
      </c>
      <c r="AZ114" s="0" t="n">
        <v>-0.0038547476</v>
      </c>
      <c r="BA114" s="0" t="n">
        <v>-0.0020223905</v>
      </c>
      <c r="BB114" s="0" t="n">
        <v>0.0002100682</v>
      </c>
      <c r="BC114" s="0" t="n">
        <v>0.0030811875</v>
      </c>
      <c r="BD114" s="0" t="n">
        <v>0.0067837837</v>
      </c>
      <c r="BE114" s="0" t="n">
        <v>0.0114387488</v>
      </c>
      <c r="BF114" s="0" t="n">
        <v>0.0170816355</v>
      </c>
      <c r="BG114" s="0" t="n">
        <v>0.0236800446</v>
      </c>
      <c r="BH114" s="0" t="n">
        <v>0.0312315202</v>
      </c>
      <c r="BI114" s="0" t="n">
        <v>0.0424078116</v>
      </c>
    </row>
    <row r="115" customFormat="false" ht="12.75" hidden="false" customHeight="false" outlineLevel="0" collapsed="false">
      <c r="A115" s="0" t="s">
        <v>435</v>
      </c>
    </row>
    <row r="116" customFormat="false" ht="12.75" hidden="false" customHeight="false" outlineLevel="0" collapsed="false">
      <c r="A116" s="0" t="s">
        <v>436</v>
      </c>
      <c r="B116" s="0" t="n">
        <v>21.5239939307</v>
      </c>
      <c r="C116" s="0" t="n">
        <v>25.8762770652</v>
      </c>
      <c r="D116" s="0" t="n">
        <v>30.4706675549</v>
      </c>
      <c r="E116" s="0" t="n">
        <v>35.4122864009</v>
      </c>
      <c r="F116" s="0" t="n">
        <v>40.7560345894</v>
      </c>
      <c r="G116" s="0" t="n">
        <v>46.5340429685</v>
      </c>
      <c r="H116" s="0" t="n">
        <v>52.7663991061</v>
      </c>
      <c r="I116" s="0" t="n">
        <v>59.4645778892</v>
      </c>
      <c r="J116" s="0" t="n">
        <v>66.6307108417</v>
      </c>
      <c r="K116" s="0" t="n">
        <v>74.2529010965</v>
      </c>
      <c r="L116" s="0" t="n">
        <v>82.2946911011</v>
      </c>
      <c r="M116" s="0" t="n">
        <v>90.6740611591</v>
      </c>
      <c r="N116" s="0" t="n">
        <v>99.222436149</v>
      </c>
      <c r="O116" s="0" t="n">
        <v>108.7999786541</v>
      </c>
      <c r="P116" s="0" t="n">
        <v>119.0023326016</v>
      </c>
      <c r="Q116" s="0" t="n">
        <v>129.7272052849</v>
      </c>
      <c r="R116" s="0" t="n">
        <v>140.9678395734</v>
      </c>
      <c r="S116" s="0" t="n">
        <v>152.7167966984</v>
      </c>
      <c r="T116" s="0" t="n">
        <v>164.9656118871</v>
      </c>
      <c r="U116" s="0" t="n">
        <v>177.7155790309</v>
      </c>
      <c r="V116" s="0" t="n">
        <v>190.9602188548</v>
      </c>
      <c r="W116" s="0" t="n">
        <v>204.6946543191</v>
      </c>
      <c r="X116" s="0" t="n">
        <v>218.9182043556</v>
      </c>
      <c r="Y116" s="0" t="n">
        <v>233.6391010497</v>
      </c>
      <c r="Z116" s="0" t="n">
        <v>248.8830758935</v>
      </c>
      <c r="AA116" s="0" t="n">
        <v>264.7089735733</v>
      </c>
      <c r="AB116" s="0" t="n">
        <v>281.2370492926</v>
      </c>
      <c r="AC116" s="0" t="n">
        <v>298.6999301906</v>
      </c>
      <c r="AD116" s="0" t="n">
        <v>317.5334313067</v>
      </c>
      <c r="AE116" s="0" t="n">
        <v>330.7022435753</v>
      </c>
      <c r="AF116" s="0" t="n">
        <v>347.9184778392</v>
      </c>
      <c r="AG116" s="0" t="n">
        <v>365.5767274826</v>
      </c>
      <c r="AH116" s="0" t="n">
        <v>383.6441669192</v>
      </c>
      <c r="AI116" s="0" t="n">
        <v>402.0844777553</v>
      </c>
      <c r="AJ116" s="0" t="n">
        <v>420.857075448</v>
      </c>
      <c r="AK116" s="0" t="n">
        <v>439.9148264266</v>
      </c>
      <c r="AL116" s="0" t="n">
        <v>459.1994233639</v>
      </c>
      <c r="AM116" s="0" t="n">
        <v>478.6329691741</v>
      </c>
      <c r="AN116" s="0" t="n">
        <v>498.1032213956</v>
      </c>
      <c r="AO116" s="0" t="n">
        <v>518.2213951347</v>
      </c>
      <c r="AP116" s="0" t="n">
        <v>538.79938313</v>
      </c>
      <c r="AQ116" s="0" t="n">
        <v>559.3556183018</v>
      </c>
      <c r="AR116" s="0" t="n">
        <v>579.8615559476</v>
      </c>
      <c r="AS116" s="0" t="n">
        <v>600.3524435359</v>
      </c>
      <c r="AT116" s="0" t="n">
        <v>620.9140660831</v>
      </c>
      <c r="AU116" s="0" t="n">
        <v>641.6895417289</v>
      </c>
      <c r="AV116" s="0" t="n">
        <v>662.9149106125</v>
      </c>
      <c r="AW116" s="0" t="n">
        <v>684.9934582552</v>
      </c>
      <c r="AX116" s="0" t="n">
        <v>708.6278458125</v>
      </c>
      <c r="AY116" s="0" t="n">
        <v>735.0441249268</v>
      </c>
      <c r="AZ116" s="0" t="n">
        <v>645.624122043</v>
      </c>
      <c r="BA116" s="0" t="n">
        <v>651.0510798879</v>
      </c>
      <c r="BB116" s="0" t="n">
        <v>659.3687881403</v>
      </c>
      <c r="BC116" s="0" t="n">
        <v>669.8111846516</v>
      </c>
      <c r="BD116" s="0" t="n">
        <v>681.7837182525</v>
      </c>
      <c r="BE116" s="0" t="n">
        <v>694.8180114411</v>
      </c>
      <c r="BF116" s="0" t="n">
        <v>708.532048926</v>
      </c>
      <c r="BG116" s="0" t="n">
        <v>722.5996780018</v>
      </c>
      <c r="BH116" s="0" t="n">
        <v>736.7307053251</v>
      </c>
      <c r="BI116" s="0" t="n">
        <v>750.6606556132</v>
      </c>
    </row>
    <row r="117" customFormat="false" ht="12.75" hidden="false" customHeight="false" outlineLevel="0" collapsed="false">
      <c r="A117" s="0" t="s">
        <v>437</v>
      </c>
      <c r="B117" s="0" t="n">
        <v>135</v>
      </c>
      <c r="C117" s="0" t="n">
        <v>187.3361196537</v>
      </c>
      <c r="D117" s="0" t="n">
        <v>240.0014906203</v>
      </c>
      <c r="E117" s="0" t="n">
        <v>294.0718179708</v>
      </c>
      <c r="F117" s="0" t="n">
        <v>350.7078997979</v>
      </c>
      <c r="G117" s="0" t="n">
        <v>410.8696806985</v>
      </c>
      <c r="H117" s="0" t="n">
        <v>475.2846525984</v>
      </c>
      <c r="I117" s="0" t="n">
        <v>544.4828300435</v>
      </c>
      <c r="J117" s="0" t="n">
        <v>618.8345557582</v>
      </c>
      <c r="K117" s="0" t="n">
        <v>698.5691710382</v>
      </c>
      <c r="L117" s="0" t="n">
        <v>783.762615289</v>
      </c>
      <c r="M117" s="0" t="n">
        <v>874.2774422075</v>
      </c>
      <c r="N117" s="0" t="n">
        <v>969.6223926446</v>
      </c>
      <c r="O117" s="0" t="n">
        <v>1068.6645073779</v>
      </c>
      <c r="P117" s="0" t="n">
        <v>1175.0355982319</v>
      </c>
      <c r="Q117" s="0" t="n">
        <v>1288.8584334082</v>
      </c>
      <c r="R117" s="0" t="n">
        <v>1409.6940427676</v>
      </c>
      <c r="S117" s="0" t="n">
        <v>1537.2494331807</v>
      </c>
      <c r="T117" s="0" t="n">
        <v>1671.3144012907</v>
      </c>
      <c r="U117" s="0" t="n">
        <v>1811.7225002539</v>
      </c>
      <c r="V117" s="0" t="n">
        <v>1958.3819143292</v>
      </c>
      <c r="W117" s="0" t="n">
        <v>2111.2060308664</v>
      </c>
      <c r="X117" s="0" t="n">
        <v>2270.1193207617</v>
      </c>
      <c r="Y117" s="0" t="n">
        <v>2435.0737794945</v>
      </c>
      <c r="Z117" s="0" t="n">
        <v>2606.0822213022</v>
      </c>
      <c r="AA117" s="0" t="n">
        <v>2783.2808703243</v>
      </c>
      <c r="AB117" s="0" t="n">
        <v>2967.0443889845</v>
      </c>
      <c r="AC117" s="0" t="n">
        <v>3158.1952877144</v>
      </c>
      <c r="AD117" s="0" t="n">
        <v>3358.3823863952</v>
      </c>
      <c r="AE117" s="0" t="n">
        <v>3570.7583718762</v>
      </c>
      <c r="AF117" s="0" t="n">
        <v>3762.0083288857</v>
      </c>
      <c r="AG117" s="0" t="n">
        <v>3961.0206873195</v>
      </c>
      <c r="AH117" s="0" t="n">
        <v>4166.8267430685</v>
      </c>
      <c r="AI117" s="0" t="n">
        <v>4378.6903581106</v>
      </c>
      <c r="AJ117" s="0" t="n">
        <v>4595.9952583371</v>
      </c>
      <c r="AK117" s="0" t="n">
        <v>4818.1746173353</v>
      </c>
      <c r="AL117" s="0" t="n">
        <v>5044.6580619234</v>
      </c>
      <c r="AM117" s="0" t="n">
        <v>5274.8172558047</v>
      </c>
      <c r="AN117" s="0" t="n">
        <v>5507.8916872505</v>
      </c>
      <c r="AO117" s="0" t="n">
        <v>5742.8710693826</v>
      </c>
      <c r="AP117" s="0" t="n">
        <v>5982.214913433</v>
      </c>
      <c r="AQ117" s="0" t="n">
        <v>6226.4349998832</v>
      </c>
      <c r="AR117" s="0" t="n">
        <v>6473.4256945902</v>
      </c>
      <c r="AS117" s="0" t="n">
        <v>6721.8009181365</v>
      </c>
      <c r="AT117" s="0" t="n">
        <v>6970.9184418299</v>
      </c>
      <c r="AU117" s="0" t="n">
        <v>7220.8279611314</v>
      </c>
      <c r="AV117" s="0" t="n">
        <v>7472.274411413</v>
      </c>
      <c r="AW117" s="0" t="n">
        <v>7726.8778702578</v>
      </c>
      <c r="AX117" s="0" t="n">
        <v>7987.6114048847</v>
      </c>
      <c r="AY117" s="0" t="n">
        <v>8259.7438875329</v>
      </c>
      <c r="AZ117" s="0" t="n">
        <v>8552.5167927835</v>
      </c>
      <c r="BA117" s="0" t="n">
        <v>8278.2962511857</v>
      </c>
      <c r="BB117" s="0" t="n">
        <v>8143.5065528023</v>
      </c>
      <c r="BC117" s="0" t="n">
        <v>8105.5031250656</v>
      </c>
      <c r="BD117" s="0" t="n">
        <v>8135.2744635778</v>
      </c>
      <c r="BE117" s="0" t="n">
        <v>8212.7168092606</v>
      </c>
      <c r="BF117" s="0" t="n">
        <v>8323.6172059057</v>
      </c>
      <c r="BG117" s="0" t="n">
        <v>8457.6729685454</v>
      </c>
      <c r="BH117" s="0" t="n">
        <v>8607.1697012055</v>
      </c>
      <c r="BI117" s="0" t="n">
        <v>8766.1011634904</v>
      </c>
    </row>
    <row r="118" customFormat="false" ht="12.75" hidden="false" customHeight="false" outlineLevel="0" collapsed="false">
      <c r="A118" s="0" t="s">
        <v>438</v>
      </c>
    </row>
    <row r="119" customFormat="false" ht="12.75" hidden="false" customHeight="false" outlineLevel="0" collapsed="false">
      <c r="A119" s="0" t="s">
        <v>439</v>
      </c>
      <c r="B119" s="0" t="n">
        <v>0.001</v>
      </c>
      <c r="C119" s="0" t="n">
        <v>0.001</v>
      </c>
      <c r="D119" s="0" t="n">
        <v>0.001</v>
      </c>
      <c r="E119" s="0" t="n">
        <v>0.001</v>
      </c>
      <c r="F119" s="0" t="n">
        <v>0.001</v>
      </c>
      <c r="G119" s="0" t="n">
        <v>0.001</v>
      </c>
      <c r="H119" s="0" t="n">
        <v>0.001</v>
      </c>
      <c r="I119" s="0" t="n">
        <v>0.001</v>
      </c>
      <c r="J119" s="0" t="n">
        <v>0.001</v>
      </c>
      <c r="K119" s="0" t="n">
        <v>0.001</v>
      </c>
      <c r="L119" s="0" t="n">
        <v>0.001</v>
      </c>
      <c r="M119" s="0" t="n">
        <v>0.001</v>
      </c>
      <c r="N119" s="0" t="n">
        <v>0.001</v>
      </c>
      <c r="O119" s="0" t="n">
        <v>0.001</v>
      </c>
      <c r="P119" s="0" t="n">
        <v>0.001</v>
      </c>
      <c r="Q119" s="0" t="n">
        <v>0.001</v>
      </c>
      <c r="R119" s="0" t="n">
        <v>0.001</v>
      </c>
      <c r="S119" s="0" t="n">
        <v>0.001</v>
      </c>
      <c r="T119" s="0" t="n">
        <v>0.001</v>
      </c>
      <c r="U119" s="0" t="n">
        <v>0.001</v>
      </c>
      <c r="V119" s="0" t="n">
        <v>0.001</v>
      </c>
      <c r="W119" s="0" t="n">
        <v>0.001</v>
      </c>
      <c r="X119" s="0" t="n">
        <v>0.001</v>
      </c>
      <c r="Y119" s="0" t="n">
        <v>0.001</v>
      </c>
      <c r="Z119" s="0" t="n">
        <v>0.001</v>
      </c>
      <c r="AA119" s="0" t="n">
        <v>0.001</v>
      </c>
      <c r="AB119" s="0" t="n">
        <v>0.001</v>
      </c>
      <c r="AC119" s="0" t="n">
        <v>0.001</v>
      </c>
      <c r="AD119" s="0" t="n">
        <v>0.001</v>
      </c>
      <c r="AE119" s="0" t="n">
        <v>0.001</v>
      </c>
      <c r="AF119" s="0" t="n">
        <v>0.001</v>
      </c>
      <c r="AG119" s="0" t="n">
        <v>0.001</v>
      </c>
      <c r="AH119" s="0" t="n">
        <v>0.001</v>
      </c>
      <c r="AI119" s="0" t="n">
        <v>0.001</v>
      </c>
      <c r="AJ119" s="0" t="n">
        <v>0.001</v>
      </c>
      <c r="AK119" s="0" t="n">
        <v>0.001</v>
      </c>
      <c r="AL119" s="0" t="n">
        <v>0.001</v>
      </c>
      <c r="AM119" s="0" t="n">
        <v>0.001</v>
      </c>
      <c r="AN119" s="0" t="n">
        <v>0.001</v>
      </c>
      <c r="AO119" s="0" t="n">
        <v>0.001</v>
      </c>
      <c r="AP119" s="0" t="n">
        <v>0.001</v>
      </c>
      <c r="AQ119" s="0" t="n">
        <v>0.001</v>
      </c>
      <c r="AR119" s="0" t="n">
        <v>0.001</v>
      </c>
      <c r="AS119" s="0" t="n">
        <v>0.001</v>
      </c>
      <c r="AT119" s="0" t="n">
        <v>0.001</v>
      </c>
      <c r="AU119" s="0" t="n">
        <v>0.001</v>
      </c>
      <c r="AV119" s="0" t="n">
        <v>0.001</v>
      </c>
      <c r="AW119" s="0" t="n">
        <v>0.001</v>
      </c>
      <c r="AX119" s="0" t="n">
        <v>0.001</v>
      </c>
      <c r="AY119" s="0" t="n">
        <v>0.001</v>
      </c>
      <c r="AZ119" s="0" t="n">
        <v>0.001</v>
      </c>
      <c r="BA119" s="0" t="n">
        <v>0.001</v>
      </c>
      <c r="BB119" s="0" t="n">
        <v>0.001</v>
      </c>
      <c r="BC119" s="0" t="n">
        <v>0.001</v>
      </c>
      <c r="BD119" s="0" t="n">
        <v>0.001</v>
      </c>
      <c r="BE119" s="0" t="n">
        <v>0.001</v>
      </c>
      <c r="BF119" s="0" t="n">
        <v>0.001</v>
      </c>
      <c r="BG119" s="0" t="n">
        <v>0.001</v>
      </c>
      <c r="BH119" s="0" t="n">
        <v>0.001</v>
      </c>
      <c r="BI119" s="0" t="n">
        <v>0.001</v>
      </c>
    </row>
    <row r="120" customFormat="false" ht="12.75" hidden="false" customHeight="false" outlineLevel="0" collapsed="false">
      <c r="A120" s="0" t="s">
        <v>440</v>
      </c>
      <c r="B120" s="0" t="n">
        <v>0.141293304</v>
      </c>
      <c r="C120" s="0" t="n">
        <v>0.12697895</v>
      </c>
      <c r="D120" s="0" t="n">
        <v>0.1197258415</v>
      </c>
      <c r="E120" s="0" t="n">
        <v>0.1156376558</v>
      </c>
      <c r="F120" s="0" t="n">
        <v>0.1130960816</v>
      </c>
      <c r="G120" s="0" t="n">
        <v>0.1113502469</v>
      </c>
      <c r="H120" s="0" t="n">
        <v>0.110029275</v>
      </c>
      <c r="I120" s="0" t="n">
        <v>0.1089439496</v>
      </c>
      <c r="J120" s="0" t="n">
        <v>0.1079972405</v>
      </c>
      <c r="K120" s="0" t="n">
        <v>0.1071417199</v>
      </c>
      <c r="L120" s="0" t="n">
        <v>0.1063594656</v>
      </c>
      <c r="M120" s="0" t="n">
        <v>0.1056541745</v>
      </c>
      <c r="N120" s="0" t="n">
        <v>0.1050515787</v>
      </c>
      <c r="O120" s="0" t="n">
        <v>0.1046081608</v>
      </c>
      <c r="P120" s="0" t="n">
        <v>0.1040601246</v>
      </c>
      <c r="Q120" s="0" t="n">
        <v>0.1034323745</v>
      </c>
      <c r="R120" s="0" t="n">
        <v>0.1027728279</v>
      </c>
      <c r="S120" s="0" t="n">
        <v>0.1021079147</v>
      </c>
      <c r="T120" s="0" t="n">
        <v>0.1014520936</v>
      </c>
      <c r="U120" s="0" t="n">
        <v>0.1008131525</v>
      </c>
      <c r="V120" s="0" t="n">
        <v>0.1001931838</v>
      </c>
      <c r="W120" s="0" t="n">
        <v>0.099592792</v>
      </c>
      <c r="X120" s="0" t="n">
        <v>0.0990113924</v>
      </c>
      <c r="Y120" s="0" t="n">
        <v>0.0984471538</v>
      </c>
      <c r="Z120" s="0" t="n">
        <v>0.0978965783</v>
      </c>
      <c r="AA120" s="0" t="n">
        <v>0.0973535917</v>
      </c>
      <c r="AB120" s="0" t="n">
        <v>0.0968078731</v>
      </c>
      <c r="AC120" s="0" t="n">
        <v>0.0962419456</v>
      </c>
      <c r="AD120" s="0" t="n">
        <v>0.0956262572</v>
      </c>
      <c r="AE120" s="0" t="n">
        <v>0.0949111249</v>
      </c>
      <c r="AF120" s="0" t="n">
        <v>0.0946982935</v>
      </c>
      <c r="AG120" s="0" t="n">
        <v>0.0944239817</v>
      </c>
      <c r="AH120" s="0" t="n">
        <v>0.0941104383</v>
      </c>
      <c r="AI120" s="0" t="n">
        <v>0.0937724237</v>
      </c>
      <c r="AJ120" s="0" t="n">
        <v>0.0934203061</v>
      </c>
      <c r="AK120" s="0" t="n">
        <v>0.0930618742</v>
      </c>
      <c r="AL120" s="0" t="n">
        <v>0.092703506</v>
      </c>
      <c r="AM120" s="0" t="n">
        <v>0.0923510823</v>
      </c>
      <c r="AN120" s="0" t="n">
        <v>0.0920109124</v>
      </c>
      <c r="AO120" s="0" t="n">
        <v>0.0916909153</v>
      </c>
      <c r="AP120" s="0" t="n">
        <v>0.091360471</v>
      </c>
      <c r="AQ120" s="0" t="n">
        <v>0.0910139863</v>
      </c>
      <c r="AR120" s="0" t="n">
        <v>0.0906725238</v>
      </c>
      <c r="AS120" s="0" t="n">
        <v>0.0903470195</v>
      </c>
      <c r="AT120" s="0" t="n">
        <v>0.0900399538</v>
      </c>
      <c r="AU120" s="0" t="n">
        <v>0.0897473842</v>
      </c>
      <c r="AV120" s="0" t="n">
        <v>0.0894600974</v>
      </c>
      <c r="AW120" s="0" t="n">
        <v>0.089163118</v>
      </c>
      <c r="AX120" s="0" t="n">
        <v>0.0888330666</v>
      </c>
      <c r="AY120" s="0" t="n">
        <v>0.088432776</v>
      </c>
      <c r="AZ120" s="0" t="n">
        <v>0.0879023262</v>
      </c>
      <c r="BA120" s="0" t="n">
        <v>0.0915470352</v>
      </c>
      <c r="BB120" s="0" t="n">
        <v>0.0942192775</v>
      </c>
      <c r="BC120" s="0" t="n">
        <v>0.0961261998</v>
      </c>
      <c r="BD120" s="0" t="n">
        <v>0.0974516609</v>
      </c>
      <c r="BE120" s="0" t="n">
        <v>0.0983466966</v>
      </c>
      <c r="BF120" s="0" t="n">
        <v>0.0989300167</v>
      </c>
      <c r="BG120" s="0" t="n">
        <v>0.0992929383</v>
      </c>
      <c r="BH120" s="0" t="n">
        <v>0.0995054013</v>
      </c>
      <c r="BI120" s="0" t="n">
        <v>0.0996214013</v>
      </c>
    </row>
    <row r="121" customFormat="false" ht="12.75" hidden="false" customHeight="false" outlineLevel="0" collapsed="false">
      <c r="A121" s="0" t="s">
        <v>441</v>
      </c>
      <c r="B121" s="0" t="s">
        <v>333</v>
      </c>
    </row>
    <row r="122" customFormat="false" ht="12.75" hidden="false" customHeight="false" outlineLevel="0" collapsed="false">
      <c r="A122" s="0" t="s">
        <v>340</v>
      </c>
    </row>
    <row r="123" customFormat="false" ht="12.75" hidden="false" customHeight="false" outlineLevel="0" collapsed="false">
      <c r="A123" s="0" t="s">
        <v>442</v>
      </c>
      <c r="B123" s="0" t="n">
        <v>41.552345042</v>
      </c>
      <c r="C123" s="0" t="n">
        <v>52.6107340518</v>
      </c>
      <c r="D123" s="0" t="n">
        <v>64.1243892046</v>
      </c>
      <c r="E123" s="0" t="n">
        <v>76.2780254432</v>
      </c>
      <c r="F123" s="0" t="n">
        <v>89.2063947937</v>
      </c>
      <c r="G123" s="0" t="n">
        <v>103.0018740558</v>
      </c>
      <c r="H123" s="0" t="n">
        <v>117.7259424953</v>
      </c>
      <c r="I123" s="0" t="n">
        <v>133.4200828782</v>
      </c>
      <c r="J123" s="0" t="n">
        <v>150.115526084</v>
      </c>
      <c r="K123" s="0" t="n">
        <v>167.8427675784</v>
      </c>
      <c r="L123" s="0" t="n">
        <v>186.6428074457</v>
      </c>
      <c r="M123" s="0" t="n">
        <v>206.5835227703</v>
      </c>
      <c r="N123" s="0" t="n">
        <v>227.7874238352</v>
      </c>
      <c r="O123" s="0" t="n">
        <v>250.4690106353</v>
      </c>
      <c r="P123" s="0" t="n">
        <v>274.569044774</v>
      </c>
      <c r="Q123" s="0" t="n">
        <v>300.010404959</v>
      </c>
      <c r="R123" s="0" t="n">
        <v>326.7382111055</v>
      </c>
      <c r="S123" s="0" t="n">
        <v>354.7102430043</v>
      </c>
      <c r="T123" s="0" t="n">
        <v>383.8910185827</v>
      </c>
      <c r="U123" s="0" t="n">
        <v>414.2532441525</v>
      </c>
      <c r="V123" s="0" t="n">
        <v>445.7674349473</v>
      </c>
      <c r="W123" s="0" t="n">
        <v>478.4004606887</v>
      </c>
      <c r="X123" s="0" t="n">
        <v>512.1136863139</v>
      </c>
      <c r="Y123" s="0" t="n">
        <v>546.859979713</v>
      </c>
      <c r="Z123" s="0" t="n">
        <v>582.5784151311</v>
      </c>
      <c r="AA123" s="0" t="n">
        <v>619.1846513699</v>
      </c>
      <c r="AB123" s="0" t="n">
        <v>656.5534297477</v>
      </c>
      <c r="AC123" s="0" t="n">
        <v>694.4869717181</v>
      </c>
      <c r="AD123" s="0" t="n">
        <v>732.6586420423</v>
      </c>
      <c r="AE123" s="0" t="n">
        <v>772.0517598684</v>
      </c>
      <c r="AF123" s="0" t="n">
        <v>812.8712766951</v>
      </c>
      <c r="AG123" s="0" t="n">
        <v>854.9412936416</v>
      </c>
      <c r="AH123" s="0" t="n">
        <v>898.1179132902</v>
      </c>
      <c r="AI123" s="0" t="n">
        <v>942.2752109796</v>
      </c>
      <c r="AJ123" s="0" t="n">
        <v>987.2985941521</v>
      </c>
      <c r="AK123" s="0" t="n">
        <v>1033.0828107991</v>
      </c>
      <c r="AL123" s="0" t="n">
        <v>1079.533335328</v>
      </c>
      <c r="AM123" s="0" t="n">
        <v>1126.5709946709</v>
      </c>
      <c r="AN123" s="0" t="n">
        <v>1174.1408298178</v>
      </c>
      <c r="AO123" s="0" t="n">
        <v>1222.2326807035</v>
      </c>
      <c r="AP123" s="0" t="n">
        <v>1270.6598161854</v>
      </c>
      <c r="AQ123" s="0" t="n">
        <v>1319.1531399878</v>
      </c>
      <c r="AR123" s="0" t="n">
        <v>1367.5420468031</v>
      </c>
      <c r="AS123" s="0" t="n">
        <v>1415.7272980654</v>
      </c>
      <c r="AT123" s="0" t="n">
        <v>1463.6440803597</v>
      </c>
      <c r="AU123" s="0" t="n">
        <v>1511.2212358338</v>
      </c>
      <c r="AV123" s="0" t="n">
        <v>1558.3364201444</v>
      </c>
      <c r="AW123" s="0" t="n">
        <v>1604.7591254086</v>
      </c>
      <c r="AX123" s="0" t="n">
        <v>1650.0655614111</v>
      </c>
      <c r="AY123" s="0" t="n">
        <v>1693.5005433456</v>
      </c>
      <c r="AZ123" s="0" t="n">
        <v>1854.1000427902</v>
      </c>
      <c r="BA123" s="0" t="n">
        <v>1869.6851524987</v>
      </c>
      <c r="BB123" s="0" t="n">
        <v>1893.5719044028</v>
      </c>
      <c r="BC123" s="0" t="n">
        <v>1923.5603251532</v>
      </c>
      <c r="BD123" s="0" t="n">
        <v>1957.9429857508</v>
      </c>
      <c r="BE123" s="0" t="n">
        <v>1995.3748020872</v>
      </c>
      <c r="BF123" s="0" t="n">
        <v>2034.7587046081</v>
      </c>
      <c r="BG123" s="0" t="n">
        <v>2075.1580496463</v>
      </c>
      <c r="BH123" s="0" t="n">
        <v>2115.7394614464</v>
      </c>
      <c r="BI123" s="0" t="n">
        <v>2155.7434212482</v>
      </c>
    </row>
    <row r="124" customFormat="false" ht="12.75" hidden="false" customHeight="false" outlineLevel="0" collapsed="false">
      <c r="A124" s="0" t="s">
        <v>443</v>
      </c>
      <c r="B124" s="0" t="s">
        <v>333</v>
      </c>
    </row>
    <row r="125" customFormat="false" ht="12.75" hidden="false" customHeight="false" outlineLevel="0" collapsed="false">
      <c r="A125" s="0" t="s">
        <v>444</v>
      </c>
      <c r="B125" s="0" t="s">
        <v>333</v>
      </c>
    </row>
    <row r="126" customFormat="false" ht="12.75" hidden="false" customHeight="false" outlineLevel="0" collapsed="false">
      <c r="A126" s="0" t="s">
        <v>445</v>
      </c>
      <c r="B126" s="0" t="n">
        <v>6.0766810532</v>
      </c>
      <c r="C126" s="0" t="n">
        <v>7.2641766655</v>
      </c>
      <c r="D126" s="0" t="n">
        <v>8.4240492815</v>
      </c>
      <c r="E126" s="0" t="n">
        <v>9.5979624719</v>
      </c>
      <c r="F126" s="0" t="n">
        <v>10.813486942</v>
      </c>
      <c r="G126" s="0" t="n">
        <v>12.0886327232</v>
      </c>
      <c r="H126" s="0" t="n">
        <v>13.4353062669</v>
      </c>
      <c r="I126" s="0" t="n">
        <v>14.8617151137</v>
      </c>
      <c r="J126" s="0" t="n">
        <v>16.3740599884</v>
      </c>
      <c r="K126" s="0" t="n">
        <v>17.977864718</v>
      </c>
      <c r="L126" s="0" t="n">
        <v>19.6792894975</v>
      </c>
      <c r="M126" s="0" t="n">
        <v>21.4868482243</v>
      </c>
      <c r="N126" s="0" t="n">
        <v>23.4141874585</v>
      </c>
      <c r="O126" s="0" t="n">
        <v>25.4837167736</v>
      </c>
      <c r="P126" s="0" t="n">
        <v>27.6894800713</v>
      </c>
      <c r="Q126" s="0" t="n">
        <v>30.0240522184</v>
      </c>
      <c r="R126" s="0" t="n">
        <v>32.4824613102</v>
      </c>
      <c r="S126" s="0" t="n">
        <v>35.0610727775</v>
      </c>
      <c r="T126" s="0" t="n">
        <v>37.7569199273</v>
      </c>
      <c r="U126" s="0" t="n">
        <v>40.5678027646</v>
      </c>
      <c r="V126" s="0" t="n">
        <v>43.4912463948</v>
      </c>
      <c r="W126" s="0" t="n">
        <v>46.5243600127</v>
      </c>
      <c r="X126" s="0" t="n">
        <v>49.6636612897</v>
      </c>
      <c r="Y126" s="0" t="n">
        <v>52.9047944892</v>
      </c>
      <c r="Z126" s="0" t="n">
        <v>56.2420292736</v>
      </c>
      <c r="AA126" s="0" t="n">
        <v>59.6673466002</v>
      </c>
      <c r="AB126" s="0" t="n">
        <v>63.1687720255</v>
      </c>
      <c r="AC126" s="0" t="n">
        <v>66.727362761</v>
      </c>
      <c r="AD126" s="0" t="n">
        <v>70.3118342101</v>
      </c>
      <c r="AE126" s="0" t="n">
        <v>74.0165464384</v>
      </c>
      <c r="AF126" s="0" t="n">
        <v>77.8608911618</v>
      </c>
      <c r="AG126" s="0" t="n">
        <v>81.8277562739</v>
      </c>
      <c r="AH126" s="0" t="n">
        <v>85.9031558127</v>
      </c>
      <c r="AI126" s="0" t="n">
        <v>90.074862572</v>
      </c>
      <c r="AJ126" s="0" t="n">
        <v>94.3317587985</v>
      </c>
      <c r="AK126" s="0" t="n">
        <v>98.6636371442</v>
      </c>
      <c r="AL126" s="0" t="n">
        <v>103.0613272818</v>
      </c>
      <c r="AM126" s="0" t="n">
        <v>107.5171333864</v>
      </c>
      <c r="AN126" s="0" t="n">
        <v>112.0256764097</v>
      </c>
      <c r="AO126" s="0" t="n">
        <v>116.5858546356</v>
      </c>
      <c r="AP126" s="0" t="n">
        <v>121.1797283759</v>
      </c>
      <c r="AQ126" s="0" t="n">
        <v>125.7815196302</v>
      </c>
      <c r="AR126" s="0" t="n">
        <v>130.3748574387</v>
      </c>
      <c r="AS126" s="0" t="n">
        <v>134.9501822217</v>
      </c>
      <c r="AT126" s="0" t="n">
        <v>139.5012198201</v>
      </c>
      <c r="AU126" s="0" t="n">
        <v>144.0210947829</v>
      </c>
      <c r="AV126" s="0" t="n">
        <v>148.4980582253</v>
      </c>
      <c r="AW126" s="0" t="n">
        <v>152.9100610502</v>
      </c>
      <c r="AX126" s="0" t="n">
        <v>157.2166471116</v>
      </c>
      <c r="AY126" s="0" t="n">
        <v>161.3457989328</v>
      </c>
      <c r="AZ126" s="0" t="n">
        <v>176.6378737456</v>
      </c>
      <c r="BA126" s="0" t="n">
        <v>178.114956241</v>
      </c>
      <c r="BB126" s="0" t="n">
        <v>180.3837738069</v>
      </c>
      <c r="BC126" s="0" t="n">
        <v>183.2345697329</v>
      </c>
      <c r="BD126" s="0" t="n">
        <v>186.5045632975</v>
      </c>
      <c r="BE126" s="0" t="n">
        <v>190.0655278986</v>
      </c>
      <c r="BF126" s="0" t="n">
        <v>193.8128878498</v>
      </c>
      <c r="BG126" s="0" t="n">
        <v>197.6573671087</v>
      </c>
      <c r="BH126" s="0" t="n">
        <v>201.5195395484</v>
      </c>
      <c r="BI126" s="0" t="n">
        <v>205.3270239443</v>
      </c>
    </row>
    <row r="127" customFormat="false" ht="12.75" hidden="false" customHeight="false" outlineLevel="0" collapsed="false">
      <c r="A127" s="0" t="s">
        <v>446</v>
      </c>
      <c r="B127" s="0" t="s">
        <v>333</v>
      </c>
    </row>
    <row r="128" customFormat="false" ht="12.75" hidden="false" customHeight="false" outlineLevel="0" collapsed="false">
      <c r="A128" s="0" t="s">
        <v>447</v>
      </c>
      <c r="B128" s="0" t="n">
        <v>0.788275796</v>
      </c>
      <c r="C128" s="0" t="n">
        <v>0.9634237214</v>
      </c>
      <c r="D128" s="0" t="n">
        <v>1.1085433404</v>
      </c>
      <c r="E128" s="0" t="n">
        <v>1.2361694701</v>
      </c>
      <c r="F128" s="0" t="n">
        <v>1.3526768227</v>
      </c>
      <c r="G128" s="0" t="n">
        <v>1.461465036</v>
      </c>
      <c r="H128" s="0" t="n">
        <v>1.56443131</v>
      </c>
      <c r="I128" s="0" t="n">
        <v>1.6626965654</v>
      </c>
      <c r="J128" s="0" t="n">
        <v>1.7569803794</v>
      </c>
      <c r="K128" s="0" t="n">
        <v>1.847804625</v>
      </c>
      <c r="L128" s="0" t="n">
        <v>1.9356153</v>
      </c>
      <c r="M128" s="0" t="n">
        <v>2.0208724343</v>
      </c>
      <c r="N128" s="0" t="n">
        <v>2.1041428042</v>
      </c>
      <c r="O128" s="0" t="n">
        <v>2.1861764762</v>
      </c>
      <c r="P128" s="0" t="n">
        <v>2.2665110609</v>
      </c>
      <c r="Q128" s="0" t="n">
        <v>2.3447815011</v>
      </c>
      <c r="R128" s="0" t="n">
        <v>2.4208206729</v>
      </c>
      <c r="S128" s="0" t="n">
        <v>2.4945704803</v>
      </c>
      <c r="T128" s="0" t="n">
        <v>2.5660326162</v>
      </c>
      <c r="U128" s="0" t="n">
        <v>2.6352530859</v>
      </c>
      <c r="V128" s="0" t="n">
        <v>2.7022851402</v>
      </c>
      <c r="W128" s="0" t="n">
        <v>2.7671836769</v>
      </c>
      <c r="X128" s="0" t="n">
        <v>2.8300007483</v>
      </c>
      <c r="Y128" s="0" t="n">
        <v>2.8907806527</v>
      </c>
      <c r="Z128" s="0" t="n">
        <v>2.9495530321</v>
      </c>
      <c r="AA128" s="0" t="n">
        <v>3.006321834</v>
      </c>
      <c r="AB128" s="0" t="n">
        <v>3.0610467708</v>
      </c>
      <c r="AC128" s="0" t="n">
        <v>3.1136117466</v>
      </c>
      <c r="AD128" s="0" t="n">
        <v>3.1637711927</v>
      </c>
      <c r="AE128" s="0" t="n">
        <v>3.2129690698</v>
      </c>
      <c r="AF128" s="0" t="n">
        <v>3.2614586696</v>
      </c>
      <c r="AG128" s="0" t="n">
        <v>3.3090219333</v>
      </c>
      <c r="AH128" s="0" t="n">
        <v>3.3555203343</v>
      </c>
      <c r="AI128" s="0" t="n">
        <v>3.4008647343</v>
      </c>
      <c r="AJ128" s="0" t="n">
        <v>3.4449991524</v>
      </c>
      <c r="AK128" s="0" t="n">
        <v>3.4878923255</v>
      </c>
      <c r="AL128" s="0" t="n">
        <v>3.529533937</v>
      </c>
      <c r="AM128" s="0" t="n">
        <v>3.5699342099</v>
      </c>
      <c r="AN128" s="0" t="n">
        <v>3.6091268108</v>
      </c>
      <c r="AO128" s="0" t="n">
        <v>3.6471800365</v>
      </c>
      <c r="AP128" s="0" t="n">
        <v>3.6840237786</v>
      </c>
      <c r="AQ128" s="0" t="n">
        <v>3.7195429756</v>
      </c>
      <c r="AR128" s="0" t="n">
        <v>3.7537114599</v>
      </c>
      <c r="AS128" s="0" t="n">
        <v>3.7865580208</v>
      </c>
      <c r="AT128" s="0" t="n">
        <v>3.8181328508</v>
      </c>
      <c r="AU128" s="0" t="n">
        <v>3.8484781167</v>
      </c>
      <c r="AV128" s="0" t="n">
        <v>3.8776015396</v>
      </c>
      <c r="AW128" s="0" t="n">
        <v>3.9054474274</v>
      </c>
      <c r="AX128" s="0" t="n">
        <v>3.9318561384</v>
      </c>
      <c r="AY128" s="0" t="n">
        <v>3.9564994639</v>
      </c>
      <c r="AZ128" s="0" t="n">
        <v>4.0425241525</v>
      </c>
      <c r="BA128" s="0" t="n">
        <v>4.0504313478</v>
      </c>
      <c r="BB128" s="0" t="n">
        <v>4.0624488237</v>
      </c>
      <c r="BC128" s="0" t="n">
        <v>4.0773343164</v>
      </c>
      <c r="BD128" s="0" t="n">
        <v>4.0941232965</v>
      </c>
      <c r="BE128" s="0" t="n">
        <v>4.1120713275</v>
      </c>
      <c r="BF128" s="0" t="n">
        <v>4.1305957245</v>
      </c>
      <c r="BG128" s="0" t="n">
        <v>4.1492280145</v>
      </c>
      <c r="BH128" s="0" t="n">
        <v>4.1675810815</v>
      </c>
      <c r="BI128" s="0" t="n">
        <v>4.1853297729</v>
      </c>
    </row>
    <row r="129" customFormat="false" ht="12.75" hidden="false" customHeight="false" outlineLevel="0" collapsed="false">
      <c r="A129" s="0" t="s">
        <v>448</v>
      </c>
      <c r="B129" s="0" t="n">
        <v>123452.430026893</v>
      </c>
    </row>
    <row r="130" customFormat="false" ht="12.75" hidden="false" customHeight="false" outlineLevel="0" collapsed="false">
      <c r="A130" s="0" t="s">
        <v>449</v>
      </c>
    </row>
    <row r="131" customFormat="false" ht="12.75" hidden="false" customHeight="false" outlineLevel="0" collapsed="false">
      <c r="A131" s="0" t="s">
        <v>450</v>
      </c>
      <c r="B131" s="0" t="n">
        <v>0.34123721</v>
      </c>
      <c r="C131" s="0" t="n">
        <v>0.3296886542</v>
      </c>
      <c r="D131" s="0" t="n">
        <v>0.3221169118</v>
      </c>
      <c r="E131" s="0" t="n">
        <v>0.3170578165</v>
      </c>
      <c r="F131" s="0" t="n">
        <v>0.3135985899</v>
      </c>
      <c r="G131" s="0" t="n">
        <v>0.3111897389</v>
      </c>
      <c r="H131" s="0" t="n">
        <v>0.3094942483</v>
      </c>
      <c r="I131" s="0" t="n">
        <v>0.3082908597</v>
      </c>
      <c r="J131" s="0" t="n">
        <v>0.307413461</v>
      </c>
      <c r="K131" s="0" t="n">
        <v>0.3067089201</v>
      </c>
      <c r="L131" s="0" t="n">
        <v>0.3059993179</v>
      </c>
      <c r="M131" s="0" t="n">
        <v>0.3050353164</v>
      </c>
      <c r="N131" s="0" t="n">
        <v>0.3034233774</v>
      </c>
      <c r="O131" s="0" t="n">
        <v>0.3028370995</v>
      </c>
      <c r="P131" s="0" t="n">
        <v>0.3023653127</v>
      </c>
      <c r="Q131" s="0" t="n">
        <v>0.3018753821</v>
      </c>
      <c r="R131" s="0" t="n">
        <v>0.3014026425</v>
      </c>
      <c r="S131" s="0" t="n">
        <v>0.3009630641</v>
      </c>
      <c r="T131" s="0" t="n">
        <v>0.3005623012</v>
      </c>
      <c r="U131" s="0" t="n">
        <v>0.300211045</v>
      </c>
      <c r="V131" s="0" t="n">
        <v>0.2999087879</v>
      </c>
      <c r="W131" s="0" t="n">
        <v>0.299657617</v>
      </c>
      <c r="X131" s="0" t="n">
        <v>0.2994646433</v>
      </c>
      <c r="Y131" s="0" t="n">
        <v>0.2993457735</v>
      </c>
      <c r="Z131" s="0" t="n">
        <v>0.299332054</v>
      </c>
      <c r="AA131" s="0" t="n">
        <v>0.2994805779</v>
      </c>
      <c r="AB131" s="0" t="n">
        <v>0.2998932657</v>
      </c>
      <c r="AC131" s="0" t="n">
        <v>0.3007489624</v>
      </c>
      <c r="AD131" s="0" t="n">
        <v>0.3023574824</v>
      </c>
      <c r="AE131" s="0" t="n">
        <v>0.2998875928</v>
      </c>
      <c r="AF131" s="0" t="n">
        <v>0.2997256622</v>
      </c>
      <c r="AG131" s="0" t="n">
        <v>0.2995258744</v>
      </c>
      <c r="AH131" s="0" t="n">
        <v>0.2993099678</v>
      </c>
      <c r="AI131" s="0" t="n">
        <v>0.2990899542</v>
      </c>
      <c r="AJ131" s="0" t="n">
        <v>0.2988711295</v>
      </c>
      <c r="AK131" s="0" t="n">
        <v>0.2986527713</v>
      </c>
      <c r="AL131" s="0" t="n">
        <v>0.2984270145</v>
      </c>
      <c r="AM131" s="0" t="n">
        <v>0.2981757957</v>
      </c>
      <c r="AN131" s="0" t="n">
        <v>0.2978651478</v>
      </c>
      <c r="AO131" s="0" t="n">
        <v>0.2977506861</v>
      </c>
      <c r="AP131" s="0" t="n">
        <v>0.2977681858</v>
      </c>
      <c r="AQ131" s="0" t="n">
        <v>0.2977657761</v>
      </c>
      <c r="AR131" s="0" t="n">
        <v>0.2977613655</v>
      </c>
      <c r="AS131" s="0" t="n">
        <v>0.2977820922</v>
      </c>
      <c r="AT131" s="0" t="n">
        <v>0.2978636346</v>
      </c>
      <c r="AU131" s="0" t="n">
        <v>0.2980567279</v>
      </c>
      <c r="AV131" s="0" t="n">
        <v>0.2984420995</v>
      </c>
      <c r="AW131" s="0" t="n">
        <v>0.2991561023</v>
      </c>
      <c r="AX131" s="0" t="n">
        <v>0.300432368</v>
      </c>
      <c r="AY131" s="0" t="n">
        <v>0.302668563</v>
      </c>
      <c r="AZ131" s="0" t="n">
        <v>0.2582781457</v>
      </c>
      <c r="BA131" s="0" t="n">
        <v>0.2582781457</v>
      </c>
      <c r="BB131" s="0" t="n">
        <v>0.2582781457</v>
      </c>
      <c r="BC131" s="0" t="n">
        <v>0.2582781457</v>
      </c>
      <c r="BD131" s="0" t="n">
        <v>0.2582781457</v>
      </c>
      <c r="BE131" s="0" t="n">
        <v>0.2582781457</v>
      </c>
      <c r="BF131" s="0" t="n">
        <v>0.2582781457</v>
      </c>
      <c r="BG131" s="0" t="n">
        <v>0.2582781457</v>
      </c>
      <c r="BH131" s="0" t="n">
        <v>0.2582781457</v>
      </c>
      <c r="BI131" s="0" t="n">
        <v>0.2582781457</v>
      </c>
    </row>
    <row r="132" customFormat="false" ht="12.75" hidden="false" customHeight="false" outlineLevel="0" collapsed="false">
      <c r="A132" s="0" t="s">
        <v>451</v>
      </c>
      <c r="B132" s="0" t="n">
        <v>74.4884724649</v>
      </c>
      <c r="C132" s="0" t="n">
        <v>88.8801256929</v>
      </c>
      <c r="D132" s="0" t="n">
        <v>102.6743337371</v>
      </c>
      <c r="E132" s="0" t="n">
        <v>116.3205446801</v>
      </c>
      <c r="F132" s="0" t="n">
        <v>130.0916439712</v>
      </c>
      <c r="G132" s="0" t="n">
        <v>144.1369443627</v>
      </c>
      <c r="H132" s="0" t="n">
        <v>158.5232873872</v>
      </c>
      <c r="I132" s="0" t="n">
        <v>173.2630866846</v>
      </c>
      <c r="J132" s="0" t="n">
        <v>188.3326395512</v>
      </c>
      <c r="K132" s="0" t="n">
        <v>203.6842193729</v>
      </c>
      <c r="L132" s="0" t="n">
        <v>219.2550427207</v>
      </c>
      <c r="M132" s="0" t="n">
        <v>234.9762274862</v>
      </c>
      <c r="N132" s="0" t="n">
        <v>250.7858586913</v>
      </c>
      <c r="O132" s="0" t="n">
        <v>247.5246451903</v>
      </c>
      <c r="P132" s="0" t="n">
        <v>241.3365290605</v>
      </c>
      <c r="Q132" s="0" t="n">
        <v>235.303115834</v>
      </c>
      <c r="R132" s="0" t="n">
        <v>229.4205379381</v>
      </c>
      <c r="S132" s="0" t="n">
        <v>223.6850244897</v>
      </c>
      <c r="T132" s="0" t="n">
        <v>218.0928988774</v>
      </c>
      <c r="U132" s="0" t="n">
        <v>212.6405764055</v>
      </c>
      <c r="V132" s="0" t="n">
        <v>207.3245619954</v>
      </c>
      <c r="W132" s="0" t="n">
        <v>202.1414479455</v>
      </c>
      <c r="X132" s="0" t="n">
        <v>197.0879117468</v>
      </c>
      <c r="Y132" s="0" t="n">
        <v>192.1607139532</v>
      </c>
      <c r="Z132" s="0" t="n">
        <v>187.3566961043</v>
      </c>
      <c r="AA132" s="0" t="n">
        <v>182.6727787017</v>
      </c>
      <c r="AB132" s="0" t="n">
        <v>178.1059592342</v>
      </c>
      <c r="AC132" s="0" t="n">
        <v>173.6533102533</v>
      </c>
      <c r="AD132" s="0" t="n">
        <v>169.311977497</v>
      </c>
      <c r="AE132" s="0" t="n">
        <v>229.2020727148</v>
      </c>
      <c r="AF132" s="0" t="n">
        <v>223.472020897</v>
      </c>
      <c r="AG132" s="0" t="n">
        <v>217.8852203745</v>
      </c>
      <c r="AH132" s="0" t="n">
        <v>212.4380898652</v>
      </c>
      <c r="AI132" s="0" t="n">
        <v>207.1271376185</v>
      </c>
      <c r="AJ132" s="0" t="n">
        <v>201.9489591781</v>
      </c>
      <c r="AK132" s="0" t="n">
        <v>196.9002351986</v>
      </c>
      <c r="AL132" s="0" t="n">
        <v>191.9777293187</v>
      </c>
      <c r="AM132" s="0" t="n">
        <v>187.1782860857</v>
      </c>
      <c r="AN132" s="0" t="n">
        <v>182.4988289336</v>
      </c>
      <c r="AO132" s="0" t="n">
        <v>170.6051268899</v>
      </c>
      <c r="AP132" s="0" t="n">
        <v>155.3704558193</v>
      </c>
      <c r="AQ132" s="0" t="n">
        <v>143.2478713555</v>
      </c>
      <c r="AR132" s="0" t="n">
        <v>134.1357425179</v>
      </c>
      <c r="AS132" s="0" t="n">
        <v>127.5683179426</v>
      </c>
      <c r="AT132" s="0" t="n">
        <v>122.9309575615</v>
      </c>
      <c r="AU132" s="0" t="n">
        <v>119.6016124379</v>
      </c>
      <c r="AV132" s="0" t="n">
        <v>117.0110839552</v>
      </c>
      <c r="AW132" s="0" t="n">
        <v>114.6473611255</v>
      </c>
      <c r="AX132" s="0" t="n">
        <v>112.0315126055</v>
      </c>
      <c r="AY132" s="0" t="n">
        <v>108.6869016405</v>
      </c>
      <c r="AZ132" s="0" t="n">
        <v>108.5490066515</v>
      </c>
      <c r="BA132" s="0" t="n">
        <v>100.6492763408</v>
      </c>
      <c r="BB132" s="0" t="n">
        <v>91.5850728709</v>
      </c>
      <c r="BC132" s="0" t="n">
        <v>80.7597426282</v>
      </c>
      <c r="BD132" s="0" t="n">
        <v>67.8844397183</v>
      </c>
      <c r="BE132" s="0" t="n">
        <v>53.1498785256</v>
      </c>
      <c r="BF132" s="0" t="n">
        <v>37.3412578787</v>
      </c>
      <c r="BG132" s="0" t="n">
        <v>21.8436643132</v>
      </c>
      <c r="BH132" s="0" t="n">
        <v>8.568497974</v>
      </c>
      <c r="BI132" s="0" t="n">
        <v>4.8734E-006</v>
      </c>
    </row>
    <row r="133" customFormat="false" ht="12.75" hidden="false" customHeight="false" outlineLevel="0" collapsed="false">
      <c r="A133" s="0" t="s">
        <v>452</v>
      </c>
      <c r="B133" s="0" t="n">
        <v>74.4884724649</v>
      </c>
      <c r="C133" s="0" t="n">
        <v>88.8801256929</v>
      </c>
      <c r="D133" s="0" t="n">
        <v>102.6743337371</v>
      </c>
      <c r="E133" s="0" t="n">
        <v>116.3205446801</v>
      </c>
      <c r="F133" s="0" t="n">
        <v>130.0916439712</v>
      </c>
      <c r="G133" s="0" t="n">
        <v>144.1369443627</v>
      </c>
      <c r="H133" s="0" t="n">
        <v>158.5232873872</v>
      </c>
      <c r="I133" s="0" t="n">
        <v>173.2630866846</v>
      </c>
      <c r="J133" s="0" t="n">
        <v>188.3326395512</v>
      </c>
      <c r="K133" s="0" t="n">
        <v>203.6842193729</v>
      </c>
      <c r="L133" s="0" t="n">
        <v>219.2550427207</v>
      </c>
      <c r="M133" s="0" t="n">
        <v>234.9762274862</v>
      </c>
      <c r="N133" s="0" t="n">
        <v>250.7858586913</v>
      </c>
      <c r="O133" s="0" t="n">
        <v>247.5246451903</v>
      </c>
      <c r="P133" s="0" t="n">
        <v>241.3365290605</v>
      </c>
      <c r="Q133" s="0" t="n">
        <v>235.303115834</v>
      </c>
      <c r="R133" s="0" t="n">
        <v>229.4205379381</v>
      </c>
      <c r="S133" s="0" t="n">
        <v>223.6850244897</v>
      </c>
      <c r="T133" s="0" t="n">
        <v>218.0928988774</v>
      </c>
      <c r="U133" s="0" t="n">
        <v>212.6405764055</v>
      </c>
      <c r="V133" s="0" t="n">
        <v>207.3245619954</v>
      </c>
      <c r="W133" s="0" t="n">
        <v>202.1414479455</v>
      </c>
      <c r="X133" s="0" t="n">
        <v>197.0879117468</v>
      </c>
      <c r="Y133" s="0" t="n">
        <v>192.1607139532</v>
      </c>
      <c r="Z133" s="0" t="n">
        <v>187.3566961043</v>
      </c>
      <c r="AA133" s="0" t="n">
        <v>182.6727787017</v>
      </c>
      <c r="AB133" s="0" t="n">
        <v>178.1059592342</v>
      </c>
      <c r="AC133" s="0" t="n">
        <v>173.6533102533</v>
      </c>
      <c r="AD133" s="0" t="n">
        <v>169.311977497</v>
      </c>
      <c r="AE133" s="0" t="n">
        <v>229.2020727148</v>
      </c>
      <c r="AF133" s="0" t="n">
        <v>223.472020897</v>
      </c>
      <c r="AG133" s="0" t="n">
        <v>217.8852203745</v>
      </c>
      <c r="AH133" s="0" t="n">
        <v>212.4380898652</v>
      </c>
      <c r="AI133" s="0" t="n">
        <v>207.1271376185</v>
      </c>
      <c r="AJ133" s="0" t="n">
        <v>201.9489591781</v>
      </c>
      <c r="AK133" s="0" t="n">
        <v>196.9002351986</v>
      </c>
      <c r="AL133" s="0" t="n">
        <v>191.9777293187</v>
      </c>
      <c r="AM133" s="0" t="n">
        <v>187.1782860857</v>
      </c>
      <c r="AN133" s="0" t="n">
        <v>182.4988289336</v>
      </c>
      <c r="AO133" s="0" t="n">
        <v>170.6051268899</v>
      </c>
      <c r="AP133" s="0" t="n">
        <v>155.3704558193</v>
      </c>
      <c r="AQ133" s="0" t="n">
        <v>143.2478713555</v>
      </c>
      <c r="AR133" s="0" t="n">
        <v>134.1357425179</v>
      </c>
      <c r="AS133" s="0" t="n">
        <v>127.5683179426</v>
      </c>
      <c r="AT133" s="0" t="n">
        <v>122.9309575615</v>
      </c>
      <c r="AU133" s="0" t="n">
        <v>119.6016124379</v>
      </c>
      <c r="AV133" s="0" t="n">
        <v>117.0110839552</v>
      </c>
      <c r="AW133" s="0" t="n">
        <v>114.6473611255</v>
      </c>
      <c r="AX133" s="0" t="n">
        <v>112.0315126055</v>
      </c>
      <c r="AY133" s="0" t="n">
        <v>108.6869016405</v>
      </c>
      <c r="AZ133" s="0" t="n">
        <v>108.5490066515</v>
      </c>
      <c r="BA133" s="0" t="n">
        <v>100.6492763408</v>
      </c>
      <c r="BB133" s="0" t="n">
        <v>91.5850728709</v>
      </c>
      <c r="BC133" s="0" t="n">
        <v>80.7597426282</v>
      </c>
      <c r="BD133" s="0" t="n">
        <v>67.8844397183</v>
      </c>
      <c r="BE133" s="0" t="n">
        <v>53.1498785256</v>
      </c>
      <c r="BF133" s="0" t="n">
        <v>37.3412578787</v>
      </c>
      <c r="BG133" s="0" t="n">
        <v>21.8436643132</v>
      </c>
      <c r="BH133" s="0" t="n">
        <v>8.568497974</v>
      </c>
      <c r="BI133" s="0" t="n">
        <v>4.8734E-006</v>
      </c>
    </row>
    <row r="134" customFormat="false" ht="12.75" hidden="false" customHeight="false" outlineLevel="0" collapsed="false">
      <c r="A134" s="0" t="s">
        <v>453</v>
      </c>
      <c r="B134" s="0" t="n">
        <v>273.0747400562</v>
      </c>
      <c r="C134" s="0" t="n">
        <v>325.8345407903</v>
      </c>
      <c r="D134" s="0" t="n">
        <v>376.4041074803</v>
      </c>
      <c r="E134" s="0" t="n">
        <v>426.4311167972</v>
      </c>
      <c r="F134" s="0" t="n">
        <v>476.9159667986</v>
      </c>
      <c r="G134" s="0" t="n">
        <v>528.4060380335</v>
      </c>
      <c r="H134" s="0" t="n">
        <v>581.1463715616</v>
      </c>
      <c r="I134" s="0" t="n">
        <v>635.1824757858</v>
      </c>
      <c r="J134" s="0" t="n">
        <v>690.4274565948</v>
      </c>
      <c r="K134" s="0" t="n">
        <v>746.706348221</v>
      </c>
      <c r="L134" s="0" t="n">
        <v>803.7889866139</v>
      </c>
      <c r="M134" s="0" t="n">
        <v>861.4228499643</v>
      </c>
      <c r="N134" s="0" t="n">
        <v>919.3809579623</v>
      </c>
      <c r="O134" s="0" t="n">
        <v>907.4253492675</v>
      </c>
      <c r="P134" s="0" t="n">
        <v>884.7397155358</v>
      </c>
      <c r="Q134" s="0" t="n">
        <v>862.6212226474</v>
      </c>
      <c r="R134" s="0" t="n">
        <v>841.0556920812</v>
      </c>
      <c r="S134" s="0" t="n">
        <v>820.0292997792</v>
      </c>
      <c r="T134" s="0" t="n">
        <v>799.5285672847</v>
      </c>
      <c r="U134" s="0" t="n">
        <v>779.5403531026</v>
      </c>
      <c r="V134" s="0" t="n">
        <v>760.051844275</v>
      </c>
      <c r="W134" s="0" t="n">
        <v>741.0505481682</v>
      </c>
      <c r="X134" s="0" t="n">
        <v>722.5242844639</v>
      </c>
      <c r="Y134" s="0" t="n">
        <v>704.4611773524</v>
      </c>
      <c r="Z134" s="0" t="n">
        <v>686.8496479185</v>
      </c>
      <c r="AA134" s="0" t="n">
        <v>669.6784067206</v>
      </c>
      <c r="AB134" s="0" t="n">
        <v>652.9364465526</v>
      </c>
      <c r="AC134" s="0" t="n">
        <v>636.6130353887</v>
      </c>
      <c r="AD134" s="0" t="n">
        <v>620.697709504</v>
      </c>
      <c r="AE134" s="0" t="n">
        <v>840.2547985726</v>
      </c>
      <c r="AF134" s="0" t="n">
        <v>819.2484286082</v>
      </c>
      <c r="AG134" s="0" t="n">
        <v>798.767217893</v>
      </c>
      <c r="AH134" s="0" t="n">
        <v>778.7980374457</v>
      </c>
      <c r="AI134" s="0" t="n">
        <v>759.3280865096</v>
      </c>
      <c r="AJ134" s="0" t="n">
        <v>740.3448843468</v>
      </c>
      <c r="AK134" s="0" t="n">
        <v>721.8362622382</v>
      </c>
      <c r="AL134" s="0" t="n">
        <v>703.7903556822</v>
      </c>
      <c r="AM134" s="0" t="n">
        <v>686.1955967902</v>
      </c>
      <c r="AN134" s="0" t="n">
        <v>669.0407068704</v>
      </c>
      <c r="AO134" s="0" t="n">
        <v>625.4383951784</v>
      </c>
      <c r="AP134" s="0" t="n">
        <v>569.5880910335</v>
      </c>
      <c r="AQ134" s="0" t="n">
        <v>525.1466963891</v>
      </c>
      <c r="AR134" s="0" t="n">
        <v>491.7416320707</v>
      </c>
      <c r="AS134" s="0" t="n">
        <v>467.6654535777</v>
      </c>
      <c r="AT134" s="0" t="n">
        <v>450.6648904203</v>
      </c>
      <c r="AU134" s="0" t="n">
        <v>438.4595111973</v>
      </c>
      <c r="AV134" s="0" t="n">
        <v>428.9626337798</v>
      </c>
      <c r="AW134" s="0" t="n">
        <v>420.2972258861</v>
      </c>
      <c r="AX134" s="0" t="n">
        <v>410.7075252117</v>
      </c>
      <c r="AY134" s="0" t="n">
        <v>398.4461814142</v>
      </c>
      <c r="AZ134" s="0" t="n">
        <v>397.9406583845</v>
      </c>
      <c r="BA134" s="0" t="n">
        <v>368.9802470654</v>
      </c>
      <c r="BB134" s="0" t="n">
        <v>335.7508771448</v>
      </c>
      <c r="BC134" s="0" t="n">
        <v>296.0652164752</v>
      </c>
      <c r="BD134" s="0" t="n">
        <v>248.8643560074</v>
      </c>
      <c r="BE134" s="0" t="n">
        <v>194.8474546748</v>
      </c>
      <c r="BF134" s="0" t="n">
        <v>136.8930513833</v>
      </c>
      <c r="BG134" s="0" t="n">
        <v>80.0788733721</v>
      </c>
      <c r="BH134" s="0" t="n">
        <v>31.4121135728</v>
      </c>
      <c r="BI134" s="0" t="n">
        <v>1.78658E-005</v>
      </c>
    </row>
    <row r="135" customFormat="false" ht="12.75" hidden="false" customHeight="false" outlineLevel="0" collapsed="false">
      <c r="A135" s="0" t="s">
        <v>454</v>
      </c>
      <c r="B135" s="0" t="n">
        <v>0.4274155788</v>
      </c>
      <c r="C135" s="0" t="n">
        <v>0.4781659728</v>
      </c>
      <c r="D135" s="0" t="n">
        <v>0.5254081299</v>
      </c>
      <c r="E135" s="0" t="n">
        <v>0.5711016432</v>
      </c>
      <c r="F135" s="0" t="n">
        <v>0.6163367354</v>
      </c>
      <c r="G135" s="0" t="n">
        <v>0.6617031721</v>
      </c>
      <c r="H135" s="0" t="n">
        <v>0.7074993969</v>
      </c>
      <c r="I135" s="0" t="n">
        <v>0.7538523184</v>
      </c>
      <c r="J135" s="0" t="n">
        <v>0.8007865898</v>
      </c>
      <c r="K135" s="0" t="n">
        <v>0.8482656647</v>
      </c>
      <c r="L135" s="0" t="n">
        <v>0.8962184576</v>
      </c>
      <c r="M135" s="0" t="n">
        <v>0.9445618382</v>
      </c>
      <c r="N135" s="0" t="n">
        <v>0.9932293917</v>
      </c>
      <c r="O135" s="0" t="n">
        <v>1</v>
      </c>
      <c r="P135" s="0" t="n">
        <v>1</v>
      </c>
      <c r="Q135" s="0" t="n">
        <v>1</v>
      </c>
      <c r="R135" s="0" t="n">
        <v>1</v>
      </c>
      <c r="S135" s="0" t="n">
        <v>1</v>
      </c>
      <c r="T135" s="0" t="n">
        <v>1</v>
      </c>
      <c r="U135" s="0" t="n">
        <v>1</v>
      </c>
      <c r="V135" s="0" t="n">
        <v>1</v>
      </c>
      <c r="W135" s="0" t="n">
        <v>1</v>
      </c>
      <c r="X135" s="0" t="n">
        <v>1</v>
      </c>
      <c r="Y135" s="0" t="n">
        <v>1</v>
      </c>
      <c r="Z135" s="0" t="n">
        <v>1</v>
      </c>
      <c r="AA135" s="0" t="n">
        <v>1</v>
      </c>
      <c r="AB135" s="0" t="n">
        <v>1</v>
      </c>
      <c r="AC135" s="0" t="n">
        <v>1</v>
      </c>
      <c r="AD135" s="0" t="n">
        <v>1</v>
      </c>
      <c r="AE135" s="0" t="n">
        <v>1.2</v>
      </c>
      <c r="AF135" s="0" t="n">
        <v>1.2</v>
      </c>
      <c r="AG135" s="0" t="n">
        <v>1.2</v>
      </c>
      <c r="AH135" s="0" t="n">
        <v>1.2</v>
      </c>
      <c r="AI135" s="0" t="n">
        <v>1.2</v>
      </c>
      <c r="AJ135" s="0" t="n">
        <v>1.2</v>
      </c>
      <c r="AK135" s="0" t="n">
        <v>1.2</v>
      </c>
      <c r="AL135" s="0" t="n">
        <v>1.2</v>
      </c>
      <c r="AM135" s="0" t="n">
        <v>1.2</v>
      </c>
      <c r="AN135" s="0" t="n">
        <v>1.2</v>
      </c>
      <c r="AO135" s="0" t="n">
        <v>1.1722757758</v>
      </c>
      <c r="AP135" s="0" t="n">
        <v>1.1286769337</v>
      </c>
      <c r="AQ135" s="0" t="n">
        <v>1.0941529875</v>
      </c>
      <c r="AR135" s="0" t="n">
        <v>1.0698650707</v>
      </c>
      <c r="AS135" s="0" t="n">
        <v>1.0551774622</v>
      </c>
      <c r="AT135" s="0" t="n">
        <v>1.0483344332</v>
      </c>
      <c r="AU135" s="0" t="n">
        <v>1.0470895502</v>
      </c>
      <c r="AV135" s="0" t="n">
        <v>1.0490809987</v>
      </c>
      <c r="AW135" s="0" t="n">
        <v>1.0519466441</v>
      </c>
      <c r="AX135" s="0" t="n">
        <v>1.0532547986</v>
      </c>
      <c r="AY135" s="0" t="n">
        <v>1.0503383442</v>
      </c>
      <c r="AZ135" s="0" t="n">
        <v>1.0644651781</v>
      </c>
      <c r="BA135" s="0" t="n">
        <v>1.0351644308</v>
      </c>
      <c r="BB135" s="0" t="n">
        <v>0.9962031465</v>
      </c>
      <c r="BC135" s="0" t="n">
        <v>0.9421207828</v>
      </c>
      <c r="BD135" s="0" t="n">
        <v>0.8675859823</v>
      </c>
      <c r="BE135" s="0" t="n">
        <v>0.7680390766</v>
      </c>
      <c r="BF135" s="0" t="n">
        <v>0.6402031253</v>
      </c>
      <c r="BG135" s="0" t="n">
        <v>0.4820118925</v>
      </c>
      <c r="BH135" s="0" t="n">
        <v>0.2906544454</v>
      </c>
      <c r="BI135" s="0" t="n">
        <v>0.0001</v>
      </c>
    </row>
    <row r="136" customFormat="false" ht="12.75" hidden="false" customHeight="false" outlineLevel="0" collapsed="false">
      <c r="A136" s="0" t="s">
        <v>455</v>
      </c>
      <c r="B136" s="0" t="n">
        <v>0.4274155788</v>
      </c>
      <c r="C136" s="0" t="n">
        <v>0.4781659728</v>
      </c>
      <c r="D136" s="0" t="n">
        <v>0.5254081299</v>
      </c>
      <c r="E136" s="0" t="n">
        <v>0.5711016432</v>
      </c>
      <c r="F136" s="0" t="n">
        <v>0.6163367354</v>
      </c>
      <c r="G136" s="0" t="n">
        <v>0.6617031721</v>
      </c>
      <c r="H136" s="0" t="n">
        <v>0.7074993969</v>
      </c>
      <c r="I136" s="0" t="n">
        <v>0.7538523184</v>
      </c>
      <c r="J136" s="0" t="n">
        <v>0.8007865898</v>
      </c>
      <c r="K136" s="0" t="n">
        <v>0.8482656647</v>
      </c>
      <c r="L136" s="0" t="n">
        <v>0.8962184576</v>
      </c>
      <c r="M136" s="0" t="n">
        <v>0.9445618382</v>
      </c>
      <c r="N136" s="0" t="n">
        <v>0.9932293917</v>
      </c>
      <c r="O136" s="0" t="n">
        <v>1</v>
      </c>
      <c r="P136" s="0" t="n">
        <v>1</v>
      </c>
      <c r="Q136" s="0" t="n">
        <v>1</v>
      </c>
      <c r="R136" s="0" t="n">
        <v>1</v>
      </c>
      <c r="S136" s="0" t="n">
        <v>1</v>
      </c>
      <c r="T136" s="0" t="n">
        <v>1</v>
      </c>
      <c r="U136" s="0" t="n">
        <v>1</v>
      </c>
      <c r="V136" s="0" t="n">
        <v>1</v>
      </c>
      <c r="W136" s="0" t="n">
        <v>1</v>
      </c>
      <c r="X136" s="0" t="n">
        <v>1</v>
      </c>
      <c r="Y136" s="0" t="n">
        <v>1</v>
      </c>
      <c r="Z136" s="0" t="n">
        <v>1</v>
      </c>
      <c r="AA136" s="0" t="n">
        <v>1</v>
      </c>
      <c r="AB136" s="0" t="n">
        <v>1</v>
      </c>
      <c r="AC136" s="0" t="n">
        <v>1</v>
      </c>
      <c r="AD136" s="0" t="n">
        <v>1</v>
      </c>
      <c r="AE136" s="0" t="n">
        <v>1.2</v>
      </c>
      <c r="AF136" s="0" t="n">
        <v>1.2</v>
      </c>
      <c r="AG136" s="0" t="n">
        <v>1.2</v>
      </c>
      <c r="AH136" s="0" t="n">
        <v>1.2</v>
      </c>
      <c r="AI136" s="0" t="n">
        <v>1.2</v>
      </c>
      <c r="AJ136" s="0" t="n">
        <v>1.2</v>
      </c>
      <c r="AK136" s="0" t="n">
        <v>1.2</v>
      </c>
      <c r="AL136" s="0" t="n">
        <v>1.2</v>
      </c>
      <c r="AM136" s="0" t="n">
        <v>1.2</v>
      </c>
      <c r="AN136" s="0" t="n">
        <v>1.2</v>
      </c>
      <c r="AO136" s="0" t="n">
        <v>1.1722757758</v>
      </c>
      <c r="AP136" s="0" t="n">
        <v>1.1286769337</v>
      </c>
      <c r="AQ136" s="0" t="n">
        <v>1.0941529875</v>
      </c>
      <c r="AR136" s="0" t="n">
        <v>1.0698650707</v>
      </c>
      <c r="AS136" s="0" t="n">
        <v>1.0551774622</v>
      </c>
      <c r="AT136" s="0" t="n">
        <v>1.0483344332</v>
      </c>
      <c r="AU136" s="0" t="n">
        <v>1.0470895502</v>
      </c>
      <c r="AV136" s="0" t="n">
        <v>1.0490809987</v>
      </c>
      <c r="AW136" s="0" t="n">
        <v>1.0519466441</v>
      </c>
      <c r="AX136" s="0" t="n">
        <v>1.0532547986</v>
      </c>
      <c r="AY136" s="0" t="n">
        <v>1.0503383442</v>
      </c>
      <c r="AZ136" s="0" t="n">
        <v>1.0644651781</v>
      </c>
      <c r="BA136" s="0" t="n">
        <v>1.0351644308</v>
      </c>
      <c r="BB136" s="0" t="n">
        <v>0.9962031465</v>
      </c>
      <c r="BC136" s="0" t="n">
        <v>0.9421207828</v>
      </c>
      <c r="BD136" s="0" t="n">
        <v>0.8675859823</v>
      </c>
      <c r="BE136" s="0" t="n">
        <v>0.7680390766</v>
      </c>
      <c r="BF136" s="0" t="n">
        <v>0.6402031253</v>
      </c>
      <c r="BG136" s="0" t="n">
        <v>0.4820118925</v>
      </c>
      <c r="BH136" s="0" t="n">
        <v>0.2906544454</v>
      </c>
      <c r="BI136" s="0" t="n">
        <v>0.0001</v>
      </c>
    </row>
    <row r="137" customFormat="false" ht="12.75" hidden="false" customHeight="false" outlineLevel="0" collapsed="false">
      <c r="A137" s="0" t="s">
        <v>456</v>
      </c>
      <c r="B137" s="0" t="n">
        <v>74.4884724649</v>
      </c>
      <c r="C137" s="0" t="n">
        <v>88.8801256929</v>
      </c>
      <c r="D137" s="0" t="n">
        <v>102.6743337371</v>
      </c>
      <c r="E137" s="0" t="n">
        <v>116.3205446801</v>
      </c>
      <c r="F137" s="0" t="n">
        <v>130.0916439712</v>
      </c>
      <c r="G137" s="0" t="n">
        <v>144.1369443627</v>
      </c>
      <c r="H137" s="0" t="n">
        <v>158.5232873872</v>
      </c>
      <c r="I137" s="0" t="n">
        <v>173.2630866846</v>
      </c>
      <c r="J137" s="0" t="n">
        <v>188.3326395512</v>
      </c>
      <c r="K137" s="0" t="n">
        <v>203.6842193729</v>
      </c>
      <c r="L137" s="0" t="n">
        <v>219.2550427207</v>
      </c>
      <c r="M137" s="0" t="n">
        <v>234.9762274862</v>
      </c>
      <c r="N137" s="0" t="n">
        <v>250.7858586913</v>
      </c>
      <c r="O137" s="0" t="n">
        <v>247.5246451903</v>
      </c>
      <c r="P137" s="0" t="n">
        <v>241.3365290605</v>
      </c>
      <c r="Q137" s="0" t="n">
        <v>235.303115834</v>
      </c>
      <c r="R137" s="0" t="n">
        <v>229.4205379381</v>
      </c>
      <c r="S137" s="0" t="n">
        <v>223.6850244897</v>
      </c>
      <c r="T137" s="0" t="n">
        <v>218.0928988774</v>
      </c>
      <c r="U137" s="0" t="n">
        <v>212.6405764055</v>
      </c>
      <c r="V137" s="0" t="n">
        <v>207.3245619954</v>
      </c>
      <c r="W137" s="0" t="n">
        <v>202.1414479455</v>
      </c>
      <c r="X137" s="0" t="n">
        <v>197.0879117468</v>
      </c>
      <c r="Y137" s="0" t="n">
        <v>192.1607139532</v>
      </c>
      <c r="Z137" s="0" t="n">
        <v>187.3566961043</v>
      </c>
      <c r="AA137" s="0" t="n">
        <v>182.6727787017</v>
      </c>
      <c r="AB137" s="0" t="n">
        <v>178.1059592342</v>
      </c>
      <c r="AC137" s="0" t="n">
        <v>173.6533102533</v>
      </c>
      <c r="AD137" s="0" t="n">
        <v>169.311977497</v>
      </c>
      <c r="AE137" s="0" t="n">
        <v>229.2020727148</v>
      </c>
      <c r="AF137" s="0" t="n">
        <v>223.472020897</v>
      </c>
      <c r="AG137" s="0" t="n">
        <v>217.8852203745</v>
      </c>
      <c r="AH137" s="0" t="n">
        <v>212.4380898652</v>
      </c>
      <c r="AI137" s="0" t="n">
        <v>207.1271376185</v>
      </c>
      <c r="AJ137" s="0" t="n">
        <v>201.9489591781</v>
      </c>
      <c r="AK137" s="0" t="n">
        <v>196.9002351986</v>
      </c>
      <c r="AL137" s="0" t="n">
        <v>191.9777293187</v>
      </c>
      <c r="AM137" s="0" t="n">
        <v>187.1782860857</v>
      </c>
      <c r="AN137" s="0" t="n">
        <v>182.4988289336</v>
      </c>
      <c r="AO137" s="0" t="n">
        <v>170.6051268899</v>
      </c>
      <c r="AP137" s="0" t="n">
        <v>155.3704558193</v>
      </c>
      <c r="AQ137" s="0" t="n">
        <v>143.2478713555</v>
      </c>
      <c r="AR137" s="0" t="n">
        <v>134.1357425179</v>
      </c>
      <c r="AS137" s="0" t="n">
        <v>127.5683179426</v>
      </c>
      <c r="AT137" s="0" t="n">
        <v>122.9309575615</v>
      </c>
      <c r="AU137" s="0" t="n">
        <v>119.6016124379</v>
      </c>
      <c r="AV137" s="0" t="n">
        <v>117.0110839552</v>
      </c>
      <c r="AW137" s="0" t="n">
        <v>114.6473611255</v>
      </c>
      <c r="AX137" s="0" t="n">
        <v>112.0315126055</v>
      </c>
      <c r="AY137" s="0" t="n">
        <v>108.6869016405</v>
      </c>
      <c r="AZ137" s="0" t="n">
        <v>108.5490066515</v>
      </c>
      <c r="BA137" s="0" t="n">
        <v>100.6492763408</v>
      </c>
      <c r="BB137" s="0" t="n">
        <v>91.5850728709</v>
      </c>
      <c r="BC137" s="0" t="n">
        <v>80.7597426282</v>
      </c>
      <c r="BD137" s="0" t="n">
        <v>67.8844397183</v>
      </c>
      <c r="BE137" s="0" t="n">
        <v>53.1498785256</v>
      </c>
      <c r="BF137" s="0" t="n">
        <v>37.3412578787</v>
      </c>
      <c r="BG137" s="0" t="n">
        <v>21.8436643132</v>
      </c>
      <c r="BH137" s="0" t="n">
        <v>8.568497974</v>
      </c>
      <c r="BI137" s="0" t="n">
        <v>4.8734E-006</v>
      </c>
    </row>
    <row r="138" customFormat="false" ht="12.75" hidden="false" customHeight="false" outlineLevel="0" collapsed="false">
      <c r="A138" s="0" t="s">
        <v>457</v>
      </c>
      <c r="B138" s="0" t="n">
        <v>0.0377508757</v>
      </c>
      <c r="C138" s="0" t="n">
        <v>0.0314059839</v>
      </c>
      <c r="D138" s="0" t="n">
        <v>0.0277299752</v>
      </c>
      <c r="E138" s="0" t="n">
        <v>0.0254039674</v>
      </c>
      <c r="F138" s="0" t="n">
        <v>0.023795426</v>
      </c>
      <c r="G138" s="0" t="n">
        <v>0.0225861253</v>
      </c>
      <c r="H138" s="0" t="n">
        <v>0.0216120161</v>
      </c>
      <c r="I138" s="0" t="n">
        <v>0.0207884358</v>
      </c>
      <c r="J138" s="0" t="n">
        <v>0.0200737859</v>
      </c>
      <c r="K138" s="0" t="n">
        <v>0.0194522328</v>
      </c>
      <c r="L138" s="0" t="n">
        <v>0.0189269856</v>
      </c>
      <c r="M138" s="0" t="n">
        <v>0.0185209471</v>
      </c>
      <c r="N138" s="0" t="n">
        <v>0.0182733568</v>
      </c>
      <c r="O138" s="0" t="n">
        <v>0.0179268918</v>
      </c>
      <c r="P138" s="0" t="n">
        <v>0.0175020377</v>
      </c>
      <c r="Q138" s="0" t="n">
        <v>0.0170407666</v>
      </c>
      <c r="R138" s="0" t="n">
        <v>0.0165662431</v>
      </c>
      <c r="S138" s="0" t="n">
        <v>0.0160912042</v>
      </c>
      <c r="T138" s="0" t="n">
        <v>0.0156251172</v>
      </c>
      <c r="U138" s="0" t="n">
        <v>0.0151695715</v>
      </c>
      <c r="V138" s="0" t="n">
        <v>0.0147249649</v>
      </c>
      <c r="W138" s="0" t="n">
        <v>0.0142907369</v>
      </c>
      <c r="X138" s="0" t="n">
        <v>0.0138652775</v>
      </c>
      <c r="Y138" s="0" t="n">
        <v>0.013445502</v>
      </c>
      <c r="Z138" s="0" t="n">
        <v>0.0130259665</v>
      </c>
      <c r="AA138" s="0" t="n">
        <v>0.0125972667</v>
      </c>
      <c r="AB138" s="0" t="n">
        <v>0.0121432562</v>
      </c>
      <c r="AC138" s="0" t="n">
        <v>0.0116363355</v>
      </c>
      <c r="AD138" s="0" t="n">
        <v>0.0114368124</v>
      </c>
      <c r="AE138" s="0" t="n">
        <v>0.0112910626</v>
      </c>
      <c r="AF138" s="0" t="n">
        <v>0.0110985663</v>
      </c>
      <c r="AG138" s="0" t="n">
        <v>0.0108762417</v>
      </c>
      <c r="AH138" s="0" t="n">
        <v>0.010634604</v>
      </c>
      <c r="AI138" s="0" t="n">
        <v>0.0103807209</v>
      </c>
      <c r="AJ138" s="0" t="n">
        <v>0.010119869</v>
      </c>
      <c r="AK138" s="0" t="n">
        <v>0.0098565268</v>
      </c>
      <c r="AL138" s="0" t="n">
        <v>0.0095950916</v>
      </c>
      <c r="AM138" s="0" t="n">
        <v>0.0093405863</v>
      </c>
      <c r="AN138" s="0" t="n">
        <v>0.0091004299</v>
      </c>
      <c r="AO138" s="0" t="n">
        <v>0.0088450525</v>
      </c>
      <c r="AP138" s="0" t="n">
        <v>0.0085648395</v>
      </c>
      <c r="AQ138" s="0" t="n">
        <v>0.0082787942</v>
      </c>
      <c r="AR138" s="0" t="n">
        <v>0.0079986779</v>
      </c>
      <c r="AS138" s="0" t="n">
        <v>0.0077290831</v>
      </c>
      <c r="AT138" s="0" t="n">
        <v>0.0074683099</v>
      </c>
      <c r="AU138" s="0" t="n">
        <v>0.0072090056</v>
      </c>
      <c r="AV138" s="0" t="n">
        <v>0.0069376169</v>
      </c>
      <c r="AW138" s="0" t="n">
        <v>0.0066319164</v>
      </c>
      <c r="AX138" s="0" t="n">
        <v>0.006255859</v>
      </c>
      <c r="AY138" s="0" t="n">
        <v>0.0194782461</v>
      </c>
      <c r="AZ138" s="0" t="n">
        <v>0.0026852416</v>
      </c>
      <c r="BA138" s="0" t="n">
        <v>0.0035626454</v>
      </c>
      <c r="BB138" s="0" t="n">
        <v>0.0041756503</v>
      </c>
      <c r="BC138" s="0" t="n">
        <v>0.0045830623</v>
      </c>
      <c r="BD138" s="0" t="n">
        <v>0.0048315993</v>
      </c>
      <c r="BE138" s="0" t="n">
        <v>0.0049556481</v>
      </c>
      <c r="BF138" s="0" t="n">
        <v>0.0049795137</v>
      </c>
      <c r="BG138" s="0" t="n">
        <v>0.004920526</v>
      </c>
      <c r="BH138" s="0" t="n">
        <v>0.0047919001</v>
      </c>
      <c r="BI138" s="0" t="n">
        <v>0</v>
      </c>
    </row>
    <row r="139" customFormat="false" ht="12.75" hidden="false" customHeight="false" outlineLevel="0" collapsed="false">
      <c r="A139" s="0" t="s">
        <v>458</v>
      </c>
      <c r="B139" s="0" t="n">
        <v>74.4884724646</v>
      </c>
      <c r="C139" s="0" t="n">
        <v>88.8801256927</v>
      </c>
      <c r="D139" s="0" t="n">
        <v>102.6743337372</v>
      </c>
      <c r="E139" s="0" t="n">
        <v>116.3205446807</v>
      </c>
      <c r="F139" s="0" t="n">
        <v>130.0916439716</v>
      </c>
      <c r="G139" s="0" t="n">
        <v>144.1369443637</v>
      </c>
      <c r="H139" s="0" t="n">
        <v>158.5232873881</v>
      </c>
      <c r="I139" s="0" t="n">
        <v>173.2630866857</v>
      </c>
      <c r="J139" s="0" t="n">
        <v>188.3326395532</v>
      </c>
      <c r="K139" s="0" t="n">
        <v>203.6842193748</v>
      </c>
      <c r="L139" s="0" t="n">
        <v>219.255042722</v>
      </c>
      <c r="M139" s="0" t="n">
        <v>234.9762274874</v>
      </c>
      <c r="N139" s="0" t="n">
        <v>250.7858586925</v>
      </c>
      <c r="O139" s="0" t="n">
        <v>266.6379796609</v>
      </c>
      <c r="P139" s="0" t="n">
        <v>282.2598424447</v>
      </c>
      <c r="Q139" s="0" t="n">
        <v>297.3844054558</v>
      </c>
      <c r="R139" s="0" t="n">
        <v>311.7732355527</v>
      </c>
      <c r="S139" s="0" t="n">
        <v>325.2055297223</v>
      </c>
      <c r="T139" s="0" t="n">
        <v>337.47373729</v>
      </c>
      <c r="U139" s="0" t="n">
        <v>348.38834926</v>
      </c>
      <c r="V139" s="0" t="n">
        <v>357.7652460356</v>
      </c>
      <c r="W139" s="0" t="n">
        <v>365.4294026336</v>
      </c>
      <c r="X139" s="0" t="n">
        <v>371.2205156487</v>
      </c>
      <c r="Y139" s="0" t="n">
        <v>375.0007119831</v>
      </c>
      <c r="Z139" s="0" t="n">
        <v>376.6645975644</v>
      </c>
      <c r="AA139" s="0" t="n">
        <v>376.1519638701</v>
      </c>
      <c r="AB139" s="0" t="n">
        <v>373.463491956</v>
      </c>
      <c r="AC139" s="0" t="n">
        <v>368.6797684249</v>
      </c>
      <c r="AD139" s="0" t="n">
        <v>361.9838251182</v>
      </c>
      <c r="AE139" s="0" t="n">
        <v>354.3998473036</v>
      </c>
      <c r="AF139" s="0" t="n">
        <v>343.4954113149</v>
      </c>
      <c r="AG139" s="0" t="n">
        <v>329.475850186</v>
      </c>
      <c r="AH139" s="0" t="n">
        <v>312.6952354112</v>
      </c>
      <c r="AI139" s="0" t="n">
        <v>293.644623358</v>
      </c>
      <c r="AJ139" s="0" t="n">
        <v>272.9375507269</v>
      </c>
      <c r="AK139" s="0" t="n">
        <v>251.2879802199</v>
      </c>
      <c r="AL139" s="0" t="n">
        <v>229.4760264196</v>
      </c>
      <c r="AM139" s="0" t="n">
        <v>208.2963473564</v>
      </c>
      <c r="AN139" s="0" t="n">
        <v>188.4831564494</v>
      </c>
      <c r="AO139" s="0" t="n">
        <v>170.6051268997</v>
      </c>
      <c r="AP139" s="0" t="n">
        <v>155.3704558249</v>
      </c>
      <c r="AQ139" s="0" t="n">
        <v>143.2478713693</v>
      </c>
      <c r="AR139" s="0" t="n">
        <v>134.1357425221</v>
      </c>
      <c r="AS139" s="0" t="n">
        <v>127.5683179524</v>
      </c>
      <c r="AT139" s="0" t="n">
        <v>122.9309575695</v>
      </c>
      <c r="AU139" s="0" t="n">
        <v>119.6016124414</v>
      </c>
      <c r="AV139" s="0" t="n">
        <v>117.011083956</v>
      </c>
      <c r="AW139" s="0" t="n">
        <v>114.6473611186</v>
      </c>
      <c r="AX139" s="0" t="n">
        <v>112.0315125926</v>
      </c>
      <c r="AY139" s="0" t="n">
        <v>108.6869016348</v>
      </c>
      <c r="AZ139" s="0" t="n">
        <v>108.5490066525</v>
      </c>
      <c r="BA139" s="0" t="n">
        <v>100.6492763418</v>
      </c>
      <c r="BB139" s="0" t="n">
        <v>91.5850728687</v>
      </c>
      <c r="BC139" s="0" t="n">
        <v>80.7597426306</v>
      </c>
      <c r="BD139" s="0" t="n">
        <v>67.8844397194</v>
      </c>
      <c r="BE139" s="0" t="n">
        <v>53.1498785278</v>
      </c>
      <c r="BF139" s="0" t="n">
        <v>37.3412578772</v>
      </c>
      <c r="BG139" s="0" t="n">
        <v>21.843664306</v>
      </c>
      <c r="BH139" s="0" t="n">
        <v>8.5684979769</v>
      </c>
      <c r="BI139" s="0" t="n">
        <v>0</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sheetPr filterMode="false">
    <tabColor rgb="FF92D050"/>
    <pageSetUpPr fitToPage="false"/>
  </sheetPr>
  <dimension ref="A1:BJ14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2" topLeftCell="C108" activePane="bottomRight" state="frozen"/>
      <selection pane="topLeft" activeCell="A1" activeCellId="0" sqref="A1"/>
      <selection pane="topRight" activeCell="C1" activeCellId="0" sqref="C1"/>
      <selection pane="bottomLeft" activeCell="A108" activeCellId="0" sqref="A108"/>
      <selection pane="bottomRight" activeCell="D146" activeCellId="0" sqref="D146"/>
    </sheetView>
  </sheetViews>
  <sheetFormatPr defaultRowHeight="12.75" zeroHeight="false" outlineLevelRow="0" outlineLevelCol="0"/>
  <cols>
    <col collapsed="false" customWidth="true" hidden="false" outlineLevel="0" max="1" min="1" style="0" width="20.57"/>
    <col collapsed="false" customWidth="true" hidden="false" outlineLevel="0" max="2" min="2" style="0" width="28.71"/>
    <col collapsed="false" customWidth="true" hidden="false" outlineLevel="0" max="3" min="3" style="0" width="12.57"/>
    <col collapsed="false" customWidth="true" hidden="false" outlineLevel="0" max="4" min="4" style="0" width="13.29"/>
    <col collapsed="false" customWidth="true" hidden="false" outlineLevel="0" max="5" min="5" style="0" width="10.14"/>
    <col collapsed="false" customWidth="true" hidden="false" outlineLevel="0" max="6" min="6" style="0" width="12.14"/>
    <col collapsed="false" customWidth="true" hidden="false" outlineLevel="0" max="36" min="7" style="0" width="9.71"/>
    <col collapsed="false" customWidth="true" hidden="false" outlineLevel="0" max="37" min="37" style="0" width="13.01"/>
    <col collapsed="false" customWidth="true" hidden="false" outlineLevel="0" max="40" min="38" style="0" width="9.71"/>
    <col collapsed="false" customWidth="true" hidden="false" outlineLevel="0" max="41" min="41" style="0" width="13.01"/>
    <col collapsed="false" customWidth="true" hidden="false" outlineLevel="0" max="46" min="42" style="0" width="9.71"/>
    <col collapsed="false" customWidth="true" hidden="false" outlineLevel="0" max="47" min="47" style="0" width="11.42"/>
    <col collapsed="false" customWidth="true" hidden="false" outlineLevel="0" max="48" min="48" style="0" width="12.86"/>
    <col collapsed="false" customWidth="true" hidden="false" outlineLevel="0" max="49" min="49" style="0" width="13.57"/>
    <col collapsed="false" customWidth="true" hidden="false" outlineLevel="0" max="50" min="50" style="0" width="11.86"/>
    <col collapsed="false" customWidth="true" hidden="false" outlineLevel="0" max="51" min="51" style="0" width="12.29"/>
    <col collapsed="false" customWidth="true" hidden="false" outlineLevel="0" max="52" min="52" style="0" width="10.99"/>
    <col collapsed="false" customWidth="true" hidden="false" outlineLevel="0" max="62" min="53" style="0" width="9.71"/>
    <col collapsed="false" customWidth="true" hidden="false" outlineLevel="0" max="1025" min="63" style="0" width="8.67"/>
  </cols>
  <sheetData>
    <row r="1" customFormat="false" ht="12.75" hidden="false" customHeight="false" outlineLevel="0" collapsed="false">
      <c r="A1" s="0" t="str">
        <f aca="false">stern!A1</f>
        <v> Period</v>
      </c>
      <c r="B1" s="0" t="str">
        <f aca="false">GAMSbase!A1</f>
        <v>Year</v>
      </c>
      <c r="C1" s="0" t="n">
        <f aca="false">Base!B1</f>
        <v>1</v>
      </c>
      <c r="D1" s="0" t="n">
        <f aca="false">Base!C1</f>
        <v>2</v>
      </c>
      <c r="E1" s="0" t="n">
        <f aca="false">Base!D1</f>
        <v>3</v>
      </c>
      <c r="F1" s="0" t="n">
        <f aca="false">Base!E1</f>
        <v>4</v>
      </c>
      <c r="G1" s="0" t="n">
        <f aca="false">Base!F1</f>
        <v>5</v>
      </c>
      <c r="H1" s="0" t="n">
        <f aca="false">Base!G1</f>
        <v>6</v>
      </c>
      <c r="I1" s="0" t="n">
        <f aca="false">Base!H1</f>
        <v>7</v>
      </c>
      <c r="J1" s="0" t="n">
        <f aca="false">Base!I1</f>
        <v>8</v>
      </c>
      <c r="K1" s="0" t="n">
        <f aca="false">Base!J1</f>
        <v>9</v>
      </c>
      <c r="L1" s="0" t="n">
        <f aca="false">Base!K1</f>
        <v>10</v>
      </c>
      <c r="M1" s="0" t="n">
        <f aca="false">Base!L1</f>
        <v>11</v>
      </c>
      <c r="N1" s="0" t="n">
        <f aca="false">Base!M1</f>
        <v>12</v>
      </c>
      <c r="O1" s="0" t="n">
        <f aca="false">Base!N1</f>
        <v>13</v>
      </c>
      <c r="P1" s="0" t="n">
        <f aca="false">Base!O1</f>
        <v>14</v>
      </c>
      <c r="Q1" s="0" t="n">
        <f aca="false">Base!P1</f>
        <v>15</v>
      </c>
      <c r="R1" s="0" t="n">
        <f aca="false">Base!Q1</f>
        <v>16</v>
      </c>
      <c r="S1" s="0" t="n">
        <f aca="false">Base!R1</f>
        <v>17</v>
      </c>
      <c r="T1" s="0" t="n">
        <f aca="false">Base!S1</f>
        <v>18</v>
      </c>
      <c r="U1" s="0" t="n">
        <f aca="false">Base!T1</f>
        <v>19</v>
      </c>
      <c r="V1" s="0" t="n">
        <f aca="false">Base!U1</f>
        <v>20</v>
      </c>
      <c r="W1" s="0" t="n">
        <f aca="false">Base!V1</f>
        <v>21</v>
      </c>
      <c r="X1" s="0" t="n">
        <f aca="false">Base!W1</f>
        <v>22</v>
      </c>
      <c r="Y1" s="0" t="n">
        <f aca="false">Base!X1</f>
        <v>23</v>
      </c>
      <c r="Z1" s="0" t="n">
        <f aca="false">Base!Y1</f>
        <v>24</v>
      </c>
      <c r="AA1" s="0" t="n">
        <f aca="false">Base!Z1</f>
        <v>25</v>
      </c>
      <c r="AB1" s="0" t="n">
        <f aca="false">Base!AA1</f>
        <v>26</v>
      </c>
      <c r="AC1" s="0" t="n">
        <f aca="false">Base!AB1</f>
        <v>27</v>
      </c>
      <c r="AD1" s="0" t="n">
        <f aca="false">Base!AC1</f>
        <v>28</v>
      </c>
      <c r="AE1" s="0" t="n">
        <f aca="false">Base!AD1</f>
        <v>29</v>
      </c>
      <c r="AF1" s="0" t="n">
        <f aca="false">Base!AE1</f>
        <v>30</v>
      </c>
      <c r="AG1" s="0" t="n">
        <f aca="false">Base!AF1</f>
        <v>31</v>
      </c>
      <c r="AH1" s="0" t="n">
        <f aca="false">Base!AG1</f>
        <v>32</v>
      </c>
      <c r="AI1" s="0" t="n">
        <f aca="false">Base!AH1</f>
        <v>33</v>
      </c>
      <c r="AJ1" s="0" t="n">
        <f aca="false">Base!AI1</f>
        <v>34</v>
      </c>
      <c r="AK1" s="0" t="n">
        <f aca="false">Base!AJ1</f>
        <v>35</v>
      </c>
      <c r="AL1" s="0" t="n">
        <f aca="false">Base!AK1</f>
        <v>36</v>
      </c>
      <c r="AM1" s="0" t="n">
        <f aca="false">Base!AL1</f>
        <v>37</v>
      </c>
      <c r="AN1" s="0" t="n">
        <f aca="false">Base!AM1</f>
        <v>38</v>
      </c>
      <c r="AO1" s="0" t="n">
        <f aca="false">Base!AN1</f>
        <v>39</v>
      </c>
      <c r="AP1" s="0" t="n">
        <f aca="false">Base!AO1</f>
        <v>40</v>
      </c>
      <c r="AQ1" s="0" t="n">
        <f aca="false">Base!AP1</f>
        <v>41</v>
      </c>
      <c r="AR1" s="0" t="n">
        <f aca="false">Base!AQ1</f>
        <v>42</v>
      </c>
      <c r="AS1" s="0" t="n">
        <f aca="false">Base!AR1</f>
        <v>43</v>
      </c>
      <c r="AT1" s="0" t="n">
        <f aca="false">Base!AS1</f>
        <v>44</v>
      </c>
      <c r="AU1" s="0" t="n">
        <f aca="false">Base!AT1</f>
        <v>45</v>
      </c>
      <c r="AV1" s="0" t="n">
        <f aca="false">Base!AU1</f>
        <v>46</v>
      </c>
      <c r="AW1" s="0" t="n">
        <f aca="false">Base!AV1</f>
        <v>47</v>
      </c>
      <c r="AX1" s="0" t="n">
        <f aca="false">Base!AW1</f>
        <v>48</v>
      </c>
      <c r="AY1" s="0" t="n">
        <f aca="false">Base!AX1</f>
        <v>49</v>
      </c>
      <c r="AZ1" s="0" t="n">
        <f aca="false">Base!AY1</f>
        <v>50</v>
      </c>
      <c r="BA1" s="0" t="n">
        <f aca="false">Base!AZ1</f>
        <v>51</v>
      </c>
      <c r="BB1" s="0" t="n">
        <f aca="false">Base!BA1</f>
        <v>52</v>
      </c>
      <c r="BC1" s="0" t="n">
        <f aca="false">Base!BB1</f>
        <v>53</v>
      </c>
      <c r="BD1" s="0" t="n">
        <f aca="false">Base!BC1</f>
        <v>54</v>
      </c>
      <c r="BE1" s="0" t="n">
        <f aca="false">Base!BD1</f>
        <v>55</v>
      </c>
      <c r="BF1" s="0" t="n">
        <f aca="false">Base!BE1</f>
        <v>56</v>
      </c>
      <c r="BG1" s="0" t="n">
        <f aca="false">Base!BF1</f>
        <v>57</v>
      </c>
      <c r="BH1" s="0" t="n">
        <f aca="false">Base!BG1</f>
        <v>58</v>
      </c>
      <c r="BI1" s="0" t="n">
        <f aca="false">Base!BH1</f>
        <v>59</v>
      </c>
      <c r="BJ1" s="0" t="n">
        <f aca="false">Base!BI1</f>
        <v>60</v>
      </c>
    </row>
    <row r="2" customFormat="false" ht="12.75" hidden="false" customHeight="false" outlineLevel="0" collapsed="false">
      <c r="A2" s="0" t="str">
        <f aca="false">stern!A2</f>
        <v> Year</v>
      </c>
      <c r="B2" s="0" t="str">
        <f aca="false">GAMSbase!A2</f>
        <v>Period</v>
      </c>
      <c r="C2" s="0" t="n">
        <f aca="false">Base!B2</f>
        <v>2010</v>
      </c>
      <c r="D2" s="0" t="n">
        <f aca="false">Base!C2</f>
        <v>2015</v>
      </c>
      <c r="E2" s="0" t="n">
        <f aca="false">Base!D2</f>
        <v>2020</v>
      </c>
      <c r="F2" s="0" t="n">
        <f aca="false">Base!E2</f>
        <v>2025</v>
      </c>
      <c r="G2" s="0" t="n">
        <f aca="false">Base!F2</f>
        <v>2030</v>
      </c>
      <c r="H2" s="0" t="n">
        <f aca="false">Base!G2</f>
        <v>2035</v>
      </c>
      <c r="I2" s="0" t="n">
        <f aca="false">Base!H2</f>
        <v>2040</v>
      </c>
      <c r="J2" s="0" t="n">
        <f aca="false">Base!I2</f>
        <v>2045</v>
      </c>
      <c r="K2" s="0" t="n">
        <f aca="false">Base!J2</f>
        <v>2050</v>
      </c>
      <c r="L2" s="0" t="n">
        <f aca="false">Base!K2</f>
        <v>2055</v>
      </c>
      <c r="M2" s="0" t="n">
        <f aca="false">Base!L2</f>
        <v>2060</v>
      </c>
      <c r="N2" s="0" t="n">
        <f aca="false">Base!M2</f>
        <v>2065</v>
      </c>
      <c r="O2" s="0" t="n">
        <f aca="false">Base!N2</f>
        <v>2070</v>
      </c>
      <c r="P2" s="0" t="n">
        <f aca="false">Base!O2</f>
        <v>2075</v>
      </c>
      <c r="Q2" s="0" t="n">
        <f aca="false">Base!P2</f>
        <v>2080</v>
      </c>
      <c r="R2" s="0" t="n">
        <f aca="false">Base!Q2</f>
        <v>2085</v>
      </c>
      <c r="S2" s="0" t="n">
        <f aca="false">Base!R2</f>
        <v>2090</v>
      </c>
      <c r="T2" s="0" t="n">
        <f aca="false">Base!S2</f>
        <v>2095</v>
      </c>
      <c r="U2" s="0" t="n">
        <f aca="false">Base!T2</f>
        <v>2100</v>
      </c>
      <c r="V2" s="0" t="n">
        <f aca="false">Base!U2</f>
        <v>2105</v>
      </c>
      <c r="W2" s="0" t="n">
        <f aca="false">Base!V2</f>
        <v>2110</v>
      </c>
      <c r="X2" s="0" t="n">
        <f aca="false">Base!W2</f>
        <v>2115</v>
      </c>
      <c r="Y2" s="0" t="n">
        <f aca="false">Base!X2</f>
        <v>2120</v>
      </c>
      <c r="Z2" s="0" t="n">
        <f aca="false">Base!Y2</f>
        <v>2125</v>
      </c>
      <c r="AA2" s="0" t="n">
        <f aca="false">Base!Z2</f>
        <v>2130</v>
      </c>
      <c r="AB2" s="0" t="n">
        <f aca="false">Base!AA2</f>
        <v>2135</v>
      </c>
      <c r="AC2" s="0" t="n">
        <f aca="false">Base!AB2</f>
        <v>2140</v>
      </c>
      <c r="AD2" s="0" t="n">
        <f aca="false">Base!AC2</f>
        <v>2145</v>
      </c>
      <c r="AE2" s="0" t="n">
        <f aca="false">Base!AD2</f>
        <v>2150</v>
      </c>
      <c r="AF2" s="0" t="n">
        <f aca="false">Base!AE2</f>
        <v>2155</v>
      </c>
      <c r="AG2" s="0" t="n">
        <f aca="false">Base!AF2</f>
        <v>2160</v>
      </c>
      <c r="AH2" s="0" t="n">
        <f aca="false">Base!AG2</f>
        <v>2165</v>
      </c>
      <c r="AI2" s="0" t="n">
        <f aca="false">Base!AH2</f>
        <v>2170</v>
      </c>
      <c r="AJ2" s="0" t="n">
        <f aca="false">Base!AI2</f>
        <v>2175</v>
      </c>
      <c r="AK2" s="0" t="n">
        <f aca="false">Base!AJ2</f>
        <v>2180</v>
      </c>
      <c r="AL2" s="0" t="n">
        <f aca="false">Base!AK2</f>
        <v>2185</v>
      </c>
      <c r="AM2" s="0" t="n">
        <f aca="false">Base!AL2</f>
        <v>2190</v>
      </c>
      <c r="AN2" s="0" t="n">
        <f aca="false">Base!AM2</f>
        <v>2195</v>
      </c>
      <c r="AO2" s="0" t="n">
        <f aca="false">Base!AN2</f>
        <v>2200</v>
      </c>
      <c r="AP2" s="0" t="n">
        <f aca="false">Base!AO2</f>
        <v>2205</v>
      </c>
      <c r="AQ2" s="0" t="n">
        <f aca="false">Base!AP2</f>
        <v>2210</v>
      </c>
      <c r="AR2" s="0" t="n">
        <f aca="false">Base!AQ2</f>
        <v>2215</v>
      </c>
      <c r="AS2" s="0" t="n">
        <f aca="false">Base!AR2</f>
        <v>2220</v>
      </c>
      <c r="AT2" s="0" t="n">
        <f aca="false">Base!AS2</f>
        <v>2225</v>
      </c>
      <c r="AU2" s="0" t="n">
        <f aca="false">Base!AT2</f>
        <v>2230</v>
      </c>
      <c r="AV2" s="0" t="n">
        <f aca="false">Base!AU2</f>
        <v>2235</v>
      </c>
      <c r="AW2" s="0" t="n">
        <f aca="false">Base!AV2</f>
        <v>2240</v>
      </c>
      <c r="AX2" s="0" t="n">
        <f aca="false">Base!AW2</f>
        <v>2245</v>
      </c>
      <c r="AY2" s="0" t="n">
        <f aca="false">Base!AX2</f>
        <v>2250</v>
      </c>
      <c r="AZ2" s="0" t="n">
        <f aca="false">Base!AY2</f>
        <v>2255</v>
      </c>
      <c r="BA2" s="0" t="n">
        <f aca="false">Base!AZ2</f>
        <v>2260</v>
      </c>
      <c r="BB2" s="0" t="n">
        <f aca="false">Base!BA2</f>
        <v>2265</v>
      </c>
      <c r="BC2" s="0" t="n">
        <f aca="false">Base!BB2</f>
        <v>2270</v>
      </c>
      <c r="BD2" s="0" t="n">
        <f aca="false">Base!BC2</f>
        <v>2275</v>
      </c>
      <c r="BE2" s="0" t="n">
        <f aca="false">Base!BD2</f>
        <v>2280</v>
      </c>
      <c r="BF2" s="0" t="n">
        <f aca="false">Base!BE2</f>
        <v>2285</v>
      </c>
      <c r="BG2" s="0" t="n">
        <f aca="false">Base!BF2</f>
        <v>2290</v>
      </c>
      <c r="BH2" s="0" t="n">
        <f aca="false">Base!BG2</f>
        <v>2295</v>
      </c>
      <c r="BI2" s="0" t="n">
        <f aca="false">Base!BH2</f>
        <v>2300</v>
      </c>
      <c r="BJ2" s="0" t="n">
        <f aca="false">Base!BI2</f>
        <v>2305</v>
      </c>
    </row>
    <row r="3" customFormat="false" ht="12.75" hidden="false" customHeight="false" outlineLevel="0" collapsed="false">
      <c r="A3" s="0" t="str">
        <f aca="false">stern!A3</f>
        <v>World economic parameters</v>
      </c>
      <c r="B3" s="0" t="str">
        <f aca="false">GAMSbase!A3</f>
        <v>** World Economic Parameters</v>
      </c>
      <c r="C3" s="128" t="str">
        <f aca="false">IFERROR(stern!B3/GAMSstern!B3,"")</f>
        <v/>
      </c>
      <c r="D3" s="128" t="str">
        <f aca="false">IFERROR(stern!C3/GAMSstern!C3,"")</f>
        <v/>
      </c>
      <c r="E3" s="128" t="str">
        <f aca="false">IFERROR(stern!D3/GAMSstern!D3,"")</f>
        <v/>
      </c>
      <c r="F3" s="128" t="str">
        <f aca="false">IFERROR(stern!E3/GAMSstern!E3,"")</f>
        <v/>
      </c>
      <c r="G3" s="128" t="str">
        <f aca="false">IFERROR(stern!F3/GAMSstern!F3,"")</f>
        <v/>
      </c>
      <c r="H3" s="128" t="str">
        <f aca="false">IFERROR(stern!G3/GAMSstern!G3,"")</f>
        <v/>
      </c>
      <c r="I3" s="128" t="str">
        <f aca="false">IFERROR(stern!H3/GAMSstern!H3,"")</f>
        <v/>
      </c>
      <c r="J3" s="128" t="str">
        <f aca="false">IFERROR(stern!I3/GAMSstern!I3,"")</f>
        <v/>
      </c>
      <c r="K3" s="128" t="str">
        <f aca="false">IFERROR(stern!J3/GAMSstern!J3,"")</f>
        <v/>
      </c>
      <c r="L3" s="128" t="str">
        <f aca="false">IFERROR(stern!K3/GAMSstern!K3,"")</f>
        <v/>
      </c>
      <c r="M3" s="128" t="str">
        <f aca="false">IFERROR(stern!L3/GAMSstern!L3,"")</f>
        <v/>
      </c>
      <c r="N3" s="128" t="str">
        <f aca="false">IFERROR(stern!M3/GAMSstern!M3,"")</f>
        <v/>
      </c>
      <c r="O3" s="128" t="str">
        <f aca="false">IFERROR(stern!N3/GAMSstern!N3,"")</f>
        <v/>
      </c>
      <c r="P3" s="128" t="str">
        <f aca="false">IFERROR(stern!O3/GAMSstern!O3,"")</f>
        <v/>
      </c>
      <c r="Q3" s="128" t="str">
        <f aca="false">IFERROR(stern!P3/GAMSstern!P3,"")</f>
        <v/>
      </c>
      <c r="R3" s="128" t="str">
        <f aca="false">IFERROR(stern!Q3/GAMSstern!Q3,"")</f>
        <v/>
      </c>
      <c r="S3" s="128" t="str">
        <f aca="false">IFERROR(stern!R3/GAMSstern!R3,"")</f>
        <v/>
      </c>
      <c r="T3" s="128" t="str">
        <f aca="false">IFERROR(stern!S3/GAMSstern!S3,"")</f>
        <v/>
      </c>
      <c r="U3" s="128" t="str">
        <f aca="false">IFERROR(stern!T3/GAMSstern!T3,"")</f>
        <v/>
      </c>
      <c r="V3" s="128" t="str">
        <f aca="false">IFERROR(stern!U3/GAMSstern!U3,"")</f>
        <v/>
      </c>
      <c r="W3" s="128" t="str">
        <f aca="false">IFERROR(stern!V3/GAMSstern!V3,"")</f>
        <v/>
      </c>
      <c r="X3" s="128" t="str">
        <f aca="false">IFERROR(stern!W3/GAMSstern!W3,"")</f>
        <v/>
      </c>
      <c r="Y3" s="128" t="str">
        <f aca="false">IFERROR(stern!X3/GAMSstern!X3,"")</f>
        <v/>
      </c>
      <c r="Z3" s="128" t="str">
        <f aca="false">IFERROR(stern!Y3/GAMSstern!Y3,"")</f>
        <v/>
      </c>
      <c r="AA3" s="128" t="str">
        <f aca="false">IFERROR(stern!Z3/GAMSstern!Z3,"")</f>
        <v/>
      </c>
      <c r="AB3" s="128" t="str">
        <f aca="false">IFERROR(stern!AA3/GAMSstern!AA3,"")</f>
        <v/>
      </c>
      <c r="AC3" s="128" t="str">
        <f aca="false">IFERROR(stern!AB3/GAMSstern!AB3,"")</f>
        <v/>
      </c>
      <c r="AD3" s="128" t="str">
        <f aca="false">IFERROR(stern!AC3/GAMSstern!AC3,"")</f>
        <v/>
      </c>
      <c r="AE3" s="128" t="str">
        <f aca="false">IFERROR(stern!AD3/GAMSstern!AD3,"")</f>
        <v/>
      </c>
      <c r="AF3" s="128" t="str">
        <f aca="false">IFERROR(stern!AE3/GAMSstern!AE3,"")</f>
        <v/>
      </c>
      <c r="AG3" s="128" t="str">
        <f aca="false">IFERROR(stern!AF3/GAMSstern!AF3,"")</f>
        <v/>
      </c>
      <c r="AH3" s="128" t="str">
        <f aca="false">IFERROR(stern!AG3/GAMSstern!AG3,"")</f>
        <v/>
      </c>
      <c r="AI3" s="128" t="str">
        <f aca="false">IFERROR(stern!AH3/GAMSstern!AH3,"")</f>
        <v/>
      </c>
      <c r="AJ3" s="128" t="str">
        <f aca="false">IFERROR(stern!AI3/GAMSstern!AI3,"")</f>
        <v/>
      </c>
      <c r="AK3" s="128" t="str">
        <f aca="false">IFERROR(stern!AJ3/GAMSstern!AJ3,"")</f>
        <v/>
      </c>
      <c r="AL3" s="128" t="str">
        <f aca="false">IFERROR(stern!AK3/GAMSstern!AK3,"")</f>
        <v/>
      </c>
      <c r="AM3" s="128" t="str">
        <f aca="false">IFERROR(stern!AL3/GAMSstern!AL3,"")</f>
        <v/>
      </c>
      <c r="AN3" s="128" t="str">
        <f aca="false">IFERROR(stern!AM3/GAMSstern!AM3,"")</f>
        <v/>
      </c>
      <c r="AO3" s="128" t="str">
        <f aca="false">IFERROR(stern!AN3/GAMSstern!AN3,"")</f>
        <v/>
      </c>
      <c r="AP3" s="128" t="str">
        <f aca="false">IFERROR(stern!AO3/GAMSstern!AO3,"")</f>
        <v/>
      </c>
      <c r="AQ3" s="128" t="str">
        <f aca="false">IFERROR(stern!AP3/GAMSstern!AP3,"")</f>
        <v/>
      </c>
      <c r="AR3" s="128" t="str">
        <f aca="false">IFERROR(stern!AQ3/GAMSstern!AQ3,"")</f>
        <v/>
      </c>
      <c r="AS3" s="128" t="str">
        <f aca="false">IFERROR(stern!AR3/GAMSstern!AR3,"")</f>
        <v/>
      </c>
      <c r="AT3" s="128" t="str">
        <f aca="false">IFERROR(stern!AS3/GAMSstern!AS3,"")</f>
        <v/>
      </c>
      <c r="AU3" s="128" t="str">
        <f aca="false">IFERROR(stern!AT3/GAMSstern!AT3,"")</f>
        <v/>
      </c>
      <c r="AV3" s="128" t="str">
        <f aca="false">IFERROR(stern!AU3/GAMSstern!AU3,"")</f>
        <v/>
      </c>
      <c r="AW3" s="128" t="str">
        <f aca="false">IFERROR(stern!AV3/GAMSstern!AV3,"")</f>
        <v/>
      </c>
      <c r="AX3" s="128" t="str">
        <f aca="false">IFERROR(stern!AW3/GAMSstern!AW3,"")</f>
        <v/>
      </c>
      <c r="AY3" s="128" t="str">
        <f aca="false">IFERROR(stern!AX3/GAMSstern!AX3,"")</f>
        <v/>
      </c>
      <c r="AZ3" s="128" t="str">
        <f aca="false">IFERROR(stern!AY3/GAMSstern!AY3,"")</f>
        <v/>
      </c>
      <c r="BA3" s="128" t="str">
        <f aca="false">IFERROR(stern!AZ3/GAMSstern!AZ3,"")</f>
        <v/>
      </c>
      <c r="BB3" s="128" t="str">
        <f aca="false">IFERROR(stern!BA3/GAMSstern!BA3,"")</f>
        <v/>
      </c>
      <c r="BC3" s="128" t="str">
        <f aca="false">IFERROR(stern!BB3/GAMSstern!BB3,"")</f>
        <v/>
      </c>
      <c r="BD3" s="128" t="str">
        <f aca="false">IFERROR(stern!BC3/GAMSstern!BC3,"")</f>
        <v/>
      </c>
      <c r="BE3" s="128" t="str">
        <f aca="false">IFERROR(stern!BD3/GAMSstern!BD3,"")</f>
        <v/>
      </c>
      <c r="BF3" s="128" t="str">
        <f aca="false">IFERROR(stern!BE3/GAMSstern!BE3,"")</f>
        <v/>
      </c>
      <c r="BG3" s="128" t="str">
        <f aca="false">IFERROR(stern!BF3/GAMSstern!BF3,"")</f>
        <v/>
      </c>
      <c r="BH3" s="128" t="str">
        <f aca="false">IFERROR(stern!BG3/GAMSstern!BG3,"")</f>
        <v/>
      </c>
      <c r="BI3" s="128" t="str">
        <f aca="false">IFERROR(stern!BH3/GAMSstern!BH3,"")</f>
        <v/>
      </c>
      <c r="BJ3" s="128" t="str">
        <f aca="false">IFERROR(stern!BI3/GAMSstern!BI3,"")</f>
        <v/>
      </c>
    </row>
    <row r="4" customFormat="false" ht="12.75" hidden="false" customHeight="false" outlineLevel="0" collapsed="false">
      <c r="A4" s="0" t="str">
        <f aca="false">stern!A4</f>
        <v>OUTPUT AND CAPITAL ACCUMULATION</v>
      </c>
      <c r="B4" s="0" t="str">
        <f aca="false">GAMSbase!A4</f>
        <v>* OUTPUT AND CAPTIAL ACCUMULATION</v>
      </c>
      <c r="C4" s="128" t="str">
        <f aca="false">IFERROR(stern!B4/GAMSstern!B4,"")</f>
        <v/>
      </c>
      <c r="D4" s="128" t="str">
        <f aca="false">IFERROR(stern!C4/GAMSstern!C4,"")</f>
        <v/>
      </c>
      <c r="E4" s="128" t="str">
        <f aca="false">IFERROR(stern!D4/GAMSstern!D4,"")</f>
        <v/>
      </c>
      <c r="F4" s="128" t="str">
        <f aca="false">IFERROR(stern!E4/GAMSstern!E4,"")</f>
        <v/>
      </c>
      <c r="G4" s="128" t="str">
        <f aca="false">IFERROR(stern!F4/GAMSstern!F4,"")</f>
        <v/>
      </c>
      <c r="H4" s="128" t="str">
        <f aca="false">IFERROR(stern!G4/GAMSstern!G4,"")</f>
        <v/>
      </c>
      <c r="I4" s="128" t="str">
        <f aca="false">IFERROR(stern!H4/GAMSstern!H4,"")</f>
        <v/>
      </c>
      <c r="J4" s="128" t="str">
        <f aca="false">IFERROR(stern!I4/GAMSstern!I4,"")</f>
        <v/>
      </c>
      <c r="K4" s="128" t="str">
        <f aca="false">IFERROR(stern!J4/GAMSstern!J4,"")</f>
        <v/>
      </c>
      <c r="L4" s="128" t="str">
        <f aca="false">IFERROR(stern!K4/GAMSstern!K4,"")</f>
        <v/>
      </c>
      <c r="M4" s="128" t="str">
        <f aca="false">IFERROR(stern!L4/GAMSstern!L4,"")</f>
        <v/>
      </c>
      <c r="N4" s="128" t="str">
        <f aca="false">IFERROR(stern!M4/GAMSstern!M4,"")</f>
        <v/>
      </c>
      <c r="O4" s="128" t="str">
        <f aca="false">IFERROR(stern!N4/GAMSstern!N4,"")</f>
        <v/>
      </c>
      <c r="P4" s="128" t="str">
        <f aca="false">IFERROR(stern!O4/GAMSstern!O4,"")</f>
        <v/>
      </c>
      <c r="Q4" s="128" t="str">
        <f aca="false">IFERROR(stern!P4/GAMSstern!P4,"")</f>
        <v/>
      </c>
      <c r="R4" s="128" t="str">
        <f aca="false">IFERROR(stern!Q4/GAMSstern!Q4,"")</f>
        <v/>
      </c>
      <c r="S4" s="128" t="str">
        <f aca="false">IFERROR(stern!R4/GAMSstern!R4,"")</f>
        <v/>
      </c>
      <c r="T4" s="128" t="str">
        <f aca="false">IFERROR(stern!S4/GAMSstern!S4,"")</f>
        <v/>
      </c>
      <c r="U4" s="128" t="str">
        <f aca="false">IFERROR(stern!T4/GAMSstern!T4,"")</f>
        <v/>
      </c>
      <c r="V4" s="128" t="str">
        <f aca="false">IFERROR(stern!U4/GAMSstern!U4,"")</f>
        <v/>
      </c>
      <c r="W4" s="128" t="str">
        <f aca="false">IFERROR(stern!V4/GAMSstern!V4,"")</f>
        <v/>
      </c>
      <c r="X4" s="128" t="str">
        <f aca="false">IFERROR(stern!W4/GAMSstern!W4,"")</f>
        <v/>
      </c>
      <c r="Y4" s="128" t="str">
        <f aca="false">IFERROR(stern!X4/GAMSstern!X4,"")</f>
        <v/>
      </c>
      <c r="Z4" s="128" t="str">
        <f aca="false">IFERROR(stern!Y4/GAMSstern!Y4,"")</f>
        <v/>
      </c>
      <c r="AA4" s="128" t="str">
        <f aca="false">IFERROR(stern!Z4/GAMSstern!Z4,"")</f>
        <v/>
      </c>
      <c r="AB4" s="128" t="str">
        <f aca="false">IFERROR(stern!AA4/GAMSstern!AA4,"")</f>
        <v/>
      </c>
      <c r="AC4" s="128" t="str">
        <f aca="false">IFERROR(stern!AB4/GAMSstern!AB4,"")</f>
        <v/>
      </c>
      <c r="AD4" s="128" t="str">
        <f aca="false">IFERROR(stern!AC4/GAMSstern!AC4,"")</f>
        <v/>
      </c>
      <c r="AE4" s="128" t="str">
        <f aca="false">IFERROR(stern!AD4/GAMSstern!AD4,"")</f>
        <v/>
      </c>
      <c r="AF4" s="128" t="str">
        <f aca="false">IFERROR(stern!AE4/GAMSstern!AE4,"")</f>
        <v/>
      </c>
      <c r="AG4" s="128" t="str">
        <f aca="false">IFERROR(stern!AF4/GAMSstern!AF4,"")</f>
        <v/>
      </c>
      <c r="AH4" s="128" t="str">
        <f aca="false">IFERROR(stern!AG4/GAMSstern!AG4,"")</f>
        <v/>
      </c>
      <c r="AI4" s="128" t="str">
        <f aca="false">IFERROR(stern!AH4/GAMSstern!AH4,"")</f>
        <v/>
      </c>
      <c r="AJ4" s="128" t="str">
        <f aca="false">IFERROR(stern!AI4/GAMSstern!AI4,"")</f>
        <v/>
      </c>
      <c r="AK4" s="128" t="str">
        <f aca="false">IFERROR(stern!AJ4/GAMSstern!AJ4,"")</f>
        <v/>
      </c>
      <c r="AL4" s="128" t="str">
        <f aca="false">IFERROR(stern!AK4/GAMSstern!AK4,"")</f>
        <v/>
      </c>
      <c r="AM4" s="128" t="str">
        <f aca="false">IFERROR(stern!AL4/GAMSstern!AL4,"")</f>
        <v/>
      </c>
      <c r="AN4" s="128" t="str">
        <f aca="false">IFERROR(stern!AM4/GAMSstern!AM4,"")</f>
        <v/>
      </c>
      <c r="AO4" s="128" t="str">
        <f aca="false">IFERROR(stern!AN4/GAMSstern!AN4,"")</f>
        <v/>
      </c>
      <c r="AP4" s="128" t="str">
        <f aca="false">IFERROR(stern!AO4/GAMSstern!AO4,"")</f>
        <v/>
      </c>
      <c r="AQ4" s="128" t="str">
        <f aca="false">IFERROR(stern!AP4/GAMSstern!AP4,"")</f>
        <v/>
      </c>
      <c r="AR4" s="128" t="str">
        <f aca="false">IFERROR(stern!AQ4/GAMSstern!AQ4,"")</f>
        <v/>
      </c>
      <c r="AS4" s="128" t="str">
        <f aca="false">IFERROR(stern!AR4/GAMSstern!AR4,"")</f>
        <v/>
      </c>
      <c r="AT4" s="128" t="str">
        <f aca="false">IFERROR(stern!AS4/GAMSstern!AS4,"")</f>
        <v/>
      </c>
      <c r="AU4" s="128" t="str">
        <f aca="false">IFERROR(stern!AT4/GAMSstern!AT4,"")</f>
        <v/>
      </c>
      <c r="AV4" s="128" t="str">
        <f aca="false">IFERROR(stern!AU4/GAMSstern!AU4,"")</f>
        <v/>
      </c>
      <c r="AW4" s="128" t="str">
        <f aca="false">IFERROR(stern!AV4/GAMSstern!AV4,"")</f>
        <v/>
      </c>
      <c r="AX4" s="128" t="str">
        <f aca="false">IFERROR(stern!AW4/GAMSstern!AW4,"")</f>
        <v/>
      </c>
      <c r="AY4" s="128" t="str">
        <f aca="false">IFERROR(stern!AX4/GAMSstern!AX4,"")</f>
        <v/>
      </c>
      <c r="AZ4" s="128" t="str">
        <f aca="false">IFERROR(stern!AY4/GAMSstern!AY4,"")</f>
        <v/>
      </c>
      <c r="BA4" s="128" t="str">
        <f aca="false">IFERROR(stern!AZ4/GAMSstern!AZ4,"")</f>
        <v/>
      </c>
      <c r="BB4" s="128" t="str">
        <f aca="false">IFERROR(stern!BA4/GAMSstern!BA4,"")</f>
        <v/>
      </c>
      <c r="BC4" s="128" t="str">
        <f aca="false">IFERROR(stern!BB4/GAMSstern!BB4,"")</f>
        <v/>
      </c>
      <c r="BD4" s="128" t="str">
        <f aca="false">IFERROR(stern!BC4/GAMSstern!BC4,"")</f>
        <v/>
      </c>
      <c r="BE4" s="128" t="str">
        <f aca="false">IFERROR(stern!BD4/GAMSstern!BD4,"")</f>
        <v/>
      </c>
      <c r="BF4" s="128" t="str">
        <f aca="false">IFERROR(stern!BE4/GAMSstern!BE4,"")</f>
        <v/>
      </c>
      <c r="BG4" s="128" t="str">
        <f aca="false">IFERROR(stern!BF4/GAMSstern!BF4,"")</f>
        <v/>
      </c>
      <c r="BH4" s="128" t="str">
        <f aca="false">IFERROR(stern!BG4/GAMSstern!BG4,"")</f>
        <v/>
      </c>
      <c r="BI4" s="128" t="str">
        <f aca="false">IFERROR(stern!BH4/GAMSstern!BH4,"")</f>
        <v/>
      </c>
      <c r="BJ4" s="128" t="str">
        <f aca="false">IFERROR(stern!BI4/GAMSstern!BI4,"")</f>
        <v/>
      </c>
    </row>
    <row r="5" customFormat="false" ht="12.75" hidden="false" customHeight="false" outlineLevel="0" collapsed="false">
      <c r="A5" s="0" t="str">
        <f aca="false">stern!A5</f>
        <v>Capital share</v>
      </c>
      <c r="B5" s="0" t="str">
        <f aca="false">GAMSbase!A5</f>
        <v>Capital Share</v>
      </c>
      <c r="C5" s="128" t="n">
        <f aca="false">IFERROR(stern!B5/GAMSstern!B5,"")</f>
        <v>1</v>
      </c>
      <c r="D5" s="128" t="str">
        <f aca="false">IFERROR(stern!C5/GAMSstern!C5,"")</f>
        <v/>
      </c>
      <c r="E5" s="128" t="str">
        <f aca="false">IFERROR(stern!D5/GAMSstern!D5,"")</f>
        <v/>
      </c>
      <c r="F5" s="128" t="str">
        <f aca="false">IFERROR(stern!E5/GAMSstern!E5,"")</f>
        <v/>
      </c>
      <c r="G5" s="128" t="str">
        <f aca="false">IFERROR(stern!F5/GAMSstern!F5,"")</f>
        <v/>
      </c>
      <c r="H5" s="128" t="str">
        <f aca="false">IFERROR(stern!G5/GAMSstern!G5,"")</f>
        <v/>
      </c>
      <c r="I5" s="128" t="str">
        <f aca="false">IFERROR(stern!H5/GAMSstern!H5,"")</f>
        <v/>
      </c>
      <c r="J5" s="128" t="str">
        <f aca="false">IFERROR(stern!I5/GAMSstern!I5,"")</f>
        <v/>
      </c>
      <c r="K5" s="128" t="str">
        <f aca="false">IFERROR(stern!J5/GAMSstern!J5,"")</f>
        <v/>
      </c>
      <c r="L5" s="128" t="str">
        <f aca="false">IFERROR(stern!K5/GAMSstern!K5,"")</f>
        <v/>
      </c>
      <c r="M5" s="128" t="str">
        <f aca="false">IFERROR(stern!L5/GAMSstern!L5,"")</f>
        <v/>
      </c>
      <c r="N5" s="128" t="str">
        <f aca="false">IFERROR(stern!M5/GAMSstern!M5,"")</f>
        <v/>
      </c>
      <c r="O5" s="128" t="str">
        <f aca="false">IFERROR(stern!N5/GAMSstern!N5,"")</f>
        <v/>
      </c>
      <c r="P5" s="128" t="str">
        <f aca="false">IFERROR(stern!O5/GAMSstern!O5,"")</f>
        <v/>
      </c>
      <c r="Q5" s="128" t="str">
        <f aca="false">IFERROR(stern!P5/GAMSstern!P5,"")</f>
        <v/>
      </c>
      <c r="R5" s="128" t="str">
        <f aca="false">IFERROR(stern!Q5/GAMSstern!Q5,"")</f>
        <v/>
      </c>
      <c r="S5" s="128" t="str">
        <f aca="false">IFERROR(stern!R5/GAMSstern!R5,"")</f>
        <v/>
      </c>
      <c r="T5" s="128" t="str">
        <f aca="false">IFERROR(stern!S5/GAMSstern!S5,"")</f>
        <v/>
      </c>
      <c r="U5" s="128" t="str">
        <f aca="false">IFERROR(stern!T5/GAMSstern!T5,"")</f>
        <v/>
      </c>
      <c r="V5" s="128" t="str">
        <f aca="false">IFERROR(stern!U5/GAMSstern!U5,"")</f>
        <v/>
      </c>
      <c r="W5" s="128" t="str">
        <f aca="false">IFERROR(stern!V5/GAMSstern!V5,"")</f>
        <v/>
      </c>
      <c r="X5" s="128" t="str">
        <f aca="false">IFERROR(stern!W5/GAMSstern!W5,"")</f>
        <v/>
      </c>
      <c r="Y5" s="128" t="str">
        <f aca="false">IFERROR(stern!X5/GAMSstern!X5,"")</f>
        <v/>
      </c>
      <c r="Z5" s="128" t="str">
        <f aca="false">IFERROR(stern!Y5/GAMSstern!Y5,"")</f>
        <v/>
      </c>
      <c r="AA5" s="128" t="str">
        <f aca="false">IFERROR(stern!Z5/GAMSstern!Z5,"")</f>
        <v/>
      </c>
      <c r="AB5" s="128" t="str">
        <f aca="false">IFERROR(stern!AA5/GAMSstern!AA5,"")</f>
        <v/>
      </c>
      <c r="AC5" s="128" t="str">
        <f aca="false">IFERROR(stern!AB5/GAMSstern!AB5,"")</f>
        <v/>
      </c>
      <c r="AD5" s="128" t="str">
        <f aca="false">IFERROR(stern!AC5/GAMSstern!AC5,"")</f>
        <v/>
      </c>
      <c r="AE5" s="128" t="str">
        <f aca="false">IFERROR(stern!AD5/GAMSstern!AD5,"")</f>
        <v/>
      </c>
      <c r="AF5" s="128" t="str">
        <f aca="false">IFERROR(stern!AE5/GAMSstern!AE5,"")</f>
        <v/>
      </c>
      <c r="AG5" s="128" t="str">
        <f aca="false">IFERROR(stern!AF5/GAMSstern!AF5,"")</f>
        <v/>
      </c>
      <c r="AH5" s="128" t="str">
        <f aca="false">IFERROR(stern!AG5/GAMSstern!AG5,"")</f>
        <v/>
      </c>
      <c r="AI5" s="128" t="str">
        <f aca="false">IFERROR(stern!AH5/GAMSstern!AH5,"")</f>
        <v/>
      </c>
      <c r="AJ5" s="128" t="str">
        <f aca="false">IFERROR(stern!AI5/GAMSstern!AI5,"")</f>
        <v/>
      </c>
      <c r="AK5" s="128" t="str">
        <f aca="false">IFERROR(stern!AJ5/GAMSstern!AJ5,"")</f>
        <v/>
      </c>
      <c r="AL5" s="128" t="str">
        <f aca="false">IFERROR(stern!AK5/GAMSstern!AK5,"")</f>
        <v/>
      </c>
      <c r="AM5" s="128" t="str">
        <f aca="false">IFERROR(stern!AL5/GAMSstern!AL5,"")</f>
        <v/>
      </c>
      <c r="AN5" s="128" t="str">
        <f aca="false">IFERROR(stern!AM5/GAMSstern!AM5,"")</f>
        <v/>
      </c>
      <c r="AO5" s="128" t="str">
        <f aca="false">IFERROR(stern!AN5/GAMSstern!AN5,"")</f>
        <v/>
      </c>
      <c r="AP5" s="128" t="str">
        <f aca="false">IFERROR(stern!AO5/GAMSstern!AO5,"")</f>
        <v/>
      </c>
      <c r="AQ5" s="128" t="str">
        <f aca="false">IFERROR(stern!AP5/GAMSstern!AP5,"")</f>
        <v/>
      </c>
      <c r="AR5" s="128" t="str">
        <f aca="false">IFERROR(stern!AQ5/GAMSstern!AQ5,"")</f>
        <v/>
      </c>
      <c r="AS5" s="128" t="str">
        <f aca="false">IFERROR(stern!AR5/GAMSstern!AR5,"")</f>
        <v/>
      </c>
      <c r="AT5" s="128" t="str">
        <f aca="false">IFERROR(stern!AS5/GAMSstern!AS5,"")</f>
        <v/>
      </c>
      <c r="AU5" s="128" t="str">
        <f aca="false">IFERROR(stern!AT5/GAMSstern!AT5,"")</f>
        <v/>
      </c>
      <c r="AV5" s="128" t="str">
        <f aca="false">IFERROR(stern!AU5/GAMSstern!AU5,"")</f>
        <v/>
      </c>
      <c r="AW5" s="128" t="str">
        <f aca="false">IFERROR(stern!AV5/GAMSstern!AV5,"")</f>
        <v/>
      </c>
      <c r="AX5" s="128" t="str">
        <f aca="false">IFERROR(stern!AW5/GAMSstern!AW5,"")</f>
        <v/>
      </c>
      <c r="AY5" s="128" t="str">
        <f aca="false">IFERROR(stern!AX5/GAMSstern!AX5,"")</f>
        <v/>
      </c>
      <c r="AZ5" s="128" t="str">
        <f aca="false">IFERROR(stern!AY5/GAMSstern!AY5,"")</f>
        <v/>
      </c>
      <c r="BA5" s="128" t="str">
        <f aca="false">IFERROR(stern!AZ5/GAMSstern!AZ5,"")</f>
        <v/>
      </c>
      <c r="BB5" s="128" t="str">
        <f aca="false">IFERROR(stern!BA5/GAMSstern!BA5,"")</f>
        <v/>
      </c>
      <c r="BC5" s="128" t="str">
        <f aca="false">IFERROR(stern!BB5/GAMSstern!BB5,"")</f>
        <v/>
      </c>
      <c r="BD5" s="128" t="str">
        <f aca="false">IFERROR(stern!BC5/GAMSstern!BC5,"")</f>
        <v/>
      </c>
      <c r="BE5" s="128" t="str">
        <f aca="false">IFERROR(stern!BD5/GAMSstern!BD5,"")</f>
        <v/>
      </c>
      <c r="BF5" s="128" t="str">
        <f aca="false">IFERROR(stern!BE5/GAMSstern!BE5,"")</f>
        <v/>
      </c>
      <c r="BG5" s="128" t="str">
        <f aca="false">IFERROR(stern!BF5/GAMSstern!BF5,"")</f>
        <v/>
      </c>
      <c r="BH5" s="128" t="str">
        <f aca="false">IFERROR(stern!BG5/GAMSstern!BG5,"")</f>
        <v/>
      </c>
      <c r="BI5" s="128" t="str">
        <f aca="false">IFERROR(stern!BH5/GAMSstern!BH5,"")</f>
        <v/>
      </c>
      <c r="BJ5" s="128" t="str">
        <f aca="false">IFERROR(stern!BI5/GAMSstern!BI5,"")</f>
        <v/>
      </c>
    </row>
    <row r="6" customFormat="false" ht="12.75" hidden="false" customHeight="false" outlineLevel="0" collapsed="false">
      <c r="A6" s="0" t="str">
        <f aca="false">stern!A6</f>
        <v>Depreciation</v>
      </c>
      <c r="B6" s="0" t="str">
        <f aca="false">GAMSbase!A6</f>
        <v>Depreciation</v>
      </c>
      <c r="C6" s="128" t="n">
        <f aca="false">IFERROR(stern!B6/GAMSstern!B6,"")</f>
        <v>1</v>
      </c>
      <c r="D6" s="128" t="str">
        <f aca="false">IFERROR(stern!C6/GAMSstern!C6,"")</f>
        <v/>
      </c>
      <c r="E6" s="128" t="str">
        <f aca="false">IFERROR(stern!D6/GAMSstern!D6,"")</f>
        <v/>
      </c>
      <c r="F6" s="128" t="str">
        <f aca="false">IFERROR(stern!E6/GAMSstern!E6,"")</f>
        <v/>
      </c>
      <c r="G6" s="128" t="str">
        <f aca="false">IFERROR(stern!F6/GAMSstern!F6,"")</f>
        <v/>
      </c>
      <c r="H6" s="128" t="str">
        <f aca="false">IFERROR(stern!G6/GAMSstern!G6,"")</f>
        <v/>
      </c>
      <c r="I6" s="128" t="str">
        <f aca="false">IFERROR(stern!H6/GAMSstern!H6,"")</f>
        <v/>
      </c>
      <c r="J6" s="128" t="str">
        <f aca="false">IFERROR(stern!I6/GAMSstern!I6,"")</f>
        <v/>
      </c>
      <c r="K6" s="128" t="str">
        <f aca="false">IFERROR(stern!J6/GAMSstern!J6,"")</f>
        <v/>
      </c>
      <c r="L6" s="128" t="str">
        <f aca="false">IFERROR(stern!K6/GAMSstern!K6,"")</f>
        <v/>
      </c>
      <c r="M6" s="128" t="str">
        <f aca="false">IFERROR(stern!L6/GAMSstern!L6,"")</f>
        <v/>
      </c>
      <c r="N6" s="128" t="str">
        <f aca="false">IFERROR(stern!M6/GAMSstern!M6,"")</f>
        <v/>
      </c>
      <c r="O6" s="128" t="str">
        <f aca="false">IFERROR(stern!N6/GAMSstern!N6,"")</f>
        <v/>
      </c>
      <c r="P6" s="128" t="str">
        <f aca="false">IFERROR(stern!O6/GAMSstern!O6,"")</f>
        <v/>
      </c>
      <c r="Q6" s="128" t="str">
        <f aca="false">IFERROR(stern!P6/GAMSstern!P6,"")</f>
        <v/>
      </c>
      <c r="R6" s="128" t="str">
        <f aca="false">IFERROR(stern!Q6/GAMSstern!Q6,"")</f>
        <v/>
      </c>
      <c r="S6" s="128" t="str">
        <f aca="false">IFERROR(stern!R6/GAMSstern!R6,"")</f>
        <v/>
      </c>
      <c r="T6" s="128" t="str">
        <f aca="false">IFERROR(stern!S6/GAMSstern!S6,"")</f>
        <v/>
      </c>
      <c r="U6" s="128" t="str">
        <f aca="false">IFERROR(stern!T6/GAMSstern!T6,"")</f>
        <v/>
      </c>
      <c r="V6" s="128" t="str">
        <f aca="false">IFERROR(stern!U6/GAMSstern!U6,"")</f>
        <v/>
      </c>
      <c r="W6" s="128" t="str">
        <f aca="false">IFERROR(stern!V6/GAMSstern!V6,"")</f>
        <v/>
      </c>
      <c r="X6" s="128" t="str">
        <f aca="false">IFERROR(stern!W6/GAMSstern!W6,"")</f>
        <v/>
      </c>
      <c r="Y6" s="128" t="str">
        <f aca="false">IFERROR(stern!X6/GAMSstern!X6,"")</f>
        <v/>
      </c>
      <c r="Z6" s="128" t="str">
        <f aca="false">IFERROR(stern!Y6/GAMSstern!Y6,"")</f>
        <v/>
      </c>
      <c r="AA6" s="128" t="str">
        <f aca="false">IFERROR(stern!Z6/GAMSstern!Z6,"")</f>
        <v/>
      </c>
      <c r="AB6" s="128" t="str">
        <f aca="false">IFERROR(stern!AA6/GAMSstern!AA6,"")</f>
        <v/>
      </c>
      <c r="AC6" s="128" t="str">
        <f aca="false">IFERROR(stern!AB6/GAMSstern!AB6,"")</f>
        <v/>
      </c>
      <c r="AD6" s="128" t="str">
        <f aca="false">IFERROR(stern!AC6/GAMSstern!AC6,"")</f>
        <v/>
      </c>
      <c r="AE6" s="128" t="str">
        <f aca="false">IFERROR(stern!AD6/GAMSstern!AD6,"")</f>
        <v/>
      </c>
      <c r="AF6" s="128" t="str">
        <f aca="false">IFERROR(stern!AE6/GAMSstern!AE6,"")</f>
        <v/>
      </c>
      <c r="AG6" s="128" t="str">
        <f aca="false">IFERROR(stern!AF6/GAMSstern!AF6,"")</f>
        <v/>
      </c>
      <c r="AH6" s="128" t="str">
        <f aca="false">IFERROR(stern!AG6/GAMSstern!AG6,"")</f>
        <v/>
      </c>
      <c r="AI6" s="128" t="str">
        <f aca="false">IFERROR(stern!AH6/GAMSstern!AH6,"")</f>
        <v/>
      </c>
      <c r="AJ6" s="128" t="str">
        <f aca="false">IFERROR(stern!AI6/GAMSstern!AI6,"")</f>
        <v/>
      </c>
      <c r="AK6" s="128" t="str">
        <f aca="false">IFERROR(stern!AJ6/GAMSstern!AJ6,"")</f>
        <v/>
      </c>
      <c r="AL6" s="128" t="str">
        <f aca="false">IFERROR(stern!AK6/GAMSstern!AK6,"")</f>
        <v/>
      </c>
      <c r="AM6" s="128" t="str">
        <f aca="false">IFERROR(stern!AL6/GAMSstern!AL6,"")</f>
        <v/>
      </c>
      <c r="AN6" s="128" t="str">
        <f aca="false">IFERROR(stern!AM6/GAMSstern!AM6,"")</f>
        <v/>
      </c>
      <c r="AO6" s="128" t="str">
        <f aca="false">IFERROR(stern!AN6/GAMSstern!AN6,"")</f>
        <v/>
      </c>
      <c r="AP6" s="128" t="str">
        <f aca="false">IFERROR(stern!AO6/GAMSstern!AO6,"")</f>
        <v/>
      </c>
      <c r="AQ6" s="128" t="str">
        <f aca="false">IFERROR(stern!AP6/GAMSstern!AP6,"")</f>
        <v/>
      </c>
      <c r="AR6" s="128" t="str">
        <f aca="false">IFERROR(stern!AQ6/GAMSstern!AQ6,"")</f>
        <v/>
      </c>
      <c r="AS6" s="128" t="str">
        <f aca="false">IFERROR(stern!AR6/GAMSstern!AR6,"")</f>
        <v/>
      </c>
      <c r="AT6" s="128" t="str">
        <f aca="false">IFERROR(stern!AS6/GAMSstern!AS6,"")</f>
        <v/>
      </c>
      <c r="AU6" s="128" t="str">
        <f aca="false">IFERROR(stern!AT6/GAMSstern!AT6,"")</f>
        <v/>
      </c>
      <c r="AV6" s="128" t="str">
        <f aca="false">IFERROR(stern!AU6/GAMSstern!AU6,"")</f>
        <v/>
      </c>
      <c r="AW6" s="128" t="str">
        <f aca="false">IFERROR(stern!AV6/GAMSstern!AV6,"")</f>
        <v/>
      </c>
      <c r="AX6" s="128" t="str">
        <f aca="false">IFERROR(stern!AW6/GAMSstern!AW6,"")</f>
        <v/>
      </c>
      <c r="AY6" s="128" t="str">
        <f aca="false">IFERROR(stern!AX6/GAMSstern!AX6,"")</f>
        <v/>
      </c>
      <c r="AZ6" s="128" t="str">
        <f aca="false">IFERROR(stern!AY6/GAMSstern!AY6,"")</f>
        <v/>
      </c>
      <c r="BA6" s="128" t="str">
        <f aca="false">IFERROR(stern!AZ6/GAMSstern!AZ6,"")</f>
        <v/>
      </c>
      <c r="BB6" s="128" t="str">
        <f aca="false">IFERROR(stern!BA6/GAMSstern!BA6,"")</f>
        <v/>
      </c>
      <c r="BC6" s="128" t="str">
        <f aca="false">IFERROR(stern!BB6/GAMSstern!BB6,"")</f>
        <v/>
      </c>
      <c r="BD6" s="128" t="str">
        <f aca="false">IFERROR(stern!BC6/GAMSstern!BC6,"")</f>
        <v/>
      </c>
      <c r="BE6" s="128" t="str">
        <f aca="false">IFERROR(stern!BD6/GAMSstern!BD6,"")</f>
        <v/>
      </c>
      <c r="BF6" s="128" t="str">
        <f aca="false">IFERROR(stern!BE6/GAMSstern!BE6,"")</f>
        <v/>
      </c>
      <c r="BG6" s="128" t="str">
        <f aca="false">IFERROR(stern!BF6/GAMSstern!BF6,"")</f>
        <v/>
      </c>
      <c r="BH6" s="128" t="str">
        <f aca="false">IFERROR(stern!BG6/GAMSstern!BG6,"")</f>
        <v/>
      </c>
      <c r="BI6" s="128" t="str">
        <f aca="false">IFERROR(stern!BH6/GAMSstern!BH6,"")</f>
        <v/>
      </c>
      <c r="BJ6" s="128" t="str">
        <f aca="false">IFERROR(stern!BI6/GAMSstern!BI6,"")</f>
        <v/>
      </c>
    </row>
    <row r="7" customFormat="false" ht="12.75" hidden="false" customHeight="false" outlineLevel="0" collapsed="false">
      <c r="A7" s="0" t="str">
        <f aca="false">stern!A7</f>
        <v>World capital risk premium (percent per year)</v>
      </c>
      <c r="B7" s="0" t="str">
        <f aca="false">GAMSbase!A7</f>
        <v>World Capital Risk Premium</v>
      </c>
      <c r="C7" s="128" t="str">
        <f aca="false">IFERROR(stern!B7/GAMSstern!B7,"")</f>
        <v/>
      </c>
      <c r="D7" s="128" t="str">
        <f aca="false">IFERROR(stern!C7/GAMSstern!C7,"")</f>
        <v/>
      </c>
      <c r="E7" s="128" t="str">
        <f aca="false">IFERROR(stern!D7/GAMSstern!D7,"")</f>
        <v/>
      </c>
      <c r="F7" s="128" t="str">
        <f aca="false">IFERROR(stern!E7/GAMSstern!E7,"")</f>
        <v/>
      </c>
      <c r="G7" s="128" t="str">
        <f aca="false">IFERROR(stern!F7/GAMSstern!F7,"")</f>
        <v/>
      </c>
      <c r="H7" s="128" t="str">
        <f aca="false">IFERROR(stern!G7/GAMSstern!G7,"")</f>
        <v/>
      </c>
      <c r="I7" s="128" t="str">
        <f aca="false">IFERROR(stern!H7/GAMSstern!H7,"")</f>
        <v/>
      </c>
      <c r="J7" s="128" t="str">
        <f aca="false">IFERROR(stern!I7/GAMSstern!I7,"")</f>
        <v/>
      </c>
      <c r="K7" s="128" t="str">
        <f aca="false">IFERROR(stern!J7/GAMSstern!J7,"")</f>
        <v/>
      </c>
      <c r="L7" s="128" t="str">
        <f aca="false">IFERROR(stern!K7/GAMSstern!K7,"")</f>
        <v/>
      </c>
      <c r="M7" s="128" t="str">
        <f aca="false">IFERROR(stern!L7/GAMSstern!L7,"")</f>
        <v/>
      </c>
      <c r="N7" s="128" t="str">
        <f aca="false">IFERROR(stern!M7/GAMSstern!M7,"")</f>
        <v/>
      </c>
      <c r="O7" s="128" t="str">
        <f aca="false">IFERROR(stern!N7/GAMSstern!N7,"")</f>
        <v/>
      </c>
      <c r="P7" s="128" t="str">
        <f aca="false">IFERROR(stern!O7/GAMSstern!O7,"")</f>
        <v/>
      </c>
      <c r="Q7" s="128" t="str">
        <f aca="false">IFERROR(stern!P7/GAMSstern!P7,"")</f>
        <v/>
      </c>
      <c r="R7" s="128" t="str">
        <f aca="false">IFERROR(stern!Q7/GAMSstern!Q7,"")</f>
        <v/>
      </c>
      <c r="S7" s="128" t="str">
        <f aca="false">IFERROR(stern!R7/GAMSstern!R7,"")</f>
        <v/>
      </c>
      <c r="T7" s="128" t="str">
        <f aca="false">IFERROR(stern!S7/GAMSstern!S7,"")</f>
        <v/>
      </c>
      <c r="U7" s="128" t="str">
        <f aca="false">IFERROR(stern!T7/GAMSstern!T7,"")</f>
        <v/>
      </c>
      <c r="V7" s="128" t="str">
        <f aca="false">IFERROR(stern!U7/GAMSstern!U7,"")</f>
        <v/>
      </c>
      <c r="W7" s="128" t="str">
        <f aca="false">IFERROR(stern!V7/GAMSstern!V7,"")</f>
        <v/>
      </c>
      <c r="X7" s="128" t="str">
        <f aca="false">IFERROR(stern!W7/GAMSstern!W7,"")</f>
        <v/>
      </c>
      <c r="Y7" s="128" t="str">
        <f aca="false">IFERROR(stern!X7/GAMSstern!X7,"")</f>
        <v/>
      </c>
      <c r="Z7" s="128" t="str">
        <f aca="false">IFERROR(stern!Y7/GAMSstern!Y7,"")</f>
        <v/>
      </c>
      <c r="AA7" s="128" t="str">
        <f aca="false">IFERROR(stern!Z7/GAMSstern!Z7,"")</f>
        <v/>
      </c>
      <c r="AB7" s="128" t="str">
        <f aca="false">IFERROR(stern!AA7/GAMSstern!AA7,"")</f>
        <v/>
      </c>
      <c r="AC7" s="128" t="str">
        <f aca="false">IFERROR(stern!AB7/GAMSstern!AB7,"")</f>
        <v/>
      </c>
      <c r="AD7" s="128" t="str">
        <f aca="false">IFERROR(stern!AC7/GAMSstern!AC7,"")</f>
        <v/>
      </c>
      <c r="AE7" s="128" t="str">
        <f aca="false">IFERROR(stern!AD7/GAMSstern!AD7,"")</f>
        <v/>
      </c>
      <c r="AF7" s="128" t="str">
        <f aca="false">IFERROR(stern!AE7/GAMSstern!AE7,"")</f>
        <v/>
      </c>
      <c r="AG7" s="128" t="str">
        <f aca="false">IFERROR(stern!AF7/GAMSstern!AF7,"")</f>
        <v/>
      </c>
      <c r="AH7" s="128" t="str">
        <f aca="false">IFERROR(stern!AG7/GAMSstern!AG7,"")</f>
        <v/>
      </c>
      <c r="AI7" s="128" t="str">
        <f aca="false">IFERROR(stern!AH7/GAMSstern!AH7,"")</f>
        <v/>
      </c>
      <c r="AJ7" s="128" t="str">
        <f aca="false">IFERROR(stern!AI7/GAMSstern!AI7,"")</f>
        <v/>
      </c>
      <c r="AK7" s="128" t="str">
        <f aca="false">IFERROR(stern!AJ7/GAMSstern!AJ7,"")</f>
        <v/>
      </c>
      <c r="AL7" s="128" t="str">
        <f aca="false">IFERROR(stern!AK7/GAMSstern!AK7,"")</f>
        <v/>
      </c>
      <c r="AM7" s="128" t="str">
        <f aca="false">IFERROR(stern!AL7/GAMSstern!AL7,"")</f>
        <v/>
      </c>
      <c r="AN7" s="128" t="str">
        <f aca="false">IFERROR(stern!AM7/GAMSstern!AM7,"")</f>
        <v/>
      </c>
      <c r="AO7" s="128" t="str">
        <f aca="false">IFERROR(stern!AN7/GAMSstern!AN7,"")</f>
        <v/>
      </c>
      <c r="AP7" s="128" t="str">
        <f aca="false">IFERROR(stern!AO7/GAMSstern!AO7,"")</f>
        <v/>
      </c>
      <c r="AQ7" s="128" t="str">
        <f aca="false">IFERROR(stern!AP7/GAMSstern!AP7,"")</f>
        <v/>
      </c>
      <c r="AR7" s="128" t="str">
        <f aca="false">IFERROR(stern!AQ7/GAMSstern!AQ7,"")</f>
        <v/>
      </c>
      <c r="AS7" s="128" t="str">
        <f aca="false">IFERROR(stern!AR7/GAMSstern!AR7,"")</f>
        <v/>
      </c>
      <c r="AT7" s="128" t="str">
        <f aca="false">IFERROR(stern!AS7/GAMSstern!AS7,"")</f>
        <v/>
      </c>
      <c r="AU7" s="128" t="str">
        <f aca="false">IFERROR(stern!AT7/GAMSstern!AT7,"")</f>
        <v/>
      </c>
      <c r="AV7" s="128" t="str">
        <f aca="false">IFERROR(stern!AU7/GAMSstern!AU7,"")</f>
        <v/>
      </c>
      <c r="AW7" s="128" t="str">
        <f aca="false">IFERROR(stern!AV7/GAMSstern!AV7,"")</f>
        <v/>
      </c>
      <c r="AX7" s="128" t="str">
        <f aca="false">IFERROR(stern!AW7/GAMSstern!AW7,"")</f>
        <v/>
      </c>
      <c r="AY7" s="128" t="str">
        <f aca="false">IFERROR(stern!AX7/GAMSstern!AX7,"")</f>
        <v/>
      </c>
      <c r="AZ7" s="128" t="str">
        <f aca="false">IFERROR(stern!AY7/GAMSstern!AY7,"")</f>
        <v/>
      </c>
      <c r="BA7" s="128" t="str">
        <f aca="false">IFERROR(stern!AZ7/GAMSstern!AZ7,"")</f>
        <v/>
      </c>
      <c r="BB7" s="128" t="str">
        <f aca="false">IFERROR(stern!BA7/GAMSstern!BA7,"")</f>
        <v/>
      </c>
      <c r="BC7" s="128" t="str">
        <f aca="false">IFERROR(stern!BB7/GAMSstern!BB7,"")</f>
        <v/>
      </c>
      <c r="BD7" s="128" t="str">
        <f aca="false">IFERROR(stern!BC7/GAMSstern!BC7,"")</f>
        <v/>
      </c>
      <c r="BE7" s="128" t="str">
        <f aca="false">IFERROR(stern!BD7/GAMSstern!BD7,"")</f>
        <v/>
      </c>
      <c r="BF7" s="128" t="str">
        <f aca="false">IFERROR(stern!BE7/GAMSstern!BE7,"")</f>
        <v/>
      </c>
      <c r="BG7" s="128" t="str">
        <f aca="false">IFERROR(stern!BF7/GAMSstern!BF7,"")</f>
        <v/>
      </c>
      <c r="BH7" s="128" t="str">
        <f aca="false">IFERROR(stern!BG7/GAMSstern!BG7,"")</f>
        <v/>
      </c>
      <c r="BI7" s="128" t="str">
        <f aca="false">IFERROR(stern!BH7/GAMSstern!BH7,"")</f>
        <v/>
      </c>
      <c r="BJ7" s="128" t="str">
        <f aca="false">IFERROR(stern!BI7/GAMSstern!BI7,"")</f>
        <v/>
      </c>
    </row>
    <row r="8" customFormat="false" ht="12.75" hidden="false" customHeight="false" outlineLevel="0" collapsed="false">
      <c r="A8" s="0" t="str">
        <f aca="false">stern!A8</f>
        <v>Fraction diversifiable risk</v>
      </c>
      <c r="B8" s="0" t="str">
        <f aca="false">GAMSbase!A8</f>
        <v>Fraction Diversifiable Risk</v>
      </c>
      <c r="C8" s="128" t="str">
        <f aca="false">IFERROR(stern!B8/GAMSstern!B8,"")</f>
        <v/>
      </c>
      <c r="D8" s="128" t="str">
        <f aca="false">IFERROR(stern!C8/GAMSstern!C8,"")</f>
        <v/>
      </c>
      <c r="E8" s="128" t="str">
        <f aca="false">IFERROR(stern!D8/GAMSstern!D8,"")</f>
        <v/>
      </c>
      <c r="F8" s="128" t="str">
        <f aca="false">IFERROR(stern!E8/GAMSstern!E8,"")</f>
        <v/>
      </c>
      <c r="G8" s="128" t="str">
        <f aca="false">IFERROR(stern!F8/GAMSstern!F8,"")</f>
        <v/>
      </c>
      <c r="H8" s="128" t="str">
        <f aca="false">IFERROR(stern!G8/GAMSstern!G8,"")</f>
        <v/>
      </c>
      <c r="I8" s="128" t="str">
        <f aca="false">IFERROR(stern!H8/GAMSstern!H8,"")</f>
        <v/>
      </c>
      <c r="J8" s="128" t="str">
        <f aca="false">IFERROR(stern!I8/GAMSstern!I8,"")</f>
        <v/>
      </c>
      <c r="K8" s="128" t="str">
        <f aca="false">IFERROR(stern!J8/GAMSstern!J8,"")</f>
        <v/>
      </c>
      <c r="L8" s="128" t="str">
        <f aca="false">IFERROR(stern!K8/GAMSstern!K8,"")</f>
        <v/>
      </c>
      <c r="M8" s="128" t="str">
        <f aca="false">IFERROR(stern!L8/GAMSstern!L8,"")</f>
        <v/>
      </c>
      <c r="N8" s="128" t="str">
        <f aca="false">IFERROR(stern!M8/GAMSstern!M8,"")</f>
        <v/>
      </c>
      <c r="O8" s="128" t="str">
        <f aca="false">IFERROR(stern!N8/GAMSstern!N8,"")</f>
        <v/>
      </c>
      <c r="P8" s="128" t="str">
        <f aca="false">IFERROR(stern!O8/GAMSstern!O8,"")</f>
        <v/>
      </c>
      <c r="Q8" s="128" t="str">
        <f aca="false">IFERROR(stern!P8/GAMSstern!P8,"")</f>
        <v/>
      </c>
      <c r="R8" s="128" t="str">
        <f aca="false">IFERROR(stern!Q8/GAMSstern!Q8,"")</f>
        <v/>
      </c>
      <c r="S8" s="128" t="str">
        <f aca="false">IFERROR(stern!R8/GAMSstern!R8,"")</f>
        <v/>
      </c>
      <c r="T8" s="128" t="str">
        <f aca="false">IFERROR(stern!S8/GAMSstern!S8,"")</f>
        <v/>
      </c>
      <c r="U8" s="128" t="str">
        <f aca="false">IFERROR(stern!T8/GAMSstern!T8,"")</f>
        <v/>
      </c>
      <c r="V8" s="128" t="str">
        <f aca="false">IFERROR(stern!U8/GAMSstern!U8,"")</f>
        <v/>
      </c>
      <c r="W8" s="128" t="str">
        <f aca="false">IFERROR(stern!V8/GAMSstern!V8,"")</f>
        <v/>
      </c>
      <c r="X8" s="128" t="str">
        <f aca="false">IFERROR(stern!W8/GAMSstern!W8,"")</f>
        <v/>
      </c>
      <c r="Y8" s="128" t="str">
        <f aca="false">IFERROR(stern!X8/GAMSstern!X8,"")</f>
        <v/>
      </c>
      <c r="Z8" s="128" t="str">
        <f aca="false">IFERROR(stern!Y8/GAMSstern!Y8,"")</f>
        <v/>
      </c>
      <c r="AA8" s="128" t="str">
        <f aca="false">IFERROR(stern!Z8/GAMSstern!Z8,"")</f>
        <v/>
      </c>
      <c r="AB8" s="128" t="str">
        <f aca="false">IFERROR(stern!AA8/GAMSstern!AA8,"")</f>
        <v/>
      </c>
      <c r="AC8" s="128" t="str">
        <f aca="false">IFERROR(stern!AB8/GAMSstern!AB8,"")</f>
        <v/>
      </c>
      <c r="AD8" s="128" t="str">
        <f aca="false">IFERROR(stern!AC8/GAMSstern!AC8,"")</f>
        <v/>
      </c>
      <c r="AE8" s="128" t="str">
        <f aca="false">IFERROR(stern!AD8/GAMSstern!AD8,"")</f>
        <v/>
      </c>
      <c r="AF8" s="128" t="str">
        <f aca="false">IFERROR(stern!AE8/GAMSstern!AE8,"")</f>
        <v/>
      </c>
      <c r="AG8" s="128" t="str">
        <f aca="false">IFERROR(stern!AF8/GAMSstern!AF8,"")</f>
        <v/>
      </c>
      <c r="AH8" s="128" t="str">
        <f aca="false">IFERROR(stern!AG8/GAMSstern!AG8,"")</f>
        <v/>
      </c>
      <c r="AI8" s="128" t="str">
        <f aca="false">IFERROR(stern!AH8/GAMSstern!AH8,"")</f>
        <v/>
      </c>
      <c r="AJ8" s="128" t="str">
        <f aca="false">IFERROR(stern!AI8/GAMSstern!AI8,"")</f>
        <v/>
      </c>
      <c r="AK8" s="128" t="str">
        <f aca="false">IFERROR(stern!AJ8/GAMSstern!AJ8,"")</f>
        <v/>
      </c>
      <c r="AL8" s="128" t="str">
        <f aca="false">IFERROR(stern!AK8/GAMSstern!AK8,"")</f>
        <v/>
      </c>
      <c r="AM8" s="128" t="str">
        <f aca="false">IFERROR(stern!AL8/GAMSstern!AL8,"")</f>
        <v/>
      </c>
      <c r="AN8" s="128" t="str">
        <f aca="false">IFERROR(stern!AM8/GAMSstern!AM8,"")</f>
        <v/>
      </c>
      <c r="AO8" s="128" t="str">
        <f aca="false">IFERROR(stern!AN8/GAMSstern!AN8,"")</f>
        <v/>
      </c>
      <c r="AP8" s="128" t="str">
        <f aca="false">IFERROR(stern!AO8/GAMSstern!AO8,"")</f>
        <v/>
      </c>
      <c r="AQ8" s="128" t="str">
        <f aca="false">IFERROR(stern!AP8/GAMSstern!AP8,"")</f>
        <v/>
      </c>
      <c r="AR8" s="128" t="str">
        <f aca="false">IFERROR(stern!AQ8/GAMSstern!AQ8,"")</f>
        <v/>
      </c>
      <c r="AS8" s="128" t="str">
        <f aca="false">IFERROR(stern!AR8/GAMSstern!AR8,"")</f>
        <v/>
      </c>
      <c r="AT8" s="128" t="str">
        <f aca="false">IFERROR(stern!AS8/GAMSstern!AS8,"")</f>
        <v/>
      </c>
      <c r="AU8" s="128" t="str">
        <f aca="false">IFERROR(stern!AT8/GAMSstern!AT8,"")</f>
        <v/>
      </c>
      <c r="AV8" s="128" t="str">
        <f aca="false">IFERROR(stern!AU8/GAMSstern!AU8,"")</f>
        <v/>
      </c>
      <c r="AW8" s="128" t="str">
        <f aca="false">IFERROR(stern!AV8/GAMSstern!AV8,"")</f>
        <v/>
      </c>
      <c r="AX8" s="128" t="str">
        <f aca="false">IFERROR(stern!AW8/GAMSstern!AW8,"")</f>
        <v/>
      </c>
      <c r="AY8" s="128" t="str">
        <f aca="false">IFERROR(stern!AX8/GAMSstern!AX8,"")</f>
        <v/>
      </c>
      <c r="AZ8" s="128" t="str">
        <f aca="false">IFERROR(stern!AY8/GAMSstern!AY8,"")</f>
        <v/>
      </c>
      <c r="BA8" s="128" t="str">
        <f aca="false">IFERROR(stern!AZ8/GAMSstern!AZ8,"")</f>
        <v/>
      </c>
      <c r="BB8" s="128" t="str">
        <f aca="false">IFERROR(stern!BA8/GAMSstern!BA8,"")</f>
        <v/>
      </c>
      <c r="BC8" s="128" t="str">
        <f aca="false">IFERROR(stern!BB8/GAMSstern!BB8,"")</f>
        <v/>
      </c>
      <c r="BD8" s="128" t="str">
        <f aca="false">IFERROR(stern!BC8/GAMSstern!BC8,"")</f>
        <v/>
      </c>
      <c r="BE8" s="128" t="str">
        <f aca="false">IFERROR(stern!BD8/GAMSstern!BD8,"")</f>
        <v/>
      </c>
      <c r="BF8" s="128" t="str">
        <f aca="false">IFERROR(stern!BE8/GAMSstern!BE8,"")</f>
        <v/>
      </c>
      <c r="BG8" s="128" t="str">
        <f aca="false">IFERROR(stern!BF8/GAMSstern!BF8,"")</f>
        <v/>
      </c>
      <c r="BH8" s="128" t="str">
        <f aca="false">IFERROR(stern!BG8/GAMSstern!BG8,"")</f>
        <v/>
      </c>
      <c r="BI8" s="128" t="str">
        <f aca="false">IFERROR(stern!BH8/GAMSstern!BH8,"")</f>
        <v/>
      </c>
      <c r="BJ8" s="128" t="str">
        <f aca="false">IFERROR(stern!BI8/GAMSstern!BI8,"")</f>
        <v/>
      </c>
    </row>
    <row r="9" customFormat="false" ht="12.75" hidden="false" customHeight="false" outlineLevel="0" collapsed="false">
      <c r="A9" s="0" t="str">
        <f aca="false">stern!A9</f>
        <v>Diversifiable risk ( per year)</v>
      </c>
      <c r="B9" s="0" t="str">
        <f aca="false">GAMSbase!A9</f>
        <v>Diversifiable Risk ( per year)</v>
      </c>
      <c r="C9" s="128" t="str">
        <f aca="false">IFERROR(stern!B9/GAMSstern!B9,"")</f>
        <v/>
      </c>
      <c r="D9" s="128" t="str">
        <f aca="false">IFERROR(stern!C9/GAMSstern!C9,"")</f>
        <v/>
      </c>
      <c r="E9" s="128" t="str">
        <f aca="false">IFERROR(stern!D9/GAMSstern!D9,"")</f>
        <v/>
      </c>
      <c r="F9" s="128" t="str">
        <f aca="false">IFERROR(stern!E9/GAMSstern!E9,"")</f>
        <v/>
      </c>
      <c r="G9" s="128" t="str">
        <f aca="false">IFERROR(stern!F9/GAMSstern!F9,"")</f>
        <v/>
      </c>
      <c r="H9" s="128" t="str">
        <f aca="false">IFERROR(stern!G9/GAMSstern!G9,"")</f>
        <v/>
      </c>
      <c r="I9" s="128" t="str">
        <f aca="false">IFERROR(stern!H9/GAMSstern!H9,"")</f>
        <v/>
      </c>
      <c r="J9" s="128" t="str">
        <f aca="false">IFERROR(stern!I9/GAMSstern!I9,"")</f>
        <v/>
      </c>
      <c r="K9" s="128" t="str">
        <f aca="false">IFERROR(stern!J9/GAMSstern!J9,"")</f>
        <v/>
      </c>
      <c r="L9" s="128" t="str">
        <f aca="false">IFERROR(stern!K9/GAMSstern!K9,"")</f>
        <v/>
      </c>
      <c r="M9" s="128" t="str">
        <f aca="false">IFERROR(stern!L9/GAMSstern!L9,"")</f>
        <v/>
      </c>
      <c r="N9" s="128" t="str">
        <f aca="false">IFERROR(stern!M9/GAMSstern!M9,"")</f>
        <v/>
      </c>
      <c r="O9" s="128" t="str">
        <f aca="false">IFERROR(stern!N9/GAMSstern!N9,"")</f>
        <v/>
      </c>
      <c r="P9" s="128" t="str">
        <f aca="false">IFERROR(stern!O9/GAMSstern!O9,"")</f>
        <v/>
      </c>
      <c r="Q9" s="128" t="str">
        <f aca="false">IFERROR(stern!P9/GAMSstern!P9,"")</f>
        <v/>
      </c>
      <c r="R9" s="128" t="str">
        <f aca="false">IFERROR(stern!Q9/GAMSstern!Q9,"")</f>
        <v/>
      </c>
      <c r="S9" s="128" t="str">
        <f aca="false">IFERROR(stern!R9/GAMSstern!R9,"")</f>
        <v/>
      </c>
      <c r="T9" s="128" t="str">
        <f aca="false">IFERROR(stern!S9/GAMSstern!S9,"")</f>
        <v/>
      </c>
      <c r="U9" s="128" t="str">
        <f aca="false">IFERROR(stern!T9/GAMSstern!T9,"")</f>
        <v/>
      </c>
      <c r="V9" s="128" t="str">
        <f aca="false">IFERROR(stern!U9/GAMSstern!U9,"")</f>
        <v/>
      </c>
      <c r="W9" s="128" t="str">
        <f aca="false">IFERROR(stern!V9/GAMSstern!V9,"")</f>
        <v/>
      </c>
      <c r="X9" s="128" t="str">
        <f aca="false">IFERROR(stern!W9/GAMSstern!W9,"")</f>
        <v/>
      </c>
      <c r="Y9" s="128" t="str">
        <f aca="false">IFERROR(stern!X9/GAMSstern!X9,"")</f>
        <v/>
      </c>
      <c r="Z9" s="128" t="str">
        <f aca="false">IFERROR(stern!Y9/GAMSstern!Y9,"")</f>
        <v/>
      </c>
      <c r="AA9" s="128" t="str">
        <f aca="false">IFERROR(stern!Z9/GAMSstern!Z9,"")</f>
        <v/>
      </c>
      <c r="AB9" s="128" t="str">
        <f aca="false">IFERROR(stern!AA9/GAMSstern!AA9,"")</f>
        <v/>
      </c>
      <c r="AC9" s="128" t="str">
        <f aca="false">IFERROR(stern!AB9/GAMSstern!AB9,"")</f>
        <v/>
      </c>
      <c r="AD9" s="128" t="str">
        <f aca="false">IFERROR(stern!AC9/GAMSstern!AC9,"")</f>
        <v/>
      </c>
      <c r="AE9" s="128" t="str">
        <f aca="false">IFERROR(stern!AD9/GAMSstern!AD9,"")</f>
        <v/>
      </c>
      <c r="AF9" s="128" t="str">
        <f aca="false">IFERROR(stern!AE9/GAMSstern!AE9,"")</f>
        <v/>
      </c>
      <c r="AG9" s="128" t="str">
        <f aca="false">IFERROR(stern!AF9/GAMSstern!AF9,"")</f>
        <v/>
      </c>
      <c r="AH9" s="128" t="str">
        <f aca="false">IFERROR(stern!AG9/GAMSstern!AG9,"")</f>
        <v/>
      </c>
      <c r="AI9" s="128" t="str">
        <f aca="false">IFERROR(stern!AH9/GAMSstern!AH9,"")</f>
        <v/>
      </c>
      <c r="AJ9" s="128" t="str">
        <f aca="false">IFERROR(stern!AI9/GAMSstern!AI9,"")</f>
        <v/>
      </c>
      <c r="AK9" s="128" t="str">
        <f aca="false">IFERROR(stern!AJ9/GAMSstern!AJ9,"")</f>
        <v/>
      </c>
      <c r="AL9" s="128" t="str">
        <f aca="false">IFERROR(stern!AK9/GAMSstern!AK9,"")</f>
        <v/>
      </c>
      <c r="AM9" s="128" t="str">
        <f aca="false">IFERROR(stern!AL9/GAMSstern!AL9,"")</f>
        <v/>
      </c>
      <c r="AN9" s="128" t="str">
        <f aca="false">IFERROR(stern!AM9/GAMSstern!AM9,"")</f>
        <v/>
      </c>
      <c r="AO9" s="128" t="str">
        <f aca="false">IFERROR(stern!AN9/GAMSstern!AN9,"")</f>
        <v/>
      </c>
      <c r="AP9" s="128" t="str">
        <f aca="false">IFERROR(stern!AO9/GAMSstern!AO9,"")</f>
        <v/>
      </c>
      <c r="AQ9" s="128" t="str">
        <f aca="false">IFERROR(stern!AP9/GAMSstern!AP9,"")</f>
        <v/>
      </c>
      <c r="AR9" s="128" t="str">
        <f aca="false">IFERROR(stern!AQ9/GAMSstern!AQ9,"")</f>
        <v/>
      </c>
      <c r="AS9" s="128" t="str">
        <f aca="false">IFERROR(stern!AR9/GAMSstern!AR9,"")</f>
        <v/>
      </c>
      <c r="AT9" s="128" t="str">
        <f aca="false">IFERROR(stern!AS9/GAMSstern!AS9,"")</f>
        <v/>
      </c>
      <c r="AU9" s="128" t="str">
        <f aca="false">IFERROR(stern!AT9/GAMSstern!AT9,"")</f>
        <v/>
      </c>
      <c r="AV9" s="128" t="str">
        <f aca="false">IFERROR(stern!AU9/GAMSstern!AU9,"")</f>
        <v/>
      </c>
      <c r="AW9" s="128" t="str">
        <f aca="false">IFERROR(stern!AV9/GAMSstern!AV9,"")</f>
        <v/>
      </c>
      <c r="AX9" s="128" t="str">
        <f aca="false">IFERROR(stern!AW9/GAMSstern!AW9,"")</f>
        <v/>
      </c>
      <c r="AY9" s="128" t="str">
        <f aca="false">IFERROR(stern!AX9/GAMSstern!AX9,"")</f>
        <v/>
      </c>
      <c r="AZ9" s="128" t="str">
        <f aca="false">IFERROR(stern!AY9/GAMSstern!AY9,"")</f>
        <v/>
      </c>
      <c r="BA9" s="128" t="str">
        <f aca="false">IFERROR(stern!AZ9/GAMSstern!AZ9,"")</f>
        <v/>
      </c>
      <c r="BB9" s="128" t="str">
        <f aca="false">IFERROR(stern!BA9/GAMSstern!BA9,"")</f>
        <v/>
      </c>
      <c r="BC9" s="128" t="str">
        <f aca="false">IFERROR(stern!BB9/GAMSstern!BB9,"")</f>
        <v/>
      </c>
      <c r="BD9" s="128" t="str">
        <f aca="false">IFERROR(stern!BC9/GAMSstern!BC9,"")</f>
        <v/>
      </c>
      <c r="BE9" s="128" t="str">
        <f aca="false">IFERROR(stern!BD9/GAMSstern!BD9,"")</f>
        <v/>
      </c>
      <c r="BF9" s="128" t="str">
        <f aca="false">IFERROR(stern!BE9/GAMSstern!BE9,"")</f>
        <v/>
      </c>
      <c r="BG9" s="128" t="str">
        <f aca="false">IFERROR(stern!BF9/GAMSstern!BF9,"")</f>
        <v/>
      </c>
      <c r="BH9" s="128" t="str">
        <f aca="false">IFERROR(stern!BG9/GAMSstern!BG9,"")</f>
        <v/>
      </c>
      <c r="BI9" s="128" t="str">
        <f aca="false">IFERROR(stern!BH9/GAMSstern!BH9,"")</f>
        <v/>
      </c>
      <c r="BJ9" s="128" t="str">
        <f aca="false">IFERROR(stern!BI9/GAMSstern!BI9,"")</f>
        <v/>
      </c>
    </row>
    <row r="10" customFormat="false" ht="12.75" hidden="false" customHeight="false" outlineLevel="0" collapsed="false">
      <c r="A10" s="0" t="str">
        <f aca="false">stern!A10</f>
        <v>Depreciation (with no risk)</v>
      </c>
      <c r="B10" s="0" t="str">
        <f aca="false">GAMSbase!A10</f>
        <v>Depreciation with no Risk (per year)</v>
      </c>
      <c r="C10" s="128" t="str">
        <f aca="false">IFERROR(stern!B10/GAMSstern!B10,"")</f>
        <v/>
      </c>
      <c r="D10" s="128" t="str">
        <f aca="false">IFERROR(stern!C10/GAMSstern!C10,"")</f>
        <v/>
      </c>
      <c r="E10" s="128" t="str">
        <f aca="false">IFERROR(stern!D10/GAMSstern!D10,"")</f>
        <v/>
      </c>
      <c r="F10" s="128" t="str">
        <f aca="false">IFERROR(stern!E10/GAMSstern!E10,"")</f>
        <v/>
      </c>
      <c r="G10" s="128" t="str">
        <f aca="false">IFERROR(stern!F10/GAMSstern!F10,"")</f>
        <v/>
      </c>
      <c r="H10" s="128" t="str">
        <f aca="false">IFERROR(stern!G10/GAMSstern!G10,"")</f>
        <v/>
      </c>
      <c r="I10" s="128" t="str">
        <f aca="false">IFERROR(stern!H10/GAMSstern!H10,"")</f>
        <v/>
      </c>
      <c r="J10" s="128" t="str">
        <f aca="false">IFERROR(stern!I10/GAMSstern!I10,"")</f>
        <v/>
      </c>
      <c r="K10" s="128" t="str">
        <f aca="false">IFERROR(stern!J10/GAMSstern!J10,"")</f>
        <v/>
      </c>
      <c r="L10" s="128" t="str">
        <f aca="false">IFERROR(stern!K10/GAMSstern!K10,"")</f>
        <v/>
      </c>
      <c r="M10" s="128" t="str">
        <f aca="false">IFERROR(stern!L10/GAMSstern!L10,"")</f>
        <v/>
      </c>
      <c r="N10" s="128" t="str">
        <f aca="false">IFERROR(stern!M10/GAMSstern!M10,"")</f>
        <v/>
      </c>
      <c r="O10" s="128" t="str">
        <f aca="false">IFERROR(stern!N10/GAMSstern!N10,"")</f>
        <v/>
      </c>
      <c r="P10" s="128" t="str">
        <f aca="false">IFERROR(stern!O10/GAMSstern!O10,"")</f>
        <v/>
      </c>
      <c r="Q10" s="128" t="str">
        <f aca="false">IFERROR(stern!P10/GAMSstern!P10,"")</f>
        <v/>
      </c>
      <c r="R10" s="128" t="str">
        <f aca="false">IFERROR(stern!Q10/GAMSstern!Q10,"")</f>
        <v/>
      </c>
      <c r="S10" s="128" t="str">
        <f aca="false">IFERROR(stern!R10/GAMSstern!R10,"")</f>
        <v/>
      </c>
      <c r="T10" s="128" t="str">
        <f aca="false">IFERROR(stern!S10/GAMSstern!S10,"")</f>
        <v/>
      </c>
      <c r="U10" s="128" t="str">
        <f aca="false">IFERROR(stern!T10/GAMSstern!T10,"")</f>
        <v/>
      </c>
      <c r="V10" s="128" t="str">
        <f aca="false">IFERROR(stern!U10/GAMSstern!U10,"")</f>
        <v/>
      </c>
      <c r="W10" s="128" t="str">
        <f aca="false">IFERROR(stern!V10/GAMSstern!V10,"")</f>
        <v/>
      </c>
      <c r="X10" s="128" t="str">
        <f aca="false">IFERROR(stern!W10/GAMSstern!W10,"")</f>
        <v/>
      </c>
      <c r="Y10" s="128" t="str">
        <f aca="false">IFERROR(stern!X10/GAMSstern!X10,"")</f>
        <v/>
      </c>
      <c r="Z10" s="128" t="str">
        <f aca="false">IFERROR(stern!Y10/GAMSstern!Y10,"")</f>
        <v/>
      </c>
      <c r="AA10" s="128" t="str">
        <f aca="false">IFERROR(stern!Z10/GAMSstern!Z10,"")</f>
        <v/>
      </c>
      <c r="AB10" s="128" t="str">
        <f aca="false">IFERROR(stern!AA10/GAMSstern!AA10,"")</f>
        <v/>
      </c>
      <c r="AC10" s="128" t="str">
        <f aca="false">IFERROR(stern!AB10/GAMSstern!AB10,"")</f>
        <v/>
      </c>
      <c r="AD10" s="128" t="str">
        <f aca="false">IFERROR(stern!AC10/GAMSstern!AC10,"")</f>
        <v/>
      </c>
      <c r="AE10" s="128" t="str">
        <f aca="false">IFERROR(stern!AD10/GAMSstern!AD10,"")</f>
        <v/>
      </c>
      <c r="AF10" s="128" t="str">
        <f aca="false">IFERROR(stern!AE10/GAMSstern!AE10,"")</f>
        <v/>
      </c>
      <c r="AG10" s="128" t="str">
        <f aca="false">IFERROR(stern!AF10/GAMSstern!AF10,"")</f>
        <v/>
      </c>
      <c r="AH10" s="128" t="str">
        <f aca="false">IFERROR(stern!AG10/GAMSstern!AG10,"")</f>
        <v/>
      </c>
      <c r="AI10" s="128" t="str">
        <f aca="false">IFERROR(stern!AH10/GAMSstern!AH10,"")</f>
        <v/>
      </c>
      <c r="AJ10" s="128" t="str">
        <f aca="false">IFERROR(stern!AI10/GAMSstern!AI10,"")</f>
        <v/>
      </c>
      <c r="AK10" s="128" t="str">
        <f aca="false">IFERROR(stern!AJ10/GAMSstern!AJ10,"")</f>
        <v/>
      </c>
      <c r="AL10" s="128" t="str">
        <f aca="false">IFERROR(stern!AK10/GAMSstern!AK10,"")</f>
        <v/>
      </c>
      <c r="AM10" s="128" t="str">
        <f aca="false">IFERROR(stern!AL10/GAMSstern!AL10,"")</f>
        <v/>
      </c>
      <c r="AN10" s="128" t="str">
        <f aca="false">IFERROR(stern!AM10/GAMSstern!AM10,"")</f>
        <v/>
      </c>
      <c r="AO10" s="128" t="str">
        <f aca="false">IFERROR(stern!AN10/GAMSstern!AN10,"")</f>
        <v/>
      </c>
      <c r="AP10" s="128" t="str">
        <f aca="false">IFERROR(stern!AO10/GAMSstern!AO10,"")</f>
        <v/>
      </c>
      <c r="AQ10" s="128" t="str">
        <f aca="false">IFERROR(stern!AP10/GAMSstern!AP10,"")</f>
        <v/>
      </c>
      <c r="AR10" s="128" t="str">
        <f aca="false">IFERROR(stern!AQ10/GAMSstern!AQ10,"")</f>
        <v/>
      </c>
      <c r="AS10" s="128" t="str">
        <f aca="false">IFERROR(stern!AR10/GAMSstern!AR10,"")</f>
        <v/>
      </c>
      <c r="AT10" s="128" t="str">
        <f aca="false">IFERROR(stern!AS10/GAMSstern!AS10,"")</f>
        <v/>
      </c>
      <c r="AU10" s="128" t="str">
        <f aca="false">IFERROR(stern!AT10/GAMSstern!AT10,"")</f>
        <v/>
      </c>
      <c r="AV10" s="128" t="str">
        <f aca="false">IFERROR(stern!AU10/GAMSstern!AU10,"")</f>
        <v/>
      </c>
      <c r="AW10" s="128" t="str">
        <f aca="false">IFERROR(stern!AV10/GAMSstern!AV10,"")</f>
        <v/>
      </c>
      <c r="AX10" s="128" t="str">
        <f aca="false">IFERROR(stern!AW10/GAMSstern!AW10,"")</f>
        <v/>
      </c>
      <c r="AY10" s="128" t="str">
        <f aca="false">IFERROR(stern!AX10/GAMSstern!AX10,"")</f>
        <v/>
      </c>
      <c r="AZ10" s="128" t="str">
        <f aca="false">IFERROR(stern!AY10/GAMSstern!AY10,"")</f>
        <v/>
      </c>
      <c r="BA10" s="128" t="str">
        <f aca="false">IFERROR(stern!AZ10/GAMSstern!AZ10,"")</f>
        <v/>
      </c>
      <c r="BB10" s="128" t="str">
        <f aca="false">IFERROR(stern!BA10/GAMSstern!BA10,"")</f>
        <v/>
      </c>
      <c r="BC10" s="128" t="str">
        <f aca="false">IFERROR(stern!BB10/GAMSstern!BB10,"")</f>
        <v/>
      </c>
      <c r="BD10" s="128" t="str">
        <f aca="false">IFERROR(stern!BC10/GAMSstern!BC10,"")</f>
        <v/>
      </c>
      <c r="BE10" s="128" t="str">
        <f aca="false">IFERROR(stern!BD10/GAMSstern!BD10,"")</f>
        <v/>
      </c>
      <c r="BF10" s="128" t="str">
        <f aca="false">IFERROR(stern!BE10/GAMSstern!BE10,"")</f>
        <v/>
      </c>
      <c r="BG10" s="128" t="str">
        <f aca="false">IFERROR(stern!BF10/GAMSstern!BF10,"")</f>
        <v/>
      </c>
      <c r="BH10" s="128" t="str">
        <f aca="false">IFERROR(stern!BG10/GAMSstern!BG10,"")</f>
        <v/>
      </c>
      <c r="BI10" s="128" t="str">
        <f aca="false">IFERROR(stern!BH10/GAMSstern!BH10,"")</f>
        <v/>
      </c>
      <c r="BJ10" s="128" t="str">
        <f aca="false">IFERROR(stern!BI10/GAMSstern!BI10,"")</f>
        <v/>
      </c>
    </row>
    <row r="11" customFormat="false" ht="12.75" hidden="false" customHeight="false" outlineLevel="0" collapsed="false">
      <c r="A11" s="0" t="str">
        <f aca="false">stern!A11</f>
        <v>Initial output (2005 US International $, trillions)</v>
      </c>
      <c r="B11" s="0" t="str">
        <f aca="false">GAMSbase!A11</f>
        <v>Initial Output (2005 US International $, trillions)</v>
      </c>
      <c r="C11" s="128" t="n">
        <f aca="false">IFERROR(stern!B11/GAMSstern!B11,"")</f>
        <v>1</v>
      </c>
      <c r="D11" s="128" t="str">
        <f aca="false">IFERROR(stern!C11/GAMSstern!C11,"")</f>
        <v/>
      </c>
      <c r="E11" s="128" t="str">
        <f aca="false">IFERROR(stern!D11/GAMSstern!D11,"")</f>
        <v/>
      </c>
      <c r="F11" s="128" t="str">
        <f aca="false">IFERROR(stern!E11/GAMSstern!E11,"")</f>
        <v/>
      </c>
      <c r="G11" s="128" t="str">
        <f aca="false">IFERROR(stern!F11/GAMSstern!F11,"")</f>
        <v/>
      </c>
      <c r="H11" s="128" t="str">
        <f aca="false">IFERROR(stern!G11/GAMSstern!G11,"")</f>
        <v/>
      </c>
      <c r="I11" s="128" t="str">
        <f aca="false">IFERROR(stern!H11/GAMSstern!H11,"")</f>
        <v/>
      </c>
      <c r="J11" s="128" t="str">
        <f aca="false">IFERROR(stern!I11/GAMSstern!I11,"")</f>
        <v/>
      </c>
      <c r="K11" s="128" t="str">
        <f aca="false">IFERROR(stern!J11/GAMSstern!J11,"")</f>
        <v/>
      </c>
      <c r="L11" s="128" t="str">
        <f aca="false">IFERROR(stern!K11/GAMSstern!K11,"")</f>
        <v/>
      </c>
      <c r="M11" s="128" t="str">
        <f aca="false">IFERROR(stern!L11/GAMSstern!L11,"")</f>
        <v/>
      </c>
      <c r="N11" s="128" t="str">
        <f aca="false">IFERROR(stern!M11/GAMSstern!M11,"")</f>
        <v/>
      </c>
      <c r="O11" s="128" t="str">
        <f aca="false">IFERROR(stern!N11/GAMSstern!N11,"")</f>
        <v/>
      </c>
      <c r="P11" s="128" t="str">
        <f aca="false">IFERROR(stern!O11/GAMSstern!O11,"")</f>
        <v/>
      </c>
      <c r="Q11" s="128" t="str">
        <f aca="false">IFERROR(stern!P11/GAMSstern!P11,"")</f>
        <v/>
      </c>
      <c r="R11" s="128" t="str">
        <f aca="false">IFERROR(stern!Q11/GAMSstern!Q11,"")</f>
        <v/>
      </c>
      <c r="S11" s="128" t="str">
        <f aca="false">IFERROR(stern!R11/GAMSstern!R11,"")</f>
        <v/>
      </c>
      <c r="T11" s="128" t="str">
        <f aca="false">IFERROR(stern!S11/GAMSstern!S11,"")</f>
        <v/>
      </c>
      <c r="U11" s="128" t="str">
        <f aca="false">IFERROR(stern!T11/GAMSstern!T11,"")</f>
        <v/>
      </c>
      <c r="V11" s="128" t="str">
        <f aca="false">IFERROR(stern!U11/GAMSstern!U11,"")</f>
        <v/>
      </c>
      <c r="W11" s="128" t="str">
        <f aca="false">IFERROR(stern!V11/GAMSstern!V11,"")</f>
        <v/>
      </c>
      <c r="X11" s="128" t="str">
        <f aca="false">IFERROR(stern!W11/GAMSstern!W11,"")</f>
        <v/>
      </c>
      <c r="Y11" s="128" t="str">
        <f aca="false">IFERROR(stern!X11/GAMSstern!X11,"")</f>
        <v/>
      </c>
      <c r="Z11" s="128" t="str">
        <f aca="false">IFERROR(stern!Y11/GAMSstern!Y11,"")</f>
        <v/>
      </c>
      <c r="AA11" s="128" t="str">
        <f aca="false">IFERROR(stern!Z11/GAMSstern!Z11,"")</f>
        <v/>
      </c>
      <c r="AB11" s="128" t="str">
        <f aca="false">IFERROR(stern!AA11/GAMSstern!AA11,"")</f>
        <v/>
      </c>
      <c r="AC11" s="128" t="str">
        <f aca="false">IFERROR(stern!AB11/GAMSstern!AB11,"")</f>
        <v/>
      </c>
      <c r="AD11" s="128" t="str">
        <f aca="false">IFERROR(stern!AC11/GAMSstern!AC11,"")</f>
        <v/>
      </c>
      <c r="AE11" s="128" t="str">
        <f aca="false">IFERROR(stern!AD11/GAMSstern!AD11,"")</f>
        <v/>
      </c>
      <c r="AF11" s="128" t="str">
        <f aca="false">IFERROR(stern!AE11/GAMSstern!AE11,"")</f>
        <v/>
      </c>
      <c r="AG11" s="128" t="str">
        <f aca="false">IFERROR(stern!AF11/GAMSstern!AF11,"")</f>
        <v/>
      </c>
      <c r="AH11" s="128" t="str">
        <f aca="false">IFERROR(stern!AG11/GAMSstern!AG11,"")</f>
        <v/>
      </c>
      <c r="AI11" s="128" t="str">
        <f aca="false">IFERROR(stern!AH11/GAMSstern!AH11,"")</f>
        <v/>
      </c>
      <c r="AJ11" s="128" t="str">
        <f aca="false">IFERROR(stern!AI11/GAMSstern!AI11,"")</f>
        <v/>
      </c>
      <c r="AK11" s="128" t="str">
        <f aca="false">IFERROR(stern!AJ11/GAMSstern!AJ11,"")</f>
        <v/>
      </c>
      <c r="AL11" s="128" t="str">
        <f aca="false">IFERROR(stern!AK11/GAMSstern!AK11,"")</f>
        <v/>
      </c>
      <c r="AM11" s="128" t="str">
        <f aca="false">IFERROR(stern!AL11/GAMSstern!AL11,"")</f>
        <v/>
      </c>
      <c r="AN11" s="128" t="str">
        <f aca="false">IFERROR(stern!AM11/GAMSstern!AM11,"")</f>
        <v/>
      </c>
      <c r="AO11" s="128" t="str">
        <f aca="false">IFERROR(stern!AN11/GAMSstern!AN11,"")</f>
        <v/>
      </c>
      <c r="AP11" s="128" t="str">
        <f aca="false">IFERROR(stern!AO11/GAMSstern!AO11,"")</f>
        <v/>
      </c>
      <c r="AQ11" s="128" t="str">
        <f aca="false">IFERROR(stern!AP11/GAMSstern!AP11,"")</f>
        <v/>
      </c>
      <c r="AR11" s="128" t="str">
        <f aca="false">IFERROR(stern!AQ11/GAMSstern!AQ11,"")</f>
        <v/>
      </c>
      <c r="AS11" s="128" t="str">
        <f aca="false">IFERROR(stern!AR11/GAMSstern!AR11,"")</f>
        <v/>
      </c>
      <c r="AT11" s="128" t="str">
        <f aca="false">IFERROR(stern!AS11/GAMSstern!AS11,"")</f>
        <v/>
      </c>
      <c r="AU11" s="128" t="str">
        <f aca="false">IFERROR(stern!AT11/GAMSstern!AT11,"")</f>
        <v/>
      </c>
      <c r="AV11" s="128" t="str">
        <f aca="false">IFERROR(stern!AU11/GAMSstern!AU11,"")</f>
        <v/>
      </c>
      <c r="AW11" s="128" t="str">
        <f aca="false">IFERROR(stern!AV11/GAMSstern!AV11,"")</f>
        <v/>
      </c>
      <c r="AX11" s="128" t="str">
        <f aca="false">IFERROR(stern!AW11/GAMSstern!AW11,"")</f>
        <v/>
      </c>
      <c r="AY11" s="128" t="str">
        <f aca="false">IFERROR(stern!AX11/GAMSstern!AX11,"")</f>
        <v/>
      </c>
      <c r="AZ11" s="128" t="str">
        <f aca="false">IFERROR(stern!AY11/GAMSstern!AY11,"")</f>
        <v/>
      </c>
      <c r="BA11" s="128" t="str">
        <f aca="false">IFERROR(stern!AZ11/GAMSstern!AZ11,"")</f>
        <v/>
      </c>
      <c r="BB11" s="128" t="str">
        <f aca="false">IFERROR(stern!BA11/GAMSstern!BA11,"")</f>
        <v/>
      </c>
      <c r="BC11" s="128" t="str">
        <f aca="false">IFERROR(stern!BB11/GAMSstern!BB11,"")</f>
        <v/>
      </c>
      <c r="BD11" s="128" t="str">
        <f aca="false">IFERROR(stern!BC11/GAMSstern!BC11,"")</f>
        <v/>
      </c>
      <c r="BE11" s="128" t="str">
        <f aca="false">IFERROR(stern!BD11/GAMSstern!BD11,"")</f>
        <v/>
      </c>
      <c r="BF11" s="128" t="str">
        <f aca="false">IFERROR(stern!BE11/GAMSstern!BE11,"")</f>
        <v/>
      </c>
      <c r="BG11" s="128" t="str">
        <f aca="false">IFERROR(stern!BF11/GAMSstern!BF11,"")</f>
        <v/>
      </c>
      <c r="BH11" s="128" t="str">
        <f aca="false">IFERROR(stern!BG11/GAMSstern!BG11,"")</f>
        <v/>
      </c>
      <c r="BI11" s="128" t="str">
        <f aca="false">IFERROR(stern!BH11/GAMSstern!BH11,"")</f>
        <v/>
      </c>
      <c r="BJ11" s="128" t="str">
        <f aca="false">IFERROR(stern!BI11/GAMSstern!BI11,"")</f>
        <v/>
      </c>
    </row>
    <row r="12" customFormat="false" ht="12.75" hidden="false" customHeight="false" outlineLevel="0" collapsed="false">
      <c r="A12" s="0" t="str">
        <f aca="false">stern!A12</f>
        <v>Initial K</v>
      </c>
      <c r="B12" s="0" t="str">
        <f aca="false">GAMSbase!A12</f>
        <v>Initial K (Capital Stock)</v>
      </c>
      <c r="C12" s="128" t="n">
        <f aca="false">IFERROR(stern!B12/GAMSstern!B12,"")</f>
        <v>1</v>
      </c>
      <c r="D12" s="128" t="str">
        <f aca="false">IFERROR(stern!C12/GAMSstern!C12,"")</f>
        <v/>
      </c>
      <c r="E12" s="128" t="str">
        <f aca="false">IFERROR(stern!D12/GAMSstern!D12,"")</f>
        <v/>
      </c>
      <c r="F12" s="128" t="str">
        <f aca="false">IFERROR(stern!E12/GAMSstern!E12,"")</f>
        <v/>
      </c>
      <c r="G12" s="128" t="str">
        <f aca="false">IFERROR(stern!F12/GAMSstern!F12,"")</f>
        <v/>
      </c>
      <c r="H12" s="128" t="str">
        <f aca="false">IFERROR(stern!G12/GAMSstern!G12,"")</f>
        <v/>
      </c>
      <c r="I12" s="128" t="str">
        <f aca="false">IFERROR(stern!H12/GAMSstern!H12,"")</f>
        <v/>
      </c>
      <c r="J12" s="128" t="str">
        <f aca="false">IFERROR(stern!I12/GAMSstern!I12,"")</f>
        <v/>
      </c>
      <c r="K12" s="128" t="str">
        <f aca="false">IFERROR(stern!J12/GAMSstern!J12,"")</f>
        <v/>
      </c>
      <c r="L12" s="128" t="str">
        <f aca="false">IFERROR(stern!K12/GAMSstern!K12,"")</f>
        <v/>
      </c>
      <c r="M12" s="128" t="str">
        <f aca="false">IFERROR(stern!L12/GAMSstern!L12,"")</f>
        <v/>
      </c>
      <c r="N12" s="128" t="str">
        <f aca="false">IFERROR(stern!M12/GAMSstern!M12,"")</f>
        <v/>
      </c>
      <c r="O12" s="128" t="str">
        <f aca="false">IFERROR(stern!N12/GAMSstern!N12,"")</f>
        <v/>
      </c>
      <c r="P12" s="128" t="str">
        <f aca="false">IFERROR(stern!O12/GAMSstern!O12,"")</f>
        <v/>
      </c>
      <c r="Q12" s="128" t="str">
        <f aca="false">IFERROR(stern!P12/GAMSstern!P12,"")</f>
        <v/>
      </c>
      <c r="R12" s="128" t="str">
        <f aca="false">IFERROR(stern!Q12/GAMSstern!Q12,"")</f>
        <v/>
      </c>
      <c r="S12" s="128" t="str">
        <f aca="false">IFERROR(stern!R12/GAMSstern!R12,"")</f>
        <v/>
      </c>
      <c r="T12" s="128" t="str">
        <f aca="false">IFERROR(stern!S12/GAMSstern!S12,"")</f>
        <v/>
      </c>
      <c r="U12" s="128" t="str">
        <f aca="false">IFERROR(stern!T12/GAMSstern!T12,"")</f>
        <v/>
      </c>
      <c r="V12" s="128" t="str">
        <f aca="false">IFERROR(stern!U12/GAMSstern!U12,"")</f>
        <v/>
      </c>
      <c r="W12" s="128" t="str">
        <f aca="false">IFERROR(stern!V12/GAMSstern!V12,"")</f>
        <v/>
      </c>
      <c r="X12" s="128" t="str">
        <f aca="false">IFERROR(stern!W12/GAMSstern!W12,"")</f>
        <v/>
      </c>
      <c r="Y12" s="128" t="str">
        <f aca="false">IFERROR(stern!X12/GAMSstern!X12,"")</f>
        <v/>
      </c>
      <c r="Z12" s="128" t="str">
        <f aca="false">IFERROR(stern!Y12/GAMSstern!Y12,"")</f>
        <v/>
      </c>
      <c r="AA12" s="128" t="str">
        <f aca="false">IFERROR(stern!Z12/GAMSstern!Z12,"")</f>
        <v/>
      </c>
      <c r="AB12" s="128" t="str">
        <f aca="false">IFERROR(stern!AA12/GAMSstern!AA12,"")</f>
        <v/>
      </c>
      <c r="AC12" s="128" t="str">
        <f aca="false">IFERROR(stern!AB12/GAMSstern!AB12,"")</f>
        <v/>
      </c>
      <c r="AD12" s="128" t="str">
        <f aca="false">IFERROR(stern!AC12/GAMSstern!AC12,"")</f>
        <v/>
      </c>
      <c r="AE12" s="128" t="str">
        <f aca="false">IFERROR(stern!AD12/GAMSstern!AD12,"")</f>
        <v/>
      </c>
      <c r="AF12" s="128" t="str">
        <f aca="false">IFERROR(stern!AE12/GAMSstern!AE12,"")</f>
        <v/>
      </c>
      <c r="AG12" s="128" t="str">
        <f aca="false">IFERROR(stern!AF12/GAMSstern!AF12,"")</f>
        <v/>
      </c>
      <c r="AH12" s="128" t="str">
        <f aca="false">IFERROR(stern!AG12/GAMSstern!AG12,"")</f>
        <v/>
      </c>
      <c r="AI12" s="128" t="str">
        <f aca="false">IFERROR(stern!AH12/GAMSstern!AH12,"")</f>
        <v/>
      </c>
      <c r="AJ12" s="128" t="str">
        <f aca="false">IFERROR(stern!AI12/GAMSstern!AI12,"")</f>
        <v/>
      </c>
      <c r="AK12" s="128" t="str">
        <f aca="false">IFERROR(stern!AJ12/GAMSstern!AJ12,"")</f>
        <v/>
      </c>
      <c r="AL12" s="128" t="str">
        <f aca="false">IFERROR(stern!AK12/GAMSstern!AK12,"")</f>
        <v/>
      </c>
      <c r="AM12" s="128" t="str">
        <f aca="false">IFERROR(stern!AL12/GAMSstern!AL12,"")</f>
        <v/>
      </c>
      <c r="AN12" s="128" t="str">
        <f aca="false">IFERROR(stern!AM12/GAMSstern!AM12,"")</f>
        <v/>
      </c>
      <c r="AO12" s="128" t="str">
        <f aca="false">IFERROR(stern!AN12/GAMSstern!AN12,"")</f>
        <v/>
      </c>
      <c r="AP12" s="128" t="str">
        <f aca="false">IFERROR(stern!AO12/GAMSstern!AO12,"")</f>
        <v/>
      </c>
      <c r="AQ12" s="128" t="str">
        <f aca="false">IFERROR(stern!AP12/GAMSstern!AP12,"")</f>
        <v/>
      </c>
      <c r="AR12" s="128" t="str">
        <f aca="false">IFERROR(stern!AQ12/GAMSstern!AQ12,"")</f>
        <v/>
      </c>
      <c r="AS12" s="128" t="str">
        <f aca="false">IFERROR(stern!AR12/GAMSstern!AR12,"")</f>
        <v/>
      </c>
      <c r="AT12" s="128" t="str">
        <f aca="false">IFERROR(stern!AS12/GAMSstern!AS12,"")</f>
        <v/>
      </c>
      <c r="AU12" s="128" t="str">
        <f aca="false">IFERROR(stern!AT12/GAMSstern!AT12,"")</f>
        <v/>
      </c>
      <c r="AV12" s="128" t="str">
        <f aca="false">IFERROR(stern!AU12/GAMSstern!AU12,"")</f>
        <v/>
      </c>
      <c r="AW12" s="128" t="str">
        <f aca="false">IFERROR(stern!AV12/GAMSstern!AV12,"")</f>
        <v/>
      </c>
      <c r="AX12" s="128" t="str">
        <f aca="false">IFERROR(stern!AW12/GAMSstern!AW12,"")</f>
        <v/>
      </c>
      <c r="AY12" s="128" t="str">
        <f aca="false">IFERROR(stern!AX12/GAMSstern!AX12,"")</f>
        <v/>
      </c>
      <c r="AZ12" s="128" t="str">
        <f aca="false">IFERROR(stern!AY12/GAMSstern!AY12,"")</f>
        <v/>
      </c>
      <c r="BA12" s="128" t="str">
        <f aca="false">IFERROR(stern!AZ12/GAMSstern!AZ12,"")</f>
        <v/>
      </c>
      <c r="BB12" s="128" t="str">
        <f aca="false">IFERROR(stern!BA12/GAMSstern!BA12,"")</f>
        <v/>
      </c>
      <c r="BC12" s="128" t="str">
        <f aca="false">IFERROR(stern!BB12/GAMSstern!BB12,"")</f>
        <v/>
      </c>
      <c r="BD12" s="128" t="str">
        <f aca="false">IFERROR(stern!BC12/GAMSstern!BC12,"")</f>
        <v/>
      </c>
      <c r="BE12" s="128" t="str">
        <f aca="false">IFERROR(stern!BD12/GAMSstern!BD12,"")</f>
        <v/>
      </c>
      <c r="BF12" s="128" t="str">
        <f aca="false">IFERROR(stern!BE12/GAMSstern!BE12,"")</f>
        <v/>
      </c>
      <c r="BG12" s="128" t="str">
        <f aca="false">IFERROR(stern!BF12/GAMSstern!BF12,"")</f>
        <v/>
      </c>
      <c r="BH12" s="128" t="str">
        <f aca="false">IFERROR(stern!BG12/GAMSstern!BG12,"")</f>
        <v/>
      </c>
      <c r="BI12" s="128" t="str">
        <f aca="false">IFERROR(stern!BH12/GAMSstern!BH12,"")</f>
        <v/>
      </c>
      <c r="BJ12" s="128" t="str">
        <f aca="false">IFERROR(stern!BI12/GAMSstern!BI12,"")</f>
        <v/>
      </c>
    </row>
    <row r="13" customFormat="false" ht="12.75" hidden="false" customHeight="false" outlineLevel="0" collapsed="false">
      <c r="A13" s="0" t="str">
        <f aca="false">stern!A13</f>
        <v>Initial A</v>
      </c>
      <c r="B13" s="0" t="str">
        <f aca="false">GAMSbase!A13</f>
        <v>Initial A (Total Factor Productivity)</v>
      </c>
      <c r="C13" s="128" t="n">
        <f aca="false">IFERROR(stern!B13/GAMSstern!B13,"")</f>
        <v>1</v>
      </c>
      <c r="D13" s="128" t="str">
        <f aca="false">IFERROR(stern!C13/GAMSstern!C13,"")</f>
        <v/>
      </c>
      <c r="E13" s="128" t="str">
        <f aca="false">IFERROR(stern!D13/GAMSstern!D13,"")</f>
        <v/>
      </c>
      <c r="F13" s="128" t="str">
        <f aca="false">IFERROR(stern!E13/GAMSstern!E13,"")</f>
        <v/>
      </c>
      <c r="G13" s="128" t="str">
        <f aca="false">IFERROR(stern!F13/GAMSstern!F13,"")</f>
        <v/>
      </c>
      <c r="H13" s="128" t="str">
        <f aca="false">IFERROR(stern!G13/GAMSstern!G13,"")</f>
        <v/>
      </c>
      <c r="I13" s="128" t="str">
        <f aca="false">IFERROR(stern!H13/GAMSstern!H13,"")</f>
        <v/>
      </c>
      <c r="J13" s="128" t="str">
        <f aca="false">IFERROR(stern!I13/GAMSstern!I13,"")</f>
        <v/>
      </c>
      <c r="K13" s="128" t="str">
        <f aca="false">IFERROR(stern!J13/GAMSstern!J13,"")</f>
        <v/>
      </c>
      <c r="L13" s="128" t="str">
        <f aca="false">IFERROR(stern!K13/GAMSstern!K13,"")</f>
        <v/>
      </c>
      <c r="M13" s="128" t="str">
        <f aca="false">IFERROR(stern!L13/GAMSstern!L13,"")</f>
        <v/>
      </c>
      <c r="N13" s="128" t="str">
        <f aca="false">IFERROR(stern!M13/GAMSstern!M13,"")</f>
        <v/>
      </c>
      <c r="O13" s="128" t="str">
        <f aca="false">IFERROR(stern!N13/GAMSstern!N13,"")</f>
        <v/>
      </c>
      <c r="P13" s="128" t="str">
        <f aca="false">IFERROR(stern!O13/GAMSstern!O13,"")</f>
        <v/>
      </c>
      <c r="Q13" s="128" t="str">
        <f aca="false">IFERROR(stern!P13/GAMSstern!P13,"")</f>
        <v/>
      </c>
      <c r="R13" s="128" t="str">
        <f aca="false">IFERROR(stern!Q13/GAMSstern!Q13,"")</f>
        <v/>
      </c>
      <c r="S13" s="128" t="str">
        <f aca="false">IFERROR(stern!R13/GAMSstern!R13,"")</f>
        <v/>
      </c>
      <c r="T13" s="128" t="str">
        <f aca="false">IFERROR(stern!S13/GAMSstern!S13,"")</f>
        <v/>
      </c>
      <c r="U13" s="128" t="str">
        <f aca="false">IFERROR(stern!T13/GAMSstern!T13,"")</f>
        <v/>
      </c>
      <c r="V13" s="128" t="str">
        <f aca="false">IFERROR(stern!U13/GAMSstern!U13,"")</f>
        <v/>
      </c>
      <c r="W13" s="128" t="str">
        <f aca="false">IFERROR(stern!V13/GAMSstern!V13,"")</f>
        <v/>
      </c>
      <c r="X13" s="128" t="str">
        <f aca="false">IFERROR(stern!W13/GAMSstern!W13,"")</f>
        <v/>
      </c>
      <c r="Y13" s="128" t="str">
        <f aca="false">IFERROR(stern!X13/GAMSstern!X13,"")</f>
        <v/>
      </c>
      <c r="Z13" s="128" t="str">
        <f aca="false">IFERROR(stern!Y13/GAMSstern!Y13,"")</f>
        <v/>
      </c>
      <c r="AA13" s="128" t="str">
        <f aca="false">IFERROR(stern!Z13/GAMSstern!Z13,"")</f>
        <v/>
      </c>
      <c r="AB13" s="128" t="str">
        <f aca="false">IFERROR(stern!AA13/GAMSstern!AA13,"")</f>
        <v/>
      </c>
      <c r="AC13" s="128" t="str">
        <f aca="false">IFERROR(stern!AB13/GAMSstern!AB13,"")</f>
        <v/>
      </c>
      <c r="AD13" s="128" t="str">
        <f aca="false">IFERROR(stern!AC13/GAMSstern!AC13,"")</f>
        <v/>
      </c>
      <c r="AE13" s="128" t="str">
        <f aca="false">IFERROR(stern!AD13/GAMSstern!AD13,"")</f>
        <v/>
      </c>
      <c r="AF13" s="128" t="str">
        <f aca="false">IFERROR(stern!AE13/GAMSstern!AE13,"")</f>
        <v/>
      </c>
      <c r="AG13" s="128" t="str">
        <f aca="false">IFERROR(stern!AF13/GAMSstern!AF13,"")</f>
        <v/>
      </c>
      <c r="AH13" s="128" t="str">
        <f aca="false">IFERROR(stern!AG13/GAMSstern!AG13,"")</f>
        <v/>
      </c>
      <c r="AI13" s="128" t="str">
        <f aca="false">IFERROR(stern!AH13/GAMSstern!AH13,"")</f>
        <v/>
      </c>
      <c r="AJ13" s="128" t="str">
        <f aca="false">IFERROR(stern!AI13/GAMSstern!AI13,"")</f>
        <v/>
      </c>
      <c r="AK13" s="128" t="str">
        <f aca="false">IFERROR(stern!AJ13/GAMSstern!AJ13,"")</f>
        <v/>
      </c>
      <c r="AL13" s="128" t="str">
        <f aca="false">IFERROR(stern!AK13/GAMSstern!AK13,"")</f>
        <v/>
      </c>
      <c r="AM13" s="128" t="str">
        <f aca="false">IFERROR(stern!AL13/GAMSstern!AL13,"")</f>
        <v/>
      </c>
      <c r="AN13" s="128" t="str">
        <f aca="false">IFERROR(stern!AM13/GAMSstern!AM13,"")</f>
        <v/>
      </c>
      <c r="AO13" s="128" t="str">
        <f aca="false">IFERROR(stern!AN13/GAMSstern!AN13,"")</f>
        <v/>
      </c>
      <c r="AP13" s="128" t="str">
        <f aca="false">IFERROR(stern!AO13/GAMSstern!AO13,"")</f>
        <v/>
      </c>
      <c r="AQ13" s="128" t="str">
        <f aca="false">IFERROR(stern!AP13/GAMSstern!AP13,"")</f>
        <v/>
      </c>
      <c r="AR13" s="128" t="str">
        <f aca="false">IFERROR(stern!AQ13/GAMSstern!AQ13,"")</f>
        <v/>
      </c>
      <c r="AS13" s="128" t="str">
        <f aca="false">IFERROR(stern!AR13/GAMSstern!AR13,"")</f>
        <v/>
      </c>
      <c r="AT13" s="128" t="str">
        <f aca="false">IFERROR(stern!AS13/GAMSstern!AS13,"")</f>
        <v/>
      </c>
      <c r="AU13" s="128" t="str">
        <f aca="false">IFERROR(stern!AT13/GAMSstern!AT13,"")</f>
        <v/>
      </c>
      <c r="AV13" s="128" t="str">
        <f aca="false">IFERROR(stern!AU13/GAMSstern!AU13,"")</f>
        <v/>
      </c>
      <c r="AW13" s="128" t="str">
        <f aca="false">IFERROR(stern!AV13/GAMSstern!AV13,"")</f>
        <v/>
      </c>
      <c r="AX13" s="128" t="str">
        <f aca="false">IFERROR(stern!AW13/GAMSstern!AW13,"")</f>
        <v/>
      </c>
      <c r="AY13" s="128" t="str">
        <f aca="false">IFERROR(stern!AX13/GAMSstern!AX13,"")</f>
        <v/>
      </c>
      <c r="AZ13" s="128" t="str">
        <f aca="false">IFERROR(stern!AY13/GAMSstern!AY13,"")</f>
        <v/>
      </c>
      <c r="BA13" s="128" t="str">
        <f aca="false">IFERROR(stern!AZ13/GAMSstern!AZ13,"")</f>
        <v/>
      </c>
      <c r="BB13" s="128" t="str">
        <f aca="false">IFERROR(stern!BA13/GAMSstern!BA13,"")</f>
        <v/>
      </c>
      <c r="BC13" s="128" t="str">
        <f aca="false">IFERROR(stern!BB13/GAMSstern!BB13,"")</f>
        <v/>
      </c>
      <c r="BD13" s="128" t="str">
        <f aca="false">IFERROR(stern!BC13/GAMSstern!BC13,"")</f>
        <v/>
      </c>
      <c r="BE13" s="128" t="str">
        <f aca="false">IFERROR(stern!BD13/GAMSstern!BD13,"")</f>
        <v/>
      </c>
      <c r="BF13" s="128" t="str">
        <f aca="false">IFERROR(stern!BE13/GAMSstern!BE13,"")</f>
        <v/>
      </c>
      <c r="BG13" s="128" t="str">
        <f aca="false">IFERROR(stern!BF13/GAMSstern!BF13,"")</f>
        <v/>
      </c>
      <c r="BH13" s="128" t="str">
        <f aca="false">IFERROR(stern!BG13/GAMSstern!BG13,"")</f>
        <v/>
      </c>
      <c r="BI13" s="128" t="str">
        <f aca="false">IFERROR(stern!BH13/GAMSstern!BH13,"")</f>
        <v/>
      </c>
      <c r="BJ13" s="128" t="str">
        <f aca="false">IFERROR(stern!BI13/GAMSstern!BI13,"")</f>
        <v/>
      </c>
    </row>
    <row r="14" customFormat="false" ht="12.75" hidden="false" customHeight="false" outlineLevel="0" collapsed="false">
      <c r="A14" s="0" t="str">
        <f aca="false">stern!A14</f>
        <v>WELFARE</v>
      </c>
      <c r="B14" s="0" t="str">
        <f aca="false">GAMSbase!A14</f>
        <v>* WELFARE</v>
      </c>
      <c r="C14" s="128" t="str">
        <f aca="false">IFERROR(stern!B14/GAMSstern!B14,"")</f>
        <v/>
      </c>
      <c r="D14" s="128" t="str">
        <f aca="false">IFERROR(stern!C14/GAMSstern!C14,"")</f>
        <v/>
      </c>
      <c r="E14" s="128" t="str">
        <f aca="false">IFERROR(stern!D14/GAMSstern!D14,"")</f>
        <v/>
      </c>
      <c r="F14" s="128" t="str">
        <f aca="false">IFERROR(stern!E14/GAMSstern!E14,"")</f>
        <v/>
      </c>
      <c r="G14" s="128" t="str">
        <f aca="false">IFERROR(stern!F14/GAMSstern!F14,"")</f>
        <v/>
      </c>
      <c r="H14" s="128" t="str">
        <f aca="false">IFERROR(stern!G14/GAMSstern!G14,"")</f>
        <v/>
      </c>
      <c r="I14" s="128" t="str">
        <f aca="false">IFERROR(stern!H14/GAMSstern!H14,"")</f>
        <v/>
      </c>
      <c r="J14" s="128" t="str">
        <f aca="false">IFERROR(stern!I14/GAMSstern!I14,"")</f>
        <v/>
      </c>
      <c r="K14" s="128" t="str">
        <f aca="false">IFERROR(stern!J14/GAMSstern!J14,"")</f>
        <v/>
      </c>
      <c r="L14" s="128" t="str">
        <f aca="false">IFERROR(stern!K14/GAMSstern!K14,"")</f>
        <v/>
      </c>
      <c r="M14" s="128" t="str">
        <f aca="false">IFERROR(stern!L14/GAMSstern!L14,"")</f>
        <v/>
      </c>
      <c r="N14" s="128" t="str">
        <f aca="false">IFERROR(stern!M14/GAMSstern!M14,"")</f>
        <v/>
      </c>
      <c r="O14" s="128" t="str">
        <f aca="false">IFERROR(stern!N14/GAMSstern!N14,"")</f>
        <v/>
      </c>
      <c r="P14" s="128" t="str">
        <f aca="false">IFERROR(stern!O14/GAMSstern!O14,"")</f>
        <v/>
      </c>
      <c r="Q14" s="128" t="str">
        <f aca="false">IFERROR(stern!P14/GAMSstern!P14,"")</f>
        <v/>
      </c>
      <c r="R14" s="128" t="str">
        <f aca="false">IFERROR(stern!Q14/GAMSstern!Q14,"")</f>
        <v/>
      </c>
      <c r="S14" s="128" t="str">
        <f aca="false">IFERROR(stern!R14/GAMSstern!R14,"")</f>
        <v/>
      </c>
      <c r="T14" s="128" t="str">
        <f aca="false">IFERROR(stern!S14/GAMSstern!S14,"")</f>
        <v/>
      </c>
      <c r="U14" s="128" t="str">
        <f aca="false">IFERROR(stern!T14/GAMSstern!T14,"")</f>
        <v/>
      </c>
      <c r="V14" s="128" t="str">
        <f aca="false">IFERROR(stern!U14/GAMSstern!U14,"")</f>
        <v/>
      </c>
      <c r="W14" s="128" t="str">
        <f aca="false">IFERROR(stern!V14/GAMSstern!V14,"")</f>
        <v/>
      </c>
      <c r="X14" s="128" t="str">
        <f aca="false">IFERROR(stern!W14/GAMSstern!W14,"")</f>
        <v/>
      </c>
      <c r="Y14" s="128" t="str">
        <f aca="false">IFERROR(stern!X14/GAMSstern!X14,"")</f>
        <v/>
      </c>
      <c r="Z14" s="128" t="str">
        <f aca="false">IFERROR(stern!Y14/GAMSstern!Y14,"")</f>
        <v/>
      </c>
      <c r="AA14" s="128" t="str">
        <f aca="false">IFERROR(stern!Z14/GAMSstern!Z14,"")</f>
        <v/>
      </c>
      <c r="AB14" s="128" t="str">
        <f aca="false">IFERROR(stern!AA14/GAMSstern!AA14,"")</f>
        <v/>
      </c>
      <c r="AC14" s="128" t="str">
        <f aca="false">IFERROR(stern!AB14/GAMSstern!AB14,"")</f>
        <v/>
      </c>
      <c r="AD14" s="128" t="str">
        <f aca="false">IFERROR(stern!AC14/GAMSstern!AC14,"")</f>
        <v/>
      </c>
      <c r="AE14" s="128" t="str">
        <f aca="false">IFERROR(stern!AD14/GAMSstern!AD14,"")</f>
        <v/>
      </c>
      <c r="AF14" s="128" t="str">
        <f aca="false">IFERROR(stern!AE14/GAMSstern!AE14,"")</f>
        <v/>
      </c>
      <c r="AG14" s="128" t="str">
        <f aca="false">IFERROR(stern!AF14/GAMSstern!AF14,"")</f>
        <v/>
      </c>
      <c r="AH14" s="128" t="str">
        <f aca="false">IFERROR(stern!AG14/GAMSstern!AG14,"")</f>
        <v/>
      </c>
      <c r="AI14" s="128" t="str">
        <f aca="false">IFERROR(stern!AH14/GAMSstern!AH14,"")</f>
        <v/>
      </c>
      <c r="AJ14" s="128" t="str">
        <f aca="false">IFERROR(stern!AI14/GAMSstern!AI14,"")</f>
        <v/>
      </c>
      <c r="AK14" s="128" t="str">
        <f aca="false">IFERROR(stern!AJ14/GAMSstern!AJ14,"")</f>
        <v/>
      </c>
      <c r="AL14" s="128" t="str">
        <f aca="false">IFERROR(stern!AK14/GAMSstern!AK14,"")</f>
        <v/>
      </c>
      <c r="AM14" s="128" t="str">
        <f aca="false">IFERROR(stern!AL14/GAMSstern!AL14,"")</f>
        <v/>
      </c>
      <c r="AN14" s="128" t="str">
        <f aca="false">IFERROR(stern!AM14/GAMSstern!AM14,"")</f>
        <v/>
      </c>
      <c r="AO14" s="128" t="str">
        <f aca="false">IFERROR(stern!AN14/GAMSstern!AN14,"")</f>
        <v/>
      </c>
      <c r="AP14" s="128" t="str">
        <f aca="false">IFERROR(stern!AO14/GAMSstern!AO14,"")</f>
        <v/>
      </c>
      <c r="AQ14" s="128" t="str">
        <f aca="false">IFERROR(stern!AP14/GAMSstern!AP14,"")</f>
        <v/>
      </c>
      <c r="AR14" s="128" t="str">
        <f aca="false">IFERROR(stern!AQ14/GAMSstern!AQ14,"")</f>
        <v/>
      </c>
      <c r="AS14" s="128" t="str">
        <f aca="false">IFERROR(stern!AR14/GAMSstern!AR14,"")</f>
        <v/>
      </c>
      <c r="AT14" s="128" t="str">
        <f aca="false">IFERROR(stern!AS14/GAMSstern!AS14,"")</f>
        <v/>
      </c>
      <c r="AU14" s="128" t="str">
        <f aca="false">IFERROR(stern!AT14/GAMSstern!AT14,"")</f>
        <v/>
      </c>
      <c r="AV14" s="128" t="str">
        <f aca="false">IFERROR(stern!AU14/GAMSstern!AU14,"")</f>
        <v/>
      </c>
      <c r="AW14" s="128" t="str">
        <f aca="false">IFERROR(stern!AV14/GAMSstern!AV14,"")</f>
        <v/>
      </c>
      <c r="AX14" s="128" t="str">
        <f aca="false">IFERROR(stern!AW14/GAMSstern!AW14,"")</f>
        <v/>
      </c>
      <c r="AY14" s="128" t="str">
        <f aca="false">IFERROR(stern!AX14/GAMSstern!AX14,"")</f>
        <v/>
      </c>
      <c r="AZ14" s="128" t="str">
        <f aca="false">IFERROR(stern!AY14/GAMSstern!AY14,"")</f>
        <v/>
      </c>
      <c r="BA14" s="128" t="str">
        <f aca="false">IFERROR(stern!AZ14/GAMSstern!AZ14,"")</f>
        <v/>
      </c>
      <c r="BB14" s="128" t="str">
        <f aca="false">IFERROR(stern!BA14/GAMSstern!BA14,"")</f>
        <v/>
      </c>
      <c r="BC14" s="128" t="str">
        <f aca="false">IFERROR(stern!BB14/GAMSstern!BB14,"")</f>
        <v/>
      </c>
      <c r="BD14" s="128" t="str">
        <f aca="false">IFERROR(stern!BC14/GAMSstern!BC14,"")</f>
        <v/>
      </c>
      <c r="BE14" s="128" t="str">
        <f aca="false">IFERROR(stern!BD14/GAMSstern!BD14,"")</f>
        <v/>
      </c>
      <c r="BF14" s="128" t="str">
        <f aca="false">IFERROR(stern!BE14/GAMSstern!BE14,"")</f>
        <v/>
      </c>
      <c r="BG14" s="128" t="str">
        <f aca="false">IFERROR(stern!BF14/GAMSstern!BF14,"")</f>
        <v/>
      </c>
      <c r="BH14" s="128" t="str">
        <f aca="false">IFERROR(stern!BG14/GAMSstern!BG14,"")</f>
        <v/>
      </c>
      <c r="BI14" s="128" t="str">
        <f aca="false">IFERROR(stern!BH14/GAMSstern!BH14,"")</f>
        <v/>
      </c>
      <c r="BJ14" s="128" t="str">
        <f aca="false">IFERROR(stern!BI14/GAMSstern!BI14,"")</f>
        <v/>
      </c>
    </row>
    <row r="15" customFormat="false" ht="12.75" hidden="false" customHeight="false" outlineLevel="0" collapsed="false">
      <c r="A15" s="0" t="str">
        <f aca="false">stern!A15</f>
        <v>Time preference plus risk (per year)</v>
      </c>
      <c r="B15" s="0" t="str">
        <f aca="false">GAMSbase!A15</f>
        <v>Time Preference plus Risk (per year)</v>
      </c>
      <c r="C15" s="128" t="n">
        <f aca="false">IFERROR(stern!B15/GAMSstern!B15,"")</f>
        <v>1</v>
      </c>
      <c r="D15" s="128" t="n">
        <f aca="false">IFERROR(stern!C15/GAMSstern!C15,"")</f>
        <v>1</v>
      </c>
      <c r="E15" s="128" t="n">
        <f aca="false">IFERROR(stern!D15/GAMSstern!D15,"")</f>
        <v>1</v>
      </c>
      <c r="F15" s="128" t="n">
        <f aca="false">IFERROR(stern!E15/GAMSstern!E15,"")</f>
        <v>1</v>
      </c>
      <c r="G15" s="128" t="n">
        <f aca="false">IFERROR(stern!F15/GAMSstern!F15,"")</f>
        <v>1</v>
      </c>
      <c r="H15" s="128" t="n">
        <f aca="false">IFERROR(stern!G15/GAMSstern!G15,"")</f>
        <v>1</v>
      </c>
      <c r="I15" s="128" t="n">
        <f aca="false">IFERROR(stern!H15/GAMSstern!H15,"")</f>
        <v>1</v>
      </c>
      <c r="J15" s="128" t="n">
        <f aca="false">IFERROR(stern!I15/GAMSstern!I15,"")</f>
        <v>1</v>
      </c>
      <c r="K15" s="128" t="n">
        <f aca="false">IFERROR(stern!J15/GAMSstern!J15,"")</f>
        <v>1</v>
      </c>
      <c r="L15" s="128" t="n">
        <f aca="false">IFERROR(stern!K15/GAMSstern!K15,"")</f>
        <v>1</v>
      </c>
      <c r="M15" s="128" t="n">
        <f aca="false">IFERROR(stern!L15/GAMSstern!L15,"")</f>
        <v>1</v>
      </c>
      <c r="N15" s="128" t="n">
        <f aca="false">IFERROR(stern!M15/GAMSstern!M15,"")</f>
        <v>1</v>
      </c>
      <c r="O15" s="128" t="n">
        <f aca="false">IFERROR(stern!N15/GAMSstern!N15,"")</f>
        <v>1</v>
      </c>
      <c r="P15" s="128" t="n">
        <f aca="false">IFERROR(stern!O15/GAMSstern!O15,"")</f>
        <v>1</v>
      </c>
      <c r="Q15" s="128" t="n">
        <f aca="false">IFERROR(stern!P15/GAMSstern!P15,"")</f>
        <v>1</v>
      </c>
      <c r="R15" s="128" t="n">
        <f aca="false">IFERROR(stern!Q15/GAMSstern!Q15,"")</f>
        <v>1</v>
      </c>
      <c r="S15" s="128" t="n">
        <f aca="false">IFERROR(stern!R15/GAMSstern!R15,"")</f>
        <v>1</v>
      </c>
      <c r="T15" s="128" t="n">
        <f aca="false">IFERROR(stern!S15/GAMSstern!S15,"")</f>
        <v>1</v>
      </c>
      <c r="U15" s="128" t="n">
        <f aca="false">IFERROR(stern!T15/GAMSstern!T15,"")</f>
        <v>1</v>
      </c>
      <c r="V15" s="128" t="n">
        <f aca="false">IFERROR(stern!U15/GAMSstern!U15,"")</f>
        <v>1</v>
      </c>
      <c r="W15" s="128" t="n">
        <f aca="false">IFERROR(stern!V15/GAMSstern!V15,"")</f>
        <v>1</v>
      </c>
      <c r="X15" s="128" t="n">
        <f aca="false">IFERROR(stern!W15/GAMSstern!W15,"")</f>
        <v>1</v>
      </c>
      <c r="Y15" s="128" t="n">
        <f aca="false">IFERROR(stern!X15/GAMSstern!X15,"")</f>
        <v>1</v>
      </c>
      <c r="Z15" s="128" t="n">
        <f aca="false">IFERROR(stern!Y15/GAMSstern!Y15,"")</f>
        <v>1</v>
      </c>
      <c r="AA15" s="128" t="n">
        <f aca="false">IFERROR(stern!Z15/GAMSstern!Z15,"")</f>
        <v>1</v>
      </c>
      <c r="AB15" s="128" t="n">
        <f aca="false">IFERROR(stern!AA15/GAMSstern!AA15,"")</f>
        <v>1</v>
      </c>
      <c r="AC15" s="128" t="n">
        <f aca="false">IFERROR(stern!AB15/GAMSstern!AB15,"")</f>
        <v>1</v>
      </c>
      <c r="AD15" s="128" t="n">
        <f aca="false">IFERROR(stern!AC15/GAMSstern!AC15,"")</f>
        <v>1</v>
      </c>
      <c r="AE15" s="128" t="n">
        <f aca="false">IFERROR(stern!AD15/GAMSstern!AD15,"")</f>
        <v>1</v>
      </c>
      <c r="AF15" s="128" t="n">
        <f aca="false">IFERROR(stern!AE15/GAMSstern!AE15,"")</f>
        <v>1</v>
      </c>
      <c r="AG15" s="128" t="n">
        <f aca="false">IFERROR(stern!AF15/GAMSstern!AF15,"")</f>
        <v>1</v>
      </c>
      <c r="AH15" s="128" t="n">
        <f aca="false">IFERROR(stern!AG15/GAMSstern!AG15,"")</f>
        <v>1</v>
      </c>
      <c r="AI15" s="128" t="n">
        <f aca="false">IFERROR(stern!AH15/GAMSstern!AH15,"")</f>
        <v>1</v>
      </c>
      <c r="AJ15" s="128" t="n">
        <f aca="false">IFERROR(stern!AI15/GAMSstern!AI15,"")</f>
        <v>1</v>
      </c>
      <c r="AK15" s="128" t="n">
        <f aca="false">IFERROR(stern!AJ15/GAMSstern!AJ15,"")</f>
        <v>1</v>
      </c>
      <c r="AL15" s="128" t="n">
        <f aca="false">IFERROR(stern!AK15/GAMSstern!AK15,"")</f>
        <v>1</v>
      </c>
      <c r="AM15" s="128" t="n">
        <f aca="false">IFERROR(stern!AL15/GAMSstern!AL15,"")</f>
        <v>1</v>
      </c>
      <c r="AN15" s="128" t="n">
        <f aca="false">IFERROR(stern!AM15/GAMSstern!AM15,"")</f>
        <v>1</v>
      </c>
      <c r="AO15" s="128" t="n">
        <f aca="false">IFERROR(stern!AN15/GAMSstern!AN15,"")</f>
        <v>1</v>
      </c>
      <c r="AP15" s="128" t="n">
        <f aca="false">IFERROR(stern!AO15/GAMSstern!AO15,"")</f>
        <v>1</v>
      </c>
      <c r="AQ15" s="128" t="n">
        <f aca="false">IFERROR(stern!AP15/GAMSstern!AP15,"")</f>
        <v>1</v>
      </c>
      <c r="AR15" s="128" t="n">
        <f aca="false">IFERROR(stern!AQ15/GAMSstern!AQ15,"")</f>
        <v>1</v>
      </c>
      <c r="AS15" s="128" t="n">
        <f aca="false">IFERROR(stern!AR15/GAMSstern!AR15,"")</f>
        <v>1</v>
      </c>
      <c r="AT15" s="128" t="n">
        <f aca="false">IFERROR(stern!AS15/GAMSstern!AS15,"")</f>
        <v>1</v>
      </c>
      <c r="AU15" s="128" t="n">
        <f aca="false">IFERROR(stern!AT15/GAMSstern!AT15,"")</f>
        <v>1</v>
      </c>
      <c r="AV15" s="128" t="n">
        <f aca="false">IFERROR(stern!AU15/GAMSstern!AU15,"")</f>
        <v>1</v>
      </c>
      <c r="AW15" s="128" t="n">
        <f aca="false">IFERROR(stern!AV15/GAMSstern!AV15,"")</f>
        <v>1</v>
      </c>
      <c r="AX15" s="128" t="n">
        <f aca="false">IFERROR(stern!AW15/GAMSstern!AW15,"")</f>
        <v>1</v>
      </c>
      <c r="AY15" s="128" t="n">
        <f aca="false">IFERROR(stern!AX15/GAMSstern!AX15,"")</f>
        <v>1</v>
      </c>
      <c r="AZ15" s="128" t="n">
        <f aca="false">IFERROR(stern!AY15/GAMSstern!AY15,"")</f>
        <v>1</v>
      </c>
      <c r="BA15" s="128" t="n">
        <f aca="false">IFERROR(stern!AZ15/GAMSstern!AZ15,"")</f>
        <v>1</v>
      </c>
      <c r="BB15" s="128" t="n">
        <f aca="false">IFERROR(stern!BA15/GAMSstern!BA15,"")</f>
        <v>1</v>
      </c>
      <c r="BC15" s="128" t="n">
        <f aca="false">IFERROR(stern!BB15/GAMSstern!BB15,"")</f>
        <v>1</v>
      </c>
      <c r="BD15" s="128" t="n">
        <f aca="false">IFERROR(stern!BC15/GAMSstern!BC15,"")</f>
        <v>1</v>
      </c>
      <c r="BE15" s="128" t="n">
        <f aca="false">IFERROR(stern!BD15/GAMSstern!BD15,"")</f>
        <v>1</v>
      </c>
      <c r="BF15" s="128" t="n">
        <f aca="false">IFERROR(stern!BE15/GAMSstern!BE15,"")</f>
        <v>1</v>
      </c>
      <c r="BG15" s="128" t="n">
        <f aca="false">IFERROR(stern!BF15/GAMSstern!BF15,"")</f>
        <v>1</v>
      </c>
      <c r="BH15" s="128" t="n">
        <f aca="false">IFERROR(stern!BG15/GAMSstern!BG15,"")</f>
        <v>1</v>
      </c>
      <c r="BI15" s="128" t="n">
        <f aca="false">IFERROR(stern!BH15/GAMSstern!BH15,"")</f>
        <v>1</v>
      </c>
      <c r="BJ15" s="128" t="n">
        <f aca="false">IFERROR(stern!BI15/GAMSstern!BI15,"")</f>
        <v>1</v>
      </c>
    </row>
    <row r="16" customFormat="false" ht="12.75" hidden="false" customHeight="false" outlineLevel="0" collapsed="false">
      <c r="A16" s="0" t="str">
        <f aca="false">stern!A16</f>
        <v>   Time premium</v>
      </c>
      <c r="B16" s="0" t="str">
        <f aca="false">GAMSbase!A16</f>
        <v>Time Premium</v>
      </c>
      <c r="C16" s="128" t="n">
        <f aca="false">IFERROR(stern!B16/GAMSstern!B16,"")</f>
        <v>1</v>
      </c>
      <c r="D16" s="128" t="str">
        <f aca="false">IFERROR(stern!C16/GAMSstern!C16,"")</f>
        <v/>
      </c>
      <c r="E16" s="128" t="str">
        <f aca="false">IFERROR(stern!D16/GAMSstern!D16,"")</f>
        <v/>
      </c>
      <c r="F16" s="128" t="str">
        <f aca="false">IFERROR(stern!E16/GAMSstern!E16,"")</f>
        <v/>
      </c>
      <c r="G16" s="128" t="str">
        <f aca="false">IFERROR(stern!F16/GAMSstern!F16,"")</f>
        <v/>
      </c>
      <c r="H16" s="128" t="str">
        <f aca="false">IFERROR(stern!G16/GAMSstern!G16,"")</f>
        <v/>
      </c>
      <c r="I16" s="128" t="str">
        <f aca="false">IFERROR(stern!H16/GAMSstern!H16,"")</f>
        <v/>
      </c>
      <c r="J16" s="128" t="str">
        <f aca="false">IFERROR(stern!I16/GAMSstern!I16,"")</f>
        <v/>
      </c>
      <c r="K16" s="128" t="str">
        <f aca="false">IFERROR(stern!J16/GAMSstern!J16,"")</f>
        <v/>
      </c>
      <c r="L16" s="128" t="str">
        <f aca="false">IFERROR(stern!K16/GAMSstern!K16,"")</f>
        <v/>
      </c>
      <c r="M16" s="128" t="str">
        <f aca="false">IFERROR(stern!L16/GAMSstern!L16,"")</f>
        <v/>
      </c>
      <c r="N16" s="128" t="str">
        <f aca="false">IFERROR(stern!M16/GAMSstern!M16,"")</f>
        <v/>
      </c>
      <c r="O16" s="128" t="str">
        <f aca="false">IFERROR(stern!N16/GAMSstern!N16,"")</f>
        <v/>
      </c>
      <c r="P16" s="128" t="str">
        <f aca="false">IFERROR(stern!O16/GAMSstern!O16,"")</f>
        <v/>
      </c>
      <c r="Q16" s="128" t="str">
        <f aca="false">IFERROR(stern!P16/GAMSstern!P16,"")</f>
        <v/>
      </c>
      <c r="R16" s="128" t="str">
        <f aca="false">IFERROR(stern!Q16/GAMSstern!Q16,"")</f>
        <v/>
      </c>
      <c r="S16" s="128" t="str">
        <f aca="false">IFERROR(stern!R16/GAMSstern!R16,"")</f>
        <v/>
      </c>
      <c r="T16" s="128" t="str">
        <f aca="false">IFERROR(stern!S16/GAMSstern!S16,"")</f>
        <v/>
      </c>
      <c r="U16" s="128" t="str">
        <f aca="false">IFERROR(stern!T16/GAMSstern!T16,"")</f>
        <v/>
      </c>
      <c r="V16" s="128" t="str">
        <f aca="false">IFERROR(stern!U16/GAMSstern!U16,"")</f>
        <v/>
      </c>
      <c r="W16" s="128" t="str">
        <f aca="false">IFERROR(stern!V16/GAMSstern!V16,"")</f>
        <v/>
      </c>
      <c r="X16" s="128" t="str">
        <f aca="false">IFERROR(stern!W16/GAMSstern!W16,"")</f>
        <v/>
      </c>
      <c r="Y16" s="128" t="str">
        <f aca="false">IFERROR(stern!X16/GAMSstern!X16,"")</f>
        <v/>
      </c>
      <c r="Z16" s="128" t="str">
        <f aca="false">IFERROR(stern!Y16/GAMSstern!Y16,"")</f>
        <v/>
      </c>
      <c r="AA16" s="128" t="str">
        <f aca="false">IFERROR(stern!Z16/GAMSstern!Z16,"")</f>
        <v/>
      </c>
      <c r="AB16" s="128" t="str">
        <f aca="false">IFERROR(stern!AA16/GAMSstern!AA16,"")</f>
        <v/>
      </c>
      <c r="AC16" s="128" t="str">
        <f aca="false">IFERROR(stern!AB16/GAMSstern!AB16,"")</f>
        <v/>
      </c>
      <c r="AD16" s="128" t="str">
        <f aca="false">IFERROR(stern!AC16/GAMSstern!AC16,"")</f>
        <v/>
      </c>
      <c r="AE16" s="128" t="str">
        <f aca="false">IFERROR(stern!AD16/GAMSstern!AD16,"")</f>
        <v/>
      </c>
      <c r="AF16" s="128" t="str">
        <f aca="false">IFERROR(stern!AE16/GAMSstern!AE16,"")</f>
        <v/>
      </c>
      <c r="AG16" s="128" t="str">
        <f aca="false">IFERROR(stern!AF16/GAMSstern!AF16,"")</f>
        <v/>
      </c>
      <c r="AH16" s="128" t="str">
        <f aca="false">IFERROR(stern!AG16/GAMSstern!AG16,"")</f>
        <v/>
      </c>
      <c r="AI16" s="128" t="str">
        <f aca="false">IFERROR(stern!AH16/GAMSstern!AH16,"")</f>
        <v/>
      </c>
      <c r="AJ16" s="128" t="str">
        <f aca="false">IFERROR(stern!AI16/GAMSstern!AI16,"")</f>
        <v/>
      </c>
      <c r="AK16" s="128" t="str">
        <f aca="false">IFERROR(stern!AJ16/GAMSstern!AJ16,"")</f>
        <v/>
      </c>
      <c r="AL16" s="128" t="str">
        <f aca="false">IFERROR(stern!AK16/GAMSstern!AK16,"")</f>
        <v/>
      </c>
      <c r="AM16" s="128" t="str">
        <f aca="false">IFERROR(stern!AL16/GAMSstern!AL16,"")</f>
        <v/>
      </c>
      <c r="AN16" s="128" t="str">
        <f aca="false">IFERROR(stern!AM16/GAMSstern!AM16,"")</f>
        <v/>
      </c>
      <c r="AO16" s="128" t="str">
        <f aca="false">IFERROR(stern!AN16/GAMSstern!AN16,"")</f>
        <v/>
      </c>
      <c r="AP16" s="128" t="str">
        <f aca="false">IFERROR(stern!AO16/GAMSstern!AO16,"")</f>
        <v/>
      </c>
      <c r="AQ16" s="128" t="str">
        <f aca="false">IFERROR(stern!AP16/GAMSstern!AP16,"")</f>
        <v/>
      </c>
      <c r="AR16" s="128" t="str">
        <f aca="false">IFERROR(stern!AQ16/GAMSstern!AQ16,"")</f>
        <v/>
      </c>
      <c r="AS16" s="128" t="str">
        <f aca="false">IFERROR(stern!AR16/GAMSstern!AR16,"")</f>
        <v/>
      </c>
      <c r="AT16" s="128" t="str">
        <f aca="false">IFERROR(stern!AS16/GAMSstern!AS16,"")</f>
        <v/>
      </c>
      <c r="AU16" s="128" t="str">
        <f aca="false">IFERROR(stern!AT16/GAMSstern!AT16,"")</f>
        <v/>
      </c>
      <c r="AV16" s="128" t="str">
        <f aca="false">IFERROR(stern!AU16/GAMSstern!AU16,"")</f>
        <v/>
      </c>
      <c r="AW16" s="128" t="str">
        <f aca="false">IFERROR(stern!AV16/GAMSstern!AV16,"")</f>
        <v/>
      </c>
      <c r="AX16" s="128" t="str">
        <f aca="false">IFERROR(stern!AW16/GAMSstern!AW16,"")</f>
        <v/>
      </c>
      <c r="AY16" s="128" t="str">
        <f aca="false">IFERROR(stern!AX16/GAMSstern!AX16,"")</f>
        <v/>
      </c>
      <c r="AZ16" s="128" t="str">
        <f aca="false">IFERROR(stern!AY16/GAMSstern!AY16,"")</f>
        <v/>
      </c>
      <c r="BA16" s="128" t="str">
        <f aca="false">IFERROR(stern!AZ16/GAMSstern!AZ16,"")</f>
        <v/>
      </c>
      <c r="BB16" s="128" t="str">
        <f aca="false">IFERROR(stern!BA16/GAMSstern!BA16,"")</f>
        <v/>
      </c>
      <c r="BC16" s="128" t="str">
        <f aca="false">IFERROR(stern!BB16/GAMSstern!BB16,"")</f>
        <v/>
      </c>
      <c r="BD16" s="128" t="str">
        <f aca="false">IFERROR(stern!BC16/GAMSstern!BC16,"")</f>
        <v/>
      </c>
      <c r="BE16" s="128" t="str">
        <f aca="false">IFERROR(stern!BD16/GAMSstern!BD16,"")</f>
        <v/>
      </c>
      <c r="BF16" s="128" t="str">
        <f aca="false">IFERROR(stern!BE16/GAMSstern!BE16,"")</f>
        <v/>
      </c>
      <c r="BG16" s="128" t="str">
        <f aca="false">IFERROR(stern!BF16/GAMSstern!BF16,"")</f>
        <v/>
      </c>
      <c r="BH16" s="128" t="str">
        <f aca="false">IFERROR(stern!BG16/GAMSstern!BG16,"")</f>
        <v/>
      </c>
      <c r="BI16" s="128" t="str">
        <f aca="false">IFERROR(stern!BH16/GAMSstern!BH16,"")</f>
        <v/>
      </c>
      <c r="BJ16" s="128" t="str">
        <f aca="false">IFERROR(stern!BI16/GAMSstern!BI16,"")</f>
        <v/>
      </c>
    </row>
    <row r="17" customFormat="false" ht="12.75" hidden="false" customHeight="false" outlineLevel="0" collapsed="false">
      <c r="A17" s="0" t="str">
        <f aca="false">stern!A17</f>
        <v>  Non-diversifiable global risk (percent per year)</v>
      </c>
      <c r="B17" s="0" t="str">
        <f aca="false">GAMSbase!A17</f>
        <v>Non-Diversifiable Global Risk (per year)</v>
      </c>
      <c r="C17" s="128" t="str">
        <f aca="false">IFERROR(stern!B17/GAMSstern!B17,"")</f>
        <v/>
      </c>
      <c r="D17" s="128" t="str">
        <f aca="false">IFERROR(stern!C17/GAMSstern!C17,"")</f>
        <v/>
      </c>
      <c r="E17" s="128" t="str">
        <f aca="false">IFERROR(stern!D17/GAMSstern!D17,"")</f>
        <v/>
      </c>
      <c r="F17" s="128" t="str">
        <f aca="false">IFERROR(stern!E17/GAMSstern!E17,"")</f>
        <v/>
      </c>
      <c r="G17" s="128" t="str">
        <f aca="false">IFERROR(stern!F17/GAMSstern!F17,"")</f>
        <v/>
      </c>
      <c r="H17" s="128" t="str">
        <f aca="false">IFERROR(stern!G17/GAMSstern!G17,"")</f>
        <v/>
      </c>
      <c r="I17" s="128" t="str">
        <f aca="false">IFERROR(stern!H17/GAMSstern!H17,"")</f>
        <v/>
      </c>
      <c r="J17" s="128" t="str">
        <f aca="false">IFERROR(stern!I17/GAMSstern!I17,"")</f>
        <v/>
      </c>
      <c r="K17" s="128" t="str">
        <f aca="false">IFERROR(stern!J17/GAMSstern!J17,"")</f>
        <v/>
      </c>
      <c r="L17" s="128" t="str">
        <f aca="false">IFERROR(stern!K17/GAMSstern!K17,"")</f>
        <v/>
      </c>
      <c r="M17" s="128" t="str">
        <f aca="false">IFERROR(stern!L17/GAMSstern!L17,"")</f>
        <v/>
      </c>
      <c r="N17" s="128" t="str">
        <f aca="false">IFERROR(stern!M17/GAMSstern!M17,"")</f>
        <v/>
      </c>
      <c r="O17" s="128" t="str">
        <f aca="false">IFERROR(stern!N17/GAMSstern!N17,"")</f>
        <v/>
      </c>
      <c r="P17" s="128" t="str">
        <f aca="false">IFERROR(stern!O17/GAMSstern!O17,"")</f>
        <v/>
      </c>
      <c r="Q17" s="128" t="str">
        <f aca="false">IFERROR(stern!P17/GAMSstern!P17,"")</f>
        <v/>
      </c>
      <c r="R17" s="128" t="str">
        <f aca="false">IFERROR(stern!Q17/GAMSstern!Q17,"")</f>
        <v/>
      </c>
      <c r="S17" s="128" t="str">
        <f aca="false">IFERROR(stern!R17/GAMSstern!R17,"")</f>
        <v/>
      </c>
      <c r="T17" s="128" t="str">
        <f aca="false">IFERROR(stern!S17/GAMSstern!S17,"")</f>
        <v/>
      </c>
      <c r="U17" s="128" t="str">
        <f aca="false">IFERROR(stern!T17/GAMSstern!T17,"")</f>
        <v/>
      </c>
      <c r="V17" s="128" t="str">
        <f aca="false">IFERROR(stern!U17/GAMSstern!U17,"")</f>
        <v/>
      </c>
      <c r="W17" s="128" t="str">
        <f aca="false">IFERROR(stern!V17/GAMSstern!V17,"")</f>
        <v/>
      </c>
      <c r="X17" s="128" t="str">
        <f aca="false">IFERROR(stern!W17/GAMSstern!W17,"")</f>
        <v/>
      </c>
      <c r="Y17" s="128" t="str">
        <f aca="false">IFERROR(stern!X17/GAMSstern!X17,"")</f>
        <v/>
      </c>
      <c r="Z17" s="128" t="str">
        <f aca="false">IFERROR(stern!Y17/GAMSstern!Y17,"")</f>
        <v/>
      </c>
      <c r="AA17" s="128" t="str">
        <f aca="false">IFERROR(stern!Z17/GAMSstern!Z17,"")</f>
        <v/>
      </c>
      <c r="AB17" s="128" t="str">
        <f aca="false">IFERROR(stern!AA17/GAMSstern!AA17,"")</f>
        <v/>
      </c>
      <c r="AC17" s="128" t="str">
        <f aca="false">IFERROR(stern!AB17/GAMSstern!AB17,"")</f>
        <v/>
      </c>
      <c r="AD17" s="128" t="str">
        <f aca="false">IFERROR(stern!AC17/GAMSstern!AC17,"")</f>
        <v/>
      </c>
      <c r="AE17" s="128" t="str">
        <f aca="false">IFERROR(stern!AD17/GAMSstern!AD17,"")</f>
        <v/>
      </c>
      <c r="AF17" s="128" t="str">
        <f aca="false">IFERROR(stern!AE17/GAMSstern!AE17,"")</f>
        <v/>
      </c>
      <c r="AG17" s="128" t="str">
        <f aca="false">IFERROR(stern!AF17/GAMSstern!AF17,"")</f>
        <v/>
      </c>
      <c r="AH17" s="128" t="str">
        <f aca="false">IFERROR(stern!AG17/GAMSstern!AG17,"")</f>
        <v/>
      </c>
      <c r="AI17" s="128" t="str">
        <f aca="false">IFERROR(stern!AH17/GAMSstern!AH17,"")</f>
        <v/>
      </c>
      <c r="AJ17" s="128" t="str">
        <f aca="false">IFERROR(stern!AI17/GAMSstern!AI17,"")</f>
        <v/>
      </c>
      <c r="AK17" s="128" t="str">
        <f aca="false">IFERROR(stern!AJ17/GAMSstern!AJ17,"")</f>
        <v/>
      </c>
      <c r="AL17" s="128" t="str">
        <f aca="false">IFERROR(stern!AK17/GAMSstern!AK17,"")</f>
        <v/>
      </c>
      <c r="AM17" s="128" t="str">
        <f aca="false">IFERROR(stern!AL17/GAMSstern!AL17,"")</f>
        <v/>
      </c>
      <c r="AN17" s="128" t="str">
        <f aca="false">IFERROR(stern!AM17/GAMSstern!AM17,"")</f>
        <v/>
      </c>
      <c r="AO17" s="128" t="str">
        <f aca="false">IFERROR(stern!AN17/GAMSstern!AN17,"")</f>
        <v/>
      </c>
      <c r="AP17" s="128" t="str">
        <f aca="false">IFERROR(stern!AO17/GAMSstern!AO17,"")</f>
        <v/>
      </c>
      <c r="AQ17" s="128" t="str">
        <f aca="false">IFERROR(stern!AP17/GAMSstern!AP17,"")</f>
        <v/>
      </c>
      <c r="AR17" s="128" t="str">
        <f aca="false">IFERROR(stern!AQ17/GAMSstern!AQ17,"")</f>
        <v/>
      </c>
      <c r="AS17" s="128" t="str">
        <f aca="false">IFERROR(stern!AR17/GAMSstern!AR17,"")</f>
        <v/>
      </c>
      <c r="AT17" s="128" t="str">
        <f aca="false">IFERROR(stern!AS17/GAMSstern!AS17,"")</f>
        <v/>
      </c>
      <c r="AU17" s="128" t="str">
        <f aca="false">IFERROR(stern!AT17/GAMSstern!AT17,"")</f>
        <v/>
      </c>
      <c r="AV17" s="128" t="str">
        <f aca="false">IFERROR(stern!AU17/GAMSstern!AU17,"")</f>
        <v/>
      </c>
      <c r="AW17" s="128" t="str">
        <f aca="false">IFERROR(stern!AV17/GAMSstern!AV17,"")</f>
        <v/>
      </c>
      <c r="AX17" s="128" t="str">
        <f aca="false">IFERROR(stern!AW17/GAMSstern!AW17,"")</f>
        <v/>
      </c>
      <c r="AY17" s="128" t="str">
        <f aca="false">IFERROR(stern!AX17/GAMSstern!AX17,"")</f>
        <v/>
      </c>
      <c r="AZ17" s="128" t="str">
        <f aca="false">IFERROR(stern!AY17/GAMSstern!AY17,"")</f>
        <v/>
      </c>
      <c r="BA17" s="128" t="str">
        <f aca="false">IFERROR(stern!AZ17/GAMSstern!AZ17,"")</f>
        <v/>
      </c>
      <c r="BB17" s="128" t="str">
        <f aca="false">IFERROR(stern!BA17/GAMSstern!BA17,"")</f>
        <v/>
      </c>
      <c r="BC17" s="128" t="str">
        <f aca="false">IFERROR(stern!BB17/GAMSstern!BB17,"")</f>
        <v/>
      </c>
      <c r="BD17" s="128" t="str">
        <f aca="false">IFERROR(stern!BC17/GAMSstern!BC17,"")</f>
        <v/>
      </c>
      <c r="BE17" s="128" t="str">
        <f aca="false">IFERROR(stern!BD17/GAMSstern!BD17,"")</f>
        <v/>
      </c>
      <c r="BF17" s="128" t="str">
        <f aca="false">IFERROR(stern!BE17/GAMSstern!BE17,"")</f>
        <v/>
      </c>
      <c r="BG17" s="128" t="str">
        <f aca="false">IFERROR(stern!BF17/GAMSstern!BF17,"")</f>
        <v/>
      </c>
      <c r="BH17" s="128" t="str">
        <f aca="false">IFERROR(stern!BG17/GAMSstern!BG17,"")</f>
        <v/>
      </c>
      <c r="BI17" s="128" t="str">
        <f aca="false">IFERROR(stern!BH17/GAMSstern!BH17,"")</f>
        <v/>
      </c>
      <c r="BJ17" s="128" t="str">
        <f aca="false">IFERROR(stern!BI17/GAMSstern!BI17,"")</f>
        <v/>
      </c>
    </row>
    <row r="18" customFormat="false" ht="12.75" hidden="false" customHeight="false" outlineLevel="0" collapsed="false">
      <c r="A18" s="0" t="str">
        <f aca="false">stern!A18</f>
        <v>Social time preference factor</v>
      </c>
      <c r="B18" s="0" t="str">
        <f aca="false">GAMSbase!A18</f>
        <v>Social Time Preference Factor</v>
      </c>
      <c r="C18" s="128" t="n">
        <f aca="false">IFERROR(stern!B18/GAMSstern!B18,"")</f>
        <v>1</v>
      </c>
      <c r="D18" s="128" t="n">
        <f aca="false">IFERROR(stern!C18/GAMSstern!C18,"")</f>
        <v>0.999999999969724</v>
      </c>
      <c r="E18" s="128" t="n">
        <f aca="false">IFERROR(stern!D18/GAMSstern!D18,"")</f>
        <v>1.00000000001313</v>
      </c>
      <c r="F18" s="128" t="n">
        <f aca="false">IFERROR(stern!E18/GAMSstern!E18,"")</f>
        <v>1.00000000004914</v>
      </c>
      <c r="G18" s="128" t="n">
        <f aca="false">IFERROR(stern!F18/GAMSstern!F18,"")</f>
        <v>1.00000000001293</v>
      </c>
      <c r="H18" s="128" t="n">
        <f aca="false">IFERROR(stern!G18/GAMSstern!G18,"")</f>
        <v>0.999999999955747</v>
      </c>
      <c r="I18" s="128" t="n">
        <f aca="false">IFERROR(stern!H18/GAMSstern!H18,"")</f>
        <v>1.00000000004468</v>
      </c>
      <c r="J18" s="128" t="n">
        <f aca="false">IFERROR(stern!I18/GAMSstern!I18,"")</f>
        <v>1.0000000000446</v>
      </c>
      <c r="K18" s="128" t="n">
        <f aca="false">IFERROR(stern!J18/GAMSstern!J18,"")</f>
        <v>1.0000000000334</v>
      </c>
      <c r="L18" s="128" t="n">
        <f aca="false">IFERROR(stern!K18/GAMSstern!K18,"")</f>
        <v>0.999999999988387</v>
      </c>
      <c r="M18" s="128" t="n">
        <f aca="false">IFERROR(stern!L18/GAMSstern!L18,"")</f>
        <v>0.999999999990808</v>
      </c>
      <c r="N18" s="128" t="n">
        <f aca="false">IFERROR(stern!M18/GAMSstern!M18,"")</f>
        <v>1.000000000014</v>
      </c>
      <c r="O18" s="128" t="n">
        <f aca="false">IFERROR(stern!N18/GAMSstern!N18,"")</f>
        <v>1.0000000000237</v>
      </c>
      <c r="P18" s="128" t="n">
        <f aca="false">IFERROR(stern!O18/GAMSstern!O18,"")</f>
        <v>0.999999999974702</v>
      </c>
      <c r="Q18" s="128" t="n">
        <f aca="false">IFERROR(stern!P18/GAMSstern!P18,"")</f>
        <v>1.00000000002192</v>
      </c>
      <c r="R18" s="128" t="n">
        <f aca="false">IFERROR(stern!Q18/GAMSstern!Q18,"")</f>
        <v>0.99999999998335</v>
      </c>
      <c r="S18" s="128" t="n">
        <f aca="false">IFERROR(stern!R18/GAMSstern!R18,"")</f>
        <v>0.99999999997837</v>
      </c>
      <c r="T18" s="128" t="n">
        <f aca="false">IFERROR(stern!S18/GAMSstern!S18,"")</f>
        <v>0.999999999996713</v>
      </c>
      <c r="U18" s="128" t="n">
        <f aca="false">IFERROR(stern!T18/GAMSstern!T18,"")</f>
        <v>1.00000000000145</v>
      </c>
      <c r="V18" s="128" t="n">
        <f aca="false">IFERROR(stern!U18/GAMSstern!U18,"")</f>
        <v>1.00000000003512</v>
      </c>
      <c r="W18" s="128" t="n">
        <f aca="false">IFERROR(stern!V18/GAMSstern!V18,"")</f>
        <v>0.999999999997555</v>
      </c>
      <c r="X18" s="128" t="n">
        <f aca="false">IFERROR(stern!W18/GAMSstern!W18,"")</f>
        <v>0.999999999972343</v>
      </c>
      <c r="Y18" s="128" t="n">
        <f aca="false">IFERROR(stern!X18/GAMSstern!X18,"")</f>
        <v>1.00000000000504</v>
      </c>
      <c r="Z18" s="128" t="n">
        <f aca="false">IFERROR(stern!Y18/GAMSstern!Y18,"")</f>
        <v>0.99999999998687</v>
      </c>
      <c r="AA18" s="128" t="n">
        <f aca="false">IFERROR(stern!Z18/GAMSstern!Z18,"")</f>
        <v>0.999999999985914</v>
      </c>
      <c r="AB18" s="128" t="n">
        <f aca="false">IFERROR(stern!AA18/GAMSstern!AA18,"")</f>
        <v>1.0000000000218</v>
      </c>
      <c r="AC18" s="128" t="n">
        <f aca="false">IFERROR(stern!AB18/GAMSstern!AB18,"")</f>
        <v>0.999999999947441</v>
      </c>
      <c r="AD18" s="128" t="n">
        <f aca="false">IFERROR(stern!AC18/GAMSstern!AC18,"")</f>
        <v>1.00000000001392</v>
      </c>
      <c r="AE18" s="128" t="n">
        <f aca="false">IFERROR(stern!AD18/GAMSstern!AD18,"")</f>
        <v>0.999999999957204</v>
      </c>
      <c r="AF18" s="128" t="n">
        <f aca="false">IFERROR(stern!AE18/GAMSstern!AE18,"")</f>
        <v>1.00000000002236</v>
      </c>
      <c r="AG18" s="128" t="n">
        <f aca="false">IFERROR(stern!AF18/GAMSstern!AF18,"")</f>
        <v>1.00000000004384</v>
      </c>
      <c r="AH18" s="128" t="n">
        <f aca="false">IFERROR(stern!AG18/GAMSstern!AG18,"")</f>
        <v>1.00000000001575</v>
      </c>
      <c r="AI18" s="128" t="n">
        <f aca="false">IFERROR(stern!AH18/GAMSstern!AH18,"")</f>
        <v>0.999999999975402</v>
      </c>
      <c r="AJ18" s="128" t="n">
        <f aca="false">IFERROR(stern!AI18/GAMSstern!AI18,"")</f>
        <v>1.00000000000123</v>
      </c>
      <c r="AK18" s="128" t="n">
        <f aca="false">IFERROR(stern!AJ18/GAMSstern!AJ18,"")</f>
        <v>0.99999999997361</v>
      </c>
      <c r="AL18" s="128" t="n">
        <f aca="false">IFERROR(stern!AK18/GAMSstern!AK18,"")</f>
        <v>1.00000000004321</v>
      </c>
      <c r="AM18" s="128" t="n">
        <f aca="false">IFERROR(stern!AL18/GAMSstern!AL18,"")</f>
        <v>1.00000000003604</v>
      </c>
      <c r="AN18" s="128" t="n">
        <f aca="false">IFERROR(stern!AM18/GAMSstern!AM18,"")</f>
        <v>1.0000000000437</v>
      </c>
      <c r="AO18" s="128" t="n">
        <f aca="false">IFERROR(stern!AN18/GAMSstern!AN18,"")</f>
        <v>0.999999999943266</v>
      </c>
      <c r="AP18" s="128" t="n">
        <f aca="false">IFERROR(stern!AO18/GAMSstern!AO18,"")</f>
        <v>0.999999999996333</v>
      </c>
      <c r="AQ18" s="128" t="n">
        <f aca="false">IFERROR(stern!AP18/GAMSstern!AP18,"")</f>
        <v>1.00000000000061</v>
      </c>
      <c r="AR18" s="128" t="n">
        <f aca="false">IFERROR(stern!AQ18/GAMSstern!AQ18,"")</f>
        <v>1.00000000001155</v>
      </c>
      <c r="AS18" s="128" t="n">
        <f aca="false">IFERROR(stern!AR18/GAMSstern!AR18,"")</f>
        <v>0.99999999997559</v>
      </c>
      <c r="AT18" s="128" t="n">
        <f aca="false">IFERROR(stern!AS18/GAMSstern!AS18,"")</f>
        <v>0.999999999972238</v>
      </c>
      <c r="AU18" s="128" t="n">
        <f aca="false">IFERROR(stern!AT18/GAMSstern!AT18,"")</f>
        <v>0.999999999965054</v>
      </c>
      <c r="AV18" s="128" t="n">
        <f aca="false">IFERROR(stern!AU18/GAMSstern!AU18,"")</f>
        <v>1.00000000004601</v>
      </c>
      <c r="AW18" s="128" t="n">
        <f aca="false">IFERROR(stern!AV18/GAMSstern!AV18,"")</f>
        <v>1.00000000005803</v>
      </c>
      <c r="AX18" s="128" t="n">
        <f aca="false">IFERROR(stern!AW18/GAMSstern!AW18,"")</f>
        <v>0.999999999964972</v>
      </c>
      <c r="AY18" s="128" t="n">
        <f aca="false">IFERROR(stern!AX18/GAMSstern!AX18,"")</f>
        <v>0.999999999978697</v>
      </c>
      <c r="AZ18" s="128" t="n">
        <f aca="false">IFERROR(stern!AY18/GAMSstern!AY18,"")</f>
        <v>1.00000000005111</v>
      </c>
      <c r="BA18" s="128" t="n">
        <f aca="false">IFERROR(stern!AZ18/GAMSstern!AZ18,"")</f>
        <v>0.99999999999283</v>
      </c>
      <c r="BB18" s="128" t="n">
        <f aca="false">IFERROR(stern!BA18/GAMSstern!BA18,"")</f>
        <v>0.999999999982648</v>
      </c>
      <c r="BC18" s="128" t="n">
        <f aca="false">IFERROR(stern!BB18/GAMSstern!BB18,"")</f>
        <v>1.00000000005491</v>
      </c>
      <c r="BD18" s="128" t="n">
        <f aca="false">IFERROR(stern!BC18/GAMSstern!BC18,"")</f>
        <v>0.999999999962386</v>
      </c>
      <c r="BE18" s="128" t="n">
        <f aca="false">IFERROR(stern!BD18/GAMSstern!BD18,"")</f>
        <v>0.999999999951919</v>
      </c>
      <c r="BF18" s="128" t="n">
        <f aca="false">IFERROR(stern!BE18/GAMSstern!BE18,"")</f>
        <v>0.999999999983899</v>
      </c>
      <c r="BG18" s="128" t="n">
        <f aca="false">IFERROR(stern!BF18/GAMSstern!BF18,"")</f>
        <v>0.999999999986459</v>
      </c>
      <c r="BH18" s="128" t="n">
        <f aca="false">IFERROR(stern!BG18/GAMSstern!BG18,"")</f>
        <v>0.999999999984474</v>
      </c>
      <c r="BI18" s="128" t="n">
        <f aca="false">IFERROR(stern!BH18/GAMSstern!BH18,"")</f>
        <v>0.999999999965227</v>
      </c>
      <c r="BJ18" s="128" t="n">
        <f aca="false">IFERROR(stern!BI18/GAMSstern!BI18,"")</f>
        <v>1.00000000000859</v>
      </c>
    </row>
    <row r="19" customFormat="false" ht="12.75" hidden="false" customHeight="false" outlineLevel="0" collapsed="false">
      <c r="A19" s="0" t="str">
        <f aca="false">stern!A19</f>
        <v>Elasticity of MU of consumption</v>
      </c>
      <c r="B19" s="0" t="str">
        <f aca="false">GAMSbase!A19</f>
        <v>Elasticity of MU of Consumption</v>
      </c>
      <c r="C19" s="128" t="n">
        <f aca="false">IFERROR(stern!B19/GAMSstern!B19,"")</f>
        <v>1</v>
      </c>
      <c r="D19" s="128" t="str">
        <f aca="false">IFERROR(stern!C19/GAMSstern!C19,"")</f>
        <v/>
      </c>
      <c r="E19" s="128" t="str">
        <f aca="false">IFERROR(stern!D19/GAMSstern!D19,"")</f>
        <v/>
      </c>
      <c r="F19" s="128" t="str">
        <f aca="false">IFERROR(stern!E19/GAMSstern!E19,"")</f>
        <v/>
      </c>
      <c r="G19" s="128" t="str">
        <f aca="false">IFERROR(stern!F19/GAMSstern!F19,"")</f>
        <v/>
      </c>
      <c r="H19" s="128" t="str">
        <f aca="false">IFERROR(stern!G19/GAMSstern!G19,"")</f>
        <v/>
      </c>
      <c r="I19" s="128" t="str">
        <f aca="false">IFERROR(stern!H19/GAMSstern!H19,"")</f>
        <v/>
      </c>
      <c r="J19" s="128" t="str">
        <f aca="false">IFERROR(stern!I19/GAMSstern!I19,"")</f>
        <v/>
      </c>
      <c r="K19" s="128" t="str">
        <f aca="false">IFERROR(stern!J19/GAMSstern!J19,"")</f>
        <v/>
      </c>
      <c r="L19" s="128" t="str">
        <f aca="false">IFERROR(stern!K19/GAMSstern!K19,"")</f>
        <v/>
      </c>
      <c r="M19" s="128" t="str">
        <f aca="false">IFERROR(stern!L19/GAMSstern!L19,"")</f>
        <v/>
      </c>
      <c r="N19" s="128" t="str">
        <f aca="false">IFERROR(stern!M19/GAMSstern!M19,"")</f>
        <v/>
      </c>
      <c r="O19" s="128" t="str">
        <f aca="false">IFERROR(stern!N19/GAMSstern!N19,"")</f>
        <v/>
      </c>
      <c r="P19" s="128" t="str">
        <f aca="false">IFERROR(stern!O19/GAMSstern!O19,"")</f>
        <v/>
      </c>
      <c r="Q19" s="128" t="str">
        <f aca="false">IFERROR(stern!P19/GAMSstern!P19,"")</f>
        <v/>
      </c>
      <c r="R19" s="128" t="str">
        <f aca="false">IFERROR(stern!Q19/GAMSstern!Q19,"")</f>
        <v/>
      </c>
      <c r="S19" s="128" t="str">
        <f aca="false">IFERROR(stern!R19/GAMSstern!R19,"")</f>
        <v/>
      </c>
      <c r="T19" s="128" t="str">
        <f aca="false">IFERROR(stern!S19/GAMSstern!S19,"")</f>
        <v/>
      </c>
      <c r="U19" s="128" t="str">
        <f aca="false">IFERROR(stern!T19/GAMSstern!T19,"")</f>
        <v/>
      </c>
      <c r="V19" s="128" t="str">
        <f aca="false">IFERROR(stern!U19/GAMSstern!U19,"")</f>
        <v/>
      </c>
      <c r="W19" s="128" t="str">
        <f aca="false">IFERROR(stern!V19/GAMSstern!V19,"")</f>
        <v/>
      </c>
      <c r="X19" s="128" t="str">
        <f aca="false">IFERROR(stern!W19/GAMSstern!W19,"")</f>
        <v/>
      </c>
      <c r="Y19" s="128" t="str">
        <f aca="false">IFERROR(stern!X19/GAMSstern!X19,"")</f>
        <v/>
      </c>
      <c r="Z19" s="128" t="str">
        <f aca="false">IFERROR(stern!Y19/GAMSstern!Y19,"")</f>
        <v/>
      </c>
      <c r="AA19" s="128" t="str">
        <f aca="false">IFERROR(stern!Z19/GAMSstern!Z19,"")</f>
        <v/>
      </c>
      <c r="AB19" s="128" t="str">
        <f aca="false">IFERROR(stern!AA19/GAMSstern!AA19,"")</f>
        <v/>
      </c>
      <c r="AC19" s="128" t="str">
        <f aca="false">IFERROR(stern!AB19/GAMSstern!AB19,"")</f>
        <v/>
      </c>
      <c r="AD19" s="128" t="str">
        <f aca="false">IFERROR(stern!AC19/GAMSstern!AC19,"")</f>
        <v/>
      </c>
      <c r="AE19" s="128" t="str">
        <f aca="false">IFERROR(stern!AD19/GAMSstern!AD19,"")</f>
        <v/>
      </c>
      <c r="AF19" s="128" t="str">
        <f aca="false">IFERROR(stern!AE19/GAMSstern!AE19,"")</f>
        <v/>
      </c>
      <c r="AG19" s="128" t="str">
        <f aca="false">IFERROR(stern!AF19/GAMSstern!AF19,"")</f>
        <v/>
      </c>
      <c r="AH19" s="128" t="str">
        <f aca="false">IFERROR(stern!AG19/GAMSstern!AG19,"")</f>
        <v/>
      </c>
      <c r="AI19" s="128" t="str">
        <f aca="false">IFERROR(stern!AH19/GAMSstern!AH19,"")</f>
        <v/>
      </c>
      <c r="AJ19" s="128" t="str">
        <f aca="false">IFERROR(stern!AI19/GAMSstern!AI19,"")</f>
        <v/>
      </c>
      <c r="AK19" s="128" t="str">
        <f aca="false">IFERROR(stern!AJ19/GAMSstern!AJ19,"")</f>
        <v/>
      </c>
      <c r="AL19" s="128" t="str">
        <f aca="false">IFERROR(stern!AK19/GAMSstern!AK19,"")</f>
        <v/>
      </c>
      <c r="AM19" s="128" t="str">
        <f aca="false">IFERROR(stern!AL19/GAMSstern!AL19,"")</f>
        <v/>
      </c>
      <c r="AN19" s="128" t="str">
        <f aca="false">IFERROR(stern!AM19/GAMSstern!AM19,"")</f>
        <v/>
      </c>
      <c r="AO19" s="128" t="str">
        <f aca="false">IFERROR(stern!AN19/GAMSstern!AN19,"")</f>
        <v/>
      </c>
      <c r="AP19" s="128" t="str">
        <f aca="false">IFERROR(stern!AO19/GAMSstern!AO19,"")</f>
        <v/>
      </c>
      <c r="AQ19" s="128" t="str">
        <f aca="false">IFERROR(stern!AP19/GAMSstern!AP19,"")</f>
        <v/>
      </c>
      <c r="AR19" s="128" t="str">
        <f aca="false">IFERROR(stern!AQ19/GAMSstern!AQ19,"")</f>
        <v/>
      </c>
      <c r="AS19" s="128" t="str">
        <f aca="false">IFERROR(stern!AR19/GAMSstern!AR19,"")</f>
        <v/>
      </c>
      <c r="AT19" s="128" t="str">
        <f aca="false">IFERROR(stern!AS19/GAMSstern!AS19,"")</f>
        <v/>
      </c>
      <c r="AU19" s="128" t="str">
        <f aca="false">IFERROR(stern!AT19/GAMSstern!AT19,"")</f>
        <v/>
      </c>
      <c r="AV19" s="128" t="str">
        <f aca="false">IFERROR(stern!AU19/GAMSstern!AU19,"")</f>
        <v/>
      </c>
      <c r="AW19" s="128" t="str">
        <f aca="false">IFERROR(stern!AV19/GAMSstern!AV19,"")</f>
        <v/>
      </c>
      <c r="AX19" s="128" t="str">
        <f aca="false">IFERROR(stern!AW19/GAMSstern!AW19,"")</f>
        <v/>
      </c>
      <c r="AY19" s="128" t="str">
        <f aca="false">IFERROR(stern!AX19/GAMSstern!AX19,"")</f>
        <v/>
      </c>
      <c r="AZ19" s="128" t="str">
        <f aca="false">IFERROR(stern!AY19/GAMSstern!AY19,"")</f>
        <v/>
      </c>
      <c r="BA19" s="128" t="str">
        <f aca="false">IFERROR(stern!AZ19/GAMSstern!AZ19,"")</f>
        <v/>
      </c>
      <c r="BB19" s="128" t="str">
        <f aca="false">IFERROR(stern!BA19/GAMSstern!BA19,"")</f>
        <v/>
      </c>
      <c r="BC19" s="128" t="str">
        <f aca="false">IFERROR(stern!BB19/GAMSstern!BB19,"")</f>
        <v/>
      </c>
      <c r="BD19" s="128" t="str">
        <f aca="false">IFERROR(stern!BC19/GAMSstern!BC19,"")</f>
        <v/>
      </c>
      <c r="BE19" s="128" t="str">
        <f aca="false">IFERROR(stern!BD19/GAMSstern!BD19,"")</f>
        <v/>
      </c>
      <c r="BF19" s="128" t="str">
        <f aca="false">IFERROR(stern!BE19/GAMSstern!BE19,"")</f>
        <v/>
      </c>
      <c r="BG19" s="128" t="str">
        <f aca="false">IFERROR(stern!BF19/GAMSstern!BF19,"")</f>
        <v/>
      </c>
      <c r="BH19" s="128" t="str">
        <f aca="false">IFERROR(stern!BG19/GAMSstern!BG19,"")</f>
        <v/>
      </c>
      <c r="BI19" s="128" t="str">
        <f aca="false">IFERROR(stern!BH19/GAMSstern!BH19,"")</f>
        <v/>
      </c>
      <c r="BJ19" s="128" t="str">
        <f aca="false">IFERROR(stern!BI19/GAMSstern!BI19,"")</f>
        <v/>
      </c>
    </row>
    <row r="20" customFormat="false" ht="12.75" hidden="false" customHeight="false" outlineLevel="0" collapsed="false">
      <c r="A20" s="0" t="str">
        <f aca="false">stern!A20</f>
        <v>PRODUCTIVITY</v>
      </c>
      <c r="B20" s="0" t="str">
        <f aca="false">GAMSbase!A20</f>
        <v>* PRODUCTIVITY</v>
      </c>
      <c r="C20" s="128" t="str">
        <f aca="false">IFERROR(stern!B20/GAMSstern!B20,"")</f>
        <v/>
      </c>
      <c r="D20" s="128" t="str">
        <f aca="false">IFERROR(stern!C20/GAMSstern!C20,"")</f>
        <v/>
      </c>
      <c r="E20" s="128" t="str">
        <f aca="false">IFERROR(stern!D20/GAMSstern!D20,"")</f>
        <v/>
      </c>
      <c r="F20" s="128" t="str">
        <f aca="false">IFERROR(stern!E20/GAMSstern!E20,"")</f>
        <v/>
      </c>
      <c r="G20" s="128" t="str">
        <f aca="false">IFERROR(stern!F20/GAMSstern!F20,"")</f>
        <v/>
      </c>
      <c r="H20" s="128" t="str">
        <f aca="false">IFERROR(stern!G20/GAMSstern!G20,"")</f>
        <v/>
      </c>
      <c r="I20" s="128" t="str">
        <f aca="false">IFERROR(stern!H20/GAMSstern!H20,"")</f>
        <v/>
      </c>
      <c r="J20" s="128" t="str">
        <f aca="false">IFERROR(stern!I20/GAMSstern!I20,"")</f>
        <v/>
      </c>
      <c r="K20" s="128" t="str">
        <f aca="false">IFERROR(stern!J20/GAMSstern!J20,"")</f>
        <v/>
      </c>
      <c r="L20" s="128" t="str">
        <f aca="false">IFERROR(stern!K20/GAMSstern!K20,"")</f>
        <v/>
      </c>
      <c r="M20" s="128" t="str">
        <f aca="false">IFERROR(stern!L20/GAMSstern!L20,"")</f>
        <v/>
      </c>
      <c r="N20" s="128" t="str">
        <f aca="false">IFERROR(stern!M20/GAMSstern!M20,"")</f>
        <v/>
      </c>
      <c r="O20" s="128" t="str">
        <f aca="false">IFERROR(stern!N20/GAMSstern!N20,"")</f>
        <v/>
      </c>
      <c r="P20" s="128" t="str">
        <f aca="false">IFERROR(stern!O20/GAMSstern!O20,"")</f>
        <v/>
      </c>
      <c r="Q20" s="128" t="str">
        <f aca="false">IFERROR(stern!P20/GAMSstern!P20,"")</f>
        <v/>
      </c>
      <c r="R20" s="128" t="str">
        <f aca="false">IFERROR(stern!Q20/GAMSstern!Q20,"")</f>
        <v/>
      </c>
      <c r="S20" s="128" t="str">
        <f aca="false">IFERROR(stern!R20/GAMSstern!R20,"")</f>
        <v/>
      </c>
      <c r="T20" s="128" t="str">
        <f aca="false">IFERROR(stern!S20/GAMSstern!S20,"")</f>
        <v/>
      </c>
      <c r="U20" s="128" t="str">
        <f aca="false">IFERROR(stern!T20/GAMSstern!T20,"")</f>
        <v/>
      </c>
      <c r="V20" s="128" t="str">
        <f aca="false">IFERROR(stern!U20/GAMSstern!U20,"")</f>
        <v/>
      </c>
      <c r="W20" s="128" t="str">
        <f aca="false">IFERROR(stern!V20/GAMSstern!V20,"")</f>
        <v/>
      </c>
      <c r="X20" s="128" t="str">
        <f aca="false">IFERROR(stern!W20/GAMSstern!W20,"")</f>
        <v/>
      </c>
      <c r="Y20" s="128" t="str">
        <f aca="false">IFERROR(stern!X20/GAMSstern!X20,"")</f>
        <v/>
      </c>
      <c r="Z20" s="128" t="str">
        <f aca="false">IFERROR(stern!Y20/GAMSstern!Y20,"")</f>
        <v/>
      </c>
      <c r="AA20" s="128" t="str">
        <f aca="false">IFERROR(stern!Z20/GAMSstern!Z20,"")</f>
        <v/>
      </c>
      <c r="AB20" s="128" t="str">
        <f aca="false">IFERROR(stern!AA20/GAMSstern!AA20,"")</f>
        <v/>
      </c>
      <c r="AC20" s="128" t="str">
        <f aca="false">IFERROR(stern!AB20/GAMSstern!AB20,"")</f>
        <v/>
      </c>
      <c r="AD20" s="128" t="str">
        <f aca="false">IFERROR(stern!AC20/GAMSstern!AC20,"")</f>
        <v/>
      </c>
      <c r="AE20" s="128" t="str">
        <f aca="false">IFERROR(stern!AD20/GAMSstern!AD20,"")</f>
        <v/>
      </c>
      <c r="AF20" s="128" t="str">
        <f aca="false">IFERROR(stern!AE20/GAMSstern!AE20,"")</f>
        <v/>
      </c>
      <c r="AG20" s="128" t="str">
        <f aca="false">IFERROR(stern!AF20/GAMSstern!AF20,"")</f>
        <v/>
      </c>
      <c r="AH20" s="128" t="str">
        <f aca="false">IFERROR(stern!AG20/GAMSstern!AG20,"")</f>
        <v/>
      </c>
      <c r="AI20" s="128" t="str">
        <f aca="false">IFERROR(stern!AH20/GAMSstern!AH20,"")</f>
        <v/>
      </c>
      <c r="AJ20" s="128" t="str">
        <f aca="false">IFERROR(stern!AI20/GAMSstern!AI20,"")</f>
        <v/>
      </c>
      <c r="AK20" s="128" t="str">
        <f aca="false">IFERROR(stern!AJ20/GAMSstern!AJ20,"")</f>
        <v/>
      </c>
      <c r="AL20" s="128" t="str">
        <f aca="false">IFERROR(stern!AK20/GAMSstern!AK20,"")</f>
        <v/>
      </c>
      <c r="AM20" s="128" t="str">
        <f aca="false">IFERROR(stern!AL20/GAMSstern!AL20,"")</f>
        <v/>
      </c>
      <c r="AN20" s="128" t="str">
        <f aca="false">IFERROR(stern!AM20/GAMSstern!AM20,"")</f>
        <v/>
      </c>
      <c r="AO20" s="128" t="str">
        <f aca="false">IFERROR(stern!AN20/GAMSstern!AN20,"")</f>
        <v/>
      </c>
      <c r="AP20" s="128" t="str">
        <f aca="false">IFERROR(stern!AO20/GAMSstern!AO20,"")</f>
        <v/>
      </c>
      <c r="AQ20" s="128" t="str">
        <f aca="false">IFERROR(stern!AP20/GAMSstern!AP20,"")</f>
        <v/>
      </c>
      <c r="AR20" s="128" t="str">
        <f aca="false">IFERROR(stern!AQ20/GAMSstern!AQ20,"")</f>
        <v/>
      </c>
      <c r="AS20" s="128" t="str">
        <f aca="false">IFERROR(stern!AR20/GAMSstern!AR20,"")</f>
        <v/>
      </c>
      <c r="AT20" s="128" t="str">
        <f aca="false">IFERROR(stern!AS20/GAMSstern!AS20,"")</f>
        <v/>
      </c>
      <c r="AU20" s="128" t="str">
        <f aca="false">IFERROR(stern!AT20/GAMSstern!AT20,"")</f>
        <v/>
      </c>
      <c r="AV20" s="128" t="str">
        <f aca="false">IFERROR(stern!AU20/GAMSstern!AU20,"")</f>
        <v/>
      </c>
      <c r="AW20" s="128" t="str">
        <f aca="false">IFERROR(stern!AV20/GAMSstern!AV20,"")</f>
        <v/>
      </c>
      <c r="AX20" s="128" t="str">
        <f aca="false">IFERROR(stern!AW20/GAMSstern!AW20,"")</f>
        <v/>
      </c>
      <c r="AY20" s="128" t="str">
        <f aca="false">IFERROR(stern!AX20/GAMSstern!AX20,"")</f>
        <v/>
      </c>
      <c r="AZ20" s="128" t="str">
        <f aca="false">IFERROR(stern!AY20/GAMSstern!AY20,"")</f>
        <v/>
      </c>
      <c r="BA20" s="128" t="str">
        <f aca="false">IFERROR(stern!AZ20/GAMSstern!AZ20,"")</f>
        <v/>
      </c>
      <c r="BB20" s="128" t="str">
        <f aca="false">IFERROR(stern!BA20/GAMSstern!BA20,"")</f>
        <v/>
      </c>
      <c r="BC20" s="128" t="str">
        <f aca="false">IFERROR(stern!BB20/GAMSstern!BB20,"")</f>
        <v/>
      </c>
      <c r="BD20" s="128" t="str">
        <f aca="false">IFERROR(stern!BC20/GAMSstern!BC20,"")</f>
        <v/>
      </c>
      <c r="BE20" s="128" t="str">
        <f aca="false">IFERROR(stern!BD20/GAMSstern!BD20,"")</f>
        <v/>
      </c>
      <c r="BF20" s="128" t="str">
        <f aca="false">IFERROR(stern!BE20/GAMSstern!BE20,"")</f>
        <v/>
      </c>
      <c r="BG20" s="128" t="str">
        <f aca="false">IFERROR(stern!BF20/GAMSstern!BF20,"")</f>
        <v/>
      </c>
      <c r="BH20" s="128" t="str">
        <f aca="false">IFERROR(stern!BG20/GAMSstern!BG20,"")</f>
        <v/>
      </c>
      <c r="BI20" s="128" t="str">
        <f aca="false">IFERROR(stern!BH20/GAMSstern!BH20,"")</f>
        <v/>
      </c>
      <c r="BJ20" s="128" t="str">
        <f aca="false">IFERROR(stern!BI20/GAMSstern!BI20,"")</f>
        <v/>
      </c>
    </row>
    <row r="21" customFormat="false" ht="12.75" hidden="false" customHeight="false" outlineLevel="0" collapsed="false">
      <c r="A21" s="0" t="str">
        <f aca="false">stern!A21</f>
        <v>Total factor productivity</v>
      </c>
      <c r="B21" s="0" t="str">
        <f aca="false">GAMSbase!A21</f>
        <v>Total Factor Productivity</v>
      </c>
      <c r="C21" s="128" t="n">
        <f aca="false">IFERROR(stern!B21/GAMSstern!B21,"")</f>
        <v>1</v>
      </c>
      <c r="D21" s="128" t="n">
        <f aca="false">IFERROR(stern!C21/GAMSstern!C21,"")</f>
        <v>0.99999999999729</v>
      </c>
      <c r="E21" s="128" t="n">
        <f aca="false">IFERROR(stern!D21/GAMSstern!D21,"")</f>
        <v>1.00000000000341</v>
      </c>
      <c r="F21" s="128" t="n">
        <f aca="false">IFERROR(stern!E21/GAMSstern!E21,"")</f>
        <v>1.00000000000755</v>
      </c>
      <c r="G21" s="128" t="n">
        <f aca="false">IFERROR(stern!F21/GAMSstern!F21,"")</f>
        <v>1.00000000000577</v>
      </c>
      <c r="H21" s="128" t="n">
        <f aca="false">IFERROR(stern!G21/GAMSstern!G21,"")</f>
        <v>0.999999999997193</v>
      </c>
      <c r="I21" s="128" t="n">
        <f aca="false">IFERROR(stern!H21/GAMSstern!H21,"")</f>
        <v>0.999999999997647</v>
      </c>
      <c r="J21" s="128" t="n">
        <f aca="false">IFERROR(stern!I21/GAMSstern!I21,"")</f>
        <v>1.0000000000047</v>
      </c>
      <c r="K21" s="128" t="n">
        <f aca="false">IFERROR(stern!J21/GAMSstern!J21,"")</f>
        <v>1.00000000000544</v>
      </c>
      <c r="L21" s="128" t="n">
        <f aca="false">IFERROR(stern!K21/GAMSstern!K21,"")</f>
        <v>1.00000000000499</v>
      </c>
      <c r="M21" s="128" t="n">
        <f aca="false">IFERROR(stern!L21/GAMSstern!L21,"")</f>
        <v>0.999999999993883</v>
      </c>
      <c r="N21" s="128" t="n">
        <f aca="false">IFERROR(stern!M21/GAMSstern!M21,"")</f>
        <v>1.00000000000593</v>
      </c>
      <c r="O21" s="128" t="n">
        <f aca="false">IFERROR(stern!N21/GAMSstern!N21,"")</f>
        <v>1.00000000000194</v>
      </c>
      <c r="P21" s="128" t="n">
        <f aca="false">IFERROR(stern!O21/GAMSstern!O21,"")</f>
        <v>0.999999999996614</v>
      </c>
      <c r="Q21" s="128" t="n">
        <f aca="false">IFERROR(stern!P21/GAMSstern!P21,"")</f>
        <v>0.999999999999853</v>
      </c>
      <c r="R21" s="128" t="n">
        <f aca="false">IFERROR(stern!Q21/GAMSstern!Q21,"")</f>
        <v>1.00000000000005</v>
      </c>
      <c r="S21" s="128" t="n">
        <f aca="false">IFERROR(stern!R21/GAMSstern!R21,"")</f>
        <v>0.999999999996313</v>
      </c>
      <c r="T21" s="128" t="n">
        <f aca="false">IFERROR(stern!S21/GAMSstern!S21,"")</f>
        <v>1.00000000000185</v>
      </c>
      <c r="U21" s="128" t="n">
        <f aca="false">IFERROR(stern!T21/GAMSstern!T21,"")</f>
        <v>0.999999999999115</v>
      </c>
      <c r="V21" s="128" t="n">
        <f aca="false">IFERROR(stern!U21/GAMSstern!U21,"")</f>
        <v>1.00000000000266</v>
      </c>
      <c r="W21" s="128" t="n">
        <f aca="false">IFERROR(stern!V21/GAMSstern!V21,"")</f>
        <v>0.999999999997764</v>
      </c>
      <c r="X21" s="128" t="n">
        <f aca="false">IFERROR(stern!W21/GAMSstern!W21,"")</f>
        <v>0.99999999999752</v>
      </c>
      <c r="Y21" s="128" t="n">
        <f aca="false">IFERROR(stern!X21/GAMSstern!X21,"")</f>
        <v>0.99999999999838</v>
      </c>
      <c r="Z21" s="128" t="n">
        <f aca="false">IFERROR(stern!Y21/GAMSstern!Y21,"")</f>
        <v>1.00000000000206</v>
      </c>
      <c r="AA21" s="128" t="n">
        <f aca="false">IFERROR(stern!Z21/GAMSstern!Z21,"")</f>
        <v>0.999999999997822</v>
      </c>
      <c r="AB21" s="128" t="n">
        <f aca="false">IFERROR(stern!AA21/GAMSstern!AA21,"")</f>
        <v>1.00000000000081</v>
      </c>
      <c r="AC21" s="128" t="n">
        <f aca="false">IFERROR(stern!AB21/GAMSstern!AB21,"")</f>
        <v>0.999999999999582</v>
      </c>
      <c r="AD21" s="128" t="n">
        <f aca="false">IFERROR(stern!AC21/GAMSstern!AC21,"")</f>
        <v>0.999999999997289</v>
      </c>
      <c r="AE21" s="128" t="n">
        <f aca="false">IFERROR(stern!AD21/GAMSstern!AD21,"")</f>
        <v>1.00000000000204</v>
      </c>
      <c r="AF21" s="128" t="n">
        <f aca="false">IFERROR(stern!AE21/GAMSstern!AE21,"")</f>
        <v>1.00000000000067</v>
      </c>
      <c r="AG21" s="128" t="n">
        <f aca="false">IFERROR(stern!AF21/GAMSstern!AF21,"")</f>
        <v>0.999999999997483</v>
      </c>
      <c r="AH21" s="128" t="n">
        <f aca="false">IFERROR(stern!AG21/GAMSstern!AG21,"")</f>
        <v>1.00000000000236</v>
      </c>
      <c r="AI21" s="128" t="n">
        <f aca="false">IFERROR(stern!AH21/GAMSstern!AH21,"")</f>
        <v>0.999999999997674</v>
      </c>
      <c r="AJ21" s="128" t="n">
        <f aca="false">IFERROR(stern!AI21/GAMSstern!AI21,"")</f>
        <v>0.999999999999034</v>
      </c>
      <c r="AK21" s="128" t="n">
        <f aca="false">IFERROR(stern!AJ21/GAMSstern!AJ21,"")</f>
        <v>1.0000000000001</v>
      </c>
      <c r="AL21" s="128" t="n">
        <f aca="false">IFERROR(stern!AK21/GAMSstern!AK21,"")</f>
        <v>1.00000000000131</v>
      </c>
      <c r="AM21" s="128" t="n">
        <f aca="false">IFERROR(stern!AL21/GAMSstern!AL21,"")</f>
        <v>0.999999999998701</v>
      </c>
      <c r="AN21" s="128" t="n">
        <f aca="false">IFERROR(stern!AM21/GAMSstern!AM21,"")</f>
        <v>1.00000000000056</v>
      </c>
      <c r="AO21" s="128" t="n">
        <f aca="false">IFERROR(stern!AN21/GAMSstern!AN21,"")</f>
        <v>1.00000000000141</v>
      </c>
      <c r="AP21" s="128" t="n">
        <f aca="false">IFERROR(stern!AO21/GAMSstern!AO21,"")</f>
        <v>1.00000000000087</v>
      </c>
      <c r="AQ21" s="128" t="n">
        <f aca="false">IFERROR(stern!AP21/GAMSstern!AP21,"")</f>
        <v>1.00000000000003</v>
      </c>
      <c r="AR21" s="128" t="n">
        <f aca="false">IFERROR(stern!AQ21/GAMSstern!AQ21,"")</f>
        <v>1.0000000000017</v>
      </c>
      <c r="AS21" s="128" t="n">
        <f aca="false">IFERROR(stern!AR21/GAMSstern!AR21,"")</f>
        <v>1.00000000000102</v>
      </c>
      <c r="AT21" s="128" t="n">
        <f aca="false">IFERROR(stern!AS21/GAMSstern!AS21,"")</f>
        <v>0.999999999998378</v>
      </c>
      <c r="AU21" s="128" t="n">
        <f aca="false">IFERROR(stern!AT21/GAMSstern!AT21,"")</f>
        <v>1.00000000000109</v>
      </c>
      <c r="AV21" s="128" t="n">
        <f aca="false">IFERROR(stern!AU21/GAMSstern!AU21,"")</f>
        <v>0.999999999998696</v>
      </c>
      <c r="AW21" s="128" t="n">
        <f aca="false">IFERROR(stern!AV21/GAMSstern!AV21,"")</f>
        <v>1.00000000000022</v>
      </c>
      <c r="AX21" s="128" t="n">
        <f aca="false">IFERROR(stern!AW21/GAMSstern!AW21,"")</f>
        <v>1.00000000000112</v>
      </c>
      <c r="AY21" s="128" t="n">
        <f aca="false">IFERROR(stern!AX21/GAMSstern!AX21,"")</f>
        <v>0.999999999999151</v>
      </c>
      <c r="AZ21" s="128" t="n">
        <f aca="false">IFERROR(stern!AY21/GAMSstern!AY21,"")</f>
        <v>1.00000000000059</v>
      </c>
      <c r="BA21" s="128" t="n">
        <f aca="false">IFERROR(stern!AZ21/GAMSstern!AZ21,"")</f>
        <v>0.999999999999846</v>
      </c>
      <c r="BB21" s="128" t="n">
        <f aca="false">IFERROR(stern!BA21/GAMSstern!BA21,"")</f>
        <v>0.999999999999078</v>
      </c>
      <c r="BC21" s="128" t="n">
        <f aca="false">IFERROR(stern!BB21/GAMSstern!BB21,"")</f>
        <v>0.999999999998499</v>
      </c>
      <c r="BD21" s="128" t="n">
        <f aca="false">IFERROR(stern!BC21/GAMSstern!BC21,"")</f>
        <v>0.999999999999</v>
      </c>
      <c r="BE21" s="128" t="n">
        <f aca="false">IFERROR(stern!BD21/GAMSstern!BD21,"")</f>
        <v>1.00000000000023</v>
      </c>
      <c r="BF21" s="128" t="n">
        <f aca="false">IFERROR(stern!BE21/GAMSstern!BE21,"")</f>
        <v>0.999999999999516</v>
      </c>
      <c r="BG21" s="128" t="n">
        <f aca="false">IFERROR(stern!BF21/GAMSstern!BF21,"")</f>
        <v>0.999999999998748</v>
      </c>
      <c r="BH21" s="128" t="n">
        <f aca="false">IFERROR(stern!BG21/GAMSstern!BG21,"")</f>
        <v>1.00000000000036</v>
      </c>
      <c r="BI21" s="128" t="n">
        <f aca="false">IFERROR(stern!BH21/GAMSstern!BH21,"")</f>
        <v>1.0000000000001</v>
      </c>
      <c r="BJ21" s="128" t="n">
        <f aca="false">IFERROR(stern!BI21/GAMSstern!BI21,"")</f>
        <v>0.999999999999915</v>
      </c>
    </row>
    <row r="22" customFormat="false" ht="12.75" hidden="false" customHeight="false" outlineLevel="0" collapsed="false">
      <c r="A22" s="0" t="str">
        <f aca="false">stern!A22</f>
        <v>     Initial level of total factor productivity</v>
      </c>
      <c r="B22" s="0" t="str">
        <f aca="false">GAMSbase!A22</f>
        <v>Initial Total Factor Productivity</v>
      </c>
      <c r="C22" s="128" t="n">
        <f aca="false">IFERROR(stern!B22/GAMSstern!B22,"")</f>
        <v>1</v>
      </c>
      <c r="D22" s="128" t="str">
        <f aca="false">IFERROR(stern!C22/GAMSstern!C22,"")</f>
        <v/>
      </c>
      <c r="E22" s="128" t="str">
        <f aca="false">IFERROR(stern!D22/GAMSstern!D22,"")</f>
        <v/>
      </c>
      <c r="F22" s="128" t="str">
        <f aca="false">IFERROR(stern!E22/GAMSstern!E22,"")</f>
        <v/>
      </c>
      <c r="G22" s="128" t="str">
        <f aca="false">IFERROR(stern!F22/GAMSstern!F22,"")</f>
        <v/>
      </c>
      <c r="H22" s="128" t="str">
        <f aca="false">IFERROR(stern!G22/GAMSstern!G22,"")</f>
        <v/>
      </c>
      <c r="I22" s="128" t="str">
        <f aca="false">IFERROR(stern!H22/GAMSstern!H22,"")</f>
        <v/>
      </c>
      <c r="J22" s="128" t="str">
        <f aca="false">IFERROR(stern!I22/GAMSstern!I22,"")</f>
        <v/>
      </c>
      <c r="K22" s="128" t="str">
        <f aca="false">IFERROR(stern!J22/GAMSstern!J22,"")</f>
        <v/>
      </c>
      <c r="L22" s="128" t="str">
        <f aca="false">IFERROR(stern!K22/GAMSstern!K22,"")</f>
        <v/>
      </c>
      <c r="M22" s="128" t="str">
        <f aca="false">IFERROR(stern!L22/GAMSstern!L22,"")</f>
        <v/>
      </c>
      <c r="N22" s="128" t="str">
        <f aca="false">IFERROR(stern!M22/GAMSstern!M22,"")</f>
        <v/>
      </c>
      <c r="O22" s="128" t="str">
        <f aca="false">IFERROR(stern!N22/GAMSstern!N22,"")</f>
        <v/>
      </c>
      <c r="P22" s="128" t="str">
        <f aca="false">IFERROR(stern!O22/GAMSstern!O22,"")</f>
        <v/>
      </c>
      <c r="Q22" s="128" t="str">
        <f aca="false">IFERROR(stern!P22/GAMSstern!P22,"")</f>
        <v/>
      </c>
      <c r="R22" s="128" t="str">
        <f aca="false">IFERROR(stern!Q22/GAMSstern!Q22,"")</f>
        <v/>
      </c>
      <c r="S22" s="128" t="str">
        <f aca="false">IFERROR(stern!R22/GAMSstern!R22,"")</f>
        <v/>
      </c>
      <c r="T22" s="128" t="str">
        <f aca="false">IFERROR(stern!S22/GAMSstern!S22,"")</f>
        <v/>
      </c>
      <c r="U22" s="128" t="str">
        <f aca="false">IFERROR(stern!T22/GAMSstern!T22,"")</f>
        <v/>
      </c>
      <c r="V22" s="128" t="str">
        <f aca="false">IFERROR(stern!U22/GAMSstern!U22,"")</f>
        <v/>
      </c>
      <c r="W22" s="128" t="str">
        <f aca="false">IFERROR(stern!V22/GAMSstern!V22,"")</f>
        <v/>
      </c>
      <c r="X22" s="128" t="str">
        <f aca="false">IFERROR(stern!W22/GAMSstern!W22,"")</f>
        <v/>
      </c>
      <c r="Y22" s="128" t="str">
        <f aca="false">IFERROR(stern!X22/GAMSstern!X22,"")</f>
        <v/>
      </c>
      <c r="Z22" s="128" t="str">
        <f aca="false">IFERROR(stern!Y22/GAMSstern!Y22,"")</f>
        <v/>
      </c>
      <c r="AA22" s="128" t="str">
        <f aca="false">IFERROR(stern!Z22/GAMSstern!Z22,"")</f>
        <v/>
      </c>
      <c r="AB22" s="128" t="str">
        <f aca="false">IFERROR(stern!AA22/GAMSstern!AA22,"")</f>
        <v/>
      </c>
      <c r="AC22" s="128" t="str">
        <f aca="false">IFERROR(stern!AB22/GAMSstern!AB22,"")</f>
        <v/>
      </c>
      <c r="AD22" s="128" t="str">
        <f aca="false">IFERROR(stern!AC22/GAMSstern!AC22,"")</f>
        <v/>
      </c>
      <c r="AE22" s="128" t="str">
        <f aca="false">IFERROR(stern!AD22/GAMSstern!AD22,"")</f>
        <v/>
      </c>
      <c r="AF22" s="128" t="str">
        <f aca="false">IFERROR(stern!AE22/GAMSstern!AE22,"")</f>
        <v/>
      </c>
      <c r="AG22" s="128" t="str">
        <f aca="false">IFERROR(stern!AF22/GAMSstern!AF22,"")</f>
        <v/>
      </c>
      <c r="AH22" s="128" t="str">
        <f aca="false">IFERROR(stern!AG22/GAMSstern!AG22,"")</f>
        <v/>
      </c>
      <c r="AI22" s="128" t="str">
        <f aca="false">IFERROR(stern!AH22/GAMSstern!AH22,"")</f>
        <v/>
      </c>
      <c r="AJ22" s="128" t="str">
        <f aca="false">IFERROR(stern!AI22/GAMSstern!AI22,"")</f>
        <v/>
      </c>
      <c r="AK22" s="128" t="str">
        <f aca="false">IFERROR(stern!AJ22/GAMSstern!AJ22,"")</f>
        <v/>
      </c>
      <c r="AL22" s="128" t="str">
        <f aca="false">IFERROR(stern!AK22/GAMSstern!AK22,"")</f>
        <v/>
      </c>
      <c r="AM22" s="128" t="str">
        <f aca="false">IFERROR(stern!AL22/GAMSstern!AL22,"")</f>
        <v/>
      </c>
      <c r="AN22" s="128" t="str">
        <f aca="false">IFERROR(stern!AM22/GAMSstern!AM22,"")</f>
        <v/>
      </c>
      <c r="AO22" s="128" t="str">
        <f aca="false">IFERROR(stern!AN22/GAMSstern!AN22,"")</f>
        <v/>
      </c>
      <c r="AP22" s="128" t="str">
        <f aca="false">IFERROR(stern!AO22/GAMSstern!AO22,"")</f>
        <v/>
      </c>
      <c r="AQ22" s="128" t="str">
        <f aca="false">IFERROR(stern!AP22/GAMSstern!AP22,"")</f>
        <v/>
      </c>
      <c r="AR22" s="128" t="str">
        <f aca="false">IFERROR(stern!AQ22/GAMSstern!AQ22,"")</f>
        <v/>
      </c>
      <c r="AS22" s="128" t="str">
        <f aca="false">IFERROR(stern!AR22/GAMSstern!AR22,"")</f>
        <v/>
      </c>
      <c r="AT22" s="128" t="str">
        <f aca="false">IFERROR(stern!AS22/GAMSstern!AS22,"")</f>
        <v/>
      </c>
      <c r="AU22" s="128" t="str">
        <f aca="false">IFERROR(stern!AT22/GAMSstern!AT22,"")</f>
        <v/>
      </c>
      <c r="AV22" s="128" t="str">
        <f aca="false">IFERROR(stern!AU22/GAMSstern!AU22,"")</f>
        <v/>
      </c>
      <c r="AW22" s="128" t="str">
        <f aca="false">IFERROR(stern!AV22/GAMSstern!AV22,"")</f>
        <v/>
      </c>
      <c r="AX22" s="128" t="str">
        <f aca="false">IFERROR(stern!AW22/GAMSstern!AW22,"")</f>
        <v/>
      </c>
      <c r="AY22" s="128" t="str">
        <f aca="false">IFERROR(stern!AX22/GAMSstern!AX22,"")</f>
        <v/>
      </c>
      <c r="AZ22" s="128" t="str">
        <f aca="false">IFERROR(stern!AY22/GAMSstern!AY22,"")</f>
        <v/>
      </c>
      <c r="BA22" s="128" t="str">
        <f aca="false">IFERROR(stern!AZ22/GAMSstern!AZ22,"")</f>
        <v/>
      </c>
      <c r="BB22" s="128" t="str">
        <f aca="false">IFERROR(stern!BA22/GAMSstern!BA22,"")</f>
        <v/>
      </c>
      <c r="BC22" s="128" t="str">
        <f aca="false">IFERROR(stern!BB22/GAMSstern!BB22,"")</f>
        <v/>
      </c>
      <c r="BD22" s="128" t="str">
        <f aca="false">IFERROR(stern!BC22/GAMSstern!BC22,"")</f>
        <v/>
      </c>
      <c r="BE22" s="128" t="str">
        <f aca="false">IFERROR(stern!BD22/GAMSstern!BD22,"")</f>
        <v/>
      </c>
      <c r="BF22" s="128" t="str">
        <f aca="false">IFERROR(stern!BE22/GAMSstern!BE22,"")</f>
        <v/>
      </c>
      <c r="BG22" s="128" t="str">
        <f aca="false">IFERROR(stern!BF22/GAMSstern!BF22,"")</f>
        <v/>
      </c>
      <c r="BH22" s="128" t="str">
        <f aca="false">IFERROR(stern!BG22/GAMSstern!BG22,"")</f>
        <v/>
      </c>
      <c r="BI22" s="128" t="str">
        <f aca="false">IFERROR(stern!BH22/GAMSstern!BH22,"")</f>
        <v/>
      </c>
      <c r="BJ22" s="128" t="str">
        <f aca="false">IFERROR(stern!BI22/GAMSstern!BI22,"")</f>
        <v/>
      </c>
    </row>
    <row r="23" customFormat="false" ht="12.75" hidden="false" customHeight="false" outlineLevel="0" collapsed="false">
      <c r="A23" s="0" t="str">
        <f aca="false">stern!A23</f>
        <v>     Rate of growth of productivity (per 5 year, log)</v>
      </c>
      <c r="B23" s="0" t="str">
        <f aca="false">GAMSbase!A23</f>
        <v>Rate of Growth of Productivity</v>
      </c>
      <c r="C23" s="128" t="n">
        <f aca="false">IFERROR(stern!B23/GAMSstern!B23,"")</f>
        <v>1</v>
      </c>
      <c r="D23" s="128" t="n">
        <f aca="false">IFERROR(stern!C23/GAMSstern!C23,"")</f>
        <v>0.999999999352146</v>
      </c>
      <c r="E23" s="128" t="n">
        <f aca="false">IFERROR(stern!D23/GAMSstern!D23,"")</f>
        <v>0.999999999370366</v>
      </c>
      <c r="F23" s="128" t="n">
        <f aca="false">IFERROR(stern!E23/GAMSstern!E23,"")</f>
        <v>1.00000000050453</v>
      </c>
      <c r="G23" s="128" t="n">
        <f aca="false">IFERROR(stern!F23/GAMSstern!F23,"")</f>
        <v>1.00000000000935</v>
      </c>
      <c r="H23" s="128" t="n">
        <f aca="false">IFERROR(stern!G23/GAMSstern!G23,"")</f>
        <v>1.00000000055267</v>
      </c>
      <c r="I23" s="128" t="n">
        <f aca="false">IFERROR(stern!H23/GAMSstern!H23,"")</f>
        <v>1.00000000002259</v>
      </c>
      <c r="J23" s="128" t="n">
        <f aca="false">IFERROR(stern!I23/GAMSstern!I23,"")</f>
        <v>1.00000000049417</v>
      </c>
      <c r="K23" s="128" t="n">
        <f aca="false">IFERROR(stern!J23/GAMSstern!J23,"")</f>
        <v>1.00000000039035</v>
      </c>
      <c r="L23" s="128" t="n">
        <f aca="false">IFERROR(stern!K23/GAMSstern!K23,"")</f>
        <v>0.99999999921421</v>
      </c>
      <c r="M23" s="128" t="n">
        <f aca="false">IFERROR(stern!L23/GAMSstern!L23,"")</f>
        <v>1.00000000057849</v>
      </c>
      <c r="N23" s="128" t="n">
        <f aca="false">IFERROR(stern!M23/GAMSstern!M23,"")</f>
        <v>1.00000000072405</v>
      </c>
      <c r="O23" s="128" t="n">
        <f aca="false">IFERROR(stern!N23/GAMSstern!N23,"")</f>
        <v>0.999999999267214</v>
      </c>
      <c r="P23" s="128" t="n">
        <f aca="false">IFERROR(stern!O23/GAMSstern!O23,"")</f>
        <v>0.999999999726198</v>
      </c>
      <c r="Q23" s="128" t="n">
        <f aca="false">IFERROR(stern!P23/GAMSstern!P23,"")</f>
        <v>0.999999999333217</v>
      </c>
      <c r="R23" s="128" t="n">
        <f aca="false">IFERROR(stern!Q23/GAMSstern!Q23,"")</f>
        <v>0.999999999565639</v>
      </c>
      <c r="S23" s="128" t="n">
        <f aca="false">IFERROR(stern!R23/GAMSstern!R23,"")</f>
        <v>0.999999999032097</v>
      </c>
      <c r="T23" s="128" t="n">
        <f aca="false">IFERROR(stern!S23/GAMSstern!S23,"")</f>
        <v>1.00000000055163</v>
      </c>
      <c r="U23" s="128" t="n">
        <f aca="false">IFERROR(stern!T23/GAMSstern!T23,"")</f>
        <v>1.00000000081554</v>
      </c>
      <c r="V23" s="128" t="n">
        <f aca="false">IFERROR(stern!U23/GAMSstern!U23,"")</f>
        <v>0.999999999043422</v>
      </c>
      <c r="W23" s="128" t="n">
        <f aca="false">IFERROR(stern!V23/GAMSstern!V23,"")</f>
        <v>0.999999998879699</v>
      </c>
      <c r="X23" s="128" t="n">
        <f aca="false">IFERROR(stern!W23/GAMSstern!W23,"")</f>
        <v>0.999999999513839</v>
      </c>
      <c r="Y23" s="128" t="n">
        <f aca="false">IFERROR(stern!X23/GAMSstern!X23,"")</f>
        <v>1.00000000060846</v>
      </c>
      <c r="Z23" s="128" t="n">
        <f aca="false">IFERROR(stern!Y23/GAMSstern!Y23,"")</f>
        <v>0.999999998895088</v>
      </c>
      <c r="AA23" s="128" t="n">
        <f aca="false">IFERROR(stern!Z23/GAMSstern!Z23,"")</f>
        <v>1.0000000005419</v>
      </c>
      <c r="AB23" s="128" t="n">
        <f aca="false">IFERROR(stern!AA23/GAMSstern!AA23,"")</f>
        <v>0.999999999103361</v>
      </c>
      <c r="AC23" s="128" t="n">
        <f aca="false">IFERROR(stern!AB23/GAMSstern!AB23,"")</f>
        <v>0.999999999809816</v>
      </c>
      <c r="AD23" s="128" t="n">
        <f aca="false">IFERROR(stern!AC23/GAMSstern!AC23,"")</f>
        <v>1.00000000089951</v>
      </c>
      <c r="AE23" s="128" t="n">
        <f aca="false">IFERROR(stern!AD23/GAMSstern!AD23,"")</f>
        <v>0.999999998560255</v>
      </c>
      <c r="AF23" s="128" t="n">
        <f aca="false">IFERROR(stern!AE23/GAMSstern!AE23,"")</f>
        <v>0.999999999714884</v>
      </c>
      <c r="AG23" s="128" t="n">
        <f aca="false">IFERROR(stern!AF23/GAMSstern!AF23,"")</f>
        <v>1.00000000060735</v>
      </c>
      <c r="AH23" s="128" t="n">
        <f aca="false">IFERROR(stern!AG23/GAMSstern!AG23,"")</f>
        <v>1.000000000621</v>
      </c>
      <c r="AI23" s="128" t="n">
        <f aca="false">IFERROR(stern!AH23/GAMSstern!AH23,"")</f>
        <v>0.999999999736644</v>
      </c>
      <c r="AJ23" s="128" t="n">
        <f aca="false">IFERROR(stern!AI23/GAMSstern!AI23,"")</f>
        <v>0.999999999684601</v>
      </c>
      <c r="AK23" s="128" t="n">
        <f aca="false">IFERROR(stern!AJ23/GAMSstern!AJ23,"")</f>
        <v>0.999999999075831</v>
      </c>
      <c r="AL23" s="128" t="n">
        <f aca="false">IFERROR(stern!AK23/GAMSstern!AK23,"")</f>
        <v>0.999999999268632</v>
      </c>
      <c r="AM23" s="128" t="n">
        <f aca="false">IFERROR(stern!AL23/GAMSstern!AL23,"")</f>
        <v>1.00000000096728</v>
      </c>
      <c r="AN23" s="128" t="n">
        <f aca="false">IFERROR(stern!AM23/GAMSstern!AM23,"")</f>
        <v>1.00000000095793</v>
      </c>
      <c r="AO23" s="128" t="n">
        <f aca="false">IFERROR(stern!AN23/GAMSstern!AN23,"")</f>
        <v>1.00000000092964</v>
      </c>
      <c r="AP23" s="128" t="n">
        <f aca="false">IFERROR(stern!AO23/GAMSstern!AO23,"")</f>
        <v>0.999999998367523</v>
      </c>
      <c r="AQ23" s="128" t="n">
        <f aca="false">IFERROR(stern!AP23/GAMSstern!AP23,"")</f>
        <v>1.00000000172579</v>
      </c>
      <c r="AR23" s="128" t="n">
        <f aca="false">IFERROR(stern!AQ23/GAMSstern!AQ23,"")</f>
        <v>1.00000000159316</v>
      </c>
      <c r="AS23" s="128" t="n">
        <f aca="false">IFERROR(stern!AR23/GAMSstern!AR23,"")</f>
        <v>0.999999999709124</v>
      </c>
      <c r="AT23" s="128" t="n">
        <f aca="false">IFERROR(stern!AS23/GAMSstern!AS23,"")</f>
        <v>0.999999998348712</v>
      </c>
      <c r="AU23" s="128" t="n">
        <f aca="false">IFERROR(stern!AT23/GAMSstern!AT23,"")</f>
        <v>0.99999999788199</v>
      </c>
      <c r="AV23" s="128" t="n">
        <f aca="false">IFERROR(stern!AU23/GAMSstern!AU23,"")</f>
        <v>0.999999999561788</v>
      </c>
      <c r="AW23" s="128" t="n">
        <f aca="false">IFERROR(stern!AV23/GAMSstern!AV23,"")</f>
        <v>0.999999999583429</v>
      </c>
      <c r="AX23" s="128" t="n">
        <f aca="false">IFERROR(stern!AW23/GAMSstern!AW23,"")</f>
        <v>0.999999998399028</v>
      </c>
      <c r="AY23" s="128" t="n">
        <f aca="false">IFERROR(stern!AX23/GAMSstern!AX23,"")</f>
        <v>1.00000000191735</v>
      </c>
      <c r="AZ23" s="128" t="n">
        <f aca="false">IFERROR(stern!AY23/GAMSstern!AY23,"")</f>
        <v>1.00000000163791</v>
      </c>
      <c r="BA23" s="128" t="n">
        <f aca="false">IFERROR(stern!AZ23/GAMSstern!AZ23,"")</f>
        <v>0.999999997261402</v>
      </c>
      <c r="BB23" s="128" t="n">
        <f aca="false">IFERROR(stern!BA23/GAMSstern!BA23,"")</f>
        <v>1.00000000105017</v>
      </c>
      <c r="BC23" s="128" t="n">
        <f aca="false">IFERROR(stern!BB23/GAMSstern!BB23,"")</f>
        <v>1.00000000149755</v>
      </c>
      <c r="BD23" s="128" t="n">
        <f aca="false">IFERROR(stern!BC23/GAMSstern!BC23,"")</f>
        <v>1.00000000167614</v>
      </c>
      <c r="BE23" s="128" t="n">
        <f aca="false">IFERROR(stern!BD23/GAMSstern!BD23,"")</f>
        <v>1.00000000176574</v>
      </c>
      <c r="BF23" s="128" t="n">
        <f aca="false">IFERROR(stern!BE23/GAMSstern!BE23,"")</f>
        <v>0.999999998750297</v>
      </c>
      <c r="BG23" s="128" t="n">
        <f aca="false">IFERROR(stern!BF23/GAMSstern!BF23,"")</f>
        <v>1.00000000048313</v>
      </c>
      <c r="BH23" s="128" t="n">
        <f aca="false">IFERROR(stern!BG23/GAMSstern!BG23,"")</f>
        <v>1.00000000117247</v>
      </c>
      <c r="BI23" s="128" t="n">
        <f aca="false">IFERROR(stern!BH23/GAMSstern!BH23,"")</f>
        <v>1.00000000351524</v>
      </c>
      <c r="BJ23" s="128" t="n">
        <f aca="false">IFERROR(stern!BI23/GAMSstern!BI23,"")</f>
        <v>1.00000000127876</v>
      </c>
    </row>
    <row r="24" customFormat="false" ht="12.75" hidden="false" customHeight="false" outlineLevel="0" collapsed="false">
      <c r="A24" s="0" t="str">
        <f aca="false">stern!A24</f>
        <v>DAMAGE FUNCTION</v>
      </c>
      <c r="B24" s="0" t="str">
        <f aca="false">GAMSbase!A24</f>
        <v>* DAMAGE FUNCTION</v>
      </c>
      <c r="C24" s="128" t="str">
        <f aca="false">IFERROR(stern!B24/GAMSstern!B24,"")</f>
        <v/>
      </c>
      <c r="D24" s="128" t="str">
        <f aca="false">IFERROR(stern!C24/GAMSstern!C24,"")</f>
        <v/>
      </c>
      <c r="E24" s="128" t="str">
        <f aca="false">IFERROR(stern!D24/GAMSstern!D24,"")</f>
        <v/>
      </c>
      <c r="F24" s="128" t="str">
        <f aca="false">IFERROR(stern!E24/GAMSstern!E24,"")</f>
        <v/>
      </c>
      <c r="G24" s="128" t="str">
        <f aca="false">IFERROR(stern!F24/GAMSstern!F24,"")</f>
        <v/>
      </c>
      <c r="H24" s="128" t="str">
        <f aca="false">IFERROR(stern!G24/GAMSstern!G24,"")</f>
        <v/>
      </c>
      <c r="I24" s="128" t="str">
        <f aca="false">IFERROR(stern!H24/GAMSstern!H24,"")</f>
        <v/>
      </c>
      <c r="J24" s="128" t="str">
        <f aca="false">IFERROR(stern!I24/GAMSstern!I24,"")</f>
        <v/>
      </c>
      <c r="K24" s="128" t="str">
        <f aca="false">IFERROR(stern!J24/GAMSstern!J24,"")</f>
        <v/>
      </c>
      <c r="L24" s="128" t="str">
        <f aca="false">IFERROR(stern!K24/GAMSstern!K24,"")</f>
        <v/>
      </c>
      <c r="M24" s="128" t="str">
        <f aca="false">IFERROR(stern!L24/GAMSstern!L24,"")</f>
        <v/>
      </c>
      <c r="N24" s="128" t="str">
        <f aca="false">IFERROR(stern!M24/GAMSstern!M24,"")</f>
        <v/>
      </c>
      <c r="O24" s="128" t="str">
        <f aca="false">IFERROR(stern!N24/GAMSstern!N24,"")</f>
        <v/>
      </c>
      <c r="P24" s="128" t="str">
        <f aca="false">IFERROR(stern!O24/GAMSstern!O24,"")</f>
        <v/>
      </c>
      <c r="Q24" s="128" t="str">
        <f aca="false">IFERROR(stern!P24/GAMSstern!P24,"")</f>
        <v/>
      </c>
      <c r="R24" s="128" t="str">
        <f aca="false">IFERROR(stern!Q24/GAMSstern!Q24,"")</f>
        <v/>
      </c>
      <c r="S24" s="128" t="str">
        <f aca="false">IFERROR(stern!R24/GAMSstern!R24,"")</f>
        <v/>
      </c>
      <c r="T24" s="128" t="str">
        <f aca="false">IFERROR(stern!S24/GAMSstern!S24,"")</f>
        <v/>
      </c>
      <c r="U24" s="128" t="str">
        <f aca="false">IFERROR(stern!T24/GAMSstern!T24,"")</f>
        <v/>
      </c>
      <c r="V24" s="128" t="str">
        <f aca="false">IFERROR(stern!U24/GAMSstern!U24,"")</f>
        <v/>
      </c>
      <c r="W24" s="128" t="str">
        <f aca="false">IFERROR(stern!V24/GAMSstern!V24,"")</f>
        <v/>
      </c>
      <c r="X24" s="128" t="str">
        <f aca="false">IFERROR(stern!W24/GAMSstern!W24,"")</f>
        <v/>
      </c>
      <c r="Y24" s="128" t="str">
        <f aca="false">IFERROR(stern!X24/GAMSstern!X24,"")</f>
        <v/>
      </c>
      <c r="Z24" s="128" t="str">
        <f aca="false">IFERROR(stern!Y24/GAMSstern!Y24,"")</f>
        <v/>
      </c>
      <c r="AA24" s="128" t="str">
        <f aca="false">IFERROR(stern!Z24/GAMSstern!Z24,"")</f>
        <v/>
      </c>
      <c r="AB24" s="128" t="str">
        <f aca="false">IFERROR(stern!AA24/GAMSstern!AA24,"")</f>
        <v/>
      </c>
      <c r="AC24" s="128" t="str">
        <f aca="false">IFERROR(stern!AB24/GAMSstern!AB24,"")</f>
        <v/>
      </c>
      <c r="AD24" s="128" t="str">
        <f aca="false">IFERROR(stern!AC24/GAMSstern!AC24,"")</f>
        <v/>
      </c>
      <c r="AE24" s="128" t="str">
        <f aca="false">IFERROR(stern!AD24/GAMSstern!AD24,"")</f>
        <v/>
      </c>
      <c r="AF24" s="128" t="str">
        <f aca="false">IFERROR(stern!AE24/GAMSstern!AE24,"")</f>
        <v/>
      </c>
      <c r="AG24" s="128" t="str">
        <f aca="false">IFERROR(stern!AF24/GAMSstern!AF24,"")</f>
        <v/>
      </c>
      <c r="AH24" s="128" t="str">
        <f aca="false">IFERROR(stern!AG24/GAMSstern!AG24,"")</f>
        <v/>
      </c>
      <c r="AI24" s="128" t="str">
        <f aca="false">IFERROR(stern!AH24/GAMSstern!AH24,"")</f>
        <v/>
      </c>
      <c r="AJ24" s="128" t="str">
        <f aca="false">IFERROR(stern!AI24/GAMSstern!AI24,"")</f>
        <v/>
      </c>
      <c r="AK24" s="128" t="str">
        <f aca="false">IFERROR(stern!AJ24/GAMSstern!AJ24,"")</f>
        <v/>
      </c>
      <c r="AL24" s="128" t="str">
        <f aca="false">IFERROR(stern!AK24/GAMSstern!AK24,"")</f>
        <v/>
      </c>
      <c r="AM24" s="128" t="str">
        <f aca="false">IFERROR(stern!AL24/GAMSstern!AL24,"")</f>
        <v/>
      </c>
      <c r="AN24" s="128" t="str">
        <f aca="false">IFERROR(stern!AM24/GAMSstern!AM24,"")</f>
        <v/>
      </c>
      <c r="AO24" s="128" t="str">
        <f aca="false">IFERROR(stern!AN24/GAMSstern!AN24,"")</f>
        <v/>
      </c>
      <c r="AP24" s="128" t="str">
        <f aca="false">IFERROR(stern!AO24/GAMSstern!AO24,"")</f>
        <v/>
      </c>
      <c r="AQ24" s="128" t="str">
        <f aca="false">IFERROR(stern!AP24/GAMSstern!AP24,"")</f>
        <v/>
      </c>
      <c r="AR24" s="128" t="str">
        <f aca="false">IFERROR(stern!AQ24/GAMSstern!AQ24,"")</f>
        <v/>
      </c>
      <c r="AS24" s="128" t="str">
        <f aca="false">IFERROR(stern!AR24/GAMSstern!AR24,"")</f>
        <v/>
      </c>
      <c r="AT24" s="128" t="str">
        <f aca="false">IFERROR(stern!AS24/GAMSstern!AS24,"")</f>
        <v/>
      </c>
      <c r="AU24" s="128" t="str">
        <f aca="false">IFERROR(stern!AT24/GAMSstern!AT24,"")</f>
        <v/>
      </c>
      <c r="AV24" s="128" t="str">
        <f aca="false">IFERROR(stern!AU24/GAMSstern!AU24,"")</f>
        <v/>
      </c>
      <c r="AW24" s="128" t="str">
        <f aca="false">IFERROR(stern!AV24/GAMSstern!AV24,"")</f>
        <v/>
      </c>
      <c r="AX24" s="128" t="str">
        <f aca="false">IFERROR(stern!AW24/GAMSstern!AW24,"")</f>
        <v/>
      </c>
      <c r="AY24" s="128" t="str">
        <f aca="false">IFERROR(stern!AX24/GAMSstern!AX24,"")</f>
        <v/>
      </c>
      <c r="AZ24" s="128" t="str">
        <f aca="false">IFERROR(stern!AY24/GAMSstern!AY24,"")</f>
        <v/>
      </c>
      <c r="BA24" s="128" t="str">
        <f aca="false">IFERROR(stern!AZ24/GAMSstern!AZ24,"")</f>
        <v/>
      </c>
      <c r="BB24" s="128" t="str">
        <f aca="false">IFERROR(stern!BA24/GAMSstern!BA24,"")</f>
        <v/>
      </c>
      <c r="BC24" s="128" t="str">
        <f aca="false">IFERROR(stern!BB24/GAMSstern!BB24,"")</f>
        <v/>
      </c>
      <c r="BD24" s="128" t="str">
        <f aca="false">IFERROR(stern!BC24/GAMSstern!BC24,"")</f>
        <v/>
      </c>
      <c r="BE24" s="128" t="str">
        <f aca="false">IFERROR(stern!BD24/GAMSstern!BD24,"")</f>
        <v/>
      </c>
      <c r="BF24" s="128" t="str">
        <f aca="false">IFERROR(stern!BE24/GAMSstern!BE24,"")</f>
        <v/>
      </c>
      <c r="BG24" s="128" t="str">
        <f aca="false">IFERROR(stern!BF24/GAMSstern!BF24,"")</f>
        <v/>
      </c>
      <c r="BH24" s="128" t="str">
        <f aca="false">IFERROR(stern!BG24/GAMSstern!BG24,"")</f>
        <v/>
      </c>
      <c r="BI24" s="128" t="str">
        <f aca="false">IFERROR(stern!BH24/GAMSstern!BH24,"")</f>
        <v/>
      </c>
      <c r="BJ24" s="128" t="str">
        <f aca="false">IFERROR(stern!BI24/GAMSstern!BI24,"")</f>
        <v/>
      </c>
    </row>
    <row r="25" customFormat="false" ht="12.75" hidden="false" customHeight="false" outlineLevel="0" collapsed="false">
      <c r="A25" s="0" t="str">
        <f aca="false">stern!A25</f>
        <v>Damage coefficient on temperature</v>
      </c>
      <c r="B25" s="0" t="str">
        <f aca="false">GAMSbase!A25</f>
        <v>Damage Coefficient on Temperature</v>
      </c>
      <c r="C25" s="128" t="str">
        <f aca="false">IFERROR(stern!B25/GAMSstern!B25,"")</f>
        <v/>
      </c>
      <c r="D25" s="128" t="str">
        <f aca="false">IFERROR(stern!C25/GAMSstern!C25,"")</f>
        <v/>
      </c>
      <c r="E25" s="128" t="str">
        <f aca="false">IFERROR(stern!D25/GAMSstern!D25,"")</f>
        <v/>
      </c>
      <c r="F25" s="128" t="str">
        <f aca="false">IFERROR(stern!E25/GAMSstern!E25,"")</f>
        <v/>
      </c>
      <c r="G25" s="128" t="str">
        <f aca="false">IFERROR(stern!F25/GAMSstern!F25,"")</f>
        <v/>
      </c>
      <c r="H25" s="128" t="str">
        <f aca="false">IFERROR(stern!G25/GAMSstern!G25,"")</f>
        <v/>
      </c>
      <c r="I25" s="128" t="str">
        <f aca="false">IFERROR(stern!H25/GAMSstern!H25,"")</f>
        <v/>
      </c>
      <c r="J25" s="128" t="str">
        <f aca="false">IFERROR(stern!I25/GAMSstern!I25,"")</f>
        <v/>
      </c>
      <c r="K25" s="128" t="str">
        <f aca="false">IFERROR(stern!J25/GAMSstern!J25,"")</f>
        <v/>
      </c>
      <c r="L25" s="128" t="str">
        <f aca="false">IFERROR(stern!K25/GAMSstern!K25,"")</f>
        <v/>
      </c>
      <c r="M25" s="128" t="str">
        <f aca="false">IFERROR(stern!L25/GAMSstern!L25,"")</f>
        <v/>
      </c>
      <c r="N25" s="128" t="str">
        <f aca="false">IFERROR(stern!M25/GAMSstern!M25,"")</f>
        <v/>
      </c>
      <c r="O25" s="128" t="str">
        <f aca="false">IFERROR(stern!N25/GAMSstern!N25,"")</f>
        <v/>
      </c>
      <c r="P25" s="128" t="str">
        <f aca="false">IFERROR(stern!O25/GAMSstern!O25,"")</f>
        <v/>
      </c>
      <c r="Q25" s="128" t="str">
        <f aca="false">IFERROR(stern!P25/GAMSstern!P25,"")</f>
        <v/>
      </c>
      <c r="R25" s="128" t="str">
        <f aca="false">IFERROR(stern!Q25/GAMSstern!Q25,"")</f>
        <v/>
      </c>
      <c r="S25" s="128" t="str">
        <f aca="false">IFERROR(stern!R25/GAMSstern!R25,"")</f>
        <v/>
      </c>
      <c r="T25" s="128" t="str">
        <f aca="false">IFERROR(stern!S25/GAMSstern!S25,"")</f>
        <v/>
      </c>
      <c r="U25" s="128" t="str">
        <f aca="false">IFERROR(stern!T25/GAMSstern!T25,"")</f>
        <v/>
      </c>
      <c r="V25" s="128" t="str">
        <f aca="false">IFERROR(stern!U25/GAMSstern!U25,"")</f>
        <v/>
      </c>
      <c r="W25" s="128" t="str">
        <f aca="false">IFERROR(stern!V25/GAMSstern!V25,"")</f>
        <v/>
      </c>
      <c r="X25" s="128" t="str">
        <f aca="false">IFERROR(stern!W25/GAMSstern!W25,"")</f>
        <v/>
      </c>
      <c r="Y25" s="128" t="str">
        <f aca="false">IFERROR(stern!X25/GAMSstern!X25,"")</f>
        <v/>
      </c>
      <c r="Z25" s="128" t="str">
        <f aca="false">IFERROR(stern!Y25/GAMSstern!Y25,"")</f>
        <v/>
      </c>
      <c r="AA25" s="128" t="str">
        <f aca="false">IFERROR(stern!Z25/GAMSstern!Z25,"")</f>
        <v/>
      </c>
      <c r="AB25" s="128" t="str">
        <f aca="false">IFERROR(stern!AA25/GAMSstern!AA25,"")</f>
        <v/>
      </c>
      <c r="AC25" s="128" t="str">
        <f aca="false">IFERROR(stern!AB25/GAMSstern!AB25,"")</f>
        <v/>
      </c>
      <c r="AD25" s="128" t="str">
        <f aca="false">IFERROR(stern!AC25/GAMSstern!AC25,"")</f>
        <v/>
      </c>
      <c r="AE25" s="128" t="str">
        <f aca="false">IFERROR(stern!AD25/GAMSstern!AD25,"")</f>
        <v/>
      </c>
      <c r="AF25" s="128" t="str">
        <f aca="false">IFERROR(stern!AE25/GAMSstern!AE25,"")</f>
        <v/>
      </c>
      <c r="AG25" s="128" t="str">
        <f aca="false">IFERROR(stern!AF25/GAMSstern!AF25,"")</f>
        <v/>
      </c>
      <c r="AH25" s="128" t="str">
        <f aca="false">IFERROR(stern!AG25/GAMSstern!AG25,"")</f>
        <v/>
      </c>
      <c r="AI25" s="128" t="str">
        <f aca="false">IFERROR(stern!AH25/GAMSstern!AH25,"")</f>
        <v/>
      </c>
      <c r="AJ25" s="128" t="str">
        <f aca="false">IFERROR(stern!AI25/GAMSstern!AI25,"")</f>
        <v/>
      </c>
      <c r="AK25" s="128" t="str">
        <f aca="false">IFERROR(stern!AJ25/GAMSstern!AJ25,"")</f>
        <v/>
      </c>
      <c r="AL25" s="128" t="str">
        <f aca="false">IFERROR(stern!AK25/GAMSstern!AK25,"")</f>
        <v/>
      </c>
      <c r="AM25" s="128" t="str">
        <f aca="false">IFERROR(stern!AL25/GAMSstern!AL25,"")</f>
        <v/>
      </c>
      <c r="AN25" s="128" t="str">
        <f aca="false">IFERROR(stern!AM25/GAMSstern!AM25,"")</f>
        <v/>
      </c>
      <c r="AO25" s="128" t="str">
        <f aca="false">IFERROR(stern!AN25/GAMSstern!AN25,"")</f>
        <v/>
      </c>
      <c r="AP25" s="128" t="str">
        <f aca="false">IFERROR(stern!AO25/GAMSstern!AO25,"")</f>
        <v/>
      </c>
      <c r="AQ25" s="128" t="str">
        <f aca="false">IFERROR(stern!AP25/GAMSstern!AP25,"")</f>
        <v/>
      </c>
      <c r="AR25" s="128" t="str">
        <f aca="false">IFERROR(stern!AQ25/GAMSstern!AQ25,"")</f>
        <v/>
      </c>
      <c r="AS25" s="128" t="str">
        <f aca="false">IFERROR(stern!AR25/GAMSstern!AR25,"")</f>
        <v/>
      </c>
      <c r="AT25" s="128" t="str">
        <f aca="false">IFERROR(stern!AS25/GAMSstern!AS25,"")</f>
        <v/>
      </c>
      <c r="AU25" s="128" t="str">
        <f aca="false">IFERROR(stern!AT25/GAMSstern!AT25,"")</f>
        <v/>
      </c>
      <c r="AV25" s="128" t="str">
        <f aca="false">IFERROR(stern!AU25/GAMSstern!AU25,"")</f>
        <v/>
      </c>
      <c r="AW25" s="128" t="str">
        <f aca="false">IFERROR(stern!AV25/GAMSstern!AV25,"")</f>
        <v/>
      </c>
      <c r="AX25" s="128" t="str">
        <f aca="false">IFERROR(stern!AW25/GAMSstern!AW25,"")</f>
        <v/>
      </c>
      <c r="AY25" s="128" t="str">
        <f aca="false">IFERROR(stern!AX25/GAMSstern!AX25,"")</f>
        <v/>
      </c>
      <c r="AZ25" s="128" t="str">
        <f aca="false">IFERROR(stern!AY25/GAMSstern!AY25,"")</f>
        <v/>
      </c>
      <c r="BA25" s="128" t="str">
        <f aca="false">IFERROR(stern!AZ25/GAMSstern!AZ25,"")</f>
        <v/>
      </c>
      <c r="BB25" s="128" t="str">
        <f aca="false">IFERROR(stern!BA25/GAMSstern!BA25,"")</f>
        <v/>
      </c>
      <c r="BC25" s="128" t="str">
        <f aca="false">IFERROR(stern!BB25/GAMSstern!BB25,"")</f>
        <v/>
      </c>
      <c r="BD25" s="128" t="str">
        <f aca="false">IFERROR(stern!BC25/GAMSstern!BC25,"")</f>
        <v/>
      </c>
      <c r="BE25" s="128" t="str">
        <f aca="false">IFERROR(stern!BD25/GAMSstern!BD25,"")</f>
        <v/>
      </c>
      <c r="BF25" s="128" t="str">
        <f aca="false">IFERROR(stern!BE25/GAMSstern!BE25,"")</f>
        <v/>
      </c>
      <c r="BG25" s="128" t="str">
        <f aca="false">IFERROR(stern!BF25/GAMSstern!BF25,"")</f>
        <v/>
      </c>
      <c r="BH25" s="128" t="str">
        <f aca="false">IFERROR(stern!BG25/GAMSstern!BG25,"")</f>
        <v/>
      </c>
      <c r="BI25" s="128" t="str">
        <f aca="false">IFERROR(stern!BH25/GAMSstern!BH25,"")</f>
        <v/>
      </c>
      <c r="BJ25" s="128" t="str">
        <f aca="false">IFERROR(stern!BI25/GAMSstern!BI25,"")</f>
        <v/>
      </c>
    </row>
    <row r="26" customFormat="false" ht="12.75" hidden="false" customHeight="false" outlineLevel="0" collapsed="false">
      <c r="A26" s="0" t="str">
        <f aca="false">stern!A26</f>
        <v>Damage coefficient on temperature squared</v>
      </c>
      <c r="B26" s="0" t="str">
        <f aca="false">GAMSbase!A26</f>
        <v>Damage Coefficient on Temperature ^2</v>
      </c>
      <c r="C26" s="128" t="n">
        <f aca="false">IFERROR(stern!B26/GAMSstern!B26,"")</f>
        <v>1</v>
      </c>
      <c r="D26" s="128" t="str">
        <f aca="false">IFERROR(stern!C26/GAMSstern!C26,"")</f>
        <v/>
      </c>
      <c r="E26" s="128" t="str">
        <f aca="false">IFERROR(stern!D26/GAMSstern!D26,"")</f>
        <v/>
      </c>
      <c r="F26" s="128" t="str">
        <f aca="false">IFERROR(stern!E26/GAMSstern!E26,"")</f>
        <v/>
      </c>
      <c r="G26" s="128" t="str">
        <f aca="false">IFERROR(stern!F26/GAMSstern!F26,"")</f>
        <v/>
      </c>
      <c r="H26" s="128" t="str">
        <f aca="false">IFERROR(stern!G26/GAMSstern!G26,"")</f>
        <v/>
      </c>
      <c r="I26" s="128" t="str">
        <f aca="false">IFERROR(stern!H26/GAMSstern!H26,"")</f>
        <v/>
      </c>
      <c r="J26" s="128" t="str">
        <f aca="false">IFERROR(stern!I26/GAMSstern!I26,"")</f>
        <v/>
      </c>
      <c r="K26" s="128" t="str">
        <f aca="false">IFERROR(stern!J26/GAMSstern!J26,"")</f>
        <v/>
      </c>
      <c r="L26" s="128" t="str">
        <f aca="false">IFERROR(stern!K26/GAMSstern!K26,"")</f>
        <v/>
      </c>
      <c r="M26" s="128" t="str">
        <f aca="false">IFERROR(stern!L26/GAMSstern!L26,"")</f>
        <v/>
      </c>
      <c r="N26" s="128" t="str">
        <f aca="false">IFERROR(stern!M26/GAMSstern!M26,"")</f>
        <v/>
      </c>
      <c r="O26" s="128" t="str">
        <f aca="false">IFERROR(stern!N26/GAMSstern!N26,"")</f>
        <v/>
      </c>
      <c r="P26" s="128" t="str">
        <f aca="false">IFERROR(stern!O26/GAMSstern!O26,"")</f>
        <v/>
      </c>
      <c r="Q26" s="128" t="str">
        <f aca="false">IFERROR(stern!P26/GAMSstern!P26,"")</f>
        <v/>
      </c>
      <c r="R26" s="128" t="str">
        <f aca="false">IFERROR(stern!Q26/GAMSstern!Q26,"")</f>
        <v/>
      </c>
      <c r="S26" s="128" t="str">
        <f aca="false">IFERROR(stern!R26/GAMSstern!R26,"")</f>
        <v/>
      </c>
      <c r="T26" s="128" t="str">
        <f aca="false">IFERROR(stern!S26/GAMSstern!S26,"")</f>
        <v/>
      </c>
      <c r="U26" s="128" t="str">
        <f aca="false">IFERROR(stern!T26/GAMSstern!T26,"")</f>
        <v/>
      </c>
      <c r="V26" s="128" t="str">
        <f aca="false">IFERROR(stern!U26/GAMSstern!U26,"")</f>
        <v/>
      </c>
      <c r="W26" s="128" t="str">
        <f aca="false">IFERROR(stern!V26/GAMSstern!V26,"")</f>
        <v/>
      </c>
      <c r="X26" s="128" t="str">
        <f aca="false">IFERROR(stern!W26/GAMSstern!W26,"")</f>
        <v/>
      </c>
      <c r="Y26" s="128" t="str">
        <f aca="false">IFERROR(stern!X26/GAMSstern!X26,"")</f>
        <v/>
      </c>
      <c r="Z26" s="128" t="str">
        <f aca="false">IFERROR(stern!Y26/GAMSstern!Y26,"")</f>
        <v/>
      </c>
      <c r="AA26" s="128" t="str">
        <f aca="false">IFERROR(stern!Z26/GAMSstern!Z26,"")</f>
        <v/>
      </c>
      <c r="AB26" s="128" t="str">
        <f aca="false">IFERROR(stern!AA26/GAMSstern!AA26,"")</f>
        <v/>
      </c>
      <c r="AC26" s="128" t="str">
        <f aca="false">IFERROR(stern!AB26/GAMSstern!AB26,"")</f>
        <v/>
      </c>
      <c r="AD26" s="128" t="str">
        <f aca="false">IFERROR(stern!AC26/GAMSstern!AC26,"")</f>
        <v/>
      </c>
      <c r="AE26" s="128" t="str">
        <f aca="false">IFERROR(stern!AD26/GAMSstern!AD26,"")</f>
        <v/>
      </c>
      <c r="AF26" s="128" t="str">
        <f aca="false">IFERROR(stern!AE26/GAMSstern!AE26,"")</f>
        <v/>
      </c>
      <c r="AG26" s="128" t="str">
        <f aca="false">IFERROR(stern!AF26/GAMSstern!AF26,"")</f>
        <v/>
      </c>
      <c r="AH26" s="128" t="str">
        <f aca="false">IFERROR(stern!AG26/GAMSstern!AG26,"")</f>
        <v/>
      </c>
      <c r="AI26" s="128" t="str">
        <f aca="false">IFERROR(stern!AH26/GAMSstern!AH26,"")</f>
        <v/>
      </c>
      <c r="AJ26" s="128" t="str">
        <f aca="false">IFERROR(stern!AI26/GAMSstern!AI26,"")</f>
        <v/>
      </c>
      <c r="AK26" s="128" t="str">
        <f aca="false">IFERROR(stern!AJ26/GAMSstern!AJ26,"")</f>
        <v/>
      </c>
      <c r="AL26" s="128" t="str">
        <f aca="false">IFERROR(stern!AK26/GAMSstern!AK26,"")</f>
        <v/>
      </c>
      <c r="AM26" s="128" t="str">
        <f aca="false">IFERROR(stern!AL26/GAMSstern!AL26,"")</f>
        <v/>
      </c>
      <c r="AN26" s="128" t="str">
        <f aca="false">IFERROR(stern!AM26/GAMSstern!AM26,"")</f>
        <v/>
      </c>
      <c r="AO26" s="128" t="str">
        <f aca="false">IFERROR(stern!AN26/GAMSstern!AN26,"")</f>
        <v/>
      </c>
      <c r="AP26" s="128" t="str">
        <f aca="false">IFERROR(stern!AO26/GAMSstern!AO26,"")</f>
        <v/>
      </c>
      <c r="AQ26" s="128" t="str">
        <f aca="false">IFERROR(stern!AP26/GAMSstern!AP26,"")</f>
        <v/>
      </c>
      <c r="AR26" s="128" t="str">
        <f aca="false">IFERROR(stern!AQ26/GAMSstern!AQ26,"")</f>
        <v/>
      </c>
      <c r="AS26" s="128" t="str">
        <f aca="false">IFERROR(stern!AR26/GAMSstern!AR26,"")</f>
        <v/>
      </c>
      <c r="AT26" s="128" t="str">
        <f aca="false">IFERROR(stern!AS26/GAMSstern!AS26,"")</f>
        <v/>
      </c>
      <c r="AU26" s="128" t="str">
        <f aca="false">IFERROR(stern!AT26/GAMSstern!AT26,"")</f>
        <v/>
      </c>
      <c r="AV26" s="128" t="str">
        <f aca="false">IFERROR(stern!AU26/GAMSstern!AU26,"")</f>
        <v/>
      </c>
      <c r="AW26" s="128" t="str">
        <f aca="false">IFERROR(stern!AV26/GAMSstern!AV26,"")</f>
        <v/>
      </c>
      <c r="AX26" s="128" t="str">
        <f aca="false">IFERROR(stern!AW26/GAMSstern!AW26,"")</f>
        <v/>
      </c>
      <c r="AY26" s="128" t="str">
        <f aca="false">IFERROR(stern!AX26/GAMSstern!AX26,"")</f>
        <v/>
      </c>
      <c r="AZ26" s="128" t="str">
        <f aca="false">IFERROR(stern!AY26/GAMSstern!AY26,"")</f>
        <v/>
      </c>
      <c r="BA26" s="128" t="str">
        <f aca="false">IFERROR(stern!AZ26/GAMSstern!AZ26,"")</f>
        <v/>
      </c>
      <c r="BB26" s="128" t="str">
        <f aca="false">IFERROR(stern!BA26/GAMSstern!BA26,"")</f>
        <v/>
      </c>
      <c r="BC26" s="128" t="str">
        <f aca="false">IFERROR(stern!BB26/GAMSstern!BB26,"")</f>
        <v/>
      </c>
      <c r="BD26" s="128" t="str">
        <f aca="false">IFERROR(stern!BC26/GAMSstern!BC26,"")</f>
        <v/>
      </c>
      <c r="BE26" s="128" t="str">
        <f aca="false">IFERROR(stern!BD26/GAMSstern!BD26,"")</f>
        <v/>
      </c>
      <c r="BF26" s="128" t="str">
        <f aca="false">IFERROR(stern!BE26/GAMSstern!BE26,"")</f>
        <v/>
      </c>
      <c r="BG26" s="128" t="str">
        <f aca="false">IFERROR(stern!BF26/GAMSstern!BF26,"")</f>
        <v/>
      </c>
      <c r="BH26" s="128" t="str">
        <f aca="false">IFERROR(stern!BG26/GAMSstern!BG26,"")</f>
        <v/>
      </c>
      <c r="BI26" s="128" t="str">
        <f aca="false">IFERROR(stern!BH26/GAMSstern!BH26,"")</f>
        <v/>
      </c>
      <c r="BJ26" s="128" t="str">
        <f aca="false">IFERROR(stern!BI26/GAMSstern!BI26,"")</f>
        <v/>
      </c>
    </row>
    <row r="27" customFormat="false" ht="12.75" hidden="false" customHeight="false" outlineLevel="0" collapsed="false">
      <c r="A27" s="0" t="str">
        <f aca="false">stern!A27</f>
        <v>Exponent on damages</v>
      </c>
      <c r="B27" s="0" t="str">
        <f aca="false">GAMSbase!A27</f>
        <v>Exponent on Damages</v>
      </c>
      <c r="C27" s="128" t="n">
        <f aca="false">IFERROR(stern!B27/GAMSstern!B27,"")</f>
        <v>1</v>
      </c>
      <c r="D27" s="128" t="str">
        <f aca="false">IFERROR(stern!C27/GAMSstern!C27,"")</f>
        <v/>
      </c>
      <c r="E27" s="128" t="str">
        <f aca="false">IFERROR(stern!D27/GAMSstern!D27,"")</f>
        <v/>
      </c>
      <c r="F27" s="128" t="str">
        <f aca="false">IFERROR(stern!E27/GAMSstern!E27,"")</f>
        <v/>
      </c>
      <c r="G27" s="128" t="str">
        <f aca="false">IFERROR(stern!F27/GAMSstern!F27,"")</f>
        <v/>
      </c>
      <c r="H27" s="128" t="str">
        <f aca="false">IFERROR(stern!G27/GAMSstern!G27,"")</f>
        <v/>
      </c>
      <c r="I27" s="128" t="str">
        <f aca="false">IFERROR(stern!H27/GAMSstern!H27,"")</f>
        <v/>
      </c>
      <c r="J27" s="128" t="str">
        <f aca="false">IFERROR(stern!I27/GAMSstern!I27,"")</f>
        <v/>
      </c>
      <c r="K27" s="128" t="str">
        <f aca="false">IFERROR(stern!J27/GAMSstern!J27,"")</f>
        <v/>
      </c>
      <c r="L27" s="128" t="str">
        <f aca="false">IFERROR(stern!K27/GAMSstern!K27,"")</f>
        <v/>
      </c>
      <c r="M27" s="128" t="str">
        <f aca="false">IFERROR(stern!L27/GAMSstern!L27,"")</f>
        <v/>
      </c>
      <c r="N27" s="128" t="str">
        <f aca="false">IFERROR(stern!M27/GAMSstern!M27,"")</f>
        <v/>
      </c>
      <c r="O27" s="128" t="str">
        <f aca="false">IFERROR(stern!N27/GAMSstern!N27,"")</f>
        <v/>
      </c>
      <c r="P27" s="128" t="str">
        <f aca="false">IFERROR(stern!O27/GAMSstern!O27,"")</f>
        <v/>
      </c>
      <c r="Q27" s="128" t="str">
        <f aca="false">IFERROR(stern!P27/GAMSstern!P27,"")</f>
        <v/>
      </c>
      <c r="R27" s="128" t="str">
        <f aca="false">IFERROR(stern!Q27/GAMSstern!Q27,"")</f>
        <v/>
      </c>
      <c r="S27" s="128" t="str">
        <f aca="false">IFERROR(stern!R27/GAMSstern!R27,"")</f>
        <v/>
      </c>
      <c r="T27" s="128" t="str">
        <f aca="false">IFERROR(stern!S27/GAMSstern!S27,"")</f>
        <v/>
      </c>
      <c r="U27" s="128" t="str">
        <f aca="false">IFERROR(stern!T27/GAMSstern!T27,"")</f>
        <v/>
      </c>
      <c r="V27" s="128" t="str">
        <f aca="false">IFERROR(stern!U27/GAMSstern!U27,"")</f>
        <v/>
      </c>
      <c r="W27" s="128" t="str">
        <f aca="false">IFERROR(stern!V27/GAMSstern!V27,"")</f>
        <v/>
      </c>
      <c r="X27" s="128" t="str">
        <f aca="false">IFERROR(stern!W27/GAMSstern!W27,"")</f>
        <v/>
      </c>
      <c r="Y27" s="128" t="str">
        <f aca="false">IFERROR(stern!X27/GAMSstern!X27,"")</f>
        <v/>
      </c>
      <c r="Z27" s="128" t="str">
        <f aca="false">IFERROR(stern!Y27/GAMSstern!Y27,"")</f>
        <v/>
      </c>
      <c r="AA27" s="128" t="str">
        <f aca="false">IFERROR(stern!Z27/GAMSstern!Z27,"")</f>
        <v/>
      </c>
      <c r="AB27" s="128" t="str">
        <f aca="false">IFERROR(stern!AA27/GAMSstern!AA27,"")</f>
        <v/>
      </c>
      <c r="AC27" s="128" t="str">
        <f aca="false">IFERROR(stern!AB27/GAMSstern!AB27,"")</f>
        <v/>
      </c>
      <c r="AD27" s="128" t="str">
        <f aca="false">IFERROR(stern!AC27/GAMSstern!AC27,"")</f>
        <v/>
      </c>
      <c r="AE27" s="128" t="str">
        <f aca="false">IFERROR(stern!AD27/GAMSstern!AD27,"")</f>
        <v/>
      </c>
      <c r="AF27" s="128" t="str">
        <f aca="false">IFERROR(stern!AE27/GAMSstern!AE27,"")</f>
        <v/>
      </c>
      <c r="AG27" s="128" t="str">
        <f aca="false">IFERROR(stern!AF27/GAMSstern!AF27,"")</f>
        <v/>
      </c>
      <c r="AH27" s="128" t="str">
        <f aca="false">IFERROR(stern!AG27/GAMSstern!AG27,"")</f>
        <v/>
      </c>
      <c r="AI27" s="128" t="str">
        <f aca="false">IFERROR(stern!AH27/GAMSstern!AH27,"")</f>
        <v/>
      </c>
      <c r="AJ27" s="128" t="str">
        <f aca="false">IFERROR(stern!AI27/GAMSstern!AI27,"")</f>
        <v/>
      </c>
      <c r="AK27" s="128" t="str">
        <f aca="false">IFERROR(stern!AJ27/GAMSstern!AJ27,"")</f>
        <v/>
      </c>
      <c r="AL27" s="128" t="str">
        <f aca="false">IFERROR(stern!AK27/GAMSstern!AK27,"")</f>
        <v/>
      </c>
      <c r="AM27" s="128" t="str">
        <f aca="false">IFERROR(stern!AL27/GAMSstern!AL27,"")</f>
        <v/>
      </c>
      <c r="AN27" s="128" t="str">
        <f aca="false">IFERROR(stern!AM27/GAMSstern!AM27,"")</f>
        <v/>
      </c>
      <c r="AO27" s="128" t="str">
        <f aca="false">IFERROR(stern!AN27/GAMSstern!AN27,"")</f>
        <v/>
      </c>
      <c r="AP27" s="128" t="str">
        <f aca="false">IFERROR(stern!AO27/GAMSstern!AO27,"")</f>
        <v/>
      </c>
      <c r="AQ27" s="128" t="str">
        <f aca="false">IFERROR(stern!AP27/GAMSstern!AP27,"")</f>
        <v/>
      </c>
      <c r="AR27" s="128" t="str">
        <f aca="false">IFERROR(stern!AQ27/GAMSstern!AQ27,"")</f>
        <v/>
      </c>
      <c r="AS27" s="128" t="str">
        <f aca="false">IFERROR(stern!AR27/GAMSstern!AR27,"")</f>
        <v/>
      </c>
      <c r="AT27" s="128" t="str">
        <f aca="false">IFERROR(stern!AS27/GAMSstern!AS27,"")</f>
        <v/>
      </c>
      <c r="AU27" s="128" t="str">
        <f aca="false">IFERROR(stern!AT27/GAMSstern!AT27,"")</f>
        <v/>
      </c>
      <c r="AV27" s="128" t="str">
        <f aca="false">IFERROR(stern!AU27/GAMSstern!AU27,"")</f>
        <v/>
      </c>
      <c r="AW27" s="128" t="str">
        <f aca="false">IFERROR(stern!AV27/GAMSstern!AV27,"")</f>
        <v/>
      </c>
      <c r="AX27" s="128" t="str">
        <f aca="false">IFERROR(stern!AW27/GAMSstern!AW27,"")</f>
        <v/>
      </c>
      <c r="AY27" s="128" t="str">
        <f aca="false">IFERROR(stern!AX27/GAMSstern!AX27,"")</f>
        <v/>
      </c>
      <c r="AZ27" s="128" t="str">
        <f aca="false">IFERROR(stern!AY27/GAMSstern!AY27,"")</f>
        <v/>
      </c>
      <c r="BA27" s="128" t="str">
        <f aca="false">IFERROR(stern!AZ27/GAMSstern!AZ27,"")</f>
        <v/>
      </c>
      <c r="BB27" s="128" t="str">
        <f aca="false">IFERROR(stern!BA27/GAMSstern!BA27,"")</f>
        <v/>
      </c>
      <c r="BC27" s="128" t="str">
        <f aca="false">IFERROR(stern!BB27/GAMSstern!BB27,"")</f>
        <v/>
      </c>
      <c r="BD27" s="128" t="str">
        <f aca="false">IFERROR(stern!BC27/GAMSstern!BC27,"")</f>
        <v/>
      </c>
      <c r="BE27" s="128" t="str">
        <f aca="false">IFERROR(stern!BD27/GAMSstern!BD27,"")</f>
        <v/>
      </c>
      <c r="BF27" s="128" t="str">
        <f aca="false">IFERROR(stern!BE27/GAMSstern!BE27,"")</f>
        <v/>
      </c>
      <c r="BG27" s="128" t="str">
        <f aca="false">IFERROR(stern!BF27/GAMSstern!BF27,"")</f>
        <v/>
      </c>
      <c r="BH27" s="128" t="str">
        <f aca="false">IFERROR(stern!BG27/GAMSstern!BG27,"")</f>
        <v/>
      </c>
      <c r="BI27" s="128" t="str">
        <f aca="false">IFERROR(stern!BH27/GAMSstern!BH27,"")</f>
        <v/>
      </c>
      <c r="BJ27" s="128" t="str">
        <f aca="false">IFERROR(stern!BI27/GAMSstern!BI27,"")</f>
        <v/>
      </c>
    </row>
    <row r="28" customFormat="false" ht="12.75" hidden="false" customHeight="false" outlineLevel="0" collapsed="false">
      <c r="A28" s="0" t="str">
        <f aca="false">stern!A28</f>
        <v>Threshold for catastrophic damages</v>
      </c>
      <c r="B28" s="0" t="str">
        <f aca="false">GAMSbase!A28</f>
        <v>Threshold for Catastrophic Damages</v>
      </c>
      <c r="C28" s="128" t="str">
        <f aca="false">IFERROR(stern!B28/GAMSstern!B28,"")</f>
        <v/>
      </c>
      <c r="D28" s="128" t="str">
        <f aca="false">IFERROR(stern!C28/GAMSstern!C28,"")</f>
        <v/>
      </c>
      <c r="E28" s="128" t="str">
        <f aca="false">IFERROR(stern!D28/GAMSstern!D28,"")</f>
        <v/>
      </c>
      <c r="F28" s="128" t="str">
        <f aca="false">IFERROR(stern!E28/GAMSstern!E28,"")</f>
        <v/>
      </c>
      <c r="G28" s="128" t="str">
        <f aca="false">IFERROR(stern!F28/GAMSstern!F28,"")</f>
        <v/>
      </c>
      <c r="H28" s="128" t="str">
        <f aca="false">IFERROR(stern!G28/GAMSstern!G28,"")</f>
        <v/>
      </c>
      <c r="I28" s="128" t="str">
        <f aca="false">IFERROR(stern!H28/GAMSstern!H28,"")</f>
        <v/>
      </c>
      <c r="J28" s="128" t="str">
        <f aca="false">IFERROR(stern!I28/GAMSstern!I28,"")</f>
        <v/>
      </c>
      <c r="K28" s="128" t="str">
        <f aca="false">IFERROR(stern!J28/GAMSstern!J28,"")</f>
        <v/>
      </c>
      <c r="L28" s="128" t="str">
        <f aca="false">IFERROR(stern!K28/GAMSstern!K28,"")</f>
        <v/>
      </c>
      <c r="M28" s="128" t="str">
        <f aca="false">IFERROR(stern!L28/GAMSstern!L28,"")</f>
        <v/>
      </c>
      <c r="N28" s="128" t="str">
        <f aca="false">IFERROR(stern!M28/GAMSstern!M28,"")</f>
        <v/>
      </c>
      <c r="O28" s="128" t="str">
        <f aca="false">IFERROR(stern!N28/GAMSstern!N28,"")</f>
        <v/>
      </c>
      <c r="P28" s="128" t="str">
        <f aca="false">IFERROR(stern!O28/GAMSstern!O28,"")</f>
        <v/>
      </c>
      <c r="Q28" s="128" t="str">
        <f aca="false">IFERROR(stern!P28/GAMSstern!P28,"")</f>
        <v/>
      </c>
      <c r="R28" s="128" t="str">
        <f aca="false">IFERROR(stern!Q28/GAMSstern!Q28,"")</f>
        <v/>
      </c>
      <c r="S28" s="128" t="str">
        <f aca="false">IFERROR(stern!R28/GAMSstern!R28,"")</f>
        <v/>
      </c>
      <c r="T28" s="128" t="str">
        <f aca="false">IFERROR(stern!S28/GAMSstern!S28,"")</f>
        <v/>
      </c>
      <c r="U28" s="128" t="str">
        <f aca="false">IFERROR(stern!T28/GAMSstern!T28,"")</f>
        <v/>
      </c>
      <c r="V28" s="128" t="str">
        <f aca="false">IFERROR(stern!U28/GAMSstern!U28,"")</f>
        <v/>
      </c>
      <c r="W28" s="128" t="str">
        <f aca="false">IFERROR(stern!V28/GAMSstern!V28,"")</f>
        <v/>
      </c>
      <c r="X28" s="128" t="str">
        <f aca="false">IFERROR(stern!W28/GAMSstern!W28,"")</f>
        <v/>
      </c>
      <c r="Y28" s="128" t="str">
        <f aca="false">IFERROR(stern!X28/GAMSstern!X28,"")</f>
        <v/>
      </c>
      <c r="Z28" s="128" t="str">
        <f aca="false">IFERROR(stern!Y28/GAMSstern!Y28,"")</f>
        <v/>
      </c>
      <c r="AA28" s="128" t="str">
        <f aca="false">IFERROR(stern!Z28/GAMSstern!Z28,"")</f>
        <v/>
      </c>
      <c r="AB28" s="128" t="str">
        <f aca="false">IFERROR(stern!AA28/GAMSstern!AA28,"")</f>
        <v/>
      </c>
      <c r="AC28" s="128" t="str">
        <f aca="false">IFERROR(stern!AB28/GAMSstern!AB28,"")</f>
        <v/>
      </c>
      <c r="AD28" s="128" t="str">
        <f aca="false">IFERROR(stern!AC28/GAMSstern!AC28,"")</f>
        <v/>
      </c>
      <c r="AE28" s="128" t="str">
        <f aca="false">IFERROR(stern!AD28/GAMSstern!AD28,"")</f>
        <v/>
      </c>
      <c r="AF28" s="128" t="str">
        <f aca="false">IFERROR(stern!AE28/GAMSstern!AE28,"")</f>
        <v/>
      </c>
      <c r="AG28" s="128" t="str">
        <f aca="false">IFERROR(stern!AF28/GAMSstern!AF28,"")</f>
        <v/>
      </c>
      <c r="AH28" s="128" t="str">
        <f aca="false">IFERROR(stern!AG28/GAMSstern!AG28,"")</f>
        <v/>
      </c>
      <c r="AI28" s="128" t="str">
        <f aca="false">IFERROR(stern!AH28/GAMSstern!AH28,"")</f>
        <v/>
      </c>
      <c r="AJ28" s="128" t="str">
        <f aca="false">IFERROR(stern!AI28/GAMSstern!AI28,"")</f>
        <v/>
      </c>
      <c r="AK28" s="128" t="str">
        <f aca="false">IFERROR(stern!AJ28/GAMSstern!AJ28,"")</f>
        <v/>
      </c>
      <c r="AL28" s="128" t="str">
        <f aca="false">IFERROR(stern!AK28/GAMSstern!AK28,"")</f>
        <v/>
      </c>
      <c r="AM28" s="128" t="str">
        <f aca="false">IFERROR(stern!AL28/GAMSstern!AL28,"")</f>
        <v/>
      </c>
      <c r="AN28" s="128" t="str">
        <f aca="false">IFERROR(stern!AM28/GAMSstern!AM28,"")</f>
        <v/>
      </c>
      <c r="AO28" s="128" t="str">
        <f aca="false">IFERROR(stern!AN28/GAMSstern!AN28,"")</f>
        <v/>
      </c>
      <c r="AP28" s="128" t="str">
        <f aca="false">IFERROR(stern!AO28/GAMSstern!AO28,"")</f>
        <v/>
      </c>
      <c r="AQ28" s="128" t="str">
        <f aca="false">IFERROR(stern!AP28/GAMSstern!AP28,"")</f>
        <v/>
      </c>
      <c r="AR28" s="128" t="str">
        <f aca="false">IFERROR(stern!AQ28/GAMSstern!AQ28,"")</f>
        <v/>
      </c>
      <c r="AS28" s="128" t="str">
        <f aca="false">IFERROR(stern!AR28/GAMSstern!AR28,"")</f>
        <v/>
      </c>
      <c r="AT28" s="128" t="str">
        <f aca="false">IFERROR(stern!AS28/GAMSstern!AS28,"")</f>
        <v/>
      </c>
      <c r="AU28" s="128" t="str">
        <f aca="false">IFERROR(stern!AT28/GAMSstern!AT28,"")</f>
        <v/>
      </c>
      <c r="AV28" s="128" t="str">
        <f aca="false">IFERROR(stern!AU28/GAMSstern!AU28,"")</f>
        <v/>
      </c>
      <c r="AW28" s="128" t="str">
        <f aca="false">IFERROR(stern!AV28/GAMSstern!AV28,"")</f>
        <v/>
      </c>
      <c r="AX28" s="128" t="str">
        <f aca="false">IFERROR(stern!AW28/GAMSstern!AW28,"")</f>
        <v/>
      </c>
      <c r="AY28" s="128" t="str">
        <f aca="false">IFERROR(stern!AX28/GAMSstern!AX28,"")</f>
        <v/>
      </c>
      <c r="AZ28" s="128" t="str">
        <f aca="false">IFERROR(stern!AY28/GAMSstern!AY28,"")</f>
        <v/>
      </c>
      <c r="BA28" s="128" t="str">
        <f aca="false">IFERROR(stern!AZ28/GAMSstern!AZ28,"")</f>
        <v/>
      </c>
      <c r="BB28" s="128" t="str">
        <f aca="false">IFERROR(stern!BA28/GAMSstern!BA28,"")</f>
        <v/>
      </c>
      <c r="BC28" s="128" t="str">
        <f aca="false">IFERROR(stern!BB28/GAMSstern!BB28,"")</f>
        <v/>
      </c>
      <c r="BD28" s="128" t="str">
        <f aca="false">IFERROR(stern!BC28/GAMSstern!BC28,"")</f>
        <v/>
      </c>
      <c r="BE28" s="128" t="str">
        <f aca="false">IFERROR(stern!BD28/GAMSstern!BD28,"")</f>
        <v/>
      </c>
      <c r="BF28" s="128" t="str">
        <f aca="false">IFERROR(stern!BE28/GAMSstern!BE28,"")</f>
        <v/>
      </c>
      <c r="BG28" s="128" t="str">
        <f aca="false">IFERROR(stern!BF28/GAMSstern!BF28,"")</f>
        <v/>
      </c>
      <c r="BH28" s="128" t="str">
        <f aca="false">IFERROR(stern!BG28/GAMSstern!BG28,"")</f>
        <v/>
      </c>
      <c r="BI28" s="128" t="str">
        <f aca="false">IFERROR(stern!BH28/GAMSstern!BH28,"")</f>
        <v/>
      </c>
      <c r="BJ28" s="128" t="str">
        <f aca="false">IFERROR(stern!BI28/GAMSstern!BI28,"")</f>
        <v/>
      </c>
    </row>
    <row r="29" customFormat="false" ht="12.75" hidden="false" customHeight="false" outlineLevel="0" collapsed="false">
      <c r="A29" s="0" t="str">
        <f aca="false">stern!A29</f>
        <v>Exponent for catastrophic damages</v>
      </c>
      <c r="B29" s="0" t="str">
        <f aca="false">GAMSbase!A29</f>
        <v>Exponent for Catastrophic Damages</v>
      </c>
      <c r="C29" s="128" t="str">
        <f aca="false">IFERROR(stern!B29/GAMSstern!B29,"")</f>
        <v/>
      </c>
      <c r="D29" s="128" t="str">
        <f aca="false">IFERROR(stern!C29/GAMSstern!C29,"")</f>
        <v/>
      </c>
      <c r="E29" s="128" t="str">
        <f aca="false">IFERROR(stern!D29/GAMSstern!D29,"")</f>
        <v/>
      </c>
      <c r="F29" s="128" t="str">
        <f aca="false">IFERROR(stern!E29/GAMSstern!E29,"")</f>
        <v/>
      </c>
      <c r="G29" s="128" t="str">
        <f aca="false">IFERROR(stern!F29/GAMSstern!F29,"")</f>
        <v/>
      </c>
      <c r="H29" s="128" t="str">
        <f aca="false">IFERROR(stern!G29/GAMSstern!G29,"")</f>
        <v/>
      </c>
      <c r="I29" s="128" t="str">
        <f aca="false">IFERROR(stern!H29/GAMSstern!H29,"")</f>
        <v/>
      </c>
      <c r="J29" s="128" t="str">
        <f aca="false">IFERROR(stern!I29/GAMSstern!I29,"")</f>
        <v/>
      </c>
      <c r="K29" s="128" t="str">
        <f aca="false">IFERROR(stern!J29/GAMSstern!J29,"")</f>
        <v/>
      </c>
      <c r="L29" s="128" t="str">
        <f aca="false">IFERROR(stern!K29/GAMSstern!K29,"")</f>
        <v/>
      </c>
      <c r="M29" s="128" t="str">
        <f aca="false">IFERROR(stern!L29/GAMSstern!L29,"")</f>
        <v/>
      </c>
      <c r="N29" s="128" t="str">
        <f aca="false">IFERROR(stern!M29/GAMSstern!M29,"")</f>
        <v/>
      </c>
      <c r="O29" s="128" t="str">
        <f aca="false">IFERROR(stern!N29/GAMSstern!N29,"")</f>
        <v/>
      </c>
      <c r="P29" s="128" t="str">
        <f aca="false">IFERROR(stern!O29/GAMSstern!O29,"")</f>
        <v/>
      </c>
      <c r="Q29" s="128" t="str">
        <f aca="false">IFERROR(stern!P29/GAMSstern!P29,"")</f>
        <v/>
      </c>
      <c r="R29" s="128" t="str">
        <f aca="false">IFERROR(stern!Q29/GAMSstern!Q29,"")</f>
        <v/>
      </c>
      <c r="S29" s="128" t="str">
        <f aca="false">IFERROR(stern!R29/GAMSstern!R29,"")</f>
        <v/>
      </c>
      <c r="T29" s="128" t="str">
        <f aca="false">IFERROR(stern!S29/GAMSstern!S29,"")</f>
        <v/>
      </c>
      <c r="U29" s="128" t="str">
        <f aca="false">IFERROR(stern!T29/GAMSstern!T29,"")</f>
        <v/>
      </c>
      <c r="V29" s="128" t="str">
        <f aca="false">IFERROR(stern!U29/GAMSstern!U29,"")</f>
        <v/>
      </c>
      <c r="W29" s="128" t="str">
        <f aca="false">IFERROR(stern!V29/GAMSstern!V29,"")</f>
        <v/>
      </c>
      <c r="X29" s="128" t="str">
        <f aca="false">IFERROR(stern!W29/GAMSstern!W29,"")</f>
        <v/>
      </c>
      <c r="Y29" s="128" t="str">
        <f aca="false">IFERROR(stern!X29/GAMSstern!X29,"")</f>
        <v/>
      </c>
      <c r="Z29" s="128" t="str">
        <f aca="false">IFERROR(stern!Y29/GAMSstern!Y29,"")</f>
        <v/>
      </c>
      <c r="AA29" s="128" t="str">
        <f aca="false">IFERROR(stern!Z29/GAMSstern!Z29,"")</f>
        <v/>
      </c>
      <c r="AB29" s="128" t="str">
        <f aca="false">IFERROR(stern!AA29/GAMSstern!AA29,"")</f>
        <v/>
      </c>
      <c r="AC29" s="128" t="str">
        <f aca="false">IFERROR(stern!AB29/GAMSstern!AB29,"")</f>
        <v/>
      </c>
      <c r="AD29" s="128" t="str">
        <f aca="false">IFERROR(stern!AC29/GAMSstern!AC29,"")</f>
        <v/>
      </c>
      <c r="AE29" s="128" t="str">
        <f aca="false">IFERROR(stern!AD29/GAMSstern!AD29,"")</f>
        <v/>
      </c>
      <c r="AF29" s="128" t="str">
        <f aca="false">IFERROR(stern!AE29/GAMSstern!AE29,"")</f>
        <v/>
      </c>
      <c r="AG29" s="128" t="str">
        <f aca="false">IFERROR(stern!AF29/GAMSstern!AF29,"")</f>
        <v/>
      </c>
      <c r="AH29" s="128" t="str">
        <f aca="false">IFERROR(stern!AG29/GAMSstern!AG29,"")</f>
        <v/>
      </c>
      <c r="AI29" s="128" t="str">
        <f aca="false">IFERROR(stern!AH29/GAMSstern!AH29,"")</f>
        <v/>
      </c>
      <c r="AJ29" s="128" t="str">
        <f aca="false">IFERROR(stern!AI29/GAMSstern!AI29,"")</f>
        <v/>
      </c>
      <c r="AK29" s="128" t="str">
        <f aca="false">IFERROR(stern!AJ29/GAMSstern!AJ29,"")</f>
        <v/>
      </c>
      <c r="AL29" s="128" t="str">
        <f aca="false">IFERROR(stern!AK29/GAMSstern!AK29,"")</f>
        <v/>
      </c>
      <c r="AM29" s="128" t="str">
        <f aca="false">IFERROR(stern!AL29/GAMSstern!AL29,"")</f>
        <v/>
      </c>
      <c r="AN29" s="128" t="str">
        <f aca="false">IFERROR(stern!AM29/GAMSstern!AM29,"")</f>
        <v/>
      </c>
      <c r="AO29" s="128" t="str">
        <f aca="false">IFERROR(stern!AN29/GAMSstern!AN29,"")</f>
        <v/>
      </c>
      <c r="AP29" s="128" t="str">
        <f aca="false">IFERROR(stern!AO29/GAMSstern!AO29,"")</f>
        <v/>
      </c>
      <c r="AQ29" s="128" t="str">
        <f aca="false">IFERROR(stern!AP29/GAMSstern!AP29,"")</f>
        <v/>
      </c>
      <c r="AR29" s="128" t="str">
        <f aca="false">IFERROR(stern!AQ29/GAMSstern!AQ29,"")</f>
        <v/>
      </c>
      <c r="AS29" s="128" t="str">
        <f aca="false">IFERROR(stern!AR29/GAMSstern!AR29,"")</f>
        <v/>
      </c>
      <c r="AT29" s="128" t="str">
        <f aca="false">IFERROR(stern!AS29/GAMSstern!AS29,"")</f>
        <v/>
      </c>
      <c r="AU29" s="128" t="str">
        <f aca="false">IFERROR(stern!AT29/GAMSstern!AT29,"")</f>
        <v/>
      </c>
      <c r="AV29" s="128" t="str">
        <f aca="false">IFERROR(stern!AU29/GAMSstern!AU29,"")</f>
        <v/>
      </c>
      <c r="AW29" s="128" t="str">
        <f aca="false">IFERROR(stern!AV29/GAMSstern!AV29,"")</f>
        <v/>
      </c>
      <c r="AX29" s="128" t="str">
        <f aca="false">IFERROR(stern!AW29/GAMSstern!AW29,"")</f>
        <v/>
      </c>
      <c r="AY29" s="128" t="str">
        <f aca="false">IFERROR(stern!AX29/GAMSstern!AX29,"")</f>
        <v/>
      </c>
      <c r="AZ29" s="128" t="str">
        <f aca="false">IFERROR(stern!AY29/GAMSstern!AY29,"")</f>
        <v/>
      </c>
      <c r="BA29" s="128" t="str">
        <f aca="false">IFERROR(stern!AZ29/GAMSstern!AZ29,"")</f>
        <v/>
      </c>
      <c r="BB29" s="128" t="str">
        <f aca="false">IFERROR(stern!BA29/GAMSstern!BA29,"")</f>
        <v/>
      </c>
      <c r="BC29" s="128" t="str">
        <f aca="false">IFERROR(stern!BB29/GAMSstern!BB29,"")</f>
        <v/>
      </c>
      <c r="BD29" s="128" t="str">
        <f aca="false">IFERROR(stern!BC29/GAMSstern!BC29,"")</f>
        <v/>
      </c>
      <c r="BE29" s="128" t="str">
        <f aca="false">IFERROR(stern!BD29/GAMSstern!BD29,"")</f>
        <v/>
      </c>
      <c r="BF29" s="128" t="str">
        <f aca="false">IFERROR(stern!BE29/GAMSstern!BE29,"")</f>
        <v/>
      </c>
      <c r="BG29" s="128" t="str">
        <f aca="false">IFERROR(stern!BF29/GAMSstern!BF29,"")</f>
        <v/>
      </c>
      <c r="BH29" s="128" t="str">
        <f aca="false">IFERROR(stern!BG29/GAMSstern!BG29,"")</f>
        <v/>
      </c>
      <c r="BI29" s="128" t="str">
        <f aca="false">IFERROR(stern!BH29/GAMSstern!BH29,"")</f>
        <v/>
      </c>
      <c r="BJ29" s="128" t="str">
        <f aca="false">IFERROR(stern!BI29/GAMSstern!BI29,"")</f>
        <v/>
      </c>
    </row>
    <row r="30" customFormat="false" ht="12.75" hidden="false" customHeight="false" outlineLevel="0" collapsed="false">
      <c r="A30" s="0" t="str">
        <f aca="false">stern!A30</f>
        <v>Damage rate at threshold for catastrophic damages</v>
      </c>
      <c r="B30" s="0" t="str">
        <f aca="false">GAMSbase!A30</f>
        <v>Damage Rate at Threshold for Catastrophic Damages</v>
      </c>
      <c r="C30" s="128" t="str">
        <f aca="false">IFERROR(stern!B30/GAMSstern!B30,"")</f>
        <v/>
      </c>
      <c r="D30" s="128" t="str">
        <f aca="false">IFERROR(stern!C30/GAMSstern!C30,"")</f>
        <v/>
      </c>
      <c r="E30" s="128" t="str">
        <f aca="false">IFERROR(stern!D30/GAMSstern!D30,"")</f>
        <v/>
      </c>
      <c r="F30" s="128" t="str">
        <f aca="false">IFERROR(stern!E30/GAMSstern!E30,"")</f>
        <v/>
      </c>
      <c r="G30" s="128" t="str">
        <f aca="false">IFERROR(stern!F30/GAMSstern!F30,"")</f>
        <v/>
      </c>
      <c r="H30" s="128" t="str">
        <f aca="false">IFERROR(stern!G30/GAMSstern!G30,"")</f>
        <v/>
      </c>
      <c r="I30" s="128" t="str">
        <f aca="false">IFERROR(stern!H30/GAMSstern!H30,"")</f>
        <v/>
      </c>
      <c r="J30" s="128" t="str">
        <f aca="false">IFERROR(stern!I30/GAMSstern!I30,"")</f>
        <v/>
      </c>
      <c r="K30" s="128" t="str">
        <f aca="false">IFERROR(stern!J30/GAMSstern!J30,"")</f>
        <v/>
      </c>
      <c r="L30" s="128" t="str">
        <f aca="false">IFERROR(stern!K30/GAMSstern!K30,"")</f>
        <v/>
      </c>
      <c r="M30" s="128" t="str">
        <f aca="false">IFERROR(stern!L30/GAMSstern!L30,"")</f>
        <v/>
      </c>
      <c r="N30" s="128" t="str">
        <f aca="false">IFERROR(stern!M30/GAMSstern!M30,"")</f>
        <v/>
      </c>
      <c r="O30" s="128" t="str">
        <f aca="false">IFERROR(stern!N30/GAMSstern!N30,"")</f>
        <v/>
      </c>
      <c r="P30" s="128" t="str">
        <f aca="false">IFERROR(stern!O30/GAMSstern!O30,"")</f>
        <v/>
      </c>
      <c r="Q30" s="128" t="str">
        <f aca="false">IFERROR(stern!P30/GAMSstern!P30,"")</f>
        <v/>
      </c>
      <c r="R30" s="128" t="str">
        <f aca="false">IFERROR(stern!Q30/GAMSstern!Q30,"")</f>
        <v/>
      </c>
      <c r="S30" s="128" t="str">
        <f aca="false">IFERROR(stern!R30/GAMSstern!R30,"")</f>
        <v/>
      </c>
      <c r="T30" s="128" t="str">
        <f aca="false">IFERROR(stern!S30/GAMSstern!S30,"")</f>
        <v/>
      </c>
      <c r="U30" s="128" t="str">
        <f aca="false">IFERROR(stern!T30/GAMSstern!T30,"")</f>
        <v/>
      </c>
      <c r="V30" s="128" t="str">
        <f aca="false">IFERROR(stern!U30/GAMSstern!U30,"")</f>
        <v/>
      </c>
      <c r="W30" s="128" t="str">
        <f aca="false">IFERROR(stern!V30/GAMSstern!V30,"")</f>
        <v/>
      </c>
      <c r="X30" s="128" t="str">
        <f aca="false">IFERROR(stern!W30/GAMSstern!W30,"")</f>
        <v/>
      </c>
      <c r="Y30" s="128" t="str">
        <f aca="false">IFERROR(stern!X30/GAMSstern!X30,"")</f>
        <v/>
      </c>
      <c r="Z30" s="128" t="str">
        <f aca="false">IFERROR(stern!Y30/GAMSstern!Y30,"")</f>
        <v/>
      </c>
      <c r="AA30" s="128" t="str">
        <f aca="false">IFERROR(stern!Z30/GAMSstern!Z30,"")</f>
        <v/>
      </c>
      <c r="AB30" s="128" t="str">
        <f aca="false">IFERROR(stern!AA30/GAMSstern!AA30,"")</f>
        <v/>
      </c>
      <c r="AC30" s="128" t="str">
        <f aca="false">IFERROR(stern!AB30/GAMSstern!AB30,"")</f>
        <v/>
      </c>
      <c r="AD30" s="128" t="str">
        <f aca="false">IFERROR(stern!AC30/GAMSstern!AC30,"")</f>
        <v/>
      </c>
      <c r="AE30" s="128" t="str">
        <f aca="false">IFERROR(stern!AD30/GAMSstern!AD30,"")</f>
        <v/>
      </c>
      <c r="AF30" s="128" t="str">
        <f aca="false">IFERROR(stern!AE30/GAMSstern!AE30,"")</f>
        <v/>
      </c>
      <c r="AG30" s="128" t="str">
        <f aca="false">IFERROR(stern!AF30/GAMSstern!AF30,"")</f>
        <v/>
      </c>
      <c r="AH30" s="128" t="str">
        <f aca="false">IFERROR(stern!AG30/GAMSstern!AG30,"")</f>
        <v/>
      </c>
      <c r="AI30" s="128" t="str">
        <f aca="false">IFERROR(stern!AH30/GAMSstern!AH30,"")</f>
        <v/>
      </c>
      <c r="AJ30" s="128" t="str">
        <f aca="false">IFERROR(stern!AI30/GAMSstern!AI30,"")</f>
        <v/>
      </c>
      <c r="AK30" s="128" t="str">
        <f aca="false">IFERROR(stern!AJ30/GAMSstern!AJ30,"")</f>
        <v/>
      </c>
      <c r="AL30" s="128" t="str">
        <f aca="false">IFERROR(stern!AK30/GAMSstern!AK30,"")</f>
        <v/>
      </c>
      <c r="AM30" s="128" t="str">
        <f aca="false">IFERROR(stern!AL30/GAMSstern!AL30,"")</f>
        <v/>
      </c>
      <c r="AN30" s="128" t="str">
        <f aca="false">IFERROR(stern!AM30/GAMSstern!AM30,"")</f>
        <v/>
      </c>
      <c r="AO30" s="128" t="str">
        <f aca="false">IFERROR(stern!AN30/GAMSstern!AN30,"")</f>
        <v/>
      </c>
      <c r="AP30" s="128" t="str">
        <f aca="false">IFERROR(stern!AO30/GAMSstern!AO30,"")</f>
        <v/>
      </c>
      <c r="AQ30" s="128" t="str">
        <f aca="false">IFERROR(stern!AP30/GAMSstern!AP30,"")</f>
        <v/>
      </c>
      <c r="AR30" s="128" t="str">
        <f aca="false">IFERROR(stern!AQ30/GAMSstern!AQ30,"")</f>
        <v/>
      </c>
      <c r="AS30" s="128" t="str">
        <f aca="false">IFERROR(stern!AR30/GAMSstern!AR30,"")</f>
        <v/>
      </c>
      <c r="AT30" s="128" t="str">
        <f aca="false">IFERROR(stern!AS30/GAMSstern!AS30,"")</f>
        <v/>
      </c>
      <c r="AU30" s="128" t="str">
        <f aca="false">IFERROR(stern!AT30/GAMSstern!AT30,"")</f>
        <v/>
      </c>
      <c r="AV30" s="128" t="str">
        <f aca="false">IFERROR(stern!AU30/GAMSstern!AU30,"")</f>
        <v/>
      </c>
      <c r="AW30" s="128" t="str">
        <f aca="false">IFERROR(stern!AV30/GAMSstern!AV30,"")</f>
        <v/>
      </c>
      <c r="AX30" s="128" t="str">
        <f aca="false">IFERROR(stern!AW30/GAMSstern!AW30,"")</f>
        <v/>
      </c>
      <c r="AY30" s="128" t="str">
        <f aca="false">IFERROR(stern!AX30/GAMSstern!AX30,"")</f>
        <v/>
      </c>
      <c r="AZ30" s="128" t="str">
        <f aca="false">IFERROR(stern!AY30/GAMSstern!AY30,"")</f>
        <v/>
      </c>
      <c r="BA30" s="128" t="str">
        <f aca="false">IFERROR(stern!AZ30/GAMSstern!AZ30,"")</f>
        <v/>
      </c>
      <c r="BB30" s="128" t="str">
        <f aca="false">IFERROR(stern!BA30/GAMSstern!BA30,"")</f>
        <v/>
      </c>
      <c r="BC30" s="128" t="str">
        <f aca="false">IFERROR(stern!BB30/GAMSstern!BB30,"")</f>
        <v/>
      </c>
      <c r="BD30" s="128" t="str">
        <f aca="false">IFERROR(stern!BC30/GAMSstern!BC30,"")</f>
        <v/>
      </c>
      <c r="BE30" s="128" t="str">
        <f aca="false">IFERROR(stern!BD30/GAMSstern!BD30,"")</f>
        <v/>
      </c>
      <c r="BF30" s="128" t="str">
        <f aca="false">IFERROR(stern!BE30/GAMSstern!BE30,"")</f>
        <v/>
      </c>
      <c r="BG30" s="128" t="str">
        <f aca="false">IFERROR(stern!BF30/GAMSstern!BF30,"")</f>
        <v/>
      </c>
      <c r="BH30" s="128" t="str">
        <f aca="false">IFERROR(stern!BG30/GAMSstern!BG30,"")</f>
        <v/>
      </c>
      <c r="BI30" s="128" t="str">
        <f aca="false">IFERROR(stern!BH30/GAMSstern!BH30,"")</f>
        <v/>
      </c>
      <c r="BJ30" s="128" t="str">
        <f aca="false">IFERROR(stern!BI30/GAMSstern!BI30,"")</f>
        <v/>
      </c>
    </row>
    <row r="31" customFormat="false" ht="12.75" hidden="false" customHeight="false" outlineLevel="0" collapsed="false">
      <c r="A31" s="0" t="str">
        <f aca="false">stern!A31</f>
        <v>ABATEMENT COST</v>
      </c>
      <c r="B31" s="0" t="str">
        <f aca="false">GAMSbase!A31</f>
        <v>* ABATEMENT COST</v>
      </c>
      <c r="C31" s="128" t="str">
        <f aca="false">IFERROR(stern!B31/GAMSstern!B31,"")</f>
        <v/>
      </c>
      <c r="D31" s="128" t="str">
        <f aca="false">IFERROR(stern!C31/GAMSstern!C31,"")</f>
        <v/>
      </c>
      <c r="E31" s="128" t="str">
        <f aca="false">IFERROR(stern!D31/GAMSstern!D31,"")</f>
        <v/>
      </c>
      <c r="F31" s="128" t="str">
        <f aca="false">IFERROR(stern!E31/GAMSstern!E31,"")</f>
        <v/>
      </c>
      <c r="G31" s="128" t="str">
        <f aca="false">IFERROR(stern!F31/GAMSstern!F31,"")</f>
        <v/>
      </c>
      <c r="H31" s="128" t="str">
        <f aca="false">IFERROR(stern!G31/GAMSstern!G31,"")</f>
        <v/>
      </c>
      <c r="I31" s="128" t="str">
        <f aca="false">IFERROR(stern!H31/GAMSstern!H31,"")</f>
        <v/>
      </c>
      <c r="J31" s="128" t="str">
        <f aca="false">IFERROR(stern!I31/GAMSstern!I31,"")</f>
        <v/>
      </c>
      <c r="K31" s="128" t="str">
        <f aca="false">IFERROR(stern!J31/GAMSstern!J31,"")</f>
        <v/>
      </c>
      <c r="L31" s="128" t="str">
        <f aca="false">IFERROR(stern!K31/GAMSstern!K31,"")</f>
        <v/>
      </c>
      <c r="M31" s="128" t="str">
        <f aca="false">IFERROR(stern!L31/GAMSstern!L31,"")</f>
        <v/>
      </c>
      <c r="N31" s="128" t="str">
        <f aca="false">IFERROR(stern!M31/GAMSstern!M31,"")</f>
        <v/>
      </c>
      <c r="O31" s="128" t="str">
        <f aca="false">IFERROR(stern!N31/GAMSstern!N31,"")</f>
        <v/>
      </c>
      <c r="P31" s="128" t="str">
        <f aca="false">IFERROR(stern!O31/GAMSstern!O31,"")</f>
        <v/>
      </c>
      <c r="Q31" s="128" t="str">
        <f aca="false">IFERROR(stern!P31/GAMSstern!P31,"")</f>
        <v/>
      </c>
      <c r="R31" s="128" t="str">
        <f aca="false">IFERROR(stern!Q31/GAMSstern!Q31,"")</f>
        <v/>
      </c>
      <c r="S31" s="128" t="str">
        <f aca="false">IFERROR(stern!R31/GAMSstern!R31,"")</f>
        <v/>
      </c>
      <c r="T31" s="128" t="str">
        <f aca="false">IFERROR(stern!S31/GAMSstern!S31,"")</f>
        <v/>
      </c>
      <c r="U31" s="128" t="str">
        <f aca="false">IFERROR(stern!T31/GAMSstern!T31,"")</f>
        <v/>
      </c>
      <c r="V31" s="128" t="str">
        <f aca="false">IFERROR(stern!U31/GAMSstern!U31,"")</f>
        <v/>
      </c>
      <c r="W31" s="128" t="str">
        <f aca="false">IFERROR(stern!V31/GAMSstern!V31,"")</f>
        <v/>
      </c>
      <c r="X31" s="128" t="str">
        <f aca="false">IFERROR(stern!W31/GAMSstern!W31,"")</f>
        <v/>
      </c>
      <c r="Y31" s="128" t="str">
        <f aca="false">IFERROR(stern!X31/GAMSstern!X31,"")</f>
        <v/>
      </c>
      <c r="Z31" s="128" t="str">
        <f aca="false">IFERROR(stern!Y31/GAMSstern!Y31,"")</f>
        <v/>
      </c>
      <c r="AA31" s="128" t="str">
        <f aca="false">IFERROR(stern!Z31/GAMSstern!Z31,"")</f>
        <v/>
      </c>
      <c r="AB31" s="128" t="str">
        <f aca="false">IFERROR(stern!AA31/GAMSstern!AA31,"")</f>
        <v/>
      </c>
      <c r="AC31" s="128" t="str">
        <f aca="false">IFERROR(stern!AB31/GAMSstern!AB31,"")</f>
        <v/>
      </c>
      <c r="AD31" s="128" t="str">
        <f aca="false">IFERROR(stern!AC31/GAMSstern!AC31,"")</f>
        <v/>
      </c>
      <c r="AE31" s="128" t="str">
        <f aca="false">IFERROR(stern!AD31/GAMSstern!AD31,"")</f>
        <v/>
      </c>
      <c r="AF31" s="128" t="str">
        <f aca="false">IFERROR(stern!AE31/GAMSstern!AE31,"")</f>
        <v/>
      </c>
      <c r="AG31" s="128" t="str">
        <f aca="false">IFERROR(stern!AF31/GAMSstern!AF31,"")</f>
        <v/>
      </c>
      <c r="AH31" s="128" t="str">
        <f aca="false">IFERROR(stern!AG31/GAMSstern!AG31,"")</f>
        <v/>
      </c>
      <c r="AI31" s="128" t="str">
        <f aca="false">IFERROR(stern!AH31/GAMSstern!AH31,"")</f>
        <v/>
      </c>
      <c r="AJ31" s="128" t="str">
        <f aca="false">IFERROR(stern!AI31/GAMSstern!AI31,"")</f>
        <v/>
      </c>
      <c r="AK31" s="128" t="str">
        <f aca="false">IFERROR(stern!AJ31/GAMSstern!AJ31,"")</f>
        <v/>
      </c>
      <c r="AL31" s="128" t="str">
        <f aca="false">IFERROR(stern!AK31/GAMSstern!AK31,"")</f>
        <v/>
      </c>
      <c r="AM31" s="128" t="str">
        <f aca="false">IFERROR(stern!AL31/GAMSstern!AL31,"")</f>
        <v/>
      </c>
      <c r="AN31" s="128" t="str">
        <f aca="false">IFERROR(stern!AM31/GAMSstern!AM31,"")</f>
        <v/>
      </c>
      <c r="AO31" s="128" t="str">
        <f aca="false">IFERROR(stern!AN31/GAMSstern!AN31,"")</f>
        <v/>
      </c>
      <c r="AP31" s="128" t="str">
        <f aca="false">IFERROR(stern!AO31/GAMSstern!AO31,"")</f>
        <v/>
      </c>
      <c r="AQ31" s="128" t="str">
        <f aca="false">IFERROR(stern!AP31/GAMSstern!AP31,"")</f>
        <v/>
      </c>
      <c r="AR31" s="128" t="str">
        <f aca="false">IFERROR(stern!AQ31/GAMSstern!AQ31,"")</f>
        <v/>
      </c>
      <c r="AS31" s="128" t="str">
        <f aca="false">IFERROR(stern!AR31/GAMSstern!AR31,"")</f>
        <v/>
      </c>
      <c r="AT31" s="128" t="str">
        <f aca="false">IFERROR(stern!AS31/GAMSstern!AS31,"")</f>
        <v/>
      </c>
      <c r="AU31" s="128" t="str">
        <f aca="false">IFERROR(stern!AT31/GAMSstern!AT31,"")</f>
        <v/>
      </c>
      <c r="AV31" s="128" t="str">
        <f aca="false">IFERROR(stern!AU31/GAMSstern!AU31,"")</f>
        <v/>
      </c>
      <c r="AW31" s="128" t="str">
        <f aca="false">IFERROR(stern!AV31/GAMSstern!AV31,"")</f>
        <v/>
      </c>
      <c r="AX31" s="128" t="str">
        <f aca="false">IFERROR(stern!AW31/GAMSstern!AW31,"")</f>
        <v/>
      </c>
      <c r="AY31" s="128" t="str">
        <f aca="false">IFERROR(stern!AX31/GAMSstern!AX31,"")</f>
        <v/>
      </c>
      <c r="AZ31" s="128" t="str">
        <f aca="false">IFERROR(stern!AY31/GAMSstern!AY31,"")</f>
        <v/>
      </c>
      <c r="BA31" s="128" t="str">
        <f aca="false">IFERROR(stern!AZ31/GAMSstern!AZ31,"")</f>
        <v/>
      </c>
      <c r="BB31" s="128" t="str">
        <f aca="false">IFERROR(stern!BA31/GAMSstern!BA31,"")</f>
        <v/>
      </c>
      <c r="BC31" s="128" t="str">
        <f aca="false">IFERROR(stern!BB31/GAMSstern!BB31,"")</f>
        <v/>
      </c>
      <c r="BD31" s="128" t="str">
        <f aca="false">IFERROR(stern!BC31/GAMSstern!BC31,"")</f>
        <v/>
      </c>
      <c r="BE31" s="128" t="str">
        <f aca="false">IFERROR(stern!BD31/GAMSstern!BD31,"")</f>
        <v/>
      </c>
      <c r="BF31" s="128" t="str">
        <f aca="false">IFERROR(stern!BE31/GAMSstern!BE31,"")</f>
        <v/>
      </c>
      <c r="BG31" s="128" t="str">
        <f aca="false">IFERROR(stern!BF31/GAMSstern!BF31,"")</f>
        <v/>
      </c>
      <c r="BH31" s="128" t="str">
        <f aca="false">IFERROR(stern!BG31/GAMSstern!BG31,"")</f>
        <v/>
      </c>
      <c r="BI31" s="128" t="str">
        <f aca="false">IFERROR(stern!BH31/GAMSstern!BH31,"")</f>
        <v/>
      </c>
      <c r="BJ31" s="128" t="str">
        <f aca="false">IFERROR(stern!BI31/GAMSstern!BI31,"")</f>
        <v/>
      </c>
    </row>
    <row r="32" customFormat="false" ht="12.75" hidden="false" customHeight="false" outlineLevel="0" collapsed="false">
      <c r="A32" s="0" t="str">
        <f aca="false">stern!A32</f>
        <v>Abatement cost function coefficient</v>
      </c>
      <c r="B32" s="0" t="str">
        <f aca="false">GAMSbase!A32</f>
        <v>Abatement cost function coefficient</v>
      </c>
      <c r="C32" s="128" t="n">
        <f aca="false">IFERROR(stern!B32/GAMSstern!B32,"")</f>
        <v>1.0000000004108</v>
      </c>
      <c r="D32" s="128" t="n">
        <f aca="false">IFERROR(stern!C32/GAMSstern!C32,"")</f>
        <v>0.999999999713501</v>
      </c>
      <c r="E32" s="128" t="n">
        <f aca="false">IFERROR(stern!D32/GAMSstern!D32,"")</f>
        <v>0.999999999531788</v>
      </c>
      <c r="F32" s="128" t="n">
        <f aca="false">IFERROR(stern!E32/GAMSstern!E32,"")</f>
        <v>0.999999999598891</v>
      </c>
      <c r="G32" s="128" t="n">
        <f aca="false">IFERROR(stern!F32/GAMSstern!F32,"")</f>
        <v>1.00000000000697</v>
      </c>
      <c r="H32" s="128" t="n">
        <f aca="false">IFERROR(stern!G32/GAMSstern!G32,"")</f>
        <v>0.999999999945111</v>
      </c>
      <c r="I32" s="128" t="n">
        <f aca="false">IFERROR(stern!H32/GAMSstern!H32,"")</f>
        <v>1.0000000005338</v>
      </c>
      <c r="J32" s="128" t="n">
        <f aca="false">IFERROR(stern!I32/GAMSstern!I32,"")</f>
        <v>1.00000000098005</v>
      </c>
      <c r="K32" s="128" t="n">
        <f aca="false">IFERROR(stern!J32/GAMSstern!J32,"")</f>
        <v>1.00000000061223</v>
      </c>
      <c r="L32" s="128" t="n">
        <f aca="false">IFERROR(stern!K32/GAMSstern!K32,"")</f>
        <v>1.00000000006009</v>
      </c>
      <c r="M32" s="128" t="n">
        <f aca="false">IFERROR(stern!L32/GAMSstern!L32,"")</f>
        <v>0.999999999456463</v>
      </c>
      <c r="N32" s="128" t="n">
        <f aca="false">IFERROR(stern!M32/GAMSstern!M32,"")</f>
        <v>1.00000000064396</v>
      </c>
      <c r="O32" s="128" t="n">
        <f aca="false">IFERROR(stern!N32/GAMSstern!N32,"")</f>
        <v>0.999999999700034</v>
      </c>
      <c r="P32" s="128" t="n">
        <f aca="false">IFERROR(stern!O32/GAMSstern!O32,"")</f>
        <v>1.00000000079717</v>
      </c>
      <c r="Q32" s="128" t="n">
        <f aca="false">IFERROR(stern!P32/GAMSstern!P32,"")</f>
        <v>1.0000000018432</v>
      </c>
      <c r="R32" s="128" t="n">
        <f aca="false">IFERROR(stern!Q32/GAMSstern!Q32,"")</f>
        <v>1.00000000190813</v>
      </c>
      <c r="S32" s="128" t="n">
        <f aca="false">IFERROR(stern!R32/GAMSstern!R32,"")</f>
        <v>0.9999999981207</v>
      </c>
      <c r="T32" s="128" t="n">
        <f aca="false">IFERROR(stern!S32/GAMSstern!S32,"")</f>
        <v>1.0000000022017</v>
      </c>
      <c r="U32" s="128" t="n">
        <f aca="false">IFERROR(stern!T32/GAMSstern!T32,"")</f>
        <v>1.00000000200164</v>
      </c>
      <c r="V32" s="128" t="n">
        <f aca="false">IFERROR(stern!U32/GAMSstern!U32,"")</f>
        <v>0.999999998944381</v>
      </c>
      <c r="W32" s="128" t="n">
        <f aca="false">IFERROR(stern!V32/GAMSstern!V32,"")</f>
        <v>1.00000000258942</v>
      </c>
      <c r="X32" s="128" t="n">
        <f aca="false">IFERROR(stern!W32/GAMSstern!W32,"")</f>
        <v>1.00000000308622</v>
      </c>
      <c r="Y32" s="128" t="n">
        <f aca="false">IFERROR(stern!X32/GAMSstern!X32,"")</f>
        <v>1.00000000148019</v>
      </c>
      <c r="Z32" s="128" t="n">
        <f aca="false">IFERROR(stern!Y32/GAMSstern!Y32,"")</f>
        <v>1.00000000146</v>
      </c>
      <c r="AA32" s="128" t="n">
        <f aca="false">IFERROR(stern!Z32/GAMSstern!Z32,"")</f>
        <v>0.999999997692761</v>
      </c>
      <c r="AB32" s="128" t="n">
        <f aca="false">IFERROR(stern!AA32/GAMSstern!AA32,"")</f>
        <v>0.999999998110208</v>
      </c>
      <c r="AC32" s="128" t="n">
        <f aca="false">IFERROR(stern!AB32/GAMSstern!AB32,"")</f>
        <v>0.999999995925508</v>
      </c>
      <c r="AD32" s="128" t="n">
        <f aca="false">IFERROR(stern!AC32/GAMSstern!AC32,"")</f>
        <v>0.999999995305052</v>
      </c>
      <c r="AE32" s="128" t="n">
        <f aca="false">IFERROR(stern!AD32/GAMSstern!AD32,"")</f>
        <v>0.999999996587481</v>
      </c>
      <c r="AF32" s="128" t="n">
        <f aca="false">IFERROR(stern!AE32/GAMSstern!AE32,"")</f>
        <v>1.00000000201043</v>
      </c>
      <c r="AG32" s="128" t="n">
        <f aca="false">IFERROR(stern!AF32/GAMSstern!AF32,"")</f>
        <v>1.00000000549168</v>
      </c>
      <c r="AH32" s="128" t="n">
        <f aca="false">IFERROR(stern!AG32/GAMSstern!AG32,"")</f>
        <v>1.00000000405106</v>
      </c>
      <c r="AI32" s="128" t="n">
        <f aca="false">IFERROR(stern!AH32/GAMSstern!AH32,"")</f>
        <v>1.00000000615468</v>
      </c>
      <c r="AJ32" s="128" t="n">
        <f aca="false">IFERROR(stern!AI32/GAMSstern!AI32,"")</f>
        <v>0.99999999699843</v>
      </c>
      <c r="AK32" s="128" t="n">
        <f aca="false">IFERROR(stern!AJ32/GAMSstern!AJ32,"")</f>
        <v>1.00000000265437</v>
      </c>
      <c r="AL32" s="128" t="n">
        <f aca="false">IFERROR(stern!AK32/GAMSstern!AK32,"")</f>
        <v>0.99999999717324</v>
      </c>
      <c r="AM32" s="128" t="n">
        <f aca="false">IFERROR(stern!AL32/GAMSstern!AL32,"")</f>
        <v>0.999999991136215</v>
      </c>
      <c r="AN32" s="128" t="n">
        <f aca="false">IFERROR(stern!AM32/GAMSstern!AM32,"")</f>
        <v>0.999999989896175</v>
      </c>
      <c r="AO32" s="128" t="n">
        <f aca="false">IFERROR(stern!AN32/GAMSstern!AN32,"")</f>
        <v>0.999999992962737</v>
      </c>
      <c r="AP32" s="128" t="n">
        <f aca="false">IFERROR(stern!AO32/GAMSstern!AO32,"")</f>
        <v>0.999999993469773</v>
      </c>
      <c r="AQ32" s="128" t="n">
        <f aca="false">IFERROR(stern!AP32/GAMSstern!AP32,"")</f>
        <v>1.00000000957431</v>
      </c>
      <c r="AR32" s="128" t="n">
        <f aca="false">IFERROR(stern!AQ32/GAMSstern!AQ32,"")</f>
        <v>1.00000001088676</v>
      </c>
      <c r="AS32" s="128" t="n">
        <f aca="false">IFERROR(stern!AR32/GAMSstern!AR32,"")</f>
        <v>1.00000001282</v>
      </c>
      <c r="AT32" s="128" t="n">
        <f aca="false">IFERROR(stern!AS32/GAMSstern!AS32,"")</f>
        <v>1.00000001141223</v>
      </c>
      <c r="AU32" s="128" t="n">
        <f aca="false">IFERROR(stern!AT32/GAMSstern!AT32,"")</f>
        <v>1.00000001540154</v>
      </c>
      <c r="AV32" s="128" t="n">
        <f aca="false">IFERROR(stern!AU32/GAMSstern!AU32,"")</f>
        <v>1.00000000279493</v>
      </c>
      <c r="AW32" s="128" t="n">
        <f aca="false">IFERROR(stern!AV32/GAMSstern!AV32,"")</f>
        <v>1.00000000744903</v>
      </c>
      <c r="AX32" s="128" t="n">
        <f aca="false">IFERROR(stern!AW32/GAMSstern!AW32,"")</f>
        <v>0.999999987829702</v>
      </c>
      <c r="AY32" s="128" t="n">
        <f aca="false">IFERROR(stern!AX32/GAMSstern!AX32,"")</f>
        <v>0.999999987728021</v>
      </c>
      <c r="AZ32" s="128" t="n">
        <f aca="false">IFERROR(stern!AY32/GAMSstern!AY32,"")</f>
        <v>0.999999999666561</v>
      </c>
      <c r="BA32" s="128" t="n">
        <f aca="false">IFERROR(stern!AZ32/GAMSstern!AZ32,"")</f>
        <v>0.999999988471136</v>
      </c>
      <c r="BB32" s="128" t="n">
        <f aca="false">IFERROR(stern!BA32/GAMSstern!BA32,"")</f>
        <v>0.999999994730722</v>
      </c>
      <c r="BC32" s="128" t="n">
        <f aca="false">IFERROR(stern!BB32/GAMSstern!BB32,"")</f>
        <v>1.00000000867122</v>
      </c>
      <c r="BD32" s="128" t="n">
        <f aca="false">IFERROR(stern!BC32/GAMSstern!BC32,"")</f>
        <v>1.0000000107499</v>
      </c>
      <c r="BE32" s="128" t="n">
        <f aca="false">IFERROR(stern!BD32/GAMSstern!BD32,"")</f>
        <v>1.00000000555899</v>
      </c>
      <c r="BF32" s="128" t="n">
        <f aca="false">IFERROR(stern!BE32/GAMSstern!BE32,"")</f>
        <v>1.00000002811409</v>
      </c>
      <c r="BG32" s="128" t="n">
        <f aca="false">IFERROR(stern!BF32/GAMSstern!BF32,"")</f>
        <v>1.00000002270843</v>
      </c>
      <c r="BH32" s="128" t="n">
        <f aca="false">IFERROR(stern!BG32/GAMSstern!BG32,"")</f>
        <v>0.999999975375344</v>
      </c>
      <c r="BI32" s="128" t="n">
        <f aca="false">IFERROR(stern!BH32/GAMSstern!BH32,"")</f>
        <v>1.00000001286141</v>
      </c>
      <c r="BJ32" s="128" t="n">
        <f aca="false">IFERROR(stern!BI32/GAMSstern!BI32,"")</f>
        <v>0.999999999958743</v>
      </c>
    </row>
    <row r="33" customFormat="false" ht="12.75" hidden="false" customHeight="false" outlineLevel="0" collapsed="false">
      <c r="A33" s="0" t="str">
        <f aca="false">stern!A33</f>
        <v>   Price of backstop technology (1000$ per tC)</v>
      </c>
      <c r="B33" s="0" t="str">
        <f aca="false">GAMSbase!A33</f>
        <v> Price of Backstop Technology (1000 USD per ton C)</v>
      </c>
      <c r="C33" s="128" t="n">
        <f aca="false">IFERROR(stern!B33/GAMSstern!B33,"")</f>
        <v>1</v>
      </c>
      <c r="D33" s="128" t="str">
        <f aca="false">IFERROR(stern!C33/GAMSstern!C33,"")</f>
        <v/>
      </c>
      <c r="E33" s="128" t="str">
        <f aca="false">IFERROR(stern!D33/GAMSstern!D33,"")</f>
        <v/>
      </c>
      <c r="F33" s="128" t="str">
        <f aca="false">IFERROR(stern!E33/GAMSstern!E33,"")</f>
        <v/>
      </c>
      <c r="G33" s="128" t="str">
        <f aca="false">IFERROR(stern!F33/GAMSstern!F33,"")</f>
        <v/>
      </c>
      <c r="H33" s="128" t="str">
        <f aca="false">IFERROR(stern!G33/GAMSstern!G33,"")</f>
        <v/>
      </c>
      <c r="I33" s="128" t="str">
        <f aca="false">IFERROR(stern!H33/GAMSstern!H33,"")</f>
        <v/>
      </c>
      <c r="J33" s="128" t="str">
        <f aca="false">IFERROR(stern!I33/GAMSstern!I33,"")</f>
        <v/>
      </c>
      <c r="K33" s="128" t="str">
        <f aca="false">IFERROR(stern!J33/GAMSstern!J33,"")</f>
        <v/>
      </c>
      <c r="L33" s="128" t="str">
        <f aca="false">IFERROR(stern!K33/GAMSstern!K33,"")</f>
        <v/>
      </c>
      <c r="M33" s="128" t="str">
        <f aca="false">IFERROR(stern!L33/GAMSstern!L33,"")</f>
        <v/>
      </c>
      <c r="N33" s="128" t="str">
        <f aca="false">IFERROR(stern!M33/GAMSstern!M33,"")</f>
        <v/>
      </c>
      <c r="O33" s="128" t="str">
        <f aca="false">IFERROR(stern!N33/GAMSstern!N33,"")</f>
        <v/>
      </c>
      <c r="P33" s="128" t="str">
        <f aca="false">IFERROR(stern!O33/GAMSstern!O33,"")</f>
        <v/>
      </c>
      <c r="Q33" s="128" t="str">
        <f aca="false">IFERROR(stern!P33/GAMSstern!P33,"")</f>
        <v/>
      </c>
      <c r="R33" s="128" t="str">
        <f aca="false">IFERROR(stern!Q33/GAMSstern!Q33,"")</f>
        <v/>
      </c>
      <c r="S33" s="128" t="str">
        <f aca="false">IFERROR(stern!R33/GAMSstern!R33,"")</f>
        <v/>
      </c>
      <c r="T33" s="128" t="str">
        <f aca="false">IFERROR(stern!S33/GAMSstern!S33,"")</f>
        <v/>
      </c>
      <c r="U33" s="128" t="str">
        <f aca="false">IFERROR(stern!T33/GAMSstern!T33,"")</f>
        <v/>
      </c>
      <c r="V33" s="128" t="str">
        <f aca="false">IFERROR(stern!U33/GAMSstern!U33,"")</f>
        <v/>
      </c>
      <c r="W33" s="128" t="str">
        <f aca="false">IFERROR(stern!V33/GAMSstern!V33,"")</f>
        <v/>
      </c>
      <c r="X33" s="128" t="str">
        <f aca="false">IFERROR(stern!W33/GAMSstern!W33,"")</f>
        <v/>
      </c>
      <c r="Y33" s="128" t="str">
        <f aca="false">IFERROR(stern!X33/GAMSstern!X33,"")</f>
        <v/>
      </c>
      <c r="Z33" s="128" t="str">
        <f aca="false">IFERROR(stern!Y33/GAMSstern!Y33,"")</f>
        <v/>
      </c>
      <c r="AA33" s="128" t="str">
        <f aca="false">IFERROR(stern!Z33/GAMSstern!Z33,"")</f>
        <v/>
      </c>
      <c r="AB33" s="128" t="str">
        <f aca="false">IFERROR(stern!AA33/GAMSstern!AA33,"")</f>
        <v/>
      </c>
      <c r="AC33" s="128" t="str">
        <f aca="false">IFERROR(stern!AB33/GAMSstern!AB33,"")</f>
        <v/>
      </c>
      <c r="AD33" s="128" t="str">
        <f aca="false">IFERROR(stern!AC33/GAMSstern!AC33,"")</f>
        <v/>
      </c>
      <c r="AE33" s="128" t="str">
        <f aca="false">IFERROR(stern!AD33/GAMSstern!AD33,"")</f>
        <v/>
      </c>
      <c r="AF33" s="128" t="str">
        <f aca="false">IFERROR(stern!AE33/GAMSstern!AE33,"")</f>
        <v/>
      </c>
      <c r="AG33" s="128" t="str">
        <f aca="false">IFERROR(stern!AF33/GAMSstern!AF33,"")</f>
        <v/>
      </c>
      <c r="AH33" s="128" t="str">
        <f aca="false">IFERROR(stern!AG33/GAMSstern!AG33,"")</f>
        <v/>
      </c>
      <c r="AI33" s="128" t="str">
        <f aca="false">IFERROR(stern!AH33/GAMSstern!AH33,"")</f>
        <v/>
      </c>
      <c r="AJ33" s="128" t="str">
        <f aca="false">IFERROR(stern!AI33/GAMSstern!AI33,"")</f>
        <v/>
      </c>
      <c r="AK33" s="128" t="str">
        <f aca="false">IFERROR(stern!AJ33/GAMSstern!AJ33,"")</f>
        <v/>
      </c>
      <c r="AL33" s="128" t="str">
        <f aca="false">IFERROR(stern!AK33/GAMSstern!AK33,"")</f>
        <v/>
      </c>
      <c r="AM33" s="128" t="str">
        <f aca="false">IFERROR(stern!AL33/GAMSstern!AL33,"")</f>
        <v/>
      </c>
      <c r="AN33" s="128" t="str">
        <f aca="false">IFERROR(stern!AM33/GAMSstern!AM33,"")</f>
        <v/>
      </c>
      <c r="AO33" s="128" t="str">
        <f aca="false">IFERROR(stern!AN33/GAMSstern!AN33,"")</f>
        <v/>
      </c>
      <c r="AP33" s="128" t="str">
        <f aca="false">IFERROR(stern!AO33/GAMSstern!AO33,"")</f>
        <v/>
      </c>
      <c r="AQ33" s="128" t="str">
        <f aca="false">IFERROR(stern!AP33/GAMSstern!AP33,"")</f>
        <v/>
      </c>
      <c r="AR33" s="128" t="str">
        <f aca="false">IFERROR(stern!AQ33/GAMSstern!AQ33,"")</f>
        <v/>
      </c>
      <c r="AS33" s="128" t="str">
        <f aca="false">IFERROR(stern!AR33/GAMSstern!AR33,"")</f>
        <v/>
      </c>
      <c r="AT33" s="128" t="str">
        <f aca="false">IFERROR(stern!AS33/GAMSstern!AS33,"")</f>
        <v/>
      </c>
      <c r="AU33" s="128" t="str">
        <f aca="false">IFERROR(stern!AT33/GAMSstern!AT33,"")</f>
        <v/>
      </c>
      <c r="AV33" s="128" t="str">
        <f aca="false">IFERROR(stern!AU33/GAMSstern!AU33,"")</f>
        <v/>
      </c>
      <c r="AW33" s="128" t="str">
        <f aca="false">IFERROR(stern!AV33/GAMSstern!AV33,"")</f>
        <v/>
      </c>
      <c r="AX33" s="128" t="str">
        <f aca="false">IFERROR(stern!AW33/GAMSstern!AW33,"")</f>
        <v/>
      </c>
      <c r="AY33" s="128" t="str">
        <f aca="false">IFERROR(stern!AX33/GAMSstern!AX33,"")</f>
        <v/>
      </c>
      <c r="AZ33" s="128" t="str">
        <f aca="false">IFERROR(stern!AY33/GAMSstern!AY33,"")</f>
        <v/>
      </c>
      <c r="BA33" s="128" t="str">
        <f aca="false">IFERROR(stern!AZ33/GAMSstern!AZ33,"")</f>
        <v/>
      </c>
      <c r="BB33" s="128" t="str">
        <f aca="false">IFERROR(stern!BA33/GAMSstern!BA33,"")</f>
        <v/>
      </c>
      <c r="BC33" s="128" t="str">
        <f aca="false">IFERROR(stern!BB33/GAMSstern!BB33,"")</f>
        <v/>
      </c>
      <c r="BD33" s="128" t="str">
        <f aca="false">IFERROR(stern!BC33/GAMSstern!BC33,"")</f>
        <v/>
      </c>
      <c r="BE33" s="128" t="str">
        <f aca="false">IFERROR(stern!BD33/GAMSstern!BD33,"")</f>
        <v/>
      </c>
      <c r="BF33" s="128" t="str">
        <f aca="false">IFERROR(stern!BE33/GAMSstern!BE33,"")</f>
        <v/>
      </c>
      <c r="BG33" s="128" t="str">
        <f aca="false">IFERROR(stern!BF33/GAMSstern!BF33,"")</f>
        <v/>
      </c>
      <c r="BH33" s="128" t="str">
        <f aca="false">IFERROR(stern!BG33/GAMSstern!BG33,"")</f>
        <v/>
      </c>
      <c r="BI33" s="128" t="str">
        <f aca="false">IFERROR(stern!BH33/GAMSstern!BH33,"")</f>
        <v/>
      </c>
      <c r="BJ33" s="128" t="str">
        <f aca="false">IFERROR(stern!BI33/GAMSstern!BI33,"")</f>
        <v/>
      </c>
    </row>
    <row r="34" customFormat="false" ht="12.75" hidden="false" customHeight="false" outlineLevel="0" collapsed="false">
      <c r="A34" s="0" t="str">
        <f aca="false">stern!A34</f>
        <v>Backstop price (1000$ per ton CO2)</v>
      </c>
      <c r="B34" s="0" t="str">
        <f aca="false">GAMSbase!A34</f>
        <v> Backstop Price (1000 USD per ton CO2)</v>
      </c>
      <c r="C34" s="128" t="n">
        <f aca="false">IFERROR(stern!B34/GAMSstern!B34,"")</f>
        <v>1</v>
      </c>
      <c r="D34" s="128" t="n">
        <f aca="false">IFERROR(stern!C34/GAMSstern!C34,"")</f>
        <v>1</v>
      </c>
      <c r="E34" s="128" t="n">
        <f aca="false">IFERROR(stern!D34/GAMSstern!D34,"")</f>
        <v>1</v>
      </c>
      <c r="F34" s="128" t="n">
        <f aca="false">IFERROR(stern!E34/GAMSstern!E34,"")</f>
        <v>1</v>
      </c>
      <c r="G34" s="128" t="n">
        <f aca="false">IFERROR(stern!F34/GAMSstern!F34,"")</f>
        <v>1</v>
      </c>
      <c r="H34" s="128" t="n">
        <f aca="false">IFERROR(stern!G34/GAMSstern!G34,"")</f>
        <v>1.00000000000008</v>
      </c>
      <c r="I34" s="128" t="n">
        <f aca="false">IFERROR(stern!H34/GAMSstern!H34,"")</f>
        <v>1.00000000000012</v>
      </c>
      <c r="J34" s="128" t="n">
        <f aca="false">IFERROR(stern!I34/GAMSstern!I34,"")</f>
        <v>1.00000000000006</v>
      </c>
      <c r="K34" s="128" t="n">
        <f aca="false">IFERROR(stern!J34/GAMSstern!J34,"")</f>
        <v>1.00000000000006</v>
      </c>
      <c r="L34" s="128" t="n">
        <f aca="false">IFERROR(stern!K34/GAMSstern!K34,"")</f>
        <v>1.00000000000008</v>
      </c>
      <c r="M34" s="128" t="n">
        <f aca="false">IFERROR(stern!L34/GAMSstern!L34,"")</f>
        <v>1.00000000000005</v>
      </c>
      <c r="N34" s="128" t="n">
        <f aca="false">IFERROR(stern!M34/GAMSstern!M34,"")</f>
        <v>1.00000000000019</v>
      </c>
      <c r="O34" s="128" t="n">
        <f aca="false">IFERROR(stern!N34/GAMSstern!N34,"")</f>
        <v>0.999999999999874</v>
      </c>
      <c r="P34" s="128" t="n">
        <f aca="false">IFERROR(stern!O34/GAMSstern!O34,"")</f>
        <v>0.999999999999833</v>
      </c>
      <c r="Q34" s="128" t="n">
        <f aca="false">IFERROR(stern!P34/GAMSstern!P34,"")</f>
        <v>1.00000000000001</v>
      </c>
      <c r="R34" s="128" t="n">
        <f aca="false">IFERROR(stern!Q34/GAMSstern!Q34,"")</f>
        <v>0.999999999999956</v>
      </c>
      <c r="S34" s="128" t="n">
        <f aca="false">IFERROR(stern!R34/GAMSstern!R34,"")</f>
        <v>1.00000000000017</v>
      </c>
      <c r="T34" s="128" t="n">
        <f aca="false">IFERROR(stern!S34/GAMSstern!S34,"")</f>
        <v>0.999999999999939</v>
      </c>
      <c r="U34" s="128" t="n">
        <f aca="false">IFERROR(stern!T34/GAMSstern!T34,"")</f>
        <v>1.0000000000002</v>
      </c>
      <c r="V34" s="128" t="n">
        <f aca="false">IFERROR(stern!U34/GAMSstern!U34,"")</f>
        <v>1.00000000000004</v>
      </c>
      <c r="W34" s="128" t="n">
        <f aca="false">IFERROR(stern!V34/GAMSstern!V34,"")</f>
        <v>0.999999999999857</v>
      </c>
      <c r="X34" s="128" t="n">
        <f aca="false">IFERROR(stern!W34/GAMSstern!W34,"")</f>
        <v>0.999999999999931</v>
      </c>
      <c r="Y34" s="128" t="n">
        <f aca="false">IFERROR(stern!X34/GAMSstern!X34,"")</f>
        <v>1.00000000000025</v>
      </c>
      <c r="Z34" s="128" t="n">
        <f aca="false">IFERROR(stern!Y34/GAMSstern!Y34,"")</f>
        <v>0.999999999999884</v>
      </c>
      <c r="AA34" s="128" t="n">
        <f aca="false">IFERROR(stern!Z34/GAMSstern!Z34,"")</f>
        <v>1.00000000000026</v>
      </c>
      <c r="AB34" s="128" t="n">
        <f aca="false">IFERROR(stern!AA34/GAMSstern!AA34,"")</f>
        <v>1.00000000000022</v>
      </c>
      <c r="AC34" s="128" t="n">
        <f aca="false">IFERROR(stern!AB34/GAMSstern!AB34,"")</f>
        <v>0.999999999999978</v>
      </c>
      <c r="AD34" s="128" t="n">
        <f aca="false">IFERROR(stern!AC34/GAMSstern!AC34,"")</f>
        <v>1.00000000000024</v>
      </c>
      <c r="AE34" s="128" t="n">
        <f aca="false">IFERROR(stern!AD34/GAMSstern!AD34,"")</f>
        <v>1.00000000000005</v>
      </c>
      <c r="AF34" s="128" t="n">
        <f aca="false">IFERROR(stern!AE34/GAMSstern!AE34,"")</f>
        <v>0.999999999999894</v>
      </c>
      <c r="AG34" s="128" t="n">
        <f aca="false">IFERROR(stern!AF34/GAMSstern!AF34,"")</f>
        <v>0.999999999999956</v>
      </c>
      <c r="AH34" s="128" t="n">
        <f aca="false">IFERROR(stern!AG34/GAMSstern!AG34,"")</f>
        <v>0.99999999999994</v>
      </c>
      <c r="AI34" s="128" t="n">
        <f aca="false">IFERROR(stern!AH34/GAMSstern!AH34,"")</f>
        <v>1.00000000000012</v>
      </c>
      <c r="AJ34" s="128" t="n">
        <f aca="false">IFERROR(stern!AI34/GAMSstern!AI34,"")</f>
        <v>0.999999999999818</v>
      </c>
      <c r="AK34" s="128" t="n">
        <f aca="false">IFERROR(stern!AJ34/GAMSstern!AJ34,"")</f>
        <v>1.00000000000002</v>
      </c>
      <c r="AL34" s="128" t="n">
        <f aca="false">IFERROR(stern!AK34/GAMSstern!AK34,"")</f>
        <v>1.00000000000009</v>
      </c>
      <c r="AM34" s="128" t="n">
        <f aca="false">IFERROR(stern!AL34/GAMSstern!AL34,"")</f>
        <v>0.999999999999679</v>
      </c>
      <c r="AN34" s="128" t="n">
        <f aca="false">IFERROR(stern!AM34/GAMSstern!AM34,"")</f>
        <v>1.00000000000031</v>
      </c>
      <c r="AO34" s="128" t="n">
        <f aca="false">IFERROR(stern!AN34/GAMSstern!AN34,"")</f>
        <v>1.00000000000004</v>
      </c>
      <c r="AP34" s="128" t="n">
        <f aca="false">IFERROR(stern!AO34/GAMSstern!AO34,"")</f>
        <v>0.999999999999906</v>
      </c>
      <c r="AQ34" s="128" t="n">
        <f aca="false">IFERROR(stern!AP34/GAMSstern!AP34,"")</f>
        <v>1.00000000000025</v>
      </c>
      <c r="AR34" s="128" t="n">
        <f aca="false">IFERROR(stern!AQ34/GAMSstern!AQ34,"")</f>
        <v>0.999999999999959</v>
      </c>
      <c r="AS34" s="128" t="n">
        <f aca="false">IFERROR(stern!AR34/GAMSstern!AR34,"")</f>
        <v>1.0000000000003</v>
      </c>
      <c r="AT34" s="128" t="n">
        <f aca="false">IFERROR(stern!AS34/GAMSstern!AS34,"")</f>
        <v>0.999999999999885</v>
      </c>
      <c r="AU34" s="128" t="n">
        <f aca="false">IFERROR(stern!AT34/GAMSstern!AT34,"")</f>
        <v>1.00000000000039</v>
      </c>
      <c r="AV34" s="128" t="n">
        <f aca="false">IFERROR(stern!AU34/GAMSstern!AU34,"")</f>
        <v>1.00000000000026</v>
      </c>
      <c r="AW34" s="128" t="n">
        <f aca="false">IFERROR(stern!AV34/GAMSstern!AV34,"")</f>
        <v>0.999999999999583</v>
      </c>
      <c r="AX34" s="128" t="n">
        <f aca="false">IFERROR(stern!AW34/GAMSstern!AW34,"")</f>
        <v>0.999999999999559</v>
      </c>
      <c r="AY34" s="128" t="n">
        <f aca="false">IFERROR(stern!AX34/GAMSstern!AX34,"")</f>
        <v>0.999999999999804</v>
      </c>
      <c r="AZ34" s="128" t="n">
        <f aca="false">IFERROR(stern!AY34/GAMSstern!AY34,"")</f>
        <v>1.00000000000006</v>
      </c>
      <c r="BA34" s="128" t="n">
        <f aca="false">IFERROR(stern!AZ34/GAMSstern!AZ34,"")</f>
        <v>0.999999999999746</v>
      </c>
      <c r="BB34" s="128" t="n">
        <f aca="false">IFERROR(stern!BA34/GAMSstern!BA34,"")</f>
        <v>1.00000000000046</v>
      </c>
      <c r="BC34" s="128" t="n">
        <f aca="false">IFERROR(stern!BB34/GAMSstern!BB34,"")</f>
        <v>1.00000000000016</v>
      </c>
      <c r="BD34" s="128" t="n">
        <f aca="false">IFERROR(stern!BC34/GAMSstern!BC34,"")</f>
        <v>1.00000000000044</v>
      </c>
      <c r="BE34" s="128" t="n">
        <f aca="false">IFERROR(stern!BD34/GAMSstern!BD34,"")</f>
        <v>1.00000000000021</v>
      </c>
      <c r="BF34" s="128" t="n">
        <f aca="false">IFERROR(stern!BE34/GAMSstern!BE34,"")</f>
        <v>1.00000000000001</v>
      </c>
      <c r="BG34" s="128" t="n">
        <f aca="false">IFERROR(stern!BF34/GAMSstern!BF34,"")</f>
        <v>0.999999999999526</v>
      </c>
      <c r="BH34" s="128" t="n">
        <f aca="false">IFERROR(stern!BG34/GAMSstern!BG34,"")</f>
        <v>0.999999999999618</v>
      </c>
      <c r="BI34" s="128" t="n">
        <f aca="false">IFERROR(stern!BH34/GAMSstern!BH34,"")</f>
        <v>0.999999999999682</v>
      </c>
      <c r="BJ34" s="128" t="n">
        <f aca="false">IFERROR(stern!BI34/GAMSstern!BI34,"")</f>
        <v>1.00000000000049</v>
      </c>
    </row>
    <row r="35" customFormat="false" ht="12.75" hidden="false" customHeight="false" outlineLevel="0" collapsed="false">
      <c r="A35" s="0" t="str">
        <f aca="false">stern!A35</f>
        <v>   Ratio of asymptotic to initial backstop price</v>
      </c>
      <c r="B35" s="0" t="str">
        <f aca="false">GAMSbase!A35</f>
        <v>Ratio of Asymptotic to Initial Backstop Price</v>
      </c>
      <c r="C35" s="128" t="str">
        <f aca="false">IFERROR(stern!B35/GAMSstern!B35,"")</f>
        <v/>
      </c>
      <c r="D35" s="128" t="str">
        <f aca="false">IFERROR(stern!C35/GAMSstern!C35,"")</f>
        <v/>
      </c>
      <c r="E35" s="128" t="str">
        <f aca="false">IFERROR(stern!D35/GAMSstern!D35,"")</f>
        <v/>
      </c>
      <c r="F35" s="128" t="str">
        <f aca="false">IFERROR(stern!E35/GAMSstern!E35,"")</f>
        <v/>
      </c>
      <c r="G35" s="128" t="str">
        <f aca="false">IFERROR(stern!F35/GAMSstern!F35,"")</f>
        <v/>
      </c>
      <c r="H35" s="128" t="str">
        <f aca="false">IFERROR(stern!G35/GAMSstern!G35,"")</f>
        <v/>
      </c>
      <c r="I35" s="128" t="str">
        <f aca="false">IFERROR(stern!H35/GAMSstern!H35,"")</f>
        <v/>
      </c>
      <c r="J35" s="128" t="str">
        <f aca="false">IFERROR(stern!I35/GAMSstern!I35,"")</f>
        <v/>
      </c>
      <c r="K35" s="128" t="str">
        <f aca="false">IFERROR(stern!J35/GAMSstern!J35,"")</f>
        <v/>
      </c>
      <c r="L35" s="128" t="str">
        <f aca="false">IFERROR(stern!K35/GAMSstern!K35,"")</f>
        <v/>
      </c>
      <c r="M35" s="128" t="str">
        <f aca="false">IFERROR(stern!L35/GAMSstern!L35,"")</f>
        <v/>
      </c>
      <c r="N35" s="128" t="str">
        <f aca="false">IFERROR(stern!M35/GAMSstern!M35,"")</f>
        <v/>
      </c>
      <c r="O35" s="128" t="str">
        <f aca="false">IFERROR(stern!N35/GAMSstern!N35,"")</f>
        <v/>
      </c>
      <c r="P35" s="128" t="str">
        <f aca="false">IFERROR(stern!O35/GAMSstern!O35,"")</f>
        <v/>
      </c>
      <c r="Q35" s="128" t="str">
        <f aca="false">IFERROR(stern!P35/GAMSstern!P35,"")</f>
        <v/>
      </c>
      <c r="R35" s="128" t="str">
        <f aca="false">IFERROR(stern!Q35/GAMSstern!Q35,"")</f>
        <v/>
      </c>
      <c r="S35" s="128" t="str">
        <f aca="false">IFERROR(stern!R35/GAMSstern!R35,"")</f>
        <v/>
      </c>
      <c r="T35" s="128" t="str">
        <f aca="false">IFERROR(stern!S35/GAMSstern!S35,"")</f>
        <v/>
      </c>
      <c r="U35" s="128" t="str">
        <f aca="false">IFERROR(stern!T35/GAMSstern!T35,"")</f>
        <v/>
      </c>
      <c r="V35" s="128" t="str">
        <f aca="false">IFERROR(stern!U35/GAMSstern!U35,"")</f>
        <v/>
      </c>
      <c r="W35" s="128" t="str">
        <f aca="false">IFERROR(stern!V35/GAMSstern!V35,"")</f>
        <v/>
      </c>
      <c r="X35" s="128" t="str">
        <f aca="false">IFERROR(stern!W35/GAMSstern!W35,"")</f>
        <v/>
      </c>
      <c r="Y35" s="128" t="str">
        <f aca="false">IFERROR(stern!X35/GAMSstern!X35,"")</f>
        <v/>
      </c>
      <c r="Z35" s="128" t="str">
        <f aca="false">IFERROR(stern!Y35/GAMSstern!Y35,"")</f>
        <v/>
      </c>
      <c r="AA35" s="128" t="str">
        <f aca="false">IFERROR(stern!Z35/GAMSstern!Z35,"")</f>
        <v/>
      </c>
      <c r="AB35" s="128" t="str">
        <f aca="false">IFERROR(stern!AA35/GAMSstern!AA35,"")</f>
        <v/>
      </c>
      <c r="AC35" s="128" t="str">
        <f aca="false">IFERROR(stern!AB35/GAMSstern!AB35,"")</f>
        <v/>
      </c>
      <c r="AD35" s="128" t="str">
        <f aca="false">IFERROR(stern!AC35/GAMSstern!AC35,"")</f>
        <v/>
      </c>
      <c r="AE35" s="128" t="str">
        <f aca="false">IFERROR(stern!AD35/GAMSstern!AD35,"")</f>
        <v/>
      </c>
      <c r="AF35" s="128" t="str">
        <f aca="false">IFERROR(stern!AE35/GAMSstern!AE35,"")</f>
        <v/>
      </c>
      <c r="AG35" s="128" t="str">
        <f aca="false">IFERROR(stern!AF35/GAMSstern!AF35,"")</f>
        <v/>
      </c>
      <c r="AH35" s="128" t="str">
        <f aca="false">IFERROR(stern!AG35/GAMSstern!AG35,"")</f>
        <v/>
      </c>
      <c r="AI35" s="128" t="str">
        <f aca="false">IFERROR(stern!AH35/GAMSstern!AH35,"")</f>
        <v/>
      </c>
      <c r="AJ35" s="128" t="str">
        <f aca="false">IFERROR(stern!AI35/GAMSstern!AI35,"")</f>
        <v/>
      </c>
      <c r="AK35" s="128" t="str">
        <f aca="false">IFERROR(stern!AJ35/GAMSstern!AJ35,"")</f>
        <v/>
      </c>
      <c r="AL35" s="128" t="str">
        <f aca="false">IFERROR(stern!AK35/GAMSstern!AK35,"")</f>
        <v/>
      </c>
      <c r="AM35" s="128" t="str">
        <f aca="false">IFERROR(stern!AL35/GAMSstern!AL35,"")</f>
        <v/>
      </c>
      <c r="AN35" s="128" t="str">
        <f aca="false">IFERROR(stern!AM35/GAMSstern!AM35,"")</f>
        <v/>
      </c>
      <c r="AO35" s="128" t="str">
        <f aca="false">IFERROR(stern!AN35/GAMSstern!AN35,"")</f>
        <v/>
      </c>
      <c r="AP35" s="128" t="str">
        <f aca="false">IFERROR(stern!AO35/GAMSstern!AO35,"")</f>
        <v/>
      </c>
      <c r="AQ35" s="128" t="str">
        <f aca="false">IFERROR(stern!AP35/GAMSstern!AP35,"")</f>
        <v/>
      </c>
      <c r="AR35" s="128" t="str">
        <f aca="false">IFERROR(stern!AQ35/GAMSstern!AQ35,"")</f>
        <v/>
      </c>
      <c r="AS35" s="128" t="str">
        <f aca="false">IFERROR(stern!AR35/GAMSstern!AR35,"")</f>
        <v/>
      </c>
      <c r="AT35" s="128" t="str">
        <f aca="false">IFERROR(stern!AS35/GAMSstern!AS35,"")</f>
        <v/>
      </c>
      <c r="AU35" s="128" t="str">
        <f aca="false">IFERROR(stern!AT35/GAMSstern!AT35,"")</f>
        <v/>
      </c>
      <c r="AV35" s="128" t="str">
        <f aca="false">IFERROR(stern!AU35/GAMSstern!AU35,"")</f>
        <v/>
      </c>
      <c r="AW35" s="128" t="str">
        <f aca="false">IFERROR(stern!AV35/GAMSstern!AV35,"")</f>
        <v/>
      </c>
      <c r="AX35" s="128" t="str">
        <f aca="false">IFERROR(stern!AW35/GAMSstern!AW35,"")</f>
        <v/>
      </c>
      <c r="AY35" s="128" t="str">
        <f aca="false">IFERROR(stern!AX35/GAMSstern!AX35,"")</f>
        <v/>
      </c>
      <c r="AZ35" s="128" t="str">
        <f aca="false">IFERROR(stern!AY35/GAMSstern!AY35,"")</f>
        <v/>
      </c>
      <c r="BA35" s="128" t="str">
        <f aca="false">IFERROR(stern!AZ35/GAMSstern!AZ35,"")</f>
        <v/>
      </c>
      <c r="BB35" s="128" t="str">
        <f aca="false">IFERROR(stern!BA35/GAMSstern!BA35,"")</f>
        <v/>
      </c>
      <c r="BC35" s="128" t="str">
        <f aca="false">IFERROR(stern!BB35/GAMSstern!BB35,"")</f>
        <v/>
      </c>
      <c r="BD35" s="128" t="str">
        <f aca="false">IFERROR(stern!BC35/GAMSstern!BC35,"")</f>
        <v/>
      </c>
      <c r="BE35" s="128" t="str">
        <f aca="false">IFERROR(stern!BD35/GAMSstern!BD35,"")</f>
        <v/>
      </c>
      <c r="BF35" s="128" t="str">
        <f aca="false">IFERROR(stern!BE35/GAMSstern!BE35,"")</f>
        <v/>
      </c>
      <c r="BG35" s="128" t="str">
        <f aca="false">IFERROR(stern!BF35/GAMSstern!BF35,"")</f>
        <v/>
      </c>
      <c r="BH35" s="128" t="str">
        <f aca="false">IFERROR(stern!BG35/GAMSstern!BG35,"")</f>
        <v/>
      </c>
      <c r="BI35" s="128" t="str">
        <f aca="false">IFERROR(stern!BH35/GAMSstern!BH35,"")</f>
        <v/>
      </c>
      <c r="BJ35" s="128" t="str">
        <f aca="false">IFERROR(stern!BI35/GAMSstern!BI35,"")</f>
        <v/>
      </c>
    </row>
    <row r="36" customFormat="false" ht="12.75" hidden="false" customHeight="false" outlineLevel="0" collapsed="false">
      <c r="A36" s="0" t="str">
        <f aca="false">stern!A36</f>
        <v>   Decline rate of backstop price (per half-decade)</v>
      </c>
      <c r="B36" s="0" t="str">
        <f aca="false">GAMSbase!A36</f>
        <v>Decline Rate of Backstop Price (per period)</v>
      </c>
      <c r="C36" s="128" t="str">
        <f aca="false">IFERROR(stern!B36/GAMSstern!B36,"")</f>
        <v/>
      </c>
      <c r="D36" s="128" t="str">
        <f aca="false">IFERROR(stern!C36/GAMSstern!C36,"")</f>
        <v/>
      </c>
      <c r="E36" s="128" t="str">
        <f aca="false">IFERROR(stern!D36/GAMSstern!D36,"")</f>
        <v/>
      </c>
      <c r="F36" s="128" t="str">
        <f aca="false">IFERROR(stern!E36/GAMSstern!E36,"")</f>
        <v/>
      </c>
      <c r="G36" s="128" t="str">
        <f aca="false">IFERROR(stern!F36/GAMSstern!F36,"")</f>
        <v/>
      </c>
      <c r="H36" s="128" t="str">
        <f aca="false">IFERROR(stern!G36/GAMSstern!G36,"")</f>
        <v/>
      </c>
      <c r="I36" s="128" t="str">
        <f aca="false">IFERROR(stern!H36/GAMSstern!H36,"")</f>
        <v/>
      </c>
      <c r="J36" s="128" t="str">
        <f aca="false">IFERROR(stern!I36/GAMSstern!I36,"")</f>
        <v/>
      </c>
      <c r="K36" s="128" t="str">
        <f aca="false">IFERROR(stern!J36/GAMSstern!J36,"")</f>
        <v/>
      </c>
      <c r="L36" s="128" t="str">
        <f aca="false">IFERROR(stern!K36/GAMSstern!K36,"")</f>
        <v/>
      </c>
      <c r="M36" s="128" t="str">
        <f aca="false">IFERROR(stern!L36/GAMSstern!L36,"")</f>
        <v/>
      </c>
      <c r="N36" s="128" t="str">
        <f aca="false">IFERROR(stern!M36/GAMSstern!M36,"")</f>
        <v/>
      </c>
      <c r="O36" s="128" t="str">
        <f aca="false">IFERROR(stern!N36/GAMSstern!N36,"")</f>
        <v/>
      </c>
      <c r="P36" s="128" t="str">
        <f aca="false">IFERROR(stern!O36/GAMSstern!O36,"")</f>
        <v/>
      </c>
      <c r="Q36" s="128" t="str">
        <f aca="false">IFERROR(stern!P36/GAMSstern!P36,"")</f>
        <v/>
      </c>
      <c r="R36" s="128" t="str">
        <f aca="false">IFERROR(stern!Q36/GAMSstern!Q36,"")</f>
        <v/>
      </c>
      <c r="S36" s="128" t="str">
        <f aca="false">IFERROR(stern!R36/GAMSstern!R36,"")</f>
        <v/>
      </c>
      <c r="T36" s="128" t="str">
        <f aca="false">IFERROR(stern!S36/GAMSstern!S36,"")</f>
        <v/>
      </c>
      <c r="U36" s="128" t="str">
        <f aca="false">IFERROR(stern!T36/GAMSstern!T36,"")</f>
        <v/>
      </c>
      <c r="V36" s="128" t="str">
        <f aca="false">IFERROR(stern!U36/GAMSstern!U36,"")</f>
        <v/>
      </c>
      <c r="W36" s="128" t="str">
        <f aca="false">IFERROR(stern!V36/GAMSstern!V36,"")</f>
        <v/>
      </c>
      <c r="X36" s="128" t="str">
        <f aca="false">IFERROR(stern!W36/GAMSstern!W36,"")</f>
        <v/>
      </c>
      <c r="Y36" s="128" t="str">
        <f aca="false">IFERROR(stern!X36/GAMSstern!X36,"")</f>
        <v/>
      </c>
      <c r="Z36" s="128" t="str">
        <f aca="false">IFERROR(stern!Y36/GAMSstern!Y36,"")</f>
        <v/>
      </c>
      <c r="AA36" s="128" t="str">
        <f aca="false">IFERROR(stern!Z36/GAMSstern!Z36,"")</f>
        <v/>
      </c>
      <c r="AB36" s="128" t="str">
        <f aca="false">IFERROR(stern!AA36/GAMSstern!AA36,"")</f>
        <v/>
      </c>
      <c r="AC36" s="128" t="str">
        <f aca="false">IFERROR(stern!AB36/GAMSstern!AB36,"")</f>
        <v/>
      </c>
      <c r="AD36" s="128" t="str">
        <f aca="false">IFERROR(stern!AC36/GAMSstern!AC36,"")</f>
        <v/>
      </c>
      <c r="AE36" s="128" t="str">
        <f aca="false">IFERROR(stern!AD36/GAMSstern!AD36,"")</f>
        <v/>
      </c>
      <c r="AF36" s="128" t="str">
        <f aca="false">IFERROR(stern!AE36/GAMSstern!AE36,"")</f>
        <v/>
      </c>
      <c r="AG36" s="128" t="str">
        <f aca="false">IFERROR(stern!AF36/GAMSstern!AF36,"")</f>
        <v/>
      </c>
      <c r="AH36" s="128" t="str">
        <f aca="false">IFERROR(stern!AG36/GAMSstern!AG36,"")</f>
        <v/>
      </c>
      <c r="AI36" s="128" t="str">
        <f aca="false">IFERROR(stern!AH36/GAMSstern!AH36,"")</f>
        <v/>
      </c>
      <c r="AJ36" s="128" t="str">
        <f aca="false">IFERROR(stern!AI36/GAMSstern!AI36,"")</f>
        <v/>
      </c>
      <c r="AK36" s="128" t="str">
        <f aca="false">IFERROR(stern!AJ36/GAMSstern!AJ36,"")</f>
        <v/>
      </c>
      <c r="AL36" s="128" t="str">
        <f aca="false">IFERROR(stern!AK36/GAMSstern!AK36,"")</f>
        <v/>
      </c>
      <c r="AM36" s="128" t="str">
        <f aca="false">IFERROR(stern!AL36/GAMSstern!AL36,"")</f>
        <v/>
      </c>
      <c r="AN36" s="128" t="str">
        <f aca="false">IFERROR(stern!AM36/GAMSstern!AM36,"")</f>
        <v/>
      </c>
      <c r="AO36" s="128" t="str">
        <f aca="false">IFERROR(stern!AN36/GAMSstern!AN36,"")</f>
        <v/>
      </c>
      <c r="AP36" s="128" t="str">
        <f aca="false">IFERROR(stern!AO36/GAMSstern!AO36,"")</f>
        <v/>
      </c>
      <c r="AQ36" s="128" t="str">
        <f aca="false">IFERROR(stern!AP36/GAMSstern!AP36,"")</f>
        <v/>
      </c>
      <c r="AR36" s="128" t="str">
        <f aca="false">IFERROR(stern!AQ36/GAMSstern!AQ36,"")</f>
        <v/>
      </c>
      <c r="AS36" s="128" t="str">
        <f aca="false">IFERROR(stern!AR36/GAMSstern!AR36,"")</f>
        <v/>
      </c>
      <c r="AT36" s="128" t="str">
        <f aca="false">IFERROR(stern!AS36/GAMSstern!AS36,"")</f>
        <v/>
      </c>
      <c r="AU36" s="128" t="str">
        <f aca="false">IFERROR(stern!AT36/GAMSstern!AT36,"")</f>
        <v/>
      </c>
      <c r="AV36" s="128" t="str">
        <f aca="false">IFERROR(stern!AU36/GAMSstern!AU36,"")</f>
        <v/>
      </c>
      <c r="AW36" s="128" t="str">
        <f aca="false">IFERROR(stern!AV36/GAMSstern!AV36,"")</f>
        <v/>
      </c>
      <c r="AX36" s="128" t="str">
        <f aca="false">IFERROR(stern!AW36/GAMSstern!AW36,"")</f>
        <v/>
      </c>
      <c r="AY36" s="128" t="str">
        <f aca="false">IFERROR(stern!AX36/GAMSstern!AX36,"")</f>
        <v/>
      </c>
      <c r="AZ36" s="128" t="str">
        <f aca="false">IFERROR(stern!AY36/GAMSstern!AY36,"")</f>
        <v/>
      </c>
      <c r="BA36" s="128" t="str">
        <f aca="false">IFERROR(stern!AZ36/GAMSstern!AZ36,"")</f>
        <v/>
      </c>
      <c r="BB36" s="128" t="str">
        <f aca="false">IFERROR(stern!BA36/GAMSstern!BA36,"")</f>
        <v/>
      </c>
      <c r="BC36" s="128" t="str">
        <f aca="false">IFERROR(stern!BB36/GAMSstern!BB36,"")</f>
        <v/>
      </c>
      <c r="BD36" s="128" t="str">
        <f aca="false">IFERROR(stern!BC36/GAMSstern!BC36,"")</f>
        <v/>
      </c>
      <c r="BE36" s="128" t="str">
        <f aca="false">IFERROR(stern!BD36/GAMSstern!BD36,"")</f>
        <v/>
      </c>
      <c r="BF36" s="128" t="str">
        <f aca="false">IFERROR(stern!BE36/GAMSstern!BE36,"")</f>
        <v/>
      </c>
      <c r="BG36" s="128" t="str">
        <f aca="false">IFERROR(stern!BF36/GAMSstern!BF36,"")</f>
        <v/>
      </c>
      <c r="BH36" s="128" t="str">
        <f aca="false">IFERROR(stern!BG36/GAMSstern!BG36,"")</f>
        <v/>
      </c>
      <c r="BI36" s="128" t="str">
        <f aca="false">IFERROR(stern!BH36/GAMSstern!BH36,"")</f>
        <v/>
      </c>
      <c r="BJ36" s="128" t="str">
        <f aca="false">IFERROR(stern!BI36/GAMSstern!BI36,"")</f>
        <v/>
      </c>
    </row>
    <row r="37" customFormat="false" ht="12.75" hidden="false" customHeight="false" outlineLevel="0" collapsed="false">
      <c r="A37" s="0" t="str">
        <f aca="false">stern!A37</f>
        <v>   Upper limit of control rate after 2150</v>
      </c>
      <c r="B37" s="0" t="str">
        <f aca="false">GAMSbase!A37</f>
        <v>Upper limit of Control Rate</v>
      </c>
      <c r="C37" s="128" t="n">
        <f aca="false">IFERROR(stern!B37/GAMSstern!B37,"")</f>
        <v>1</v>
      </c>
      <c r="D37" s="128" t="str">
        <f aca="false">IFERROR(stern!C37/GAMSstern!C37,"")</f>
        <v/>
      </c>
      <c r="E37" s="128" t="str">
        <f aca="false">IFERROR(stern!D37/GAMSstern!D37,"")</f>
        <v/>
      </c>
      <c r="F37" s="128" t="str">
        <f aca="false">IFERROR(stern!E37/GAMSstern!E37,"")</f>
        <v/>
      </c>
      <c r="G37" s="128" t="str">
        <f aca="false">IFERROR(stern!F37/GAMSstern!F37,"")</f>
        <v/>
      </c>
      <c r="H37" s="128" t="str">
        <f aca="false">IFERROR(stern!G37/GAMSstern!G37,"")</f>
        <v/>
      </c>
      <c r="I37" s="128" t="str">
        <f aca="false">IFERROR(stern!H37/GAMSstern!H37,"")</f>
        <v/>
      </c>
      <c r="J37" s="128" t="str">
        <f aca="false">IFERROR(stern!I37/GAMSstern!I37,"")</f>
        <v/>
      </c>
      <c r="K37" s="128" t="str">
        <f aca="false">IFERROR(stern!J37/GAMSstern!J37,"")</f>
        <v/>
      </c>
      <c r="L37" s="128" t="str">
        <f aca="false">IFERROR(stern!K37/GAMSstern!K37,"")</f>
        <v/>
      </c>
      <c r="M37" s="128" t="str">
        <f aca="false">IFERROR(stern!L37/GAMSstern!L37,"")</f>
        <v/>
      </c>
      <c r="N37" s="128" t="str">
        <f aca="false">IFERROR(stern!M37/GAMSstern!M37,"")</f>
        <v/>
      </c>
      <c r="O37" s="128" t="str">
        <f aca="false">IFERROR(stern!N37/GAMSstern!N37,"")</f>
        <v/>
      </c>
      <c r="P37" s="128" t="str">
        <f aca="false">IFERROR(stern!O37/GAMSstern!O37,"")</f>
        <v/>
      </c>
      <c r="Q37" s="128" t="str">
        <f aca="false">IFERROR(stern!P37/GAMSstern!P37,"")</f>
        <v/>
      </c>
      <c r="R37" s="128" t="str">
        <f aca="false">IFERROR(stern!Q37/GAMSstern!Q37,"")</f>
        <v/>
      </c>
      <c r="S37" s="128" t="str">
        <f aca="false">IFERROR(stern!R37/GAMSstern!R37,"")</f>
        <v/>
      </c>
      <c r="T37" s="128" t="str">
        <f aca="false">IFERROR(stern!S37/GAMSstern!S37,"")</f>
        <v/>
      </c>
      <c r="U37" s="128" t="str">
        <f aca="false">IFERROR(stern!T37/GAMSstern!T37,"")</f>
        <v/>
      </c>
      <c r="V37" s="128" t="str">
        <f aca="false">IFERROR(stern!U37/GAMSstern!U37,"")</f>
        <v/>
      </c>
      <c r="W37" s="128" t="str">
        <f aca="false">IFERROR(stern!V37/GAMSstern!V37,"")</f>
        <v/>
      </c>
      <c r="X37" s="128" t="str">
        <f aca="false">IFERROR(stern!W37/GAMSstern!W37,"")</f>
        <v/>
      </c>
      <c r="Y37" s="128" t="str">
        <f aca="false">IFERROR(stern!X37/GAMSstern!X37,"")</f>
        <v/>
      </c>
      <c r="Z37" s="128" t="str">
        <f aca="false">IFERROR(stern!Y37/GAMSstern!Y37,"")</f>
        <v/>
      </c>
      <c r="AA37" s="128" t="str">
        <f aca="false">IFERROR(stern!Z37/GAMSstern!Z37,"")</f>
        <v/>
      </c>
      <c r="AB37" s="128" t="str">
        <f aca="false">IFERROR(stern!AA37/GAMSstern!AA37,"")</f>
        <v/>
      </c>
      <c r="AC37" s="128" t="str">
        <f aca="false">IFERROR(stern!AB37/GAMSstern!AB37,"")</f>
        <v/>
      </c>
      <c r="AD37" s="128" t="str">
        <f aca="false">IFERROR(stern!AC37/GAMSstern!AC37,"")</f>
        <v/>
      </c>
      <c r="AE37" s="128" t="str">
        <f aca="false">IFERROR(stern!AD37/GAMSstern!AD37,"")</f>
        <v/>
      </c>
      <c r="AF37" s="128" t="str">
        <f aca="false">IFERROR(stern!AE37/GAMSstern!AE37,"")</f>
        <v/>
      </c>
      <c r="AG37" s="128" t="str">
        <f aca="false">IFERROR(stern!AF37/GAMSstern!AF37,"")</f>
        <v/>
      </c>
      <c r="AH37" s="128" t="str">
        <f aca="false">IFERROR(stern!AG37/GAMSstern!AG37,"")</f>
        <v/>
      </c>
      <c r="AI37" s="128" t="str">
        <f aca="false">IFERROR(stern!AH37/GAMSstern!AH37,"")</f>
        <v/>
      </c>
      <c r="AJ37" s="128" t="str">
        <f aca="false">IFERROR(stern!AI37/GAMSstern!AI37,"")</f>
        <v/>
      </c>
      <c r="AK37" s="128" t="str">
        <f aca="false">IFERROR(stern!AJ37/GAMSstern!AJ37,"")</f>
        <v/>
      </c>
      <c r="AL37" s="128" t="str">
        <f aca="false">IFERROR(stern!AK37/GAMSstern!AK37,"")</f>
        <v/>
      </c>
      <c r="AM37" s="128" t="str">
        <f aca="false">IFERROR(stern!AL37/GAMSstern!AL37,"")</f>
        <v/>
      </c>
      <c r="AN37" s="128" t="str">
        <f aca="false">IFERROR(stern!AM37/GAMSstern!AM37,"")</f>
        <v/>
      </c>
      <c r="AO37" s="128" t="str">
        <f aca="false">IFERROR(stern!AN37/GAMSstern!AN37,"")</f>
        <v/>
      </c>
      <c r="AP37" s="128" t="str">
        <f aca="false">IFERROR(stern!AO37/GAMSstern!AO37,"")</f>
        <v/>
      </c>
      <c r="AQ37" s="128" t="str">
        <f aca="false">IFERROR(stern!AP37/GAMSstern!AP37,"")</f>
        <v/>
      </c>
      <c r="AR37" s="128" t="str">
        <f aca="false">IFERROR(stern!AQ37/GAMSstern!AQ37,"")</f>
        <v/>
      </c>
      <c r="AS37" s="128" t="str">
        <f aca="false">IFERROR(stern!AR37/GAMSstern!AR37,"")</f>
        <v/>
      </c>
      <c r="AT37" s="128" t="str">
        <f aca="false">IFERROR(stern!AS37/GAMSstern!AS37,"")</f>
        <v/>
      </c>
      <c r="AU37" s="128" t="str">
        <f aca="false">IFERROR(stern!AT37/GAMSstern!AT37,"")</f>
        <v/>
      </c>
      <c r="AV37" s="128" t="str">
        <f aca="false">IFERROR(stern!AU37/GAMSstern!AU37,"")</f>
        <v/>
      </c>
      <c r="AW37" s="128" t="str">
        <f aca="false">IFERROR(stern!AV37/GAMSstern!AV37,"")</f>
        <v/>
      </c>
      <c r="AX37" s="128" t="str">
        <f aca="false">IFERROR(stern!AW37/GAMSstern!AW37,"")</f>
        <v/>
      </c>
      <c r="AY37" s="128" t="str">
        <f aca="false">IFERROR(stern!AX37/GAMSstern!AX37,"")</f>
        <v/>
      </c>
      <c r="AZ37" s="128" t="str">
        <f aca="false">IFERROR(stern!AY37/GAMSstern!AY37,"")</f>
        <v/>
      </c>
      <c r="BA37" s="128" t="str">
        <f aca="false">IFERROR(stern!AZ37/GAMSstern!AZ37,"")</f>
        <v/>
      </c>
      <c r="BB37" s="128" t="str">
        <f aca="false">IFERROR(stern!BA37/GAMSstern!BA37,"")</f>
        <v/>
      </c>
      <c r="BC37" s="128" t="str">
        <f aca="false">IFERROR(stern!BB37/GAMSstern!BB37,"")</f>
        <v/>
      </c>
      <c r="BD37" s="128" t="str">
        <f aca="false">IFERROR(stern!BC37/GAMSstern!BC37,"")</f>
        <v/>
      </c>
      <c r="BE37" s="128" t="str">
        <f aca="false">IFERROR(stern!BD37/GAMSstern!BD37,"")</f>
        <v/>
      </c>
      <c r="BF37" s="128" t="str">
        <f aca="false">IFERROR(stern!BE37/GAMSstern!BE37,"")</f>
        <v/>
      </c>
      <c r="BG37" s="128" t="str">
        <f aca="false">IFERROR(stern!BF37/GAMSstern!BF37,"")</f>
        <v/>
      </c>
      <c r="BH37" s="128" t="str">
        <f aca="false">IFERROR(stern!BG37/GAMSstern!BG37,"")</f>
        <v/>
      </c>
      <c r="BI37" s="128" t="str">
        <f aca="false">IFERROR(stern!BH37/GAMSstern!BH37,"")</f>
        <v/>
      </c>
      <c r="BJ37" s="128" t="str">
        <f aca="false">IFERROR(stern!BI37/GAMSstern!BI37,"")</f>
        <v/>
      </c>
    </row>
    <row r="38" customFormat="false" ht="12.75" hidden="false" customHeight="false" outlineLevel="0" collapsed="false">
      <c r="A38" s="0" t="str">
        <f aca="false">stern!A38</f>
        <v>Backstop competitive year (pback declines rapidly for periods beyond)</v>
      </c>
      <c r="B38" s="0" t="str">
        <f aca="false">GAMSbase!A38</f>
        <v>Backstop Competitive Year (Henceforth pBack declines rapidly)</v>
      </c>
      <c r="C38" s="128" t="str">
        <f aca="false">IFERROR(stern!B38/GAMSstern!B38,"")</f>
        <v/>
      </c>
      <c r="D38" s="128" t="str">
        <f aca="false">IFERROR(stern!C38/GAMSstern!C38,"")</f>
        <v/>
      </c>
      <c r="E38" s="128" t="str">
        <f aca="false">IFERROR(stern!D38/GAMSstern!D38,"")</f>
        <v/>
      </c>
      <c r="F38" s="128" t="str">
        <f aca="false">IFERROR(stern!E38/GAMSstern!E38,"")</f>
        <v/>
      </c>
      <c r="G38" s="128" t="str">
        <f aca="false">IFERROR(stern!F38/GAMSstern!F38,"")</f>
        <v/>
      </c>
      <c r="H38" s="128" t="str">
        <f aca="false">IFERROR(stern!G38/GAMSstern!G38,"")</f>
        <v/>
      </c>
      <c r="I38" s="128" t="str">
        <f aca="false">IFERROR(stern!H38/GAMSstern!H38,"")</f>
        <v/>
      </c>
      <c r="J38" s="128" t="str">
        <f aca="false">IFERROR(stern!I38/GAMSstern!I38,"")</f>
        <v/>
      </c>
      <c r="K38" s="128" t="str">
        <f aca="false">IFERROR(stern!J38/GAMSstern!J38,"")</f>
        <v/>
      </c>
      <c r="L38" s="128" t="str">
        <f aca="false">IFERROR(stern!K38/GAMSstern!K38,"")</f>
        <v/>
      </c>
      <c r="M38" s="128" t="str">
        <f aca="false">IFERROR(stern!L38/GAMSstern!L38,"")</f>
        <v/>
      </c>
      <c r="N38" s="128" t="str">
        <f aca="false">IFERROR(stern!M38/GAMSstern!M38,"")</f>
        <v/>
      </c>
      <c r="O38" s="128" t="str">
        <f aca="false">IFERROR(stern!N38/GAMSstern!N38,"")</f>
        <v/>
      </c>
      <c r="P38" s="128" t="str">
        <f aca="false">IFERROR(stern!O38/GAMSstern!O38,"")</f>
        <v/>
      </c>
      <c r="Q38" s="128" t="str">
        <f aca="false">IFERROR(stern!P38/GAMSstern!P38,"")</f>
        <v/>
      </c>
      <c r="R38" s="128" t="str">
        <f aca="false">IFERROR(stern!Q38/GAMSstern!Q38,"")</f>
        <v/>
      </c>
      <c r="S38" s="128" t="str">
        <f aca="false">IFERROR(stern!R38/GAMSstern!R38,"")</f>
        <v/>
      </c>
      <c r="T38" s="128" t="str">
        <f aca="false">IFERROR(stern!S38/GAMSstern!S38,"")</f>
        <v/>
      </c>
      <c r="U38" s="128" t="str">
        <f aca="false">IFERROR(stern!T38/GAMSstern!T38,"")</f>
        <v/>
      </c>
      <c r="V38" s="128" t="str">
        <f aca="false">IFERROR(stern!U38/GAMSstern!U38,"")</f>
        <v/>
      </c>
      <c r="W38" s="128" t="str">
        <f aca="false">IFERROR(stern!V38/GAMSstern!V38,"")</f>
        <v/>
      </c>
      <c r="X38" s="128" t="str">
        <f aca="false">IFERROR(stern!W38/GAMSstern!W38,"")</f>
        <v/>
      </c>
      <c r="Y38" s="128" t="str">
        <f aca="false">IFERROR(stern!X38/GAMSstern!X38,"")</f>
        <v/>
      </c>
      <c r="Z38" s="128" t="str">
        <f aca="false">IFERROR(stern!Y38/GAMSstern!Y38,"")</f>
        <v/>
      </c>
      <c r="AA38" s="128" t="str">
        <f aca="false">IFERROR(stern!Z38/GAMSstern!Z38,"")</f>
        <v/>
      </c>
      <c r="AB38" s="128" t="str">
        <f aca="false">IFERROR(stern!AA38/GAMSstern!AA38,"")</f>
        <v/>
      </c>
      <c r="AC38" s="128" t="str">
        <f aca="false">IFERROR(stern!AB38/GAMSstern!AB38,"")</f>
        <v/>
      </c>
      <c r="AD38" s="128" t="str">
        <f aca="false">IFERROR(stern!AC38/GAMSstern!AC38,"")</f>
        <v/>
      </c>
      <c r="AE38" s="128" t="str">
        <f aca="false">IFERROR(stern!AD38/GAMSstern!AD38,"")</f>
        <v/>
      </c>
      <c r="AF38" s="128" t="str">
        <f aca="false">IFERROR(stern!AE38/GAMSstern!AE38,"")</f>
        <v/>
      </c>
      <c r="AG38" s="128" t="str">
        <f aca="false">IFERROR(stern!AF38/GAMSstern!AF38,"")</f>
        <v/>
      </c>
      <c r="AH38" s="128" t="str">
        <f aca="false">IFERROR(stern!AG38/GAMSstern!AG38,"")</f>
        <v/>
      </c>
      <c r="AI38" s="128" t="str">
        <f aca="false">IFERROR(stern!AH38/GAMSstern!AH38,"")</f>
        <v/>
      </c>
      <c r="AJ38" s="128" t="str">
        <f aca="false">IFERROR(stern!AI38/GAMSstern!AI38,"")</f>
        <v/>
      </c>
      <c r="AK38" s="128" t="str">
        <f aca="false">IFERROR(stern!AJ38/GAMSstern!AJ38,"")</f>
        <v/>
      </c>
      <c r="AL38" s="128" t="str">
        <f aca="false">IFERROR(stern!AK38/GAMSstern!AK38,"")</f>
        <v/>
      </c>
      <c r="AM38" s="128" t="str">
        <f aca="false">IFERROR(stern!AL38/GAMSstern!AL38,"")</f>
        <v/>
      </c>
      <c r="AN38" s="128" t="str">
        <f aca="false">IFERROR(stern!AM38/GAMSstern!AM38,"")</f>
        <v/>
      </c>
      <c r="AO38" s="128" t="str">
        <f aca="false">IFERROR(stern!AN38/GAMSstern!AN38,"")</f>
        <v/>
      </c>
      <c r="AP38" s="128" t="str">
        <f aca="false">IFERROR(stern!AO38/GAMSstern!AO38,"")</f>
        <v/>
      </c>
      <c r="AQ38" s="128" t="str">
        <f aca="false">IFERROR(stern!AP38/GAMSstern!AP38,"")</f>
        <v/>
      </c>
      <c r="AR38" s="128" t="str">
        <f aca="false">IFERROR(stern!AQ38/GAMSstern!AQ38,"")</f>
        <v/>
      </c>
      <c r="AS38" s="128" t="str">
        <f aca="false">IFERROR(stern!AR38/GAMSstern!AR38,"")</f>
        <v/>
      </c>
      <c r="AT38" s="128" t="str">
        <f aca="false">IFERROR(stern!AS38/GAMSstern!AS38,"")</f>
        <v/>
      </c>
      <c r="AU38" s="128" t="str">
        <f aca="false">IFERROR(stern!AT38/GAMSstern!AT38,"")</f>
        <v/>
      </c>
      <c r="AV38" s="128" t="str">
        <f aca="false">IFERROR(stern!AU38/GAMSstern!AU38,"")</f>
        <v/>
      </c>
      <c r="AW38" s="128" t="str">
        <f aca="false">IFERROR(stern!AV38/GAMSstern!AV38,"")</f>
        <v/>
      </c>
      <c r="AX38" s="128" t="str">
        <f aca="false">IFERROR(stern!AW38/GAMSstern!AW38,"")</f>
        <v/>
      </c>
      <c r="AY38" s="128" t="str">
        <f aca="false">IFERROR(stern!AX38/GAMSstern!AX38,"")</f>
        <v/>
      </c>
      <c r="AZ38" s="128" t="str">
        <f aca="false">IFERROR(stern!AY38/GAMSstern!AY38,"")</f>
        <v/>
      </c>
      <c r="BA38" s="128" t="str">
        <f aca="false">IFERROR(stern!AZ38/GAMSstern!AZ38,"")</f>
        <v/>
      </c>
      <c r="BB38" s="128" t="str">
        <f aca="false">IFERROR(stern!BA38/GAMSstern!BA38,"")</f>
        <v/>
      </c>
      <c r="BC38" s="128" t="str">
        <f aca="false">IFERROR(stern!BB38/GAMSstern!BB38,"")</f>
        <v/>
      </c>
      <c r="BD38" s="128" t="str">
        <f aca="false">IFERROR(stern!BC38/GAMSstern!BC38,"")</f>
        <v/>
      </c>
      <c r="BE38" s="128" t="str">
        <f aca="false">IFERROR(stern!BD38/GAMSstern!BD38,"")</f>
        <v/>
      </c>
      <c r="BF38" s="128" t="str">
        <f aca="false">IFERROR(stern!BE38/GAMSstern!BE38,"")</f>
        <v/>
      </c>
      <c r="BG38" s="128" t="str">
        <f aca="false">IFERROR(stern!BF38/GAMSstern!BF38,"")</f>
        <v/>
      </c>
      <c r="BH38" s="128" t="str">
        <f aca="false">IFERROR(stern!BG38/GAMSstern!BG38,"")</f>
        <v/>
      </c>
      <c r="BI38" s="128" t="str">
        <f aca="false">IFERROR(stern!BH38/GAMSstern!BH38,"")</f>
        <v/>
      </c>
      <c r="BJ38" s="128" t="str">
        <f aca="false">IFERROR(stern!BI38/GAMSstern!BI38,"")</f>
        <v/>
      </c>
    </row>
    <row r="39" customFormat="false" ht="12.75" hidden="false" customHeight="false" outlineLevel="0" collapsed="false">
      <c r="A39" s="0" t="str">
        <f aca="false">stern!A39</f>
        <v>Exponent of control cost function</v>
      </c>
      <c r="B39" s="0" t="str">
        <f aca="false">GAMSbase!A39</f>
        <v>Exponent of control cost function</v>
      </c>
      <c r="C39" s="128" t="n">
        <f aca="false">IFERROR(stern!B39/GAMSstern!B39,"")</f>
        <v>1</v>
      </c>
      <c r="D39" s="128" t="str">
        <f aca="false">IFERROR(stern!C39/GAMSstern!C39,"")</f>
        <v/>
      </c>
      <c r="E39" s="128" t="str">
        <f aca="false">IFERROR(stern!D39/GAMSstern!D39,"")</f>
        <v/>
      </c>
      <c r="F39" s="128" t="str">
        <f aca="false">IFERROR(stern!E39/GAMSstern!E39,"")</f>
        <v/>
      </c>
      <c r="G39" s="128" t="str">
        <f aca="false">IFERROR(stern!F39/GAMSstern!F39,"")</f>
        <v/>
      </c>
      <c r="H39" s="128" t="str">
        <f aca="false">IFERROR(stern!G39/GAMSstern!G39,"")</f>
        <v/>
      </c>
      <c r="I39" s="128" t="str">
        <f aca="false">IFERROR(stern!H39/GAMSstern!H39,"")</f>
        <v/>
      </c>
      <c r="J39" s="128" t="str">
        <f aca="false">IFERROR(stern!I39/GAMSstern!I39,"")</f>
        <v/>
      </c>
      <c r="K39" s="128" t="str">
        <f aca="false">IFERROR(stern!J39/GAMSstern!J39,"")</f>
        <v/>
      </c>
      <c r="L39" s="128" t="str">
        <f aca="false">IFERROR(stern!K39/GAMSstern!K39,"")</f>
        <v/>
      </c>
      <c r="M39" s="128" t="str">
        <f aca="false">IFERROR(stern!L39/GAMSstern!L39,"")</f>
        <v/>
      </c>
      <c r="N39" s="128" t="str">
        <f aca="false">IFERROR(stern!M39/GAMSstern!M39,"")</f>
        <v/>
      </c>
      <c r="O39" s="128" t="str">
        <f aca="false">IFERROR(stern!N39/GAMSstern!N39,"")</f>
        <v/>
      </c>
      <c r="P39" s="128" t="str">
        <f aca="false">IFERROR(stern!O39/GAMSstern!O39,"")</f>
        <v/>
      </c>
      <c r="Q39" s="128" t="str">
        <f aca="false">IFERROR(stern!P39/GAMSstern!P39,"")</f>
        <v/>
      </c>
      <c r="R39" s="128" t="str">
        <f aca="false">IFERROR(stern!Q39/GAMSstern!Q39,"")</f>
        <v/>
      </c>
      <c r="S39" s="128" t="str">
        <f aca="false">IFERROR(stern!R39/GAMSstern!R39,"")</f>
        <v/>
      </c>
      <c r="T39" s="128" t="str">
        <f aca="false">IFERROR(stern!S39/GAMSstern!S39,"")</f>
        <v/>
      </c>
      <c r="U39" s="128" t="str">
        <f aca="false">IFERROR(stern!T39/GAMSstern!T39,"")</f>
        <v/>
      </c>
      <c r="V39" s="128" t="str">
        <f aca="false">IFERROR(stern!U39/GAMSstern!U39,"")</f>
        <v/>
      </c>
      <c r="W39" s="128" t="str">
        <f aca="false">IFERROR(stern!V39/GAMSstern!V39,"")</f>
        <v/>
      </c>
      <c r="X39" s="128" t="str">
        <f aca="false">IFERROR(stern!W39/GAMSstern!W39,"")</f>
        <v/>
      </c>
      <c r="Y39" s="128" t="str">
        <f aca="false">IFERROR(stern!X39/GAMSstern!X39,"")</f>
        <v/>
      </c>
      <c r="Z39" s="128" t="str">
        <f aca="false">IFERROR(stern!Y39/GAMSstern!Y39,"")</f>
        <v/>
      </c>
      <c r="AA39" s="128" t="str">
        <f aca="false">IFERROR(stern!Z39/GAMSstern!Z39,"")</f>
        <v/>
      </c>
      <c r="AB39" s="128" t="str">
        <f aca="false">IFERROR(stern!AA39/GAMSstern!AA39,"")</f>
        <v/>
      </c>
      <c r="AC39" s="128" t="str">
        <f aca="false">IFERROR(stern!AB39/GAMSstern!AB39,"")</f>
        <v/>
      </c>
      <c r="AD39" s="128" t="str">
        <f aca="false">IFERROR(stern!AC39/GAMSstern!AC39,"")</f>
        <v/>
      </c>
      <c r="AE39" s="128" t="str">
        <f aca="false">IFERROR(stern!AD39/GAMSstern!AD39,"")</f>
        <v/>
      </c>
      <c r="AF39" s="128" t="str">
        <f aca="false">IFERROR(stern!AE39/GAMSstern!AE39,"")</f>
        <v/>
      </c>
      <c r="AG39" s="128" t="str">
        <f aca="false">IFERROR(stern!AF39/GAMSstern!AF39,"")</f>
        <v/>
      </c>
      <c r="AH39" s="128" t="str">
        <f aca="false">IFERROR(stern!AG39/GAMSstern!AG39,"")</f>
        <v/>
      </c>
      <c r="AI39" s="128" t="str">
        <f aca="false">IFERROR(stern!AH39/GAMSstern!AH39,"")</f>
        <v/>
      </c>
      <c r="AJ39" s="128" t="str">
        <f aca="false">IFERROR(stern!AI39/GAMSstern!AI39,"")</f>
        <v/>
      </c>
      <c r="AK39" s="128" t="str">
        <f aca="false">IFERROR(stern!AJ39/GAMSstern!AJ39,"")</f>
        <v/>
      </c>
      <c r="AL39" s="128" t="str">
        <f aca="false">IFERROR(stern!AK39/GAMSstern!AK39,"")</f>
        <v/>
      </c>
      <c r="AM39" s="128" t="str">
        <f aca="false">IFERROR(stern!AL39/GAMSstern!AL39,"")</f>
        <v/>
      </c>
      <c r="AN39" s="128" t="str">
        <f aca="false">IFERROR(stern!AM39/GAMSstern!AM39,"")</f>
        <v/>
      </c>
      <c r="AO39" s="128" t="str">
        <f aca="false">IFERROR(stern!AN39/GAMSstern!AN39,"")</f>
        <v/>
      </c>
      <c r="AP39" s="128" t="str">
        <f aca="false">IFERROR(stern!AO39/GAMSstern!AO39,"")</f>
        <v/>
      </c>
      <c r="AQ39" s="128" t="str">
        <f aca="false">IFERROR(stern!AP39/GAMSstern!AP39,"")</f>
        <v/>
      </c>
      <c r="AR39" s="128" t="str">
        <f aca="false">IFERROR(stern!AQ39/GAMSstern!AQ39,"")</f>
        <v/>
      </c>
      <c r="AS39" s="128" t="str">
        <f aca="false">IFERROR(stern!AR39/GAMSstern!AR39,"")</f>
        <v/>
      </c>
      <c r="AT39" s="128" t="str">
        <f aca="false">IFERROR(stern!AS39/GAMSstern!AS39,"")</f>
        <v/>
      </c>
      <c r="AU39" s="128" t="str">
        <f aca="false">IFERROR(stern!AT39/GAMSstern!AT39,"")</f>
        <v/>
      </c>
      <c r="AV39" s="128" t="str">
        <f aca="false">IFERROR(stern!AU39/GAMSstern!AU39,"")</f>
        <v/>
      </c>
      <c r="AW39" s="128" t="str">
        <f aca="false">IFERROR(stern!AV39/GAMSstern!AV39,"")</f>
        <v/>
      </c>
      <c r="AX39" s="128" t="str">
        <f aca="false">IFERROR(stern!AW39/GAMSstern!AW39,"")</f>
        <v/>
      </c>
      <c r="AY39" s="128" t="str">
        <f aca="false">IFERROR(stern!AX39/GAMSstern!AX39,"")</f>
        <v/>
      </c>
      <c r="AZ39" s="128" t="str">
        <f aca="false">IFERROR(stern!AY39/GAMSstern!AY39,"")</f>
        <v/>
      </c>
      <c r="BA39" s="128" t="str">
        <f aca="false">IFERROR(stern!AZ39/GAMSstern!AZ39,"")</f>
        <v/>
      </c>
      <c r="BB39" s="128" t="str">
        <f aca="false">IFERROR(stern!BA39/GAMSstern!BA39,"")</f>
        <v/>
      </c>
      <c r="BC39" s="128" t="str">
        <f aca="false">IFERROR(stern!BB39/GAMSstern!BB39,"")</f>
        <v/>
      </c>
      <c r="BD39" s="128" t="str">
        <f aca="false">IFERROR(stern!BC39/GAMSstern!BC39,"")</f>
        <v/>
      </c>
      <c r="BE39" s="128" t="str">
        <f aca="false">IFERROR(stern!BD39/GAMSstern!BD39,"")</f>
        <v/>
      </c>
      <c r="BF39" s="128" t="str">
        <f aca="false">IFERROR(stern!BE39/GAMSstern!BE39,"")</f>
        <v/>
      </c>
      <c r="BG39" s="128" t="str">
        <f aca="false">IFERROR(stern!BF39/GAMSstern!BF39,"")</f>
        <v/>
      </c>
      <c r="BH39" s="128" t="str">
        <f aca="false">IFERROR(stern!BG39/GAMSstern!BG39,"")</f>
        <v/>
      </c>
      <c r="BI39" s="128" t="str">
        <f aca="false">IFERROR(stern!BH39/GAMSstern!BH39,"")</f>
        <v/>
      </c>
      <c r="BJ39" s="128" t="str">
        <f aca="false">IFERROR(stern!BI39/GAMSstern!BI39,"")</f>
        <v/>
      </c>
    </row>
    <row r="40" customFormat="false" ht="12.75" hidden="false" customHeight="false" outlineLevel="0" collapsed="false">
      <c r="A40" s="0" t="str">
        <f aca="false">stern!A40</f>
        <v>EMISSIONS</v>
      </c>
      <c r="B40" s="0" t="str">
        <f aca="false">GAMSbase!A40</f>
        <v>* EMISSIONS</v>
      </c>
      <c r="C40" s="128" t="str">
        <f aca="false">IFERROR(stern!B40/GAMSstern!B40,"")</f>
        <v/>
      </c>
      <c r="D40" s="128" t="str">
        <f aca="false">IFERROR(stern!C40/GAMSstern!C40,"")</f>
        <v/>
      </c>
      <c r="E40" s="128" t="str">
        <f aca="false">IFERROR(stern!D40/GAMSstern!D40,"")</f>
        <v/>
      </c>
      <c r="F40" s="128" t="str">
        <f aca="false">IFERROR(stern!E40/GAMSstern!E40,"")</f>
        <v/>
      </c>
      <c r="G40" s="128" t="str">
        <f aca="false">IFERROR(stern!F40/GAMSstern!F40,"")</f>
        <v/>
      </c>
      <c r="H40" s="128" t="str">
        <f aca="false">IFERROR(stern!G40/GAMSstern!G40,"")</f>
        <v/>
      </c>
      <c r="I40" s="128" t="str">
        <f aca="false">IFERROR(stern!H40/GAMSstern!H40,"")</f>
        <v/>
      </c>
      <c r="J40" s="128" t="str">
        <f aca="false">IFERROR(stern!I40/GAMSstern!I40,"")</f>
        <v/>
      </c>
      <c r="K40" s="128" t="str">
        <f aca="false">IFERROR(stern!J40/GAMSstern!J40,"")</f>
        <v/>
      </c>
      <c r="L40" s="128" t="str">
        <f aca="false">IFERROR(stern!K40/GAMSstern!K40,"")</f>
        <v/>
      </c>
      <c r="M40" s="128" t="str">
        <f aca="false">IFERROR(stern!L40/GAMSstern!L40,"")</f>
        <v/>
      </c>
      <c r="N40" s="128" t="str">
        <f aca="false">IFERROR(stern!M40/GAMSstern!M40,"")</f>
        <v/>
      </c>
      <c r="O40" s="128" t="str">
        <f aca="false">IFERROR(stern!N40/GAMSstern!N40,"")</f>
        <v/>
      </c>
      <c r="P40" s="128" t="str">
        <f aca="false">IFERROR(stern!O40/GAMSstern!O40,"")</f>
        <v/>
      </c>
      <c r="Q40" s="128" t="str">
        <f aca="false">IFERROR(stern!P40/GAMSstern!P40,"")</f>
        <v/>
      </c>
      <c r="R40" s="128" t="str">
        <f aca="false">IFERROR(stern!Q40/GAMSstern!Q40,"")</f>
        <v/>
      </c>
      <c r="S40" s="128" t="str">
        <f aca="false">IFERROR(stern!R40/GAMSstern!R40,"")</f>
        <v/>
      </c>
      <c r="T40" s="128" t="str">
        <f aca="false">IFERROR(stern!S40/GAMSstern!S40,"")</f>
        <v/>
      </c>
      <c r="U40" s="128" t="str">
        <f aca="false">IFERROR(stern!T40/GAMSstern!T40,"")</f>
        <v/>
      </c>
      <c r="V40" s="128" t="str">
        <f aca="false">IFERROR(stern!U40/GAMSstern!U40,"")</f>
        <v/>
      </c>
      <c r="W40" s="128" t="str">
        <f aca="false">IFERROR(stern!V40/GAMSstern!V40,"")</f>
        <v/>
      </c>
      <c r="X40" s="128" t="str">
        <f aca="false">IFERROR(stern!W40/GAMSstern!W40,"")</f>
        <v/>
      </c>
      <c r="Y40" s="128" t="str">
        <f aca="false">IFERROR(stern!X40/GAMSstern!X40,"")</f>
        <v/>
      </c>
      <c r="Z40" s="128" t="str">
        <f aca="false">IFERROR(stern!Y40/GAMSstern!Y40,"")</f>
        <v/>
      </c>
      <c r="AA40" s="128" t="str">
        <f aca="false">IFERROR(stern!Z40/GAMSstern!Z40,"")</f>
        <v/>
      </c>
      <c r="AB40" s="128" t="str">
        <f aca="false">IFERROR(stern!AA40/GAMSstern!AA40,"")</f>
        <v/>
      </c>
      <c r="AC40" s="128" t="str">
        <f aca="false">IFERROR(stern!AB40/GAMSstern!AB40,"")</f>
        <v/>
      </c>
      <c r="AD40" s="128" t="str">
        <f aca="false">IFERROR(stern!AC40/GAMSstern!AC40,"")</f>
        <v/>
      </c>
      <c r="AE40" s="128" t="str">
        <f aca="false">IFERROR(stern!AD40/GAMSstern!AD40,"")</f>
        <v/>
      </c>
      <c r="AF40" s="128" t="str">
        <f aca="false">IFERROR(stern!AE40/GAMSstern!AE40,"")</f>
        <v/>
      </c>
      <c r="AG40" s="128" t="str">
        <f aca="false">IFERROR(stern!AF40/GAMSstern!AF40,"")</f>
        <v/>
      </c>
      <c r="AH40" s="128" t="str">
        <f aca="false">IFERROR(stern!AG40/GAMSstern!AG40,"")</f>
        <v/>
      </c>
      <c r="AI40" s="128" t="str">
        <f aca="false">IFERROR(stern!AH40/GAMSstern!AH40,"")</f>
        <v/>
      </c>
      <c r="AJ40" s="128" t="str">
        <f aca="false">IFERROR(stern!AI40/GAMSstern!AI40,"")</f>
        <v/>
      </c>
      <c r="AK40" s="128" t="str">
        <f aca="false">IFERROR(stern!AJ40/GAMSstern!AJ40,"")</f>
        <v/>
      </c>
      <c r="AL40" s="128" t="str">
        <f aca="false">IFERROR(stern!AK40/GAMSstern!AK40,"")</f>
        <v/>
      </c>
      <c r="AM40" s="128" t="str">
        <f aca="false">IFERROR(stern!AL40/GAMSstern!AL40,"")</f>
        <v/>
      </c>
      <c r="AN40" s="128" t="str">
        <f aca="false">IFERROR(stern!AM40/GAMSstern!AM40,"")</f>
        <v/>
      </c>
      <c r="AO40" s="128" t="str">
        <f aca="false">IFERROR(stern!AN40/GAMSstern!AN40,"")</f>
        <v/>
      </c>
      <c r="AP40" s="128" t="str">
        <f aca="false">IFERROR(stern!AO40/GAMSstern!AO40,"")</f>
        <v/>
      </c>
      <c r="AQ40" s="128" t="str">
        <f aca="false">IFERROR(stern!AP40/GAMSstern!AP40,"")</f>
        <v/>
      </c>
      <c r="AR40" s="128" t="str">
        <f aca="false">IFERROR(stern!AQ40/GAMSstern!AQ40,"")</f>
        <v/>
      </c>
      <c r="AS40" s="128" t="str">
        <f aca="false">IFERROR(stern!AR40/GAMSstern!AR40,"")</f>
        <v/>
      </c>
      <c r="AT40" s="128" t="str">
        <f aca="false">IFERROR(stern!AS40/GAMSstern!AS40,"")</f>
        <v/>
      </c>
      <c r="AU40" s="128" t="str">
        <f aca="false">IFERROR(stern!AT40/GAMSstern!AT40,"")</f>
        <v/>
      </c>
      <c r="AV40" s="128" t="str">
        <f aca="false">IFERROR(stern!AU40/GAMSstern!AU40,"")</f>
        <v/>
      </c>
      <c r="AW40" s="128" t="str">
        <f aca="false">IFERROR(stern!AV40/GAMSstern!AV40,"")</f>
        <v/>
      </c>
      <c r="AX40" s="128" t="str">
        <f aca="false">IFERROR(stern!AW40/GAMSstern!AW40,"")</f>
        <v/>
      </c>
      <c r="AY40" s="128" t="str">
        <f aca="false">IFERROR(stern!AX40/GAMSstern!AX40,"")</f>
        <v/>
      </c>
      <c r="AZ40" s="128" t="str">
        <f aca="false">IFERROR(stern!AY40/GAMSstern!AY40,"")</f>
        <v/>
      </c>
      <c r="BA40" s="128" t="str">
        <f aca="false">IFERROR(stern!AZ40/GAMSstern!AZ40,"")</f>
        <v/>
      </c>
      <c r="BB40" s="128" t="str">
        <f aca="false">IFERROR(stern!BA40/GAMSstern!BA40,"")</f>
        <v/>
      </c>
      <c r="BC40" s="128" t="str">
        <f aca="false">IFERROR(stern!BB40/GAMSstern!BB40,"")</f>
        <v/>
      </c>
      <c r="BD40" s="128" t="str">
        <f aca="false">IFERROR(stern!BC40/GAMSstern!BC40,"")</f>
        <v/>
      </c>
      <c r="BE40" s="128" t="str">
        <f aca="false">IFERROR(stern!BD40/GAMSstern!BD40,"")</f>
        <v/>
      </c>
      <c r="BF40" s="128" t="str">
        <f aca="false">IFERROR(stern!BE40/GAMSstern!BE40,"")</f>
        <v/>
      </c>
      <c r="BG40" s="128" t="str">
        <f aca="false">IFERROR(stern!BF40/GAMSstern!BF40,"")</f>
        <v/>
      </c>
      <c r="BH40" s="128" t="str">
        <f aca="false">IFERROR(stern!BG40/GAMSstern!BG40,"")</f>
        <v/>
      </c>
      <c r="BI40" s="128" t="str">
        <f aca="false">IFERROR(stern!BH40/GAMSstern!BH40,"")</f>
        <v/>
      </c>
      <c r="BJ40" s="128" t="str">
        <f aca="false">IFERROR(stern!BI40/GAMSstern!BI40,"")</f>
        <v/>
      </c>
    </row>
    <row r="41" customFormat="false" ht="12.75" hidden="false" customHeight="false" outlineLevel="0" collapsed="false">
      <c r="A41" s="0" t="str">
        <f aca="false">stern!A41</f>
        <v>Sigma (industrial, MTCO2/$1000 2000 US$)</v>
      </c>
      <c r="B41" s="0" t="str">
        <f aca="false">GAMSbase!A41</f>
        <v>Sigma (Industrial MTCO2 per 1000 USD [2000]</v>
      </c>
      <c r="C41" s="128" t="n">
        <f aca="false">IFERROR(stern!B41/GAMSstern!B41,"")</f>
        <v>1</v>
      </c>
      <c r="D41" s="128" t="n">
        <f aca="false">IFERROR(stern!C41/GAMSstern!C41,"")</f>
        <v>1.0000000000352</v>
      </c>
      <c r="E41" s="128" t="n">
        <f aca="false">IFERROR(stern!D41/GAMSstern!D41,"")</f>
        <v>1.00000000001646</v>
      </c>
      <c r="F41" s="128" t="n">
        <f aca="false">IFERROR(stern!E41/GAMSstern!E41,"")</f>
        <v>1.00000000000438</v>
      </c>
      <c r="G41" s="128" t="n">
        <f aca="false">IFERROR(stern!F41/GAMSstern!F41,"")</f>
        <v>0.999999999987138</v>
      </c>
      <c r="H41" s="128" t="n">
        <f aca="false">IFERROR(stern!G41/GAMSstern!G41,"")</f>
        <v>0.999999999957903</v>
      </c>
      <c r="I41" s="128" t="n">
        <f aca="false">IFERROR(stern!H41/GAMSstern!H41,"")</f>
        <v>1.00000000013138</v>
      </c>
      <c r="J41" s="128" t="n">
        <f aca="false">IFERROR(stern!I41/GAMSstern!I41,"")</f>
        <v>1.00000000001095</v>
      </c>
      <c r="K41" s="128" t="n">
        <f aca="false">IFERROR(stern!J41/GAMSstern!J41,"")</f>
        <v>0.999999999951402</v>
      </c>
      <c r="L41" s="128" t="n">
        <f aca="false">IFERROR(stern!K41/GAMSstern!K41,"")</f>
        <v>0.999999999945025</v>
      </c>
      <c r="M41" s="128" t="n">
        <f aca="false">IFERROR(stern!L41/GAMSstern!L41,"")</f>
        <v>0.999999999986362</v>
      </c>
      <c r="N41" s="128" t="n">
        <f aca="false">IFERROR(stern!M41/GAMSstern!M41,"")</f>
        <v>1.00000000017516</v>
      </c>
      <c r="O41" s="128" t="n">
        <f aca="false">IFERROR(stern!N41/GAMSstern!N41,"")</f>
        <v>1.00000000012279</v>
      </c>
      <c r="P41" s="128" t="n">
        <f aca="false">IFERROR(stern!O41/GAMSstern!O41,"")</f>
        <v>1.00000000009708</v>
      </c>
      <c r="Q41" s="128" t="n">
        <f aca="false">IFERROR(stern!P41/GAMSstern!P41,"")</f>
        <v>1.00000000006228</v>
      </c>
      <c r="R41" s="128" t="n">
        <f aca="false">IFERROR(stern!Q41/GAMSstern!Q41,"")</f>
        <v>1.00000000007735</v>
      </c>
      <c r="S41" s="128" t="n">
        <f aca="false">IFERROR(stern!R41/GAMSstern!R41,"")</f>
        <v>1.0000000001552</v>
      </c>
      <c r="T41" s="128" t="n">
        <f aca="false">IFERROR(stern!S41/GAMSstern!S41,"")</f>
        <v>0.999999999993928</v>
      </c>
      <c r="U41" s="128" t="n">
        <f aca="false">IFERROR(stern!T41/GAMSstern!T41,"")</f>
        <v>0.999999999853264</v>
      </c>
      <c r="V41" s="128" t="n">
        <f aca="false">IFERROR(stern!U41/GAMSstern!U41,"")</f>
        <v>1.00000000004301</v>
      </c>
      <c r="W41" s="128" t="n">
        <f aca="false">IFERROR(stern!V41/GAMSstern!V41,"")</f>
        <v>0.999999999943581</v>
      </c>
      <c r="X41" s="128" t="n">
        <f aca="false">IFERROR(stern!W41/GAMSstern!W41,"")</f>
        <v>1.00000000011047</v>
      </c>
      <c r="Y41" s="128" t="n">
        <f aca="false">IFERROR(stern!X41/GAMSstern!X41,"")</f>
        <v>1.00000000013828</v>
      </c>
      <c r="Z41" s="128" t="n">
        <f aca="false">IFERROR(stern!Y41/GAMSstern!Y41,"")</f>
        <v>1.00000000012237</v>
      </c>
      <c r="AA41" s="128" t="n">
        <f aca="false">IFERROR(stern!Z41/GAMSstern!Z41,"")</f>
        <v>0.999999999925584</v>
      </c>
      <c r="AB41" s="128" t="n">
        <f aca="false">IFERROR(stern!AA41/GAMSstern!AA41,"")</f>
        <v>1.00000000012396</v>
      </c>
      <c r="AC41" s="128" t="n">
        <f aca="false">IFERROR(stern!AB41/GAMSstern!AB41,"")</f>
        <v>0.999999999727923</v>
      </c>
      <c r="AD41" s="128" t="n">
        <f aca="false">IFERROR(stern!AC41/GAMSstern!AC41,"")</f>
        <v>1.00000000022426</v>
      </c>
      <c r="AE41" s="128" t="n">
        <f aca="false">IFERROR(stern!AD41/GAMSstern!AD41,"")</f>
        <v>1.00000000026084</v>
      </c>
      <c r="AF41" s="128" t="n">
        <f aca="false">IFERROR(stern!AE41/GAMSstern!AE41,"")</f>
        <v>1.00000000035077</v>
      </c>
      <c r="AG41" s="128" t="n">
        <f aca="false">IFERROR(stern!AF41/GAMSstern!AF41,"")</f>
        <v>0.999999999700955</v>
      </c>
      <c r="AH41" s="128" t="n">
        <f aca="false">IFERROR(stern!AG41/GAMSstern!AG41,"")</f>
        <v>0.999999999659768</v>
      </c>
      <c r="AI41" s="128" t="n">
        <f aca="false">IFERROR(stern!AH41/GAMSstern!AH41,"")</f>
        <v>1.00000000033214</v>
      </c>
      <c r="AJ41" s="128" t="n">
        <f aca="false">IFERROR(stern!AI41/GAMSstern!AI41,"")</f>
        <v>1.00000000040153</v>
      </c>
      <c r="AK41" s="128" t="n">
        <f aca="false">IFERROR(stern!AJ41/GAMSstern!AJ41,"")</f>
        <v>1.00000000027485</v>
      </c>
      <c r="AL41" s="128" t="n">
        <f aca="false">IFERROR(stern!AK41/GAMSstern!AK41,"")</f>
        <v>1.00000000043801</v>
      </c>
      <c r="AM41" s="128" t="n">
        <f aca="false">IFERROR(stern!AL41/GAMSstern!AL41,"")</f>
        <v>1.00000000020761</v>
      </c>
      <c r="AN41" s="128" t="n">
        <f aca="false">IFERROR(stern!AM41/GAMSstern!AM41,"")</f>
        <v>1.0000000002942</v>
      </c>
      <c r="AO41" s="128" t="n">
        <f aca="false">IFERROR(stern!AN41/GAMSstern!AN41,"")</f>
        <v>1.00000000042525</v>
      </c>
      <c r="AP41" s="128" t="n">
        <f aca="false">IFERROR(stern!AO41/GAMSstern!AO41,"")</f>
        <v>0.999999999577939</v>
      </c>
      <c r="AQ41" s="128" t="n">
        <f aca="false">IFERROR(stern!AP41/GAMSstern!AP41,"")</f>
        <v>1.0000000003481</v>
      </c>
      <c r="AR41" s="128" t="n">
        <f aca="false">IFERROR(stern!AQ41/GAMSstern!AQ41,"")</f>
        <v>0.999999999596254</v>
      </c>
      <c r="AS41" s="128" t="n">
        <f aca="false">IFERROR(stern!AR41/GAMSstern!AR41,"")</f>
        <v>0.999999999829198</v>
      </c>
      <c r="AT41" s="128" t="n">
        <f aca="false">IFERROR(stern!AS41/GAMSstern!AS41,"")</f>
        <v>1.00000000066652</v>
      </c>
      <c r="AU41" s="128" t="n">
        <f aca="false">IFERROR(stern!AT41/GAMSstern!AT41,"")</f>
        <v>0.999999999682058</v>
      </c>
      <c r="AV41" s="128" t="n">
        <f aca="false">IFERROR(stern!AU41/GAMSstern!AU41,"")</f>
        <v>1.00000000017401</v>
      </c>
      <c r="AW41" s="128" t="n">
        <f aca="false">IFERROR(stern!AV41/GAMSstern!AV41,"")</f>
        <v>1.00000000074959</v>
      </c>
      <c r="AX41" s="128" t="n">
        <f aca="false">IFERROR(stern!AW41/GAMSstern!AW41,"")</f>
        <v>1.00000000008693</v>
      </c>
      <c r="AY41" s="128" t="n">
        <f aca="false">IFERROR(stern!AX41/GAMSstern!AX41,"")</f>
        <v>1.00000000021726</v>
      </c>
      <c r="AZ41" s="128" t="n">
        <f aca="false">IFERROR(stern!AY41/GAMSstern!AY41,"")</f>
        <v>1.0000000000558</v>
      </c>
      <c r="BA41" s="128" t="n">
        <f aca="false">IFERROR(stern!AZ41/GAMSstern!AZ41,"")</f>
        <v>1.00000000022755</v>
      </c>
      <c r="BB41" s="128" t="n">
        <f aca="false">IFERROR(stern!BA41/GAMSstern!BA41,"")</f>
        <v>1.00000000055789</v>
      </c>
      <c r="BC41" s="128" t="n">
        <f aca="false">IFERROR(stern!BB41/GAMSstern!BB41,"")</f>
        <v>0.999999999537483</v>
      </c>
      <c r="BD41" s="128" t="n">
        <f aca="false">IFERROR(stern!BC41/GAMSstern!BC41,"")</f>
        <v>1.00000000094413</v>
      </c>
      <c r="BE41" s="128" t="n">
        <f aca="false">IFERROR(stern!BD41/GAMSstern!BD41,"")</f>
        <v>0.999999999256117</v>
      </c>
      <c r="BF41" s="128" t="n">
        <f aca="false">IFERROR(stern!BE41/GAMSstern!BE41,"")</f>
        <v>0.999999999668965</v>
      </c>
      <c r="BG41" s="128" t="n">
        <f aca="false">IFERROR(stern!BF41/GAMSstern!BF41,"")</f>
        <v>0.999999999476901</v>
      </c>
      <c r="BH41" s="128" t="n">
        <f aca="false">IFERROR(stern!BG41/GAMSstern!BG41,"")</f>
        <v>0.999999999628066</v>
      </c>
      <c r="BI41" s="128" t="n">
        <f aca="false">IFERROR(stern!BH41/GAMSstern!BH41,"")</f>
        <v>0.999999999771352</v>
      </c>
      <c r="BJ41" s="128" t="n">
        <f aca="false">IFERROR(stern!BI41/GAMSstern!BI41,"")</f>
        <v>0.999999999337569</v>
      </c>
    </row>
    <row r="42" customFormat="false" ht="12.75" hidden="false" customHeight="false" outlineLevel="0" collapsed="false">
      <c r="A42" s="0" t="str">
        <f aca="false">stern!A42</f>
        <v>      Sigma, 2010</v>
      </c>
      <c r="B42" s="0" t="str">
        <f aca="false">GAMSbase!A42</f>
        <v>Initial Sigma</v>
      </c>
      <c r="C42" s="128" t="n">
        <f aca="false">IFERROR(stern!B42/GAMSstern!B42,"")</f>
        <v>1</v>
      </c>
      <c r="D42" s="128" t="str">
        <f aca="false">IFERROR(stern!C42/GAMSstern!C42,"")</f>
        <v/>
      </c>
      <c r="E42" s="128" t="str">
        <f aca="false">IFERROR(stern!D42/GAMSstern!D42,"")</f>
        <v/>
      </c>
      <c r="F42" s="128" t="str">
        <f aca="false">IFERROR(stern!E42/GAMSstern!E42,"")</f>
        <v/>
      </c>
      <c r="G42" s="128" t="str">
        <f aca="false">IFERROR(stern!F42/GAMSstern!F42,"")</f>
        <v/>
      </c>
      <c r="H42" s="128" t="str">
        <f aca="false">IFERROR(stern!G42/GAMSstern!G42,"")</f>
        <v/>
      </c>
      <c r="I42" s="128" t="str">
        <f aca="false">IFERROR(stern!H42/GAMSstern!H42,"")</f>
        <v/>
      </c>
      <c r="J42" s="128" t="str">
        <f aca="false">IFERROR(stern!I42/GAMSstern!I42,"")</f>
        <v/>
      </c>
      <c r="K42" s="128" t="str">
        <f aca="false">IFERROR(stern!J42/GAMSstern!J42,"")</f>
        <v/>
      </c>
      <c r="L42" s="128" t="str">
        <f aca="false">IFERROR(stern!K42/GAMSstern!K42,"")</f>
        <v/>
      </c>
      <c r="M42" s="128" t="str">
        <f aca="false">IFERROR(stern!L42/GAMSstern!L42,"")</f>
        <v/>
      </c>
      <c r="N42" s="128" t="str">
        <f aca="false">IFERROR(stern!M42/GAMSstern!M42,"")</f>
        <v/>
      </c>
      <c r="O42" s="128" t="str">
        <f aca="false">IFERROR(stern!N42/GAMSstern!N42,"")</f>
        <v/>
      </c>
      <c r="P42" s="128" t="str">
        <f aca="false">IFERROR(stern!O42/GAMSstern!O42,"")</f>
        <v/>
      </c>
      <c r="Q42" s="128" t="str">
        <f aca="false">IFERROR(stern!P42/GAMSstern!P42,"")</f>
        <v/>
      </c>
      <c r="R42" s="128" t="str">
        <f aca="false">IFERROR(stern!Q42/GAMSstern!Q42,"")</f>
        <v/>
      </c>
      <c r="S42" s="128" t="str">
        <f aca="false">IFERROR(stern!R42/GAMSstern!R42,"")</f>
        <v/>
      </c>
      <c r="T42" s="128" t="str">
        <f aca="false">IFERROR(stern!S42/GAMSstern!S42,"")</f>
        <v/>
      </c>
      <c r="U42" s="128" t="str">
        <f aca="false">IFERROR(stern!T42/GAMSstern!T42,"")</f>
        <v/>
      </c>
      <c r="V42" s="128" t="str">
        <f aca="false">IFERROR(stern!U42/GAMSstern!U42,"")</f>
        <v/>
      </c>
      <c r="W42" s="128" t="str">
        <f aca="false">IFERROR(stern!V42/GAMSstern!V42,"")</f>
        <v/>
      </c>
      <c r="X42" s="128" t="str">
        <f aca="false">IFERROR(stern!W42/GAMSstern!W42,"")</f>
        <v/>
      </c>
      <c r="Y42" s="128" t="str">
        <f aca="false">IFERROR(stern!X42/GAMSstern!X42,"")</f>
        <v/>
      </c>
      <c r="Z42" s="128" t="str">
        <f aca="false">IFERROR(stern!Y42/GAMSstern!Y42,"")</f>
        <v/>
      </c>
      <c r="AA42" s="128" t="str">
        <f aca="false">IFERROR(stern!Z42/GAMSstern!Z42,"")</f>
        <v/>
      </c>
      <c r="AB42" s="128" t="str">
        <f aca="false">IFERROR(stern!AA42/GAMSstern!AA42,"")</f>
        <v/>
      </c>
      <c r="AC42" s="128" t="str">
        <f aca="false">IFERROR(stern!AB42/GAMSstern!AB42,"")</f>
        <v/>
      </c>
      <c r="AD42" s="128" t="str">
        <f aca="false">IFERROR(stern!AC42/GAMSstern!AC42,"")</f>
        <v/>
      </c>
      <c r="AE42" s="128" t="str">
        <f aca="false">IFERROR(stern!AD42/GAMSstern!AD42,"")</f>
        <v/>
      </c>
      <c r="AF42" s="128" t="str">
        <f aca="false">IFERROR(stern!AE42/GAMSstern!AE42,"")</f>
        <v/>
      </c>
      <c r="AG42" s="128" t="str">
        <f aca="false">IFERROR(stern!AF42/GAMSstern!AF42,"")</f>
        <v/>
      </c>
      <c r="AH42" s="128" t="str">
        <f aca="false">IFERROR(stern!AG42/GAMSstern!AG42,"")</f>
        <v/>
      </c>
      <c r="AI42" s="128" t="str">
        <f aca="false">IFERROR(stern!AH42/GAMSstern!AH42,"")</f>
        <v/>
      </c>
      <c r="AJ42" s="128" t="str">
        <f aca="false">IFERROR(stern!AI42/GAMSstern!AI42,"")</f>
        <v/>
      </c>
      <c r="AK42" s="128" t="str">
        <f aca="false">IFERROR(stern!AJ42/GAMSstern!AJ42,"")</f>
        <v/>
      </c>
      <c r="AL42" s="128" t="str">
        <f aca="false">IFERROR(stern!AK42/GAMSstern!AK42,"")</f>
        <v/>
      </c>
      <c r="AM42" s="128" t="str">
        <f aca="false">IFERROR(stern!AL42/GAMSstern!AL42,"")</f>
        <v/>
      </c>
      <c r="AN42" s="128" t="str">
        <f aca="false">IFERROR(stern!AM42/GAMSstern!AM42,"")</f>
        <v/>
      </c>
      <c r="AO42" s="128" t="str">
        <f aca="false">IFERROR(stern!AN42/GAMSstern!AN42,"")</f>
        <v/>
      </c>
      <c r="AP42" s="128" t="str">
        <f aca="false">IFERROR(stern!AO42/GAMSstern!AO42,"")</f>
        <v/>
      </c>
      <c r="AQ42" s="128" t="str">
        <f aca="false">IFERROR(stern!AP42/GAMSstern!AP42,"")</f>
        <v/>
      </c>
      <c r="AR42" s="128" t="str">
        <f aca="false">IFERROR(stern!AQ42/GAMSstern!AQ42,"")</f>
        <v/>
      </c>
      <c r="AS42" s="128" t="str">
        <f aca="false">IFERROR(stern!AR42/GAMSstern!AR42,"")</f>
        <v/>
      </c>
      <c r="AT42" s="128" t="str">
        <f aca="false">IFERROR(stern!AS42/GAMSstern!AS42,"")</f>
        <v/>
      </c>
      <c r="AU42" s="128" t="str">
        <f aca="false">IFERROR(stern!AT42/GAMSstern!AT42,"")</f>
        <v/>
      </c>
      <c r="AV42" s="128" t="str">
        <f aca="false">IFERROR(stern!AU42/GAMSstern!AU42,"")</f>
        <v/>
      </c>
      <c r="AW42" s="128" t="str">
        <f aca="false">IFERROR(stern!AV42/GAMSstern!AV42,"")</f>
        <v/>
      </c>
      <c r="AX42" s="128" t="str">
        <f aca="false">IFERROR(stern!AW42/GAMSstern!AW42,"")</f>
        <v/>
      </c>
      <c r="AY42" s="128" t="str">
        <f aca="false">IFERROR(stern!AX42/GAMSstern!AX42,"")</f>
        <v/>
      </c>
      <c r="AZ42" s="128" t="str">
        <f aca="false">IFERROR(stern!AY42/GAMSstern!AY42,"")</f>
        <v/>
      </c>
      <c r="BA42" s="128" t="str">
        <f aca="false">IFERROR(stern!AZ42/GAMSstern!AZ42,"")</f>
        <v/>
      </c>
      <c r="BB42" s="128" t="str">
        <f aca="false">IFERROR(stern!BA42/GAMSstern!BA42,"")</f>
        <v/>
      </c>
      <c r="BC42" s="128" t="str">
        <f aca="false">IFERROR(stern!BB42/GAMSstern!BB42,"")</f>
        <v/>
      </c>
      <c r="BD42" s="128" t="str">
        <f aca="false">IFERROR(stern!BC42/GAMSstern!BC42,"")</f>
        <v/>
      </c>
      <c r="BE42" s="128" t="str">
        <f aca="false">IFERROR(stern!BD42/GAMSstern!BD42,"")</f>
        <v/>
      </c>
      <c r="BF42" s="128" t="str">
        <f aca="false">IFERROR(stern!BE42/GAMSstern!BE42,"")</f>
        <v/>
      </c>
      <c r="BG42" s="128" t="str">
        <f aca="false">IFERROR(stern!BF42/GAMSstern!BF42,"")</f>
        <v/>
      </c>
      <c r="BH42" s="128" t="str">
        <f aca="false">IFERROR(stern!BG42/GAMSstern!BG42,"")</f>
        <v/>
      </c>
      <c r="BI42" s="128" t="str">
        <f aca="false">IFERROR(stern!BH42/GAMSstern!BH42,"")</f>
        <v/>
      </c>
      <c r="BJ42" s="128" t="str">
        <f aca="false">IFERROR(stern!BI42/GAMSstern!BI42,"")</f>
        <v/>
      </c>
    </row>
    <row r="43" customFormat="false" ht="12.75" hidden="false" customHeight="false" outlineLevel="0" collapsed="false">
      <c r="A43" s="0" t="str">
        <f aca="false">stern!A43</f>
        <v>     Growth rate of sigma (per year, log)</v>
      </c>
      <c r="B43" s="0" t="str">
        <f aca="false">GAMSbase!A43</f>
        <v>Growth Rate of Sigma</v>
      </c>
      <c r="C43" s="128" t="n">
        <f aca="false">IFERROR(stern!B43/GAMSstern!B43,"")</f>
        <v>1</v>
      </c>
      <c r="D43" s="128" t="n">
        <f aca="false">IFERROR(stern!C43/GAMSstern!C43,"")</f>
        <v>1.00000000000502</v>
      </c>
      <c r="E43" s="128" t="n">
        <f aca="false">IFERROR(stern!D43/GAMSstern!D43,"")</f>
        <v>1.00000000021186</v>
      </c>
      <c r="F43" s="128" t="n">
        <f aca="false">IFERROR(stern!E43/GAMSstern!E43,"")</f>
        <v>0.999999996306993</v>
      </c>
      <c r="G43" s="128" t="n">
        <f aca="false">IFERROR(stern!F43/GAMSstern!F43,"")</f>
        <v>1.00000000492715</v>
      </c>
      <c r="H43" s="128" t="n">
        <f aca="false">IFERROR(stern!G43/GAMSstern!G43,"")</f>
        <v>1.00000000266282</v>
      </c>
      <c r="I43" s="128" t="n">
        <f aca="false">IFERROR(stern!H43/GAMSstern!H43,"")</f>
        <v>0.999999997179692</v>
      </c>
      <c r="J43" s="128" t="n">
        <f aca="false">IFERROR(stern!I43/GAMSstern!I43,"")</f>
        <v>0.999999996931389</v>
      </c>
      <c r="K43" s="128" t="n">
        <f aca="false">IFERROR(stern!J43/GAMSstern!J43,"")</f>
        <v>1.00000000076586</v>
      </c>
      <c r="L43" s="128" t="n">
        <f aca="false">IFERROR(stern!K43/GAMSstern!K43,"")</f>
        <v>0.999999997679169</v>
      </c>
      <c r="M43" s="128" t="n">
        <f aca="false">IFERROR(stern!L43/GAMSstern!L43,"")</f>
        <v>0.999999998104544</v>
      </c>
      <c r="N43" s="128" t="n">
        <f aca="false">IFERROR(stern!M43/GAMSstern!M43,"")</f>
        <v>1.00000000275239</v>
      </c>
      <c r="O43" s="128" t="n">
        <f aca="false">IFERROR(stern!N43/GAMSstern!N43,"")</f>
        <v>1.00000000236071</v>
      </c>
      <c r="P43" s="128" t="n">
        <f aca="false">IFERROR(stern!O43/GAMSstern!O43,"")</f>
        <v>0.999999998785555</v>
      </c>
      <c r="Q43" s="128" t="n">
        <f aca="false">IFERROR(stern!P43/GAMSstern!P43,"")</f>
        <v>1.00000000527898</v>
      </c>
      <c r="R43" s="128" t="n">
        <f aca="false">IFERROR(stern!Q43/GAMSstern!Q43,"")</f>
        <v>1.00000000365417</v>
      </c>
      <c r="S43" s="128" t="n">
        <f aca="false">IFERROR(stern!R43/GAMSstern!R43,"")</f>
        <v>0.999999997657121</v>
      </c>
      <c r="T43" s="128" t="n">
        <f aca="false">IFERROR(stern!S43/GAMSstern!S43,"")</f>
        <v>1.0000000026304</v>
      </c>
      <c r="U43" s="128" t="n">
        <f aca="false">IFERROR(stern!T43/GAMSstern!T43,"")</f>
        <v>1.00000000203083</v>
      </c>
      <c r="V43" s="128" t="n">
        <f aca="false">IFERROR(stern!U43/GAMSstern!U43,"")</f>
        <v>1.0000000016085</v>
      </c>
      <c r="W43" s="128" t="n">
        <f aca="false">IFERROR(stern!V43/GAMSstern!V43,"")</f>
        <v>0.999999996809996</v>
      </c>
      <c r="X43" s="128" t="n">
        <f aca="false">IFERROR(stern!W43/GAMSstern!W43,"")</f>
        <v>0.999999994730749</v>
      </c>
      <c r="Y43" s="128" t="n">
        <f aca="false">IFERROR(stern!X43/GAMSstern!X43,"")</f>
        <v>1.00000000324175</v>
      </c>
      <c r="Z43" s="128" t="n">
        <f aca="false">IFERROR(stern!Y43/GAMSstern!Y43,"")</f>
        <v>0.99999999734589</v>
      </c>
      <c r="AA43" s="128" t="n">
        <f aca="false">IFERROR(stern!Z43/GAMSstern!Z43,"")</f>
        <v>0.999999997278132</v>
      </c>
      <c r="AB43" s="128" t="n">
        <f aca="false">IFERROR(stern!AA43/GAMSstern!AA43,"")</f>
        <v>1.00000000164971</v>
      </c>
      <c r="AC43" s="128" t="n">
        <f aca="false">IFERROR(stern!AB43/GAMSstern!AB43,"")</f>
        <v>0.999999998286637</v>
      </c>
      <c r="AD43" s="128" t="n">
        <f aca="false">IFERROR(stern!AC43/GAMSstern!AC43,"")</f>
        <v>0.999999998294885</v>
      </c>
      <c r="AE43" s="128" t="n">
        <f aca="false">IFERROR(stern!AD43/GAMSstern!AD43,"")</f>
        <v>1.00000000213339</v>
      </c>
      <c r="AF43" s="128" t="n">
        <f aca="false">IFERROR(stern!AE43/GAMSstern!AE43,"")</f>
        <v>0.999999999341084</v>
      </c>
      <c r="AG43" s="128" t="n">
        <f aca="false">IFERROR(stern!AF43/GAMSstern!AF43,"")</f>
        <v>1.00000000311748</v>
      </c>
      <c r="AH43" s="128" t="n">
        <f aca="false">IFERROR(stern!AG43/GAMSstern!AG43,"")</f>
        <v>1.00000000420543</v>
      </c>
      <c r="AI43" s="128" t="n">
        <f aca="false">IFERROR(stern!AH43/GAMSstern!AH43,"")</f>
        <v>1.00000000552972</v>
      </c>
      <c r="AJ43" s="128" t="n">
        <f aca="false">IFERROR(stern!AI43/GAMSstern!AI43,"")</f>
        <v>0.99999999891184</v>
      </c>
      <c r="AK43" s="128" t="n">
        <f aca="false">IFERROR(stern!AJ43/GAMSstern!AJ43,"")</f>
        <v>1.00000000034986</v>
      </c>
      <c r="AL43" s="128" t="n">
        <f aca="false">IFERROR(stern!AK43/GAMSstern!AK43,"")</f>
        <v>1.0000000029695</v>
      </c>
      <c r="AM43" s="128" t="n">
        <f aca="false">IFERROR(stern!AL43/GAMSstern!AL43,"")</f>
        <v>1.00000000038994</v>
      </c>
      <c r="AN43" s="128" t="n">
        <f aca="false">IFERROR(stern!AM43/GAMSstern!AM43,"")</f>
        <v>0.999999998768</v>
      </c>
      <c r="AO43" s="128" t="n">
        <f aca="false">IFERROR(stern!AN43/GAMSstern!AN43,"")</f>
        <v>1.00000000501737</v>
      </c>
      <c r="AP43" s="128" t="n">
        <f aca="false">IFERROR(stern!AO43/GAMSstern!AO43,"")</f>
        <v>1.00000000251422</v>
      </c>
      <c r="AQ43" s="128" t="n">
        <f aca="false">IFERROR(stern!AP43/GAMSstern!AP43,"")</f>
        <v>0.999999999363141</v>
      </c>
      <c r="AR43" s="128" t="n">
        <f aca="false">IFERROR(stern!AQ43/GAMSstern!AQ43,"")</f>
        <v>1.00000000446514</v>
      </c>
      <c r="AS43" s="128" t="n">
        <f aca="false">IFERROR(stern!AR43/GAMSstern!AR43,"")</f>
        <v>1.0000000028563</v>
      </c>
      <c r="AT43" s="128" t="n">
        <f aca="false">IFERROR(stern!AS43/GAMSstern!AS43,"")</f>
        <v>1.00000000470372</v>
      </c>
      <c r="AU43" s="128" t="n">
        <f aca="false">IFERROR(stern!AT43/GAMSstern!AT43,"")</f>
        <v>0.999999996087751</v>
      </c>
      <c r="AV43" s="128" t="n">
        <f aca="false">IFERROR(stern!AU43/GAMSstern!AU43,"")</f>
        <v>1.00000000101545</v>
      </c>
      <c r="AW43" s="128" t="n">
        <f aca="false">IFERROR(stern!AV43/GAMSstern!AV43,"")</f>
        <v>0.999999994259804</v>
      </c>
      <c r="AX43" s="128" t="n">
        <f aca="false">IFERROR(stern!AW43/GAMSstern!AW43,"")</f>
        <v>1.00000000132053</v>
      </c>
      <c r="AY43" s="128" t="n">
        <f aca="false">IFERROR(stern!AX43/GAMSstern!AX43,"")</f>
        <v>0.999999997987136</v>
      </c>
      <c r="AZ43" s="128" t="n">
        <f aca="false">IFERROR(stern!AY43/GAMSstern!AY43,"")</f>
        <v>0.99999999852725</v>
      </c>
      <c r="BA43" s="128" t="n">
        <f aca="false">IFERROR(stern!AZ43/GAMSstern!AZ43,"")</f>
        <v>1.00000000528698</v>
      </c>
      <c r="BB43" s="128" t="n">
        <f aca="false">IFERROR(stern!BA43/GAMSstern!BA43,"")</f>
        <v>0.999999995478944</v>
      </c>
      <c r="BC43" s="128" t="n">
        <f aca="false">IFERROR(stern!BB43/GAMSstern!BB43,"")</f>
        <v>0.999999998374194</v>
      </c>
      <c r="BD43" s="128" t="n">
        <f aca="false">IFERROR(stern!BC43/GAMSstern!BC43,"")</f>
        <v>1.00000000535791</v>
      </c>
      <c r="BE43" s="128" t="n">
        <f aca="false">IFERROR(stern!BD43/GAMSstern!BD43,"")</f>
        <v>0.999999995171686</v>
      </c>
      <c r="BF43" s="128" t="n">
        <f aca="false">IFERROR(stern!BE43/GAMSstern!BE43,"")</f>
        <v>0.999999999431053</v>
      </c>
      <c r="BG43" s="128" t="n">
        <f aca="false">IFERROR(stern!BF43/GAMSstern!BF43,"")</f>
        <v>0.999999998088312</v>
      </c>
      <c r="BH43" s="128" t="n">
        <f aca="false">IFERROR(stern!BG43/GAMSstern!BG43,"")</f>
        <v>0.999999997922998</v>
      </c>
      <c r="BI43" s="128" t="n">
        <f aca="false">IFERROR(stern!BH43/GAMSstern!BH43,"")</f>
        <v>1.00000000648404</v>
      </c>
      <c r="BJ43" s="128" t="n">
        <f aca="false">IFERROR(stern!BI43/GAMSstern!BI43,"")</f>
        <v>0</v>
      </c>
    </row>
    <row r="44" customFormat="false" ht="12.75" hidden="false" customHeight="false" outlineLevel="0" collapsed="false">
      <c r="A44" s="0" t="str">
        <f aca="false">stern!A44</f>
        <v>Carbon emissions from land use change (GTCO2 per year)</v>
      </c>
      <c r="B44" s="0" t="str">
        <f aca="false">GAMSbase!A44</f>
        <v>Carbon Emissions from Land Use Change</v>
      </c>
      <c r="C44" s="128" t="n">
        <f aca="false">IFERROR(stern!B44/GAMSstern!B44,"")</f>
        <v>1</v>
      </c>
      <c r="D44" s="128" t="n">
        <f aca="false">IFERROR(stern!C44/GAMSstern!C44,"")</f>
        <v>1</v>
      </c>
      <c r="E44" s="128" t="n">
        <f aca="false">IFERROR(stern!D44/GAMSstern!D44,"")</f>
        <v>1</v>
      </c>
      <c r="F44" s="128" t="n">
        <f aca="false">IFERROR(stern!E44/GAMSstern!E44,"")</f>
        <v>1</v>
      </c>
      <c r="G44" s="128" t="n">
        <f aca="false">IFERROR(stern!F44/GAMSstern!F44,"")</f>
        <v>1</v>
      </c>
      <c r="H44" s="128" t="n">
        <f aca="false">IFERROR(stern!G44/GAMSstern!G44,"")</f>
        <v>1</v>
      </c>
      <c r="I44" s="128" t="n">
        <f aca="false">IFERROR(stern!H44/GAMSstern!H44,"")</f>
        <v>1</v>
      </c>
      <c r="J44" s="128" t="n">
        <f aca="false">IFERROR(stern!I44/GAMSstern!I44,"")</f>
        <v>1</v>
      </c>
      <c r="K44" s="128" t="n">
        <f aca="false">IFERROR(stern!J44/GAMSstern!J44,"")</f>
        <v>1</v>
      </c>
      <c r="L44" s="128" t="n">
        <f aca="false">IFERROR(stern!K44/GAMSstern!K44,"")</f>
        <v>1</v>
      </c>
      <c r="M44" s="128" t="n">
        <f aca="false">IFERROR(stern!L44/GAMSstern!L44,"")</f>
        <v>1.00000000005644</v>
      </c>
      <c r="N44" s="128" t="n">
        <f aca="false">IFERROR(stern!M44/GAMSstern!M44,"")</f>
        <v>1.000000000127</v>
      </c>
      <c r="O44" s="128" t="n">
        <f aca="false">IFERROR(stern!N44/GAMSstern!N44,"")</f>
        <v>1.000000000127</v>
      </c>
      <c r="P44" s="128" t="n">
        <f aca="false">IFERROR(stern!O44/GAMSstern!O44,"")</f>
        <v>0.999999999906516</v>
      </c>
      <c r="Q44" s="128" t="n">
        <f aca="false">IFERROR(stern!P44/GAMSstern!P44,"")</f>
        <v>0.999999999768714</v>
      </c>
      <c r="R44" s="128" t="n">
        <f aca="false">IFERROR(stern!Q44/GAMSstern!Q44,"")</f>
        <v>0.999999999940966</v>
      </c>
      <c r="S44" s="128" t="n">
        <f aca="false">IFERROR(stern!R44/GAMSstern!R44,"")</f>
        <v>1.00000000015628</v>
      </c>
      <c r="T44" s="128" t="n">
        <f aca="false">IFERROR(stern!S44/GAMSstern!S44,"")</f>
        <v>0.999999999348847</v>
      </c>
      <c r="U44" s="128" t="n">
        <f aca="false">IFERROR(stern!T44/GAMSstern!T44,"")</f>
        <v>0.999999999685278</v>
      </c>
      <c r="V44" s="128" t="n">
        <f aca="false">IFERROR(stern!U44/GAMSstern!U44,"")</f>
        <v>0.99999999926474</v>
      </c>
      <c r="W44" s="128" t="n">
        <f aca="false">IFERROR(stern!V44/GAMSstern!V44,"")</f>
        <v>0.999999998739066</v>
      </c>
      <c r="X44" s="128" t="n">
        <f aca="false">IFERROR(stern!W44/GAMSstern!W44,"")</f>
        <v>1.00000000071034</v>
      </c>
      <c r="Y44" s="128" t="n">
        <f aca="false">IFERROR(stern!X44/GAMSstern!X44,"")</f>
        <v>0.999999999067612</v>
      </c>
      <c r="Z44" s="128" t="n">
        <f aca="false">IFERROR(stern!Y44/GAMSstern!Y44,"")</f>
        <v>1.00000000214773</v>
      </c>
      <c r="AA44" s="128" t="n">
        <f aca="false">IFERROR(stern!Z44/GAMSstern!Z44,"")</f>
        <v>0.999999999580966</v>
      </c>
      <c r="AB44" s="128" t="n">
        <f aca="false">IFERROR(stern!AA44/GAMSstern!AA44,"")</f>
        <v>1.00000000118519</v>
      </c>
      <c r="AC44" s="128" t="n">
        <f aca="false">IFERROR(stern!AB44/GAMSstern!AB44,"")</f>
        <v>1.00000000118519</v>
      </c>
      <c r="AD44" s="128" t="n">
        <f aca="false">IFERROR(stern!AC44/GAMSstern!AC44,"")</f>
        <v>1.00000000118519</v>
      </c>
      <c r="AE44" s="128" t="n">
        <f aca="false">IFERROR(stern!AD44/GAMSstern!AD44,"")</f>
        <v>1.00000000431846</v>
      </c>
      <c r="AF44" s="128" t="n">
        <f aca="false">IFERROR(stern!AE44/GAMSstern!AE44,"")</f>
        <v>0.99999999256873</v>
      </c>
      <c r="AG44" s="128" t="n">
        <f aca="false">IFERROR(stern!AF44/GAMSstern!AF44,"")</f>
        <v>1.00000000725589</v>
      </c>
      <c r="AH44" s="128" t="n">
        <f aca="false">IFERROR(stern!AG44/GAMSstern!AG44,"")</f>
        <v>1.00000000113624</v>
      </c>
      <c r="AI44" s="128" t="n">
        <f aca="false">IFERROR(stern!AH44/GAMSstern!AH44,"")</f>
        <v>0.999999985837117</v>
      </c>
      <c r="AJ44" s="128" t="n">
        <f aca="false">IFERROR(stern!AI44/GAMSstern!AI44,"")</f>
        <v>0.999999995399068</v>
      </c>
      <c r="AK44" s="128" t="n">
        <f aca="false">IFERROR(stern!AJ44/GAMSstern!AJ44,"")</f>
        <v>0.999999995399068</v>
      </c>
      <c r="AL44" s="128" t="n">
        <f aca="false">IFERROR(stern!AK44/GAMSstern!AK44,"")</f>
        <v>1.00000002528016</v>
      </c>
      <c r="AM44" s="128" t="n">
        <f aca="false">IFERROR(stern!AL44/GAMSstern!AL44,"")</f>
        <v>1.00000002528016</v>
      </c>
      <c r="AN44" s="128" t="n">
        <f aca="false">IFERROR(stern!AM44/GAMSstern!AM44,"")</f>
        <v>0.999999978590952</v>
      </c>
      <c r="AO44" s="128" t="n">
        <f aca="false">IFERROR(stern!AN44/GAMSstern!AN44,"")</f>
        <v>0.999999978590952</v>
      </c>
      <c r="AP44" s="128" t="n">
        <f aca="false">IFERROR(stern!AO44/GAMSstern!AO44,"")</f>
        <v>1.0000000880188</v>
      </c>
      <c r="AQ44" s="128" t="n">
        <f aca="false">IFERROR(stern!AP44/GAMSstern!AP44,"")</f>
        <v>1.0000000880188</v>
      </c>
      <c r="AR44" s="128" t="n">
        <f aca="false">IFERROR(stern!AQ44/GAMSstern!AQ44,"")</f>
        <v>0.999999974031459</v>
      </c>
      <c r="AS44" s="128" t="n">
        <f aca="false">IFERROR(stern!AR44/GAMSstern!AR44,"")</f>
        <v>0.999999831547324</v>
      </c>
      <c r="AT44" s="128" t="n">
        <f aca="false">IFERROR(stern!AS44/GAMSstern!AS44,"")</f>
        <v>0.999999831547324</v>
      </c>
      <c r="AU44" s="128" t="n">
        <f aca="false">IFERROR(stern!AT44/GAMSstern!AT44,"")</f>
        <v>0.999999942863052</v>
      </c>
      <c r="AV44" s="128" t="n">
        <f aca="false">IFERROR(stern!AU44/GAMSstern!AU44,"")</f>
        <v>0.999999803718396</v>
      </c>
      <c r="AW44" s="128" t="n">
        <f aca="false">IFERROR(stern!AV44/GAMSstern!AV44,"")</f>
        <v>1.00000015158011</v>
      </c>
      <c r="AX44" s="128" t="n">
        <f aca="false">IFERROR(stern!AW44/GAMSstern!AW44,"")</f>
        <v>0.999999716753005</v>
      </c>
      <c r="AY44" s="128" t="n">
        <f aca="false">IFERROR(stern!AX44/GAMSstern!AX44,"")</f>
        <v>0.999999444986258</v>
      </c>
      <c r="AZ44" s="128" t="n">
        <f aca="false">IFERROR(stern!AY44/GAMSstern!AY44,"")</f>
        <v>0.999999444986259</v>
      </c>
      <c r="BA44" s="128" t="n">
        <f aca="false">IFERROR(stern!AZ44/GAMSstern!AZ44,"")</f>
        <v>0.999999444986259</v>
      </c>
      <c r="BB44" s="128" t="n">
        <f aca="false">IFERROR(stern!BA44/GAMSstern!BA44,"")</f>
        <v>1.00000103737165</v>
      </c>
      <c r="BC44" s="128" t="n">
        <f aca="false">IFERROR(stern!BB44/GAMSstern!BB44,"")</f>
        <v>0.999999046890704</v>
      </c>
      <c r="BD44" s="128" t="n">
        <f aca="false">IFERROR(stern!BC44/GAMSstern!BC44,"")</f>
        <v>0.999999046890704</v>
      </c>
      <c r="BE44" s="128" t="n">
        <f aca="false">IFERROR(stern!BD44/GAMSstern!BD44,"")</f>
        <v>1.00000112030852</v>
      </c>
      <c r="BF44" s="128" t="n">
        <f aca="false">IFERROR(stern!BE44/GAMSstern!BE44,"")</f>
        <v>0.999997232657166</v>
      </c>
      <c r="BG44" s="128" t="n">
        <f aca="false">IFERROR(stern!BF44/GAMSstern!BF44,"")</f>
        <v>0.999997232657166</v>
      </c>
      <c r="BH44" s="128" t="n">
        <f aca="false">IFERROR(stern!BG44/GAMSstern!BG44,"")</f>
        <v>1.00000128229465</v>
      </c>
      <c r="BI44" s="128" t="n">
        <f aca="false">IFERROR(stern!BH44/GAMSstern!BH44,"")</f>
        <v>1.00000381333474</v>
      </c>
      <c r="BJ44" s="128" t="n">
        <f aca="false">IFERROR(stern!BI44/GAMSstern!BI44,"")</f>
        <v>1.00000697715286</v>
      </c>
    </row>
    <row r="45" customFormat="false" ht="12.75" hidden="false" customHeight="false" outlineLevel="0" collapsed="false">
      <c r="A45" s="0" t="str">
        <f aca="false">stern!A45</f>
        <v>      CO2 emissions, land use (GTCO2 per year, 2010)</v>
      </c>
      <c r="B45" s="0" t="str">
        <f aca="false">GAMSbase!A45</f>
        <v>Initial Carbon Emissions from Land</v>
      </c>
      <c r="C45" s="128" t="n">
        <f aca="false">IFERROR(stern!B45/GAMSstern!B45,"")</f>
        <v>1</v>
      </c>
      <c r="D45" s="128" t="str">
        <f aca="false">IFERROR(stern!C45/GAMSstern!C45,"")</f>
        <v/>
      </c>
      <c r="E45" s="128" t="str">
        <f aca="false">IFERROR(stern!D45/GAMSstern!D45,"")</f>
        <v/>
      </c>
      <c r="F45" s="128" t="str">
        <f aca="false">IFERROR(stern!E45/GAMSstern!E45,"")</f>
        <v/>
      </c>
      <c r="G45" s="128" t="str">
        <f aca="false">IFERROR(stern!F45/GAMSstern!F45,"")</f>
        <v/>
      </c>
      <c r="H45" s="128" t="str">
        <f aca="false">IFERROR(stern!G45/GAMSstern!G45,"")</f>
        <v/>
      </c>
      <c r="I45" s="128" t="str">
        <f aca="false">IFERROR(stern!H45/GAMSstern!H45,"")</f>
        <v/>
      </c>
      <c r="J45" s="128" t="str">
        <f aca="false">IFERROR(stern!I45/GAMSstern!I45,"")</f>
        <v/>
      </c>
      <c r="K45" s="128" t="str">
        <f aca="false">IFERROR(stern!J45/GAMSstern!J45,"")</f>
        <v/>
      </c>
      <c r="L45" s="128" t="str">
        <f aca="false">IFERROR(stern!K45/GAMSstern!K45,"")</f>
        <v/>
      </c>
      <c r="M45" s="128" t="str">
        <f aca="false">IFERROR(stern!L45/GAMSstern!L45,"")</f>
        <v/>
      </c>
      <c r="N45" s="128" t="str">
        <f aca="false">IFERROR(stern!M45/GAMSstern!M45,"")</f>
        <v/>
      </c>
      <c r="O45" s="128" t="str">
        <f aca="false">IFERROR(stern!N45/GAMSstern!N45,"")</f>
        <v/>
      </c>
      <c r="P45" s="128" t="str">
        <f aca="false">IFERROR(stern!O45/GAMSstern!O45,"")</f>
        <v/>
      </c>
      <c r="Q45" s="128" t="str">
        <f aca="false">IFERROR(stern!P45/GAMSstern!P45,"")</f>
        <v/>
      </c>
      <c r="R45" s="128" t="str">
        <f aca="false">IFERROR(stern!Q45/GAMSstern!Q45,"")</f>
        <v/>
      </c>
      <c r="S45" s="128" t="str">
        <f aca="false">IFERROR(stern!R45/GAMSstern!R45,"")</f>
        <v/>
      </c>
      <c r="T45" s="128" t="str">
        <f aca="false">IFERROR(stern!S45/GAMSstern!S45,"")</f>
        <v/>
      </c>
      <c r="U45" s="128" t="str">
        <f aca="false">IFERROR(stern!T45/GAMSstern!T45,"")</f>
        <v/>
      </c>
      <c r="V45" s="128" t="str">
        <f aca="false">IFERROR(stern!U45/GAMSstern!U45,"")</f>
        <v/>
      </c>
      <c r="W45" s="128" t="str">
        <f aca="false">IFERROR(stern!V45/GAMSstern!V45,"")</f>
        <v/>
      </c>
      <c r="X45" s="128" t="str">
        <f aca="false">IFERROR(stern!W45/GAMSstern!W45,"")</f>
        <v/>
      </c>
      <c r="Y45" s="128" t="str">
        <f aca="false">IFERROR(stern!X45/GAMSstern!X45,"")</f>
        <v/>
      </c>
      <c r="Z45" s="128" t="str">
        <f aca="false">IFERROR(stern!Y45/GAMSstern!Y45,"")</f>
        <v/>
      </c>
      <c r="AA45" s="128" t="str">
        <f aca="false">IFERROR(stern!Z45/GAMSstern!Z45,"")</f>
        <v/>
      </c>
      <c r="AB45" s="128" t="str">
        <f aca="false">IFERROR(stern!AA45/GAMSstern!AA45,"")</f>
        <v/>
      </c>
      <c r="AC45" s="128" t="str">
        <f aca="false">IFERROR(stern!AB45/GAMSstern!AB45,"")</f>
        <v/>
      </c>
      <c r="AD45" s="128" t="str">
        <f aca="false">IFERROR(stern!AC45/GAMSstern!AC45,"")</f>
        <v/>
      </c>
      <c r="AE45" s="128" t="str">
        <f aca="false">IFERROR(stern!AD45/GAMSstern!AD45,"")</f>
        <v/>
      </c>
      <c r="AF45" s="128" t="str">
        <f aca="false">IFERROR(stern!AE45/GAMSstern!AE45,"")</f>
        <v/>
      </c>
      <c r="AG45" s="128" t="str">
        <f aca="false">IFERROR(stern!AF45/GAMSstern!AF45,"")</f>
        <v/>
      </c>
      <c r="AH45" s="128" t="str">
        <f aca="false">IFERROR(stern!AG45/GAMSstern!AG45,"")</f>
        <v/>
      </c>
      <c r="AI45" s="128" t="str">
        <f aca="false">IFERROR(stern!AH45/GAMSstern!AH45,"")</f>
        <v/>
      </c>
      <c r="AJ45" s="128" t="str">
        <f aca="false">IFERROR(stern!AI45/GAMSstern!AI45,"")</f>
        <v/>
      </c>
      <c r="AK45" s="128" t="str">
        <f aca="false">IFERROR(stern!AJ45/GAMSstern!AJ45,"")</f>
        <v/>
      </c>
      <c r="AL45" s="128" t="str">
        <f aca="false">IFERROR(stern!AK45/GAMSstern!AK45,"")</f>
        <v/>
      </c>
      <c r="AM45" s="128" t="str">
        <f aca="false">IFERROR(stern!AL45/GAMSstern!AL45,"")</f>
        <v/>
      </c>
      <c r="AN45" s="128" t="str">
        <f aca="false">IFERROR(stern!AM45/GAMSstern!AM45,"")</f>
        <v/>
      </c>
      <c r="AO45" s="128" t="str">
        <f aca="false">IFERROR(stern!AN45/GAMSstern!AN45,"")</f>
        <v/>
      </c>
      <c r="AP45" s="128" t="str">
        <f aca="false">IFERROR(stern!AO45/GAMSstern!AO45,"")</f>
        <v/>
      </c>
      <c r="AQ45" s="128" t="str">
        <f aca="false">IFERROR(stern!AP45/GAMSstern!AP45,"")</f>
        <v/>
      </c>
      <c r="AR45" s="128" t="str">
        <f aca="false">IFERROR(stern!AQ45/GAMSstern!AQ45,"")</f>
        <v/>
      </c>
      <c r="AS45" s="128" t="str">
        <f aca="false">IFERROR(stern!AR45/GAMSstern!AR45,"")</f>
        <v/>
      </c>
      <c r="AT45" s="128" t="str">
        <f aca="false">IFERROR(stern!AS45/GAMSstern!AS45,"")</f>
        <v/>
      </c>
      <c r="AU45" s="128" t="str">
        <f aca="false">IFERROR(stern!AT45/GAMSstern!AT45,"")</f>
        <v/>
      </c>
      <c r="AV45" s="128" t="str">
        <f aca="false">IFERROR(stern!AU45/GAMSstern!AU45,"")</f>
        <v/>
      </c>
      <c r="AW45" s="128" t="str">
        <f aca="false">IFERROR(stern!AV45/GAMSstern!AV45,"")</f>
        <v/>
      </c>
      <c r="AX45" s="128" t="str">
        <f aca="false">IFERROR(stern!AW45/GAMSstern!AW45,"")</f>
        <v/>
      </c>
      <c r="AY45" s="128" t="str">
        <f aca="false">IFERROR(stern!AX45/GAMSstern!AX45,"")</f>
        <v/>
      </c>
      <c r="AZ45" s="128" t="str">
        <f aca="false">IFERROR(stern!AY45/GAMSstern!AY45,"")</f>
        <v/>
      </c>
      <c r="BA45" s="128" t="str">
        <f aca="false">IFERROR(stern!AZ45/GAMSstern!AZ45,"")</f>
        <v/>
      </c>
      <c r="BB45" s="128" t="str">
        <f aca="false">IFERROR(stern!BA45/GAMSstern!BA45,"")</f>
        <v/>
      </c>
      <c r="BC45" s="128" t="str">
        <f aca="false">IFERROR(stern!BB45/GAMSstern!BB45,"")</f>
        <v/>
      </c>
      <c r="BD45" s="128" t="str">
        <f aca="false">IFERROR(stern!BC45/GAMSstern!BC45,"")</f>
        <v/>
      </c>
      <c r="BE45" s="128" t="str">
        <f aca="false">IFERROR(stern!BD45/GAMSstern!BD45,"")</f>
        <v/>
      </c>
      <c r="BF45" s="128" t="str">
        <f aca="false">IFERROR(stern!BE45/GAMSstern!BE45,"")</f>
        <v/>
      </c>
      <c r="BG45" s="128" t="str">
        <f aca="false">IFERROR(stern!BF45/GAMSstern!BF45,"")</f>
        <v/>
      </c>
      <c r="BH45" s="128" t="str">
        <f aca="false">IFERROR(stern!BG45/GAMSstern!BG45,"")</f>
        <v/>
      </c>
      <c r="BI45" s="128" t="str">
        <f aca="false">IFERROR(stern!BH45/GAMSstern!BH45,"")</f>
        <v/>
      </c>
      <c r="BJ45" s="128" t="str">
        <f aca="false">IFERROR(stern!BI45/GAMSstern!BI45,"")</f>
        <v/>
      </c>
    </row>
    <row r="46" customFormat="false" ht="12.75" hidden="false" customHeight="false" outlineLevel="0" collapsed="false">
      <c r="A46" s="0" t="str">
        <f aca="false">stern!A46</f>
        <v>PARTICIPATION</v>
      </c>
      <c r="B46" s="0" t="str">
        <f aca="false">GAMSbase!A46</f>
        <v>* PARTICIPATION</v>
      </c>
      <c r="C46" s="128" t="str">
        <f aca="false">IFERROR(stern!B46/GAMSstern!B46,"")</f>
        <v/>
      </c>
      <c r="D46" s="128" t="str">
        <f aca="false">IFERROR(stern!C46/GAMSstern!C46,"")</f>
        <v/>
      </c>
      <c r="E46" s="128" t="str">
        <f aca="false">IFERROR(stern!D46/GAMSstern!D46,"")</f>
        <v/>
      </c>
      <c r="F46" s="128" t="str">
        <f aca="false">IFERROR(stern!E46/GAMSstern!E46,"")</f>
        <v/>
      </c>
      <c r="G46" s="128" t="str">
        <f aca="false">IFERROR(stern!F46/GAMSstern!F46,"")</f>
        <v/>
      </c>
      <c r="H46" s="128" t="str">
        <f aca="false">IFERROR(stern!G46/GAMSstern!G46,"")</f>
        <v/>
      </c>
      <c r="I46" s="128" t="str">
        <f aca="false">IFERROR(stern!H46/GAMSstern!H46,"")</f>
        <v/>
      </c>
      <c r="J46" s="128" t="str">
        <f aca="false">IFERROR(stern!I46/GAMSstern!I46,"")</f>
        <v/>
      </c>
      <c r="K46" s="128" t="str">
        <f aca="false">IFERROR(stern!J46/GAMSstern!J46,"")</f>
        <v/>
      </c>
      <c r="L46" s="128" t="str">
        <f aca="false">IFERROR(stern!K46/GAMSstern!K46,"")</f>
        <v/>
      </c>
      <c r="M46" s="128" t="str">
        <f aca="false">IFERROR(stern!L46/GAMSstern!L46,"")</f>
        <v/>
      </c>
      <c r="N46" s="128" t="str">
        <f aca="false">IFERROR(stern!M46/GAMSstern!M46,"")</f>
        <v/>
      </c>
      <c r="O46" s="128" t="str">
        <f aca="false">IFERROR(stern!N46/GAMSstern!N46,"")</f>
        <v/>
      </c>
      <c r="P46" s="128" t="str">
        <f aca="false">IFERROR(stern!O46/GAMSstern!O46,"")</f>
        <v/>
      </c>
      <c r="Q46" s="128" t="str">
        <f aca="false">IFERROR(stern!P46/GAMSstern!P46,"")</f>
        <v/>
      </c>
      <c r="R46" s="128" t="str">
        <f aca="false">IFERROR(stern!Q46/GAMSstern!Q46,"")</f>
        <v/>
      </c>
      <c r="S46" s="128" t="str">
        <f aca="false">IFERROR(stern!R46/GAMSstern!R46,"")</f>
        <v/>
      </c>
      <c r="T46" s="128" t="str">
        <f aca="false">IFERROR(stern!S46/GAMSstern!S46,"")</f>
        <v/>
      </c>
      <c r="U46" s="128" t="str">
        <f aca="false">IFERROR(stern!T46/GAMSstern!T46,"")</f>
        <v/>
      </c>
      <c r="V46" s="128" t="str">
        <f aca="false">IFERROR(stern!U46/GAMSstern!U46,"")</f>
        <v/>
      </c>
      <c r="W46" s="128" t="str">
        <f aca="false">IFERROR(stern!V46/GAMSstern!V46,"")</f>
        <v/>
      </c>
      <c r="X46" s="128" t="str">
        <f aca="false">IFERROR(stern!W46/GAMSstern!W46,"")</f>
        <v/>
      </c>
      <c r="Y46" s="128" t="str">
        <f aca="false">IFERROR(stern!X46/GAMSstern!X46,"")</f>
        <v/>
      </c>
      <c r="Z46" s="128" t="str">
        <f aca="false">IFERROR(stern!Y46/GAMSstern!Y46,"")</f>
        <v/>
      </c>
      <c r="AA46" s="128" t="str">
        <f aca="false">IFERROR(stern!Z46/GAMSstern!Z46,"")</f>
        <v/>
      </c>
      <c r="AB46" s="128" t="str">
        <f aca="false">IFERROR(stern!AA46/GAMSstern!AA46,"")</f>
        <v/>
      </c>
      <c r="AC46" s="128" t="str">
        <f aca="false">IFERROR(stern!AB46/GAMSstern!AB46,"")</f>
        <v/>
      </c>
      <c r="AD46" s="128" t="str">
        <f aca="false">IFERROR(stern!AC46/GAMSstern!AC46,"")</f>
        <v/>
      </c>
      <c r="AE46" s="128" t="str">
        <f aca="false">IFERROR(stern!AD46/GAMSstern!AD46,"")</f>
        <v/>
      </c>
      <c r="AF46" s="128" t="str">
        <f aca="false">IFERROR(stern!AE46/GAMSstern!AE46,"")</f>
        <v/>
      </c>
      <c r="AG46" s="128" t="str">
        <f aca="false">IFERROR(stern!AF46/GAMSstern!AF46,"")</f>
        <v/>
      </c>
      <c r="AH46" s="128" t="str">
        <f aca="false">IFERROR(stern!AG46/GAMSstern!AG46,"")</f>
        <v/>
      </c>
      <c r="AI46" s="128" t="str">
        <f aca="false">IFERROR(stern!AH46/GAMSstern!AH46,"")</f>
        <v/>
      </c>
      <c r="AJ46" s="128" t="str">
        <f aca="false">IFERROR(stern!AI46/GAMSstern!AI46,"")</f>
        <v/>
      </c>
      <c r="AK46" s="128" t="str">
        <f aca="false">IFERROR(stern!AJ46/GAMSstern!AJ46,"")</f>
        <v/>
      </c>
      <c r="AL46" s="128" t="str">
        <f aca="false">IFERROR(stern!AK46/GAMSstern!AK46,"")</f>
        <v/>
      </c>
      <c r="AM46" s="128" t="str">
        <f aca="false">IFERROR(stern!AL46/GAMSstern!AL46,"")</f>
        <v/>
      </c>
      <c r="AN46" s="128" t="str">
        <f aca="false">IFERROR(stern!AM46/GAMSstern!AM46,"")</f>
        <v/>
      </c>
      <c r="AO46" s="128" t="str">
        <f aca="false">IFERROR(stern!AN46/GAMSstern!AN46,"")</f>
        <v/>
      </c>
      <c r="AP46" s="128" t="str">
        <f aca="false">IFERROR(stern!AO46/GAMSstern!AO46,"")</f>
        <v/>
      </c>
      <c r="AQ46" s="128" t="str">
        <f aca="false">IFERROR(stern!AP46/GAMSstern!AP46,"")</f>
        <v/>
      </c>
      <c r="AR46" s="128" t="str">
        <f aca="false">IFERROR(stern!AQ46/GAMSstern!AQ46,"")</f>
        <v/>
      </c>
      <c r="AS46" s="128" t="str">
        <f aca="false">IFERROR(stern!AR46/GAMSstern!AR46,"")</f>
        <v/>
      </c>
      <c r="AT46" s="128" t="str">
        <f aca="false">IFERROR(stern!AS46/GAMSstern!AS46,"")</f>
        <v/>
      </c>
      <c r="AU46" s="128" t="str">
        <f aca="false">IFERROR(stern!AT46/GAMSstern!AT46,"")</f>
        <v/>
      </c>
      <c r="AV46" s="128" t="str">
        <f aca="false">IFERROR(stern!AU46/GAMSstern!AU46,"")</f>
        <v/>
      </c>
      <c r="AW46" s="128" t="str">
        <f aca="false">IFERROR(stern!AV46/GAMSstern!AV46,"")</f>
        <v/>
      </c>
      <c r="AX46" s="128" t="str">
        <f aca="false">IFERROR(stern!AW46/GAMSstern!AW46,"")</f>
        <v/>
      </c>
      <c r="AY46" s="128" t="str">
        <f aca="false">IFERROR(stern!AX46/GAMSstern!AX46,"")</f>
        <v/>
      </c>
      <c r="AZ46" s="128" t="str">
        <f aca="false">IFERROR(stern!AY46/GAMSstern!AY46,"")</f>
        <v/>
      </c>
      <c r="BA46" s="128" t="str">
        <f aca="false">IFERROR(stern!AZ46/GAMSstern!AZ46,"")</f>
        <v/>
      </c>
      <c r="BB46" s="128" t="str">
        <f aca="false">IFERROR(stern!BA46/GAMSstern!BA46,"")</f>
        <v/>
      </c>
      <c r="BC46" s="128" t="str">
        <f aca="false">IFERROR(stern!BB46/GAMSstern!BB46,"")</f>
        <v/>
      </c>
      <c r="BD46" s="128" t="str">
        <f aca="false">IFERROR(stern!BC46/GAMSstern!BC46,"")</f>
        <v/>
      </c>
      <c r="BE46" s="128" t="str">
        <f aca="false">IFERROR(stern!BD46/GAMSstern!BD46,"")</f>
        <v/>
      </c>
      <c r="BF46" s="128" t="str">
        <f aca="false">IFERROR(stern!BE46/GAMSstern!BE46,"")</f>
        <v/>
      </c>
      <c r="BG46" s="128" t="str">
        <f aca="false">IFERROR(stern!BF46/GAMSstern!BF46,"")</f>
        <v/>
      </c>
      <c r="BH46" s="128" t="str">
        <f aca="false">IFERROR(stern!BG46/GAMSstern!BG46,"")</f>
        <v/>
      </c>
      <c r="BI46" s="128" t="str">
        <f aca="false">IFERROR(stern!BH46/GAMSstern!BH46,"")</f>
        <v/>
      </c>
      <c r="BJ46" s="128" t="str">
        <f aca="false">IFERROR(stern!BI46/GAMSstern!BI46,"")</f>
        <v/>
      </c>
    </row>
    <row r="47" customFormat="false" ht="12.75" hidden="false" customHeight="false" outlineLevel="0" collapsed="false">
      <c r="A47" s="0" t="str">
        <f aca="false">stern!A47</f>
        <v>All immediate</v>
      </c>
      <c r="B47" s="0" t="str">
        <f aca="false">GAMSbase!A47</f>
        <v>Proportion of World in Participation</v>
      </c>
      <c r="C47" s="128" t="n">
        <f aca="false">IFERROR(stern!B47/GAMSstern!B47,"")</f>
        <v>1</v>
      </c>
      <c r="D47" s="128" t="n">
        <f aca="false">IFERROR(stern!C47/GAMSstern!C47,"")</f>
        <v>1</v>
      </c>
      <c r="E47" s="128" t="n">
        <f aca="false">IFERROR(stern!D47/GAMSstern!D47,"")</f>
        <v>1</v>
      </c>
      <c r="F47" s="128" t="n">
        <f aca="false">IFERROR(stern!E47/GAMSstern!E47,"")</f>
        <v>1</v>
      </c>
      <c r="G47" s="128" t="n">
        <f aca="false">IFERROR(stern!F47/GAMSstern!F47,"")</f>
        <v>1</v>
      </c>
      <c r="H47" s="128" t="n">
        <f aca="false">IFERROR(stern!G47/GAMSstern!G47,"")</f>
        <v>1</v>
      </c>
      <c r="I47" s="128" t="n">
        <f aca="false">IFERROR(stern!H47/GAMSstern!H47,"")</f>
        <v>1</v>
      </c>
      <c r="J47" s="128" t="n">
        <f aca="false">IFERROR(stern!I47/GAMSstern!I47,"")</f>
        <v>1</v>
      </c>
      <c r="K47" s="128" t="n">
        <f aca="false">IFERROR(stern!J47/GAMSstern!J47,"")</f>
        <v>1</v>
      </c>
      <c r="L47" s="128" t="n">
        <f aca="false">IFERROR(stern!K47/GAMSstern!K47,"")</f>
        <v>1</v>
      </c>
      <c r="M47" s="128" t="n">
        <f aca="false">IFERROR(stern!L47/GAMSstern!L47,"")</f>
        <v>1</v>
      </c>
      <c r="N47" s="128" t="n">
        <f aca="false">IFERROR(stern!M47/GAMSstern!M47,"")</f>
        <v>1</v>
      </c>
      <c r="O47" s="128" t="n">
        <f aca="false">IFERROR(stern!N47/GAMSstern!N47,"")</f>
        <v>1</v>
      </c>
      <c r="P47" s="128" t="n">
        <f aca="false">IFERROR(stern!O47/GAMSstern!O47,"")</f>
        <v>1</v>
      </c>
      <c r="Q47" s="128" t="n">
        <f aca="false">IFERROR(stern!P47/GAMSstern!P47,"")</f>
        <v>1</v>
      </c>
      <c r="R47" s="128" t="n">
        <f aca="false">IFERROR(stern!Q47/GAMSstern!Q47,"")</f>
        <v>1</v>
      </c>
      <c r="S47" s="128" t="n">
        <f aca="false">IFERROR(stern!R47/GAMSstern!R47,"")</f>
        <v>1</v>
      </c>
      <c r="T47" s="128" t="n">
        <f aca="false">IFERROR(stern!S47/GAMSstern!S47,"")</f>
        <v>1</v>
      </c>
      <c r="U47" s="128" t="n">
        <f aca="false">IFERROR(stern!T47/GAMSstern!T47,"")</f>
        <v>1</v>
      </c>
      <c r="V47" s="128" t="n">
        <f aca="false">IFERROR(stern!U47/GAMSstern!U47,"")</f>
        <v>1</v>
      </c>
      <c r="W47" s="128" t="n">
        <f aca="false">IFERROR(stern!V47/GAMSstern!V47,"")</f>
        <v>1</v>
      </c>
      <c r="X47" s="128" t="n">
        <f aca="false">IFERROR(stern!W47/GAMSstern!W47,"")</f>
        <v>1</v>
      </c>
      <c r="Y47" s="128" t="n">
        <f aca="false">IFERROR(stern!X47/GAMSstern!X47,"")</f>
        <v>1</v>
      </c>
      <c r="Z47" s="128" t="n">
        <f aca="false">IFERROR(stern!Y47/GAMSstern!Y47,"")</f>
        <v>1</v>
      </c>
      <c r="AA47" s="128" t="n">
        <f aca="false">IFERROR(stern!Z47/GAMSstern!Z47,"")</f>
        <v>1</v>
      </c>
      <c r="AB47" s="128" t="n">
        <f aca="false">IFERROR(stern!AA47/GAMSstern!AA47,"")</f>
        <v>1</v>
      </c>
      <c r="AC47" s="128" t="n">
        <f aca="false">IFERROR(stern!AB47/GAMSstern!AB47,"")</f>
        <v>1</v>
      </c>
      <c r="AD47" s="128" t="n">
        <f aca="false">IFERROR(stern!AC47/GAMSstern!AC47,"")</f>
        <v>1</v>
      </c>
      <c r="AE47" s="128" t="n">
        <f aca="false">IFERROR(stern!AD47/GAMSstern!AD47,"")</f>
        <v>1</v>
      </c>
      <c r="AF47" s="128" t="n">
        <f aca="false">IFERROR(stern!AE47/GAMSstern!AE47,"")</f>
        <v>1</v>
      </c>
      <c r="AG47" s="128" t="n">
        <f aca="false">IFERROR(stern!AF47/GAMSstern!AF47,"")</f>
        <v>1</v>
      </c>
      <c r="AH47" s="128" t="n">
        <f aca="false">IFERROR(stern!AG47/GAMSstern!AG47,"")</f>
        <v>1</v>
      </c>
      <c r="AI47" s="128" t="n">
        <f aca="false">IFERROR(stern!AH47/GAMSstern!AH47,"")</f>
        <v>1</v>
      </c>
      <c r="AJ47" s="128" t="n">
        <f aca="false">IFERROR(stern!AI47/GAMSstern!AI47,"")</f>
        <v>1</v>
      </c>
      <c r="AK47" s="128" t="n">
        <f aca="false">IFERROR(stern!AJ47/GAMSstern!AJ47,"")</f>
        <v>1</v>
      </c>
      <c r="AL47" s="128" t="n">
        <f aca="false">IFERROR(stern!AK47/GAMSstern!AK47,"")</f>
        <v>1</v>
      </c>
      <c r="AM47" s="128" t="n">
        <f aca="false">IFERROR(stern!AL47/GAMSstern!AL47,"")</f>
        <v>1</v>
      </c>
      <c r="AN47" s="128" t="n">
        <f aca="false">IFERROR(stern!AM47/GAMSstern!AM47,"")</f>
        <v>1</v>
      </c>
      <c r="AO47" s="128" t="n">
        <f aca="false">IFERROR(stern!AN47/GAMSstern!AN47,"")</f>
        <v>1</v>
      </c>
      <c r="AP47" s="128" t="n">
        <f aca="false">IFERROR(stern!AO47/GAMSstern!AO47,"")</f>
        <v>1</v>
      </c>
      <c r="AQ47" s="128" t="n">
        <f aca="false">IFERROR(stern!AP47/GAMSstern!AP47,"")</f>
        <v>1</v>
      </c>
      <c r="AR47" s="128" t="n">
        <f aca="false">IFERROR(stern!AQ47/GAMSstern!AQ47,"")</f>
        <v>1</v>
      </c>
      <c r="AS47" s="128" t="n">
        <f aca="false">IFERROR(stern!AR47/GAMSstern!AR47,"")</f>
        <v>1</v>
      </c>
      <c r="AT47" s="128" t="n">
        <f aca="false">IFERROR(stern!AS47/GAMSstern!AS47,"")</f>
        <v>1</v>
      </c>
      <c r="AU47" s="128" t="n">
        <f aca="false">IFERROR(stern!AT47/GAMSstern!AT47,"")</f>
        <v>1</v>
      </c>
      <c r="AV47" s="128" t="n">
        <f aca="false">IFERROR(stern!AU47/GAMSstern!AU47,"")</f>
        <v>1</v>
      </c>
      <c r="AW47" s="128" t="n">
        <f aca="false">IFERROR(stern!AV47/GAMSstern!AV47,"")</f>
        <v>1</v>
      </c>
      <c r="AX47" s="128" t="n">
        <f aca="false">IFERROR(stern!AW47/GAMSstern!AW47,"")</f>
        <v>1</v>
      </c>
      <c r="AY47" s="128" t="n">
        <f aca="false">IFERROR(stern!AX47/GAMSstern!AX47,"")</f>
        <v>1</v>
      </c>
      <c r="AZ47" s="128" t="n">
        <f aca="false">IFERROR(stern!AY47/GAMSstern!AY47,"")</f>
        <v>1</v>
      </c>
      <c r="BA47" s="128" t="n">
        <f aca="false">IFERROR(stern!AZ47/GAMSstern!AZ47,"")</f>
        <v>1</v>
      </c>
      <c r="BB47" s="128" t="n">
        <f aca="false">IFERROR(stern!BA47/GAMSstern!BA47,"")</f>
        <v>1</v>
      </c>
      <c r="BC47" s="128" t="n">
        <f aca="false">IFERROR(stern!BB47/GAMSstern!BB47,"")</f>
        <v>1</v>
      </c>
      <c r="BD47" s="128" t="n">
        <f aca="false">IFERROR(stern!BC47/GAMSstern!BC47,"")</f>
        <v>1</v>
      </c>
      <c r="BE47" s="128" t="n">
        <f aca="false">IFERROR(stern!BD47/GAMSstern!BD47,"")</f>
        <v>1</v>
      </c>
      <c r="BF47" s="128" t="n">
        <f aca="false">IFERROR(stern!BE47/GAMSstern!BE47,"")</f>
        <v>1</v>
      </c>
      <c r="BG47" s="128" t="n">
        <f aca="false">IFERROR(stern!BF47/GAMSstern!BF47,"")</f>
        <v>1</v>
      </c>
      <c r="BH47" s="128" t="n">
        <f aca="false">IFERROR(stern!BG47/GAMSstern!BG47,"")</f>
        <v>1</v>
      </c>
      <c r="BI47" s="128" t="n">
        <f aca="false">IFERROR(stern!BH47/GAMSstern!BH47,"")</f>
        <v>1</v>
      </c>
      <c r="BJ47" s="128" t="n">
        <f aca="false">IFERROR(stern!BI47/GAMSstern!BI47,"")</f>
        <v>1</v>
      </c>
    </row>
    <row r="48" customFormat="false" ht="12.75" hidden="false" customHeight="false" outlineLevel="0" collapsed="false">
      <c r="A48" s="0" t="str">
        <f aca="false">stern!A48</f>
        <v>SCALING</v>
      </c>
      <c r="B48" s="0" t="str">
        <f aca="false">GAMSbase!A48</f>
        <v>* SCALING</v>
      </c>
      <c r="C48" s="128" t="str">
        <f aca="false">IFERROR(stern!B48/GAMSstern!B48,"")</f>
        <v/>
      </c>
      <c r="D48" s="128" t="str">
        <f aca="false">IFERROR(stern!C48/GAMSstern!C48,"")</f>
        <v/>
      </c>
      <c r="E48" s="128" t="str">
        <f aca="false">IFERROR(stern!D48/GAMSstern!D48,"")</f>
        <v/>
      </c>
      <c r="F48" s="128" t="str">
        <f aca="false">IFERROR(stern!E48/GAMSstern!E48,"")</f>
        <v/>
      </c>
      <c r="G48" s="128" t="str">
        <f aca="false">IFERROR(stern!F48/GAMSstern!F48,"")</f>
        <v/>
      </c>
      <c r="H48" s="128" t="str">
        <f aca="false">IFERROR(stern!G48/GAMSstern!G48,"")</f>
        <v/>
      </c>
      <c r="I48" s="128" t="str">
        <f aca="false">IFERROR(stern!H48/GAMSstern!H48,"")</f>
        <v/>
      </c>
      <c r="J48" s="128" t="str">
        <f aca="false">IFERROR(stern!I48/GAMSstern!I48,"")</f>
        <v/>
      </c>
      <c r="K48" s="128" t="str">
        <f aca="false">IFERROR(stern!J48/GAMSstern!J48,"")</f>
        <v/>
      </c>
      <c r="L48" s="128" t="str">
        <f aca="false">IFERROR(stern!K48/GAMSstern!K48,"")</f>
        <v/>
      </c>
      <c r="M48" s="128" t="str">
        <f aca="false">IFERROR(stern!L48/GAMSstern!L48,"")</f>
        <v/>
      </c>
      <c r="N48" s="128" t="str">
        <f aca="false">IFERROR(stern!M48/GAMSstern!M48,"")</f>
        <v/>
      </c>
      <c r="O48" s="128" t="str">
        <f aca="false">IFERROR(stern!N48/GAMSstern!N48,"")</f>
        <v/>
      </c>
      <c r="P48" s="128" t="str">
        <f aca="false">IFERROR(stern!O48/GAMSstern!O48,"")</f>
        <v/>
      </c>
      <c r="Q48" s="128" t="str">
        <f aca="false">IFERROR(stern!P48/GAMSstern!P48,"")</f>
        <v/>
      </c>
      <c r="R48" s="128" t="str">
        <f aca="false">IFERROR(stern!Q48/GAMSstern!Q48,"")</f>
        <v/>
      </c>
      <c r="S48" s="128" t="str">
        <f aca="false">IFERROR(stern!R48/GAMSstern!R48,"")</f>
        <v/>
      </c>
      <c r="T48" s="128" t="str">
        <f aca="false">IFERROR(stern!S48/GAMSstern!S48,"")</f>
        <v/>
      </c>
      <c r="U48" s="128" t="str">
        <f aca="false">IFERROR(stern!T48/GAMSstern!T48,"")</f>
        <v/>
      </c>
      <c r="V48" s="128" t="str">
        <f aca="false">IFERROR(stern!U48/GAMSstern!U48,"")</f>
        <v/>
      </c>
      <c r="W48" s="128" t="str">
        <f aca="false">IFERROR(stern!V48/GAMSstern!V48,"")</f>
        <v/>
      </c>
      <c r="X48" s="128" t="str">
        <f aca="false">IFERROR(stern!W48/GAMSstern!W48,"")</f>
        <v/>
      </c>
      <c r="Y48" s="128" t="str">
        <f aca="false">IFERROR(stern!X48/GAMSstern!X48,"")</f>
        <v/>
      </c>
      <c r="Z48" s="128" t="str">
        <f aca="false">IFERROR(stern!Y48/GAMSstern!Y48,"")</f>
        <v/>
      </c>
      <c r="AA48" s="128" t="str">
        <f aca="false">IFERROR(stern!Z48/GAMSstern!Z48,"")</f>
        <v/>
      </c>
      <c r="AB48" s="128" t="str">
        <f aca="false">IFERROR(stern!AA48/GAMSstern!AA48,"")</f>
        <v/>
      </c>
      <c r="AC48" s="128" t="str">
        <f aca="false">IFERROR(stern!AB48/GAMSstern!AB48,"")</f>
        <v/>
      </c>
      <c r="AD48" s="128" t="str">
        <f aca="false">IFERROR(stern!AC48/GAMSstern!AC48,"")</f>
        <v/>
      </c>
      <c r="AE48" s="128" t="str">
        <f aca="false">IFERROR(stern!AD48/GAMSstern!AD48,"")</f>
        <v/>
      </c>
      <c r="AF48" s="128" t="str">
        <f aca="false">IFERROR(stern!AE48/GAMSstern!AE48,"")</f>
        <v/>
      </c>
      <c r="AG48" s="128" t="str">
        <f aca="false">IFERROR(stern!AF48/GAMSstern!AF48,"")</f>
        <v/>
      </c>
      <c r="AH48" s="128" t="str">
        <f aca="false">IFERROR(stern!AG48/GAMSstern!AG48,"")</f>
        <v/>
      </c>
      <c r="AI48" s="128" t="str">
        <f aca="false">IFERROR(stern!AH48/GAMSstern!AH48,"")</f>
        <v/>
      </c>
      <c r="AJ48" s="128" t="str">
        <f aca="false">IFERROR(stern!AI48/GAMSstern!AI48,"")</f>
        <v/>
      </c>
      <c r="AK48" s="128" t="str">
        <f aca="false">IFERROR(stern!AJ48/GAMSstern!AJ48,"")</f>
        <v/>
      </c>
      <c r="AL48" s="128" t="str">
        <f aca="false">IFERROR(stern!AK48/GAMSstern!AK48,"")</f>
        <v/>
      </c>
      <c r="AM48" s="128" t="str">
        <f aca="false">IFERROR(stern!AL48/GAMSstern!AL48,"")</f>
        <v/>
      </c>
      <c r="AN48" s="128" t="str">
        <f aca="false">IFERROR(stern!AM48/GAMSstern!AM48,"")</f>
        <v/>
      </c>
      <c r="AO48" s="128" t="str">
        <f aca="false">IFERROR(stern!AN48/GAMSstern!AN48,"")</f>
        <v/>
      </c>
      <c r="AP48" s="128" t="str">
        <f aca="false">IFERROR(stern!AO48/GAMSstern!AO48,"")</f>
        <v/>
      </c>
      <c r="AQ48" s="128" t="str">
        <f aca="false">IFERROR(stern!AP48/GAMSstern!AP48,"")</f>
        <v/>
      </c>
      <c r="AR48" s="128" t="str">
        <f aca="false">IFERROR(stern!AQ48/GAMSstern!AQ48,"")</f>
        <v/>
      </c>
      <c r="AS48" s="128" t="str">
        <f aca="false">IFERROR(stern!AR48/GAMSstern!AR48,"")</f>
        <v/>
      </c>
      <c r="AT48" s="128" t="str">
        <f aca="false">IFERROR(stern!AS48/GAMSstern!AS48,"")</f>
        <v/>
      </c>
      <c r="AU48" s="128" t="str">
        <f aca="false">IFERROR(stern!AT48/GAMSstern!AT48,"")</f>
        <v/>
      </c>
      <c r="AV48" s="128" t="str">
        <f aca="false">IFERROR(stern!AU48/GAMSstern!AU48,"")</f>
        <v/>
      </c>
      <c r="AW48" s="128" t="str">
        <f aca="false">IFERROR(stern!AV48/GAMSstern!AV48,"")</f>
        <v/>
      </c>
      <c r="AX48" s="128" t="str">
        <f aca="false">IFERROR(stern!AW48/GAMSstern!AW48,"")</f>
        <v/>
      </c>
      <c r="AY48" s="128" t="str">
        <f aca="false">IFERROR(stern!AX48/GAMSstern!AX48,"")</f>
        <v/>
      </c>
      <c r="AZ48" s="128" t="str">
        <f aca="false">IFERROR(stern!AY48/GAMSstern!AY48,"")</f>
        <v/>
      </c>
      <c r="BA48" s="128" t="str">
        <f aca="false">IFERROR(stern!AZ48/GAMSstern!AZ48,"")</f>
        <v/>
      </c>
      <c r="BB48" s="128" t="str">
        <f aca="false">IFERROR(stern!BA48/GAMSstern!BA48,"")</f>
        <v/>
      </c>
      <c r="BC48" s="128" t="str">
        <f aca="false">IFERROR(stern!BB48/GAMSstern!BB48,"")</f>
        <v/>
      </c>
      <c r="BD48" s="128" t="str">
        <f aca="false">IFERROR(stern!BC48/GAMSstern!BC48,"")</f>
        <v/>
      </c>
      <c r="BE48" s="128" t="str">
        <f aca="false">IFERROR(stern!BD48/GAMSstern!BD48,"")</f>
        <v/>
      </c>
      <c r="BF48" s="128" t="str">
        <f aca="false">IFERROR(stern!BE48/GAMSstern!BE48,"")</f>
        <v/>
      </c>
      <c r="BG48" s="128" t="str">
        <f aca="false">IFERROR(stern!BF48/GAMSstern!BF48,"")</f>
        <v/>
      </c>
      <c r="BH48" s="128" t="str">
        <f aca="false">IFERROR(stern!BG48/GAMSstern!BG48,"")</f>
        <v/>
      </c>
      <c r="BI48" s="128" t="str">
        <f aca="false">IFERROR(stern!BH48/GAMSstern!BH48,"")</f>
        <v/>
      </c>
      <c r="BJ48" s="128" t="str">
        <f aca="false">IFERROR(stern!BI48/GAMSstern!BI48,"")</f>
        <v/>
      </c>
    </row>
    <row r="49" customFormat="false" ht="12.75" hidden="false" customHeight="false" outlineLevel="0" collapsed="false">
      <c r="A49" s="0" t="str">
        <f aca="false">stern!A49</f>
        <v>Multiplicative scaling coefficient in utility function</v>
      </c>
      <c r="B49" s="0" t="str">
        <f aca="false">GAMSbase!A49</f>
        <v>Multiplicative Scaling Coefficient in Utility Function</v>
      </c>
      <c r="C49" s="128" t="n">
        <f aca="false">IFERROR(stern!B49/GAMSstern!B49,"")</f>
        <v>1</v>
      </c>
      <c r="D49" s="128" t="str">
        <f aca="false">IFERROR(stern!C49/GAMSstern!C49,"")</f>
        <v/>
      </c>
      <c r="E49" s="128" t="str">
        <f aca="false">IFERROR(stern!D49/GAMSstern!D49,"")</f>
        <v/>
      </c>
      <c r="F49" s="128" t="str">
        <f aca="false">IFERROR(stern!E49/GAMSstern!E49,"")</f>
        <v/>
      </c>
      <c r="G49" s="128" t="str">
        <f aca="false">IFERROR(stern!F49/GAMSstern!F49,"")</f>
        <v/>
      </c>
      <c r="H49" s="128" t="str">
        <f aca="false">IFERROR(stern!G49/GAMSstern!G49,"")</f>
        <v/>
      </c>
      <c r="I49" s="128" t="str">
        <f aca="false">IFERROR(stern!H49/GAMSstern!H49,"")</f>
        <v/>
      </c>
      <c r="J49" s="128" t="str">
        <f aca="false">IFERROR(stern!I49/GAMSstern!I49,"")</f>
        <v/>
      </c>
      <c r="K49" s="128" t="str">
        <f aca="false">IFERROR(stern!J49/GAMSstern!J49,"")</f>
        <v/>
      </c>
      <c r="L49" s="128" t="str">
        <f aca="false">IFERROR(stern!K49/GAMSstern!K49,"")</f>
        <v/>
      </c>
      <c r="M49" s="128" t="str">
        <f aca="false">IFERROR(stern!L49/GAMSstern!L49,"")</f>
        <v/>
      </c>
      <c r="N49" s="128" t="str">
        <f aca="false">IFERROR(stern!M49/GAMSstern!M49,"")</f>
        <v/>
      </c>
      <c r="O49" s="128" t="str">
        <f aca="false">IFERROR(stern!N49/GAMSstern!N49,"")</f>
        <v/>
      </c>
      <c r="P49" s="128" t="str">
        <f aca="false">IFERROR(stern!O49/GAMSstern!O49,"")</f>
        <v/>
      </c>
      <c r="Q49" s="128" t="str">
        <f aca="false">IFERROR(stern!P49/GAMSstern!P49,"")</f>
        <v/>
      </c>
      <c r="R49" s="128" t="str">
        <f aca="false">IFERROR(stern!Q49/GAMSstern!Q49,"")</f>
        <v/>
      </c>
      <c r="S49" s="128" t="str">
        <f aca="false">IFERROR(stern!R49/GAMSstern!R49,"")</f>
        <v/>
      </c>
      <c r="T49" s="128" t="str">
        <f aca="false">IFERROR(stern!S49/GAMSstern!S49,"")</f>
        <v/>
      </c>
      <c r="U49" s="128" t="str">
        <f aca="false">IFERROR(stern!T49/GAMSstern!T49,"")</f>
        <v/>
      </c>
      <c r="V49" s="128" t="str">
        <f aca="false">IFERROR(stern!U49/GAMSstern!U49,"")</f>
        <v/>
      </c>
      <c r="W49" s="128" t="str">
        <f aca="false">IFERROR(stern!V49/GAMSstern!V49,"")</f>
        <v/>
      </c>
      <c r="X49" s="128" t="str">
        <f aca="false">IFERROR(stern!W49/GAMSstern!W49,"")</f>
        <v/>
      </c>
      <c r="Y49" s="128" t="str">
        <f aca="false">IFERROR(stern!X49/GAMSstern!X49,"")</f>
        <v/>
      </c>
      <c r="Z49" s="128" t="str">
        <f aca="false">IFERROR(stern!Y49/GAMSstern!Y49,"")</f>
        <v/>
      </c>
      <c r="AA49" s="128" t="str">
        <f aca="false">IFERROR(stern!Z49/GAMSstern!Z49,"")</f>
        <v/>
      </c>
      <c r="AB49" s="128" t="str">
        <f aca="false">IFERROR(stern!AA49/GAMSstern!AA49,"")</f>
        <v/>
      </c>
      <c r="AC49" s="128" t="str">
        <f aca="false">IFERROR(stern!AB49/GAMSstern!AB49,"")</f>
        <v/>
      </c>
      <c r="AD49" s="128" t="str">
        <f aca="false">IFERROR(stern!AC49/GAMSstern!AC49,"")</f>
        <v/>
      </c>
      <c r="AE49" s="128" t="str">
        <f aca="false">IFERROR(stern!AD49/GAMSstern!AD49,"")</f>
        <v/>
      </c>
      <c r="AF49" s="128" t="str">
        <f aca="false">IFERROR(stern!AE49/GAMSstern!AE49,"")</f>
        <v/>
      </c>
      <c r="AG49" s="128" t="str">
        <f aca="false">IFERROR(stern!AF49/GAMSstern!AF49,"")</f>
        <v/>
      </c>
      <c r="AH49" s="128" t="str">
        <f aca="false">IFERROR(stern!AG49/GAMSstern!AG49,"")</f>
        <v/>
      </c>
      <c r="AI49" s="128" t="str">
        <f aca="false">IFERROR(stern!AH49/GAMSstern!AH49,"")</f>
        <v/>
      </c>
      <c r="AJ49" s="128" t="str">
        <f aca="false">IFERROR(stern!AI49/GAMSstern!AI49,"")</f>
        <v/>
      </c>
      <c r="AK49" s="128" t="str">
        <f aca="false">IFERROR(stern!AJ49/GAMSstern!AJ49,"")</f>
        <v/>
      </c>
      <c r="AL49" s="128" t="str">
        <f aca="false">IFERROR(stern!AK49/GAMSstern!AK49,"")</f>
        <v/>
      </c>
      <c r="AM49" s="128" t="str">
        <f aca="false">IFERROR(stern!AL49/GAMSstern!AL49,"")</f>
        <v/>
      </c>
      <c r="AN49" s="128" t="str">
        <f aca="false">IFERROR(stern!AM49/GAMSstern!AM49,"")</f>
        <v/>
      </c>
      <c r="AO49" s="128" t="str">
        <f aca="false">IFERROR(stern!AN49/GAMSstern!AN49,"")</f>
        <v/>
      </c>
      <c r="AP49" s="128" t="str">
        <f aca="false">IFERROR(stern!AO49/GAMSstern!AO49,"")</f>
        <v/>
      </c>
      <c r="AQ49" s="128" t="str">
        <f aca="false">IFERROR(stern!AP49/GAMSstern!AP49,"")</f>
        <v/>
      </c>
      <c r="AR49" s="128" t="str">
        <f aca="false">IFERROR(stern!AQ49/GAMSstern!AQ49,"")</f>
        <v/>
      </c>
      <c r="AS49" s="128" t="str">
        <f aca="false">IFERROR(stern!AR49/GAMSstern!AR49,"")</f>
        <v/>
      </c>
      <c r="AT49" s="128" t="str">
        <f aca="false">IFERROR(stern!AS49/GAMSstern!AS49,"")</f>
        <v/>
      </c>
      <c r="AU49" s="128" t="str">
        <f aca="false">IFERROR(stern!AT49/GAMSstern!AT49,"")</f>
        <v/>
      </c>
      <c r="AV49" s="128" t="str">
        <f aca="false">IFERROR(stern!AU49/GAMSstern!AU49,"")</f>
        <v/>
      </c>
      <c r="AW49" s="128" t="str">
        <f aca="false">IFERROR(stern!AV49/GAMSstern!AV49,"")</f>
        <v/>
      </c>
      <c r="AX49" s="128" t="str">
        <f aca="false">IFERROR(stern!AW49/GAMSstern!AW49,"")</f>
        <v/>
      </c>
      <c r="AY49" s="128" t="str">
        <f aca="false">IFERROR(stern!AX49/GAMSstern!AX49,"")</f>
        <v/>
      </c>
      <c r="AZ49" s="128" t="str">
        <f aca="false">IFERROR(stern!AY49/GAMSstern!AY49,"")</f>
        <v/>
      </c>
      <c r="BA49" s="128" t="str">
        <f aca="false">IFERROR(stern!AZ49/GAMSstern!AZ49,"")</f>
        <v/>
      </c>
      <c r="BB49" s="128" t="str">
        <f aca="false">IFERROR(stern!BA49/GAMSstern!BA49,"")</f>
        <v/>
      </c>
      <c r="BC49" s="128" t="str">
        <f aca="false">IFERROR(stern!BB49/GAMSstern!BB49,"")</f>
        <v/>
      </c>
      <c r="BD49" s="128" t="str">
        <f aca="false">IFERROR(stern!BC49/GAMSstern!BC49,"")</f>
        <v/>
      </c>
      <c r="BE49" s="128" t="str">
        <f aca="false">IFERROR(stern!BD49/GAMSstern!BD49,"")</f>
        <v/>
      </c>
      <c r="BF49" s="128" t="str">
        <f aca="false">IFERROR(stern!BE49/GAMSstern!BE49,"")</f>
        <v/>
      </c>
      <c r="BG49" s="128" t="str">
        <f aca="false">IFERROR(stern!BF49/GAMSstern!BF49,"")</f>
        <v/>
      </c>
      <c r="BH49" s="128" t="str">
        <f aca="false">IFERROR(stern!BG49/GAMSstern!BG49,"")</f>
        <v/>
      </c>
      <c r="BI49" s="128" t="str">
        <f aca="false">IFERROR(stern!BH49/GAMSstern!BH49,"")</f>
        <v/>
      </c>
      <c r="BJ49" s="128" t="str">
        <f aca="false">IFERROR(stern!BI49/GAMSstern!BI49,"")</f>
        <v/>
      </c>
    </row>
    <row r="50" customFormat="false" ht="12.75" hidden="false" customHeight="false" outlineLevel="0" collapsed="false">
      <c r="A50" s="0" t="str">
        <f aca="false">stern!A50</f>
        <v>Additive scaling coefficient in utility function</v>
      </c>
      <c r="B50" s="0" t="str">
        <f aca="false">GAMSbase!A50</f>
        <v>Additive Scaling Coefficient in Utility Function</v>
      </c>
      <c r="C50" s="128" t="n">
        <f aca="false">IFERROR(stern!B50/GAMSstern!B50,"")</f>
        <v>1</v>
      </c>
      <c r="D50" s="128" t="str">
        <f aca="false">IFERROR(stern!C50/GAMSstern!C50,"")</f>
        <v/>
      </c>
      <c r="E50" s="128" t="str">
        <f aca="false">IFERROR(stern!D50/GAMSstern!D50,"")</f>
        <v/>
      </c>
      <c r="F50" s="128" t="str">
        <f aca="false">IFERROR(stern!E50/GAMSstern!E50,"")</f>
        <v/>
      </c>
      <c r="G50" s="128" t="str">
        <f aca="false">IFERROR(stern!F50/GAMSstern!F50,"")</f>
        <v/>
      </c>
      <c r="H50" s="128" t="str">
        <f aca="false">IFERROR(stern!G50/GAMSstern!G50,"")</f>
        <v/>
      </c>
      <c r="I50" s="128" t="str">
        <f aca="false">IFERROR(stern!H50/GAMSstern!H50,"")</f>
        <v/>
      </c>
      <c r="J50" s="128" t="str">
        <f aca="false">IFERROR(stern!I50/GAMSstern!I50,"")</f>
        <v/>
      </c>
      <c r="K50" s="128" t="str">
        <f aca="false">IFERROR(stern!J50/GAMSstern!J50,"")</f>
        <v/>
      </c>
      <c r="L50" s="128" t="str">
        <f aca="false">IFERROR(stern!K50/GAMSstern!K50,"")</f>
        <v/>
      </c>
      <c r="M50" s="128" t="str">
        <f aca="false">IFERROR(stern!L50/GAMSstern!L50,"")</f>
        <v/>
      </c>
      <c r="N50" s="128" t="str">
        <f aca="false">IFERROR(stern!M50/GAMSstern!M50,"")</f>
        <v/>
      </c>
      <c r="O50" s="128" t="str">
        <f aca="false">IFERROR(stern!N50/GAMSstern!N50,"")</f>
        <v/>
      </c>
      <c r="P50" s="128" t="str">
        <f aca="false">IFERROR(stern!O50/GAMSstern!O50,"")</f>
        <v/>
      </c>
      <c r="Q50" s="128" t="str">
        <f aca="false">IFERROR(stern!P50/GAMSstern!P50,"")</f>
        <v/>
      </c>
      <c r="R50" s="128" t="str">
        <f aca="false">IFERROR(stern!Q50/GAMSstern!Q50,"")</f>
        <v/>
      </c>
      <c r="S50" s="128" t="str">
        <f aca="false">IFERROR(stern!R50/GAMSstern!R50,"")</f>
        <v/>
      </c>
      <c r="T50" s="128" t="str">
        <f aca="false">IFERROR(stern!S50/GAMSstern!S50,"")</f>
        <v/>
      </c>
      <c r="U50" s="128" t="str">
        <f aca="false">IFERROR(stern!T50/GAMSstern!T50,"")</f>
        <v/>
      </c>
      <c r="V50" s="128" t="str">
        <f aca="false">IFERROR(stern!U50/GAMSstern!U50,"")</f>
        <v/>
      </c>
      <c r="W50" s="128" t="str">
        <f aca="false">IFERROR(stern!V50/GAMSstern!V50,"")</f>
        <v/>
      </c>
      <c r="X50" s="128" t="str">
        <f aca="false">IFERROR(stern!W50/GAMSstern!W50,"")</f>
        <v/>
      </c>
      <c r="Y50" s="128" t="str">
        <f aca="false">IFERROR(stern!X50/GAMSstern!X50,"")</f>
        <v/>
      </c>
      <c r="Z50" s="128" t="str">
        <f aca="false">IFERROR(stern!Y50/GAMSstern!Y50,"")</f>
        <v/>
      </c>
      <c r="AA50" s="128" t="str">
        <f aca="false">IFERROR(stern!Z50/GAMSstern!Z50,"")</f>
        <v/>
      </c>
      <c r="AB50" s="128" t="str">
        <f aca="false">IFERROR(stern!AA50/GAMSstern!AA50,"")</f>
        <v/>
      </c>
      <c r="AC50" s="128" t="str">
        <f aca="false">IFERROR(stern!AB50/GAMSstern!AB50,"")</f>
        <v/>
      </c>
      <c r="AD50" s="128" t="str">
        <f aca="false">IFERROR(stern!AC50/GAMSstern!AC50,"")</f>
        <v/>
      </c>
      <c r="AE50" s="128" t="str">
        <f aca="false">IFERROR(stern!AD50/GAMSstern!AD50,"")</f>
        <v/>
      </c>
      <c r="AF50" s="128" t="str">
        <f aca="false">IFERROR(stern!AE50/GAMSstern!AE50,"")</f>
        <v/>
      </c>
      <c r="AG50" s="128" t="str">
        <f aca="false">IFERROR(stern!AF50/GAMSstern!AF50,"")</f>
        <v/>
      </c>
      <c r="AH50" s="128" t="str">
        <f aca="false">IFERROR(stern!AG50/GAMSstern!AG50,"")</f>
        <v/>
      </c>
      <c r="AI50" s="128" t="str">
        <f aca="false">IFERROR(stern!AH50/GAMSstern!AH50,"")</f>
        <v/>
      </c>
      <c r="AJ50" s="128" t="str">
        <f aca="false">IFERROR(stern!AI50/GAMSstern!AI50,"")</f>
        <v/>
      </c>
      <c r="AK50" s="128" t="str">
        <f aca="false">IFERROR(stern!AJ50/GAMSstern!AJ50,"")</f>
        <v/>
      </c>
      <c r="AL50" s="128" t="str">
        <f aca="false">IFERROR(stern!AK50/GAMSstern!AK50,"")</f>
        <v/>
      </c>
      <c r="AM50" s="128" t="str">
        <f aca="false">IFERROR(stern!AL50/GAMSstern!AL50,"")</f>
        <v/>
      </c>
      <c r="AN50" s="128" t="str">
        <f aca="false">IFERROR(stern!AM50/GAMSstern!AM50,"")</f>
        <v/>
      </c>
      <c r="AO50" s="128" t="str">
        <f aca="false">IFERROR(stern!AN50/GAMSstern!AN50,"")</f>
        <v/>
      </c>
      <c r="AP50" s="128" t="str">
        <f aca="false">IFERROR(stern!AO50/GAMSstern!AO50,"")</f>
        <v/>
      </c>
      <c r="AQ50" s="128" t="str">
        <f aca="false">IFERROR(stern!AP50/GAMSstern!AP50,"")</f>
        <v/>
      </c>
      <c r="AR50" s="128" t="str">
        <f aca="false">IFERROR(stern!AQ50/GAMSstern!AQ50,"")</f>
        <v/>
      </c>
      <c r="AS50" s="128" t="str">
        <f aca="false">IFERROR(stern!AR50/GAMSstern!AR50,"")</f>
        <v/>
      </c>
      <c r="AT50" s="128" t="str">
        <f aca="false">IFERROR(stern!AS50/GAMSstern!AS50,"")</f>
        <v/>
      </c>
      <c r="AU50" s="128" t="str">
        <f aca="false">IFERROR(stern!AT50/GAMSstern!AT50,"")</f>
        <v/>
      </c>
      <c r="AV50" s="128" t="str">
        <f aca="false">IFERROR(stern!AU50/GAMSstern!AU50,"")</f>
        <v/>
      </c>
      <c r="AW50" s="128" t="str">
        <f aca="false">IFERROR(stern!AV50/GAMSstern!AV50,"")</f>
        <v/>
      </c>
      <c r="AX50" s="128" t="str">
        <f aca="false">IFERROR(stern!AW50/GAMSstern!AW50,"")</f>
        <v/>
      </c>
      <c r="AY50" s="128" t="str">
        <f aca="false">IFERROR(stern!AX50/GAMSstern!AX50,"")</f>
        <v/>
      </c>
      <c r="AZ50" s="128" t="str">
        <f aca="false">IFERROR(stern!AY50/GAMSstern!AY50,"")</f>
        <v/>
      </c>
      <c r="BA50" s="128" t="str">
        <f aca="false">IFERROR(stern!AZ50/GAMSstern!AZ50,"")</f>
        <v/>
      </c>
      <c r="BB50" s="128" t="str">
        <f aca="false">IFERROR(stern!BA50/GAMSstern!BA50,"")</f>
        <v/>
      </c>
      <c r="BC50" s="128" t="str">
        <f aca="false">IFERROR(stern!BB50/GAMSstern!BB50,"")</f>
        <v/>
      </c>
      <c r="BD50" s="128" t="str">
        <f aca="false">IFERROR(stern!BC50/GAMSstern!BC50,"")</f>
        <v/>
      </c>
      <c r="BE50" s="128" t="str">
        <f aca="false">IFERROR(stern!BD50/GAMSstern!BD50,"")</f>
        <v/>
      </c>
      <c r="BF50" s="128" t="str">
        <f aca="false">IFERROR(stern!BE50/GAMSstern!BE50,"")</f>
        <v/>
      </c>
      <c r="BG50" s="128" t="str">
        <f aca="false">IFERROR(stern!BF50/GAMSstern!BF50,"")</f>
        <v/>
      </c>
      <c r="BH50" s="128" t="str">
        <f aca="false">IFERROR(stern!BG50/GAMSstern!BG50,"")</f>
        <v/>
      </c>
      <c r="BI50" s="128" t="str">
        <f aca="false">IFERROR(stern!BH50/GAMSstern!BH50,"")</f>
        <v/>
      </c>
      <c r="BJ50" s="128" t="str">
        <f aca="false">IFERROR(stern!BI50/GAMSstern!BI50,"")</f>
        <v/>
      </c>
    </row>
    <row r="51" customFormat="false" ht="12.75" hidden="false" customHeight="false" outlineLevel="0" collapsed="false">
      <c r="A51" s="0" t="str">
        <f aca="false">stern!A51</f>
        <v>Hotelling on (1) or off(0)</v>
      </c>
      <c r="B51" s="0" t="str">
        <f aca="false">GAMSbase!A51</f>
        <v>Hotelling</v>
      </c>
      <c r="C51" s="128" t="str">
        <f aca="false">IFERROR(stern!B51/GAMSstern!B51,"")</f>
        <v/>
      </c>
      <c r="D51" s="128" t="str">
        <f aca="false">IFERROR(stern!C51/GAMSstern!C51,"")</f>
        <v/>
      </c>
      <c r="E51" s="128" t="str">
        <f aca="false">IFERROR(stern!D51/GAMSstern!D51,"")</f>
        <v/>
      </c>
      <c r="F51" s="128" t="str">
        <f aca="false">IFERROR(stern!E51/GAMSstern!E51,"")</f>
        <v/>
      </c>
      <c r="G51" s="128" t="str">
        <f aca="false">IFERROR(stern!F51/GAMSstern!F51,"")</f>
        <v/>
      </c>
      <c r="H51" s="128" t="str">
        <f aca="false">IFERROR(stern!G51/GAMSstern!G51,"")</f>
        <v/>
      </c>
      <c r="I51" s="128" t="str">
        <f aca="false">IFERROR(stern!H51/GAMSstern!H51,"")</f>
        <v/>
      </c>
      <c r="J51" s="128" t="str">
        <f aca="false">IFERROR(stern!I51/GAMSstern!I51,"")</f>
        <v/>
      </c>
      <c r="K51" s="128" t="str">
        <f aca="false">IFERROR(stern!J51/GAMSstern!J51,"")</f>
        <v/>
      </c>
      <c r="L51" s="128" t="str">
        <f aca="false">IFERROR(stern!K51/GAMSstern!K51,"")</f>
        <v/>
      </c>
      <c r="M51" s="128" t="str">
        <f aca="false">IFERROR(stern!L51/GAMSstern!L51,"")</f>
        <v/>
      </c>
      <c r="N51" s="128" t="str">
        <f aca="false">IFERROR(stern!M51/GAMSstern!M51,"")</f>
        <v/>
      </c>
      <c r="O51" s="128" t="str">
        <f aca="false">IFERROR(stern!N51/GAMSstern!N51,"")</f>
        <v/>
      </c>
      <c r="P51" s="128" t="str">
        <f aca="false">IFERROR(stern!O51/GAMSstern!O51,"")</f>
        <v/>
      </c>
      <c r="Q51" s="128" t="str">
        <f aca="false">IFERROR(stern!P51/GAMSstern!P51,"")</f>
        <v/>
      </c>
      <c r="R51" s="128" t="str">
        <f aca="false">IFERROR(stern!Q51/GAMSstern!Q51,"")</f>
        <v/>
      </c>
      <c r="S51" s="128" t="str">
        <f aca="false">IFERROR(stern!R51/GAMSstern!R51,"")</f>
        <v/>
      </c>
      <c r="T51" s="128" t="str">
        <f aca="false">IFERROR(stern!S51/GAMSstern!S51,"")</f>
        <v/>
      </c>
      <c r="U51" s="128" t="str">
        <f aca="false">IFERROR(stern!T51/GAMSstern!T51,"")</f>
        <v/>
      </c>
      <c r="V51" s="128" t="str">
        <f aca="false">IFERROR(stern!U51/GAMSstern!U51,"")</f>
        <v/>
      </c>
      <c r="W51" s="128" t="str">
        <f aca="false">IFERROR(stern!V51/GAMSstern!V51,"")</f>
        <v/>
      </c>
      <c r="X51" s="128" t="str">
        <f aca="false">IFERROR(stern!W51/GAMSstern!W51,"")</f>
        <v/>
      </c>
      <c r="Y51" s="128" t="str">
        <f aca="false">IFERROR(stern!X51/GAMSstern!X51,"")</f>
        <v/>
      </c>
      <c r="Z51" s="128" t="str">
        <f aca="false">IFERROR(stern!Y51/GAMSstern!Y51,"")</f>
        <v/>
      </c>
      <c r="AA51" s="128" t="str">
        <f aca="false">IFERROR(stern!Z51/GAMSstern!Z51,"")</f>
        <v/>
      </c>
      <c r="AB51" s="128" t="str">
        <f aca="false">IFERROR(stern!AA51/GAMSstern!AA51,"")</f>
        <v/>
      </c>
      <c r="AC51" s="128" t="str">
        <f aca="false">IFERROR(stern!AB51/GAMSstern!AB51,"")</f>
        <v/>
      </c>
      <c r="AD51" s="128" t="str">
        <f aca="false">IFERROR(stern!AC51/GAMSstern!AC51,"")</f>
        <v/>
      </c>
      <c r="AE51" s="128" t="str">
        <f aca="false">IFERROR(stern!AD51/GAMSstern!AD51,"")</f>
        <v/>
      </c>
      <c r="AF51" s="128" t="str">
        <f aca="false">IFERROR(stern!AE51/GAMSstern!AE51,"")</f>
        <v/>
      </c>
      <c r="AG51" s="128" t="str">
        <f aca="false">IFERROR(stern!AF51/GAMSstern!AF51,"")</f>
        <v/>
      </c>
      <c r="AH51" s="128" t="str">
        <f aca="false">IFERROR(stern!AG51/GAMSstern!AG51,"")</f>
        <v/>
      </c>
      <c r="AI51" s="128" t="str">
        <f aca="false">IFERROR(stern!AH51/GAMSstern!AH51,"")</f>
        <v/>
      </c>
      <c r="AJ51" s="128" t="str">
        <f aca="false">IFERROR(stern!AI51/GAMSstern!AI51,"")</f>
        <v/>
      </c>
      <c r="AK51" s="128" t="str">
        <f aca="false">IFERROR(stern!AJ51/GAMSstern!AJ51,"")</f>
        <v/>
      </c>
      <c r="AL51" s="128" t="str">
        <f aca="false">IFERROR(stern!AK51/GAMSstern!AK51,"")</f>
        <v/>
      </c>
      <c r="AM51" s="128" t="str">
        <f aca="false">IFERROR(stern!AL51/GAMSstern!AL51,"")</f>
        <v/>
      </c>
      <c r="AN51" s="128" t="str">
        <f aca="false">IFERROR(stern!AM51/GAMSstern!AM51,"")</f>
        <v/>
      </c>
      <c r="AO51" s="128" t="str">
        <f aca="false">IFERROR(stern!AN51/GAMSstern!AN51,"")</f>
        <v/>
      </c>
      <c r="AP51" s="128" t="str">
        <f aca="false">IFERROR(stern!AO51/GAMSstern!AO51,"")</f>
        <v/>
      </c>
      <c r="AQ51" s="128" t="str">
        <f aca="false">IFERROR(stern!AP51/GAMSstern!AP51,"")</f>
        <v/>
      </c>
      <c r="AR51" s="128" t="str">
        <f aca="false">IFERROR(stern!AQ51/GAMSstern!AQ51,"")</f>
        <v/>
      </c>
      <c r="AS51" s="128" t="str">
        <f aca="false">IFERROR(stern!AR51/GAMSstern!AR51,"")</f>
        <v/>
      </c>
      <c r="AT51" s="128" t="str">
        <f aca="false">IFERROR(stern!AS51/GAMSstern!AS51,"")</f>
        <v/>
      </c>
      <c r="AU51" s="128" t="str">
        <f aca="false">IFERROR(stern!AT51/GAMSstern!AT51,"")</f>
        <v/>
      </c>
      <c r="AV51" s="128" t="str">
        <f aca="false">IFERROR(stern!AU51/GAMSstern!AU51,"")</f>
        <v/>
      </c>
      <c r="AW51" s="128" t="str">
        <f aca="false">IFERROR(stern!AV51/GAMSstern!AV51,"")</f>
        <v/>
      </c>
      <c r="AX51" s="128" t="str">
        <f aca="false">IFERROR(stern!AW51/GAMSstern!AW51,"")</f>
        <v/>
      </c>
      <c r="AY51" s="128" t="str">
        <f aca="false">IFERROR(stern!AX51/GAMSstern!AX51,"")</f>
        <v/>
      </c>
      <c r="AZ51" s="128" t="str">
        <f aca="false">IFERROR(stern!AY51/GAMSstern!AY51,"")</f>
        <v/>
      </c>
      <c r="BA51" s="128" t="str">
        <f aca="false">IFERROR(stern!AZ51/GAMSstern!AZ51,"")</f>
        <v/>
      </c>
      <c r="BB51" s="128" t="str">
        <f aca="false">IFERROR(stern!BA51/GAMSstern!BA51,"")</f>
        <v/>
      </c>
      <c r="BC51" s="128" t="str">
        <f aca="false">IFERROR(stern!BB51/GAMSstern!BB51,"")</f>
        <v/>
      </c>
      <c r="BD51" s="128" t="str">
        <f aca="false">IFERROR(stern!BC51/GAMSstern!BC51,"")</f>
        <v/>
      </c>
      <c r="BE51" s="128" t="str">
        <f aca="false">IFERROR(stern!BD51/GAMSstern!BD51,"")</f>
        <v/>
      </c>
      <c r="BF51" s="128" t="str">
        <f aca="false">IFERROR(stern!BE51/GAMSstern!BE51,"")</f>
        <v/>
      </c>
      <c r="BG51" s="128" t="str">
        <f aca="false">IFERROR(stern!BF51/GAMSstern!BF51,"")</f>
        <v/>
      </c>
      <c r="BH51" s="128" t="str">
        <f aca="false">IFERROR(stern!BG51/GAMSstern!BG51,"")</f>
        <v/>
      </c>
      <c r="BI51" s="128" t="str">
        <f aca="false">IFERROR(stern!BH51/GAMSstern!BH51,"")</f>
        <v/>
      </c>
      <c r="BJ51" s="128" t="str">
        <f aca="false">IFERROR(stern!BI51/GAMSstern!BI51,"")</f>
        <v/>
      </c>
    </row>
    <row r="52" customFormat="false" ht="12.75" hidden="false" customHeight="false" outlineLevel="0" collapsed="false">
      <c r="A52" s="0" t="str">
        <f aca="false">stern!A52</f>
        <v>POPULATION</v>
      </c>
      <c r="B52" s="0" t="str">
        <f aca="false">GAMSbase!A52</f>
        <v>* POPULATION</v>
      </c>
      <c r="C52" s="128" t="str">
        <f aca="false">IFERROR(stern!B52/GAMSstern!B52,"")</f>
        <v/>
      </c>
      <c r="D52" s="128" t="str">
        <f aca="false">IFERROR(stern!C52/GAMSstern!C52,"")</f>
        <v/>
      </c>
      <c r="E52" s="128" t="str">
        <f aca="false">IFERROR(stern!D52/GAMSstern!D52,"")</f>
        <v/>
      </c>
      <c r="F52" s="128" t="str">
        <f aca="false">IFERROR(stern!E52/GAMSstern!E52,"")</f>
        <v/>
      </c>
      <c r="G52" s="128" t="str">
        <f aca="false">IFERROR(stern!F52/GAMSstern!F52,"")</f>
        <v/>
      </c>
      <c r="H52" s="128" t="str">
        <f aca="false">IFERROR(stern!G52/GAMSstern!G52,"")</f>
        <v/>
      </c>
      <c r="I52" s="128" t="str">
        <f aca="false">IFERROR(stern!H52/GAMSstern!H52,"")</f>
        <v/>
      </c>
      <c r="J52" s="128" t="str">
        <f aca="false">IFERROR(stern!I52/GAMSstern!I52,"")</f>
        <v/>
      </c>
      <c r="K52" s="128" t="str">
        <f aca="false">IFERROR(stern!J52/GAMSstern!J52,"")</f>
        <v/>
      </c>
      <c r="L52" s="128" t="str">
        <f aca="false">IFERROR(stern!K52/GAMSstern!K52,"")</f>
        <v/>
      </c>
      <c r="M52" s="128" t="str">
        <f aca="false">IFERROR(stern!L52/GAMSstern!L52,"")</f>
        <v/>
      </c>
      <c r="N52" s="128" t="str">
        <f aca="false">IFERROR(stern!M52/GAMSstern!M52,"")</f>
        <v/>
      </c>
      <c r="O52" s="128" t="str">
        <f aca="false">IFERROR(stern!N52/GAMSstern!N52,"")</f>
        <v/>
      </c>
      <c r="P52" s="128" t="str">
        <f aca="false">IFERROR(stern!O52/GAMSstern!O52,"")</f>
        <v/>
      </c>
      <c r="Q52" s="128" t="str">
        <f aca="false">IFERROR(stern!P52/GAMSstern!P52,"")</f>
        <v/>
      </c>
      <c r="R52" s="128" t="str">
        <f aca="false">IFERROR(stern!Q52/GAMSstern!Q52,"")</f>
        <v/>
      </c>
      <c r="S52" s="128" t="str">
        <f aca="false">IFERROR(stern!R52/GAMSstern!R52,"")</f>
        <v/>
      </c>
      <c r="T52" s="128" t="str">
        <f aca="false">IFERROR(stern!S52/GAMSstern!S52,"")</f>
        <v/>
      </c>
      <c r="U52" s="128" t="str">
        <f aca="false">IFERROR(stern!T52/GAMSstern!T52,"")</f>
        <v/>
      </c>
      <c r="V52" s="128" t="str">
        <f aca="false">IFERROR(stern!U52/GAMSstern!U52,"")</f>
        <v/>
      </c>
      <c r="W52" s="128" t="str">
        <f aca="false">IFERROR(stern!V52/GAMSstern!V52,"")</f>
        <v/>
      </c>
      <c r="X52" s="128" t="str">
        <f aca="false">IFERROR(stern!W52/GAMSstern!W52,"")</f>
        <v/>
      </c>
      <c r="Y52" s="128" t="str">
        <f aca="false">IFERROR(stern!X52/GAMSstern!X52,"")</f>
        <v/>
      </c>
      <c r="Z52" s="128" t="str">
        <f aca="false">IFERROR(stern!Y52/GAMSstern!Y52,"")</f>
        <v/>
      </c>
      <c r="AA52" s="128" t="str">
        <f aca="false">IFERROR(stern!Z52/GAMSstern!Z52,"")</f>
        <v/>
      </c>
      <c r="AB52" s="128" t="str">
        <f aca="false">IFERROR(stern!AA52/GAMSstern!AA52,"")</f>
        <v/>
      </c>
      <c r="AC52" s="128" t="str">
        <f aca="false">IFERROR(stern!AB52/GAMSstern!AB52,"")</f>
        <v/>
      </c>
      <c r="AD52" s="128" t="str">
        <f aca="false">IFERROR(stern!AC52/GAMSstern!AC52,"")</f>
        <v/>
      </c>
      <c r="AE52" s="128" t="str">
        <f aca="false">IFERROR(stern!AD52/GAMSstern!AD52,"")</f>
        <v/>
      </c>
      <c r="AF52" s="128" t="str">
        <f aca="false">IFERROR(stern!AE52/GAMSstern!AE52,"")</f>
        <v/>
      </c>
      <c r="AG52" s="128" t="str">
        <f aca="false">IFERROR(stern!AF52/GAMSstern!AF52,"")</f>
        <v/>
      </c>
      <c r="AH52" s="128" t="str">
        <f aca="false">IFERROR(stern!AG52/GAMSstern!AG52,"")</f>
        <v/>
      </c>
      <c r="AI52" s="128" t="str">
        <f aca="false">IFERROR(stern!AH52/GAMSstern!AH52,"")</f>
        <v/>
      </c>
      <c r="AJ52" s="128" t="str">
        <f aca="false">IFERROR(stern!AI52/GAMSstern!AI52,"")</f>
        <v/>
      </c>
      <c r="AK52" s="128" t="str">
        <f aca="false">IFERROR(stern!AJ52/GAMSstern!AJ52,"")</f>
        <v/>
      </c>
      <c r="AL52" s="128" t="str">
        <f aca="false">IFERROR(stern!AK52/GAMSstern!AK52,"")</f>
        <v/>
      </c>
      <c r="AM52" s="128" t="str">
        <f aca="false">IFERROR(stern!AL52/GAMSstern!AL52,"")</f>
        <v/>
      </c>
      <c r="AN52" s="128" t="str">
        <f aca="false">IFERROR(stern!AM52/GAMSstern!AM52,"")</f>
        <v/>
      </c>
      <c r="AO52" s="128" t="str">
        <f aca="false">IFERROR(stern!AN52/GAMSstern!AN52,"")</f>
        <v/>
      </c>
      <c r="AP52" s="128" t="str">
        <f aca="false">IFERROR(stern!AO52/GAMSstern!AO52,"")</f>
        <v/>
      </c>
      <c r="AQ52" s="128" t="str">
        <f aca="false">IFERROR(stern!AP52/GAMSstern!AP52,"")</f>
        <v/>
      </c>
      <c r="AR52" s="128" t="str">
        <f aca="false">IFERROR(stern!AQ52/GAMSstern!AQ52,"")</f>
        <v/>
      </c>
      <c r="AS52" s="128" t="str">
        <f aca="false">IFERROR(stern!AR52/GAMSstern!AR52,"")</f>
        <v/>
      </c>
      <c r="AT52" s="128" t="str">
        <f aca="false">IFERROR(stern!AS52/GAMSstern!AS52,"")</f>
        <v/>
      </c>
      <c r="AU52" s="128" t="str">
        <f aca="false">IFERROR(stern!AT52/GAMSstern!AT52,"")</f>
        <v/>
      </c>
      <c r="AV52" s="128" t="str">
        <f aca="false">IFERROR(stern!AU52/GAMSstern!AU52,"")</f>
        <v/>
      </c>
      <c r="AW52" s="128" t="str">
        <f aca="false">IFERROR(stern!AV52/GAMSstern!AV52,"")</f>
        <v/>
      </c>
      <c r="AX52" s="128" t="str">
        <f aca="false">IFERROR(stern!AW52/GAMSstern!AW52,"")</f>
        <v/>
      </c>
      <c r="AY52" s="128" t="str">
        <f aca="false">IFERROR(stern!AX52/GAMSstern!AX52,"")</f>
        <v/>
      </c>
      <c r="AZ52" s="128" t="str">
        <f aca="false">IFERROR(stern!AY52/GAMSstern!AY52,"")</f>
        <v/>
      </c>
      <c r="BA52" s="128" t="str">
        <f aca="false">IFERROR(stern!AZ52/GAMSstern!AZ52,"")</f>
        <v/>
      </c>
      <c r="BB52" s="128" t="str">
        <f aca="false">IFERROR(stern!BA52/GAMSstern!BA52,"")</f>
        <v/>
      </c>
      <c r="BC52" s="128" t="str">
        <f aca="false">IFERROR(stern!BB52/GAMSstern!BB52,"")</f>
        <v/>
      </c>
      <c r="BD52" s="128" t="str">
        <f aca="false">IFERROR(stern!BC52/GAMSstern!BC52,"")</f>
        <v/>
      </c>
      <c r="BE52" s="128" t="str">
        <f aca="false">IFERROR(stern!BD52/GAMSstern!BD52,"")</f>
        <v/>
      </c>
      <c r="BF52" s="128" t="str">
        <f aca="false">IFERROR(stern!BE52/GAMSstern!BE52,"")</f>
        <v/>
      </c>
      <c r="BG52" s="128" t="str">
        <f aca="false">IFERROR(stern!BF52/GAMSstern!BF52,"")</f>
        <v/>
      </c>
      <c r="BH52" s="128" t="str">
        <f aca="false">IFERROR(stern!BG52/GAMSstern!BG52,"")</f>
        <v/>
      </c>
      <c r="BI52" s="128" t="str">
        <f aca="false">IFERROR(stern!BH52/GAMSstern!BH52,"")</f>
        <v/>
      </c>
      <c r="BJ52" s="128" t="str">
        <f aca="false">IFERROR(stern!BI52/GAMSstern!BI52,"")</f>
        <v/>
      </c>
    </row>
    <row r="53" customFormat="false" ht="12.75" hidden="false" customHeight="false" outlineLevel="0" collapsed="false">
      <c r="A53" s="0" t="str">
        <f aca="false">stern!A53</f>
        <v>Population (millions)</v>
      </c>
      <c r="B53" s="0" t="str">
        <f aca="false">GAMSbase!A53</f>
        <v>Population (millions)</v>
      </c>
      <c r="C53" s="128" t="n">
        <f aca="false">IFERROR(stern!B53/GAMSstern!B53,"")</f>
        <v>1</v>
      </c>
      <c r="D53" s="128" t="n">
        <f aca="false">IFERROR(stern!C53/GAMSstern!C53,"")</f>
        <v>1</v>
      </c>
      <c r="E53" s="128" t="n">
        <f aca="false">IFERROR(stern!D53/GAMSstern!D53,"")</f>
        <v>1</v>
      </c>
      <c r="F53" s="128" t="n">
        <f aca="false">IFERROR(stern!E53/GAMSstern!E53,"")</f>
        <v>1</v>
      </c>
      <c r="G53" s="128" t="n">
        <f aca="false">IFERROR(stern!F53/GAMSstern!F53,"")</f>
        <v>1</v>
      </c>
      <c r="H53" s="128" t="n">
        <f aca="false">IFERROR(stern!G53/GAMSstern!G53,"")</f>
        <v>1</v>
      </c>
      <c r="I53" s="128" t="n">
        <f aca="false">IFERROR(stern!H53/GAMSstern!H53,"")</f>
        <v>1</v>
      </c>
      <c r="J53" s="128" t="n">
        <f aca="false">IFERROR(stern!I53/GAMSstern!I53,"")</f>
        <v>1</v>
      </c>
      <c r="K53" s="128" t="n">
        <f aca="false">IFERROR(stern!J53/GAMSstern!J53,"")</f>
        <v>1</v>
      </c>
      <c r="L53" s="128" t="n">
        <f aca="false">IFERROR(stern!K53/GAMSstern!K53,"")</f>
        <v>1</v>
      </c>
      <c r="M53" s="128" t="n">
        <f aca="false">IFERROR(stern!L53/GAMSstern!L53,"")</f>
        <v>1</v>
      </c>
      <c r="N53" s="128" t="n">
        <f aca="false">IFERROR(stern!M53/GAMSstern!M53,"")</f>
        <v>1</v>
      </c>
      <c r="O53" s="128" t="n">
        <f aca="false">IFERROR(stern!N53/GAMSstern!N53,"")</f>
        <v>1</v>
      </c>
      <c r="P53" s="128" t="n">
        <f aca="false">IFERROR(stern!O53/GAMSstern!O53,"")</f>
        <v>1</v>
      </c>
      <c r="Q53" s="128" t="n">
        <f aca="false">IFERROR(stern!P53/GAMSstern!P53,"")</f>
        <v>1</v>
      </c>
      <c r="R53" s="128" t="n">
        <f aca="false">IFERROR(stern!Q53/GAMSstern!Q53,"")</f>
        <v>1</v>
      </c>
      <c r="S53" s="128" t="n">
        <f aca="false">IFERROR(stern!R53/GAMSstern!R53,"")</f>
        <v>1</v>
      </c>
      <c r="T53" s="128" t="n">
        <f aca="false">IFERROR(stern!S53/GAMSstern!S53,"")</f>
        <v>1</v>
      </c>
      <c r="U53" s="128" t="n">
        <f aca="false">IFERROR(stern!T53/GAMSstern!T53,"")</f>
        <v>1</v>
      </c>
      <c r="V53" s="128" t="n">
        <f aca="false">IFERROR(stern!U53/GAMSstern!U53,"")</f>
        <v>1</v>
      </c>
      <c r="W53" s="128" t="n">
        <f aca="false">IFERROR(stern!V53/GAMSstern!V53,"")</f>
        <v>1</v>
      </c>
      <c r="X53" s="128" t="n">
        <f aca="false">IFERROR(stern!W53/GAMSstern!W53,"")</f>
        <v>1</v>
      </c>
      <c r="Y53" s="128" t="n">
        <f aca="false">IFERROR(stern!X53/GAMSstern!X53,"")</f>
        <v>1</v>
      </c>
      <c r="Z53" s="128" t="n">
        <f aca="false">IFERROR(stern!Y53/GAMSstern!Y53,"")</f>
        <v>1</v>
      </c>
      <c r="AA53" s="128" t="n">
        <f aca="false">IFERROR(stern!Z53/GAMSstern!Z53,"")</f>
        <v>1</v>
      </c>
      <c r="AB53" s="128" t="n">
        <f aca="false">IFERROR(stern!AA53/GAMSstern!AA53,"")</f>
        <v>1</v>
      </c>
      <c r="AC53" s="128" t="n">
        <f aca="false">IFERROR(stern!AB53/GAMSstern!AB53,"")</f>
        <v>1</v>
      </c>
      <c r="AD53" s="128" t="n">
        <f aca="false">IFERROR(stern!AC53/GAMSstern!AC53,"")</f>
        <v>1</v>
      </c>
      <c r="AE53" s="128" t="n">
        <f aca="false">IFERROR(stern!AD53/GAMSstern!AD53,"")</f>
        <v>1</v>
      </c>
      <c r="AF53" s="128" t="n">
        <f aca="false">IFERROR(stern!AE53/GAMSstern!AE53,"")</f>
        <v>1</v>
      </c>
      <c r="AG53" s="128" t="n">
        <f aca="false">IFERROR(stern!AF53/GAMSstern!AF53,"")</f>
        <v>1</v>
      </c>
      <c r="AH53" s="128" t="n">
        <f aca="false">IFERROR(stern!AG53/GAMSstern!AG53,"")</f>
        <v>1</v>
      </c>
      <c r="AI53" s="128" t="n">
        <f aca="false">IFERROR(stern!AH53/GAMSstern!AH53,"")</f>
        <v>1</v>
      </c>
      <c r="AJ53" s="128" t="n">
        <f aca="false">IFERROR(stern!AI53/GAMSstern!AI53,"")</f>
        <v>1</v>
      </c>
      <c r="AK53" s="128" t="n">
        <f aca="false">IFERROR(stern!AJ53/GAMSstern!AJ53,"")</f>
        <v>1</v>
      </c>
      <c r="AL53" s="128" t="n">
        <f aca="false">IFERROR(stern!AK53/GAMSstern!AK53,"")</f>
        <v>1</v>
      </c>
      <c r="AM53" s="128" t="n">
        <f aca="false">IFERROR(stern!AL53/GAMSstern!AL53,"")</f>
        <v>1</v>
      </c>
      <c r="AN53" s="128" t="n">
        <f aca="false">IFERROR(stern!AM53/GAMSstern!AM53,"")</f>
        <v>1</v>
      </c>
      <c r="AO53" s="128" t="n">
        <f aca="false">IFERROR(stern!AN53/GAMSstern!AN53,"")</f>
        <v>1</v>
      </c>
      <c r="AP53" s="128" t="n">
        <f aca="false">IFERROR(stern!AO53/GAMSstern!AO53,"")</f>
        <v>1</v>
      </c>
      <c r="AQ53" s="128" t="n">
        <f aca="false">IFERROR(stern!AP53/GAMSstern!AP53,"")</f>
        <v>1</v>
      </c>
      <c r="AR53" s="128" t="n">
        <f aca="false">IFERROR(stern!AQ53/GAMSstern!AQ53,"")</f>
        <v>1</v>
      </c>
      <c r="AS53" s="128" t="n">
        <f aca="false">IFERROR(stern!AR53/GAMSstern!AR53,"")</f>
        <v>1</v>
      </c>
      <c r="AT53" s="128" t="n">
        <f aca="false">IFERROR(stern!AS53/GAMSstern!AS53,"")</f>
        <v>1</v>
      </c>
      <c r="AU53" s="128" t="n">
        <f aca="false">IFERROR(stern!AT53/GAMSstern!AT53,"")</f>
        <v>1</v>
      </c>
      <c r="AV53" s="128" t="n">
        <f aca="false">IFERROR(stern!AU53/GAMSstern!AU53,"")</f>
        <v>1</v>
      </c>
      <c r="AW53" s="128" t="n">
        <f aca="false">IFERROR(stern!AV53/GAMSstern!AV53,"")</f>
        <v>1</v>
      </c>
      <c r="AX53" s="128" t="n">
        <f aca="false">IFERROR(stern!AW53/GAMSstern!AW53,"")</f>
        <v>1</v>
      </c>
      <c r="AY53" s="128" t="n">
        <f aca="false">IFERROR(stern!AX53/GAMSstern!AX53,"")</f>
        <v>1</v>
      </c>
      <c r="AZ53" s="128" t="n">
        <f aca="false">IFERROR(stern!AY53/GAMSstern!AY53,"")</f>
        <v>1</v>
      </c>
      <c r="BA53" s="128" t="n">
        <f aca="false">IFERROR(stern!AZ53/GAMSstern!AZ53,"")</f>
        <v>1</v>
      </c>
      <c r="BB53" s="128" t="n">
        <f aca="false">IFERROR(stern!BA53/GAMSstern!BA53,"")</f>
        <v>1</v>
      </c>
      <c r="BC53" s="128" t="n">
        <f aca="false">IFERROR(stern!BB53/GAMSstern!BB53,"")</f>
        <v>1</v>
      </c>
      <c r="BD53" s="128" t="n">
        <f aca="false">IFERROR(stern!BC53/GAMSstern!BC53,"")</f>
        <v>1</v>
      </c>
      <c r="BE53" s="128" t="n">
        <f aca="false">IFERROR(stern!BD53/GAMSstern!BD53,"")</f>
        <v>1</v>
      </c>
      <c r="BF53" s="128" t="n">
        <f aca="false">IFERROR(stern!BE53/GAMSstern!BE53,"")</f>
        <v>1</v>
      </c>
      <c r="BG53" s="128" t="n">
        <f aca="false">IFERROR(stern!BF53/GAMSstern!BF53,"")</f>
        <v>1</v>
      </c>
      <c r="BH53" s="128" t="n">
        <f aca="false">IFERROR(stern!BG53/GAMSstern!BG53,"")</f>
        <v>1</v>
      </c>
      <c r="BI53" s="128" t="n">
        <f aca="false">IFERROR(stern!BH53/GAMSstern!BH53,"")</f>
        <v>1</v>
      </c>
      <c r="BJ53" s="128" t="n">
        <f aca="false">IFERROR(stern!BI53/GAMSstern!BI53,"")</f>
        <v>1</v>
      </c>
    </row>
    <row r="54" customFormat="false" ht="12.75" hidden="false" customHeight="false" outlineLevel="0" collapsed="false">
      <c r="A54" s="0" t="str">
        <f aca="false">stern!A54</f>
        <v>     Rate of pop growth (per half-decade)</v>
      </c>
      <c r="B54" s="0" t="str">
        <f aca="false">GAMSbase!A54</f>
        <v>Rate of Population Growth (per period)</v>
      </c>
      <c r="C54" s="128" t="str">
        <f aca="false">IFERROR(stern!B54/GAMSstern!B54,"")</f>
        <v/>
      </c>
      <c r="D54" s="128" t="str">
        <f aca="false">IFERROR(stern!C54/GAMSstern!C54,"")</f>
        <v/>
      </c>
      <c r="E54" s="128" t="str">
        <f aca="false">IFERROR(stern!D54/GAMSstern!D54,"")</f>
        <v/>
      </c>
      <c r="F54" s="128" t="str">
        <f aca="false">IFERROR(stern!E54/GAMSstern!E54,"")</f>
        <v/>
      </c>
      <c r="G54" s="128" t="str">
        <f aca="false">IFERROR(stern!F54/GAMSstern!F54,"")</f>
        <v/>
      </c>
      <c r="H54" s="128" t="str">
        <f aca="false">IFERROR(stern!G54/GAMSstern!G54,"")</f>
        <v/>
      </c>
      <c r="I54" s="128" t="str">
        <f aca="false">IFERROR(stern!H54/GAMSstern!H54,"")</f>
        <v/>
      </c>
      <c r="J54" s="128" t="str">
        <f aca="false">IFERROR(stern!I54/GAMSstern!I54,"")</f>
        <v/>
      </c>
      <c r="K54" s="128" t="str">
        <f aca="false">IFERROR(stern!J54/GAMSstern!J54,"")</f>
        <v/>
      </c>
      <c r="L54" s="128" t="str">
        <f aca="false">IFERROR(stern!K54/GAMSstern!K54,"")</f>
        <v/>
      </c>
      <c r="M54" s="128" t="str">
        <f aca="false">IFERROR(stern!L54/GAMSstern!L54,"")</f>
        <v/>
      </c>
      <c r="N54" s="128" t="str">
        <f aca="false">IFERROR(stern!M54/GAMSstern!M54,"")</f>
        <v/>
      </c>
      <c r="O54" s="128" t="str">
        <f aca="false">IFERROR(stern!N54/GAMSstern!N54,"")</f>
        <v/>
      </c>
      <c r="P54" s="128" t="str">
        <f aca="false">IFERROR(stern!O54/GAMSstern!O54,"")</f>
        <v/>
      </c>
      <c r="Q54" s="128" t="str">
        <f aca="false">IFERROR(stern!P54/GAMSstern!P54,"")</f>
        <v/>
      </c>
      <c r="R54" s="128" t="str">
        <f aca="false">IFERROR(stern!Q54/GAMSstern!Q54,"")</f>
        <v/>
      </c>
      <c r="S54" s="128" t="str">
        <f aca="false">IFERROR(stern!R54/GAMSstern!R54,"")</f>
        <v/>
      </c>
      <c r="T54" s="128" t="str">
        <f aca="false">IFERROR(stern!S54/GAMSstern!S54,"")</f>
        <v/>
      </c>
      <c r="U54" s="128" t="str">
        <f aca="false">IFERROR(stern!T54/GAMSstern!T54,"")</f>
        <v/>
      </c>
      <c r="V54" s="128" t="str">
        <f aca="false">IFERROR(stern!U54/GAMSstern!U54,"")</f>
        <v/>
      </c>
      <c r="W54" s="128" t="str">
        <f aca="false">IFERROR(stern!V54/GAMSstern!V54,"")</f>
        <v/>
      </c>
      <c r="X54" s="128" t="str">
        <f aca="false">IFERROR(stern!W54/GAMSstern!W54,"")</f>
        <v/>
      </c>
      <c r="Y54" s="128" t="str">
        <f aca="false">IFERROR(stern!X54/GAMSstern!X54,"")</f>
        <v/>
      </c>
      <c r="Z54" s="128" t="str">
        <f aca="false">IFERROR(stern!Y54/GAMSstern!Y54,"")</f>
        <v/>
      </c>
      <c r="AA54" s="128" t="str">
        <f aca="false">IFERROR(stern!Z54/GAMSstern!Z54,"")</f>
        <v/>
      </c>
      <c r="AB54" s="128" t="str">
        <f aca="false">IFERROR(stern!AA54/GAMSstern!AA54,"")</f>
        <v/>
      </c>
      <c r="AC54" s="128" t="str">
        <f aca="false">IFERROR(stern!AB54/GAMSstern!AB54,"")</f>
        <v/>
      </c>
      <c r="AD54" s="128" t="str">
        <f aca="false">IFERROR(stern!AC54/GAMSstern!AC54,"")</f>
        <v/>
      </c>
      <c r="AE54" s="128" t="str">
        <f aca="false">IFERROR(stern!AD54/GAMSstern!AD54,"")</f>
        <v/>
      </c>
      <c r="AF54" s="128" t="str">
        <f aca="false">IFERROR(stern!AE54/GAMSstern!AE54,"")</f>
        <v/>
      </c>
      <c r="AG54" s="128" t="str">
        <f aca="false">IFERROR(stern!AF54/GAMSstern!AF54,"")</f>
        <v/>
      </c>
      <c r="AH54" s="128" t="str">
        <f aca="false">IFERROR(stern!AG54/GAMSstern!AG54,"")</f>
        <v/>
      </c>
      <c r="AI54" s="128" t="str">
        <f aca="false">IFERROR(stern!AH54/GAMSstern!AH54,"")</f>
        <v/>
      </c>
      <c r="AJ54" s="128" t="str">
        <f aca="false">IFERROR(stern!AI54/GAMSstern!AI54,"")</f>
        <v/>
      </c>
      <c r="AK54" s="128" t="str">
        <f aca="false">IFERROR(stern!AJ54/GAMSstern!AJ54,"")</f>
        <v/>
      </c>
      <c r="AL54" s="128" t="str">
        <f aca="false">IFERROR(stern!AK54/GAMSstern!AK54,"")</f>
        <v/>
      </c>
      <c r="AM54" s="128" t="str">
        <f aca="false">IFERROR(stern!AL54/GAMSstern!AL54,"")</f>
        <v/>
      </c>
      <c r="AN54" s="128" t="str">
        <f aca="false">IFERROR(stern!AM54/GAMSstern!AM54,"")</f>
        <v/>
      </c>
      <c r="AO54" s="128" t="str">
        <f aca="false">IFERROR(stern!AN54/GAMSstern!AN54,"")</f>
        <v/>
      </c>
      <c r="AP54" s="128" t="str">
        <f aca="false">IFERROR(stern!AO54/GAMSstern!AO54,"")</f>
        <v/>
      </c>
      <c r="AQ54" s="128" t="str">
        <f aca="false">IFERROR(stern!AP54/GAMSstern!AP54,"")</f>
        <v/>
      </c>
      <c r="AR54" s="128" t="str">
        <f aca="false">IFERROR(stern!AQ54/GAMSstern!AQ54,"")</f>
        <v/>
      </c>
      <c r="AS54" s="128" t="str">
        <f aca="false">IFERROR(stern!AR54/GAMSstern!AR54,"")</f>
        <v/>
      </c>
      <c r="AT54" s="128" t="str">
        <f aca="false">IFERROR(stern!AS54/GAMSstern!AS54,"")</f>
        <v/>
      </c>
      <c r="AU54" s="128" t="str">
        <f aca="false">IFERROR(stern!AT54/GAMSstern!AT54,"")</f>
        <v/>
      </c>
      <c r="AV54" s="128" t="str">
        <f aca="false">IFERROR(stern!AU54/GAMSstern!AU54,"")</f>
        <v/>
      </c>
      <c r="AW54" s="128" t="str">
        <f aca="false">IFERROR(stern!AV54/GAMSstern!AV54,"")</f>
        <v/>
      </c>
      <c r="AX54" s="128" t="str">
        <f aca="false">IFERROR(stern!AW54/GAMSstern!AW54,"")</f>
        <v/>
      </c>
      <c r="AY54" s="128" t="str">
        <f aca="false">IFERROR(stern!AX54/GAMSstern!AX54,"")</f>
        <v/>
      </c>
      <c r="AZ54" s="128" t="str">
        <f aca="false">IFERROR(stern!AY54/GAMSstern!AY54,"")</f>
        <v/>
      </c>
      <c r="BA54" s="128" t="str">
        <f aca="false">IFERROR(stern!AZ54/GAMSstern!AZ54,"")</f>
        <v/>
      </c>
      <c r="BB54" s="128" t="str">
        <f aca="false">IFERROR(stern!BA54/GAMSstern!BA54,"")</f>
        <v/>
      </c>
      <c r="BC54" s="128" t="str">
        <f aca="false">IFERROR(stern!BB54/GAMSstern!BB54,"")</f>
        <v/>
      </c>
      <c r="BD54" s="128" t="str">
        <f aca="false">IFERROR(stern!BC54/GAMSstern!BC54,"")</f>
        <v/>
      </c>
      <c r="BE54" s="128" t="str">
        <f aca="false">IFERROR(stern!BD54/GAMSstern!BD54,"")</f>
        <v/>
      </c>
      <c r="BF54" s="128" t="str">
        <f aca="false">IFERROR(stern!BE54/GAMSstern!BE54,"")</f>
        <v/>
      </c>
      <c r="BG54" s="128" t="str">
        <f aca="false">IFERROR(stern!BF54/GAMSstern!BF54,"")</f>
        <v/>
      </c>
      <c r="BH54" s="128" t="str">
        <f aca="false">IFERROR(stern!BG54/GAMSstern!BG54,"")</f>
        <v/>
      </c>
      <c r="BI54" s="128" t="str">
        <f aca="false">IFERROR(stern!BH54/GAMSstern!BH54,"")</f>
        <v/>
      </c>
      <c r="BJ54" s="128" t="str">
        <f aca="false">IFERROR(stern!BI54/GAMSstern!BI54,"")</f>
        <v/>
      </c>
    </row>
    <row r="55" customFormat="false" ht="12.75" hidden="false" customHeight="false" outlineLevel="0" collapsed="false">
      <c r="A55" s="0" t="str">
        <f aca="false">stern!A55</f>
        <v>Global parameters</v>
      </c>
      <c r="B55" s="0" t="str">
        <f aca="false">GAMSbase!A55</f>
        <v>** Global Parameters</v>
      </c>
      <c r="C55" s="128" t="str">
        <f aca="false">IFERROR(stern!B55/GAMSstern!B55,"")</f>
        <v/>
      </c>
      <c r="D55" s="128" t="str">
        <f aca="false">IFERROR(stern!C55/GAMSstern!C55,"")</f>
        <v/>
      </c>
      <c r="E55" s="128" t="str">
        <f aca="false">IFERROR(stern!D55/GAMSstern!D55,"")</f>
        <v/>
      </c>
      <c r="F55" s="128" t="str">
        <f aca="false">IFERROR(stern!E55/GAMSstern!E55,"")</f>
        <v/>
      </c>
      <c r="G55" s="128" t="str">
        <f aca="false">IFERROR(stern!F55/GAMSstern!F55,"")</f>
        <v/>
      </c>
      <c r="H55" s="128" t="str">
        <f aca="false">IFERROR(stern!G55/GAMSstern!G55,"")</f>
        <v/>
      </c>
      <c r="I55" s="128" t="str">
        <f aca="false">IFERROR(stern!H55/GAMSstern!H55,"")</f>
        <v/>
      </c>
      <c r="J55" s="128" t="str">
        <f aca="false">IFERROR(stern!I55/GAMSstern!I55,"")</f>
        <v/>
      </c>
      <c r="K55" s="128" t="str">
        <f aca="false">IFERROR(stern!J55/GAMSstern!J55,"")</f>
        <v/>
      </c>
      <c r="L55" s="128" t="str">
        <f aca="false">IFERROR(stern!K55/GAMSstern!K55,"")</f>
        <v/>
      </c>
      <c r="M55" s="128" t="str">
        <f aca="false">IFERROR(stern!L55/GAMSstern!L55,"")</f>
        <v/>
      </c>
      <c r="N55" s="128" t="str">
        <f aca="false">IFERROR(stern!M55/GAMSstern!M55,"")</f>
        <v/>
      </c>
      <c r="O55" s="128" t="str">
        <f aca="false">IFERROR(stern!N55/GAMSstern!N55,"")</f>
        <v/>
      </c>
      <c r="P55" s="128" t="str">
        <f aca="false">IFERROR(stern!O55/GAMSstern!O55,"")</f>
        <v/>
      </c>
      <c r="Q55" s="128" t="str">
        <f aca="false">IFERROR(stern!P55/GAMSstern!P55,"")</f>
        <v/>
      </c>
      <c r="R55" s="128" t="str">
        <f aca="false">IFERROR(stern!Q55/GAMSstern!Q55,"")</f>
        <v/>
      </c>
      <c r="S55" s="128" t="str">
        <f aca="false">IFERROR(stern!R55/GAMSstern!R55,"")</f>
        <v/>
      </c>
      <c r="T55" s="128" t="str">
        <f aca="false">IFERROR(stern!S55/GAMSstern!S55,"")</f>
        <v/>
      </c>
      <c r="U55" s="128" t="str">
        <f aca="false">IFERROR(stern!T55/GAMSstern!T55,"")</f>
        <v/>
      </c>
      <c r="V55" s="128" t="str">
        <f aca="false">IFERROR(stern!U55/GAMSstern!U55,"")</f>
        <v/>
      </c>
      <c r="W55" s="128" t="str">
        <f aca="false">IFERROR(stern!V55/GAMSstern!V55,"")</f>
        <v/>
      </c>
      <c r="X55" s="128" t="str">
        <f aca="false">IFERROR(stern!W55/GAMSstern!W55,"")</f>
        <v/>
      </c>
      <c r="Y55" s="128" t="str">
        <f aca="false">IFERROR(stern!X55/GAMSstern!X55,"")</f>
        <v/>
      </c>
      <c r="Z55" s="128" t="str">
        <f aca="false">IFERROR(stern!Y55/GAMSstern!Y55,"")</f>
        <v/>
      </c>
      <c r="AA55" s="128" t="str">
        <f aca="false">IFERROR(stern!Z55/GAMSstern!Z55,"")</f>
        <v/>
      </c>
      <c r="AB55" s="128" t="str">
        <f aca="false">IFERROR(stern!AA55/GAMSstern!AA55,"")</f>
        <v/>
      </c>
      <c r="AC55" s="128" t="str">
        <f aca="false">IFERROR(stern!AB55/GAMSstern!AB55,"")</f>
        <v/>
      </c>
      <c r="AD55" s="128" t="str">
        <f aca="false">IFERROR(stern!AC55/GAMSstern!AC55,"")</f>
        <v/>
      </c>
      <c r="AE55" s="128" t="str">
        <f aca="false">IFERROR(stern!AD55/GAMSstern!AD55,"")</f>
        <v/>
      </c>
      <c r="AF55" s="128" t="str">
        <f aca="false">IFERROR(stern!AE55/GAMSstern!AE55,"")</f>
        <v/>
      </c>
      <c r="AG55" s="128" t="str">
        <f aca="false">IFERROR(stern!AF55/GAMSstern!AF55,"")</f>
        <v/>
      </c>
      <c r="AH55" s="128" t="str">
        <f aca="false">IFERROR(stern!AG55/GAMSstern!AG55,"")</f>
        <v/>
      </c>
      <c r="AI55" s="128" t="str">
        <f aca="false">IFERROR(stern!AH55/GAMSstern!AH55,"")</f>
        <v/>
      </c>
      <c r="AJ55" s="128" t="str">
        <f aca="false">IFERROR(stern!AI55/GAMSstern!AI55,"")</f>
        <v/>
      </c>
      <c r="AK55" s="128" t="str">
        <f aca="false">IFERROR(stern!AJ55/GAMSstern!AJ55,"")</f>
        <v/>
      </c>
      <c r="AL55" s="128" t="str">
        <f aca="false">IFERROR(stern!AK55/GAMSstern!AK55,"")</f>
        <v/>
      </c>
      <c r="AM55" s="128" t="str">
        <f aca="false">IFERROR(stern!AL55/GAMSstern!AL55,"")</f>
        <v/>
      </c>
      <c r="AN55" s="128" t="str">
        <f aca="false">IFERROR(stern!AM55/GAMSstern!AM55,"")</f>
        <v/>
      </c>
      <c r="AO55" s="128" t="str">
        <f aca="false">IFERROR(stern!AN55/GAMSstern!AN55,"")</f>
        <v/>
      </c>
      <c r="AP55" s="128" t="str">
        <f aca="false">IFERROR(stern!AO55/GAMSstern!AO55,"")</f>
        <v/>
      </c>
      <c r="AQ55" s="128" t="str">
        <f aca="false">IFERROR(stern!AP55/GAMSstern!AP55,"")</f>
        <v/>
      </c>
      <c r="AR55" s="128" t="str">
        <f aca="false">IFERROR(stern!AQ55/GAMSstern!AQ55,"")</f>
        <v/>
      </c>
      <c r="AS55" s="128" t="str">
        <f aca="false">IFERROR(stern!AR55/GAMSstern!AR55,"")</f>
        <v/>
      </c>
      <c r="AT55" s="128" t="str">
        <f aca="false">IFERROR(stern!AS55/GAMSstern!AS55,"")</f>
        <v/>
      </c>
      <c r="AU55" s="128" t="str">
        <f aca="false">IFERROR(stern!AT55/GAMSstern!AT55,"")</f>
        <v/>
      </c>
      <c r="AV55" s="128" t="str">
        <f aca="false">IFERROR(stern!AU55/GAMSstern!AU55,"")</f>
        <v/>
      </c>
      <c r="AW55" s="128" t="str">
        <f aca="false">IFERROR(stern!AV55/GAMSstern!AV55,"")</f>
        <v/>
      </c>
      <c r="AX55" s="128" t="str">
        <f aca="false">IFERROR(stern!AW55/GAMSstern!AW55,"")</f>
        <v/>
      </c>
      <c r="AY55" s="128" t="str">
        <f aca="false">IFERROR(stern!AX55/GAMSstern!AX55,"")</f>
        <v/>
      </c>
      <c r="AZ55" s="128" t="str">
        <f aca="false">IFERROR(stern!AY55/GAMSstern!AY55,"")</f>
        <v/>
      </c>
      <c r="BA55" s="128" t="str">
        <f aca="false">IFERROR(stern!AZ55/GAMSstern!AZ55,"")</f>
        <v/>
      </c>
      <c r="BB55" s="128" t="str">
        <f aca="false">IFERROR(stern!BA55/GAMSstern!BA55,"")</f>
        <v/>
      </c>
      <c r="BC55" s="128" t="str">
        <f aca="false">IFERROR(stern!BB55/GAMSstern!BB55,"")</f>
        <v/>
      </c>
      <c r="BD55" s="128" t="str">
        <f aca="false">IFERROR(stern!BC55/GAMSstern!BC55,"")</f>
        <v/>
      </c>
      <c r="BE55" s="128" t="str">
        <f aca="false">IFERROR(stern!BD55/GAMSstern!BD55,"")</f>
        <v/>
      </c>
      <c r="BF55" s="128" t="str">
        <f aca="false">IFERROR(stern!BE55/GAMSstern!BE55,"")</f>
        <v/>
      </c>
      <c r="BG55" s="128" t="str">
        <f aca="false">IFERROR(stern!BF55/GAMSstern!BF55,"")</f>
        <v/>
      </c>
      <c r="BH55" s="128" t="str">
        <f aca="false">IFERROR(stern!BG55/GAMSstern!BG55,"")</f>
        <v/>
      </c>
      <c r="BI55" s="128" t="str">
        <f aca="false">IFERROR(stern!BH55/GAMSstern!BH55,"")</f>
        <v/>
      </c>
      <c r="BJ55" s="128" t="str">
        <f aca="false">IFERROR(stern!BI55/GAMSstern!BI55,"")</f>
        <v/>
      </c>
    </row>
    <row r="56" customFormat="false" ht="12.75" hidden="false" customHeight="false" outlineLevel="0" collapsed="false">
      <c r="A56" s="0" t="str">
        <f aca="false">stern!A56</f>
        <v>CARBON LIMITS</v>
      </c>
      <c r="B56" s="0" t="str">
        <f aca="false">GAMSbase!A56</f>
        <v>* CARBON LIMITS</v>
      </c>
      <c r="C56" s="128" t="str">
        <f aca="false">IFERROR(stern!B56/GAMSstern!B56,"")</f>
        <v/>
      </c>
      <c r="D56" s="128" t="str">
        <f aca="false">IFERROR(stern!C56/GAMSstern!C56,"")</f>
        <v/>
      </c>
      <c r="E56" s="128" t="str">
        <f aca="false">IFERROR(stern!D56/GAMSstern!D56,"")</f>
        <v/>
      </c>
      <c r="F56" s="128" t="str">
        <f aca="false">IFERROR(stern!E56/GAMSstern!E56,"")</f>
        <v/>
      </c>
      <c r="G56" s="128" t="str">
        <f aca="false">IFERROR(stern!F56/GAMSstern!F56,"")</f>
        <v/>
      </c>
      <c r="H56" s="128" t="str">
        <f aca="false">IFERROR(stern!G56/GAMSstern!G56,"")</f>
        <v/>
      </c>
      <c r="I56" s="128" t="str">
        <f aca="false">IFERROR(stern!H56/GAMSstern!H56,"")</f>
        <v/>
      </c>
      <c r="J56" s="128" t="str">
        <f aca="false">IFERROR(stern!I56/GAMSstern!I56,"")</f>
        <v/>
      </c>
      <c r="K56" s="128" t="str">
        <f aca="false">IFERROR(stern!J56/GAMSstern!J56,"")</f>
        <v/>
      </c>
      <c r="L56" s="128" t="str">
        <f aca="false">IFERROR(stern!K56/GAMSstern!K56,"")</f>
        <v/>
      </c>
      <c r="M56" s="128" t="str">
        <f aca="false">IFERROR(stern!L56/GAMSstern!L56,"")</f>
        <v/>
      </c>
      <c r="N56" s="128" t="str">
        <f aca="false">IFERROR(stern!M56/GAMSstern!M56,"")</f>
        <v/>
      </c>
      <c r="O56" s="128" t="str">
        <f aca="false">IFERROR(stern!N56/GAMSstern!N56,"")</f>
        <v/>
      </c>
      <c r="P56" s="128" t="str">
        <f aca="false">IFERROR(stern!O56/GAMSstern!O56,"")</f>
        <v/>
      </c>
      <c r="Q56" s="128" t="str">
        <f aca="false">IFERROR(stern!P56/GAMSstern!P56,"")</f>
        <v/>
      </c>
      <c r="R56" s="128" t="str">
        <f aca="false">IFERROR(stern!Q56/GAMSstern!Q56,"")</f>
        <v/>
      </c>
      <c r="S56" s="128" t="str">
        <f aca="false">IFERROR(stern!R56/GAMSstern!R56,"")</f>
        <v/>
      </c>
      <c r="T56" s="128" t="str">
        <f aca="false">IFERROR(stern!S56/GAMSstern!S56,"")</f>
        <v/>
      </c>
      <c r="U56" s="128" t="str">
        <f aca="false">IFERROR(stern!T56/GAMSstern!T56,"")</f>
        <v/>
      </c>
      <c r="V56" s="128" t="str">
        <f aca="false">IFERROR(stern!U56/GAMSstern!U56,"")</f>
        <v/>
      </c>
      <c r="W56" s="128" t="str">
        <f aca="false">IFERROR(stern!V56/GAMSstern!V56,"")</f>
        <v/>
      </c>
      <c r="X56" s="128" t="str">
        <f aca="false">IFERROR(stern!W56/GAMSstern!W56,"")</f>
        <v/>
      </c>
      <c r="Y56" s="128" t="str">
        <f aca="false">IFERROR(stern!X56/GAMSstern!X56,"")</f>
        <v/>
      </c>
      <c r="Z56" s="128" t="str">
        <f aca="false">IFERROR(stern!Y56/GAMSstern!Y56,"")</f>
        <v/>
      </c>
      <c r="AA56" s="128" t="str">
        <f aca="false">IFERROR(stern!Z56/GAMSstern!Z56,"")</f>
        <v/>
      </c>
      <c r="AB56" s="128" t="str">
        <f aca="false">IFERROR(stern!AA56/GAMSstern!AA56,"")</f>
        <v/>
      </c>
      <c r="AC56" s="128" t="str">
        <f aca="false">IFERROR(stern!AB56/GAMSstern!AB56,"")</f>
        <v/>
      </c>
      <c r="AD56" s="128" t="str">
        <f aca="false">IFERROR(stern!AC56/GAMSstern!AC56,"")</f>
        <v/>
      </c>
      <c r="AE56" s="128" t="str">
        <f aca="false">IFERROR(stern!AD56/GAMSstern!AD56,"")</f>
        <v/>
      </c>
      <c r="AF56" s="128" t="str">
        <f aca="false">IFERROR(stern!AE56/GAMSstern!AE56,"")</f>
        <v/>
      </c>
      <c r="AG56" s="128" t="str">
        <f aca="false">IFERROR(stern!AF56/GAMSstern!AF56,"")</f>
        <v/>
      </c>
      <c r="AH56" s="128" t="str">
        <f aca="false">IFERROR(stern!AG56/GAMSstern!AG56,"")</f>
        <v/>
      </c>
      <c r="AI56" s="128" t="str">
        <f aca="false">IFERROR(stern!AH56/GAMSstern!AH56,"")</f>
        <v/>
      </c>
      <c r="AJ56" s="128" t="str">
        <f aca="false">IFERROR(stern!AI56/GAMSstern!AI56,"")</f>
        <v/>
      </c>
      <c r="AK56" s="128" t="str">
        <f aca="false">IFERROR(stern!AJ56/GAMSstern!AJ56,"")</f>
        <v/>
      </c>
      <c r="AL56" s="128" t="str">
        <f aca="false">IFERROR(stern!AK56/GAMSstern!AK56,"")</f>
        <v/>
      </c>
      <c r="AM56" s="128" t="str">
        <f aca="false">IFERROR(stern!AL56/GAMSstern!AL56,"")</f>
        <v/>
      </c>
      <c r="AN56" s="128" t="str">
        <f aca="false">IFERROR(stern!AM56/GAMSstern!AM56,"")</f>
        <v/>
      </c>
      <c r="AO56" s="128" t="str">
        <f aca="false">IFERROR(stern!AN56/GAMSstern!AN56,"")</f>
        <v/>
      </c>
      <c r="AP56" s="128" t="str">
        <f aca="false">IFERROR(stern!AO56/GAMSstern!AO56,"")</f>
        <v/>
      </c>
      <c r="AQ56" s="128" t="str">
        <f aca="false">IFERROR(stern!AP56/GAMSstern!AP56,"")</f>
        <v/>
      </c>
      <c r="AR56" s="128" t="str">
        <f aca="false">IFERROR(stern!AQ56/GAMSstern!AQ56,"")</f>
        <v/>
      </c>
      <c r="AS56" s="128" t="str">
        <f aca="false">IFERROR(stern!AR56/GAMSstern!AR56,"")</f>
        <v/>
      </c>
      <c r="AT56" s="128" t="str">
        <f aca="false">IFERROR(stern!AS56/GAMSstern!AS56,"")</f>
        <v/>
      </c>
      <c r="AU56" s="128" t="str">
        <f aca="false">IFERROR(stern!AT56/GAMSstern!AT56,"")</f>
        <v/>
      </c>
      <c r="AV56" s="128" t="str">
        <f aca="false">IFERROR(stern!AU56/GAMSstern!AU56,"")</f>
        <v/>
      </c>
      <c r="AW56" s="128" t="str">
        <f aca="false">IFERROR(stern!AV56/GAMSstern!AV56,"")</f>
        <v/>
      </c>
      <c r="AX56" s="128" t="str">
        <f aca="false">IFERROR(stern!AW56/GAMSstern!AW56,"")</f>
        <v/>
      </c>
      <c r="AY56" s="128" t="str">
        <f aca="false">IFERROR(stern!AX56/GAMSstern!AX56,"")</f>
        <v/>
      </c>
      <c r="AZ56" s="128" t="str">
        <f aca="false">IFERROR(stern!AY56/GAMSstern!AY56,"")</f>
        <v/>
      </c>
      <c r="BA56" s="128" t="str">
        <f aca="false">IFERROR(stern!AZ56/GAMSstern!AZ56,"")</f>
        <v/>
      </c>
      <c r="BB56" s="128" t="str">
        <f aca="false">IFERROR(stern!BA56/GAMSstern!BA56,"")</f>
        <v/>
      </c>
      <c r="BC56" s="128" t="str">
        <f aca="false">IFERROR(stern!BB56/GAMSstern!BB56,"")</f>
        <v/>
      </c>
      <c r="BD56" s="128" t="str">
        <f aca="false">IFERROR(stern!BC56/GAMSstern!BC56,"")</f>
        <v/>
      </c>
      <c r="BE56" s="128" t="str">
        <f aca="false">IFERROR(stern!BD56/GAMSstern!BD56,"")</f>
        <v/>
      </c>
      <c r="BF56" s="128" t="str">
        <f aca="false">IFERROR(stern!BE56/GAMSstern!BE56,"")</f>
        <v/>
      </c>
      <c r="BG56" s="128" t="str">
        <f aca="false">IFERROR(stern!BF56/GAMSstern!BF56,"")</f>
        <v/>
      </c>
      <c r="BH56" s="128" t="str">
        <f aca="false">IFERROR(stern!BG56/GAMSstern!BG56,"")</f>
        <v/>
      </c>
      <c r="BI56" s="128" t="str">
        <f aca="false">IFERROR(stern!BH56/GAMSstern!BH56,"")</f>
        <v/>
      </c>
      <c r="BJ56" s="128" t="str">
        <f aca="false">IFERROR(stern!BI56/GAMSstern!BI56,"")</f>
        <v/>
      </c>
    </row>
    <row r="57" customFormat="false" ht="12.75" hidden="false" customHeight="false" outlineLevel="0" collapsed="false">
      <c r="A57" s="0" t="str">
        <f aca="false">stern!A57</f>
        <v>Maximum carbon resources (GtC)</v>
      </c>
      <c r="B57" s="0" t="str">
        <f aca="false">GAMSbase!A57</f>
        <v>Maximum Carbon Resources (GtC)</v>
      </c>
      <c r="C57" s="128" t="n">
        <f aca="false">IFERROR(stern!B57/GAMSstern!B57,"")</f>
        <v>1</v>
      </c>
      <c r="D57" s="128" t="str">
        <f aca="false">IFERROR(stern!C57/GAMSstern!C57,"")</f>
        <v/>
      </c>
      <c r="E57" s="128" t="str">
        <f aca="false">IFERROR(stern!D57/GAMSstern!D57,"")</f>
        <v/>
      </c>
      <c r="F57" s="128" t="str">
        <f aca="false">IFERROR(stern!E57/GAMSstern!E57,"")</f>
        <v/>
      </c>
      <c r="G57" s="128" t="str">
        <f aca="false">IFERROR(stern!F57/GAMSstern!F57,"")</f>
        <v/>
      </c>
      <c r="H57" s="128" t="str">
        <f aca="false">IFERROR(stern!G57/GAMSstern!G57,"")</f>
        <v/>
      </c>
      <c r="I57" s="128" t="str">
        <f aca="false">IFERROR(stern!H57/GAMSstern!H57,"")</f>
        <v/>
      </c>
      <c r="J57" s="128" t="str">
        <f aca="false">IFERROR(stern!I57/GAMSstern!I57,"")</f>
        <v/>
      </c>
      <c r="K57" s="128" t="str">
        <f aca="false">IFERROR(stern!J57/GAMSstern!J57,"")</f>
        <v/>
      </c>
      <c r="L57" s="128" t="str">
        <f aca="false">IFERROR(stern!K57/GAMSstern!K57,"")</f>
        <v/>
      </c>
      <c r="M57" s="128" t="str">
        <f aca="false">IFERROR(stern!L57/GAMSstern!L57,"")</f>
        <v/>
      </c>
      <c r="N57" s="128" t="str">
        <f aca="false">IFERROR(stern!M57/GAMSstern!M57,"")</f>
        <v/>
      </c>
      <c r="O57" s="128" t="str">
        <f aca="false">IFERROR(stern!N57/GAMSstern!N57,"")</f>
        <v/>
      </c>
      <c r="P57" s="128" t="str">
        <f aca="false">IFERROR(stern!O57/GAMSstern!O57,"")</f>
        <v/>
      </c>
      <c r="Q57" s="128" t="str">
        <f aca="false">IFERROR(stern!P57/GAMSstern!P57,"")</f>
        <v/>
      </c>
      <c r="R57" s="128" t="str">
        <f aca="false">IFERROR(stern!Q57/GAMSstern!Q57,"")</f>
        <v/>
      </c>
      <c r="S57" s="128" t="str">
        <f aca="false">IFERROR(stern!R57/GAMSstern!R57,"")</f>
        <v/>
      </c>
      <c r="T57" s="128" t="str">
        <f aca="false">IFERROR(stern!S57/GAMSstern!S57,"")</f>
        <v/>
      </c>
      <c r="U57" s="128" t="str">
        <f aca="false">IFERROR(stern!T57/GAMSstern!T57,"")</f>
        <v/>
      </c>
      <c r="V57" s="128" t="str">
        <f aca="false">IFERROR(stern!U57/GAMSstern!U57,"")</f>
        <v/>
      </c>
      <c r="W57" s="128" t="str">
        <f aca="false">IFERROR(stern!V57/GAMSstern!V57,"")</f>
        <v/>
      </c>
      <c r="X57" s="128" t="str">
        <f aca="false">IFERROR(stern!W57/GAMSstern!W57,"")</f>
        <v/>
      </c>
      <c r="Y57" s="128" t="str">
        <f aca="false">IFERROR(stern!X57/GAMSstern!X57,"")</f>
        <v/>
      </c>
      <c r="Z57" s="128" t="str">
        <f aca="false">IFERROR(stern!Y57/GAMSstern!Y57,"")</f>
        <v/>
      </c>
      <c r="AA57" s="128" t="str">
        <f aca="false">IFERROR(stern!Z57/GAMSstern!Z57,"")</f>
        <v/>
      </c>
      <c r="AB57" s="128" t="str">
        <f aca="false">IFERROR(stern!AA57/GAMSstern!AA57,"")</f>
        <v/>
      </c>
      <c r="AC57" s="128" t="str">
        <f aca="false">IFERROR(stern!AB57/GAMSstern!AB57,"")</f>
        <v/>
      </c>
      <c r="AD57" s="128" t="str">
        <f aca="false">IFERROR(stern!AC57/GAMSstern!AC57,"")</f>
        <v/>
      </c>
      <c r="AE57" s="128" t="str">
        <f aca="false">IFERROR(stern!AD57/GAMSstern!AD57,"")</f>
        <v/>
      </c>
      <c r="AF57" s="128" t="str">
        <f aca="false">IFERROR(stern!AE57/GAMSstern!AE57,"")</f>
        <v/>
      </c>
      <c r="AG57" s="128" t="str">
        <f aca="false">IFERROR(stern!AF57/GAMSstern!AF57,"")</f>
        <v/>
      </c>
      <c r="AH57" s="128" t="str">
        <f aca="false">IFERROR(stern!AG57/GAMSstern!AG57,"")</f>
        <v/>
      </c>
      <c r="AI57" s="128" t="str">
        <f aca="false">IFERROR(stern!AH57/GAMSstern!AH57,"")</f>
        <v/>
      </c>
      <c r="AJ57" s="128" t="str">
        <f aca="false">IFERROR(stern!AI57/GAMSstern!AI57,"")</f>
        <v/>
      </c>
      <c r="AK57" s="128" t="str">
        <f aca="false">IFERROR(stern!AJ57/GAMSstern!AJ57,"")</f>
        <v/>
      </c>
      <c r="AL57" s="128" t="str">
        <f aca="false">IFERROR(stern!AK57/GAMSstern!AK57,"")</f>
        <v/>
      </c>
      <c r="AM57" s="128" t="str">
        <f aca="false">IFERROR(stern!AL57/GAMSstern!AL57,"")</f>
        <v/>
      </c>
      <c r="AN57" s="128" t="str">
        <f aca="false">IFERROR(stern!AM57/GAMSstern!AM57,"")</f>
        <v/>
      </c>
      <c r="AO57" s="128" t="str">
        <f aca="false">IFERROR(stern!AN57/GAMSstern!AN57,"")</f>
        <v/>
      </c>
      <c r="AP57" s="128" t="str">
        <f aca="false">IFERROR(stern!AO57/GAMSstern!AO57,"")</f>
        <v/>
      </c>
      <c r="AQ57" s="128" t="str">
        <f aca="false">IFERROR(stern!AP57/GAMSstern!AP57,"")</f>
        <v/>
      </c>
      <c r="AR57" s="128" t="str">
        <f aca="false">IFERROR(stern!AQ57/GAMSstern!AQ57,"")</f>
        <v/>
      </c>
      <c r="AS57" s="128" t="str">
        <f aca="false">IFERROR(stern!AR57/GAMSstern!AR57,"")</f>
        <v/>
      </c>
      <c r="AT57" s="128" t="str">
        <f aca="false">IFERROR(stern!AS57/GAMSstern!AS57,"")</f>
        <v/>
      </c>
      <c r="AU57" s="128" t="str">
        <f aca="false">IFERROR(stern!AT57/GAMSstern!AT57,"")</f>
        <v/>
      </c>
      <c r="AV57" s="128" t="str">
        <f aca="false">IFERROR(stern!AU57/GAMSstern!AU57,"")</f>
        <v/>
      </c>
      <c r="AW57" s="128" t="str">
        <f aca="false">IFERROR(stern!AV57/GAMSstern!AV57,"")</f>
        <v/>
      </c>
      <c r="AX57" s="128" t="str">
        <f aca="false">IFERROR(stern!AW57/GAMSstern!AW57,"")</f>
        <v/>
      </c>
      <c r="AY57" s="128" t="str">
        <f aca="false">IFERROR(stern!AX57/GAMSstern!AX57,"")</f>
        <v/>
      </c>
      <c r="AZ57" s="128" t="str">
        <f aca="false">IFERROR(stern!AY57/GAMSstern!AY57,"")</f>
        <v/>
      </c>
      <c r="BA57" s="128" t="str">
        <f aca="false">IFERROR(stern!AZ57/GAMSstern!AZ57,"")</f>
        <v/>
      </c>
      <c r="BB57" s="128" t="str">
        <f aca="false">IFERROR(stern!BA57/GAMSstern!BA57,"")</f>
        <v/>
      </c>
      <c r="BC57" s="128" t="str">
        <f aca="false">IFERROR(stern!BB57/GAMSstern!BB57,"")</f>
        <v/>
      </c>
      <c r="BD57" s="128" t="str">
        <f aca="false">IFERROR(stern!BC57/GAMSstern!BC57,"")</f>
        <v/>
      </c>
      <c r="BE57" s="128" t="str">
        <f aca="false">IFERROR(stern!BD57/GAMSstern!BD57,"")</f>
        <v/>
      </c>
      <c r="BF57" s="128" t="str">
        <f aca="false">IFERROR(stern!BE57/GAMSstern!BE57,"")</f>
        <v/>
      </c>
      <c r="BG57" s="128" t="str">
        <f aca="false">IFERROR(stern!BF57/GAMSstern!BF57,"")</f>
        <v/>
      </c>
      <c r="BH57" s="128" t="str">
        <f aca="false">IFERROR(stern!BG57/GAMSstern!BG57,"")</f>
        <v/>
      </c>
      <c r="BI57" s="128" t="str">
        <f aca="false">IFERROR(stern!BH57/GAMSstern!BH57,"")</f>
        <v/>
      </c>
      <c r="BJ57" s="128" t="str">
        <f aca="false">IFERROR(stern!BI57/GAMSstern!BI57,"")</f>
        <v/>
      </c>
    </row>
    <row r="58" customFormat="false" ht="12.75" hidden="false" customHeight="false" outlineLevel="0" collapsed="false">
      <c r="A58" s="0" t="str">
        <f aca="false">stern!A58</f>
        <v>CARBON CYCLE INITIAL CONDITIONS</v>
      </c>
      <c r="B58" s="0" t="str">
        <f aca="false">GAMSbase!A58</f>
        <v>* CARBON CYCLE INITIAL CONDITIONS</v>
      </c>
      <c r="C58" s="128" t="str">
        <f aca="false">IFERROR(stern!B58/GAMSstern!B58,"")</f>
        <v/>
      </c>
      <c r="D58" s="128" t="str">
        <f aca="false">IFERROR(stern!C58/GAMSstern!C58,"")</f>
        <v/>
      </c>
      <c r="E58" s="128" t="str">
        <f aca="false">IFERROR(stern!D58/GAMSstern!D58,"")</f>
        <v/>
      </c>
      <c r="F58" s="128" t="str">
        <f aca="false">IFERROR(stern!E58/GAMSstern!E58,"")</f>
        <v/>
      </c>
      <c r="G58" s="128" t="str">
        <f aca="false">IFERROR(stern!F58/GAMSstern!F58,"")</f>
        <v/>
      </c>
      <c r="H58" s="128" t="str">
        <f aca="false">IFERROR(stern!G58/GAMSstern!G58,"")</f>
        <v/>
      </c>
      <c r="I58" s="128" t="str">
        <f aca="false">IFERROR(stern!H58/GAMSstern!H58,"")</f>
        <v/>
      </c>
      <c r="J58" s="128" t="str">
        <f aca="false">IFERROR(stern!I58/GAMSstern!I58,"")</f>
        <v/>
      </c>
      <c r="K58" s="128" t="str">
        <f aca="false">IFERROR(stern!J58/GAMSstern!J58,"")</f>
        <v/>
      </c>
      <c r="L58" s="128" t="str">
        <f aca="false">IFERROR(stern!K58/GAMSstern!K58,"")</f>
        <v/>
      </c>
      <c r="M58" s="128" t="str">
        <f aca="false">IFERROR(stern!L58/GAMSstern!L58,"")</f>
        <v/>
      </c>
      <c r="N58" s="128" t="str">
        <f aca="false">IFERROR(stern!M58/GAMSstern!M58,"")</f>
        <v/>
      </c>
      <c r="O58" s="128" t="str">
        <f aca="false">IFERROR(stern!N58/GAMSstern!N58,"")</f>
        <v/>
      </c>
      <c r="P58" s="128" t="str">
        <f aca="false">IFERROR(stern!O58/GAMSstern!O58,"")</f>
        <v/>
      </c>
      <c r="Q58" s="128" t="str">
        <f aca="false">IFERROR(stern!P58/GAMSstern!P58,"")</f>
        <v/>
      </c>
      <c r="R58" s="128" t="str">
        <f aca="false">IFERROR(stern!Q58/GAMSstern!Q58,"")</f>
        <v/>
      </c>
      <c r="S58" s="128" t="str">
        <f aca="false">IFERROR(stern!R58/GAMSstern!R58,"")</f>
        <v/>
      </c>
      <c r="T58" s="128" t="str">
        <f aca="false">IFERROR(stern!S58/GAMSstern!S58,"")</f>
        <v/>
      </c>
      <c r="U58" s="128" t="str">
        <f aca="false">IFERROR(stern!T58/GAMSstern!T58,"")</f>
        <v/>
      </c>
      <c r="V58" s="128" t="str">
        <f aca="false">IFERROR(stern!U58/GAMSstern!U58,"")</f>
        <v/>
      </c>
      <c r="W58" s="128" t="str">
        <f aca="false">IFERROR(stern!V58/GAMSstern!V58,"")</f>
        <v/>
      </c>
      <c r="X58" s="128" t="str">
        <f aca="false">IFERROR(stern!W58/GAMSstern!W58,"")</f>
        <v/>
      </c>
      <c r="Y58" s="128" t="str">
        <f aca="false">IFERROR(stern!X58/GAMSstern!X58,"")</f>
        <v/>
      </c>
      <c r="Z58" s="128" t="str">
        <f aca="false">IFERROR(stern!Y58/GAMSstern!Y58,"")</f>
        <v/>
      </c>
      <c r="AA58" s="128" t="str">
        <f aca="false">IFERROR(stern!Z58/GAMSstern!Z58,"")</f>
        <v/>
      </c>
      <c r="AB58" s="128" t="str">
        <f aca="false">IFERROR(stern!AA58/GAMSstern!AA58,"")</f>
        <v/>
      </c>
      <c r="AC58" s="128" t="str">
        <f aca="false">IFERROR(stern!AB58/GAMSstern!AB58,"")</f>
        <v/>
      </c>
      <c r="AD58" s="128" t="str">
        <f aca="false">IFERROR(stern!AC58/GAMSstern!AC58,"")</f>
        <v/>
      </c>
      <c r="AE58" s="128" t="str">
        <f aca="false">IFERROR(stern!AD58/GAMSstern!AD58,"")</f>
        <v/>
      </c>
      <c r="AF58" s="128" t="str">
        <f aca="false">IFERROR(stern!AE58/GAMSstern!AE58,"")</f>
        <v/>
      </c>
      <c r="AG58" s="128" t="str">
        <f aca="false">IFERROR(stern!AF58/GAMSstern!AF58,"")</f>
        <v/>
      </c>
      <c r="AH58" s="128" t="str">
        <f aca="false">IFERROR(stern!AG58/GAMSstern!AG58,"")</f>
        <v/>
      </c>
      <c r="AI58" s="128" t="str">
        <f aca="false">IFERROR(stern!AH58/GAMSstern!AH58,"")</f>
        <v/>
      </c>
      <c r="AJ58" s="128" t="str">
        <f aca="false">IFERROR(stern!AI58/GAMSstern!AI58,"")</f>
        <v/>
      </c>
      <c r="AK58" s="128" t="str">
        <f aca="false">IFERROR(stern!AJ58/GAMSstern!AJ58,"")</f>
        <v/>
      </c>
      <c r="AL58" s="128" t="str">
        <f aca="false">IFERROR(stern!AK58/GAMSstern!AK58,"")</f>
        <v/>
      </c>
      <c r="AM58" s="128" t="str">
        <f aca="false">IFERROR(stern!AL58/GAMSstern!AL58,"")</f>
        <v/>
      </c>
      <c r="AN58" s="128" t="str">
        <f aca="false">IFERROR(stern!AM58/GAMSstern!AM58,"")</f>
        <v/>
      </c>
      <c r="AO58" s="128" t="str">
        <f aca="false">IFERROR(stern!AN58/GAMSstern!AN58,"")</f>
        <v/>
      </c>
      <c r="AP58" s="128" t="str">
        <f aca="false">IFERROR(stern!AO58/GAMSstern!AO58,"")</f>
        <v/>
      </c>
      <c r="AQ58" s="128" t="str">
        <f aca="false">IFERROR(stern!AP58/GAMSstern!AP58,"")</f>
        <v/>
      </c>
      <c r="AR58" s="128" t="str">
        <f aca="false">IFERROR(stern!AQ58/GAMSstern!AQ58,"")</f>
        <v/>
      </c>
      <c r="AS58" s="128" t="str">
        <f aca="false">IFERROR(stern!AR58/GAMSstern!AR58,"")</f>
        <v/>
      </c>
      <c r="AT58" s="128" t="str">
        <f aca="false">IFERROR(stern!AS58/GAMSstern!AS58,"")</f>
        <v/>
      </c>
      <c r="AU58" s="128" t="str">
        <f aca="false">IFERROR(stern!AT58/GAMSstern!AT58,"")</f>
        <v/>
      </c>
      <c r="AV58" s="128" t="str">
        <f aca="false">IFERROR(stern!AU58/GAMSstern!AU58,"")</f>
        <v/>
      </c>
      <c r="AW58" s="128" t="str">
        <f aca="false">IFERROR(stern!AV58/GAMSstern!AV58,"")</f>
        <v/>
      </c>
      <c r="AX58" s="128" t="str">
        <f aca="false">IFERROR(stern!AW58/GAMSstern!AW58,"")</f>
        <v/>
      </c>
      <c r="AY58" s="128" t="str">
        <f aca="false">IFERROR(stern!AX58/GAMSstern!AX58,"")</f>
        <v/>
      </c>
      <c r="AZ58" s="128" t="str">
        <f aca="false">IFERROR(stern!AY58/GAMSstern!AY58,"")</f>
        <v/>
      </c>
      <c r="BA58" s="128" t="str">
        <f aca="false">IFERROR(stern!AZ58/GAMSstern!AZ58,"")</f>
        <v/>
      </c>
      <c r="BB58" s="128" t="str">
        <f aca="false">IFERROR(stern!BA58/GAMSstern!BA58,"")</f>
        <v/>
      </c>
      <c r="BC58" s="128" t="str">
        <f aca="false">IFERROR(stern!BB58/GAMSstern!BB58,"")</f>
        <v/>
      </c>
      <c r="BD58" s="128" t="str">
        <f aca="false">IFERROR(stern!BC58/GAMSstern!BC58,"")</f>
        <v/>
      </c>
      <c r="BE58" s="128" t="str">
        <f aca="false">IFERROR(stern!BD58/GAMSstern!BD58,"")</f>
        <v/>
      </c>
      <c r="BF58" s="128" t="str">
        <f aca="false">IFERROR(stern!BE58/GAMSstern!BE58,"")</f>
        <v/>
      </c>
      <c r="BG58" s="128" t="str">
        <f aca="false">IFERROR(stern!BF58/GAMSstern!BF58,"")</f>
        <v/>
      </c>
      <c r="BH58" s="128" t="str">
        <f aca="false">IFERROR(stern!BG58/GAMSstern!BG58,"")</f>
        <v/>
      </c>
      <c r="BI58" s="128" t="str">
        <f aca="false">IFERROR(stern!BH58/GAMSstern!BH58,"")</f>
        <v/>
      </c>
      <c r="BJ58" s="128" t="str">
        <f aca="false">IFERROR(stern!BI58/GAMSstern!BI58,"")</f>
        <v/>
      </c>
    </row>
    <row r="59" customFormat="false" ht="12.75" hidden="false" customHeight="false" outlineLevel="0" collapsed="false">
      <c r="A59" s="0" t="str">
        <f aca="false">stern!A59</f>
        <v>Initial atmospheric concentration of CO2 (GTC), 2010</v>
      </c>
      <c r="B59" s="0" t="str">
        <f aca="false">GAMSbase!A59</f>
        <v>Initial Concentration of CO2 (GtC)..</v>
      </c>
      <c r="C59" s="128" t="str">
        <f aca="false">IFERROR(stern!B59/GAMSstern!B59,"")</f>
        <v/>
      </c>
      <c r="D59" s="128" t="str">
        <f aca="false">IFERROR(stern!C59/GAMSstern!C59,"")</f>
        <v/>
      </c>
      <c r="E59" s="128" t="str">
        <f aca="false">IFERROR(stern!D59/GAMSstern!D59,"")</f>
        <v/>
      </c>
      <c r="F59" s="128" t="str">
        <f aca="false">IFERROR(stern!E59/GAMSstern!E59,"")</f>
        <v/>
      </c>
      <c r="G59" s="128" t="str">
        <f aca="false">IFERROR(stern!F59/GAMSstern!F59,"")</f>
        <v/>
      </c>
      <c r="H59" s="128" t="str">
        <f aca="false">IFERROR(stern!G59/GAMSstern!G59,"")</f>
        <v/>
      </c>
      <c r="I59" s="128" t="str">
        <f aca="false">IFERROR(stern!H59/GAMSstern!H59,"")</f>
        <v/>
      </c>
      <c r="J59" s="128" t="str">
        <f aca="false">IFERROR(stern!I59/GAMSstern!I59,"")</f>
        <v/>
      </c>
      <c r="K59" s="128" t="str">
        <f aca="false">IFERROR(stern!J59/GAMSstern!J59,"")</f>
        <v/>
      </c>
      <c r="L59" s="128" t="str">
        <f aca="false">IFERROR(stern!K59/GAMSstern!K59,"")</f>
        <v/>
      </c>
      <c r="M59" s="128" t="str">
        <f aca="false">IFERROR(stern!L59/GAMSstern!L59,"")</f>
        <v/>
      </c>
      <c r="N59" s="128" t="str">
        <f aca="false">IFERROR(stern!M59/GAMSstern!M59,"")</f>
        <v/>
      </c>
      <c r="O59" s="128" t="str">
        <f aca="false">IFERROR(stern!N59/GAMSstern!N59,"")</f>
        <v/>
      </c>
      <c r="P59" s="128" t="str">
        <f aca="false">IFERROR(stern!O59/GAMSstern!O59,"")</f>
        <v/>
      </c>
      <c r="Q59" s="128" t="str">
        <f aca="false">IFERROR(stern!P59/GAMSstern!P59,"")</f>
        <v/>
      </c>
      <c r="R59" s="128" t="str">
        <f aca="false">IFERROR(stern!Q59/GAMSstern!Q59,"")</f>
        <v/>
      </c>
      <c r="S59" s="128" t="str">
        <f aca="false">IFERROR(stern!R59/GAMSstern!R59,"")</f>
        <v/>
      </c>
      <c r="T59" s="128" t="str">
        <f aca="false">IFERROR(stern!S59/GAMSstern!S59,"")</f>
        <v/>
      </c>
      <c r="U59" s="128" t="str">
        <f aca="false">IFERROR(stern!T59/GAMSstern!T59,"")</f>
        <v/>
      </c>
      <c r="V59" s="128" t="str">
        <f aca="false">IFERROR(stern!U59/GAMSstern!U59,"")</f>
        <v/>
      </c>
      <c r="W59" s="128" t="str">
        <f aca="false">IFERROR(stern!V59/GAMSstern!V59,"")</f>
        <v/>
      </c>
      <c r="X59" s="128" t="str">
        <f aca="false">IFERROR(stern!W59/GAMSstern!W59,"")</f>
        <v/>
      </c>
      <c r="Y59" s="128" t="str">
        <f aca="false">IFERROR(stern!X59/GAMSstern!X59,"")</f>
        <v/>
      </c>
      <c r="Z59" s="128" t="str">
        <f aca="false">IFERROR(stern!Y59/GAMSstern!Y59,"")</f>
        <v/>
      </c>
      <c r="AA59" s="128" t="str">
        <f aca="false">IFERROR(stern!Z59/GAMSstern!Z59,"")</f>
        <v/>
      </c>
      <c r="AB59" s="128" t="str">
        <f aca="false">IFERROR(stern!AA59/GAMSstern!AA59,"")</f>
        <v/>
      </c>
      <c r="AC59" s="128" t="str">
        <f aca="false">IFERROR(stern!AB59/GAMSstern!AB59,"")</f>
        <v/>
      </c>
      <c r="AD59" s="128" t="str">
        <f aca="false">IFERROR(stern!AC59/GAMSstern!AC59,"")</f>
        <v/>
      </c>
      <c r="AE59" s="128" t="str">
        <f aca="false">IFERROR(stern!AD59/GAMSstern!AD59,"")</f>
        <v/>
      </c>
      <c r="AF59" s="128" t="str">
        <f aca="false">IFERROR(stern!AE59/GAMSstern!AE59,"")</f>
        <v/>
      </c>
      <c r="AG59" s="128" t="str">
        <f aca="false">IFERROR(stern!AF59/GAMSstern!AF59,"")</f>
        <v/>
      </c>
      <c r="AH59" s="128" t="str">
        <f aca="false">IFERROR(stern!AG59/GAMSstern!AG59,"")</f>
        <v/>
      </c>
      <c r="AI59" s="128" t="str">
        <f aca="false">IFERROR(stern!AH59/GAMSstern!AH59,"")</f>
        <v/>
      </c>
      <c r="AJ59" s="128" t="str">
        <f aca="false">IFERROR(stern!AI59/GAMSstern!AI59,"")</f>
        <v/>
      </c>
      <c r="AK59" s="128" t="str">
        <f aca="false">IFERROR(stern!AJ59/GAMSstern!AJ59,"")</f>
        <v/>
      </c>
      <c r="AL59" s="128" t="str">
        <f aca="false">IFERROR(stern!AK59/GAMSstern!AK59,"")</f>
        <v/>
      </c>
      <c r="AM59" s="128" t="str">
        <f aca="false">IFERROR(stern!AL59/GAMSstern!AL59,"")</f>
        <v/>
      </c>
      <c r="AN59" s="128" t="str">
        <f aca="false">IFERROR(stern!AM59/GAMSstern!AM59,"")</f>
        <v/>
      </c>
      <c r="AO59" s="128" t="str">
        <f aca="false">IFERROR(stern!AN59/GAMSstern!AN59,"")</f>
        <v/>
      </c>
      <c r="AP59" s="128" t="str">
        <f aca="false">IFERROR(stern!AO59/GAMSstern!AO59,"")</f>
        <v/>
      </c>
      <c r="AQ59" s="128" t="str">
        <f aca="false">IFERROR(stern!AP59/GAMSstern!AP59,"")</f>
        <v/>
      </c>
      <c r="AR59" s="128" t="str">
        <f aca="false">IFERROR(stern!AQ59/GAMSstern!AQ59,"")</f>
        <v/>
      </c>
      <c r="AS59" s="128" t="str">
        <f aca="false">IFERROR(stern!AR59/GAMSstern!AR59,"")</f>
        <v/>
      </c>
      <c r="AT59" s="128" t="str">
        <f aca="false">IFERROR(stern!AS59/GAMSstern!AS59,"")</f>
        <v/>
      </c>
      <c r="AU59" s="128" t="str">
        <f aca="false">IFERROR(stern!AT59/GAMSstern!AT59,"")</f>
        <v/>
      </c>
      <c r="AV59" s="128" t="str">
        <f aca="false">IFERROR(stern!AU59/GAMSstern!AU59,"")</f>
        <v/>
      </c>
      <c r="AW59" s="128" t="str">
        <f aca="false">IFERROR(stern!AV59/GAMSstern!AV59,"")</f>
        <v/>
      </c>
      <c r="AX59" s="128" t="str">
        <f aca="false">IFERROR(stern!AW59/GAMSstern!AW59,"")</f>
        <v/>
      </c>
      <c r="AY59" s="128" t="str">
        <f aca="false">IFERROR(stern!AX59/GAMSstern!AX59,"")</f>
        <v/>
      </c>
      <c r="AZ59" s="128" t="str">
        <f aca="false">IFERROR(stern!AY59/GAMSstern!AY59,"")</f>
        <v/>
      </c>
      <c r="BA59" s="128" t="str">
        <f aca="false">IFERROR(stern!AZ59/GAMSstern!AZ59,"")</f>
        <v/>
      </c>
      <c r="BB59" s="128" t="str">
        <f aca="false">IFERROR(stern!BA59/GAMSstern!BA59,"")</f>
        <v/>
      </c>
      <c r="BC59" s="128" t="str">
        <f aca="false">IFERROR(stern!BB59/GAMSstern!BB59,"")</f>
        <v/>
      </c>
      <c r="BD59" s="128" t="str">
        <f aca="false">IFERROR(stern!BC59/GAMSstern!BC59,"")</f>
        <v/>
      </c>
      <c r="BE59" s="128" t="str">
        <f aca="false">IFERROR(stern!BD59/GAMSstern!BD59,"")</f>
        <v/>
      </c>
      <c r="BF59" s="128" t="str">
        <f aca="false">IFERROR(stern!BE59/GAMSstern!BE59,"")</f>
        <v/>
      </c>
      <c r="BG59" s="128" t="str">
        <f aca="false">IFERROR(stern!BF59/GAMSstern!BF59,"")</f>
        <v/>
      </c>
      <c r="BH59" s="128" t="str">
        <f aca="false">IFERROR(stern!BG59/GAMSstern!BG59,"")</f>
        <v/>
      </c>
      <c r="BI59" s="128" t="str">
        <f aca="false">IFERROR(stern!BH59/GAMSstern!BH59,"")</f>
        <v/>
      </c>
      <c r="BJ59" s="128" t="str">
        <f aca="false">IFERROR(stern!BI59/GAMSstern!BI59,"")</f>
        <v/>
      </c>
    </row>
    <row r="60" customFormat="false" ht="12.75" hidden="false" customHeight="false" outlineLevel="0" collapsed="false">
      <c r="A60" s="0" t="str">
        <f aca="false">stern!A60</f>
        <v>  At end 2010</v>
      </c>
      <c r="B60" s="0" t="str">
        <f aca="false">GAMSbase!A60</f>
        <v>...Atmospheric, Year 2007</v>
      </c>
      <c r="C60" s="128" t="n">
        <f aca="false">IFERROR(stern!B60/GAMSstern!B60,"")</f>
        <v>1</v>
      </c>
      <c r="D60" s="128" t="str">
        <f aca="false">IFERROR(stern!C60/GAMSstern!C60,"")</f>
        <v/>
      </c>
      <c r="E60" s="128" t="str">
        <f aca="false">IFERROR(stern!D60/GAMSstern!D60,"")</f>
        <v/>
      </c>
      <c r="F60" s="128" t="str">
        <f aca="false">IFERROR(stern!E60/GAMSstern!E60,"")</f>
        <v/>
      </c>
      <c r="G60" s="128" t="str">
        <f aca="false">IFERROR(stern!F60/GAMSstern!F60,"")</f>
        <v/>
      </c>
      <c r="H60" s="128" t="str">
        <f aca="false">IFERROR(stern!G60/GAMSstern!G60,"")</f>
        <v/>
      </c>
      <c r="I60" s="128" t="str">
        <f aca="false">IFERROR(stern!H60/GAMSstern!H60,"")</f>
        <v/>
      </c>
      <c r="J60" s="128" t="str">
        <f aca="false">IFERROR(stern!I60/GAMSstern!I60,"")</f>
        <v/>
      </c>
      <c r="K60" s="128" t="str">
        <f aca="false">IFERROR(stern!J60/GAMSstern!J60,"")</f>
        <v/>
      </c>
      <c r="L60" s="128" t="str">
        <f aca="false">IFERROR(stern!K60/GAMSstern!K60,"")</f>
        <v/>
      </c>
      <c r="M60" s="128" t="str">
        <f aca="false">IFERROR(stern!L60/GAMSstern!L60,"")</f>
        <v/>
      </c>
      <c r="N60" s="128" t="str">
        <f aca="false">IFERROR(stern!M60/GAMSstern!M60,"")</f>
        <v/>
      </c>
      <c r="O60" s="128" t="str">
        <f aca="false">IFERROR(stern!N60/GAMSstern!N60,"")</f>
        <v/>
      </c>
      <c r="P60" s="128" t="str">
        <f aca="false">IFERROR(stern!O60/GAMSstern!O60,"")</f>
        <v/>
      </c>
      <c r="Q60" s="128" t="str">
        <f aca="false">IFERROR(stern!P60/GAMSstern!P60,"")</f>
        <v/>
      </c>
      <c r="R60" s="128" t="str">
        <f aca="false">IFERROR(stern!Q60/GAMSstern!Q60,"")</f>
        <v/>
      </c>
      <c r="S60" s="128" t="str">
        <f aca="false">IFERROR(stern!R60/GAMSstern!R60,"")</f>
        <v/>
      </c>
      <c r="T60" s="128" t="str">
        <f aca="false">IFERROR(stern!S60/GAMSstern!S60,"")</f>
        <v/>
      </c>
      <c r="U60" s="128" t="str">
        <f aca="false">IFERROR(stern!T60/GAMSstern!T60,"")</f>
        <v/>
      </c>
      <c r="V60" s="128" t="str">
        <f aca="false">IFERROR(stern!U60/GAMSstern!U60,"")</f>
        <v/>
      </c>
      <c r="W60" s="128" t="str">
        <f aca="false">IFERROR(stern!V60/GAMSstern!V60,"")</f>
        <v/>
      </c>
      <c r="X60" s="128" t="str">
        <f aca="false">IFERROR(stern!W60/GAMSstern!W60,"")</f>
        <v/>
      </c>
      <c r="Y60" s="128" t="str">
        <f aca="false">IFERROR(stern!X60/GAMSstern!X60,"")</f>
        <v/>
      </c>
      <c r="Z60" s="128" t="str">
        <f aca="false">IFERROR(stern!Y60/GAMSstern!Y60,"")</f>
        <v/>
      </c>
      <c r="AA60" s="128" t="str">
        <f aca="false">IFERROR(stern!Z60/GAMSstern!Z60,"")</f>
        <v/>
      </c>
      <c r="AB60" s="128" t="str">
        <f aca="false">IFERROR(stern!AA60/GAMSstern!AA60,"")</f>
        <v/>
      </c>
      <c r="AC60" s="128" t="str">
        <f aca="false">IFERROR(stern!AB60/GAMSstern!AB60,"")</f>
        <v/>
      </c>
      <c r="AD60" s="128" t="str">
        <f aca="false">IFERROR(stern!AC60/GAMSstern!AC60,"")</f>
        <v/>
      </c>
      <c r="AE60" s="128" t="str">
        <f aca="false">IFERROR(stern!AD60/GAMSstern!AD60,"")</f>
        <v/>
      </c>
      <c r="AF60" s="128" t="str">
        <f aca="false">IFERROR(stern!AE60/GAMSstern!AE60,"")</f>
        <v/>
      </c>
      <c r="AG60" s="128" t="str">
        <f aca="false">IFERROR(stern!AF60/GAMSstern!AF60,"")</f>
        <v/>
      </c>
      <c r="AH60" s="128" t="str">
        <f aca="false">IFERROR(stern!AG60/GAMSstern!AG60,"")</f>
        <v/>
      </c>
      <c r="AI60" s="128" t="str">
        <f aca="false">IFERROR(stern!AH60/GAMSstern!AH60,"")</f>
        <v/>
      </c>
      <c r="AJ60" s="128" t="str">
        <f aca="false">IFERROR(stern!AI60/GAMSstern!AI60,"")</f>
        <v/>
      </c>
      <c r="AK60" s="128" t="str">
        <f aca="false">IFERROR(stern!AJ60/GAMSstern!AJ60,"")</f>
        <v/>
      </c>
      <c r="AL60" s="128" t="str">
        <f aca="false">IFERROR(stern!AK60/GAMSstern!AK60,"")</f>
        <v/>
      </c>
      <c r="AM60" s="128" t="str">
        <f aca="false">IFERROR(stern!AL60/GAMSstern!AL60,"")</f>
        <v/>
      </c>
      <c r="AN60" s="128" t="str">
        <f aca="false">IFERROR(stern!AM60/GAMSstern!AM60,"")</f>
        <v/>
      </c>
      <c r="AO60" s="128" t="str">
        <f aca="false">IFERROR(stern!AN60/GAMSstern!AN60,"")</f>
        <v/>
      </c>
      <c r="AP60" s="128" t="str">
        <f aca="false">IFERROR(stern!AO60/GAMSstern!AO60,"")</f>
        <v/>
      </c>
      <c r="AQ60" s="128" t="str">
        <f aca="false">IFERROR(stern!AP60/GAMSstern!AP60,"")</f>
        <v/>
      </c>
      <c r="AR60" s="128" t="str">
        <f aca="false">IFERROR(stern!AQ60/GAMSstern!AQ60,"")</f>
        <v/>
      </c>
      <c r="AS60" s="128" t="str">
        <f aca="false">IFERROR(stern!AR60/GAMSstern!AR60,"")</f>
        <v/>
      </c>
      <c r="AT60" s="128" t="str">
        <f aca="false">IFERROR(stern!AS60/GAMSstern!AS60,"")</f>
        <v/>
      </c>
      <c r="AU60" s="128" t="str">
        <f aca="false">IFERROR(stern!AT60/GAMSstern!AT60,"")</f>
        <v/>
      </c>
      <c r="AV60" s="128" t="str">
        <f aca="false">IFERROR(stern!AU60/GAMSstern!AU60,"")</f>
        <v/>
      </c>
      <c r="AW60" s="128" t="str">
        <f aca="false">IFERROR(stern!AV60/GAMSstern!AV60,"")</f>
        <v/>
      </c>
      <c r="AX60" s="128" t="str">
        <f aca="false">IFERROR(stern!AW60/GAMSstern!AW60,"")</f>
        <v/>
      </c>
      <c r="AY60" s="128" t="str">
        <f aca="false">IFERROR(stern!AX60/GAMSstern!AX60,"")</f>
        <v/>
      </c>
      <c r="AZ60" s="128" t="str">
        <f aca="false">IFERROR(stern!AY60/GAMSstern!AY60,"")</f>
        <v/>
      </c>
      <c r="BA60" s="128" t="str">
        <f aca="false">IFERROR(stern!AZ60/GAMSstern!AZ60,"")</f>
        <v/>
      </c>
      <c r="BB60" s="128" t="str">
        <f aca="false">IFERROR(stern!BA60/GAMSstern!BA60,"")</f>
        <v/>
      </c>
      <c r="BC60" s="128" t="str">
        <f aca="false">IFERROR(stern!BB60/GAMSstern!BB60,"")</f>
        <v/>
      </c>
      <c r="BD60" s="128" t="str">
        <f aca="false">IFERROR(stern!BC60/GAMSstern!BC60,"")</f>
        <v/>
      </c>
      <c r="BE60" s="128" t="str">
        <f aca="false">IFERROR(stern!BD60/GAMSstern!BD60,"")</f>
        <v/>
      </c>
      <c r="BF60" s="128" t="str">
        <f aca="false">IFERROR(stern!BE60/GAMSstern!BE60,"")</f>
        <v/>
      </c>
      <c r="BG60" s="128" t="str">
        <f aca="false">IFERROR(stern!BF60/GAMSstern!BF60,"")</f>
        <v/>
      </c>
      <c r="BH60" s="128" t="str">
        <f aca="false">IFERROR(stern!BG60/GAMSstern!BG60,"")</f>
        <v/>
      </c>
      <c r="BI60" s="128" t="str">
        <f aca="false">IFERROR(stern!BH60/GAMSstern!BH60,"")</f>
        <v/>
      </c>
      <c r="BJ60" s="128" t="str">
        <f aca="false">IFERROR(stern!BI60/GAMSstern!BI60,"")</f>
        <v/>
      </c>
    </row>
    <row r="61" customFormat="false" ht="12.75" hidden="false" customHeight="false" outlineLevel="0" collapsed="false">
      <c r="A61" s="0" t="n">
        <f aca="false">stern!A61</f>
        <v>0</v>
      </c>
      <c r="B61" s="0" t="str">
        <f aca="false">GAMSbase!A61</f>
        <v>...Atmospheric, Year 2012</v>
      </c>
      <c r="C61" s="128" t="str">
        <f aca="false">IFERROR(stern!B61/GAMSstern!B61,"")</f>
        <v/>
      </c>
      <c r="D61" s="128" t="str">
        <f aca="false">IFERROR(stern!C61/GAMSstern!C61,"")</f>
        <v/>
      </c>
      <c r="E61" s="128" t="str">
        <f aca="false">IFERROR(stern!D61/GAMSstern!D61,"")</f>
        <v/>
      </c>
      <c r="F61" s="128" t="str">
        <f aca="false">IFERROR(stern!E61/GAMSstern!E61,"")</f>
        <v/>
      </c>
      <c r="G61" s="128" t="str">
        <f aca="false">IFERROR(stern!F61/GAMSstern!F61,"")</f>
        <v/>
      </c>
      <c r="H61" s="128" t="str">
        <f aca="false">IFERROR(stern!G61/GAMSstern!G61,"")</f>
        <v/>
      </c>
      <c r="I61" s="128" t="str">
        <f aca="false">IFERROR(stern!H61/GAMSstern!H61,"")</f>
        <v/>
      </c>
      <c r="J61" s="128" t="str">
        <f aca="false">IFERROR(stern!I61/GAMSstern!I61,"")</f>
        <v/>
      </c>
      <c r="K61" s="128" t="str">
        <f aca="false">IFERROR(stern!J61/GAMSstern!J61,"")</f>
        <v/>
      </c>
      <c r="L61" s="128" t="str">
        <f aca="false">IFERROR(stern!K61/GAMSstern!K61,"")</f>
        <v/>
      </c>
      <c r="M61" s="128" t="str">
        <f aca="false">IFERROR(stern!L61/GAMSstern!L61,"")</f>
        <v/>
      </c>
      <c r="N61" s="128" t="str">
        <f aca="false">IFERROR(stern!M61/GAMSstern!M61,"")</f>
        <v/>
      </c>
      <c r="O61" s="128" t="str">
        <f aca="false">IFERROR(stern!N61/GAMSstern!N61,"")</f>
        <v/>
      </c>
      <c r="P61" s="128" t="str">
        <f aca="false">IFERROR(stern!O61/GAMSstern!O61,"")</f>
        <v/>
      </c>
      <c r="Q61" s="128" t="str">
        <f aca="false">IFERROR(stern!P61/GAMSstern!P61,"")</f>
        <v/>
      </c>
      <c r="R61" s="128" t="str">
        <f aca="false">IFERROR(stern!Q61/GAMSstern!Q61,"")</f>
        <v/>
      </c>
      <c r="S61" s="128" t="str">
        <f aca="false">IFERROR(stern!R61/GAMSstern!R61,"")</f>
        <v/>
      </c>
      <c r="T61" s="128" t="str">
        <f aca="false">IFERROR(stern!S61/GAMSstern!S61,"")</f>
        <v/>
      </c>
      <c r="U61" s="128" t="str">
        <f aca="false">IFERROR(stern!T61/GAMSstern!T61,"")</f>
        <v/>
      </c>
      <c r="V61" s="128" t="str">
        <f aca="false">IFERROR(stern!U61/GAMSstern!U61,"")</f>
        <v/>
      </c>
      <c r="W61" s="128" t="str">
        <f aca="false">IFERROR(stern!V61/GAMSstern!V61,"")</f>
        <v/>
      </c>
      <c r="X61" s="128" t="str">
        <f aca="false">IFERROR(stern!W61/GAMSstern!W61,"")</f>
        <v/>
      </c>
      <c r="Y61" s="128" t="str">
        <f aca="false">IFERROR(stern!X61/GAMSstern!X61,"")</f>
        <v/>
      </c>
      <c r="Z61" s="128" t="str">
        <f aca="false">IFERROR(stern!Y61/GAMSstern!Y61,"")</f>
        <v/>
      </c>
      <c r="AA61" s="128" t="str">
        <f aca="false">IFERROR(stern!Z61/GAMSstern!Z61,"")</f>
        <v/>
      </c>
      <c r="AB61" s="128" t="str">
        <f aca="false">IFERROR(stern!AA61/GAMSstern!AA61,"")</f>
        <v/>
      </c>
      <c r="AC61" s="128" t="str">
        <f aca="false">IFERROR(stern!AB61/GAMSstern!AB61,"")</f>
        <v/>
      </c>
      <c r="AD61" s="128" t="str">
        <f aca="false">IFERROR(stern!AC61/GAMSstern!AC61,"")</f>
        <v/>
      </c>
      <c r="AE61" s="128" t="str">
        <f aca="false">IFERROR(stern!AD61/GAMSstern!AD61,"")</f>
        <v/>
      </c>
      <c r="AF61" s="128" t="str">
        <f aca="false">IFERROR(stern!AE61/GAMSstern!AE61,"")</f>
        <v/>
      </c>
      <c r="AG61" s="128" t="str">
        <f aca="false">IFERROR(stern!AF61/GAMSstern!AF61,"")</f>
        <v/>
      </c>
      <c r="AH61" s="128" t="str">
        <f aca="false">IFERROR(stern!AG61/GAMSstern!AG61,"")</f>
        <v/>
      </c>
      <c r="AI61" s="128" t="str">
        <f aca="false">IFERROR(stern!AH61/GAMSstern!AH61,"")</f>
        <v/>
      </c>
      <c r="AJ61" s="128" t="str">
        <f aca="false">IFERROR(stern!AI61/GAMSstern!AI61,"")</f>
        <v/>
      </c>
      <c r="AK61" s="128" t="str">
        <f aca="false">IFERROR(stern!AJ61/GAMSstern!AJ61,"")</f>
        <v/>
      </c>
      <c r="AL61" s="128" t="str">
        <f aca="false">IFERROR(stern!AK61/GAMSstern!AK61,"")</f>
        <v/>
      </c>
      <c r="AM61" s="128" t="str">
        <f aca="false">IFERROR(stern!AL61/GAMSstern!AL61,"")</f>
        <v/>
      </c>
      <c r="AN61" s="128" t="str">
        <f aca="false">IFERROR(stern!AM61/GAMSstern!AM61,"")</f>
        <v/>
      </c>
      <c r="AO61" s="128" t="str">
        <f aca="false">IFERROR(stern!AN61/GAMSstern!AN61,"")</f>
        <v/>
      </c>
      <c r="AP61" s="128" t="str">
        <f aca="false">IFERROR(stern!AO61/GAMSstern!AO61,"")</f>
        <v/>
      </c>
      <c r="AQ61" s="128" t="str">
        <f aca="false">IFERROR(stern!AP61/GAMSstern!AP61,"")</f>
        <v/>
      </c>
      <c r="AR61" s="128" t="str">
        <f aca="false">IFERROR(stern!AQ61/GAMSstern!AQ61,"")</f>
        <v/>
      </c>
      <c r="AS61" s="128" t="str">
        <f aca="false">IFERROR(stern!AR61/GAMSstern!AR61,"")</f>
        <v/>
      </c>
      <c r="AT61" s="128" t="str">
        <f aca="false">IFERROR(stern!AS61/GAMSstern!AS61,"")</f>
        <v/>
      </c>
      <c r="AU61" s="128" t="str">
        <f aca="false">IFERROR(stern!AT61/GAMSstern!AT61,"")</f>
        <v/>
      </c>
      <c r="AV61" s="128" t="str">
        <f aca="false">IFERROR(stern!AU61/GAMSstern!AU61,"")</f>
        <v/>
      </c>
      <c r="AW61" s="128" t="str">
        <f aca="false">IFERROR(stern!AV61/GAMSstern!AV61,"")</f>
        <v/>
      </c>
      <c r="AX61" s="128" t="str">
        <f aca="false">IFERROR(stern!AW61/GAMSstern!AW61,"")</f>
        <v/>
      </c>
      <c r="AY61" s="128" t="str">
        <f aca="false">IFERROR(stern!AX61/GAMSstern!AX61,"")</f>
        <v/>
      </c>
      <c r="AZ61" s="128" t="str">
        <f aca="false">IFERROR(stern!AY61/GAMSstern!AY61,"")</f>
        <v/>
      </c>
      <c r="BA61" s="128" t="str">
        <f aca="false">IFERROR(stern!AZ61/GAMSstern!AZ61,"")</f>
        <v/>
      </c>
      <c r="BB61" s="128" t="str">
        <f aca="false">IFERROR(stern!BA61/GAMSstern!BA61,"")</f>
        <v/>
      </c>
      <c r="BC61" s="128" t="str">
        <f aca="false">IFERROR(stern!BB61/GAMSstern!BB61,"")</f>
        <v/>
      </c>
      <c r="BD61" s="128" t="str">
        <f aca="false">IFERROR(stern!BC61/GAMSstern!BC61,"")</f>
        <v/>
      </c>
      <c r="BE61" s="128" t="str">
        <f aca="false">IFERROR(stern!BD61/GAMSstern!BD61,"")</f>
        <v/>
      </c>
      <c r="BF61" s="128" t="str">
        <f aca="false">IFERROR(stern!BE61/GAMSstern!BE61,"")</f>
        <v/>
      </c>
      <c r="BG61" s="128" t="str">
        <f aca="false">IFERROR(stern!BF61/GAMSstern!BF61,"")</f>
        <v/>
      </c>
      <c r="BH61" s="128" t="str">
        <f aca="false">IFERROR(stern!BG61/GAMSstern!BG61,"")</f>
        <v/>
      </c>
      <c r="BI61" s="128" t="str">
        <f aca="false">IFERROR(stern!BH61/GAMSstern!BH61,"")</f>
        <v/>
      </c>
      <c r="BJ61" s="128" t="str">
        <f aca="false">IFERROR(stern!BI61/GAMSstern!BI61,"")</f>
        <v/>
      </c>
    </row>
    <row r="62" customFormat="false" ht="12.75" hidden="false" customHeight="false" outlineLevel="0" collapsed="false">
      <c r="A62" s="0" t="str">
        <f aca="false">stern!A62</f>
        <v>CO2 in biosphere/shallow oceans (GTC), 2010</v>
      </c>
      <c r="B62" s="0" t="str">
        <f aca="false">GAMSbase!A62</f>
        <v>...Biosphere and Shallow Oceans, Year 2008</v>
      </c>
      <c r="C62" s="128" t="n">
        <f aca="false">IFERROR(stern!B62/GAMSstern!B62,"")</f>
        <v>1</v>
      </c>
      <c r="D62" s="128" t="str">
        <f aca="false">IFERROR(stern!C62/GAMSstern!C62,"")</f>
        <v/>
      </c>
      <c r="E62" s="128" t="str">
        <f aca="false">IFERROR(stern!D62/GAMSstern!D62,"")</f>
        <v/>
      </c>
      <c r="F62" s="128" t="str">
        <f aca="false">IFERROR(stern!E62/GAMSstern!E62,"")</f>
        <v/>
      </c>
      <c r="G62" s="128" t="str">
        <f aca="false">IFERROR(stern!F62/GAMSstern!F62,"")</f>
        <v/>
      </c>
      <c r="H62" s="128" t="str">
        <f aca="false">IFERROR(stern!G62/GAMSstern!G62,"")</f>
        <v/>
      </c>
      <c r="I62" s="128" t="str">
        <f aca="false">IFERROR(stern!H62/GAMSstern!H62,"")</f>
        <v/>
      </c>
      <c r="J62" s="128" t="str">
        <f aca="false">IFERROR(stern!I62/GAMSstern!I62,"")</f>
        <v/>
      </c>
      <c r="K62" s="128" t="str">
        <f aca="false">IFERROR(stern!J62/GAMSstern!J62,"")</f>
        <v/>
      </c>
      <c r="L62" s="128" t="str">
        <f aca="false">IFERROR(stern!K62/GAMSstern!K62,"")</f>
        <v/>
      </c>
      <c r="M62" s="128" t="str">
        <f aca="false">IFERROR(stern!L62/GAMSstern!L62,"")</f>
        <v/>
      </c>
      <c r="N62" s="128" t="str">
        <f aca="false">IFERROR(stern!M62/GAMSstern!M62,"")</f>
        <v/>
      </c>
      <c r="O62" s="128" t="str">
        <f aca="false">IFERROR(stern!N62/GAMSstern!N62,"")</f>
        <v/>
      </c>
      <c r="P62" s="128" t="str">
        <f aca="false">IFERROR(stern!O62/GAMSstern!O62,"")</f>
        <v/>
      </c>
      <c r="Q62" s="128" t="str">
        <f aca="false">IFERROR(stern!P62/GAMSstern!P62,"")</f>
        <v/>
      </c>
      <c r="R62" s="128" t="str">
        <f aca="false">IFERROR(stern!Q62/GAMSstern!Q62,"")</f>
        <v/>
      </c>
      <c r="S62" s="128" t="str">
        <f aca="false">IFERROR(stern!R62/GAMSstern!R62,"")</f>
        <v/>
      </c>
      <c r="T62" s="128" t="str">
        <f aca="false">IFERROR(stern!S62/GAMSstern!S62,"")</f>
        <v/>
      </c>
      <c r="U62" s="128" t="str">
        <f aca="false">IFERROR(stern!T62/GAMSstern!T62,"")</f>
        <v/>
      </c>
      <c r="V62" s="128" t="str">
        <f aca="false">IFERROR(stern!U62/GAMSstern!U62,"")</f>
        <v/>
      </c>
      <c r="W62" s="128" t="str">
        <f aca="false">IFERROR(stern!V62/GAMSstern!V62,"")</f>
        <v/>
      </c>
      <c r="X62" s="128" t="str">
        <f aca="false">IFERROR(stern!W62/GAMSstern!W62,"")</f>
        <v/>
      </c>
      <c r="Y62" s="128" t="str">
        <f aca="false">IFERROR(stern!X62/GAMSstern!X62,"")</f>
        <v/>
      </c>
      <c r="Z62" s="128" t="str">
        <f aca="false">IFERROR(stern!Y62/GAMSstern!Y62,"")</f>
        <v/>
      </c>
      <c r="AA62" s="128" t="str">
        <f aca="false">IFERROR(stern!Z62/GAMSstern!Z62,"")</f>
        <v/>
      </c>
      <c r="AB62" s="128" t="str">
        <f aca="false">IFERROR(stern!AA62/GAMSstern!AA62,"")</f>
        <v/>
      </c>
      <c r="AC62" s="128" t="str">
        <f aca="false">IFERROR(stern!AB62/GAMSstern!AB62,"")</f>
        <v/>
      </c>
      <c r="AD62" s="128" t="str">
        <f aca="false">IFERROR(stern!AC62/GAMSstern!AC62,"")</f>
        <v/>
      </c>
      <c r="AE62" s="128" t="str">
        <f aca="false">IFERROR(stern!AD62/GAMSstern!AD62,"")</f>
        <v/>
      </c>
      <c r="AF62" s="128" t="str">
        <f aca="false">IFERROR(stern!AE62/GAMSstern!AE62,"")</f>
        <v/>
      </c>
      <c r="AG62" s="128" t="str">
        <f aca="false">IFERROR(stern!AF62/GAMSstern!AF62,"")</f>
        <v/>
      </c>
      <c r="AH62" s="128" t="str">
        <f aca="false">IFERROR(stern!AG62/GAMSstern!AG62,"")</f>
        <v/>
      </c>
      <c r="AI62" s="128" t="str">
        <f aca="false">IFERROR(stern!AH62/GAMSstern!AH62,"")</f>
        <v/>
      </c>
      <c r="AJ62" s="128" t="str">
        <f aca="false">IFERROR(stern!AI62/GAMSstern!AI62,"")</f>
        <v/>
      </c>
      <c r="AK62" s="128" t="str">
        <f aca="false">IFERROR(stern!AJ62/GAMSstern!AJ62,"")</f>
        <v/>
      </c>
      <c r="AL62" s="128" t="str">
        <f aca="false">IFERROR(stern!AK62/GAMSstern!AK62,"")</f>
        <v/>
      </c>
      <c r="AM62" s="128" t="str">
        <f aca="false">IFERROR(stern!AL62/GAMSstern!AL62,"")</f>
        <v/>
      </c>
      <c r="AN62" s="128" t="str">
        <f aca="false">IFERROR(stern!AM62/GAMSstern!AM62,"")</f>
        <v/>
      </c>
      <c r="AO62" s="128" t="str">
        <f aca="false">IFERROR(stern!AN62/GAMSstern!AN62,"")</f>
        <v/>
      </c>
      <c r="AP62" s="128" t="str">
        <f aca="false">IFERROR(stern!AO62/GAMSstern!AO62,"")</f>
        <v/>
      </c>
      <c r="AQ62" s="128" t="str">
        <f aca="false">IFERROR(stern!AP62/GAMSstern!AP62,"")</f>
        <v/>
      </c>
      <c r="AR62" s="128" t="str">
        <f aca="false">IFERROR(stern!AQ62/GAMSstern!AQ62,"")</f>
        <v/>
      </c>
      <c r="AS62" s="128" t="str">
        <f aca="false">IFERROR(stern!AR62/GAMSstern!AR62,"")</f>
        <v/>
      </c>
      <c r="AT62" s="128" t="str">
        <f aca="false">IFERROR(stern!AS62/GAMSstern!AS62,"")</f>
        <v/>
      </c>
      <c r="AU62" s="128" t="str">
        <f aca="false">IFERROR(stern!AT62/GAMSstern!AT62,"")</f>
        <v/>
      </c>
      <c r="AV62" s="128" t="str">
        <f aca="false">IFERROR(stern!AU62/GAMSstern!AU62,"")</f>
        <v/>
      </c>
      <c r="AW62" s="128" t="str">
        <f aca="false">IFERROR(stern!AV62/GAMSstern!AV62,"")</f>
        <v/>
      </c>
      <c r="AX62" s="128" t="str">
        <f aca="false">IFERROR(stern!AW62/GAMSstern!AW62,"")</f>
        <v/>
      </c>
      <c r="AY62" s="128" t="str">
        <f aca="false">IFERROR(stern!AX62/GAMSstern!AX62,"")</f>
        <v/>
      </c>
      <c r="AZ62" s="128" t="str">
        <f aca="false">IFERROR(stern!AY62/GAMSstern!AY62,"")</f>
        <v/>
      </c>
      <c r="BA62" s="128" t="str">
        <f aca="false">IFERROR(stern!AZ62/GAMSstern!AZ62,"")</f>
        <v/>
      </c>
      <c r="BB62" s="128" t="str">
        <f aca="false">IFERROR(stern!BA62/GAMSstern!BA62,"")</f>
        <v/>
      </c>
      <c r="BC62" s="128" t="str">
        <f aca="false">IFERROR(stern!BB62/GAMSstern!BB62,"")</f>
        <v/>
      </c>
      <c r="BD62" s="128" t="str">
        <f aca="false">IFERROR(stern!BC62/GAMSstern!BC62,"")</f>
        <v/>
      </c>
      <c r="BE62" s="128" t="str">
        <f aca="false">IFERROR(stern!BD62/GAMSstern!BD62,"")</f>
        <v/>
      </c>
      <c r="BF62" s="128" t="str">
        <f aca="false">IFERROR(stern!BE62/GAMSstern!BE62,"")</f>
        <v/>
      </c>
      <c r="BG62" s="128" t="str">
        <f aca="false">IFERROR(stern!BF62/GAMSstern!BF62,"")</f>
        <v/>
      </c>
      <c r="BH62" s="128" t="str">
        <f aca="false">IFERROR(stern!BG62/GAMSstern!BG62,"")</f>
        <v/>
      </c>
      <c r="BI62" s="128" t="str">
        <f aca="false">IFERROR(stern!BH62/GAMSstern!BH62,"")</f>
        <v/>
      </c>
      <c r="BJ62" s="128" t="str">
        <f aca="false">IFERROR(stern!BI62/GAMSstern!BI62,"")</f>
        <v/>
      </c>
    </row>
    <row r="63" customFormat="false" ht="12.75" hidden="false" customHeight="false" outlineLevel="0" collapsed="false">
      <c r="A63" s="0" t="str">
        <f aca="false">stern!A63</f>
        <v>Initial concentration of CO2 in deep oceans (GTC), 2010</v>
      </c>
      <c r="B63" s="0" t="str">
        <f aca="false">GAMSbase!A63</f>
        <v>...Deep Oceans, Year 2008</v>
      </c>
      <c r="C63" s="128" t="n">
        <f aca="false">IFERROR(stern!B63/GAMSstern!B63,"")</f>
        <v>1</v>
      </c>
      <c r="D63" s="128" t="str">
        <f aca="false">IFERROR(stern!C63/GAMSstern!C63,"")</f>
        <v/>
      </c>
      <c r="E63" s="128" t="str">
        <f aca="false">IFERROR(stern!D63/GAMSstern!D63,"")</f>
        <v/>
      </c>
      <c r="F63" s="128" t="str">
        <f aca="false">IFERROR(stern!E63/GAMSstern!E63,"")</f>
        <v/>
      </c>
      <c r="G63" s="128" t="str">
        <f aca="false">IFERROR(stern!F63/GAMSstern!F63,"")</f>
        <v/>
      </c>
      <c r="H63" s="128" t="str">
        <f aca="false">IFERROR(stern!G63/GAMSstern!G63,"")</f>
        <v/>
      </c>
      <c r="I63" s="128" t="str">
        <f aca="false">IFERROR(stern!H63/GAMSstern!H63,"")</f>
        <v/>
      </c>
      <c r="J63" s="128" t="str">
        <f aca="false">IFERROR(stern!I63/GAMSstern!I63,"")</f>
        <v/>
      </c>
      <c r="K63" s="128" t="str">
        <f aca="false">IFERROR(stern!J63/GAMSstern!J63,"")</f>
        <v/>
      </c>
      <c r="L63" s="128" t="str">
        <f aca="false">IFERROR(stern!K63/GAMSstern!K63,"")</f>
        <v/>
      </c>
      <c r="M63" s="128" t="str">
        <f aca="false">IFERROR(stern!L63/GAMSstern!L63,"")</f>
        <v/>
      </c>
      <c r="N63" s="128" t="str">
        <f aca="false">IFERROR(stern!M63/GAMSstern!M63,"")</f>
        <v/>
      </c>
      <c r="O63" s="128" t="str">
        <f aca="false">IFERROR(stern!N63/GAMSstern!N63,"")</f>
        <v/>
      </c>
      <c r="P63" s="128" t="str">
        <f aca="false">IFERROR(stern!O63/GAMSstern!O63,"")</f>
        <v/>
      </c>
      <c r="Q63" s="128" t="str">
        <f aca="false">IFERROR(stern!P63/GAMSstern!P63,"")</f>
        <v/>
      </c>
      <c r="R63" s="128" t="str">
        <f aca="false">IFERROR(stern!Q63/GAMSstern!Q63,"")</f>
        <v/>
      </c>
      <c r="S63" s="128" t="str">
        <f aca="false">IFERROR(stern!R63/GAMSstern!R63,"")</f>
        <v/>
      </c>
      <c r="T63" s="128" t="str">
        <f aca="false">IFERROR(stern!S63/GAMSstern!S63,"")</f>
        <v/>
      </c>
      <c r="U63" s="128" t="str">
        <f aca="false">IFERROR(stern!T63/GAMSstern!T63,"")</f>
        <v/>
      </c>
      <c r="V63" s="128" t="str">
        <f aca="false">IFERROR(stern!U63/GAMSstern!U63,"")</f>
        <v/>
      </c>
      <c r="W63" s="128" t="str">
        <f aca="false">IFERROR(stern!V63/GAMSstern!V63,"")</f>
        <v/>
      </c>
      <c r="X63" s="128" t="str">
        <f aca="false">IFERROR(stern!W63/GAMSstern!W63,"")</f>
        <v/>
      </c>
      <c r="Y63" s="128" t="str">
        <f aca="false">IFERROR(stern!X63/GAMSstern!X63,"")</f>
        <v/>
      </c>
      <c r="Z63" s="128" t="str">
        <f aca="false">IFERROR(stern!Y63/GAMSstern!Y63,"")</f>
        <v/>
      </c>
      <c r="AA63" s="128" t="str">
        <f aca="false">IFERROR(stern!Z63/GAMSstern!Z63,"")</f>
        <v/>
      </c>
      <c r="AB63" s="128" t="str">
        <f aca="false">IFERROR(stern!AA63/GAMSstern!AA63,"")</f>
        <v/>
      </c>
      <c r="AC63" s="128" t="str">
        <f aca="false">IFERROR(stern!AB63/GAMSstern!AB63,"")</f>
        <v/>
      </c>
      <c r="AD63" s="128" t="str">
        <f aca="false">IFERROR(stern!AC63/GAMSstern!AC63,"")</f>
        <v/>
      </c>
      <c r="AE63" s="128" t="str">
        <f aca="false">IFERROR(stern!AD63/GAMSstern!AD63,"")</f>
        <v/>
      </c>
      <c r="AF63" s="128" t="str">
        <f aca="false">IFERROR(stern!AE63/GAMSstern!AE63,"")</f>
        <v/>
      </c>
      <c r="AG63" s="128" t="str">
        <f aca="false">IFERROR(stern!AF63/GAMSstern!AF63,"")</f>
        <v/>
      </c>
      <c r="AH63" s="128" t="str">
        <f aca="false">IFERROR(stern!AG63/GAMSstern!AG63,"")</f>
        <v/>
      </c>
      <c r="AI63" s="128" t="str">
        <f aca="false">IFERROR(stern!AH63/GAMSstern!AH63,"")</f>
        <v/>
      </c>
      <c r="AJ63" s="128" t="str">
        <f aca="false">IFERROR(stern!AI63/GAMSstern!AI63,"")</f>
        <v/>
      </c>
      <c r="AK63" s="128" t="str">
        <f aca="false">IFERROR(stern!AJ63/GAMSstern!AJ63,"")</f>
        <v/>
      </c>
      <c r="AL63" s="128" t="str">
        <f aca="false">IFERROR(stern!AK63/GAMSstern!AK63,"")</f>
        <v/>
      </c>
      <c r="AM63" s="128" t="str">
        <f aca="false">IFERROR(stern!AL63/GAMSstern!AL63,"")</f>
        <v/>
      </c>
      <c r="AN63" s="128" t="str">
        <f aca="false">IFERROR(stern!AM63/GAMSstern!AM63,"")</f>
        <v/>
      </c>
      <c r="AO63" s="128" t="str">
        <f aca="false">IFERROR(stern!AN63/GAMSstern!AN63,"")</f>
        <v/>
      </c>
      <c r="AP63" s="128" t="str">
        <f aca="false">IFERROR(stern!AO63/GAMSstern!AO63,"")</f>
        <v/>
      </c>
      <c r="AQ63" s="128" t="str">
        <f aca="false">IFERROR(stern!AP63/GAMSstern!AP63,"")</f>
        <v/>
      </c>
      <c r="AR63" s="128" t="str">
        <f aca="false">IFERROR(stern!AQ63/GAMSstern!AQ63,"")</f>
        <v/>
      </c>
      <c r="AS63" s="128" t="str">
        <f aca="false">IFERROR(stern!AR63/GAMSstern!AR63,"")</f>
        <v/>
      </c>
      <c r="AT63" s="128" t="str">
        <f aca="false">IFERROR(stern!AS63/GAMSstern!AS63,"")</f>
        <v/>
      </c>
      <c r="AU63" s="128" t="str">
        <f aca="false">IFERROR(stern!AT63/GAMSstern!AT63,"")</f>
        <v/>
      </c>
      <c r="AV63" s="128" t="str">
        <f aca="false">IFERROR(stern!AU63/GAMSstern!AU63,"")</f>
        <v/>
      </c>
      <c r="AW63" s="128" t="str">
        <f aca="false">IFERROR(stern!AV63/GAMSstern!AV63,"")</f>
        <v/>
      </c>
      <c r="AX63" s="128" t="str">
        <f aca="false">IFERROR(stern!AW63/GAMSstern!AW63,"")</f>
        <v/>
      </c>
      <c r="AY63" s="128" t="str">
        <f aca="false">IFERROR(stern!AX63/GAMSstern!AX63,"")</f>
        <v/>
      </c>
      <c r="AZ63" s="128" t="str">
        <f aca="false">IFERROR(stern!AY63/GAMSstern!AY63,"")</f>
        <v/>
      </c>
      <c r="BA63" s="128" t="str">
        <f aca="false">IFERROR(stern!AZ63/GAMSstern!AZ63,"")</f>
        <v/>
      </c>
      <c r="BB63" s="128" t="str">
        <f aca="false">IFERROR(stern!BA63/GAMSstern!BA63,"")</f>
        <v/>
      </c>
      <c r="BC63" s="128" t="str">
        <f aca="false">IFERROR(stern!BB63/GAMSstern!BB63,"")</f>
        <v/>
      </c>
      <c r="BD63" s="128" t="str">
        <f aca="false">IFERROR(stern!BC63/GAMSstern!BC63,"")</f>
        <v/>
      </c>
      <c r="BE63" s="128" t="str">
        <f aca="false">IFERROR(stern!BD63/GAMSstern!BD63,"")</f>
        <v/>
      </c>
      <c r="BF63" s="128" t="str">
        <f aca="false">IFERROR(stern!BE63/GAMSstern!BE63,"")</f>
        <v/>
      </c>
      <c r="BG63" s="128" t="str">
        <f aca="false">IFERROR(stern!BF63/GAMSstern!BF63,"")</f>
        <v/>
      </c>
      <c r="BH63" s="128" t="str">
        <f aca="false">IFERROR(stern!BG63/GAMSstern!BG63,"")</f>
        <v/>
      </c>
      <c r="BI63" s="128" t="str">
        <f aca="false">IFERROR(stern!BH63/GAMSstern!BH63,"")</f>
        <v/>
      </c>
      <c r="BJ63" s="128" t="str">
        <f aca="false">IFERROR(stern!BI63/GAMSstern!BI63,"")</f>
        <v/>
      </c>
    </row>
    <row r="64" customFormat="false" ht="12.75" hidden="false" customHeight="false" outlineLevel="0" collapsed="false">
      <c r="A64" s="0" t="str">
        <f aca="false">stern!A64</f>
        <v>CARBON CYCLE PARAMETERS (per 5 year period)</v>
      </c>
      <c r="B64" s="0" t="str">
        <f aca="false">GAMSbase!A64</f>
        <v>* CARBON CYCLE PARAMETERS</v>
      </c>
      <c r="C64" s="128" t="str">
        <f aca="false">IFERROR(stern!B64/GAMSstern!B64,"")</f>
        <v/>
      </c>
      <c r="D64" s="128" t="str">
        <f aca="false">IFERROR(stern!C64/GAMSstern!C64,"")</f>
        <v/>
      </c>
      <c r="E64" s="128" t="str">
        <f aca="false">IFERROR(stern!D64/GAMSstern!D64,"")</f>
        <v/>
      </c>
      <c r="F64" s="128" t="str">
        <f aca="false">IFERROR(stern!E64/GAMSstern!E64,"")</f>
        <v/>
      </c>
      <c r="G64" s="128" t="str">
        <f aca="false">IFERROR(stern!F64/GAMSstern!F64,"")</f>
        <v/>
      </c>
      <c r="H64" s="128" t="str">
        <f aca="false">IFERROR(stern!G64/GAMSstern!G64,"")</f>
        <v/>
      </c>
      <c r="I64" s="128" t="str">
        <f aca="false">IFERROR(stern!H64/GAMSstern!H64,"")</f>
        <v/>
      </c>
      <c r="J64" s="128" t="str">
        <f aca="false">IFERROR(stern!I64/GAMSstern!I64,"")</f>
        <v/>
      </c>
      <c r="K64" s="128" t="str">
        <f aca="false">IFERROR(stern!J64/GAMSstern!J64,"")</f>
        <v/>
      </c>
      <c r="L64" s="128" t="str">
        <f aca="false">IFERROR(stern!K64/GAMSstern!K64,"")</f>
        <v/>
      </c>
      <c r="M64" s="128" t="str">
        <f aca="false">IFERROR(stern!L64/GAMSstern!L64,"")</f>
        <v/>
      </c>
      <c r="N64" s="128" t="str">
        <f aca="false">IFERROR(stern!M64/GAMSstern!M64,"")</f>
        <v/>
      </c>
      <c r="O64" s="128" t="str">
        <f aca="false">IFERROR(stern!N64/GAMSstern!N64,"")</f>
        <v/>
      </c>
      <c r="P64" s="128" t="str">
        <f aca="false">IFERROR(stern!O64/GAMSstern!O64,"")</f>
        <v/>
      </c>
      <c r="Q64" s="128" t="str">
        <f aca="false">IFERROR(stern!P64/GAMSstern!P64,"")</f>
        <v/>
      </c>
      <c r="R64" s="128" t="str">
        <f aca="false">IFERROR(stern!Q64/GAMSstern!Q64,"")</f>
        <v/>
      </c>
      <c r="S64" s="128" t="str">
        <f aca="false">IFERROR(stern!R64/GAMSstern!R64,"")</f>
        <v/>
      </c>
      <c r="T64" s="128" t="str">
        <f aca="false">IFERROR(stern!S64/GAMSstern!S64,"")</f>
        <v/>
      </c>
      <c r="U64" s="128" t="str">
        <f aca="false">IFERROR(stern!T64/GAMSstern!T64,"")</f>
        <v/>
      </c>
      <c r="V64" s="128" t="str">
        <f aca="false">IFERROR(stern!U64/GAMSstern!U64,"")</f>
        <v/>
      </c>
      <c r="W64" s="128" t="str">
        <f aca="false">IFERROR(stern!V64/GAMSstern!V64,"")</f>
        <v/>
      </c>
      <c r="X64" s="128" t="str">
        <f aca="false">IFERROR(stern!W64/GAMSstern!W64,"")</f>
        <v/>
      </c>
      <c r="Y64" s="128" t="str">
        <f aca="false">IFERROR(stern!X64/GAMSstern!X64,"")</f>
        <v/>
      </c>
      <c r="Z64" s="128" t="str">
        <f aca="false">IFERROR(stern!Y64/GAMSstern!Y64,"")</f>
        <v/>
      </c>
      <c r="AA64" s="128" t="str">
        <f aca="false">IFERROR(stern!Z64/GAMSstern!Z64,"")</f>
        <v/>
      </c>
      <c r="AB64" s="128" t="str">
        <f aca="false">IFERROR(stern!AA64/GAMSstern!AA64,"")</f>
        <v/>
      </c>
      <c r="AC64" s="128" t="str">
        <f aca="false">IFERROR(stern!AB64/GAMSstern!AB64,"")</f>
        <v/>
      </c>
      <c r="AD64" s="128" t="str">
        <f aca="false">IFERROR(stern!AC64/GAMSstern!AC64,"")</f>
        <v/>
      </c>
      <c r="AE64" s="128" t="str">
        <f aca="false">IFERROR(stern!AD64/GAMSstern!AD64,"")</f>
        <v/>
      </c>
      <c r="AF64" s="128" t="str">
        <f aca="false">IFERROR(stern!AE64/GAMSstern!AE64,"")</f>
        <v/>
      </c>
      <c r="AG64" s="128" t="str">
        <f aca="false">IFERROR(stern!AF64/GAMSstern!AF64,"")</f>
        <v/>
      </c>
      <c r="AH64" s="128" t="str">
        <f aca="false">IFERROR(stern!AG64/GAMSstern!AG64,"")</f>
        <v/>
      </c>
      <c r="AI64" s="128" t="str">
        <f aca="false">IFERROR(stern!AH64/GAMSstern!AH64,"")</f>
        <v/>
      </c>
      <c r="AJ64" s="128" t="str">
        <f aca="false">IFERROR(stern!AI64/GAMSstern!AI64,"")</f>
        <v/>
      </c>
      <c r="AK64" s="128" t="str">
        <f aca="false">IFERROR(stern!AJ64/GAMSstern!AJ64,"")</f>
        <v/>
      </c>
      <c r="AL64" s="128" t="str">
        <f aca="false">IFERROR(stern!AK64/GAMSstern!AK64,"")</f>
        <v/>
      </c>
      <c r="AM64" s="128" t="str">
        <f aca="false">IFERROR(stern!AL64/GAMSstern!AL64,"")</f>
        <v/>
      </c>
      <c r="AN64" s="128" t="str">
        <f aca="false">IFERROR(stern!AM64/GAMSstern!AM64,"")</f>
        <v/>
      </c>
      <c r="AO64" s="128" t="str">
        <f aca="false">IFERROR(stern!AN64/GAMSstern!AN64,"")</f>
        <v/>
      </c>
      <c r="AP64" s="128" t="str">
        <f aca="false">IFERROR(stern!AO64/GAMSstern!AO64,"")</f>
        <v/>
      </c>
      <c r="AQ64" s="128" t="str">
        <f aca="false">IFERROR(stern!AP64/GAMSstern!AP64,"")</f>
        <v/>
      </c>
      <c r="AR64" s="128" t="str">
        <f aca="false">IFERROR(stern!AQ64/GAMSstern!AQ64,"")</f>
        <v/>
      </c>
      <c r="AS64" s="128" t="str">
        <f aca="false">IFERROR(stern!AR64/GAMSstern!AR64,"")</f>
        <v/>
      </c>
      <c r="AT64" s="128" t="str">
        <f aca="false">IFERROR(stern!AS64/GAMSstern!AS64,"")</f>
        <v/>
      </c>
      <c r="AU64" s="128" t="str">
        <f aca="false">IFERROR(stern!AT64/GAMSstern!AT64,"")</f>
        <v/>
      </c>
      <c r="AV64" s="128" t="str">
        <f aca="false">IFERROR(stern!AU64/GAMSstern!AU64,"")</f>
        <v/>
      </c>
      <c r="AW64" s="128" t="str">
        <f aca="false">IFERROR(stern!AV64/GAMSstern!AV64,"")</f>
        <v/>
      </c>
      <c r="AX64" s="128" t="str">
        <f aca="false">IFERROR(stern!AW64/GAMSstern!AW64,"")</f>
        <v/>
      </c>
      <c r="AY64" s="128" t="str">
        <f aca="false">IFERROR(stern!AX64/GAMSstern!AX64,"")</f>
        <v/>
      </c>
      <c r="AZ64" s="128" t="str">
        <f aca="false">IFERROR(stern!AY64/GAMSstern!AY64,"")</f>
        <v/>
      </c>
      <c r="BA64" s="128" t="str">
        <f aca="false">IFERROR(stern!AZ64/GAMSstern!AZ64,"")</f>
        <v/>
      </c>
      <c r="BB64" s="128" t="str">
        <f aca="false">IFERROR(stern!BA64/GAMSstern!BA64,"")</f>
        <v/>
      </c>
      <c r="BC64" s="128" t="str">
        <f aca="false">IFERROR(stern!BB64/GAMSstern!BB64,"")</f>
        <v/>
      </c>
      <c r="BD64" s="128" t="str">
        <f aca="false">IFERROR(stern!BC64/GAMSstern!BC64,"")</f>
        <v/>
      </c>
      <c r="BE64" s="128" t="str">
        <f aca="false">IFERROR(stern!BD64/GAMSstern!BD64,"")</f>
        <v/>
      </c>
      <c r="BF64" s="128" t="str">
        <f aca="false">IFERROR(stern!BE64/GAMSstern!BE64,"")</f>
        <v/>
      </c>
      <c r="BG64" s="128" t="str">
        <f aca="false">IFERROR(stern!BF64/GAMSstern!BF64,"")</f>
        <v/>
      </c>
      <c r="BH64" s="128" t="str">
        <f aca="false">IFERROR(stern!BG64/GAMSstern!BG64,"")</f>
        <v/>
      </c>
      <c r="BI64" s="128" t="str">
        <f aca="false">IFERROR(stern!BH64/GAMSstern!BH64,"")</f>
        <v/>
      </c>
      <c r="BJ64" s="128" t="str">
        <f aca="false">IFERROR(stern!BI64/GAMSstern!BI64,"")</f>
        <v/>
      </c>
    </row>
    <row r="65" customFormat="false" ht="12.75" hidden="false" customHeight="false" outlineLevel="0" collapsed="false">
      <c r="A65" s="0" t="str">
        <f aca="false">stern!A65</f>
        <v>      Atmosphere to atmosphere (b11)</v>
      </c>
      <c r="B65" s="0" t="str">
        <f aca="false">GAMSbase!A65</f>
        <v>AtA b11</v>
      </c>
      <c r="C65" s="128" t="n">
        <f aca="false">IFERROR(stern!B65/GAMSstern!B65,"")</f>
        <v>1</v>
      </c>
      <c r="D65" s="128" t="str">
        <f aca="false">IFERROR(stern!C65/GAMSstern!C65,"")</f>
        <v/>
      </c>
      <c r="E65" s="128" t="str">
        <f aca="false">IFERROR(stern!D65/GAMSstern!D65,"")</f>
        <v/>
      </c>
      <c r="F65" s="128" t="str">
        <f aca="false">IFERROR(stern!E65/GAMSstern!E65,"")</f>
        <v/>
      </c>
      <c r="G65" s="128" t="str">
        <f aca="false">IFERROR(stern!F65/GAMSstern!F65,"")</f>
        <v/>
      </c>
      <c r="H65" s="128" t="str">
        <f aca="false">IFERROR(stern!G65/GAMSstern!G65,"")</f>
        <v/>
      </c>
      <c r="I65" s="128" t="str">
        <f aca="false">IFERROR(stern!H65/GAMSstern!H65,"")</f>
        <v/>
      </c>
      <c r="J65" s="128" t="str">
        <f aca="false">IFERROR(stern!I65/GAMSstern!I65,"")</f>
        <v/>
      </c>
      <c r="K65" s="128" t="str">
        <f aca="false">IFERROR(stern!J65/GAMSstern!J65,"")</f>
        <v/>
      </c>
      <c r="L65" s="128" t="str">
        <f aca="false">IFERROR(stern!K65/GAMSstern!K65,"")</f>
        <v/>
      </c>
      <c r="M65" s="128" t="str">
        <f aca="false">IFERROR(stern!L65/GAMSstern!L65,"")</f>
        <v/>
      </c>
      <c r="N65" s="128" t="str">
        <f aca="false">IFERROR(stern!M65/GAMSstern!M65,"")</f>
        <v/>
      </c>
      <c r="O65" s="128" t="str">
        <f aca="false">IFERROR(stern!N65/GAMSstern!N65,"")</f>
        <v/>
      </c>
      <c r="P65" s="128" t="str">
        <f aca="false">IFERROR(stern!O65/GAMSstern!O65,"")</f>
        <v/>
      </c>
      <c r="Q65" s="128" t="str">
        <f aca="false">IFERROR(stern!P65/GAMSstern!P65,"")</f>
        <v/>
      </c>
      <c r="R65" s="128" t="str">
        <f aca="false">IFERROR(stern!Q65/GAMSstern!Q65,"")</f>
        <v/>
      </c>
      <c r="S65" s="128" t="str">
        <f aca="false">IFERROR(stern!R65/GAMSstern!R65,"")</f>
        <v/>
      </c>
      <c r="T65" s="128" t="str">
        <f aca="false">IFERROR(stern!S65/GAMSstern!S65,"")</f>
        <v/>
      </c>
      <c r="U65" s="128" t="str">
        <f aca="false">IFERROR(stern!T65/GAMSstern!T65,"")</f>
        <v/>
      </c>
      <c r="V65" s="128" t="str">
        <f aca="false">IFERROR(stern!U65/GAMSstern!U65,"")</f>
        <v/>
      </c>
      <c r="W65" s="128" t="str">
        <f aca="false">IFERROR(stern!V65/GAMSstern!V65,"")</f>
        <v/>
      </c>
      <c r="X65" s="128" t="str">
        <f aca="false">IFERROR(stern!W65/GAMSstern!W65,"")</f>
        <v/>
      </c>
      <c r="Y65" s="128" t="str">
        <f aca="false">IFERROR(stern!X65/GAMSstern!X65,"")</f>
        <v/>
      </c>
      <c r="Z65" s="128" t="str">
        <f aca="false">IFERROR(stern!Y65/GAMSstern!Y65,"")</f>
        <v/>
      </c>
      <c r="AA65" s="128" t="str">
        <f aca="false">IFERROR(stern!Z65/GAMSstern!Z65,"")</f>
        <v/>
      </c>
      <c r="AB65" s="128" t="str">
        <f aca="false">IFERROR(stern!AA65/GAMSstern!AA65,"")</f>
        <v/>
      </c>
      <c r="AC65" s="128" t="str">
        <f aca="false">IFERROR(stern!AB65/GAMSstern!AB65,"")</f>
        <v/>
      </c>
      <c r="AD65" s="128" t="str">
        <f aca="false">IFERROR(stern!AC65/GAMSstern!AC65,"")</f>
        <v/>
      </c>
      <c r="AE65" s="128" t="str">
        <f aca="false">IFERROR(stern!AD65/GAMSstern!AD65,"")</f>
        <v/>
      </c>
      <c r="AF65" s="128" t="str">
        <f aca="false">IFERROR(stern!AE65/GAMSstern!AE65,"")</f>
        <v/>
      </c>
      <c r="AG65" s="128" t="str">
        <f aca="false">IFERROR(stern!AF65/GAMSstern!AF65,"")</f>
        <v/>
      </c>
      <c r="AH65" s="128" t="str">
        <f aca="false">IFERROR(stern!AG65/GAMSstern!AG65,"")</f>
        <v/>
      </c>
      <c r="AI65" s="128" t="str">
        <f aca="false">IFERROR(stern!AH65/GAMSstern!AH65,"")</f>
        <v/>
      </c>
      <c r="AJ65" s="128" t="str">
        <f aca="false">IFERROR(stern!AI65/GAMSstern!AI65,"")</f>
        <v/>
      </c>
      <c r="AK65" s="128" t="str">
        <f aca="false">IFERROR(stern!AJ65/GAMSstern!AJ65,"")</f>
        <v/>
      </c>
      <c r="AL65" s="128" t="str">
        <f aca="false">IFERROR(stern!AK65/GAMSstern!AK65,"")</f>
        <v/>
      </c>
      <c r="AM65" s="128" t="str">
        <f aca="false">IFERROR(stern!AL65/GAMSstern!AL65,"")</f>
        <v/>
      </c>
      <c r="AN65" s="128" t="str">
        <f aca="false">IFERROR(stern!AM65/GAMSstern!AM65,"")</f>
        <v/>
      </c>
      <c r="AO65" s="128" t="str">
        <f aca="false">IFERROR(stern!AN65/GAMSstern!AN65,"")</f>
        <v/>
      </c>
      <c r="AP65" s="128" t="str">
        <f aca="false">IFERROR(stern!AO65/GAMSstern!AO65,"")</f>
        <v/>
      </c>
      <c r="AQ65" s="128" t="str">
        <f aca="false">IFERROR(stern!AP65/GAMSstern!AP65,"")</f>
        <v/>
      </c>
      <c r="AR65" s="128" t="str">
        <f aca="false">IFERROR(stern!AQ65/GAMSstern!AQ65,"")</f>
        <v/>
      </c>
      <c r="AS65" s="128" t="str">
        <f aca="false">IFERROR(stern!AR65/GAMSstern!AR65,"")</f>
        <v/>
      </c>
      <c r="AT65" s="128" t="str">
        <f aca="false">IFERROR(stern!AS65/GAMSstern!AS65,"")</f>
        <v/>
      </c>
      <c r="AU65" s="128" t="str">
        <f aca="false">IFERROR(stern!AT65/GAMSstern!AT65,"")</f>
        <v/>
      </c>
      <c r="AV65" s="128" t="str">
        <f aca="false">IFERROR(stern!AU65/GAMSstern!AU65,"")</f>
        <v/>
      </c>
      <c r="AW65" s="128" t="str">
        <f aca="false">IFERROR(stern!AV65/GAMSstern!AV65,"")</f>
        <v/>
      </c>
      <c r="AX65" s="128" t="str">
        <f aca="false">IFERROR(stern!AW65/GAMSstern!AW65,"")</f>
        <v/>
      </c>
      <c r="AY65" s="128" t="str">
        <f aca="false">IFERROR(stern!AX65/GAMSstern!AX65,"")</f>
        <v/>
      </c>
      <c r="AZ65" s="128" t="str">
        <f aca="false">IFERROR(stern!AY65/GAMSstern!AY65,"")</f>
        <v/>
      </c>
      <c r="BA65" s="128" t="str">
        <f aca="false">IFERROR(stern!AZ65/GAMSstern!AZ65,"")</f>
        <v/>
      </c>
      <c r="BB65" s="128" t="str">
        <f aca="false">IFERROR(stern!BA65/GAMSstern!BA65,"")</f>
        <v/>
      </c>
      <c r="BC65" s="128" t="str">
        <f aca="false">IFERROR(stern!BB65/GAMSstern!BB65,"")</f>
        <v/>
      </c>
      <c r="BD65" s="128" t="str">
        <f aca="false">IFERROR(stern!BC65/GAMSstern!BC65,"")</f>
        <v/>
      </c>
      <c r="BE65" s="128" t="str">
        <f aca="false">IFERROR(stern!BD65/GAMSstern!BD65,"")</f>
        <v/>
      </c>
      <c r="BF65" s="128" t="str">
        <f aca="false">IFERROR(stern!BE65/GAMSstern!BE65,"")</f>
        <v/>
      </c>
      <c r="BG65" s="128" t="str">
        <f aca="false">IFERROR(stern!BF65/GAMSstern!BF65,"")</f>
        <v/>
      </c>
      <c r="BH65" s="128" t="str">
        <f aca="false">IFERROR(stern!BG65/GAMSstern!BG65,"")</f>
        <v/>
      </c>
      <c r="BI65" s="128" t="str">
        <f aca="false">IFERROR(stern!BH65/GAMSstern!BH65,"")</f>
        <v/>
      </c>
      <c r="BJ65" s="128" t="str">
        <f aca="false">IFERROR(stern!BI65/GAMSstern!BI65,"")</f>
        <v/>
      </c>
    </row>
    <row r="66" customFormat="false" ht="12.75" hidden="false" customHeight="false" outlineLevel="0" collapsed="false">
      <c r="A66" s="0" t="str">
        <f aca="false">stern!A66</f>
        <v>       Biosphere/shallow oceans to atmosphere (b21)</v>
      </c>
      <c r="B66" s="0" t="str">
        <f aca="false">GAMSbase!A66</f>
        <v>BtA b21</v>
      </c>
      <c r="C66" s="128" t="n">
        <f aca="false">IFERROR(stern!B66/GAMSstern!B66,"")</f>
        <v>0.999999999710111</v>
      </c>
      <c r="D66" s="128" t="str">
        <f aca="false">IFERROR(stern!C66/GAMSstern!C66,"")</f>
        <v/>
      </c>
      <c r="E66" s="128" t="str">
        <f aca="false">IFERROR(stern!D66/GAMSstern!D66,"")</f>
        <v/>
      </c>
      <c r="F66" s="128" t="str">
        <f aca="false">IFERROR(stern!E66/GAMSstern!E66,"")</f>
        <v/>
      </c>
      <c r="G66" s="128" t="str">
        <f aca="false">IFERROR(stern!F66/GAMSstern!F66,"")</f>
        <v/>
      </c>
      <c r="H66" s="128" t="str">
        <f aca="false">IFERROR(stern!G66/GAMSstern!G66,"")</f>
        <v/>
      </c>
      <c r="I66" s="128" t="str">
        <f aca="false">IFERROR(stern!H66/GAMSstern!H66,"")</f>
        <v/>
      </c>
      <c r="J66" s="128" t="str">
        <f aca="false">IFERROR(stern!I66/GAMSstern!I66,"")</f>
        <v/>
      </c>
      <c r="K66" s="128" t="str">
        <f aca="false">IFERROR(stern!J66/GAMSstern!J66,"")</f>
        <v/>
      </c>
      <c r="L66" s="128" t="str">
        <f aca="false">IFERROR(stern!K66/GAMSstern!K66,"")</f>
        <v/>
      </c>
      <c r="M66" s="128" t="str">
        <f aca="false">IFERROR(stern!L66/GAMSstern!L66,"")</f>
        <v/>
      </c>
      <c r="N66" s="128" t="str">
        <f aca="false">IFERROR(stern!M66/GAMSstern!M66,"")</f>
        <v/>
      </c>
      <c r="O66" s="128" t="str">
        <f aca="false">IFERROR(stern!N66/GAMSstern!N66,"")</f>
        <v/>
      </c>
      <c r="P66" s="128" t="str">
        <f aca="false">IFERROR(stern!O66/GAMSstern!O66,"")</f>
        <v/>
      </c>
      <c r="Q66" s="128" t="str">
        <f aca="false">IFERROR(stern!P66/GAMSstern!P66,"")</f>
        <v/>
      </c>
      <c r="R66" s="128" t="str">
        <f aca="false">IFERROR(stern!Q66/GAMSstern!Q66,"")</f>
        <v/>
      </c>
      <c r="S66" s="128" t="str">
        <f aca="false">IFERROR(stern!R66/GAMSstern!R66,"")</f>
        <v/>
      </c>
      <c r="T66" s="128" t="str">
        <f aca="false">IFERROR(stern!S66/GAMSstern!S66,"")</f>
        <v/>
      </c>
      <c r="U66" s="128" t="str">
        <f aca="false">IFERROR(stern!T66/GAMSstern!T66,"")</f>
        <v/>
      </c>
      <c r="V66" s="128" t="str">
        <f aca="false">IFERROR(stern!U66/GAMSstern!U66,"")</f>
        <v/>
      </c>
      <c r="W66" s="128" t="str">
        <f aca="false">IFERROR(stern!V66/GAMSstern!V66,"")</f>
        <v/>
      </c>
      <c r="X66" s="128" t="str">
        <f aca="false">IFERROR(stern!W66/GAMSstern!W66,"")</f>
        <v/>
      </c>
      <c r="Y66" s="128" t="str">
        <f aca="false">IFERROR(stern!X66/GAMSstern!X66,"")</f>
        <v/>
      </c>
      <c r="Z66" s="128" t="str">
        <f aca="false">IFERROR(stern!Y66/GAMSstern!Y66,"")</f>
        <v/>
      </c>
      <c r="AA66" s="128" t="str">
        <f aca="false">IFERROR(stern!Z66/GAMSstern!Z66,"")</f>
        <v/>
      </c>
      <c r="AB66" s="128" t="str">
        <f aca="false">IFERROR(stern!AA66/GAMSstern!AA66,"")</f>
        <v/>
      </c>
      <c r="AC66" s="128" t="str">
        <f aca="false">IFERROR(stern!AB66/GAMSstern!AB66,"")</f>
        <v/>
      </c>
      <c r="AD66" s="128" t="str">
        <f aca="false">IFERROR(stern!AC66/GAMSstern!AC66,"")</f>
        <v/>
      </c>
      <c r="AE66" s="128" t="str">
        <f aca="false">IFERROR(stern!AD66/GAMSstern!AD66,"")</f>
        <v/>
      </c>
      <c r="AF66" s="128" t="str">
        <f aca="false">IFERROR(stern!AE66/GAMSstern!AE66,"")</f>
        <v/>
      </c>
      <c r="AG66" s="128" t="str">
        <f aca="false">IFERROR(stern!AF66/GAMSstern!AF66,"")</f>
        <v/>
      </c>
      <c r="AH66" s="128" t="str">
        <f aca="false">IFERROR(stern!AG66/GAMSstern!AG66,"")</f>
        <v/>
      </c>
      <c r="AI66" s="128" t="str">
        <f aca="false">IFERROR(stern!AH66/GAMSstern!AH66,"")</f>
        <v/>
      </c>
      <c r="AJ66" s="128" t="str">
        <f aca="false">IFERROR(stern!AI66/GAMSstern!AI66,"")</f>
        <v/>
      </c>
      <c r="AK66" s="128" t="str">
        <f aca="false">IFERROR(stern!AJ66/GAMSstern!AJ66,"")</f>
        <v/>
      </c>
      <c r="AL66" s="128" t="str">
        <f aca="false">IFERROR(stern!AK66/GAMSstern!AK66,"")</f>
        <v/>
      </c>
      <c r="AM66" s="128" t="str">
        <f aca="false">IFERROR(stern!AL66/GAMSstern!AL66,"")</f>
        <v/>
      </c>
      <c r="AN66" s="128" t="str">
        <f aca="false">IFERROR(stern!AM66/GAMSstern!AM66,"")</f>
        <v/>
      </c>
      <c r="AO66" s="128" t="str">
        <f aca="false">IFERROR(stern!AN66/GAMSstern!AN66,"")</f>
        <v/>
      </c>
      <c r="AP66" s="128" t="str">
        <f aca="false">IFERROR(stern!AO66/GAMSstern!AO66,"")</f>
        <v/>
      </c>
      <c r="AQ66" s="128" t="str">
        <f aca="false">IFERROR(stern!AP66/GAMSstern!AP66,"")</f>
        <v/>
      </c>
      <c r="AR66" s="128" t="str">
        <f aca="false">IFERROR(stern!AQ66/GAMSstern!AQ66,"")</f>
        <v/>
      </c>
      <c r="AS66" s="128" t="str">
        <f aca="false">IFERROR(stern!AR66/GAMSstern!AR66,"")</f>
        <v/>
      </c>
      <c r="AT66" s="128" t="str">
        <f aca="false">IFERROR(stern!AS66/GAMSstern!AS66,"")</f>
        <v/>
      </c>
      <c r="AU66" s="128" t="str">
        <f aca="false">IFERROR(stern!AT66/GAMSstern!AT66,"")</f>
        <v/>
      </c>
      <c r="AV66" s="128" t="str">
        <f aca="false">IFERROR(stern!AU66/GAMSstern!AU66,"")</f>
        <v/>
      </c>
      <c r="AW66" s="128" t="str">
        <f aca="false">IFERROR(stern!AV66/GAMSstern!AV66,"")</f>
        <v/>
      </c>
      <c r="AX66" s="128" t="str">
        <f aca="false">IFERROR(stern!AW66/GAMSstern!AW66,"")</f>
        <v/>
      </c>
      <c r="AY66" s="128" t="str">
        <f aca="false">IFERROR(stern!AX66/GAMSstern!AX66,"")</f>
        <v/>
      </c>
      <c r="AZ66" s="128" t="str">
        <f aca="false">IFERROR(stern!AY66/GAMSstern!AY66,"")</f>
        <v/>
      </c>
      <c r="BA66" s="128" t="str">
        <f aca="false">IFERROR(stern!AZ66/GAMSstern!AZ66,"")</f>
        <v/>
      </c>
      <c r="BB66" s="128" t="str">
        <f aca="false">IFERROR(stern!BA66/GAMSstern!BA66,"")</f>
        <v/>
      </c>
      <c r="BC66" s="128" t="str">
        <f aca="false">IFERROR(stern!BB66/GAMSstern!BB66,"")</f>
        <v/>
      </c>
      <c r="BD66" s="128" t="str">
        <f aca="false">IFERROR(stern!BC66/GAMSstern!BC66,"")</f>
        <v/>
      </c>
      <c r="BE66" s="128" t="str">
        <f aca="false">IFERROR(stern!BD66/GAMSstern!BD66,"")</f>
        <v/>
      </c>
      <c r="BF66" s="128" t="str">
        <f aca="false">IFERROR(stern!BE66/GAMSstern!BE66,"")</f>
        <v/>
      </c>
      <c r="BG66" s="128" t="str">
        <f aca="false">IFERROR(stern!BF66/GAMSstern!BF66,"")</f>
        <v/>
      </c>
      <c r="BH66" s="128" t="str">
        <f aca="false">IFERROR(stern!BG66/GAMSstern!BG66,"")</f>
        <v/>
      </c>
      <c r="BI66" s="128" t="str">
        <f aca="false">IFERROR(stern!BH66/GAMSstern!BH66,"")</f>
        <v/>
      </c>
      <c r="BJ66" s="128" t="str">
        <f aca="false">IFERROR(stern!BI66/GAMSstern!BI66,"")</f>
        <v/>
      </c>
    </row>
    <row r="67" customFormat="false" ht="12.75" hidden="false" customHeight="false" outlineLevel="0" collapsed="false">
      <c r="A67" s="0" t="str">
        <f aca="false">stern!A67</f>
        <v>      Atmosphere to biosphere/shallow oceans (b12)</v>
      </c>
      <c r="B67" s="0" t="str">
        <f aca="false">GAMSbase!A67</f>
        <v>AtB b12</v>
      </c>
      <c r="C67" s="128" t="n">
        <f aca="false">IFERROR(stern!B67/GAMSstern!B67,"")</f>
        <v>1</v>
      </c>
      <c r="D67" s="128" t="str">
        <f aca="false">IFERROR(stern!C67/GAMSstern!C67,"")</f>
        <v/>
      </c>
      <c r="E67" s="128" t="str">
        <f aca="false">IFERROR(stern!D67/GAMSstern!D67,"")</f>
        <v/>
      </c>
      <c r="F67" s="128" t="str">
        <f aca="false">IFERROR(stern!E67/GAMSstern!E67,"")</f>
        <v/>
      </c>
      <c r="G67" s="128" t="str">
        <f aca="false">IFERROR(stern!F67/GAMSstern!F67,"")</f>
        <v/>
      </c>
      <c r="H67" s="128" t="str">
        <f aca="false">IFERROR(stern!G67/GAMSstern!G67,"")</f>
        <v/>
      </c>
      <c r="I67" s="128" t="str">
        <f aca="false">IFERROR(stern!H67/GAMSstern!H67,"")</f>
        <v/>
      </c>
      <c r="J67" s="128" t="str">
        <f aca="false">IFERROR(stern!I67/GAMSstern!I67,"")</f>
        <v/>
      </c>
      <c r="K67" s="128" t="str">
        <f aca="false">IFERROR(stern!J67/GAMSstern!J67,"")</f>
        <v/>
      </c>
      <c r="L67" s="128" t="str">
        <f aca="false">IFERROR(stern!K67/GAMSstern!K67,"")</f>
        <v/>
      </c>
      <c r="M67" s="128" t="str">
        <f aca="false">IFERROR(stern!L67/GAMSstern!L67,"")</f>
        <v/>
      </c>
      <c r="N67" s="128" t="str">
        <f aca="false">IFERROR(stern!M67/GAMSstern!M67,"")</f>
        <v/>
      </c>
      <c r="O67" s="128" t="str">
        <f aca="false">IFERROR(stern!N67/GAMSstern!N67,"")</f>
        <v/>
      </c>
      <c r="P67" s="128" t="str">
        <f aca="false">IFERROR(stern!O67/GAMSstern!O67,"")</f>
        <v/>
      </c>
      <c r="Q67" s="128" t="str">
        <f aca="false">IFERROR(stern!P67/GAMSstern!P67,"")</f>
        <v/>
      </c>
      <c r="R67" s="128" t="str">
        <f aca="false">IFERROR(stern!Q67/GAMSstern!Q67,"")</f>
        <v/>
      </c>
      <c r="S67" s="128" t="str">
        <f aca="false">IFERROR(stern!R67/GAMSstern!R67,"")</f>
        <v/>
      </c>
      <c r="T67" s="128" t="str">
        <f aca="false">IFERROR(stern!S67/GAMSstern!S67,"")</f>
        <v/>
      </c>
      <c r="U67" s="128" t="str">
        <f aca="false">IFERROR(stern!T67/GAMSstern!T67,"")</f>
        <v/>
      </c>
      <c r="V67" s="128" t="str">
        <f aca="false">IFERROR(stern!U67/GAMSstern!U67,"")</f>
        <v/>
      </c>
      <c r="W67" s="128" t="str">
        <f aca="false">IFERROR(stern!V67/GAMSstern!V67,"")</f>
        <v/>
      </c>
      <c r="X67" s="128" t="str">
        <f aca="false">IFERROR(stern!W67/GAMSstern!W67,"")</f>
        <v/>
      </c>
      <c r="Y67" s="128" t="str">
        <f aca="false">IFERROR(stern!X67/GAMSstern!X67,"")</f>
        <v/>
      </c>
      <c r="Z67" s="128" t="str">
        <f aca="false">IFERROR(stern!Y67/GAMSstern!Y67,"")</f>
        <v/>
      </c>
      <c r="AA67" s="128" t="str">
        <f aca="false">IFERROR(stern!Z67/GAMSstern!Z67,"")</f>
        <v/>
      </c>
      <c r="AB67" s="128" t="str">
        <f aca="false">IFERROR(stern!AA67/GAMSstern!AA67,"")</f>
        <v/>
      </c>
      <c r="AC67" s="128" t="str">
        <f aca="false">IFERROR(stern!AB67/GAMSstern!AB67,"")</f>
        <v/>
      </c>
      <c r="AD67" s="128" t="str">
        <f aca="false">IFERROR(stern!AC67/GAMSstern!AC67,"")</f>
        <v/>
      </c>
      <c r="AE67" s="128" t="str">
        <f aca="false">IFERROR(stern!AD67/GAMSstern!AD67,"")</f>
        <v/>
      </c>
      <c r="AF67" s="128" t="str">
        <f aca="false">IFERROR(stern!AE67/GAMSstern!AE67,"")</f>
        <v/>
      </c>
      <c r="AG67" s="128" t="str">
        <f aca="false">IFERROR(stern!AF67/GAMSstern!AF67,"")</f>
        <v/>
      </c>
      <c r="AH67" s="128" t="str">
        <f aca="false">IFERROR(stern!AG67/GAMSstern!AG67,"")</f>
        <v/>
      </c>
      <c r="AI67" s="128" t="str">
        <f aca="false">IFERROR(stern!AH67/GAMSstern!AH67,"")</f>
        <v/>
      </c>
      <c r="AJ67" s="128" t="str">
        <f aca="false">IFERROR(stern!AI67/GAMSstern!AI67,"")</f>
        <v/>
      </c>
      <c r="AK67" s="128" t="str">
        <f aca="false">IFERROR(stern!AJ67/GAMSstern!AJ67,"")</f>
        <v/>
      </c>
      <c r="AL67" s="128" t="str">
        <f aca="false">IFERROR(stern!AK67/GAMSstern!AK67,"")</f>
        <v/>
      </c>
      <c r="AM67" s="128" t="str">
        <f aca="false">IFERROR(stern!AL67/GAMSstern!AL67,"")</f>
        <v/>
      </c>
      <c r="AN67" s="128" t="str">
        <f aca="false">IFERROR(stern!AM67/GAMSstern!AM67,"")</f>
        <v/>
      </c>
      <c r="AO67" s="128" t="str">
        <f aca="false">IFERROR(stern!AN67/GAMSstern!AN67,"")</f>
        <v/>
      </c>
      <c r="AP67" s="128" t="str">
        <f aca="false">IFERROR(stern!AO67/GAMSstern!AO67,"")</f>
        <v/>
      </c>
      <c r="AQ67" s="128" t="str">
        <f aca="false">IFERROR(stern!AP67/GAMSstern!AP67,"")</f>
        <v/>
      </c>
      <c r="AR67" s="128" t="str">
        <f aca="false">IFERROR(stern!AQ67/GAMSstern!AQ67,"")</f>
        <v/>
      </c>
      <c r="AS67" s="128" t="str">
        <f aca="false">IFERROR(stern!AR67/GAMSstern!AR67,"")</f>
        <v/>
      </c>
      <c r="AT67" s="128" t="str">
        <f aca="false">IFERROR(stern!AS67/GAMSstern!AS67,"")</f>
        <v/>
      </c>
      <c r="AU67" s="128" t="str">
        <f aca="false">IFERROR(stern!AT67/GAMSstern!AT67,"")</f>
        <v/>
      </c>
      <c r="AV67" s="128" t="str">
        <f aca="false">IFERROR(stern!AU67/GAMSstern!AU67,"")</f>
        <v/>
      </c>
      <c r="AW67" s="128" t="str">
        <f aca="false">IFERROR(stern!AV67/GAMSstern!AV67,"")</f>
        <v/>
      </c>
      <c r="AX67" s="128" t="str">
        <f aca="false">IFERROR(stern!AW67/GAMSstern!AW67,"")</f>
        <v/>
      </c>
      <c r="AY67" s="128" t="str">
        <f aca="false">IFERROR(stern!AX67/GAMSstern!AX67,"")</f>
        <v/>
      </c>
      <c r="AZ67" s="128" t="str">
        <f aca="false">IFERROR(stern!AY67/GAMSstern!AY67,"")</f>
        <v/>
      </c>
      <c r="BA67" s="128" t="str">
        <f aca="false">IFERROR(stern!AZ67/GAMSstern!AZ67,"")</f>
        <v/>
      </c>
      <c r="BB67" s="128" t="str">
        <f aca="false">IFERROR(stern!BA67/GAMSstern!BA67,"")</f>
        <v/>
      </c>
      <c r="BC67" s="128" t="str">
        <f aca="false">IFERROR(stern!BB67/GAMSstern!BB67,"")</f>
        <v/>
      </c>
      <c r="BD67" s="128" t="str">
        <f aca="false">IFERROR(stern!BC67/GAMSstern!BC67,"")</f>
        <v/>
      </c>
      <c r="BE67" s="128" t="str">
        <f aca="false">IFERROR(stern!BD67/GAMSstern!BD67,"")</f>
        <v/>
      </c>
      <c r="BF67" s="128" t="str">
        <f aca="false">IFERROR(stern!BE67/GAMSstern!BE67,"")</f>
        <v/>
      </c>
      <c r="BG67" s="128" t="str">
        <f aca="false">IFERROR(stern!BF67/GAMSstern!BF67,"")</f>
        <v/>
      </c>
      <c r="BH67" s="128" t="str">
        <f aca="false">IFERROR(stern!BG67/GAMSstern!BG67,"")</f>
        <v/>
      </c>
      <c r="BI67" s="128" t="str">
        <f aca="false">IFERROR(stern!BH67/GAMSstern!BH67,"")</f>
        <v/>
      </c>
      <c r="BJ67" s="128" t="str">
        <f aca="false">IFERROR(stern!BI67/GAMSstern!BI67,"")</f>
        <v/>
      </c>
    </row>
    <row r="68" customFormat="false" ht="12.75" hidden="false" customHeight="false" outlineLevel="0" collapsed="false">
      <c r="A68" s="0" t="str">
        <f aca="false">stern!A68</f>
        <v>      Biosphere/shallow oceans to B/SO (b22)</v>
      </c>
      <c r="B68" s="0" t="str">
        <f aca="false">GAMSbase!A68</f>
        <v>BtB b22</v>
      </c>
      <c r="C68" s="128" t="n">
        <f aca="false">IFERROR(stern!B68/GAMSstern!B68,"")</f>
        <v>1.00000000001158</v>
      </c>
      <c r="D68" s="128" t="str">
        <f aca="false">IFERROR(stern!C68/GAMSstern!C68,"")</f>
        <v/>
      </c>
      <c r="E68" s="128" t="str">
        <f aca="false">IFERROR(stern!D68/GAMSstern!D68,"")</f>
        <v/>
      </c>
      <c r="F68" s="128" t="str">
        <f aca="false">IFERROR(stern!E68/GAMSstern!E68,"")</f>
        <v/>
      </c>
      <c r="G68" s="128" t="str">
        <f aca="false">IFERROR(stern!F68/GAMSstern!F68,"")</f>
        <v/>
      </c>
      <c r="H68" s="128" t="str">
        <f aca="false">IFERROR(stern!G68/GAMSstern!G68,"")</f>
        <v/>
      </c>
      <c r="I68" s="128" t="str">
        <f aca="false">IFERROR(stern!H68/GAMSstern!H68,"")</f>
        <v/>
      </c>
      <c r="J68" s="128" t="str">
        <f aca="false">IFERROR(stern!I68/GAMSstern!I68,"")</f>
        <v/>
      </c>
      <c r="K68" s="128" t="str">
        <f aca="false">IFERROR(stern!J68/GAMSstern!J68,"")</f>
        <v/>
      </c>
      <c r="L68" s="128" t="str">
        <f aca="false">IFERROR(stern!K68/GAMSstern!K68,"")</f>
        <v/>
      </c>
      <c r="M68" s="128" t="str">
        <f aca="false">IFERROR(stern!L68/GAMSstern!L68,"")</f>
        <v/>
      </c>
      <c r="N68" s="128" t="str">
        <f aca="false">IFERROR(stern!M68/GAMSstern!M68,"")</f>
        <v/>
      </c>
      <c r="O68" s="128" t="str">
        <f aca="false">IFERROR(stern!N68/GAMSstern!N68,"")</f>
        <v/>
      </c>
      <c r="P68" s="128" t="str">
        <f aca="false">IFERROR(stern!O68/GAMSstern!O68,"")</f>
        <v/>
      </c>
      <c r="Q68" s="128" t="str">
        <f aca="false">IFERROR(stern!P68/GAMSstern!P68,"")</f>
        <v/>
      </c>
      <c r="R68" s="128" t="str">
        <f aca="false">IFERROR(stern!Q68/GAMSstern!Q68,"")</f>
        <v/>
      </c>
      <c r="S68" s="128" t="str">
        <f aca="false">IFERROR(stern!R68/GAMSstern!R68,"")</f>
        <v/>
      </c>
      <c r="T68" s="128" t="str">
        <f aca="false">IFERROR(stern!S68/GAMSstern!S68,"")</f>
        <v/>
      </c>
      <c r="U68" s="128" t="str">
        <f aca="false">IFERROR(stern!T68/GAMSstern!T68,"")</f>
        <v/>
      </c>
      <c r="V68" s="128" t="str">
        <f aca="false">IFERROR(stern!U68/GAMSstern!U68,"")</f>
        <v/>
      </c>
      <c r="W68" s="128" t="str">
        <f aca="false">IFERROR(stern!V68/GAMSstern!V68,"")</f>
        <v/>
      </c>
      <c r="X68" s="128" t="str">
        <f aca="false">IFERROR(stern!W68/GAMSstern!W68,"")</f>
        <v/>
      </c>
      <c r="Y68" s="128" t="str">
        <f aca="false">IFERROR(stern!X68/GAMSstern!X68,"")</f>
        <v/>
      </c>
      <c r="Z68" s="128" t="str">
        <f aca="false">IFERROR(stern!Y68/GAMSstern!Y68,"")</f>
        <v/>
      </c>
      <c r="AA68" s="128" t="str">
        <f aca="false">IFERROR(stern!Z68/GAMSstern!Z68,"")</f>
        <v/>
      </c>
      <c r="AB68" s="128" t="str">
        <f aca="false">IFERROR(stern!AA68/GAMSstern!AA68,"")</f>
        <v/>
      </c>
      <c r="AC68" s="128" t="str">
        <f aca="false">IFERROR(stern!AB68/GAMSstern!AB68,"")</f>
        <v/>
      </c>
      <c r="AD68" s="128" t="str">
        <f aca="false">IFERROR(stern!AC68/GAMSstern!AC68,"")</f>
        <v/>
      </c>
      <c r="AE68" s="128" t="str">
        <f aca="false">IFERROR(stern!AD68/GAMSstern!AD68,"")</f>
        <v/>
      </c>
      <c r="AF68" s="128" t="str">
        <f aca="false">IFERROR(stern!AE68/GAMSstern!AE68,"")</f>
        <v/>
      </c>
      <c r="AG68" s="128" t="str">
        <f aca="false">IFERROR(stern!AF68/GAMSstern!AF68,"")</f>
        <v/>
      </c>
      <c r="AH68" s="128" t="str">
        <f aca="false">IFERROR(stern!AG68/GAMSstern!AG68,"")</f>
        <v/>
      </c>
      <c r="AI68" s="128" t="str">
        <f aca="false">IFERROR(stern!AH68/GAMSstern!AH68,"")</f>
        <v/>
      </c>
      <c r="AJ68" s="128" t="str">
        <f aca="false">IFERROR(stern!AI68/GAMSstern!AI68,"")</f>
        <v/>
      </c>
      <c r="AK68" s="128" t="str">
        <f aca="false">IFERROR(stern!AJ68/GAMSstern!AJ68,"")</f>
        <v/>
      </c>
      <c r="AL68" s="128" t="str">
        <f aca="false">IFERROR(stern!AK68/GAMSstern!AK68,"")</f>
        <v/>
      </c>
      <c r="AM68" s="128" t="str">
        <f aca="false">IFERROR(stern!AL68/GAMSstern!AL68,"")</f>
        <v/>
      </c>
      <c r="AN68" s="128" t="str">
        <f aca="false">IFERROR(stern!AM68/GAMSstern!AM68,"")</f>
        <v/>
      </c>
      <c r="AO68" s="128" t="str">
        <f aca="false">IFERROR(stern!AN68/GAMSstern!AN68,"")</f>
        <v/>
      </c>
      <c r="AP68" s="128" t="str">
        <f aca="false">IFERROR(stern!AO68/GAMSstern!AO68,"")</f>
        <v/>
      </c>
      <c r="AQ68" s="128" t="str">
        <f aca="false">IFERROR(stern!AP68/GAMSstern!AP68,"")</f>
        <v/>
      </c>
      <c r="AR68" s="128" t="str">
        <f aca="false">IFERROR(stern!AQ68/GAMSstern!AQ68,"")</f>
        <v/>
      </c>
      <c r="AS68" s="128" t="str">
        <f aca="false">IFERROR(stern!AR68/GAMSstern!AR68,"")</f>
        <v/>
      </c>
      <c r="AT68" s="128" t="str">
        <f aca="false">IFERROR(stern!AS68/GAMSstern!AS68,"")</f>
        <v/>
      </c>
      <c r="AU68" s="128" t="str">
        <f aca="false">IFERROR(stern!AT68/GAMSstern!AT68,"")</f>
        <v/>
      </c>
      <c r="AV68" s="128" t="str">
        <f aca="false">IFERROR(stern!AU68/GAMSstern!AU68,"")</f>
        <v/>
      </c>
      <c r="AW68" s="128" t="str">
        <f aca="false">IFERROR(stern!AV68/GAMSstern!AV68,"")</f>
        <v/>
      </c>
      <c r="AX68" s="128" t="str">
        <f aca="false">IFERROR(stern!AW68/GAMSstern!AW68,"")</f>
        <v/>
      </c>
      <c r="AY68" s="128" t="str">
        <f aca="false">IFERROR(stern!AX68/GAMSstern!AX68,"")</f>
        <v/>
      </c>
      <c r="AZ68" s="128" t="str">
        <f aca="false">IFERROR(stern!AY68/GAMSstern!AY68,"")</f>
        <v/>
      </c>
      <c r="BA68" s="128" t="str">
        <f aca="false">IFERROR(stern!AZ68/GAMSstern!AZ68,"")</f>
        <v/>
      </c>
      <c r="BB68" s="128" t="str">
        <f aca="false">IFERROR(stern!BA68/GAMSstern!BA68,"")</f>
        <v/>
      </c>
      <c r="BC68" s="128" t="str">
        <f aca="false">IFERROR(stern!BB68/GAMSstern!BB68,"")</f>
        <v/>
      </c>
      <c r="BD68" s="128" t="str">
        <f aca="false">IFERROR(stern!BC68/GAMSstern!BC68,"")</f>
        <v/>
      </c>
      <c r="BE68" s="128" t="str">
        <f aca="false">IFERROR(stern!BD68/GAMSstern!BD68,"")</f>
        <v/>
      </c>
      <c r="BF68" s="128" t="str">
        <f aca="false">IFERROR(stern!BE68/GAMSstern!BE68,"")</f>
        <v/>
      </c>
      <c r="BG68" s="128" t="str">
        <f aca="false">IFERROR(stern!BF68/GAMSstern!BF68,"")</f>
        <v/>
      </c>
      <c r="BH68" s="128" t="str">
        <f aca="false">IFERROR(stern!BG68/GAMSstern!BG68,"")</f>
        <v/>
      </c>
      <c r="BI68" s="128" t="str">
        <f aca="false">IFERROR(stern!BH68/GAMSstern!BH68,"")</f>
        <v/>
      </c>
      <c r="BJ68" s="128" t="str">
        <f aca="false">IFERROR(stern!BI68/GAMSstern!BI68,"")</f>
        <v/>
      </c>
    </row>
    <row r="69" customFormat="false" ht="12.75" hidden="false" customHeight="false" outlineLevel="0" collapsed="false">
      <c r="A69" s="0" t="str">
        <f aca="false">stern!A69</f>
        <v>      Deep oceans to biosphere/shallow oceans (b32)</v>
      </c>
      <c r="B69" s="0" t="str">
        <f aca="false">GAMSbase!A69</f>
        <v>DtB b32</v>
      </c>
      <c r="C69" s="128" t="n">
        <f aca="false">IFERROR(stern!B69/GAMSstern!B69,"")</f>
        <v>1</v>
      </c>
      <c r="D69" s="128" t="str">
        <f aca="false">IFERROR(stern!C69/GAMSstern!C69,"")</f>
        <v/>
      </c>
      <c r="E69" s="128" t="str">
        <f aca="false">IFERROR(stern!D69/GAMSstern!D69,"")</f>
        <v/>
      </c>
      <c r="F69" s="128" t="str">
        <f aca="false">IFERROR(stern!E69/GAMSstern!E69,"")</f>
        <v/>
      </c>
      <c r="G69" s="128" t="str">
        <f aca="false">IFERROR(stern!F69/GAMSstern!F69,"")</f>
        <v/>
      </c>
      <c r="H69" s="128" t="str">
        <f aca="false">IFERROR(stern!G69/GAMSstern!G69,"")</f>
        <v/>
      </c>
      <c r="I69" s="128" t="str">
        <f aca="false">IFERROR(stern!H69/GAMSstern!H69,"")</f>
        <v/>
      </c>
      <c r="J69" s="128" t="str">
        <f aca="false">IFERROR(stern!I69/GAMSstern!I69,"")</f>
        <v/>
      </c>
      <c r="K69" s="128" t="str">
        <f aca="false">IFERROR(stern!J69/GAMSstern!J69,"")</f>
        <v/>
      </c>
      <c r="L69" s="128" t="str">
        <f aca="false">IFERROR(stern!K69/GAMSstern!K69,"")</f>
        <v/>
      </c>
      <c r="M69" s="128" t="str">
        <f aca="false">IFERROR(stern!L69/GAMSstern!L69,"")</f>
        <v/>
      </c>
      <c r="N69" s="128" t="str">
        <f aca="false">IFERROR(stern!M69/GAMSstern!M69,"")</f>
        <v/>
      </c>
      <c r="O69" s="128" t="str">
        <f aca="false">IFERROR(stern!N69/GAMSstern!N69,"")</f>
        <v/>
      </c>
      <c r="P69" s="128" t="str">
        <f aca="false">IFERROR(stern!O69/GAMSstern!O69,"")</f>
        <v/>
      </c>
      <c r="Q69" s="128" t="str">
        <f aca="false">IFERROR(stern!P69/GAMSstern!P69,"")</f>
        <v/>
      </c>
      <c r="R69" s="128" t="str">
        <f aca="false">IFERROR(stern!Q69/GAMSstern!Q69,"")</f>
        <v/>
      </c>
      <c r="S69" s="128" t="str">
        <f aca="false">IFERROR(stern!R69/GAMSstern!R69,"")</f>
        <v/>
      </c>
      <c r="T69" s="128" t="str">
        <f aca="false">IFERROR(stern!S69/GAMSstern!S69,"")</f>
        <v/>
      </c>
      <c r="U69" s="128" t="str">
        <f aca="false">IFERROR(stern!T69/GAMSstern!T69,"")</f>
        <v/>
      </c>
      <c r="V69" s="128" t="str">
        <f aca="false">IFERROR(stern!U69/GAMSstern!U69,"")</f>
        <v/>
      </c>
      <c r="W69" s="128" t="str">
        <f aca="false">IFERROR(stern!V69/GAMSstern!V69,"")</f>
        <v/>
      </c>
      <c r="X69" s="128" t="str">
        <f aca="false">IFERROR(stern!W69/GAMSstern!W69,"")</f>
        <v/>
      </c>
      <c r="Y69" s="128" t="str">
        <f aca="false">IFERROR(stern!X69/GAMSstern!X69,"")</f>
        <v/>
      </c>
      <c r="Z69" s="128" t="str">
        <f aca="false">IFERROR(stern!Y69/GAMSstern!Y69,"")</f>
        <v/>
      </c>
      <c r="AA69" s="128" t="str">
        <f aca="false">IFERROR(stern!Z69/GAMSstern!Z69,"")</f>
        <v/>
      </c>
      <c r="AB69" s="128" t="str">
        <f aca="false">IFERROR(stern!AA69/GAMSstern!AA69,"")</f>
        <v/>
      </c>
      <c r="AC69" s="128" t="str">
        <f aca="false">IFERROR(stern!AB69/GAMSstern!AB69,"")</f>
        <v/>
      </c>
      <c r="AD69" s="128" t="str">
        <f aca="false">IFERROR(stern!AC69/GAMSstern!AC69,"")</f>
        <v/>
      </c>
      <c r="AE69" s="128" t="str">
        <f aca="false">IFERROR(stern!AD69/GAMSstern!AD69,"")</f>
        <v/>
      </c>
      <c r="AF69" s="128" t="str">
        <f aca="false">IFERROR(stern!AE69/GAMSstern!AE69,"")</f>
        <v/>
      </c>
      <c r="AG69" s="128" t="str">
        <f aca="false">IFERROR(stern!AF69/GAMSstern!AF69,"")</f>
        <v/>
      </c>
      <c r="AH69" s="128" t="str">
        <f aca="false">IFERROR(stern!AG69/GAMSstern!AG69,"")</f>
        <v/>
      </c>
      <c r="AI69" s="128" t="str">
        <f aca="false">IFERROR(stern!AH69/GAMSstern!AH69,"")</f>
        <v/>
      </c>
      <c r="AJ69" s="128" t="str">
        <f aca="false">IFERROR(stern!AI69/GAMSstern!AI69,"")</f>
        <v/>
      </c>
      <c r="AK69" s="128" t="str">
        <f aca="false">IFERROR(stern!AJ69/GAMSstern!AJ69,"")</f>
        <v/>
      </c>
      <c r="AL69" s="128" t="str">
        <f aca="false">IFERROR(stern!AK69/GAMSstern!AK69,"")</f>
        <v/>
      </c>
      <c r="AM69" s="128" t="str">
        <f aca="false">IFERROR(stern!AL69/GAMSstern!AL69,"")</f>
        <v/>
      </c>
      <c r="AN69" s="128" t="str">
        <f aca="false">IFERROR(stern!AM69/GAMSstern!AM69,"")</f>
        <v/>
      </c>
      <c r="AO69" s="128" t="str">
        <f aca="false">IFERROR(stern!AN69/GAMSstern!AN69,"")</f>
        <v/>
      </c>
      <c r="AP69" s="128" t="str">
        <f aca="false">IFERROR(stern!AO69/GAMSstern!AO69,"")</f>
        <v/>
      </c>
      <c r="AQ69" s="128" t="str">
        <f aca="false">IFERROR(stern!AP69/GAMSstern!AP69,"")</f>
        <v/>
      </c>
      <c r="AR69" s="128" t="str">
        <f aca="false">IFERROR(stern!AQ69/GAMSstern!AQ69,"")</f>
        <v/>
      </c>
      <c r="AS69" s="128" t="str">
        <f aca="false">IFERROR(stern!AR69/GAMSstern!AR69,"")</f>
        <v/>
      </c>
      <c r="AT69" s="128" t="str">
        <f aca="false">IFERROR(stern!AS69/GAMSstern!AS69,"")</f>
        <v/>
      </c>
      <c r="AU69" s="128" t="str">
        <f aca="false">IFERROR(stern!AT69/GAMSstern!AT69,"")</f>
        <v/>
      </c>
      <c r="AV69" s="128" t="str">
        <f aca="false">IFERROR(stern!AU69/GAMSstern!AU69,"")</f>
        <v/>
      </c>
      <c r="AW69" s="128" t="str">
        <f aca="false">IFERROR(stern!AV69/GAMSstern!AV69,"")</f>
        <v/>
      </c>
      <c r="AX69" s="128" t="str">
        <f aca="false">IFERROR(stern!AW69/GAMSstern!AW69,"")</f>
        <v/>
      </c>
      <c r="AY69" s="128" t="str">
        <f aca="false">IFERROR(stern!AX69/GAMSstern!AX69,"")</f>
        <v/>
      </c>
      <c r="AZ69" s="128" t="str">
        <f aca="false">IFERROR(stern!AY69/GAMSstern!AY69,"")</f>
        <v/>
      </c>
      <c r="BA69" s="128" t="str">
        <f aca="false">IFERROR(stern!AZ69/GAMSstern!AZ69,"")</f>
        <v/>
      </c>
      <c r="BB69" s="128" t="str">
        <f aca="false">IFERROR(stern!BA69/GAMSstern!BA69,"")</f>
        <v/>
      </c>
      <c r="BC69" s="128" t="str">
        <f aca="false">IFERROR(stern!BB69/GAMSstern!BB69,"")</f>
        <v/>
      </c>
      <c r="BD69" s="128" t="str">
        <f aca="false">IFERROR(stern!BC69/GAMSstern!BC69,"")</f>
        <v/>
      </c>
      <c r="BE69" s="128" t="str">
        <f aca="false">IFERROR(stern!BD69/GAMSstern!BD69,"")</f>
        <v/>
      </c>
      <c r="BF69" s="128" t="str">
        <f aca="false">IFERROR(stern!BE69/GAMSstern!BE69,"")</f>
        <v/>
      </c>
      <c r="BG69" s="128" t="str">
        <f aca="false">IFERROR(stern!BF69/GAMSstern!BF69,"")</f>
        <v/>
      </c>
      <c r="BH69" s="128" t="str">
        <f aca="false">IFERROR(stern!BG69/GAMSstern!BG69,"")</f>
        <v/>
      </c>
      <c r="BI69" s="128" t="str">
        <f aca="false">IFERROR(stern!BH69/GAMSstern!BH69,"")</f>
        <v/>
      </c>
      <c r="BJ69" s="128" t="str">
        <f aca="false">IFERROR(stern!BI69/GAMSstern!BI69,"")</f>
        <v/>
      </c>
    </row>
    <row r="70" customFormat="false" ht="12.75" hidden="false" customHeight="false" outlineLevel="0" collapsed="false">
      <c r="A70" s="0" t="str">
        <f aca="false">stern!A70</f>
        <v>      Biosphere/shallow oceans to deep oceans (b23)</v>
      </c>
      <c r="B70" s="0" t="str">
        <f aca="false">GAMSbase!A70</f>
        <v>BtD b23</v>
      </c>
      <c r="C70" s="128" t="n">
        <f aca="false">IFERROR(stern!B70/GAMSstern!B70,"")</f>
        <v>1</v>
      </c>
      <c r="D70" s="128" t="str">
        <f aca="false">IFERROR(stern!C70/GAMSstern!C70,"")</f>
        <v/>
      </c>
      <c r="E70" s="128" t="str">
        <f aca="false">IFERROR(stern!D70/GAMSstern!D70,"")</f>
        <v/>
      </c>
      <c r="F70" s="128" t="str">
        <f aca="false">IFERROR(stern!E70/GAMSstern!E70,"")</f>
        <v/>
      </c>
      <c r="G70" s="128" t="str">
        <f aca="false">IFERROR(stern!F70/GAMSstern!F70,"")</f>
        <v/>
      </c>
      <c r="H70" s="128" t="str">
        <f aca="false">IFERROR(stern!G70/GAMSstern!G70,"")</f>
        <v/>
      </c>
      <c r="I70" s="128" t="str">
        <f aca="false">IFERROR(stern!H70/GAMSstern!H70,"")</f>
        <v/>
      </c>
      <c r="J70" s="128" t="str">
        <f aca="false">IFERROR(stern!I70/GAMSstern!I70,"")</f>
        <v/>
      </c>
      <c r="K70" s="128" t="str">
        <f aca="false">IFERROR(stern!J70/GAMSstern!J70,"")</f>
        <v/>
      </c>
      <c r="L70" s="128" t="str">
        <f aca="false">IFERROR(stern!K70/GAMSstern!K70,"")</f>
        <v/>
      </c>
      <c r="M70" s="128" t="str">
        <f aca="false">IFERROR(stern!L70/GAMSstern!L70,"")</f>
        <v/>
      </c>
      <c r="N70" s="128" t="str">
        <f aca="false">IFERROR(stern!M70/GAMSstern!M70,"")</f>
        <v/>
      </c>
      <c r="O70" s="128" t="str">
        <f aca="false">IFERROR(stern!N70/GAMSstern!N70,"")</f>
        <v/>
      </c>
      <c r="P70" s="128" t="str">
        <f aca="false">IFERROR(stern!O70/GAMSstern!O70,"")</f>
        <v/>
      </c>
      <c r="Q70" s="128" t="str">
        <f aca="false">IFERROR(stern!P70/GAMSstern!P70,"")</f>
        <v/>
      </c>
      <c r="R70" s="128" t="str">
        <f aca="false">IFERROR(stern!Q70/GAMSstern!Q70,"")</f>
        <v/>
      </c>
      <c r="S70" s="128" t="str">
        <f aca="false">IFERROR(stern!R70/GAMSstern!R70,"")</f>
        <v/>
      </c>
      <c r="T70" s="128" t="str">
        <f aca="false">IFERROR(stern!S70/GAMSstern!S70,"")</f>
        <v/>
      </c>
      <c r="U70" s="128" t="str">
        <f aca="false">IFERROR(stern!T70/GAMSstern!T70,"")</f>
        <v/>
      </c>
      <c r="V70" s="128" t="str">
        <f aca="false">IFERROR(stern!U70/GAMSstern!U70,"")</f>
        <v/>
      </c>
      <c r="W70" s="128" t="str">
        <f aca="false">IFERROR(stern!V70/GAMSstern!V70,"")</f>
        <v/>
      </c>
      <c r="X70" s="128" t="str">
        <f aca="false">IFERROR(stern!W70/GAMSstern!W70,"")</f>
        <v/>
      </c>
      <c r="Y70" s="128" t="str">
        <f aca="false">IFERROR(stern!X70/GAMSstern!X70,"")</f>
        <v/>
      </c>
      <c r="Z70" s="128" t="str">
        <f aca="false">IFERROR(stern!Y70/GAMSstern!Y70,"")</f>
        <v/>
      </c>
      <c r="AA70" s="128" t="str">
        <f aca="false">IFERROR(stern!Z70/GAMSstern!Z70,"")</f>
        <v/>
      </c>
      <c r="AB70" s="128" t="str">
        <f aca="false">IFERROR(stern!AA70/GAMSstern!AA70,"")</f>
        <v/>
      </c>
      <c r="AC70" s="128" t="str">
        <f aca="false">IFERROR(stern!AB70/GAMSstern!AB70,"")</f>
        <v/>
      </c>
      <c r="AD70" s="128" t="str">
        <f aca="false">IFERROR(stern!AC70/GAMSstern!AC70,"")</f>
        <v/>
      </c>
      <c r="AE70" s="128" t="str">
        <f aca="false">IFERROR(stern!AD70/GAMSstern!AD70,"")</f>
        <v/>
      </c>
      <c r="AF70" s="128" t="str">
        <f aca="false">IFERROR(stern!AE70/GAMSstern!AE70,"")</f>
        <v/>
      </c>
      <c r="AG70" s="128" t="str">
        <f aca="false">IFERROR(stern!AF70/GAMSstern!AF70,"")</f>
        <v/>
      </c>
      <c r="AH70" s="128" t="str">
        <f aca="false">IFERROR(stern!AG70/GAMSstern!AG70,"")</f>
        <v/>
      </c>
      <c r="AI70" s="128" t="str">
        <f aca="false">IFERROR(stern!AH70/GAMSstern!AH70,"")</f>
        <v/>
      </c>
      <c r="AJ70" s="128" t="str">
        <f aca="false">IFERROR(stern!AI70/GAMSstern!AI70,"")</f>
        <v/>
      </c>
      <c r="AK70" s="128" t="str">
        <f aca="false">IFERROR(stern!AJ70/GAMSstern!AJ70,"")</f>
        <v/>
      </c>
      <c r="AL70" s="128" t="str">
        <f aca="false">IFERROR(stern!AK70/GAMSstern!AK70,"")</f>
        <v/>
      </c>
      <c r="AM70" s="128" t="str">
        <f aca="false">IFERROR(stern!AL70/GAMSstern!AL70,"")</f>
        <v/>
      </c>
      <c r="AN70" s="128" t="str">
        <f aca="false">IFERROR(stern!AM70/GAMSstern!AM70,"")</f>
        <v/>
      </c>
      <c r="AO70" s="128" t="str">
        <f aca="false">IFERROR(stern!AN70/GAMSstern!AN70,"")</f>
        <v/>
      </c>
      <c r="AP70" s="128" t="str">
        <f aca="false">IFERROR(stern!AO70/GAMSstern!AO70,"")</f>
        <v/>
      </c>
      <c r="AQ70" s="128" t="str">
        <f aca="false">IFERROR(stern!AP70/GAMSstern!AP70,"")</f>
        <v/>
      </c>
      <c r="AR70" s="128" t="str">
        <f aca="false">IFERROR(stern!AQ70/GAMSstern!AQ70,"")</f>
        <v/>
      </c>
      <c r="AS70" s="128" t="str">
        <f aca="false">IFERROR(stern!AR70/GAMSstern!AR70,"")</f>
        <v/>
      </c>
      <c r="AT70" s="128" t="str">
        <f aca="false">IFERROR(stern!AS70/GAMSstern!AS70,"")</f>
        <v/>
      </c>
      <c r="AU70" s="128" t="str">
        <f aca="false">IFERROR(stern!AT70/GAMSstern!AT70,"")</f>
        <v/>
      </c>
      <c r="AV70" s="128" t="str">
        <f aca="false">IFERROR(stern!AU70/GAMSstern!AU70,"")</f>
        <v/>
      </c>
      <c r="AW70" s="128" t="str">
        <f aca="false">IFERROR(stern!AV70/GAMSstern!AV70,"")</f>
        <v/>
      </c>
      <c r="AX70" s="128" t="str">
        <f aca="false">IFERROR(stern!AW70/GAMSstern!AW70,"")</f>
        <v/>
      </c>
      <c r="AY70" s="128" t="str">
        <f aca="false">IFERROR(stern!AX70/GAMSstern!AX70,"")</f>
        <v/>
      </c>
      <c r="AZ70" s="128" t="str">
        <f aca="false">IFERROR(stern!AY70/GAMSstern!AY70,"")</f>
        <v/>
      </c>
      <c r="BA70" s="128" t="str">
        <f aca="false">IFERROR(stern!AZ70/GAMSstern!AZ70,"")</f>
        <v/>
      </c>
      <c r="BB70" s="128" t="str">
        <f aca="false">IFERROR(stern!BA70/GAMSstern!BA70,"")</f>
        <v/>
      </c>
      <c r="BC70" s="128" t="str">
        <f aca="false">IFERROR(stern!BB70/GAMSstern!BB70,"")</f>
        <v/>
      </c>
      <c r="BD70" s="128" t="str">
        <f aca="false">IFERROR(stern!BC70/GAMSstern!BC70,"")</f>
        <v/>
      </c>
      <c r="BE70" s="128" t="str">
        <f aca="false">IFERROR(stern!BD70/GAMSstern!BD70,"")</f>
        <v/>
      </c>
      <c r="BF70" s="128" t="str">
        <f aca="false">IFERROR(stern!BE70/GAMSstern!BE70,"")</f>
        <v/>
      </c>
      <c r="BG70" s="128" t="str">
        <f aca="false">IFERROR(stern!BF70/GAMSstern!BF70,"")</f>
        <v/>
      </c>
      <c r="BH70" s="128" t="str">
        <f aca="false">IFERROR(stern!BG70/GAMSstern!BG70,"")</f>
        <v/>
      </c>
      <c r="BI70" s="128" t="str">
        <f aca="false">IFERROR(stern!BH70/GAMSstern!BH70,"")</f>
        <v/>
      </c>
      <c r="BJ70" s="128" t="str">
        <f aca="false">IFERROR(stern!BI70/GAMSstern!BI70,"")</f>
        <v/>
      </c>
    </row>
    <row r="71" customFormat="false" ht="12.75" hidden="false" customHeight="false" outlineLevel="0" collapsed="false">
      <c r="A71" s="0" t="str">
        <f aca="false">stern!A71</f>
        <v>      Deep oceans to deep oceans (b33)</v>
      </c>
      <c r="B71" s="0" t="str">
        <f aca="false">GAMSbase!A71</f>
        <v>DtD b33</v>
      </c>
      <c r="C71" s="128" t="n">
        <f aca="false">IFERROR(stern!B71/GAMSstern!B71,"")</f>
        <v>1</v>
      </c>
      <c r="D71" s="128" t="str">
        <f aca="false">IFERROR(stern!C71/GAMSstern!C71,"")</f>
        <v/>
      </c>
      <c r="E71" s="128" t="str">
        <f aca="false">IFERROR(stern!D71/GAMSstern!D71,"")</f>
        <v/>
      </c>
      <c r="F71" s="128" t="str">
        <f aca="false">IFERROR(stern!E71/GAMSstern!E71,"")</f>
        <v/>
      </c>
      <c r="G71" s="128" t="str">
        <f aca="false">IFERROR(stern!F71/GAMSstern!F71,"")</f>
        <v/>
      </c>
      <c r="H71" s="128" t="str">
        <f aca="false">IFERROR(stern!G71/GAMSstern!G71,"")</f>
        <v/>
      </c>
      <c r="I71" s="128" t="str">
        <f aca="false">IFERROR(stern!H71/GAMSstern!H71,"")</f>
        <v/>
      </c>
      <c r="J71" s="128" t="str">
        <f aca="false">IFERROR(stern!I71/GAMSstern!I71,"")</f>
        <v/>
      </c>
      <c r="K71" s="128" t="str">
        <f aca="false">IFERROR(stern!J71/GAMSstern!J71,"")</f>
        <v/>
      </c>
      <c r="L71" s="128" t="str">
        <f aca="false">IFERROR(stern!K71/GAMSstern!K71,"")</f>
        <v/>
      </c>
      <c r="M71" s="128" t="str">
        <f aca="false">IFERROR(stern!L71/GAMSstern!L71,"")</f>
        <v/>
      </c>
      <c r="N71" s="128" t="str">
        <f aca="false">IFERROR(stern!M71/GAMSstern!M71,"")</f>
        <v/>
      </c>
      <c r="O71" s="128" t="str">
        <f aca="false">IFERROR(stern!N71/GAMSstern!N71,"")</f>
        <v/>
      </c>
      <c r="P71" s="128" t="str">
        <f aca="false">IFERROR(stern!O71/GAMSstern!O71,"")</f>
        <v/>
      </c>
      <c r="Q71" s="128" t="str">
        <f aca="false">IFERROR(stern!P71/GAMSstern!P71,"")</f>
        <v/>
      </c>
      <c r="R71" s="128" t="str">
        <f aca="false">IFERROR(stern!Q71/GAMSstern!Q71,"")</f>
        <v/>
      </c>
      <c r="S71" s="128" t="str">
        <f aca="false">IFERROR(stern!R71/GAMSstern!R71,"")</f>
        <v/>
      </c>
      <c r="T71" s="128" t="str">
        <f aca="false">IFERROR(stern!S71/GAMSstern!S71,"")</f>
        <v/>
      </c>
      <c r="U71" s="128" t="str">
        <f aca="false">IFERROR(stern!T71/GAMSstern!T71,"")</f>
        <v/>
      </c>
      <c r="V71" s="128" t="str">
        <f aca="false">IFERROR(stern!U71/GAMSstern!U71,"")</f>
        <v/>
      </c>
      <c r="W71" s="128" t="str">
        <f aca="false">IFERROR(stern!V71/GAMSstern!V71,"")</f>
        <v/>
      </c>
      <c r="X71" s="128" t="str">
        <f aca="false">IFERROR(stern!W71/GAMSstern!W71,"")</f>
        <v/>
      </c>
      <c r="Y71" s="128" t="str">
        <f aca="false">IFERROR(stern!X71/GAMSstern!X71,"")</f>
        <v/>
      </c>
      <c r="Z71" s="128" t="str">
        <f aca="false">IFERROR(stern!Y71/GAMSstern!Y71,"")</f>
        <v/>
      </c>
      <c r="AA71" s="128" t="str">
        <f aca="false">IFERROR(stern!Z71/GAMSstern!Z71,"")</f>
        <v/>
      </c>
      <c r="AB71" s="128" t="str">
        <f aca="false">IFERROR(stern!AA71/GAMSstern!AA71,"")</f>
        <v/>
      </c>
      <c r="AC71" s="128" t="str">
        <f aca="false">IFERROR(stern!AB71/GAMSstern!AB71,"")</f>
        <v/>
      </c>
      <c r="AD71" s="128" t="str">
        <f aca="false">IFERROR(stern!AC71/GAMSstern!AC71,"")</f>
        <v/>
      </c>
      <c r="AE71" s="128" t="str">
        <f aca="false">IFERROR(stern!AD71/GAMSstern!AD71,"")</f>
        <v/>
      </c>
      <c r="AF71" s="128" t="str">
        <f aca="false">IFERROR(stern!AE71/GAMSstern!AE71,"")</f>
        <v/>
      </c>
      <c r="AG71" s="128" t="str">
        <f aca="false">IFERROR(stern!AF71/GAMSstern!AF71,"")</f>
        <v/>
      </c>
      <c r="AH71" s="128" t="str">
        <f aca="false">IFERROR(stern!AG71/GAMSstern!AG71,"")</f>
        <v/>
      </c>
      <c r="AI71" s="128" t="str">
        <f aca="false">IFERROR(stern!AH71/GAMSstern!AH71,"")</f>
        <v/>
      </c>
      <c r="AJ71" s="128" t="str">
        <f aca="false">IFERROR(stern!AI71/GAMSstern!AI71,"")</f>
        <v/>
      </c>
      <c r="AK71" s="128" t="str">
        <f aca="false">IFERROR(stern!AJ71/GAMSstern!AJ71,"")</f>
        <v/>
      </c>
      <c r="AL71" s="128" t="str">
        <f aca="false">IFERROR(stern!AK71/GAMSstern!AK71,"")</f>
        <v/>
      </c>
      <c r="AM71" s="128" t="str">
        <f aca="false">IFERROR(stern!AL71/GAMSstern!AL71,"")</f>
        <v/>
      </c>
      <c r="AN71" s="128" t="str">
        <f aca="false">IFERROR(stern!AM71/GAMSstern!AM71,"")</f>
        <v/>
      </c>
      <c r="AO71" s="128" t="str">
        <f aca="false">IFERROR(stern!AN71/GAMSstern!AN71,"")</f>
        <v/>
      </c>
      <c r="AP71" s="128" t="str">
        <f aca="false">IFERROR(stern!AO71/GAMSstern!AO71,"")</f>
        <v/>
      </c>
      <c r="AQ71" s="128" t="str">
        <f aca="false">IFERROR(stern!AP71/GAMSstern!AP71,"")</f>
        <v/>
      </c>
      <c r="AR71" s="128" t="str">
        <f aca="false">IFERROR(stern!AQ71/GAMSstern!AQ71,"")</f>
        <v/>
      </c>
      <c r="AS71" s="128" t="str">
        <f aca="false">IFERROR(stern!AR71/GAMSstern!AR71,"")</f>
        <v/>
      </c>
      <c r="AT71" s="128" t="str">
        <f aca="false">IFERROR(stern!AS71/GAMSstern!AS71,"")</f>
        <v/>
      </c>
      <c r="AU71" s="128" t="str">
        <f aca="false">IFERROR(stern!AT71/GAMSstern!AT71,"")</f>
        <v/>
      </c>
      <c r="AV71" s="128" t="str">
        <f aca="false">IFERROR(stern!AU71/GAMSstern!AU71,"")</f>
        <v/>
      </c>
      <c r="AW71" s="128" t="str">
        <f aca="false">IFERROR(stern!AV71/GAMSstern!AV71,"")</f>
        <v/>
      </c>
      <c r="AX71" s="128" t="str">
        <f aca="false">IFERROR(stern!AW71/GAMSstern!AW71,"")</f>
        <v/>
      </c>
      <c r="AY71" s="128" t="str">
        <f aca="false">IFERROR(stern!AX71/GAMSstern!AX71,"")</f>
        <v/>
      </c>
      <c r="AZ71" s="128" t="str">
        <f aca="false">IFERROR(stern!AY71/GAMSstern!AY71,"")</f>
        <v/>
      </c>
      <c r="BA71" s="128" t="str">
        <f aca="false">IFERROR(stern!AZ71/GAMSstern!AZ71,"")</f>
        <v/>
      </c>
      <c r="BB71" s="128" t="str">
        <f aca="false">IFERROR(stern!BA71/GAMSstern!BA71,"")</f>
        <v/>
      </c>
      <c r="BC71" s="128" t="str">
        <f aca="false">IFERROR(stern!BB71/GAMSstern!BB71,"")</f>
        <v/>
      </c>
      <c r="BD71" s="128" t="str">
        <f aca="false">IFERROR(stern!BC71/GAMSstern!BC71,"")</f>
        <v/>
      </c>
      <c r="BE71" s="128" t="str">
        <f aca="false">IFERROR(stern!BD71/GAMSstern!BD71,"")</f>
        <v/>
      </c>
      <c r="BF71" s="128" t="str">
        <f aca="false">IFERROR(stern!BE71/GAMSstern!BE71,"")</f>
        <v/>
      </c>
      <c r="BG71" s="128" t="str">
        <f aca="false">IFERROR(stern!BF71/GAMSstern!BF71,"")</f>
        <v/>
      </c>
      <c r="BH71" s="128" t="str">
        <f aca="false">IFERROR(stern!BG71/GAMSstern!BG71,"")</f>
        <v/>
      </c>
      <c r="BI71" s="128" t="str">
        <f aca="false">IFERROR(stern!BH71/GAMSstern!BH71,"")</f>
        <v/>
      </c>
      <c r="BJ71" s="128" t="str">
        <f aca="false">IFERROR(stern!BI71/GAMSstern!BI71,"")</f>
        <v/>
      </c>
    </row>
    <row r="72" customFormat="false" ht="12.75" hidden="false" customHeight="false" outlineLevel="0" collapsed="false">
      <c r="A72" s="0" t="str">
        <f aca="false">stern!A72</f>
        <v>TEMPERATURE DATA</v>
      </c>
      <c r="B72" s="0" t="str">
        <f aca="false">GAMSbase!A72</f>
        <v>* TEMPERATURE DATA</v>
      </c>
      <c r="C72" s="128" t="str">
        <f aca="false">IFERROR(stern!B72/GAMSstern!B72,"")</f>
        <v/>
      </c>
      <c r="D72" s="128" t="str">
        <f aca="false">IFERROR(stern!C72/GAMSstern!C72,"")</f>
        <v/>
      </c>
      <c r="E72" s="128" t="str">
        <f aca="false">IFERROR(stern!D72/GAMSstern!D72,"")</f>
        <v/>
      </c>
      <c r="F72" s="128" t="str">
        <f aca="false">IFERROR(stern!E72/GAMSstern!E72,"")</f>
        <v/>
      </c>
      <c r="G72" s="128" t="str">
        <f aca="false">IFERROR(stern!F72/GAMSstern!F72,"")</f>
        <v/>
      </c>
      <c r="H72" s="128" t="str">
        <f aca="false">IFERROR(stern!G72/GAMSstern!G72,"")</f>
        <v/>
      </c>
      <c r="I72" s="128" t="str">
        <f aca="false">IFERROR(stern!H72/GAMSstern!H72,"")</f>
        <v/>
      </c>
      <c r="J72" s="128" t="str">
        <f aca="false">IFERROR(stern!I72/GAMSstern!I72,"")</f>
        <v/>
      </c>
      <c r="K72" s="128" t="str">
        <f aca="false">IFERROR(stern!J72/GAMSstern!J72,"")</f>
        <v/>
      </c>
      <c r="L72" s="128" t="str">
        <f aca="false">IFERROR(stern!K72/GAMSstern!K72,"")</f>
        <v/>
      </c>
      <c r="M72" s="128" t="str">
        <f aca="false">IFERROR(stern!L72/GAMSstern!L72,"")</f>
        <v/>
      </c>
      <c r="N72" s="128" t="str">
        <f aca="false">IFERROR(stern!M72/GAMSstern!M72,"")</f>
        <v/>
      </c>
      <c r="O72" s="128" t="str">
        <f aca="false">IFERROR(stern!N72/GAMSstern!N72,"")</f>
        <v/>
      </c>
      <c r="P72" s="128" t="str">
        <f aca="false">IFERROR(stern!O72/GAMSstern!O72,"")</f>
        <v/>
      </c>
      <c r="Q72" s="128" t="str">
        <f aca="false">IFERROR(stern!P72/GAMSstern!P72,"")</f>
        <v/>
      </c>
      <c r="R72" s="128" t="str">
        <f aca="false">IFERROR(stern!Q72/GAMSstern!Q72,"")</f>
        <v/>
      </c>
      <c r="S72" s="128" t="str">
        <f aca="false">IFERROR(stern!R72/GAMSstern!R72,"")</f>
        <v/>
      </c>
      <c r="T72" s="128" t="str">
        <f aca="false">IFERROR(stern!S72/GAMSstern!S72,"")</f>
        <v/>
      </c>
      <c r="U72" s="128" t="str">
        <f aca="false">IFERROR(stern!T72/GAMSstern!T72,"")</f>
        <v/>
      </c>
      <c r="V72" s="128" t="str">
        <f aca="false">IFERROR(stern!U72/GAMSstern!U72,"")</f>
        <v/>
      </c>
      <c r="W72" s="128" t="str">
        <f aca="false">IFERROR(stern!V72/GAMSstern!V72,"")</f>
        <v/>
      </c>
      <c r="X72" s="128" t="str">
        <f aca="false">IFERROR(stern!W72/GAMSstern!W72,"")</f>
        <v/>
      </c>
      <c r="Y72" s="128" t="str">
        <f aca="false">IFERROR(stern!X72/GAMSstern!X72,"")</f>
        <v/>
      </c>
      <c r="Z72" s="128" t="str">
        <f aca="false">IFERROR(stern!Y72/GAMSstern!Y72,"")</f>
        <v/>
      </c>
      <c r="AA72" s="128" t="str">
        <f aca="false">IFERROR(stern!Z72/GAMSstern!Z72,"")</f>
        <v/>
      </c>
      <c r="AB72" s="128" t="str">
        <f aca="false">IFERROR(stern!AA72/GAMSstern!AA72,"")</f>
        <v/>
      </c>
      <c r="AC72" s="128" t="str">
        <f aca="false">IFERROR(stern!AB72/GAMSstern!AB72,"")</f>
        <v/>
      </c>
      <c r="AD72" s="128" t="str">
        <f aca="false">IFERROR(stern!AC72/GAMSstern!AC72,"")</f>
        <v/>
      </c>
      <c r="AE72" s="128" t="str">
        <f aca="false">IFERROR(stern!AD72/GAMSstern!AD72,"")</f>
        <v/>
      </c>
      <c r="AF72" s="128" t="str">
        <f aca="false">IFERROR(stern!AE72/GAMSstern!AE72,"")</f>
        <v/>
      </c>
      <c r="AG72" s="128" t="str">
        <f aca="false">IFERROR(stern!AF72/GAMSstern!AF72,"")</f>
        <v/>
      </c>
      <c r="AH72" s="128" t="str">
        <f aca="false">IFERROR(stern!AG72/GAMSstern!AG72,"")</f>
        <v/>
      </c>
      <c r="AI72" s="128" t="str">
        <f aca="false">IFERROR(stern!AH72/GAMSstern!AH72,"")</f>
        <v/>
      </c>
      <c r="AJ72" s="128" t="str">
        <f aca="false">IFERROR(stern!AI72/GAMSstern!AI72,"")</f>
        <v/>
      </c>
      <c r="AK72" s="128" t="str">
        <f aca="false">IFERROR(stern!AJ72/GAMSstern!AJ72,"")</f>
        <v/>
      </c>
      <c r="AL72" s="128" t="str">
        <f aca="false">IFERROR(stern!AK72/GAMSstern!AK72,"")</f>
        <v/>
      </c>
      <c r="AM72" s="128" t="str">
        <f aca="false">IFERROR(stern!AL72/GAMSstern!AL72,"")</f>
        <v/>
      </c>
      <c r="AN72" s="128" t="str">
        <f aca="false">IFERROR(stern!AM72/GAMSstern!AM72,"")</f>
        <v/>
      </c>
      <c r="AO72" s="128" t="str">
        <f aca="false">IFERROR(stern!AN72/GAMSstern!AN72,"")</f>
        <v/>
      </c>
      <c r="AP72" s="128" t="str">
        <f aca="false">IFERROR(stern!AO72/GAMSstern!AO72,"")</f>
        <v/>
      </c>
      <c r="AQ72" s="128" t="str">
        <f aca="false">IFERROR(stern!AP72/GAMSstern!AP72,"")</f>
        <v/>
      </c>
      <c r="AR72" s="128" t="str">
        <f aca="false">IFERROR(stern!AQ72/GAMSstern!AQ72,"")</f>
        <v/>
      </c>
      <c r="AS72" s="128" t="str">
        <f aca="false">IFERROR(stern!AR72/GAMSstern!AR72,"")</f>
        <v/>
      </c>
      <c r="AT72" s="128" t="str">
        <f aca="false">IFERROR(stern!AS72/GAMSstern!AS72,"")</f>
        <v/>
      </c>
      <c r="AU72" s="128" t="str">
        <f aca="false">IFERROR(stern!AT72/GAMSstern!AT72,"")</f>
        <v/>
      </c>
      <c r="AV72" s="128" t="str">
        <f aca="false">IFERROR(stern!AU72/GAMSstern!AU72,"")</f>
        <v/>
      </c>
      <c r="AW72" s="128" t="str">
        <f aca="false">IFERROR(stern!AV72/GAMSstern!AV72,"")</f>
        <v/>
      </c>
      <c r="AX72" s="128" t="str">
        <f aca="false">IFERROR(stern!AW72/GAMSstern!AW72,"")</f>
        <v/>
      </c>
      <c r="AY72" s="128" t="str">
        <f aca="false">IFERROR(stern!AX72/GAMSstern!AX72,"")</f>
        <v/>
      </c>
      <c r="AZ72" s="128" t="str">
        <f aca="false">IFERROR(stern!AY72/GAMSstern!AY72,"")</f>
        <v/>
      </c>
      <c r="BA72" s="128" t="str">
        <f aca="false">IFERROR(stern!AZ72/GAMSstern!AZ72,"")</f>
        <v/>
      </c>
      <c r="BB72" s="128" t="str">
        <f aca="false">IFERROR(stern!BA72/GAMSstern!BA72,"")</f>
        <v/>
      </c>
      <c r="BC72" s="128" t="str">
        <f aca="false">IFERROR(stern!BB72/GAMSstern!BB72,"")</f>
        <v/>
      </c>
      <c r="BD72" s="128" t="str">
        <f aca="false">IFERROR(stern!BC72/GAMSstern!BC72,"")</f>
        <v/>
      </c>
      <c r="BE72" s="128" t="str">
        <f aca="false">IFERROR(stern!BD72/GAMSstern!BD72,"")</f>
        <v/>
      </c>
      <c r="BF72" s="128" t="str">
        <f aca="false">IFERROR(stern!BE72/GAMSstern!BE72,"")</f>
        <v/>
      </c>
      <c r="BG72" s="128" t="str">
        <f aca="false">IFERROR(stern!BF72/GAMSstern!BF72,"")</f>
        <v/>
      </c>
      <c r="BH72" s="128" t="str">
        <f aca="false">IFERROR(stern!BG72/GAMSstern!BG72,"")</f>
        <v/>
      </c>
      <c r="BI72" s="128" t="str">
        <f aca="false">IFERROR(stern!BH72/GAMSstern!BH72,"")</f>
        <v/>
      </c>
      <c r="BJ72" s="128" t="str">
        <f aca="false">IFERROR(stern!BI72/GAMSstern!BI72,"")</f>
        <v/>
      </c>
    </row>
    <row r="73" customFormat="false" ht="12.75" hidden="false" customHeight="false" outlineLevel="0" collapsed="false">
      <c r="A73" s="0" t="str">
        <f aca="false">stern!A73</f>
        <v>Exogenous forcing (Watts per square meter)</v>
      </c>
      <c r="B73" s="0" t="str">
        <f aca="false">GAMSbase!A73</f>
        <v>Exogenous Forcing (Watts per Square Meter)</v>
      </c>
      <c r="C73" s="128" t="n">
        <f aca="false">IFERROR(stern!B73/GAMSstern!B73,"")</f>
        <v>1</v>
      </c>
      <c r="D73" s="128" t="n">
        <f aca="false">IFERROR(stern!C73/GAMSstern!C73,"")</f>
        <v>1</v>
      </c>
      <c r="E73" s="128" t="n">
        <f aca="false">IFERROR(stern!D73/GAMSstern!D73,"")</f>
        <v>1</v>
      </c>
      <c r="F73" s="128" t="n">
        <f aca="false">IFERROR(stern!E73/GAMSstern!E73,"")</f>
        <v>1</v>
      </c>
      <c r="G73" s="128" t="n">
        <f aca="false">IFERROR(stern!F73/GAMSstern!F73,"")</f>
        <v>1</v>
      </c>
      <c r="H73" s="128" t="n">
        <f aca="false">IFERROR(stern!G73/GAMSstern!G73,"")</f>
        <v>1</v>
      </c>
      <c r="I73" s="128" t="n">
        <f aca="false">IFERROR(stern!H73/GAMSstern!H73,"")</f>
        <v>1</v>
      </c>
      <c r="J73" s="128" t="n">
        <f aca="false">IFERROR(stern!I73/GAMSstern!I73,"")</f>
        <v>1</v>
      </c>
      <c r="K73" s="128" t="n">
        <f aca="false">IFERROR(stern!J73/GAMSstern!J73,"")</f>
        <v>1</v>
      </c>
      <c r="L73" s="128" t="n">
        <f aca="false">IFERROR(stern!K73/GAMSstern!K73,"")</f>
        <v>1</v>
      </c>
      <c r="M73" s="128" t="n">
        <f aca="false">IFERROR(stern!L73/GAMSstern!L73,"")</f>
        <v>1</v>
      </c>
      <c r="N73" s="128" t="n">
        <f aca="false">IFERROR(stern!M73/GAMSstern!M73,"")</f>
        <v>1</v>
      </c>
      <c r="O73" s="128" t="n">
        <f aca="false">IFERROR(stern!N73/GAMSstern!N73,"")</f>
        <v>1</v>
      </c>
      <c r="P73" s="128" t="n">
        <f aca="false">IFERROR(stern!O73/GAMSstern!O73,"")</f>
        <v>1</v>
      </c>
      <c r="Q73" s="128" t="n">
        <f aca="false">IFERROR(stern!P73/GAMSstern!P73,"")</f>
        <v>1</v>
      </c>
      <c r="R73" s="128" t="n">
        <f aca="false">IFERROR(stern!Q73/GAMSstern!Q73,"")</f>
        <v>1</v>
      </c>
      <c r="S73" s="128" t="n">
        <f aca="false">IFERROR(stern!R73/GAMSstern!R73,"")</f>
        <v>1</v>
      </c>
      <c r="T73" s="128" t="n">
        <f aca="false">IFERROR(stern!S73/GAMSstern!S73,"")</f>
        <v>1</v>
      </c>
      <c r="U73" s="128" t="n">
        <f aca="false">IFERROR(stern!T73/GAMSstern!T73,"")</f>
        <v>1</v>
      </c>
      <c r="V73" s="128" t="n">
        <f aca="false">IFERROR(stern!U73/GAMSstern!U73,"")</f>
        <v>1</v>
      </c>
      <c r="W73" s="128" t="n">
        <f aca="false">IFERROR(stern!V73/GAMSstern!V73,"")</f>
        <v>1</v>
      </c>
      <c r="X73" s="128" t="n">
        <f aca="false">IFERROR(stern!W73/GAMSstern!W73,"")</f>
        <v>1</v>
      </c>
      <c r="Y73" s="128" t="n">
        <f aca="false">IFERROR(stern!X73/GAMSstern!X73,"")</f>
        <v>1</v>
      </c>
      <c r="Z73" s="128" t="n">
        <f aca="false">IFERROR(stern!Y73/GAMSstern!Y73,"")</f>
        <v>1</v>
      </c>
      <c r="AA73" s="128" t="n">
        <f aca="false">IFERROR(stern!Z73/GAMSstern!Z73,"")</f>
        <v>1</v>
      </c>
      <c r="AB73" s="128" t="n">
        <f aca="false">IFERROR(stern!AA73/GAMSstern!AA73,"")</f>
        <v>1</v>
      </c>
      <c r="AC73" s="128" t="n">
        <f aca="false">IFERROR(stern!AB73/GAMSstern!AB73,"")</f>
        <v>1</v>
      </c>
      <c r="AD73" s="128" t="n">
        <f aca="false">IFERROR(stern!AC73/GAMSstern!AC73,"")</f>
        <v>1</v>
      </c>
      <c r="AE73" s="128" t="n">
        <f aca="false">IFERROR(stern!AD73/GAMSstern!AD73,"")</f>
        <v>1</v>
      </c>
      <c r="AF73" s="128" t="n">
        <f aca="false">IFERROR(stern!AE73/GAMSstern!AE73,"")</f>
        <v>1</v>
      </c>
      <c r="AG73" s="128" t="n">
        <f aca="false">IFERROR(stern!AF73/GAMSstern!AF73,"")</f>
        <v>1</v>
      </c>
      <c r="AH73" s="128" t="n">
        <f aca="false">IFERROR(stern!AG73/GAMSstern!AG73,"")</f>
        <v>1</v>
      </c>
      <c r="AI73" s="128" t="n">
        <f aca="false">IFERROR(stern!AH73/GAMSstern!AH73,"")</f>
        <v>1</v>
      </c>
      <c r="AJ73" s="128" t="n">
        <f aca="false">IFERROR(stern!AI73/GAMSstern!AI73,"")</f>
        <v>1</v>
      </c>
      <c r="AK73" s="128" t="n">
        <f aca="false">IFERROR(stern!AJ73/GAMSstern!AJ73,"")</f>
        <v>1</v>
      </c>
      <c r="AL73" s="128" t="n">
        <f aca="false">IFERROR(stern!AK73/GAMSstern!AK73,"")</f>
        <v>1</v>
      </c>
      <c r="AM73" s="128" t="n">
        <f aca="false">IFERROR(stern!AL73/GAMSstern!AL73,"")</f>
        <v>1</v>
      </c>
      <c r="AN73" s="128" t="n">
        <f aca="false">IFERROR(stern!AM73/GAMSstern!AM73,"")</f>
        <v>1</v>
      </c>
      <c r="AO73" s="128" t="n">
        <f aca="false">IFERROR(stern!AN73/GAMSstern!AN73,"")</f>
        <v>1</v>
      </c>
      <c r="AP73" s="128" t="n">
        <f aca="false">IFERROR(stern!AO73/GAMSstern!AO73,"")</f>
        <v>1</v>
      </c>
      <c r="AQ73" s="128" t="n">
        <f aca="false">IFERROR(stern!AP73/GAMSstern!AP73,"")</f>
        <v>1</v>
      </c>
      <c r="AR73" s="128" t="n">
        <f aca="false">IFERROR(stern!AQ73/GAMSstern!AQ73,"")</f>
        <v>1</v>
      </c>
      <c r="AS73" s="128" t="n">
        <f aca="false">IFERROR(stern!AR73/GAMSstern!AR73,"")</f>
        <v>1</v>
      </c>
      <c r="AT73" s="128" t="n">
        <f aca="false">IFERROR(stern!AS73/GAMSstern!AS73,"")</f>
        <v>1</v>
      </c>
      <c r="AU73" s="128" t="n">
        <f aca="false">IFERROR(stern!AT73/GAMSstern!AT73,"")</f>
        <v>1</v>
      </c>
      <c r="AV73" s="128" t="n">
        <f aca="false">IFERROR(stern!AU73/GAMSstern!AU73,"")</f>
        <v>1</v>
      </c>
      <c r="AW73" s="128" t="n">
        <f aca="false">IFERROR(stern!AV73/GAMSstern!AV73,"")</f>
        <v>1</v>
      </c>
      <c r="AX73" s="128" t="n">
        <f aca="false">IFERROR(stern!AW73/GAMSstern!AW73,"")</f>
        <v>1</v>
      </c>
      <c r="AY73" s="128" t="n">
        <f aca="false">IFERROR(stern!AX73/GAMSstern!AX73,"")</f>
        <v>1</v>
      </c>
      <c r="AZ73" s="128" t="n">
        <f aca="false">IFERROR(stern!AY73/GAMSstern!AY73,"")</f>
        <v>1</v>
      </c>
      <c r="BA73" s="128" t="n">
        <f aca="false">IFERROR(stern!AZ73/GAMSstern!AZ73,"")</f>
        <v>1</v>
      </c>
      <c r="BB73" s="128" t="n">
        <f aca="false">IFERROR(stern!BA73/GAMSstern!BA73,"")</f>
        <v>1</v>
      </c>
      <c r="BC73" s="128" t="n">
        <f aca="false">IFERROR(stern!BB73/GAMSstern!BB73,"")</f>
        <v>1</v>
      </c>
      <c r="BD73" s="128" t="n">
        <f aca="false">IFERROR(stern!BC73/GAMSstern!BC73,"")</f>
        <v>1</v>
      </c>
      <c r="BE73" s="128" t="n">
        <f aca="false">IFERROR(stern!BD73/GAMSstern!BD73,"")</f>
        <v>1</v>
      </c>
      <c r="BF73" s="128" t="n">
        <f aca="false">IFERROR(stern!BE73/GAMSstern!BE73,"")</f>
        <v>1</v>
      </c>
      <c r="BG73" s="128" t="n">
        <f aca="false">IFERROR(stern!BF73/GAMSstern!BF73,"")</f>
        <v>1</v>
      </c>
      <c r="BH73" s="128" t="n">
        <f aca="false">IFERROR(stern!BG73/GAMSstern!BG73,"")</f>
        <v>1</v>
      </c>
      <c r="BI73" s="128" t="n">
        <f aca="false">IFERROR(stern!BH73/GAMSstern!BH73,"")</f>
        <v>1</v>
      </c>
      <c r="BJ73" s="128" t="n">
        <f aca="false">IFERROR(stern!BI73/GAMSstern!BI73,"")</f>
        <v>1</v>
      </c>
    </row>
    <row r="74" customFormat="false" ht="12.75" hidden="false" customHeight="false" outlineLevel="0" collapsed="false">
      <c r="A74" s="0" t="str">
        <f aca="false">stern!A74</f>
        <v>2010 forcings, non-CO2 GHG and influences</v>
      </c>
      <c r="B74" s="0" t="str">
        <f aca="false">GAMSbase!A74</f>
        <v>2000 Forcings, non-CO2 GHG</v>
      </c>
      <c r="C74" s="128" t="n">
        <f aca="false">IFERROR(stern!B74/GAMSstern!B74,"")</f>
        <v>1</v>
      </c>
      <c r="D74" s="128" t="str">
        <f aca="false">IFERROR(stern!C74/GAMSstern!C74,"")</f>
        <v/>
      </c>
      <c r="E74" s="128" t="str">
        <f aca="false">IFERROR(stern!D74/GAMSstern!D74,"")</f>
        <v/>
      </c>
      <c r="F74" s="128" t="str">
        <f aca="false">IFERROR(stern!E74/GAMSstern!E74,"")</f>
        <v/>
      </c>
      <c r="G74" s="128" t="str">
        <f aca="false">IFERROR(stern!F74/GAMSstern!F74,"")</f>
        <v/>
      </c>
      <c r="H74" s="128" t="str">
        <f aca="false">IFERROR(stern!G74/GAMSstern!G74,"")</f>
        <v/>
      </c>
      <c r="I74" s="128" t="str">
        <f aca="false">IFERROR(stern!H74/GAMSstern!H74,"")</f>
        <v/>
      </c>
      <c r="J74" s="128" t="str">
        <f aca="false">IFERROR(stern!I74/GAMSstern!I74,"")</f>
        <v/>
      </c>
      <c r="K74" s="128" t="str">
        <f aca="false">IFERROR(stern!J74/GAMSstern!J74,"")</f>
        <v/>
      </c>
      <c r="L74" s="128" t="str">
        <f aca="false">IFERROR(stern!K74/GAMSstern!K74,"")</f>
        <v/>
      </c>
      <c r="M74" s="128" t="str">
        <f aca="false">IFERROR(stern!L74/GAMSstern!L74,"")</f>
        <v/>
      </c>
      <c r="N74" s="128" t="str">
        <f aca="false">IFERROR(stern!M74/GAMSstern!M74,"")</f>
        <v/>
      </c>
      <c r="O74" s="128" t="str">
        <f aca="false">IFERROR(stern!N74/GAMSstern!N74,"")</f>
        <v/>
      </c>
      <c r="P74" s="128" t="str">
        <f aca="false">IFERROR(stern!O74/GAMSstern!O74,"")</f>
        <v/>
      </c>
      <c r="Q74" s="128" t="str">
        <f aca="false">IFERROR(stern!P74/GAMSstern!P74,"")</f>
        <v/>
      </c>
      <c r="R74" s="128" t="str">
        <f aca="false">IFERROR(stern!Q74/GAMSstern!Q74,"")</f>
        <v/>
      </c>
      <c r="S74" s="128" t="str">
        <f aca="false">IFERROR(stern!R74/GAMSstern!R74,"")</f>
        <v/>
      </c>
      <c r="T74" s="128" t="str">
        <f aca="false">IFERROR(stern!S74/GAMSstern!S74,"")</f>
        <v/>
      </c>
      <c r="U74" s="128" t="str">
        <f aca="false">IFERROR(stern!T74/GAMSstern!T74,"")</f>
        <v/>
      </c>
      <c r="V74" s="128" t="str">
        <f aca="false">IFERROR(stern!U74/GAMSstern!U74,"")</f>
        <v/>
      </c>
      <c r="W74" s="128" t="str">
        <f aca="false">IFERROR(stern!V74/GAMSstern!V74,"")</f>
        <v/>
      </c>
      <c r="X74" s="128" t="str">
        <f aca="false">IFERROR(stern!W74/GAMSstern!W74,"")</f>
        <v/>
      </c>
      <c r="Y74" s="128" t="str">
        <f aca="false">IFERROR(stern!X74/GAMSstern!X74,"")</f>
        <v/>
      </c>
      <c r="Z74" s="128" t="str">
        <f aca="false">IFERROR(stern!Y74/GAMSstern!Y74,"")</f>
        <v/>
      </c>
      <c r="AA74" s="128" t="str">
        <f aca="false">IFERROR(stern!Z74/GAMSstern!Z74,"")</f>
        <v/>
      </c>
      <c r="AB74" s="128" t="str">
        <f aca="false">IFERROR(stern!AA74/GAMSstern!AA74,"")</f>
        <v/>
      </c>
      <c r="AC74" s="128" t="str">
        <f aca="false">IFERROR(stern!AB74/GAMSstern!AB74,"")</f>
        <v/>
      </c>
      <c r="AD74" s="128" t="str">
        <f aca="false">IFERROR(stern!AC74/GAMSstern!AC74,"")</f>
        <v/>
      </c>
      <c r="AE74" s="128" t="str">
        <f aca="false">IFERROR(stern!AD74/GAMSstern!AD74,"")</f>
        <v/>
      </c>
      <c r="AF74" s="128" t="str">
        <f aca="false">IFERROR(stern!AE74/GAMSstern!AE74,"")</f>
        <v/>
      </c>
      <c r="AG74" s="128" t="str">
        <f aca="false">IFERROR(stern!AF74/GAMSstern!AF74,"")</f>
        <v/>
      </c>
      <c r="AH74" s="128" t="str">
        <f aca="false">IFERROR(stern!AG74/GAMSstern!AG74,"")</f>
        <v/>
      </c>
      <c r="AI74" s="128" t="str">
        <f aca="false">IFERROR(stern!AH74/GAMSstern!AH74,"")</f>
        <v/>
      </c>
      <c r="AJ74" s="128" t="str">
        <f aca="false">IFERROR(stern!AI74/GAMSstern!AI74,"")</f>
        <v/>
      </c>
      <c r="AK74" s="128" t="str">
        <f aca="false">IFERROR(stern!AJ74/GAMSstern!AJ74,"")</f>
        <v/>
      </c>
      <c r="AL74" s="128" t="str">
        <f aca="false">IFERROR(stern!AK74/GAMSstern!AK74,"")</f>
        <v/>
      </c>
      <c r="AM74" s="128" t="str">
        <f aca="false">IFERROR(stern!AL74/GAMSstern!AL74,"")</f>
        <v/>
      </c>
      <c r="AN74" s="128" t="str">
        <f aca="false">IFERROR(stern!AM74/GAMSstern!AM74,"")</f>
        <v/>
      </c>
      <c r="AO74" s="128" t="str">
        <f aca="false">IFERROR(stern!AN74/GAMSstern!AN74,"")</f>
        <v/>
      </c>
      <c r="AP74" s="128" t="str">
        <f aca="false">IFERROR(stern!AO74/GAMSstern!AO74,"")</f>
        <v/>
      </c>
      <c r="AQ74" s="128" t="str">
        <f aca="false">IFERROR(stern!AP74/GAMSstern!AP74,"")</f>
        <v/>
      </c>
      <c r="AR74" s="128" t="str">
        <f aca="false">IFERROR(stern!AQ74/GAMSstern!AQ74,"")</f>
        <v/>
      </c>
      <c r="AS74" s="128" t="str">
        <f aca="false">IFERROR(stern!AR74/GAMSstern!AR74,"")</f>
        <v/>
      </c>
      <c r="AT74" s="128" t="str">
        <f aca="false">IFERROR(stern!AS74/GAMSstern!AS74,"")</f>
        <v/>
      </c>
      <c r="AU74" s="128" t="str">
        <f aca="false">IFERROR(stern!AT74/GAMSstern!AT74,"")</f>
        <v/>
      </c>
      <c r="AV74" s="128" t="str">
        <f aca="false">IFERROR(stern!AU74/GAMSstern!AU74,"")</f>
        <v/>
      </c>
      <c r="AW74" s="128" t="str">
        <f aca="false">IFERROR(stern!AV74/GAMSstern!AV74,"")</f>
        <v/>
      </c>
      <c r="AX74" s="128" t="str">
        <f aca="false">IFERROR(stern!AW74/GAMSstern!AW74,"")</f>
        <v/>
      </c>
      <c r="AY74" s="128" t="str">
        <f aca="false">IFERROR(stern!AX74/GAMSstern!AX74,"")</f>
        <v/>
      </c>
      <c r="AZ74" s="128" t="str">
        <f aca="false">IFERROR(stern!AY74/GAMSstern!AY74,"")</f>
        <v/>
      </c>
      <c r="BA74" s="128" t="str">
        <f aca="false">IFERROR(stern!AZ74/GAMSstern!AZ74,"")</f>
        <v/>
      </c>
      <c r="BB74" s="128" t="str">
        <f aca="false">IFERROR(stern!BA74/GAMSstern!BA74,"")</f>
        <v/>
      </c>
      <c r="BC74" s="128" t="str">
        <f aca="false">IFERROR(stern!BB74/GAMSstern!BB74,"")</f>
        <v/>
      </c>
      <c r="BD74" s="128" t="str">
        <f aca="false">IFERROR(stern!BC74/GAMSstern!BC74,"")</f>
        <v/>
      </c>
      <c r="BE74" s="128" t="str">
        <f aca="false">IFERROR(stern!BD74/GAMSstern!BD74,"")</f>
        <v/>
      </c>
      <c r="BF74" s="128" t="str">
        <f aca="false">IFERROR(stern!BE74/GAMSstern!BE74,"")</f>
        <v/>
      </c>
      <c r="BG74" s="128" t="str">
        <f aca="false">IFERROR(stern!BF74/GAMSstern!BF74,"")</f>
        <v/>
      </c>
      <c r="BH74" s="128" t="str">
        <f aca="false">IFERROR(stern!BG74/GAMSstern!BG74,"")</f>
        <v/>
      </c>
      <c r="BI74" s="128" t="str">
        <f aca="false">IFERROR(stern!BH74/GAMSstern!BH74,"")</f>
        <v/>
      </c>
      <c r="BJ74" s="128" t="str">
        <f aca="false">IFERROR(stern!BI74/GAMSstern!BI74,"")</f>
        <v/>
      </c>
    </row>
    <row r="75" customFormat="false" ht="12.75" hidden="false" customHeight="false" outlineLevel="0" collapsed="false">
      <c r="A75" s="0" t="str">
        <f aca="false">stern!A75</f>
        <v>2100 forcings, non-CO2 GHG and influences</v>
      </c>
      <c r="B75" s="0" t="str">
        <f aca="false">GAMSbase!A75</f>
        <v>2100 Forcings, non-CO2 GHG</v>
      </c>
      <c r="C75" s="128" t="n">
        <f aca="false">IFERROR(stern!B75/GAMSstern!B75,"")</f>
        <v>1</v>
      </c>
      <c r="D75" s="128" t="str">
        <f aca="false">IFERROR(stern!C75/GAMSstern!C75,"")</f>
        <v/>
      </c>
      <c r="E75" s="128" t="str">
        <f aca="false">IFERROR(stern!D75/GAMSstern!D75,"")</f>
        <v/>
      </c>
      <c r="F75" s="128" t="str">
        <f aca="false">IFERROR(stern!E75/GAMSstern!E75,"")</f>
        <v/>
      </c>
      <c r="G75" s="128" t="str">
        <f aca="false">IFERROR(stern!F75/GAMSstern!F75,"")</f>
        <v/>
      </c>
      <c r="H75" s="128" t="str">
        <f aca="false">IFERROR(stern!G75/GAMSstern!G75,"")</f>
        <v/>
      </c>
      <c r="I75" s="128" t="str">
        <f aca="false">IFERROR(stern!H75/GAMSstern!H75,"")</f>
        <v/>
      </c>
      <c r="J75" s="128" t="str">
        <f aca="false">IFERROR(stern!I75/GAMSstern!I75,"")</f>
        <v/>
      </c>
      <c r="K75" s="128" t="str">
        <f aca="false">IFERROR(stern!J75/GAMSstern!J75,"")</f>
        <v/>
      </c>
      <c r="L75" s="128" t="str">
        <f aca="false">IFERROR(stern!K75/GAMSstern!K75,"")</f>
        <v/>
      </c>
      <c r="M75" s="128" t="str">
        <f aca="false">IFERROR(stern!L75/GAMSstern!L75,"")</f>
        <v/>
      </c>
      <c r="N75" s="128" t="str">
        <f aca="false">IFERROR(stern!M75/GAMSstern!M75,"")</f>
        <v/>
      </c>
      <c r="O75" s="128" t="str">
        <f aca="false">IFERROR(stern!N75/GAMSstern!N75,"")</f>
        <v/>
      </c>
      <c r="P75" s="128" t="str">
        <f aca="false">IFERROR(stern!O75/GAMSstern!O75,"")</f>
        <v/>
      </c>
      <c r="Q75" s="128" t="str">
        <f aca="false">IFERROR(stern!P75/GAMSstern!P75,"")</f>
        <v/>
      </c>
      <c r="R75" s="128" t="str">
        <f aca="false">IFERROR(stern!Q75/GAMSstern!Q75,"")</f>
        <v/>
      </c>
      <c r="S75" s="128" t="str">
        <f aca="false">IFERROR(stern!R75/GAMSstern!R75,"")</f>
        <v/>
      </c>
      <c r="T75" s="128" t="str">
        <f aca="false">IFERROR(stern!S75/GAMSstern!S75,"")</f>
        <v/>
      </c>
      <c r="U75" s="128" t="str">
        <f aca="false">IFERROR(stern!T75/GAMSstern!T75,"")</f>
        <v/>
      </c>
      <c r="V75" s="128" t="str">
        <f aca="false">IFERROR(stern!U75/GAMSstern!U75,"")</f>
        <v/>
      </c>
      <c r="W75" s="128" t="str">
        <f aca="false">IFERROR(stern!V75/GAMSstern!V75,"")</f>
        <v/>
      </c>
      <c r="X75" s="128" t="str">
        <f aca="false">IFERROR(stern!W75/GAMSstern!W75,"")</f>
        <v/>
      </c>
      <c r="Y75" s="128" t="str">
        <f aca="false">IFERROR(stern!X75/GAMSstern!X75,"")</f>
        <v/>
      </c>
      <c r="Z75" s="128" t="str">
        <f aca="false">IFERROR(stern!Y75/GAMSstern!Y75,"")</f>
        <v/>
      </c>
      <c r="AA75" s="128" t="str">
        <f aca="false">IFERROR(stern!Z75/GAMSstern!Z75,"")</f>
        <v/>
      </c>
      <c r="AB75" s="128" t="str">
        <f aca="false">IFERROR(stern!AA75/GAMSstern!AA75,"")</f>
        <v/>
      </c>
      <c r="AC75" s="128" t="str">
        <f aca="false">IFERROR(stern!AB75/GAMSstern!AB75,"")</f>
        <v/>
      </c>
      <c r="AD75" s="128" t="str">
        <f aca="false">IFERROR(stern!AC75/GAMSstern!AC75,"")</f>
        <v/>
      </c>
      <c r="AE75" s="128" t="str">
        <f aca="false">IFERROR(stern!AD75/GAMSstern!AD75,"")</f>
        <v/>
      </c>
      <c r="AF75" s="128" t="str">
        <f aca="false">IFERROR(stern!AE75/GAMSstern!AE75,"")</f>
        <v/>
      </c>
      <c r="AG75" s="128" t="str">
        <f aca="false">IFERROR(stern!AF75/GAMSstern!AF75,"")</f>
        <v/>
      </c>
      <c r="AH75" s="128" t="str">
        <f aca="false">IFERROR(stern!AG75/GAMSstern!AG75,"")</f>
        <v/>
      </c>
      <c r="AI75" s="128" t="str">
        <f aca="false">IFERROR(stern!AH75/GAMSstern!AH75,"")</f>
        <v/>
      </c>
      <c r="AJ75" s="128" t="str">
        <f aca="false">IFERROR(stern!AI75/GAMSstern!AI75,"")</f>
        <v/>
      </c>
      <c r="AK75" s="128" t="str">
        <f aca="false">IFERROR(stern!AJ75/GAMSstern!AJ75,"")</f>
        <v/>
      </c>
      <c r="AL75" s="128" t="str">
        <f aca="false">IFERROR(stern!AK75/GAMSstern!AK75,"")</f>
        <v/>
      </c>
      <c r="AM75" s="128" t="str">
        <f aca="false">IFERROR(stern!AL75/GAMSstern!AL75,"")</f>
        <v/>
      </c>
      <c r="AN75" s="128" t="str">
        <f aca="false">IFERROR(stern!AM75/GAMSstern!AM75,"")</f>
        <v/>
      </c>
      <c r="AO75" s="128" t="str">
        <f aca="false">IFERROR(stern!AN75/GAMSstern!AN75,"")</f>
        <v/>
      </c>
      <c r="AP75" s="128" t="str">
        <f aca="false">IFERROR(stern!AO75/GAMSstern!AO75,"")</f>
        <v/>
      </c>
      <c r="AQ75" s="128" t="str">
        <f aca="false">IFERROR(stern!AP75/GAMSstern!AP75,"")</f>
        <v/>
      </c>
      <c r="AR75" s="128" t="str">
        <f aca="false">IFERROR(stern!AQ75/GAMSstern!AQ75,"")</f>
        <v/>
      </c>
      <c r="AS75" s="128" t="str">
        <f aca="false">IFERROR(stern!AR75/GAMSstern!AR75,"")</f>
        <v/>
      </c>
      <c r="AT75" s="128" t="str">
        <f aca="false">IFERROR(stern!AS75/GAMSstern!AS75,"")</f>
        <v/>
      </c>
      <c r="AU75" s="128" t="str">
        <f aca="false">IFERROR(stern!AT75/GAMSstern!AT75,"")</f>
        <v/>
      </c>
      <c r="AV75" s="128" t="str">
        <f aca="false">IFERROR(stern!AU75/GAMSstern!AU75,"")</f>
        <v/>
      </c>
      <c r="AW75" s="128" t="str">
        <f aca="false">IFERROR(stern!AV75/GAMSstern!AV75,"")</f>
        <v/>
      </c>
      <c r="AX75" s="128" t="str">
        <f aca="false">IFERROR(stern!AW75/GAMSstern!AW75,"")</f>
        <v/>
      </c>
      <c r="AY75" s="128" t="str">
        <f aca="false">IFERROR(stern!AX75/GAMSstern!AX75,"")</f>
        <v/>
      </c>
      <c r="AZ75" s="128" t="str">
        <f aca="false">IFERROR(stern!AY75/GAMSstern!AY75,"")</f>
        <v/>
      </c>
      <c r="BA75" s="128" t="str">
        <f aca="false">IFERROR(stern!AZ75/GAMSstern!AZ75,"")</f>
        <v/>
      </c>
      <c r="BB75" s="128" t="str">
        <f aca="false">IFERROR(stern!BA75/GAMSstern!BA75,"")</f>
        <v/>
      </c>
      <c r="BC75" s="128" t="str">
        <f aca="false">IFERROR(stern!BB75/GAMSstern!BB75,"")</f>
        <v/>
      </c>
      <c r="BD75" s="128" t="str">
        <f aca="false">IFERROR(stern!BC75/GAMSstern!BC75,"")</f>
        <v/>
      </c>
      <c r="BE75" s="128" t="str">
        <f aca="false">IFERROR(stern!BD75/GAMSstern!BD75,"")</f>
        <v/>
      </c>
      <c r="BF75" s="128" t="str">
        <f aca="false">IFERROR(stern!BE75/GAMSstern!BE75,"")</f>
        <v/>
      </c>
      <c r="BG75" s="128" t="str">
        <f aca="false">IFERROR(stern!BF75/GAMSstern!BF75,"")</f>
        <v/>
      </c>
      <c r="BH75" s="128" t="str">
        <f aca="false">IFERROR(stern!BG75/GAMSstern!BG75,"")</f>
        <v/>
      </c>
      <c r="BI75" s="128" t="str">
        <f aca="false">IFERROR(stern!BH75/GAMSstern!BH75,"")</f>
        <v/>
      </c>
      <c r="BJ75" s="128" t="str">
        <f aca="false">IFERROR(stern!BI75/GAMSstern!BI75,"")</f>
        <v/>
      </c>
    </row>
    <row r="76" customFormat="false" ht="12.75" hidden="false" customHeight="false" outlineLevel="0" collapsed="false">
      <c r="A76" s="0" t="str">
        <f aca="false">stern!A76</f>
        <v>Initial temperature (2008-2011)</v>
      </c>
      <c r="B76" s="0" t="str">
        <f aca="false">GAMSbase!A76</f>
        <v>Initial Temperature (2008-2011)</v>
      </c>
      <c r="C76" s="128" t="n">
        <f aca="false">IFERROR(stern!B76/GAMSstern!B76,"")</f>
        <v>1</v>
      </c>
      <c r="D76" s="128" t="str">
        <f aca="false">IFERROR(stern!C76/GAMSstern!C76,"")</f>
        <v/>
      </c>
      <c r="E76" s="128" t="str">
        <f aca="false">IFERROR(stern!D76/GAMSstern!D76,"")</f>
        <v/>
      </c>
      <c r="F76" s="128" t="str">
        <f aca="false">IFERROR(stern!E76/GAMSstern!E76,"")</f>
        <v/>
      </c>
      <c r="G76" s="128" t="str">
        <f aca="false">IFERROR(stern!F76/GAMSstern!F76,"")</f>
        <v/>
      </c>
      <c r="H76" s="128" t="str">
        <f aca="false">IFERROR(stern!G76/GAMSstern!G76,"")</f>
        <v/>
      </c>
      <c r="I76" s="128" t="str">
        <f aca="false">IFERROR(stern!H76/GAMSstern!H76,"")</f>
        <v/>
      </c>
      <c r="J76" s="128" t="str">
        <f aca="false">IFERROR(stern!I76/GAMSstern!I76,"")</f>
        <v/>
      </c>
      <c r="K76" s="128" t="str">
        <f aca="false">IFERROR(stern!J76/GAMSstern!J76,"")</f>
        <v/>
      </c>
      <c r="L76" s="128" t="str">
        <f aca="false">IFERROR(stern!K76/GAMSstern!K76,"")</f>
        <v/>
      </c>
      <c r="M76" s="128" t="str">
        <f aca="false">IFERROR(stern!L76/GAMSstern!L76,"")</f>
        <v/>
      </c>
      <c r="N76" s="128" t="str">
        <f aca="false">IFERROR(stern!M76/GAMSstern!M76,"")</f>
        <v/>
      </c>
      <c r="O76" s="128" t="str">
        <f aca="false">IFERROR(stern!N76/GAMSstern!N76,"")</f>
        <v/>
      </c>
      <c r="P76" s="128" t="str">
        <f aca="false">IFERROR(stern!O76/GAMSstern!O76,"")</f>
        <v/>
      </c>
      <c r="Q76" s="128" t="str">
        <f aca="false">IFERROR(stern!P76/GAMSstern!P76,"")</f>
        <v/>
      </c>
      <c r="R76" s="128" t="str">
        <f aca="false">IFERROR(stern!Q76/GAMSstern!Q76,"")</f>
        <v/>
      </c>
      <c r="S76" s="128" t="str">
        <f aca="false">IFERROR(stern!R76/GAMSstern!R76,"")</f>
        <v/>
      </c>
      <c r="T76" s="128" t="str">
        <f aca="false">IFERROR(stern!S76/GAMSstern!S76,"")</f>
        <v/>
      </c>
      <c r="U76" s="128" t="str">
        <f aca="false">IFERROR(stern!T76/GAMSstern!T76,"")</f>
        <v/>
      </c>
      <c r="V76" s="128" t="str">
        <f aca="false">IFERROR(stern!U76/GAMSstern!U76,"")</f>
        <v/>
      </c>
      <c r="W76" s="128" t="str">
        <f aca="false">IFERROR(stern!V76/GAMSstern!V76,"")</f>
        <v/>
      </c>
      <c r="X76" s="128" t="str">
        <f aca="false">IFERROR(stern!W76/GAMSstern!W76,"")</f>
        <v/>
      </c>
      <c r="Y76" s="128" t="str">
        <f aca="false">IFERROR(stern!X76/GAMSstern!X76,"")</f>
        <v/>
      </c>
      <c r="Z76" s="128" t="str">
        <f aca="false">IFERROR(stern!Y76/GAMSstern!Y76,"")</f>
        <v/>
      </c>
      <c r="AA76" s="128" t="str">
        <f aca="false">IFERROR(stern!Z76/GAMSstern!Z76,"")</f>
        <v/>
      </c>
      <c r="AB76" s="128" t="str">
        <f aca="false">IFERROR(stern!AA76/GAMSstern!AA76,"")</f>
        <v/>
      </c>
      <c r="AC76" s="128" t="str">
        <f aca="false">IFERROR(stern!AB76/GAMSstern!AB76,"")</f>
        <v/>
      </c>
      <c r="AD76" s="128" t="str">
        <f aca="false">IFERROR(stern!AC76/GAMSstern!AC76,"")</f>
        <v/>
      </c>
      <c r="AE76" s="128" t="str">
        <f aca="false">IFERROR(stern!AD76/GAMSstern!AD76,"")</f>
        <v/>
      </c>
      <c r="AF76" s="128" t="str">
        <f aca="false">IFERROR(stern!AE76/GAMSstern!AE76,"")</f>
        <v/>
      </c>
      <c r="AG76" s="128" t="str">
        <f aca="false">IFERROR(stern!AF76/GAMSstern!AF76,"")</f>
        <v/>
      </c>
      <c r="AH76" s="128" t="str">
        <f aca="false">IFERROR(stern!AG76/GAMSstern!AG76,"")</f>
        <v/>
      </c>
      <c r="AI76" s="128" t="str">
        <f aca="false">IFERROR(stern!AH76/GAMSstern!AH76,"")</f>
        <v/>
      </c>
      <c r="AJ76" s="128" t="str">
        <f aca="false">IFERROR(stern!AI76/GAMSstern!AI76,"")</f>
        <v/>
      </c>
      <c r="AK76" s="128" t="str">
        <f aca="false">IFERROR(stern!AJ76/GAMSstern!AJ76,"")</f>
        <v/>
      </c>
      <c r="AL76" s="128" t="str">
        <f aca="false">IFERROR(stern!AK76/GAMSstern!AK76,"")</f>
        <v/>
      </c>
      <c r="AM76" s="128" t="str">
        <f aca="false">IFERROR(stern!AL76/GAMSstern!AL76,"")</f>
        <v/>
      </c>
      <c r="AN76" s="128" t="str">
        <f aca="false">IFERROR(stern!AM76/GAMSstern!AM76,"")</f>
        <v/>
      </c>
      <c r="AO76" s="128" t="str">
        <f aca="false">IFERROR(stern!AN76/GAMSstern!AN76,"")</f>
        <v/>
      </c>
      <c r="AP76" s="128" t="str">
        <f aca="false">IFERROR(stern!AO76/GAMSstern!AO76,"")</f>
        <v/>
      </c>
      <c r="AQ76" s="128" t="str">
        <f aca="false">IFERROR(stern!AP76/GAMSstern!AP76,"")</f>
        <v/>
      </c>
      <c r="AR76" s="128" t="str">
        <f aca="false">IFERROR(stern!AQ76/GAMSstern!AQ76,"")</f>
        <v/>
      </c>
      <c r="AS76" s="128" t="str">
        <f aca="false">IFERROR(stern!AR76/GAMSstern!AR76,"")</f>
        <v/>
      </c>
      <c r="AT76" s="128" t="str">
        <f aca="false">IFERROR(stern!AS76/GAMSstern!AS76,"")</f>
        <v/>
      </c>
      <c r="AU76" s="128" t="str">
        <f aca="false">IFERROR(stern!AT76/GAMSstern!AT76,"")</f>
        <v/>
      </c>
      <c r="AV76" s="128" t="str">
        <f aca="false">IFERROR(stern!AU76/GAMSstern!AU76,"")</f>
        <v/>
      </c>
      <c r="AW76" s="128" t="str">
        <f aca="false">IFERROR(stern!AV76/GAMSstern!AV76,"")</f>
        <v/>
      </c>
      <c r="AX76" s="128" t="str">
        <f aca="false">IFERROR(stern!AW76/GAMSstern!AW76,"")</f>
        <v/>
      </c>
      <c r="AY76" s="128" t="str">
        <f aca="false">IFERROR(stern!AX76/GAMSstern!AX76,"")</f>
        <v/>
      </c>
      <c r="AZ76" s="128" t="str">
        <f aca="false">IFERROR(stern!AY76/GAMSstern!AY76,"")</f>
        <v/>
      </c>
      <c r="BA76" s="128" t="str">
        <f aca="false">IFERROR(stern!AZ76/GAMSstern!AZ76,"")</f>
        <v/>
      </c>
      <c r="BB76" s="128" t="str">
        <f aca="false">IFERROR(stern!BA76/GAMSstern!BA76,"")</f>
        <v/>
      </c>
      <c r="BC76" s="128" t="str">
        <f aca="false">IFERROR(stern!BB76/GAMSstern!BB76,"")</f>
        <v/>
      </c>
      <c r="BD76" s="128" t="str">
        <f aca="false">IFERROR(stern!BC76/GAMSstern!BC76,"")</f>
        <v/>
      </c>
      <c r="BE76" s="128" t="str">
        <f aca="false">IFERROR(stern!BD76/GAMSstern!BD76,"")</f>
        <v/>
      </c>
      <c r="BF76" s="128" t="str">
        <f aca="false">IFERROR(stern!BE76/GAMSstern!BE76,"")</f>
        <v/>
      </c>
      <c r="BG76" s="128" t="str">
        <f aca="false">IFERROR(stern!BF76/GAMSstern!BF76,"")</f>
        <v/>
      </c>
      <c r="BH76" s="128" t="str">
        <f aca="false">IFERROR(stern!BG76/GAMSstern!BG76,"")</f>
        <v/>
      </c>
      <c r="BI76" s="128" t="str">
        <f aca="false">IFERROR(stern!BH76/GAMSstern!BH76,"")</f>
        <v/>
      </c>
      <c r="BJ76" s="128" t="str">
        <f aca="false">IFERROR(stern!BI76/GAMSstern!BI76,"")</f>
        <v/>
      </c>
    </row>
    <row r="77" customFormat="false" ht="12.75" hidden="false" customHeight="false" outlineLevel="0" collapsed="false">
      <c r="A77" s="0" t="str">
        <f aca="false">stern!A77</f>
        <v>Initial temperature of deep oceans (deg. C above 1900)</v>
      </c>
      <c r="B77" s="0" t="str">
        <f aca="false">GAMSbase!A77</f>
        <v>Initial Temperature of Deep Oceans (deg C above 1900 level)</v>
      </c>
      <c r="C77" s="128" t="n">
        <f aca="false">IFERROR(stern!B77/GAMSstern!B77,"")</f>
        <v>1</v>
      </c>
      <c r="D77" s="128" t="str">
        <f aca="false">IFERROR(stern!C77/GAMSstern!C77,"")</f>
        <v/>
      </c>
      <c r="E77" s="128" t="str">
        <f aca="false">IFERROR(stern!D77/GAMSstern!D77,"")</f>
        <v/>
      </c>
      <c r="F77" s="128" t="str">
        <f aca="false">IFERROR(stern!E77/GAMSstern!E77,"")</f>
        <v/>
      </c>
      <c r="G77" s="128" t="str">
        <f aca="false">IFERROR(stern!F77/GAMSstern!F77,"")</f>
        <v/>
      </c>
      <c r="H77" s="128" t="str">
        <f aca="false">IFERROR(stern!G77/GAMSstern!G77,"")</f>
        <v/>
      </c>
      <c r="I77" s="128" t="str">
        <f aca="false">IFERROR(stern!H77/GAMSstern!H77,"")</f>
        <v/>
      </c>
      <c r="J77" s="128" t="str">
        <f aca="false">IFERROR(stern!I77/GAMSstern!I77,"")</f>
        <v/>
      </c>
      <c r="K77" s="128" t="str">
        <f aca="false">IFERROR(stern!J77/GAMSstern!J77,"")</f>
        <v/>
      </c>
      <c r="L77" s="128" t="str">
        <f aca="false">IFERROR(stern!K77/GAMSstern!K77,"")</f>
        <v/>
      </c>
      <c r="M77" s="128" t="str">
        <f aca="false">IFERROR(stern!L77/GAMSstern!L77,"")</f>
        <v/>
      </c>
      <c r="N77" s="128" t="str">
        <f aca="false">IFERROR(stern!M77/GAMSstern!M77,"")</f>
        <v/>
      </c>
      <c r="O77" s="128" t="str">
        <f aca="false">IFERROR(stern!N77/GAMSstern!N77,"")</f>
        <v/>
      </c>
      <c r="P77" s="128" t="str">
        <f aca="false">IFERROR(stern!O77/GAMSstern!O77,"")</f>
        <v/>
      </c>
      <c r="Q77" s="128" t="str">
        <f aca="false">IFERROR(stern!P77/GAMSstern!P77,"")</f>
        <v/>
      </c>
      <c r="R77" s="128" t="str">
        <f aca="false">IFERROR(stern!Q77/GAMSstern!Q77,"")</f>
        <v/>
      </c>
      <c r="S77" s="128" t="str">
        <f aca="false">IFERROR(stern!R77/GAMSstern!R77,"")</f>
        <v/>
      </c>
      <c r="T77" s="128" t="str">
        <f aca="false">IFERROR(stern!S77/GAMSstern!S77,"")</f>
        <v/>
      </c>
      <c r="U77" s="128" t="str">
        <f aca="false">IFERROR(stern!T77/GAMSstern!T77,"")</f>
        <v/>
      </c>
      <c r="V77" s="128" t="str">
        <f aca="false">IFERROR(stern!U77/GAMSstern!U77,"")</f>
        <v/>
      </c>
      <c r="W77" s="128" t="str">
        <f aca="false">IFERROR(stern!V77/GAMSstern!V77,"")</f>
        <v/>
      </c>
      <c r="X77" s="128" t="str">
        <f aca="false">IFERROR(stern!W77/GAMSstern!W77,"")</f>
        <v/>
      </c>
      <c r="Y77" s="128" t="str">
        <f aca="false">IFERROR(stern!X77/GAMSstern!X77,"")</f>
        <v/>
      </c>
      <c r="Z77" s="128" t="str">
        <f aca="false">IFERROR(stern!Y77/GAMSstern!Y77,"")</f>
        <v/>
      </c>
      <c r="AA77" s="128" t="str">
        <f aca="false">IFERROR(stern!Z77/GAMSstern!Z77,"")</f>
        <v/>
      </c>
      <c r="AB77" s="128" t="str">
        <f aca="false">IFERROR(stern!AA77/GAMSstern!AA77,"")</f>
        <v/>
      </c>
      <c r="AC77" s="128" t="str">
        <f aca="false">IFERROR(stern!AB77/GAMSstern!AB77,"")</f>
        <v/>
      </c>
      <c r="AD77" s="128" t="str">
        <f aca="false">IFERROR(stern!AC77/GAMSstern!AC77,"")</f>
        <v/>
      </c>
      <c r="AE77" s="128" t="str">
        <f aca="false">IFERROR(stern!AD77/GAMSstern!AD77,"")</f>
        <v/>
      </c>
      <c r="AF77" s="128" t="str">
        <f aca="false">IFERROR(stern!AE77/GAMSstern!AE77,"")</f>
        <v/>
      </c>
      <c r="AG77" s="128" t="str">
        <f aca="false">IFERROR(stern!AF77/GAMSstern!AF77,"")</f>
        <v/>
      </c>
      <c r="AH77" s="128" t="str">
        <f aca="false">IFERROR(stern!AG77/GAMSstern!AG77,"")</f>
        <v/>
      </c>
      <c r="AI77" s="128" t="str">
        <f aca="false">IFERROR(stern!AH77/GAMSstern!AH77,"")</f>
        <v/>
      </c>
      <c r="AJ77" s="128" t="str">
        <f aca="false">IFERROR(stern!AI77/GAMSstern!AI77,"")</f>
        <v/>
      </c>
      <c r="AK77" s="128" t="str">
        <f aca="false">IFERROR(stern!AJ77/GAMSstern!AJ77,"")</f>
        <v/>
      </c>
      <c r="AL77" s="128" t="str">
        <f aca="false">IFERROR(stern!AK77/GAMSstern!AK77,"")</f>
        <v/>
      </c>
      <c r="AM77" s="128" t="str">
        <f aca="false">IFERROR(stern!AL77/GAMSstern!AL77,"")</f>
        <v/>
      </c>
      <c r="AN77" s="128" t="str">
        <f aca="false">IFERROR(stern!AM77/GAMSstern!AM77,"")</f>
        <v/>
      </c>
      <c r="AO77" s="128" t="str">
        <f aca="false">IFERROR(stern!AN77/GAMSstern!AN77,"")</f>
        <v/>
      </c>
      <c r="AP77" s="128" t="str">
        <f aca="false">IFERROR(stern!AO77/GAMSstern!AO77,"")</f>
        <v/>
      </c>
      <c r="AQ77" s="128" t="str">
        <f aca="false">IFERROR(stern!AP77/GAMSstern!AP77,"")</f>
        <v/>
      </c>
      <c r="AR77" s="128" t="str">
        <f aca="false">IFERROR(stern!AQ77/GAMSstern!AQ77,"")</f>
        <v/>
      </c>
      <c r="AS77" s="128" t="str">
        <f aca="false">IFERROR(stern!AR77/GAMSstern!AR77,"")</f>
        <v/>
      </c>
      <c r="AT77" s="128" t="str">
        <f aca="false">IFERROR(stern!AS77/GAMSstern!AS77,"")</f>
        <v/>
      </c>
      <c r="AU77" s="128" t="str">
        <f aca="false">IFERROR(stern!AT77/GAMSstern!AT77,"")</f>
        <v/>
      </c>
      <c r="AV77" s="128" t="str">
        <f aca="false">IFERROR(stern!AU77/GAMSstern!AU77,"")</f>
        <v/>
      </c>
      <c r="AW77" s="128" t="str">
        <f aca="false">IFERROR(stern!AV77/GAMSstern!AV77,"")</f>
        <v/>
      </c>
      <c r="AX77" s="128" t="str">
        <f aca="false">IFERROR(stern!AW77/GAMSstern!AW77,"")</f>
        <v/>
      </c>
      <c r="AY77" s="128" t="str">
        <f aca="false">IFERROR(stern!AX77/GAMSstern!AX77,"")</f>
        <v/>
      </c>
      <c r="AZ77" s="128" t="str">
        <f aca="false">IFERROR(stern!AY77/GAMSstern!AY77,"")</f>
        <v/>
      </c>
      <c r="BA77" s="128" t="str">
        <f aca="false">IFERROR(stern!AZ77/GAMSstern!AZ77,"")</f>
        <v/>
      </c>
      <c r="BB77" s="128" t="str">
        <f aca="false">IFERROR(stern!BA77/GAMSstern!BA77,"")</f>
        <v/>
      </c>
      <c r="BC77" s="128" t="str">
        <f aca="false">IFERROR(stern!BB77/GAMSstern!BB77,"")</f>
        <v/>
      </c>
      <c r="BD77" s="128" t="str">
        <f aca="false">IFERROR(stern!BC77/GAMSstern!BC77,"")</f>
        <v/>
      </c>
      <c r="BE77" s="128" t="str">
        <f aca="false">IFERROR(stern!BD77/GAMSstern!BD77,"")</f>
        <v/>
      </c>
      <c r="BF77" s="128" t="str">
        <f aca="false">IFERROR(stern!BE77/GAMSstern!BE77,"")</f>
        <v/>
      </c>
      <c r="BG77" s="128" t="str">
        <f aca="false">IFERROR(stern!BF77/GAMSstern!BF77,"")</f>
        <v/>
      </c>
      <c r="BH77" s="128" t="str">
        <f aca="false">IFERROR(stern!BG77/GAMSstern!BG77,"")</f>
        <v/>
      </c>
      <c r="BI77" s="128" t="str">
        <f aca="false">IFERROR(stern!BH77/GAMSstern!BH77,"")</f>
        <v/>
      </c>
      <c r="BJ77" s="128" t="str">
        <f aca="false">IFERROR(stern!BI77/GAMSstern!BI77,"")</f>
        <v/>
      </c>
    </row>
    <row r="78" customFormat="false" ht="12.75" hidden="false" customHeight="false" outlineLevel="0" collapsed="false">
      <c r="A78" s="0" t="str">
        <f aca="false">stern!A78</f>
        <v>CLIMATE MODEL PARAMETERS</v>
      </c>
      <c r="B78" s="0" t="str">
        <f aca="false">GAMSbase!A78</f>
        <v>* CLIMATE MODEL PARAMETERS</v>
      </c>
      <c r="C78" s="128" t="str">
        <f aca="false">IFERROR(stern!B78/GAMSstern!B78,"")</f>
        <v/>
      </c>
      <c r="D78" s="128" t="str">
        <f aca="false">IFERROR(stern!C78/GAMSstern!C78,"")</f>
        <v/>
      </c>
      <c r="E78" s="128" t="str">
        <f aca="false">IFERROR(stern!D78/GAMSstern!D78,"")</f>
        <v/>
      </c>
      <c r="F78" s="128" t="str">
        <f aca="false">IFERROR(stern!E78/GAMSstern!E78,"")</f>
        <v/>
      </c>
      <c r="G78" s="128" t="str">
        <f aca="false">IFERROR(stern!F78/GAMSstern!F78,"")</f>
        <v/>
      </c>
      <c r="H78" s="128" t="str">
        <f aca="false">IFERROR(stern!G78/GAMSstern!G78,"")</f>
        <v/>
      </c>
      <c r="I78" s="128" t="str">
        <f aca="false">IFERROR(stern!H78/GAMSstern!H78,"")</f>
        <v/>
      </c>
      <c r="J78" s="128" t="str">
        <f aca="false">IFERROR(stern!I78/GAMSstern!I78,"")</f>
        <v/>
      </c>
      <c r="K78" s="128" t="str">
        <f aca="false">IFERROR(stern!J78/GAMSstern!J78,"")</f>
        <v/>
      </c>
      <c r="L78" s="128" t="str">
        <f aca="false">IFERROR(stern!K78/GAMSstern!K78,"")</f>
        <v/>
      </c>
      <c r="M78" s="128" t="str">
        <f aca="false">IFERROR(stern!L78/GAMSstern!L78,"")</f>
        <v/>
      </c>
      <c r="N78" s="128" t="str">
        <f aca="false">IFERROR(stern!M78/GAMSstern!M78,"")</f>
        <v/>
      </c>
      <c r="O78" s="128" t="str">
        <f aca="false">IFERROR(stern!N78/GAMSstern!N78,"")</f>
        <v/>
      </c>
      <c r="P78" s="128" t="str">
        <f aca="false">IFERROR(stern!O78/GAMSstern!O78,"")</f>
        <v/>
      </c>
      <c r="Q78" s="128" t="str">
        <f aca="false">IFERROR(stern!P78/GAMSstern!P78,"")</f>
        <v/>
      </c>
      <c r="R78" s="128" t="str">
        <f aca="false">IFERROR(stern!Q78/GAMSstern!Q78,"")</f>
        <v/>
      </c>
      <c r="S78" s="128" t="str">
        <f aca="false">IFERROR(stern!R78/GAMSstern!R78,"")</f>
        <v/>
      </c>
      <c r="T78" s="128" t="str">
        <f aca="false">IFERROR(stern!S78/GAMSstern!S78,"")</f>
        <v/>
      </c>
      <c r="U78" s="128" t="str">
        <f aca="false">IFERROR(stern!T78/GAMSstern!T78,"")</f>
        <v/>
      </c>
      <c r="V78" s="128" t="str">
        <f aca="false">IFERROR(stern!U78/GAMSstern!U78,"")</f>
        <v/>
      </c>
      <c r="W78" s="128" t="str">
        <f aca="false">IFERROR(stern!V78/GAMSstern!V78,"")</f>
        <v/>
      </c>
      <c r="X78" s="128" t="str">
        <f aca="false">IFERROR(stern!W78/GAMSstern!W78,"")</f>
        <v/>
      </c>
      <c r="Y78" s="128" t="str">
        <f aca="false">IFERROR(stern!X78/GAMSstern!X78,"")</f>
        <v/>
      </c>
      <c r="Z78" s="128" t="str">
        <f aca="false">IFERROR(stern!Y78/GAMSstern!Y78,"")</f>
        <v/>
      </c>
      <c r="AA78" s="128" t="str">
        <f aca="false">IFERROR(stern!Z78/GAMSstern!Z78,"")</f>
        <v/>
      </c>
      <c r="AB78" s="128" t="str">
        <f aca="false">IFERROR(stern!AA78/GAMSstern!AA78,"")</f>
        <v/>
      </c>
      <c r="AC78" s="128" t="str">
        <f aca="false">IFERROR(stern!AB78/GAMSstern!AB78,"")</f>
        <v/>
      </c>
      <c r="AD78" s="128" t="str">
        <f aca="false">IFERROR(stern!AC78/GAMSstern!AC78,"")</f>
        <v/>
      </c>
      <c r="AE78" s="128" t="str">
        <f aca="false">IFERROR(stern!AD78/GAMSstern!AD78,"")</f>
        <v/>
      </c>
      <c r="AF78" s="128" t="str">
        <f aca="false">IFERROR(stern!AE78/GAMSstern!AE78,"")</f>
        <v/>
      </c>
      <c r="AG78" s="128" t="str">
        <f aca="false">IFERROR(stern!AF78/GAMSstern!AF78,"")</f>
        <v/>
      </c>
      <c r="AH78" s="128" t="str">
        <f aca="false">IFERROR(stern!AG78/GAMSstern!AG78,"")</f>
        <v/>
      </c>
      <c r="AI78" s="128" t="str">
        <f aca="false">IFERROR(stern!AH78/GAMSstern!AH78,"")</f>
        <v/>
      </c>
      <c r="AJ78" s="128" t="str">
        <f aca="false">IFERROR(stern!AI78/GAMSstern!AI78,"")</f>
        <v/>
      </c>
      <c r="AK78" s="128" t="str">
        <f aca="false">IFERROR(stern!AJ78/GAMSstern!AJ78,"")</f>
        <v/>
      </c>
      <c r="AL78" s="128" t="str">
        <f aca="false">IFERROR(stern!AK78/GAMSstern!AK78,"")</f>
        <v/>
      </c>
      <c r="AM78" s="128" t="str">
        <f aca="false">IFERROR(stern!AL78/GAMSstern!AL78,"")</f>
        <v/>
      </c>
      <c r="AN78" s="128" t="str">
        <f aca="false">IFERROR(stern!AM78/GAMSstern!AM78,"")</f>
        <v/>
      </c>
      <c r="AO78" s="128" t="str">
        <f aca="false">IFERROR(stern!AN78/GAMSstern!AN78,"")</f>
        <v/>
      </c>
      <c r="AP78" s="128" t="str">
        <f aca="false">IFERROR(stern!AO78/GAMSstern!AO78,"")</f>
        <v/>
      </c>
      <c r="AQ78" s="128" t="str">
        <f aca="false">IFERROR(stern!AP78/GAMSstern!AP78,"")</f>
        <v/>
      </c>
      <c r="AR78" s="128" t="str">
        <f aca="false">IFERROR(stern!AQ78/GAMSstern!AQ78,"")</f>
        <v/>
      </c>
      <c r="AS78" s="128" t="str">
        <f aca="false">IFERROR(stern!AR78/GAMSstern!AR78,"")</f>
        <v/>
      </c>
      <c r="AT78" s="128" t="str">
        <f aca="false">IFERROR(stern!AS78/GAMSstern!AS78,"")</f>
        <v/>
      </c>
      <c r="AU78" s="128" t="str">
        <f aca="false">IFERROR(stern!AT78/GAMSstern!AT78,"")</f>
        <v/>
      </c>
      <c r="AV78" s="128" t="str">
        <f aca="false">IFERROR(stern!AU78/GAMSstern!AU78,"")</f>
        <v/>
      </c>
      <c r="AW78" s="128" t="str">
        <f aca="false">IFERROR(stern!AV78/GAMSstern!AV78,"")</f>
        <v/>
      </c>
      <c r="AX78" s="128" t="str">
        <f aca="false">IFERROR(stern!AW78/GAMSstern!AW78,"")</f>
        <v/>
      </c>
      <c r="AY78" s="128" t="str">
        <f aca="false">IFERROR(stern!AX78/GAMSstern!AX78,"")</f>
        <v/>
      </c>
      <c r="AZ78" s="128" t="str">
        <f aca="false">IFERROR(stern!AY78/GAMSstern!AY78,"")</f>
        <v/>
      </c>
      <c r="BA78" s="128" t="str">
        <f aca="false">IFERROR(stern!AZ78/GAMSstern!AZ78,"")</f>
        <v/>
      </c>
      <c r="BB78" s="128" t="str">
        <f aca="false">IFERROR(stern!BA78/GAMSstern!BA78,"")</f>
        <v/>
      </c>
      <c r="BC78" s="128" t="str">
        <f aca="false">IFERROR(stern!BB78/GAMSstern!BB78,"")</f>
        <v/>
      </c>
      <c r="BD78" s="128" t="str">
        <f aca="false">IFERROR(stern!BC78/GAMSstern!BC78,"")</f>
        <v/>
      </c>
      <c r="BE78" s="128" t="str">
        <f aca="false">IFERROR(stern!BD78/GAMSstern!BD78,"")</f>
        <v/>
      </c>
      <c r="BF78" s="128" t="str">
        <f aca="false">IFERROR(stern!BE78/GAMSstern!BE78,"")</f>
        <v/>
      </c>
      <c r="BG78" s="128" t="str">
        <f aca="false">IFERROR(stern!BF78/GAMSstern!BF78,"")</f>
        <v/>
      </c>
      <c r="BH78" s="128" t="str">
        <f aca="false">IFERROR(stern!BG78/GAMSstern!BG78,"")</f>
        <v/>
      </c>
      <c r="BI78" s="128" t="str">
        <f aca="false">IFERROR(stern!BH78/GAMSstern!BH78,"")</f>
        <v/>
      </c>
      <c r="BJ78" s="128" t="str">
        <f aca="false">IFERROR(stern!BI78/GAMSstern!BI78,"")</f>
        <v/>
      </c>
    </row>
    <row r="79" customFormat="false" ht="12.75" hidden="false" customHeight="false" outlineLevel="0" collapsed="false">
      <c r="A79" s="0" t="str">
        <f aca="false">stern!A79</f>
        <v>Equilibrium temperature increase for CO2 doubling</v>
      </c>
      <c r="B79" s="0" t="str">
        <f aca="false">GAMSbase!A79</f>
        <v>Temperature Sensitivity Coefficient (temp increase per doubling CO2)</v>
      </c>
      <c r="C79" s="128" t="n">
        <f aca="false">IFERROR(stern!B79/GAMSstern!B79,"")</f>
        <v>1</v>
      </c>
      <c r="D79" s="128" t="str">
        <f aca="false">IFERROR(stern!C79/GAMSstern!C79,"")</f>
        <v/>
      </c>
      <c r="E79" s="128" t="str">
        <f aca="false">IFERROR(stern!D79/GAMSstern!D79,"")</f>
        <v/>
      </c>
      <c r="F79" s="128" t="str">
        <f aca="false">IFERROR(stern!E79/GAMSstern!E79,"")</f>
        <v/>
      </c>
      <c r="G79" s="128" t="str">
        <f aca="false">IFERROR(stern!F79/GAMSstern!F79,"")</f>
        <v/>
      </c>
      <c r="H79" s="128" t="str">
        <f aca="false">IFERROR(stern!G79/GAMSstern!G79,"")</f>
        <v/>
      </c>
      <c r="I79" s="128" t="str">
        <f aca="false">IFERROR(stern!H79/GAMSstern!H79,"")</f>
        <v/>
      </c>
      <c r="J79" s="128" t="str">
        <f aca="false">IFERROR(stern!I79/GAMSstern!I79,"")</f>
        <v/>
      </c>
      <c r="K79" s="128" t="str">
        <f aca="false">IFERROR(stern!J79/GAMSstern!J79,"")</f>
        <v/>
      </c>
      <c r="L79" s="128" t="str">
        <f aca="false">IFERROR(stern!K79/GAMSstern!K79,"")</f>
        <v/>
      </c>
      <c r="M79" s="128" t="str">
        <f aca="false">IFERROR(stern!L79/GAMSstern!L79,"")</f>
        <v/>
      </c>
      <c r="N79" s="128" t="str">
        <f aca="false">IFERROR(stern!M79/GAMSstern!M79,"")</f>
        <v/>
      </c>
      <c r="O79" s="128" t="str">
        <f aca="false">IFERROR(stern!N79/GAMSstern!N79,"")</f>
        <v/>
      </c>
      <c r="P79" s="128" t="str">
        <f aca="false">IFERROR(stern!O79/GAMSstern!O79,"")</f>
        <v/>
      </c>
      <c r="Q79" s="128" t="str">
        <f aca="false">IFERROR(stern!P79/GAMSstern!P79,"")</f>
        <v/>
      </c>
      <c r="R79" s="128" t="str">
        <f aca="false">IFERROR(stern!Q79/GAMSstern!Q79,"")</f>
        <v/>
      </c>
      <c r="S79" s="128" t="str">
        <f aca="false">IFERROR(stern!R79/GAMSstern!R79,"")</f>
        <v/>
      </c>
      <c r="T79" s="128" t="str">
        <f aca="false">IFERROR(stern!S79/GAMSstern!S79,"")</f>
        <v/>
      </c>
      <c r="U79" s="128" t="str">
        <f aca="false">IFERROR(stern!T79/GAMSstern!T79,"")</f>
        <v/>
      </c>
      <c r="V79" s="128" t="str">
        <f aca="false">IFERROR(stern!U79/GAMSstern!U79,"")</f>
        <v/>
      </c>
      <c r="W79" s="128" t="str">
        <f aca="false">IFERROR(stern!V79/GAMSstern!V79,"")</f>
        <v/>
      </c>
      <c r="X79" s="128" t="str">
        <f aca="false">IFERROR(stern!W79/GAMSstern!W79,"")</f>
        <v/>
      </c>
      <c r="Y79" s="128" t="str">
        <f aca="false">IFERROR(stern!X79/GAMSstern!X79,"")</f>
        <v/>
      </c>
      <c r="Z79" s="128" t="str">
        <f aca="false">IFERROR(stern!Y79/GAMSstern!Y79,"")</f>
        <v/>
      </c>
      <c r="AA79" s="128" t="str">
        <f aca="false">IFERROR(stern!Z79/GAMSstern!Z79,"")</f>
        <v/>
      </c>
      <c r="AB79" s="128" t="str">
        <f aca="false">IFERROR(stern!AA79/GAMSstern!AA79,"")</f>
        <v/>
      </c>
      <c r="AC79" s="128" t="str">
        <f aca="false">IFERROR(stern!AB79/GAMSstern!AB79,"")</f>
        <v/>
      </c>
      <c r="AD79" s="128" t="str">
        <f aca="false">IFERROR(stern!AC79/GAMSstern!AC79,"")</f>
        <v/>
      </c>
      <c r="AE79" s="128" t="str">
        <f aca="false">IFERROR(stern!AD79/GAMSstern!AD79,"")</f>
        <v/>
      </c>
      <c r="AF79" s="128" t="str">
        <f aca="false">IFERROR(stern!AE79/GAMSstern!AE79,"")</f>
        <v/>
      </c>
      <c r="AG79" s="128" t="str">
        <f aca="false">IFERROR(stern!AF79/GAMSstern!AF79,"")</f>
        <v/>
      </c>
      <c r="AH79" s="128" t="str">
        <f aca="false">IFERROR(stern!AG79/GAMSstern!AG79,"")</f>
        <v/>
      </c>
      <c r="AI79" s="128" t="str">
        <f aca="false">IFERROR(stern!AH79/GAMSstern!AH79,"")</f>
        <v/>
      </c>
      <c r="AJ79" s="128" t="str">
        <f aca="false">IFERROR(stern!AI79/GAMSstern!AI79,"")</f>
        <v/>
      </c>
      <c r="AK79" s="128" t="str">
        <f aca="false">IFERROR(stern!AJ79/GAMSstern!AJ79,"")</f>
        <v/>
      </c>
      <c r="AL79" s="128" t="str">
        <f aca="false">IFERROR(stern!AK79/GAMSstern!AK79,"")</f>
        <v/>
      </c>
      <c r="AM79" s="128" t="str">
        <f aca="false">IFERROR(stern!AL79/GAMSstern!AL79,"")</f>
        <v/>
      </c>
      <c r="AN79" s="128" t="str">
        <f aca="false">IFERROR(stern!AM79/GAMSstern!AM79,"")</f>
        <v/>
      </c>
      <c r="AO79" s="128" t="str">
        <f aca="false">IFERROR(stern!AN79/GAMSstern!AN79,"")</f>
        <v/>
      </c>
      <c r="AP79" s="128" t="str">
        <f aca="false">IFERROR(stern!AO79/GAMSstern!AO79,"")</f>
        <v/>
      </c>
      <c r="AQ79" s="128" t="str">
        <f aca="false">IFERROR(stern!AP79/GAMSstern!AP79,"")</f>
        <v/>
      </c>
      <c r="AR79" s="128" t="str">
        <f aca="false">IFERROR(stern!AQ79/GAMSstern!AQ79,"")</f>
        <v/>
      </c>
      <c r="AS79" s="128" t="str">
        <f aca="false">IFERROR(stern!AR79/GAMSstern!AR79,"")</f>
        <v/>
      </c>
      <c r="AT79" s="128" t="str">
        <f aca="false">IFERROR(stern!AS79/GAMSstern!AS79,"")</f>
        <v/>
      </c>
      <c r="AU79" s="128" t="str">
        <f aca="false">IFERROR(stern!AT79/GAMSstern!AT79,"")</f>
        <v/>
      </c>
      <c r="AV79" s="128" t="str">
        <f aca="false">IFERROR(stern!AU79/GAMSstern!AU79,"")</f>
        <v/>
      </c>
      <c r="AW79" s="128" t="str">
        <f aca="false">IFERROR(stern!AV79/GAMSstern!AV79,"")</f>
        <v/>
      </c>
      <c r="AX79" s="128" t="str">
        <f aca="false">IFERROR(stern!AW79/GAMSstern!AW79,"")</f>
        <v/>
      </c>
      <c r="AY79" s="128" t="str">
        <f aca="false">IFERROR(stern!AX79/GAMSstern!AX79,"")</f>
        <v/>
      </c>
      <c r="AZ79" s="128" t="str">
        <f aca="false">IFERROR(stern!AY79/GAMSstern!AY79,"")</f>
        <v/>
      </c>
      <c r="BA79" s="128" t="str">
        <f aca="false">IFERROR(stern!AZ79/GAMSstern!AZ79,"")</f>
        <v/>
      </c>
      <c r="BB79" s="128" t="str">
        <f aca="false">IFERROR(stern!BA79/GAMSstern!BA79,"")</f>
        <v/>
      </c>
      <c r="BC79" s="128" t="str">
        <f aca="false">IFERROR(stern!BB79/GAMSstern!BB79,"")</f>
        <v/>
      </c>
      <c r="BD79" s="128" t="str">
        <f aca="false">IFERROR(stern!BC79/GAMSstern!BC79,"")</f>
        <v/>
      </c>
      <c r="BE79" s="128" t="str">
        <f aca="false">IFERROR(stern!BD79/GAMSstern!BD79,"")</f>
        <v/>
      </c>
      <c r="BF79" s="128" t="str">
        <f aca="false">IFERROR(stern!BE79/GAMSstern!BE79,"")</f>
        <v/>
      </c>
      <c r="BG79" s="128" t="str">
        <f aca="false">IFERROR(stern!BF79/GAMSstern!BF79,"")</f>
        <v/>
      </c>
      <c r="BH79" s="128" t="str">
        <f aca="false">IFERROR(stern!BG79/GAMSstern!BG79,"")</f>
        <v/>
      </c>
      <c r="BI79" s="128" t="str">
        <f aca="false">IFERROR(stern!BH79/GAMSstern!BH79,"")</f>
        <v/>
      </c>
      <c r="BJ79" s="128" t="str">
        <f aca="false">IFERROR(stern!BI79/GAMSstern!BI79,"")</f>
        <v/>
      </c>
    </row>
    <row r="80" customFormat="false" ht="12.75" hidden="false" customHeight="false" outlineLevel="0" collapsed="false">
      <c r="A80" s="0" t="str">
        <f aca="false">stern!A80</f>
        <v>Forcings at CO2 doubling (W/m2)</v>
      </c>
      <c r="B80" s="0" t="str">
        <f aca="false">GAMSbase!A80</f>
        <v>Forcings at CO2 doubling (Watts per Meter 2)</v>
      </c>
      <c r="C80" s="128" t="n">
        <f aca="false">IFERROR(stern!B80/GAMSstern!B80,"")</f>
        <v>1</v>
      </c>
      <c r="D80" s="128" t="str">
        <f aca="false">IFERROR(stern!C80/GAMSstern!C80,"")</f>
        <v/>
      </c>
      <c r="E80" s="128" t="str">
        <f aca="false">IFERROR(stern!D80/GAMSstern!D80,"")</f>
        <v/>
      </c>
      <c r="F80" s="128" t="str">
        <f aca="false">IFERROR(stern!E80/GAMSstern!E80,"")</f>
        <v/>
      </c>
      <c r="G80" s="128" t="str">
        <f aca="false">IFERROR(stern!F80/GAMSstern!F80,"")</f>
        <v/>
      </c>
      <c r="H80" s="128" t="str">
        <f aca="false">IFERROR(stern!G80/GAMSstern!G80,"")</f>
        <v/>
      </c>
      <c r="I80" s="128" t="str">
        <f aca="false">IFERROR(stern!H80/GAMSstern!H80,"")</f>
        <v/>
      </c>
      <c r="J80" s="128" t="str">
        <f aca="false">IFERROR(stern!I80/GAMSstern!I80,"")</f>
        <v/>
      </c>
      <c r="K80" s="128" t="str">
        <f aca="false">IFERROR(stern!J80/GAMSstern!J80,"")</f>
        <v/>
      </c>
      <c r="L80" s="128" t="str">
        <f aca="false">IFERROR(stern!K80/GAMSstern!K80,"")</f>
        <v/>
      </c>
      <c r="M80" s="128" t="str">
        <f aca="false">IFERROR(stern!L80/GAMSstern!L80,"")</f>
        <v/>
      </c>
      <c r="N80" s="128" t="str">
        <f aca="false">IFERROR(stern!M80/GAMSstern!M80,"")</f>
        <v/>
      </c>
      <c r="O80" s="128" t="str">
        <f aca="false">IFERROR(stern!N80/GAMSstern!N80,"")</f>
        <v/>
      </c>
      <c r="P80" s="128" t="str">
        <f aca="false">IFERROR(stern!O80/GAMSstern!O80,"")</f>
        <v/>
      </c>
      <c r="Q80" s="128" t="str">
        <f aca="false">IFERROR(stern!P80/GAMSstern!P80,"")</f>
        <v/>
      </c>
      <c r="R80" s="128" t="str">
        <f aca="false">IFERROR(stern!Q80/GAMSstern!Q80,"")</f>
        <v/>
      </c>
      <c r="S80" s="128" t="str">
        <f aca="false">IFERROR(stern!R80/GAMSstern!R80,"")</f>
        <v/>
      </c>
      <c r="T80" s="128" t="str">
        <f aca="false">IFERROR(stern!S80/GAMSstern!S80,"")</f>
        <v/>
      </c>
      <c r="U80" s="128" t="str">
        <f aca="false">IFERROR(stern!T80/GAMSstern!T80,"")</f>
        <v/>
      </c>
      <c r="V80" s="128" t="str">
        <f aca="false">IFERROR(stern!U80/GAMSstern!U80,"")</f>
        <v/>
      </c>
      <c r="W80" s="128" t="str">
        <f aca="false">IFERROR(stern!V80/GAMSstern!V80,"")</f>
        <v/>
      </c>
      <c r="X80" s="128" t="str">
        <f aca="false">IFERROR(stern!W80/GAMSstern!W80,"")</f>
        <v/>
      </c>
      <c r="Y80" s="128" t="str">
        <f aca="false">IFERROR(stern!X80/GAMSstern!X80,"")</f>
        <v/>
      </c>
      <c r="Z80" s="128" t="str">
        <f aca="false">IFERROR(stern!Y80/GAMSstern!Y80,"")</f>
        <v/>
      </c>
      <c r="AA80" s="128" t="str">
        <f aca="false">IFERROR(stern!Z80/GAMSstern!Z80,"")</f>
        <v/>
      </c>
      <c r="AB80" s="128" t="str">
        <f aca="false">IFERROR(stern!AA80/GAMSstern!AA80,"")</f>
        <v/>
      </c>
      <c r="AC80" s="128" t="str">
        <f aca="false">IFERROR(stern!AB80/GAMSstern!AB80,"")</f>
        <v/>
      </c>
      <c r="AD80" s="128" t="str">
        <f aca="false">IFERROR(stern!AC80/GAMSstern!AC80,"")</f>
        <v/>
      </c>
      <c r="AE80" s="128" t="str">
        <f aca="false">IFERROR(stern!AD80/GAMSstern!AD80,"")</f>
        <v/>
      </c>
      <c r="AF80" s="128" t="str">
        <f aca="false">IFERROR(stern!AE80/GAMSstern!AE80,"")</f>
        <v/>
      </c>
      <c r="AG80" s="128" t="str">
        <f aca="false">IFERROR(stern!AF80/GAMSstern!AF80,"")</f>
        <v/>
      </c>
      <c r="AH80" s="128" t="str">
        <f aca="false">IFERROR(stern!AG80/GAMSstern!AG80,"")</f>
        <v/>
      </c>
      <c r="AI80" s="128" t="str">
        <f aca="false">IFERROR(stern!AH80/GAMSstern!AH80,"")</f>
        <v/>
      </c>
      <c r="AJ80" s="128" t="str">
        <f aca="false">IFERROR(stern!AI80/GAMSstern!AI80,"")</f>
        <v/>
      </c>
      <c r="AK80" s="128" t="str">
        <f aca="false">IFERROR(stern!AJ80/GAMSstern!AJ80,"")</f>
        <v/>
      </c>
      <c r="AL80" s="128" t="str">
        <f aca="false">IFERROR(stern!AK80/GAMSstern!AK80,"")</f>
        <v/>
      </c>
      <c r="AM80" s="128" t="str">
        <f aca="false">IFERROR(stern!AL80/GAMSstern!AL80,"")</f>
        <v/>
      </c>
      <c r="AN80" s="128" t="str">
        <f aca="false">IFERROR(stern!AM80/GAMSstern!AM80,"")</f>
        <v/>
      </c>
      <c r="AO80" s="128" t="str">
        <f aca="false">IFERROR(stern!AN80/GAMSstern!AN80,"")</f>
        <v/>
      </c>
      <c r="AP80" s="128" t="str">
        <f aca="false">IFERROR(stern!AO80/GAMSstern!AO80,"")</f>
        <v/>
      </c>
      <c r="AQ80" s="128" t="str">
        <f aca="false">IFERROR(stern!AP80/GAMSstern!AP80,"")</f>
        <v/>
      </c>
      <c r="AR80" s="128" t="str">
        <f aca="false">IFERROR(stern!AQ80/GAMSstern!AQ80,"")</f>
        <v/>
      </c>
      <c r="AS80" s="128" t="str">
        <f aca="false">IFERROR(stern!AR80/GAMSstern!AR80,"")</f>
        <v/>
      </c>
      <c r="AT80" s="128" t="str">
        <f aca="false">IFERROR(stern!AS80/GAMSstern!AS80,"")</f>
        <v/>
      </c>
      <c r="AU80" s="128" t="str">
        <f aca="false">IFERROR(stern!AT80/GAMSstern!AT80,"")</f>
        <v/>
      </c>
      <c r="AV80" s="128" t="str">
        <f aca="false">IFERROR(stern!AU80/GAMSstern!AU80,"")</f>
        <v/>
      </c>
      <c r="AW80" s="128" t="str">
        <f aca="false">IFERROR(stern!AV80/GAMSstern!AV80,"")</f>
        <v/>
      </c>
      <c r="AX80" s="128" t="str">
        <f aca="false">IFERROR(stern!AW80/GAMSstern!AW80,"")</f>
        <v/>
      </c>
      <c r="AY80" s="128" t="str">
        <f aca="false">IFERROR(stern!AX80/GAMSstern!AX80,"")</f>
        <v/>
      </c>
      <c r="AZ80" s="128" t="str">
        <f aca="false">IFERROR(stern!AY80/GAMSstern!AY80,"")</f>
        <v/>
      </c>
      <c r="BA80" s="128" t="str">
        <f aca="false">IFERROR(stern!AZ80/GAMSstern!AZ80,"")</f>
        <v/>
      </c>
      <c r="BB80" s="128" t="str">
        <f aca="false">IFERROR(stern!BA80/GAMSstern!BA80,"")</f>
        <v/>
      </c>
      <c r="BC80" s="128" t="str">
        <f aca="false">IFERROR(stern!BB80/GAMSstern!BB80,"")</f>
        <v/>
      </c>
      <c r="BD80" s="128" t="str">
        <f aca="false">IFERROR(stern!BC80/GAMSstern!BC80,"")</f>
        <v/>
      </c>
      <c r="BE80" s="128" t="str">
        <f aca="false">IFERROR(stern!BD80/GAMSstern!BD80,"")</f>
        <v/>
      </c>
      <c r="BF80" s="128" t="str">
        <f aca="false">IFERROR(stern!BE80/GAMSstern!BE80,"")</f>
        <v/>
      </c>
      <c r="BG80" s="128" t="str">
        <f aca="false">IFERROR(stern!BF80/GAMSstern!BF80,"")</f>
        <v/>
      </c>
      <c r="BH80" s="128" t="str">
        <f aca="false">IFERROR(stern!BG80/GAMSstern!BG80,"")</f>
        <v/>
      </c>
      <c r="BI80" s="128" t="str">
        <f aca="false">IFERROR(stern!BH80/GAMSstern!BH80,"")</f>
        <v/>
      </c>
      <c r="BJ80" s="128" t="str">
        <f aca="false">IFERROR(stern!BI80/GAMSstern!BI80,"")</f>
        <v/>
      </c>
    </row>
    <row r="81" customFormat="false" ht="12.75" hidden="false" customHeight="false" outlineLevel="0" collapsed="false">
      <c r="A81" s="0" t="str">
        <f aca="false">stern!A81</f>
        <v>CLIMATE MODULE TRANSITION PARAMETERS (per 5 years)</v>
      </c>
      <c r="B81" s="0" t="str">
        <f aca="false">GAMSbase!A81</f>
        <v>* CLIMATE MODULE TRANSITION PARAMETERS</v>
      </c>
      <c r="C81" s="128" t="str">
        <f aca="false">IFERROR(stern!B81/GAMSstern!B81,"")</f>
        <v/>
      </c>
      <c r="D81" s="128" t="str">
        <f aca="false">IFERROR(stern!C81/GAMSstern!C81,"")</f>
        <v/>
      </c>
      <c r="E81" s="128" t="str">
        <f aca="false">IFERROR(stern!D81/GAMSstern!D81,"")</f>
        <v/>
      </c>
      <c r="F81" s="128" t="str">
        <f aca="false">IFERROR(stern!E81/GAMSstern!E81,"")</f>
        <v/>
      </c>
      <c r="G81" s="128" t="str">
        <f aca="false">IFERROR(stern!F81/GAMSstern!F81,"")</f>
        <v/>
      </c>
      <c r="H81" s="128" t="str">
        <f aca="false">IFERROR(stern!G81/GAMSstern!G81,"")</f>
        <v/>
      </c>
      <c r="I81" s="128" t="str">
        <f aca="false">IFERROR(stern!H81/GAMSstern!H81,"")</f>
        <v/>
      </c>
      <c r="J81" s="128" t="str">
        <f aca="false">IFERROR(stern!I81/GAMSstern!I81,"")</f>
        <v/>
      </c>
      <c r="K81" s="128" t="str">
        <f aca="false">IFERROR(stern!J81/GAMSstern!J81,"")</f>
        <v/>
      </c>
      <c r="L81" s="128" t="str">
        <f aca="false">IFERROR(stern!K81/GAMSstern!K81,"")</f>
        <v/>
      </c>
      <c r="M81" s="128" t="str">
        <f aca="false">IFERROR(stern!L81/GAMSstern!L81,"")</f>
        <v/>
      </c>
      <c r="N81" s="128" t="str">
        <f aca="false">IFERROR(stern!M81/GAMSstern!M81,"")</f>
        <v/>
      </c>
      <c r="O81" s="128" t="str">
        <f aca="false">IFERROR(stern!N81/GAMSstern!N81,"")</f>
        <v/>
      </c>
      <c r="P81" s="128" t="str">
        <f aca="false">IFERROR(stern!O81/GAMSstern!O81,"")</f>
        <v/>
      </c>
      <c r="Q81" s="128" t="str">
        <f aca="false">IFERROR(stern!P81/GAMSstern!P81,"")</f>
        <v/>
      </c>
      <c r="R81" s="128" t="str">
        <f aca="false">IFERROR(stern!Q81/GAMSstern!Q81,"")</f>
        <v/>
      </c>
      <c r="S81" s="128" t="str">
        <f aca="false">IFERROR(stern!R81/GAMSstern!R81,"")</f>
        <v/>
      </c>
      <c r="T81" s="128" t="str">
        <f aca="false">IFERROR(stern!S81/GAMSstern!S81,"")</f>
        <v/>
      </c>
      <c r="U81" s="128" t="str">
        <f aca="false">IFERROR(stern!T81/GAMSstern!T81,"")</f>
        <v/>
      </c>
      <c r="V81" s="128" t="str">
        <f aca="false">IFERROR(stern!U81/GAMSstern!U81,"")</f>
        <v/>
      </c>
      <c r="W81" s="128" t="str">
        <f aca="false">IFERROR(stern!V81/GAMSstern!V81,"")</f>
        <v/>
      </c>
      <c r="X81" s="128" t="str">
        <f aca="false">IFERROR(stern!W81/GAMSstern!W81,"")</f>
        <v/>
      </c>
      <c r="Y81" s="128" t="str">
        <f aca="false">IFERROR(stern!X81/GAMSstern!X81,"")</f>
        <v/>
      </c>
      <c r="Z81" s="128" t="str">
        <f aca="false">IFERROR(stern!Y81/GAMSstern!Y81,"")</f>
        <v/>
      </c>
      <c r="AA81" s="128" t="str">
        <f aca="false">IFERROR(stern!Z81/GAMSstern!Z81,"")</f>
        <v/>
      </c>
      <c r="AB81" s="128" t="str">
        <f aca="false">IFERROR(stern!AA81/GAMSstern!AA81,"")</f>
        <v/>
      </c>
      <c r="AC81" s="128" t="str">
        <f aca="false">IFERROR(stern!AB81/GAMSstern!AB81,"")</f>
        <v/>
      </c>
      <c r="AD81" s="128" t="str">
        <f aca="false">IFERROR(stern!AC81/GAMSstern!AC81,"")</f>
        <v/>
      </c>
      <c r="AE81" s="128" t="str">
        <f aca="false">IFERROR(stern!AD81/GAMSstern!AD81,"")</f>
        <v/>
      </c>
      <c r="AF81" s="128" t="str">
        <f aca="false">IFERROR(stern!AE81/GAMSstern!AE81,"")</f>
        <v/>
      </c>
      <c r="AG81" s="128" t="str">
        <f aca="false">IFERROR(stern!AF81/GAMSstern!AF81,"")</f>
        <v/>
      </c>
      <c r="AH81" s="128" t="str">
        <f aca="false">IFERROR(stern!AG81/GAMSstern!AG81,"")</f>
        <v/>
      </c>
      <c r="AI81" s="128" t="str">
        <f aca="false">IFERROR(stern!AH81/GAMSstern!AH81,"")</f>
        <v/>
      </c>
      <c r="AJ81" s="128" t="str">
        <f aca="false">IFERROR(stern!AI81/GAMSstern!AI81,"")</f>
        <v/>
      </c>
      <c r="AK81" s="128" t="str">
        <f aca="false">IFERROR(stern!AJ81/GAMSstern!AJ81,"")</f>
        <v/>
      </c>
      <c r="AL81" s="128" t="str">
        <f aca="false">IFERROR(stern!AK81/GAMSstern!AK81,"")</f>
        <v/>
      </c>
      <c r="AM81" s="128" t="str">
        <f aca="false">IFERROR(stern!AL81/GAMSstern!AL81,"")</f>
        <v/>
      </c>
      <c r="AN81" s="128" t="str">
        <f aca="false">IFERROR(stern!AM81/GAMSstern!AM81,"")</f>
        <v/>
      </c>
      <c r="AO81" s="128" t="str">
        <f aca="false">IFERROR(stern!AN81/GAMSstern!AN81,"")</f>
        <v/>
      </c>
      <c r="AP81" s="128" t="str">
        <f aca="false">IFERROR(stern!AO81/GAMSstern!AO81,"")</f>
        <v/>
      </c>
      <c r="AQ81" s="128" t="str">
        <f aca="false">IFERROR(stern!AP81/GAMSstern!AP81,"")</f>
        <v/>
      </c>
      <c r="AR81" s="128" t="str">
        <f aca="false">IFERROR(stern!AQ81/GAMSstern!AQ81,"")</f>
        <v/>
      </c>
      <c r="AS81" s="128" t="str">
        <f aca="false">IFERROR(stern!AR81/GAMSstern!AR81,"")</f>
        <v/>
      </c>
      <c r="AT81" s="128" t="str">
        <f aca="false">IFERROR(stern!AS81/GAMSstern!AS81,"")</f>
        <v/>
      </c>
      <c r="AU81" s="128" t="str">
        <f aca="false">IFERROR(stern!AT81/GAMSstern!AT81,"")</f>
        <v/>
      </c>
      <c r="AV81" s="128" t="str">
        <f aca="false">IFERROR(stern!AU81/GAMSstern!AU81,"")</f>
        <v/>
      </c>
      <c r="AW81" s="128" t="str">
        <f aca="false">IFERROR(stern!AV81/GAMSstern!AV81,"")</f>
        <v/>
      </c>
      <c r="AX81" s="128" t="str">
        <f aca="false">IFERROR(stern!AW81/GAMSstern!AW81,"")</f>
        <v/>
      </c>
      <c r="AY81" s="128" t="str">
        <f aca="false">IFERROR(stern!AX81/GAMSstern!AX81,"")</f>
        <v/>
      </c>
      <c r="AZ81" s="128" t="str">
        <f aca="false">IFERROR(stern!AY81/GAMSstern!AY81,"")</f>
        <v/>
      </c>
      <c r="BA81" s="128" t="str">
        <f aca="false">IFERROR(stern!AZ81/GAMSstern!AZ81,"")</f>
        <v/>
      </c>
      <c r="BB81" s="128" t="str">
        <f aca="false">IFERROR(stern!BA81/GAMSstern!BA81,"")</f>
        <v/>
      </c>
      <c r="BC81" s="128" t="str">
        <f aca="false">IFERROR(stern!BB81/GAMSstern!BB81,"")</f>
        <v/>
      </c>
      <c r="BD81" s="128" t="str">
        <f aca="false">IFERROR(stern!BC81/GAMSstern!BC81,"")</f>
        <v/>
      </c>
      <c r="BE81" s="128" t="str">
        <f aca="false">IFERROR(stern!BD81/GAMSstern!BD81,"")</f>
        <v/>
      </c>
      <c r="BF81" s="128" t="str">
        <f aca="false">IFERROR(stern!BE81/GAMSstern!BE81,"")</f>
        <v/>
      </c>
      <c r="BG81" s="128" t="str">
        <f aca="false">IFERROR(stern!BF81/GAMSstern!BF81,"")</f>
        <v/>
      </c>
      <c r="BH81" s="128" t="str">
        <f aca="false">IFERROR(stern!BG81/GAMSstern!BG81,"")</f>
        <v/>
      </c>
      <c r="BI81" s="128" t="str">
        <f aca="false">IFERROR(stern!BH81/GAMSstern!BH81,"")</f>
        <v/>
      </c>
      <c r="BJ81" s="128" t="str">
        <f aca="false">IFERROR(stern!BI81/GAMSstern!BI81,"")</f>
        <v/>
      </c>
    </row>
    <row r="82" customFormat="false" ht="12.75" hidden="false" customHeight="false" outlineLevel="0" collapsed="false">
      <c r="A82" s="0" t="str">
        <f aca="false">stern!A82</f>
        <v>Speed of adjustment parameter for atmospheric temperature (c1)</v>
      </c>
      <c r="B82" s="0" t="str">
        <f aca="false">GAMSbase!A82</f>
        <v>Speed of Adjustment Parameter for Atmospheric Temperature</v>
      </c>
      <c r="C82" s="128" t="n">
        <f aca="false">IFERROR(stern!B82/GAMSstern!B82,"")</f>
        <v>1</v>
      </c>
      <c r="D82" s="128" t="str">
        <f aca="false">IFERROR(stern!C82/GAMSstern!C82,"")</f>
        <v/>
      </c>
      <c r="E82" s="128" t="str">
        <f aca="false">IFERROR(stern!D82/GAMSstern!D82,"")</f>
        <v/>
      </c>
      <c r="F82" s="128" t="str">
        <f aca="false">IFERROR(stern!E82/GAMSstern!E82,"")</f>
        <v/>
      </c>
      <c r="G82" s="128" t="str">
        <f aca="false">IFERROR(stern!F82/GAMSstern!F82,"")</f>
        <v/>
      </c>
      <c r="H82" s="128" t="str">
        <f aca="false">IFERROR(stern!G82/GAMSstern!G82,"")</f>
        <v/>
      </c>
      <c r="I82" s="128" t="str">
        <f aca="false">IFERROR(stern!H82/GAMSstern!H82,"")</f>
        <v/>
      </c>
      <c r="J82" s="128" t="str">
        <f aca="false">IFERROR(stern!I82/GAMSstern!I82,"")</f>
        <v/>
      </c>
      <c r="K82" s="128" t="str">
        <f aca="false">IFERROR(stern!J82/GAMSstern!J82,"")</f>
        <v/>
      </c>
      <c r="L82" s="128" t="str">
        <f aca="false">IFERROR(stern!K82/GAMSstern!K82,"")</f>
        <v/>
      </c>
      <c r="M82" s="128" t="str">
        <f aca="false">IFERROR(stern!L82/GAMSstern!L82,"")</f>
        <v/>
      </c>
      <c r="N82" s="128" t="str">
        <f aca="false">IFERROR(stern!M82/GAMSstern!M82,"")</f>
        <v/>
      </c>
      <c r="O82" s="128" t="str">
        <f aca="false">IFERROR(stern!N82/GAMSstern!N82,"")</f>
        <v/>
      </c>
      <c r="P82" s="128" t="str">
        <f aca="false">IFERROR(stern!O82/GAMSstern!O82,"")</f>
        <v/>
      </c>
      <c r="Q82" s="128" t="str">
        <f aca="false">IFERROR(stern!P82/GAMSstern!P82,"")</f>
        <v/>
      </c>
      <c r="R82" s="128" t="str">
        <f aca="false">IFERROR(stern!Q82/GAMSstern!Q82,"")</f>
        <v/>
      </c>
      <c r="S82" s="128" t="str">
        <f aca="false">IFERROR(stern!R82/GAMSstern!R82,"")</f>
        <v/>
      </c>
      <c r="T82" s="128" t="str">
        <f aca="false">IFERROR(stern!S82/GAMSstern!S82,"")</f>
        <v/>
      </c>
      <c r="U82" s="128" t="str">
        <f aca="false">IFERROR(stern!T82/GAMSstern!T82,"")</f>
        <v/>
      </c>
      <c r="V82" s="128" t="str">
        <f aca="false">IFERROR(stern!U82/GAMSstern!U82,"")</f>
        <v/>
      </c>
      <c r="W82" s="128" t="str">
        <f aca="false">IFERROR(stern!V82/GAMSstern!V82,"")</f>
        <v/>
      </c>
      <c r="X82" s="128" t="str">
        <f aca="false">IFERROR(stern!W82/GAMSstern!W82,"")</f>
        <v/>
      </c>
      <c r="Y82" s="128" t="str">
        <f aca="false">IFERROR(stern!X82/GAMSstern!X82,"")</f>
        <v/>
      </c>
      <c r="Z82" s="128" t="str">
        <f aca="false">IFERROR(stern!Y82/GAMSstern!Y82,"")</f>
        <v/>
      </c>
      <c r="AA82" s="128" t="str">
        <f aca="false">IFERROR(stern!Z82/GAMSstern!Z82,"")</f>
        <v/>
      </c>
      <c r="AB82" s="128" t="str">
        <f aca="false">IFERROR(stern!AA82/GAMSstern!AA82,"")</f>
        <v/>
      </c>
      <c r="AC82" s="128" t="str">
        <f aca="false">IFERROR(stern!AB82/GAMSstern!AB82,"")</f>
        <v/>
      </c>
      <c r="AD82" s="128" t="str">
        <f aca="false">IFERROR(stern!AC82/GAMSstern!AC82,"")</f>
        <v/>
      </c>
      <c r="AE82" s="128" t="str">
        <f aca="false">IFERROR(stern!AD82/GAMSstern!AD82,"")</f>
        <v/>
      </c>
      <c r="AF82" s="128" t="str">
        <f aca="false">IFERROR(stern!AE82/GAMSstern!AE82,"")</f>
        <v/>
      </c>
      <c r="AG82" s="128" t="str">
        <f aca="false">IFERROR(stern!AF82/GAMSstern!AF82,"")</f>
        <v/>
      </c>
      <c r="AH82" s="128" t="str">
        <f aca="false">IFERROR(stern!AG82/GAMSstern!AG82,"")</f>
        <v/>
      </c>
      <c r="AI82" s="128" t="str">
        <f aca="false">IFERROR(stern!AH82/GAMSstern!AH82,"")</f>
        <v/>
      </c>
      <c r="AJ82" s="128" t="str">
        <f aca="false">IFERROR(stern!AI82/GAMSstern!AI82,"")</f>
        <v/>
      </c>
      <c r="AK82" s="128" t="str">
        <f aca="false">IFERROR(stern!AJ82/GAMSstern!AJ82,"")</f>
        <v/>
      </c>
      <c r="AL82" s="128" t="str">
        <f aca="false">IFERROR(stern!AK82/GAMSstern!AK82,"")</f>
        <v/>
      </c>
      <c r="AM82" s="128" t="str">
        <f aca="false">IFERROR(stern!AL82/GAMSstern!AL82,"")</f>
        <v/>
      </c>
      <c r="AN82" s="128" t="str">
        <f aca="false">IFERROR(stern!AM82/GAMSstern!AM82,"")</f>
        <v/>
      </c>
      <c r="AO82" s="128" t="str">
        <f aca="false">IFERROR(stern!AN82/GAMSstern!AN82,"")</f>
        <v/>
      </c>
      <c r="AP82" s="128" t="str">
        <f aca="false">IFERROR(stern!AO82/GAMSstern!AO82,"")</f>
        <v/>
      </c>
      <c r="AQ82" s="128" t="str">
        <f aca="false">IFERROR(stern!AP82/GAMSstern!AP82,"")</f>
        <v/>
      </c>
      <c r="AR82" s="128" t="str">
        <f aca="false">IFERROR(stern!AQ82/GAMSstern!AQ82,"")</f>
        <v/>
      </c>
      <c r="AS82" s="128" t="str">
        <f aca="false">IFERROR(stern!AR82/GAMSstern!AR82,"")</f>
        <v/>
      </c>
      <c r="AT82" s="128" t="str">
        <f aca="false">IFERROR(stern!AS82/GAMSstern!AS82,"")</f>
        <v/>
      </c>
      <c r="AU82" s="128" t="str">
        <f aca="false">IFERROR(stern!AT82/GAMSstern!AT82,"")</f>
        <v/>
      </c>
      <c r="AV82" s="128" t="str">
        <f aca="false">IFERROR(stern!AU82/GAMSstern!AU82,"")</f>
        <v/>
      </c>
      <c r="AW82" s="128" t="str">
        <f aca="false">IFERROR(stern!AV82/GAMSstern!AV82,"")</f>
        <v/>
      </c>
      <c r="AX82" s="128" t="str">
        <f aca="false">IFERROR(stern!AW82/GAMSstern!AW82,"")</f>
        <v/>
      </c>
      <c r="AY82" s="128" t="str">
        <f aca="false">IFERROR(stern!AX82/GAMSstern!AX82,"")</f>
        <v/>
      </c>
      <c r="AZ82" s="128" t="str">
        <f aca="false">IFERROR(stern!AY82/GAMSstern!AY82,"")</f>
        <v/>
      </c>
      <c r="BA82" s="128" t="str">
        <f aca="false">IFERROR(stern!AZ82/GAMSstern!AZ82,"")</f>
        <v/>
      </c>
      <c r="BB82" s="128" t="str">
        <f aca="false">IFERROR(stern!BA82/GAMSstern!BA82,"")</f>
        <v/>
      </c>
      <c r="BC82" s="128" t="str">
        <f aca="false">IFERROR(stern!BB82/GAMSstern!BB82,"")</f>
        <v/>
      </c>
      <c r="BD82" s="128" t="str">
        <f aca="false">IFERROR(stern!BC82/GAMSstern!BC82,"")</f>
        <v/>
      </c>
      <c r="BE82" s="128" t="str">
        <f aca="false">IFERROR(stern!BD82/GAMSstern!BD82,"")</f>
        <v/>
      </c>
      <c r="BF82" s="128" t="str">
        <f aca="false">IFERROR(stern!BE82/GAMSstern!BE82,"")</f>
        <v/>
      </c>
      <c r="BG82" s="128" t="str">
        <f aca="false">IFERROR(stern!BF82/GAMSstern!BF82,"")</f>
        <v/>
      </c>
      <c r="BH82" s="128" t="str">
        <f aca="false">IFERROR(stern!BG82/GAMSstern!BG82,"")</f>
        <v/>
      </c>
      <c r="BI82" s="128" t="str">
        <f aca="false">IFERROR(stern!BH82/GAMSstern!BH82,"")</f>
        <v/>
      </c>
      <c r="BJ82" s="128" t="str">
        <f aca="false">IFERROR(stern!BI82/GAMSstern!BI82,"")</f>
        <v/>
      </c>
    </row>
    <row r="83" customFormat="false" ht="12.75" hidden="false" customHeight="false" outlineLevel="0" collapsed="false">
      <c r="A83" s="0" t="str">
        <f aca="false">stern!A83</f>
        <v>Coefficient of heat loss from atmosphere to oceans (c3)</v>
      </c>
      <c r="B83" s="0" t="str">
        <f aca="false">GAMSbase!A83</f>
        <v>Coefficient of Heat Loss from Atmosphere to Oceans</v>
      </c>
      <c r="C83" s="128" t="n">
        <f aca="false">IFERROR(stern!B83/GAMSstern!B83,"")</f>
        <v>1</v>
      </c>
      <c r="D83" s="128" t="str">
        <f aca="false">IFERROR(stern!C83/GAMSstern!C83,"")</f>
        <v/>
      </c>
      <c r="E83" s="128" t="str">
        <f aca="false">IFERROR(stern!D83/GAMSstern!D83,"")</f>
        <v/>
      </c>
      <c r="F83" s="128" t="str">
        <f aca="false">IFERROR(stern!E83/GAMSstern!E83,"")</f>
        <v/>
      </c>
      <c r="G83" s="128" t="str">
        <f aca="false">IFERROR(stern!F83/GAMSstern!F83,"")</f>
        <v/>
      </c>
      <c r="H83" s="128" t="str">
        <f aca="false">IFERROR(stern!G83/GAMSstern!G83,"")</f>
        <v/>
      </c>
      <c r="I83" s="128" t="str">
        <f aca="false">IFERROR(stern!H83/GAMSstern!H83,"")</f>
        <v/>
      </c>
      <c r="J83" s="128" t="str">
        <f aca="false">IFERROR(stern!I83/GAMSstern!I83,"")</f>
        <v/>
      </c>
      <c r="K83" s="128" t="str">
        <f aca="false">IFERROR(stern!J83/GAMSstern!J83,"")</f>
        <v/>
      </c>
      <c r="L83" s="128" t="str">
        <f aca="false">IFERROR(stern!K83/GAMSstern!K83,"")</f>
        <v/>
      </c>
      <c r="M83" s="128" t="str">
        <f aca="false">IFERROR(stern!L83/GAMSstern!L83,"")</f>
        <v/>
      </c>
      <c r="N83" s="128" t="str">
        <f aca="false">IFERROR(stern!M83/GAMSstern!M83,"")</f>
        <v/>
      </c>
      <c r="O83" s="128" t="str">
        <f aca="false">IFERROR(stern!N83/GAMSstern!N83,"")</f>
        <v/>
      </c>
      <c r="P83" s="128" t="str">
        <f aca="false">IFERROR(stern!O83/GAMSstern!O83,"")</f>
        <v/>
      </c>
      <c r="Q83" s="128" t="str">
        <f aca="false">IFERROR(stern!P83/GAMSstern!P83,"")</f>
        <v/>
      </c>
      <c r="R83" s="128" t="str">
        <f aca="false">IFERROR(stern!Q83/GAMSstern!Q83,"")</f>
        <v/>
      </c>
      <c r="S83" s="128" t="str">
        <f aca="false">IFERROR(stern!R83/GAMSstern!R83,"")</f>
        <v/>
      </c>
      <c r="T83" s="128" t="str">
        <f aca="false">IFERROR(stern!S83/GAMSstern!S83,"")</f>
        <v/>
      </c>
      <c r="U83" s="128" t="str">
        <f aca="false">IFERROR(stern!T83/GAMSstern!T83,"")</f>
        <v/>
      </c>
      <c r="V83" s="128" t="str">
        <f aca="false">IFERROR(stern!U83/GAMSstern!U83,"")</f>
        <v/>
      </c>
      <c r="W83" s="128" t="str">
        <f aca="false">IFERROR(stern!V83/GAMSstern!V83,"")</f>
        <v/>
      </c>
      <c r="X83" s="128" t="str">
        <f aca="false">IFERROR(stern!W83/GAMSstern!W83,"")</f>
        <v/>
      </c>
      <c r="Y83" s="128" t="str">
        <f aca="false">IFERROR(stern!X83/GAMSstern!X83,"")</f>
        <v/>
      </c>
      <c r="Z83" s="128" t="str">
        <f aca="false">IFERROR(stern!Y83/GAMSstern!Y83,"")</f>
        <v/>
      </c>
      <c r="AA83" s="128" t="str">
        <f aca="false">IFERROR(stern!Z83/GAMSstern!Z83,"")</f>
        <v/>
      </c>
      <c r="AB83" s="128" t="str">
        <f aca="false">IFERROR(stern!AA83/GAMSstern!AA83,"")</f>
        <v/>
      </c>
      <c r="AC83" s="128" t="str">
        <f aca="false">IFERROR(stern!AB83/GAMSstern!AB83,"")</f>
        <v/>
      </c>
      <c r="AD83" s="128" t="str">
        <f aca="false">IFERROR(stern!AC83/GAMSstern!AC83,"")</f>
        <v/>
      </c>
      <c r="AE83" s="128" t="str">
        <f aca="false">IFERROR(stern!AD83/GAMSstern!AD83,"")</f>
        <v/>
      </c>
      <c r="AF83" s="128" t="str">
        <f aca="false">IFERROR(stern!AE83/GAMSstern!AE83,"")</f>
        <v/>
      </c>
      <c r="AG83" s="128" t="str">
        <f aca="false">IFERROR(stern!AF83/GAMSstern!AF83,"")</f>
        <v/>
      </c>
      <c r="AH83" s="128" t="str">
        <f aca="false">IFERROR(stern!AG83/GAMSstern!AG83,"")</f>
        <v/>
      </c>
      <c r="AI83" s="128" t="str">
        <f aca="false">IFERROR(stern!AH83/GAMSstern!AH83,"")</f>
        <v/>
      </c>
      <c r="AJ83" s="128" t="str">
        <f aca="false">IFERROR(stern!AI83/GAMSstern!AI83,"")</f>
        <v/>
      </c>
      <c r="AK83" s="128" t="str">
        <f aca="false">IFERROR(stern!AJ83/GAMSstern!AJ83,"")</f>
        <v/>
      </c>
      <c r="AL83" s="128" t="str">
        <f aca="false">IFERROR(stern!AK83/GAMSstern!AK83,"")</f>
        <v/>
      </c>
      <c r="AM83" s="128" t="str">
        <f aca="false">IFERROR(stern!AL83/GAMSstern!AL83,"")</f>
        <v/>
      </c>
      <c r="AN83" s="128" t="str">
        <f aca="false">IFERROR(stern!AM83/GAMSstern!AM83,"")</f>
        <v/>
      </c>
      <c r="AO83" s="128" t="str">
        <f aca="false">IFERROR(stern!AN83/GAMSstern!AN83,"")</f>
        <v/>
      </c>
      <c r="AP83" s="128" t="str">
        <f aca="false">IFERROR(stern!AO83/GAMSstern!AO83,"")</f>
        <v/>
      </c>
      <c r="AQ83" s="128" t="str">
        <f aca="false">IFERROR(stern!AP83/GAMSstern!AP83,"")</f>
        <v/>
      </c>
      <c r="AR83" s="128" t="str">
        <f aca="false">IFERROR(stern!AQ83/GAMSstern!AQ83,"")</f>
        <v/>
      </c>
      <c r="AS83" s="128" t="str">
        <f aca="false">IFERROR(stern!AR83/GAMSstern!AR83,"")</f>
        <v/>
      </c>
      <c r="AT83" s="128" t="str">
        <f aca="false">IFERROR(stern!AS83/GAMSstern!AS83,"")</f>
        <v/>
      </c>
      <c r="AU83" s="128" t="str">
        <f aca="false">IFERROR(stern!AT83/GAMSstern!AT83,"")</f>
        <v/>
      </c>
      <c r="AV83" s="128" t="str">
        <f aca="false">IFERROR(stern!AU83/GAMSstern!AU83,"")</f>
        <v/>
      </c>
      <c r="AW83" s="128" t="str">
        <f aca="false">IFERROR(stern!AV83/GAMSstern!AV83,"")</f>
        <v/>
      </c>
      <c r="AX83" s="128" t="str">
        <f aca="false">IFERROR(stern!AW83/GAMSstern!AW83,"")</f>
        <v/>
      </c>
      <c r="AY83" s="128" t="str">
        <f aca="false">IFERROR(stern!AX83/GAMSstern!AX83,"")</f>
        <v/>
      </c>
      <c r="AZ83" s="128" t="str">
        <f aca="false">IFERROR(stern!AY83/GAMSstern!AY83,"")</f>
        <v/>
      </c>
      <c r="BA83" s="128" t="str">
        <f aca="false">IFERROR(stern!AZ83/GAMSstern!AZ83,"")</f>
        <v/>
      </c>
      <c r="BB83" s="128" t="str">
        <f aca="false">IFERROR(stern!BA83/GAMSstern!BA83,"")</f>
        <v/>
      </c>
      <c r="BC83" s="128" t="str">
        <f aca="false">IFERROR(stern!BB83/GAMSstern!BB83,"")</f>
        <v/>
      </c>
      <c r="BD83" s="128" t="str">
        <f aca="false">IFERROR(stern!BC83/GAMSstern!BC83,"")</f>
        <v/>
      </c>
      <c r="BE83" s="128" t="str">
        <f aca="false">IFERROR(stern!BD83/GAMSstern!BD83,"")</f>
        <v/>
      </c>
      <c r="BF83" s="128" t="str">
        <f aca="false">IFERROR(stern!BE83/GAMSstern!BE83,"")</f>
        <v/>
      </c>
      <c r="BG83" s="128" t="str">
        <f aca="false">IFERROR(stern!BF83/GAMSstern!BF83,"")</f>
        <v/>
      </c>
      <c r="BH83" s="128" t="str">
        <f aca="false">IFERROR(stern!BG83/GAMSstern!BG83,"")</f>
        <v/>
      </c>
      <c r="BI83" s="128" t="str">
        <f aca="false">IFERROR(stern!BH83/GAMSstern!BH83,"")</f>
        <v/>
      </c>
      <c r="BJ83" s="128" t="str">
        <f aca="false">IFERROR(stern!BI83/GAMSstern!BI83,"")</f>
        <v/>
      </c>
    </row>
    <row r="84" customFormat="false" ht="12.75" hidden="false" customHeight="false" outlineLevel="0" collapsed="false">
      <c r="A84" s="0" t="str">
        <f aca="false">stern!A84</f>
        <v>Coefficient of heat gain by deep oceans (c4)</v>
      </c>
      <c r="B84" s="0" t="str">
        <f aca="false">GAMSbase!A84</f>
        <v>Coefficient of Heat Gain by Deep Oceans</v>
      </c>
      <c r="C84" s="128" t="n">
        <f aca="false">IFERROR(stern!B84/GAMSstern!B84,"")</f>
        <v>1</v>
      </c>
      <c r="D84" s="128" t="str">
        <f aca="false">IFERROR(stern!C84/GAMSstern!C84,"")</f>
        <v/>
      </c>
      <c r="E84" s="128" t="str">
        <f aca="false">IFERROR(stern!D84/GAMSstern!D84,"")</f>
        <v/>
      </c>
      <c r="F84" s="128" t="str">
        <f aca="false">IFERROR(stern!E84/GAMSstern!E84,"")</f>
        <v/>
      </c>
      <c r="G84" s="128" t="str">
        <f aca="false">IFERROR(stern!F84/GAMSstern!F84,"")</f>
        <v/>
      </c>
      <c r="H84" s="128" t="str">
        <f aca="false">IFERROR(stern!G84/GAMSstern!G84,"")</f>
        <v/>
      </c>
      <c r="I84" s="128" t="str">
        <f aca="false">IFERROR(stern!H84/GAMSstern!H84,"")</f>
        <v/>
      </c>
      <c r="J84" s="128" t="str">
        <f aca="false">IFERROR(stern!I84/GAMSstern!I84,"")</f>
        <v/>
      </c>
      <c r="K84" s="128" t="str">
        <f aca="false">IFERROR(stern!J84/GAMSstern!J84,"")</f>
        <v/>
      </c>
      <c r="L84" s="128" t="str">
        <f aca="false">IFERROR(stern!K84/GAMSstern!K84,"")</f>
        <v/>
      </c>
      <c r="M84" s="128" t="str">
        <f aca="false">IFERROR(stern!L84/GAMSstern!L84,"")</f>
        <v/>
      </c>
      <c r="N84" s="128" t="str">
        <f aca="false">IFERROR(stern!M84/GAMSstern!M84,"")</f>
        <v/>
      </c>
      <c r="O84" s="128" t="str">
        <f aca="false">IFERROR(stern!N84/GAMSstern!N84,"")</f>
        <v/>
      </c>
      <c r="P84" s="128" t="str">
        <f aca="false">IFERROR(stern!O84/GAMSstern!O84,"")</f>
        <v/>
      </c>
      <c r="Q84" s="128" t="str">
        <f aca="false">IFERROR(stern!P84/GAMSstern!P84,"")</f>
        <v/>
      </c>
      <c r="R84" s="128" t="str">
        <f aca="false">IFERROR(stern!Q84/GAMSstern!Q84,"")</f>
        <v/>
      </c>
      <c r="S84" s="128" t="str">
        <f aca="false">IFERROR(stern!R84/GAMSstern!R84,"")</f>
        <v/>
      </c>
      <c r="T84" s="128" t="str">
        <f aca="false">IFERROR(stern!S84/GAMSstern!S84,"")</f>
        <v/>
      </c>
      <c r="U84" s="128" t="str">
        <f aca="false">IFERROR(stern!T84/GAMSstern!T84,"")</f>
        <v/>
      </c>
      <c r="V84" s="128" t="str">
        <f aca="false">IFERROR(stern!U84/GAMSstern!U84,"")</f>
        <v/>
      </c>
      <c r="W84" s="128" t="str">
        <f aca="false">IFERROR(stern!V84/GAMSstern!V84,"")</f>
        <v/>
      </c>
      <c r="X84" s="128" t="str">
        <f aca="false">IFERROR(stern!W84/GAMSstern!W84,"")</f>
        <v/>
      </c>
      <c r="Y84" s="128" t="str">
        <f aca="false">IFERROR(stern!X84/GAMSstern!X84,"")</f>
        <v/>
      </c>
      <c r="Z84" s="128" t="str">
        <f aca="false">IFERROR(stern!Y84/GAMSstern!Y84,"")</f>
        <v/>
      </c>
      <c r="AA84" s="128" t="str">
        <f aca="false">IFERROR(stern!Z84/GAMSstern!Z84,"")</f>
        <v/>
      </c>
      <c r="AB84" s="128" t="str">
        <f aca="false">IFERROR(stern!AA84/GAMSstern!AA84,"")</f>
        <v/>
      </c>
      <c r="AC84" s="128" t="str">
        <f aca="false">IFERROR(stern!AB84/GAMSstern!AB84,"")</f>
        <v/>
      </c>
      <c r="AD84" s="128" t="str">
        <f aca="false">IFERROR(stern!AC84/GAMSstern!AC84,"")</f>
        <v/>
      </c>
      <c r="AE84" s="128" t="str">
        <f aca="false">IFERROR(stern!AD84/GAMSstern!AD84,"")</f>
        <v/>
      </c>
      <c r="AF84" s="128" t="str">
        <f aca="false">IFERROR(stern!AE84/GAMSstern!AE84,"")</f>
        <v/>
      </c>
      <c r="AG84" s="128" t="str">
        <f aca="false">IFERROR(stern!AF84/GAMSstern!AF84,"")</f>
        <v/>
      </c>
      <c r="AH84" s="128" t="str">
        <f aca="false">IFERROR(stern!AG84/GAMSstern!AG84,"")</f>
        <v/>
      </c>
      <c r="AI84" s="128" t="str">
        <f aca="false">IFERROR(stern!AH84/GAMSstern!AH84,"")</f>
        <v/>
      </c>
      <c r="AJ84" s="128" t="str">
        <f aca="false">IFERROR(stern!AI84/GAMSstern!AI84,"")</f>
        <v/>
      </c>
      <c r="AK84" s="128" t="str">
        <f aca="false">IFERROR(stern!AJ84/GAMSstern!AJ84,"")</f>
        <v/>
      </c>
      <c r="AL84" s="128" t="str">
        <f aca="false">IFERROR(stern!AK84/GAMSstern!AK84,"")</f>
        <v/>
      </c>
      <c r="AM84" s="128" t="str">
        <f aca="false">IFERROR(stern!AL84/GAMSstern!AL84,"")</f>
        <v/>
      </c>
      <c r="AN84" s="128" t="str">
        <f aca="false">IFERROR(stern!AM84/GAMSstern!AM84,"")</f>
        <v/>
      </c>
      <c r="AO84" s="128" t="str">
        <f aca="false">IFERROR(stern!AN84/GAMSstern!AN84,"")</f>
        <v/>
      </c>
      <c r="AP84" s="128" t="str">
        <f aca="false">IFERROR(stern!AO84/GAMSstern!AO84,"")</f>
        <v/>
      </c>
      <c r="AQ84" s="128" t="str">
        <f aca="false">IFERROR(stern!AP84/GAMSstern!AP84,"")</f>
        <v/>
      </c>
      <c r="AR84" s="128" t="str">
        <f aca="false">IFERROR(stern!AQ84/GAMSstern!AQ84,"")</f>
        <v/>
      </c>
      <c r="AS84" s="128" t="str">
        <f aca="false">IFERROR(stern!AR84/GAMSstern!AR84,"")</f>
        <v/>
      </c>
      <c r="AT84" s="128" t="str">
        <f aca="false">IFERROR(stern!AS84/GAMSstern!AS84,"")</f>
        <v/>
      </c>
      <c r="AU84" s="128" t="str">
        <f aca="false">IFERROR(stern!AT84/GAMSstern!AT84,"")</f>
        <v/>
      </c>
      <c r="AV84" s="128" t="str">
        <f aca="false">IFERROR(stern!AU84/GAMSstern!AU84,"")</f>
        <v/>
      </c>
      <c r="AW84" s="128" t="str">
        <f aca="false">IFERROR(stern!AV84/GAMSstern!AV84,"")</f>
        <v/>
      </c>
      <c r="AX84" s="128" t="str">
        <f aca="false">IFERROR(stern!AW84/GAMSstern!AW84,"")</f>
        <v/>
      </c>
      <c r="AY84" s="128" t="str">
        <f aca="false">IFERROR(stern!AX84/GAMSstern!AX84,"")</f>
        <v/>
      </c>
      <c r="AZ84" s="128" t="str">
        <f aca="false">IFERROR(stern!AY84/GAMSstern!AY84,"")</f>
        <v/>
      </c>
      <c r="BA84" s="128" t="str">
        <f aca="false">IFERROR(stern!AZ84/GAMSstern!AZ84,"")</f>
        <v/>
      </c>
      <c r="BB84" s="128" t="str">
        <f aca="false">IFERROR(stern!BA84/GAMSstern!BA84,"")</f>
        <v/>
      </c>
      <c r="BC84" s="128" t="str">
        <f aca="false">IFERROR(stern!BB84/GAMSstern!BB84,"")</f>
        <v/>
      </c>
      <c r="BD84" s="128" t="str">
        <f aca="false">IFERROR(stern!BC84/GAMSstern!BC84,"")</f>
        <v/>
      </c>
      <c r="BE84" s="128" t="str">
        <f aca="false">IFERROR(stern!BD84/GAMSstern!BD84,"")</f>
        <v/>
      </c>
      <c r="BF84" s="128" t="str">
        <f aca="false">IFERROR(stern!BE84/GAMSstern!BE84,"")</f>
        <v/>
      </c>
      <c r="BG84" s="128" t="str">
        <f aca="false">IFERROR(stern!BF84/GAMSstern!BF84,"")</f>
        <v/>
      </c>
      <c r="BH84" s="128" t="str">
        <f aca="false">IFERROR(stern!BG84/GAMSstern!BG84,"")</f>
        <v/>
      </c>
      <c r="BI84" s="128" t="str">
        <f aca="false">IFERROR(stern!BH84/GAMSstern!BH84,"")</f>
        <v/>
      </c>
      <c r="BJ84" s="128" t="str">
        <f aca="false">IFERROR(stern!BI84/GAMSstern!BI84,"")</f>
        <v/>
      </c>
    </row>
    <row r="85" customFormat="false" ht="12.75" hidden="false" customHeight="false" outlineLevel="0" collapsed="false">
      <c r="A85" s="0" t="str">
        <f aca="false">stern!A85</f>
        <v>Global Environmental Variables</v>
      </c>
      <c r="B85" s="0" t="str">
        <f aca="false">GAMSbase!A85</f>
        <v>** Global Environmental Variables</v>
      </c>
      <c r="C85" s="128" t="str">
        <f aca="false">IFERROR(stern!B85/GAMSstern!B85,"")</f>
        <v/>
      </c>
      <c r="D85" s="128" t="str">
        <f aca="false">IFERROR(stern!C85/GAMSstern!C85,"")</f>
        <v/>
      </c>
      <c r="E85" s="128" t="str">
        <f aca="false">IFERROR(stern!D85/GAMSstern!D85,"")</f>
        <v/>
      </c>
      <c r="F85" s="128" t="str">
        <f aca="false">IFERROR(stern!E85/GAMSstern!E85,"")</f>
        <v/>
      </c>
      <c r="G85" s="128" t="str">
        <f aca="false">IFERROR(stern!F85/GAMSstern!F85,"")</f>
        <v/>
      </c>
      <c r="H85" s="128" t="str">
        <f aca="false">IFERROR(stern!G85/GAMSstern!G85,"")</f>
        <v/>
      </c>
      <c r="I85" s="128" t="str">
        <f aca="false">IFERROR(stern!H85/GAMSstern!H85,"")</f>
        <v/>
      </c>
      <c r="J85" s="128" t="str">
        <f aca="false">IFERROR(stern!I85/GAMSstern!I85,"")</f>
        <v/>
      </c>
      <c r="K85" s="128" t="str">
        <f aca="false">IFERROR(stern!J85/GAMSstern!J85,"")</f>
        <v/>
      </c>
      <c r="L85" s="128" t="str">
        <f aca="false">IFERROR(stern!K85/GAMSstern!K85,"")</f>
        <v/>
      </c>
      <c r="M85" s="128" t="str">
        <f aca="false">IFERROR(stern!L85/GAMSstern!L85,"")</f>
        <v/>
      </c>
      <c r="N85" s="128" t="str">
        <f aca="false">IFERROR(stern!M85/GAMSstern!M85,"")</f>
        <v/>
      </c>
      <c r="O85" s="128" t="str">
        <f aca="false">IFERROR(stern!N85/GAMSstern!N85,"")</f>
        <v/>
      </c>
      <c r="P85" s="128" t="str">
        <f aca="false">IFERROR(stern!O85/GAMSstern!O85,"")</f>
        <v/>
      </c>
      <c r="Q85" s="128" t="str">
        <f aca="false">IFERROR(stern!P85/GAMSstern!P85,"")</f>
        <v/>
      </c>
      <c r="R85" s="128" t="str">
        <f aca="false">IFERROR(stern!Q85/GAMSstern!Q85,"")</f>
        <v/>
      </c>
      <c r="S85" s="128" t="str">
        <f aca="false">IFERROR(stern!R85/GAMSstern!R85,"")</f>
        <v/>
      </c>
      <c r="T85" s="128" t="str">
        <f aca="false">IFERROR(stern!S85/GAMSstern!S85,"")</f>
        <v/>
      </c>
      <c r="U85" s="128" t="str">
        <f aca="false">IFERROR(stern!T85/GAMSstern!T85,"")</f>
        <v/>
      </c>
      <c r="V85" s="128" t="str">
        <f aca="false">IFERROR(stern!U85/GAMSstern!U85,"")</f>
        <v/>
      </c>
      <c r="W85" s="128" t="str">
        <f aca="false">IFERROR(stern!V85/GAMSstern!V85,"")</f>
        <v/>
      </c>
      <c r="X85" s="128" t="str">
        <f aca="false">IFERROR(stern!W85/GAMSstern!W85,"")</f>
        <v/>
      </c>
      <c r="Y85" s="128" t="str">
        <f aca="false">IFERROR(stern!X85/GAMSstern!X85,"")</f>
        <v/>
      </c>
      <c r="Z85" s="128" t="str">
        <f aca="false">IFERROR(stern!Y85/GAMSstern!Y85,"")</f>
        <v/>
      </c>
      <c r="AA85" s="128" t="str">
        <f aca="false">IFERROR(stern!Z85/GAMSstern!Z85,"")</f>
        <v/>
      </c>
      <c r="AB85" s="128" t="str">
        <f aca="false">IFERROR(stern!AA85/GAMSstern!AA85,"")</f>
        <v/>
      </c>
      <c r="AC85" s="128" t="str">
        <f aca="false">IFERROR(stern!AB85/GAMSstern!AB85,"")</f>
        <v/>
      </c>
      <c r="AD85" s="128" t="str">
        <f aca="false">IFERROR(stern!AC85/GAMSstern!AC85,"")</f>
        <v/>
      </c>
      <c r="AE85" s="128" t="str">
        <f aca="false">IFERROR(stern!AD85/GAMSstern!AD85,"")</f>
        <v/>
      </c>
      <c r="AF85" s="128" t="str">
        <f aca="false">IFERROR(stern!AE85/GAMSstern!AE85,"")</f>
        <v/>
      </c>
      <c r="AG85" s="128" t="str">
        <f aca="false">IFERROR(stern!AF85/GAMSstern!AF85,"")</f>
        <v/>
      </c>
      <c r="AH85" s="128" t="str">
        <f aca="false">IFERROR(stern!AG85/GAMSstern!AG85,"")</f>
        <v/>
      </c>
      <c r="AI85" s="128" t="str">
        <f aca="false">IFERROR(stern!AH85/GAMSstern!AH85,"")</f>
        <v/>
      </c>
      <c r="AJ85" s="128" t="str">
        <f aca="false">IFERROR(stern!AI85/GAMSstern!AI85,"")</f>
        <v/>
      </c>
      <c r="AK85" s="128" t="str">
        <f aca="false">IFERROR(stern!AJ85/GAMSstern!AJ85,"")</f>
        <v/>
      </c>
      <c r="AL85" s="128" t="str">
        <f aca="false">IFERROR(stern!AK85/GAMSstern!AK85,"")</f>
        <v/>
      </c>
      <c r="AM85" s="128" t="str">
        <f aca="false">IFERROR(stern!AL85/GAMSstern!AL85,"")</f>
        <v/>
      </c>
      <c r="AN85" s="128" t="str">
        <f aca="false">IFERROR(stern!AM85/GAMSstern!AM85,"")</f>
        <v/>
      </c>
      <c r="AO85" s="128" t="str">
        <f aca="false">IFERROR(stern!AN85/GAMSstern!AN85,"")</f>
        <v/>
      </c>
      <c r="AP85" s="128" t="str">
        <f aca="false">IFERROR(stern!AO85/GAMSstern!AO85,"")</f>
        <v/>
      </c>
      <c r="AQ85" s="128" t="str">
        <f aca="false">IFERROR(stern!AP85/GAMSstern!AP85,"")</f>
        <v/>
      </c>
      <c r="AR85" s="128" t="str">
        <f aca="false">IFERROR(stern!AQ85/GAMSstern!AQ85,"")</f>
        <v/>
      </c>
      <c r="AS85" s="128" t="str">
        <f aca="false">IFERROR(stern!AR85/GAMSstern!AR85,"")</f>
        <v/>
      </c>
      <c r="AT85" s="128" t="str">
        <f aca="false">IFERROR(stern!AS85/GAMSstern!AS85,"")</f>
        <v/>
      </c>
      <c r="AU85" s="128" t="str">
        <f aca="false">IFERROR(stern!AT85/GAMSstern!AT85,"")</f>
        <v/>
      </c>
      <c r="AV85" s="128" t="str">
        <f aca="false">IFERROR(stern!AU85/GAMSstern!AU85,"")</f>
        <v/>
      </c>
      <c r="AW85" s="128" t="str">
        <f aca="false">IFERROR(stern!AV85/GAMSstern!AV85,"")</f>
        <v/>
      </c>
      <c r="AX85" s="128" t="str">
        <f aca="false">IFERROR(stern!AW85/GAMSstern!AW85,"")</f>
        <v/>
      </c>
      <c r="AY85" s="128" t="str">
        <f aca="false">IFERROR(stern!AX85/GAMSstern!AX85,"")</f>
        <v/>
      </c>
      <c r="AZ85" s="128" t="str">
        <f aca="false">IFERROR(stern!AY85/GAMSstern!AY85,"")</f>
        <v/>
      </c>
      <c r="BA85" s="128" t="str">
        <f aca="false">IFERROR(stern!AZ85/GAMSstern!AZ85,"")</f>
        <v/>
      </c>
      <c r="BB85" s="128" t="str">
        <f aca="false">IFERROR(stern!BA85/GAMSstern!BA85,"")</f>
        <v/>
      </c>
      <c r="BC85" s="128" t="str">
        <f aca="false">IFERROR(stern!BB85/GAMSstern!BB85,"")</f>
        <v/>
      </c>
      <c r="BD85" s="128" t="str">
        <f aca="false">IFERROR(stern!BC85/GAMSstern!BC85,"")</f>
        <v/>
      </c>
      <c r="BE85" s="128" t="str">
        <f aca="false">IFERROR(stern!BD85/GAMSstern!BD85,"")</f>
        <v/>
      </c>
      <c r="BF85" s="128" t="str">
        <f aca="false">IFERROR(stern!BE85/GAMSstern!BE85,"")</f>
        <v/>
      </c>
      <c r="BG85" s="128" t="str">
        <f aca="false">IFERROR(stern!BF85/GAMSstern!BF85,"")</f>
        <v/>
      </c>
      <c r="BH85" s="128" t="str">
        <f aca="false">IFERROR(stern!BG85/GAMSstern!BG85,"")</f>
        <v/>
      </c>
      <c r="BI85" s="128" t="str">
        <f aca="false">IFERROR(stern!BH85/GAMSstern!BH85,"")</f>
        <v/>
      </c>
      <c r="BJ85" s="128" t="str">
        <f aca="false">IFERROR(stern!BI85/GAMSstern!BI85,"")</f>
        <v/>
      </c>
    </row>
    <row r="86" customFormat="false" ht="12.75" hidden="false" customHeight="false" outlineLevel="0" collapsed="false">
      <c r="A86" s="0" t="str">
        <f aca="false">stern!A86</f>
        <v>CARBON CYCLE (beginning of period)</v>
      </c>
      <c r="B86" s="0" t="str">
        <f aca="false">GAMSbase!A86</f>
        <v>* CARBON CYCLE</v>
      </c>
      <c r="C86" s="128" t="str">
        <f aca="false">IFERROR(stern!B86/GAMSstern!B86,"")</f>
        <v/>
      </c>
      <c r="D86" s="128" t="str">
        <f aca="false">IFERROR(stern!C86/GAMSstern!C86,"")</f>
        <v/>
      </c>
      <c r="E86" s="128" t="str">
        <f aca="false">IFERROR(stern!D86/GAMSstern!D86,"")</f>
        <v/>
      </c>
      <c r="F86" s="128" t="str">
        <f aca="false">IFERROR(stern!E86/GAMSstern!E86,"")</f>
        <v/>
      </c>
      <c r="G86" s="128" t="str">
        <f aca="false">IFERROR(stern!F86/GAMSstern!F86,"")</f>
        <v/>
      </c>
      <c r="H86" s="128" t="str">
        <f aca="false">IFERROR(stern!G86/GAMSstern!G86,"")</f>
        <v/>
      </c>
      <c r="I86" s="128" t="str">
        <f aca="false">IFERROR(stern!H86/GAMSstern!H86,"")</f>
        <v/>
      </c>
      <c r="J86" s="128" t="str">
        <f aca="false">IFERROR(stern!I86/GAMSstern!I86,"")</f>
        <v/>
      </c>
      <c r="K86" s="128" t="str">
        <f aca="false">IFERROR(stern!J86/GAMSstern!J86,"")</f>
        <v/>
      </c>
      <c r="L86" s="128" t="str">
        <f aca="false">IFERROR(stern!K86/GAMSstern!K86,"")</f>
        <v/>
      </c>
      <c r="M86" s="128" t="str">
        <f aca="false">IFERROR(stern!L86/GAMSstern!L86,"")</f>
        <v/>
      </c>
      <c r="N86" s="128" t="str">
        <f aca="false">IFERROR(stern!M86/GAMSstern!M86,"")</f>
        <v/>
      </c>
      <c r="O86" s="128" t="str">
        <f aca="false">IFERROR(stern!N86/GAMSstern!N86,"")</f>
        <v/>
      </c>
      <c r="P86" s="128" t="str">
        <f aca="false">IFERROR(stern!O86/GAMSstern!O86,"")</f>
        <v/>
      </c>
      <c r="Q86" s="128" t="str">
        <f aca="false">IFERROR(stern!P86/GAMSstern!P86,"")</f>
        <v/>
      </c>
      <c r="R86" s="128" t="str">
        <f aca="false">IFERROR(stern!Q86/GAMSstern!Q86,"")</f>
        <v/>
      </c>
      <c r="S86" s="128" t="str">
        <f aca="false">IFERROR(stern!R86/GAMSstern!R86,"")</f>
        <v/>
      </c>
      <c r="T86" s="128" t="str">
        <f aca="false">IFERROR(stern!S86/GAMSstern!S86,"")</f>
        <v/>
      </c>
      <c r="U86" s="128" t="str">
        <f aca="false">IFERROR(stern!T86/GAMSstern!T86,"")</f>
        <v/>
      </c>
      <c r="V86" s="128" t="str">
        <f aca="false">IFERROR(stern!U86/GAMSstern!U86,"")</f>
        <v/>
      </c>
      <c r="W86" s="128" t="str">
        <f aca="false">IFERROR(stern!V86/GAMSstern!V86,"")</f>
        <v/>
      </c>
      <c r="X86" s="128" t="str">
        <f aca="false">IFERROR(stern!W86/GAMSstern!W86,"")</f>
        <v/>
      </c>
      <c r="Y86" s="128" t="str">
        <f aca="false">IFERROR(stern!X86/GAMSstern!X86,"")</f>
        <v/>
      </c>
      <c r="Z86" s="128" t="str">
        <f aca="false">IFERROR(stern!Y86/GAMSstern!Y86,"")</f>
        <v/>
      </c>
      <c r="AA86" s="128" t="str">
        <f aca="false">IFERROR(stern!Z86/GAMSstern!Z86,"")</f>
        <v/>
      </c>
      <c r="AB86" s="128" t="str">
        <f aca="false">IFERROR(stern!AA86/GAMSstern!AA86,"")</f>
        <v/>
      </c>
      <c r="AC86" s="128" t="str">
        <f aca="false">IFERROR(stern!AB86/GAMSstern!AB86,"")</f>
        <v/>
      </c>
      <c r="AD86" s="128" t="str">
        <f aca="false">IFERROR(stern!AC86/GAMSstern!AC86,"")</f>
        <v/>
      </c>
      <c r="AE86" s="128" t="str">
        <f aca="false">IFERROR(stern!AD86/GAMSstern!AD86,"")</f>
        <v/>
      </c>
      <c r="AF86" s="128" t="str">
        <f aca="false">IFERROR(stern!AE86/GAMSstern!AE86,"")</f>
        <v/>
      </c>
      <c r="AG86" s="128" t="str">
        <f aca="false">IFERROR(stern!AF86/GAMSstern!AF86,"")</f>
        <v/>
      </c>
      <c r="AH86" s="128" t="str">
        <f aca="false">IFERROR(stern!AG86/GAMSstern!AG86,"")</f>
        <v/>
      </c>
      <c r="AI86" s="128" t="str">
        <f aca="false">IFERROR(stern!AH86/GAMSstern!AH86,"")</f>
        <v/>
      </c>
      <c r="AJ86" s="128" t="str">
        <f aca="false">IFERROR(stern!AI86/GAMSstern!AI86,"")</f>
        <v/>
      </c>
      <c r="AK86" s="128" t="str">
        <f aca="false">IFERROR(stern!AJ86/GAMSstern!AJ86,"")</f>
        <v/>
      </c>
      <c r="AL86" s="128" t="str">
        <f aca="false">IFERROR(stern!AK86/GAMSstern!AK86,"")</f>
        <v/>
      </c>
      <c r="AM86" s="128" t="str">
        <f aca="false">IFERROR(stern!AL86/GAMSstern!AL86,"")</f>
        <v/>
      </c>
      <c r="AN86" s="128" t="str">
        <f aca="false">IFERROR(stern!AM86/GAMSstern!AM86,"")</f>
        <v/>
      </c>
      <c r="AO86" s="128" t="str">
        <f aca="false">IFERROR(stern!AN86/GAMSstern!AN86,"")</f>
        <v/>
      </c>
      <c r="AP86" s="128" t="str">
        <f aca="false">IFERROR(stern!AO86/GAMSstern!AO86,"")</f>
        <v/>
      </c>
      <c r="AQ86" s="128" t="str">
        <f aca="false">IFERROR(stern!AP86/GAMSstern!AP86,"")</f>
        <v/>
      </c>
      <c r="AR86" s="128" t="str">
        <f aca="false">IFERROR(stern!AQ86/GAMSstern!AQ86,"")</f>
        <v/>
      </c>
      <c r="AS86" s="128" t="str">
        <f aca="false">IFERROR(stern!AR86/GAMSstern!AR86,"")</f>
        <v/>
      </c>
      <c r="AT86" s="128" t="str">
        <f aca="false">IFERROR(stern!AS86/GAMSstern!AS86,"")</f>
        <v/>
      </c>
      <c r="AU86" s="128" t="str">
        <f aca="false">IFERROR(stern!AT86/GAMSstern!AT86,"")</f>
        <v/>
      </c>
      <c r="AV86" s="128" t="str">
        <f aca="false">IFERROR(stern!AU86/GAMSstern!AU86,"")</f>
        <v/>
      </c>
      <c r="AW86" s="128" t="str">
        <f aca="false">IFERROR(stern!AV86/GAMSstern!AV86,"")</f>
        <v/>
      </c>
      <c r="AX86" s="128" t="str">
        <f aca="false">IFERROR(stern!AW86/GAMSstern!AW86,"")</f>
        <v/>
      </c>
      <c r="AY86" s="128" t="str">
        <f aca="false">IFERROR(stern!AX86/GAMSstern!AX86,"")</f>
        <v/>
      </c>
      <c r="AZ86" s="128" t="str">
        <f aca="false">IFERROR(stern!AY86/GAMSstern!AY86,"")</f>
        <v/>
      </c>
      <c r="BA86" s="128" t="str">
        <f aca="false">IFERROR(stern!AZ86/GAMSstern!AZ86,"")</f>
        <v/>
      </c>
      <c r="BB86" s="128" t="str">
        <f aca="false">IFERROR(stern!BA86/GAMSstern!BA86,"")</f>
        <v/>
      </c>
      <c r="BC86" s="128" t="str">
        <f aca="false">IFERROR(stern!BB86/GAMSstern!BB86,"")</f>
        <v/>
      </c>
      <c r="BD86" s="128" t="str">
        <f aca="false">IFERROR(stern!BC86/GAMSstern!BC86,"")</f>
        <v/>
      </c>
      <c r="BE86" s="128" t="str">
        <f aca="false">IFERROR(stern!BD86/GAMSstern!BD86,"")</f>
        <v/>
      </c>
      <c r="BF86" s="128" t="str">
        <f aca="false">IFERROR(stern!BE86/GAMSstern!BE86,"")</f>
        <v/>
      </c>
      <c r="BG86" s="128" t="str">
        <f aca="false">IFERROR(stern!BF86/GAMSstern!BF86,"")</f>
        <v/>
      </c>
      <c r="BH86" s="128" t="str">
        <f aca="false">IFERROR(stern!BG86/GAMSstern!BG86,"")</f>
        <v/>
      </c>
      <c r="BI86" s="128" t="str">
        <f aca="false">IFERROR(stern!BH86/GAMSstern!BH86,"")</f>
        <v/>
      </c>
      <c r="BJ86" s="128" t="str">
        <f aca="false">IFERROR(stern!BI86/GAMSstern!BI86,"")</f>
        <v/>
      </c>
    </row>
    <row r="87" customFormat="false" ht="12.75" hidden="false" customHeight="false" outlineLevel="0" collapsed="false">
      <c r="A87" s="0" t="str">
        <f aca="false">stern!A87</f>
        <v>Atmospheric concentration of carbon (GTC)</v>
      </c>
      <c r="B87" s="0" t="str">
        <f aca="false">GAMSbase!A87</f>
        <v>Atmospheric concentration of carbon (GTC)</v>
      </c>
      <c r="C87" s="128" t="n">
        <f aca="false">IFERROR(stern!B87/GAMSstern!B87,"")</f>
        <v>1</v>
      </c>
      <c r="D87" s="128" t="n">
        <f aca="false">IFERROR(stern!C87/GAMSstern!C87,"")</f>
        <v>0.999999999999823</v>
      </c>
      <c r="E87" s="128" t="n">
        <f aca="false">IFERROR(stern!D87/GAMSstern!D87,"")</f>
        <v>0.999999227165579</v>
      </c>
      <c r="F87" s="128" t="n">
        <f aca="false">IFERROR(stern!E87/GAMSstern!E87,"")</f>
        <v>0.999998084694701</v>
      </c>
      <c r="G87" s="128" t="n">
        <f aca="false">IFERROR(stern!F87/GAMSstern!F87,"")</f>
        <v>0.999996822926864</v>
      </c>
      <c r="H87" s="128" t="n">
        <f aca="false">IFERROR(stern!G87/GAMSstern!G87,"")</f>
        <v>0.999995600290089</v>
      </c>
      <c r="I87" s="128" t="n">
        <f aca="false">IFERROR(stern!H87/GAMSstern!H87,"")</f>
        <v>0.999994515160818</v>
      </c>
      <c r="J87" s="128" t="n">
        <f aca="false">IFERROR(stern!I87/GAMSstern!I87,"")</f>
        <v>0.999993624651818</v>
      </c>
      <c r="K87" s="128" t="n">
        <f aca="false">IFERROR(stern!J87/GAMSstern!J87,"")</f>
        <v>0.999992957008528</v>
      </c>
      <c r="L87" s="128" t="n">
        <f aca="false">IFERROR(stern!K87/GAMSstern!K87,"")</f>
        <v>0.999992520355439</v>
      </c>
      <c r="M87" s="128" t="n">
        <f aca="false">IFERROR(stern!L87/GAMSstern!L87,"")</f>
        <v>0.999992309140384</v>
      </c>
      <c r="N87" s="128" t="n">
        <f aca="false">IFERROR(stern!M87/GAMSstern!M87,"")</f>
        <v>0.999992309022157</v>
      </c>
      <c r="O87" s="128" t="n">
        <f aca="false">IFERROR(stern!N87/GAMSstern!N87,"")</f>
        <v>0.999992500556654</v>
      </c>
      <c r="P87" s="128" t="n">
        <f aca="false">IFERROR(stern!O87/GAMSstern!O87,"")</f>
        <v>0.999992862029169</v>
      </c>
      <c r="Q87" s="128" t="n">
        <f aca="false">IFERROR(stern!P87/GAMSstern!P87,"")</f>
        <v>0.999993213079595</v>
      </c>
      <c r="R87" s="128" t="n">
        <f aca="false">IFERROR(stern!Q87/GAMSstern!Q87,"")</f>
        <v>0.999993528464433</v>
      </c>
      <c r="S87" s="128" t="n">
        <f aca="false">IFERROR(stern!R87/GAMSstern!R87,"")</f>
        <v>0.999993811040986</v>
      </c>
      <c r="T87" s="128" t="n">
        <f aca="false">IFERROR(stern!S87/GAMSstern!S87,"")</f>
        <v>0.999994063618451</v>
      </c>
      <c r="U87" s="128" t="n">
        <f aca="false">IFERROR(stern!T87/GAMSstern!T87,"")</f>
        <v>0.999994288911843</v>
      </c>
      <c r="V87" s="128" t="n">
        <f aca="false">IFERROR(stern!U87/GAMSstern!U87,"")</f>
        <v>0.999994489508939</v>
      </c>
      <c r="W87" s="128" t="n">
        <f aca="false">IFERROR(stern!V87/GAMSstern!V87,"")</f>
        <v>0.999994667846667</v>
      </c>
      <c r="X87" s="128" t="n">
        <f aca="false">IFERROR(stern!W87/GAMSstern!W87,"")</f>
        <v>0.999994826196793</v>
      </c>
      <c r="Y87" s="128" t="n">
        <f aca="false">IFERROR(stern!X87/GAMSstern!X87,"")</f>
        <v>0.999994966658792</v>
      </c>
      <c r="Z87" s="128" t="n">
        <f aca="false">IFERROR(stern!Y87/GAMSstern!Y87,"")</f>
        <v>0.999995091158681</v>
      </c>
      <c r="AA87" s="128" t="n">
        <f aca="false">IFERROR(stern!Z87/GAMSstern!Z87,"")</f>
        <v>0.999995201452365</v>
      </c>
      <c r="AB87" s="128" t="n">
        <f aca="false">IFERROR(stern!AA87/GAMSstern!AA87,"")</f>
        <v>0.999995299131062</v>
      </c>
      <c r="AC87" s="128" t="n">
        <f aca="false">IFERROR(stern!AB87/GAMSstern!AB87,"")</f>
        <v>0.999995385630622</v>
      </c>
      <c r="AD87" s="128" t="n">
        <f aca="false">IFERROR(stern!AC87/GAMSstern!AC87,"")</f>
        <v>0.999995462240842</v>
      </c>
      <c r="AE87" s="128" t="n">
        <f aca="false">IFERROR(stern!AD87/GAMSstern!AD87,"")</f>
        <v>0.999995530116352</v>
      </c>
      <c r="AF87" s="128" t="n">
        <f aca="false">IFERROR(stern!AE87/GAMSstern!AE87,"")</f>
        <v>0.999995590287691</v>
      </c>
      <c r="AG87" s="128" t="n">
        <f aca="false">IFERROR(stern!AF87/GAMSstern!AF87,"")</f>
        <v>0.999995641218106</v>
      </c>
      <c r="AH87" s="128" t="n">
        <f aca="false">IFERROR(stern!AG87/GAMSstern!AG87,"")</f>
        <v>0.999995663071711</v>
      </c>
      <c r="AI87" s="128" t="n">
        <f aca="false">IFERROR(stern!AH87/GAMSstern!AH87,"")</f>
        <v>0.999995656434712</v>
      </c>
      <c r="AJ87" s="128" t="n">
        <f aca="false">IFERROR(stern!AI87/GAMSstern!AI87,"")</f>
        <v>0.99999562169892</v>
      </c>
      <c r="AK87" s="128" t="n">
        <f aca="false">IFERROR(stern!AJ87/GAMSstern!AJ87,"")</f>
        <v>0.999995559255454</v>
      </c>
      <c r="AL87" s="128" t="n">
        <f aca="false">IFERROR(stern!AK87/GAMSstern!AK87,"")</f>
        <v>0.999995469590598</v>
      </c>
      <c r="AM87" s="128" t="n">
        <f aca="false">IFERROR(stern!AL87/GAMSstern!AL87,"")</f>
        <v>0.999995353306174</v>
      </c>
      <c r="AN87" s="128" t="n">
        <f aca="false">IFERROR(stern!AM87/GAMSstern!AM87,"")</f>
        <v>0.999995211112799</v>
      </c>
      <c r="AO87" s="128" t="n">
        <f aca="false">IFERROR(stern!AN87/GAMSstern!AN87,"")</f>
        <v>0.999995043800069</v>
      </c>
      <c r="AP87" s="128" t="n">
        <f aca="false">IFERROR(stern!AO87/GAMSstern!AO87,"")</f>
        <v>0.999994852192269</v>
      </c>
      <c r="AQ87" s="128" t="n">
        <f aca="false">IFERROR(stern!AP87/GAMSstern!AP87,"")</f>
        <v>0.999994692735319</v>
      </c>
      <c r="AR87" s="128" t="n">
        <f aca="false">IFERROR(stern!AQ87/GAMSstern!AQ87,"")</f>
        <v>0.999994611929933</v>
      </c>
      <c r="AS87" s="128" t="n">
        <f aca="false">IFERROR(stern!AR87/GAMSstern!AR87,"")</f>
        <v>0.999994597994884</v>
      </c>
      <c r="AT87" s="128" t="n">
        <f aca="false">IFERROR(stern!AS87/GAMSstern!AS87,"")</f>
        <v>0.999994627869149</v>
      </c>
      <c r="AU87" s="128" t="n">
        <f aca="false">IFERROR(stern!AT87/GAMSstern!AT87,"")</f>
        <v>0.999994677895557</v>
      </c>
      <c r="AV87" s="128" t="n">
        <f aca="false">IFERROR(stern!AU87/GAMSstern!AU87,"")</f>
        <v>0.999994729896894</v>
      </c>
      <c r="AW87" s="128" t="n">
        <f aca="false">IFERROR(stern!AV87/GAMSstern!AV87,"")</f>
        <v>0.999994772797599</v>
      </c>
      <c r="AX87" s="128" t="n">
        <f aca="false">IFERROR(stern!AW87/GAMSstern!AW87,"")</f>
        <v>0.999994801936788</v>
      </c>
      <c r="AY87" s="128" t="n">
        <f aca="false">IFERROR(stern!AX87/GAMSstern!AX87,"")</f>
        <v>0.999994817967448</v>
      </c>
      <c r="AZ87" s="128" t="n">
        <f aca="false">IFERROR(stern!AY87/GAMSstern!AY87,"")</f>
        <v>0.999994826184912</v>
      </c>
      <c r="BA87" s="128" t="n">
        <f aca="false">IFERROR(stern!AZ87/GAMSstern!AZ87,"")</f>
        <v>0.99999483649802</v>
      </c>
      <c r="BB87" s="128" t="n">
        <f aca="false">IFERROR(stern!BA87/GAMSstern!BA87,"")</f>
        <v>0.999994814496943</v>
      </c>
      <c r="BC87" s="128" t="n">
        <f aca="false">IFERROR(stern!BB87/GAMSstern!BB87,"")</f>
        <v>0.999994852497676</v>
      </c>
      <c r="BD87" s="128" t="n">
        <f aca="false">IFERROR(stern!BC87/GAMSstern!BC87,"")</f>
        <v>0.999994957095654</v>
      </c>
      <c r="BE87" s="128" t="n">
        <f aca="false">IFERROR(stern!BD87/GAMSstern!BD87,"")</f>
        <v>0.999995137058149</v>
      </c>
      <c r="BF87" s="128" t="n">
        <f aca="false">IFERROR(stern!BE87/GAMSstern!BE87,"")</f>
        <v>0.999995397163146</v>
      </c>
      <c r="BG87" s="128" t="n">
        <f aca="false">IFERROR(stern!BF87/GAMSstern!BF87,"")</f>
        <v>0.999995731793072</v>
      </c>
      <c r="BH87" s="128" t="n">
        <f aca="false">IFERROR(stern!BG87/GAMSstern!BG87,"")</f>
        <v>0.999996122377091</v>
      </c>
      <c r="BI87" s="128" t="n">
        <f aca="false">IFERROR(stern!BH87/GAMSstern!BH87,"")</f>
        <v>0.999996541047192</v>
      </c>
      <c r="BJ87" s="128" t="n">
        <f aca="false">IFERROR(stern!BI87/GAMSstern!BI87,"")</f>
        <v>0.99999695905957</v>
      </c>
    </row>
    <row r="88" customFormat="false" ht="12.75" hidden="false" customHeight="false" outlineLevel="0" collapsed="false">
      <c r="A88" s="0" t="str">
        <f aca="false">stern!A88</f>
        <v>Atmospheric concentration of carbon (ppm)</v>
      </c>
      <c r="B88" s="0" t="str">
        <f aca="false">GAMSbase!A88</f>
        <v>Atmospheric concentration of carbon (ppm)</v>
      </c>
      <c r="C88" s="128" t="n">
        <f aca="false">IFERROR(stern!B88/GAMSstern!B88,"")</f>
        <v>0.999999999999942</v>
      </c>
      <c r="D88" s="128" t="n">
        <f aca="false">IFERROR(stern!C88/GAMSstern!C88,"")</f>
        <v>0.999999999999774</v>
      </c>
      <c r="E88" s="128" t="n">
        <f aca="false">IFERROR(stern!D88/GAMSstern!D88,"")</f>
        <v>0.999999227165558</v>
      </c>
      <c r="F88" s="128" t="n">
        <f aca="false">IFERROR(stern!E88/GAMSstern!E88,"")</f>
        <v>0.999998084694785</v>
      </c>
      <c r="G88" s="128" t="n">
        <f aca="false">IFERROR(stern!F88/GAMSstern!F88,"")</f>
        <v>0.999996822926961</v>
      </c>
      <c r="H88" s="128" t="n">
        <f aca="false">IFERROR(stern!G88/GAMSstern!G88,"")</f>
        <v>0.99999560029014</v>
      </c>
      <c r="I88" s="128" t="n">
        <f aca="false">IFERROR(stern!H88/GAMSstern!H88,"")</f>
        <v>0.999994515160804</v>
      </c>
      <c r="J88" s="128" t="n">
        <f aca="false">IFERROR(stern!I88/GAMSstern!I88,"")</f>
        <v>0.999993624651888</v>
      </c>
      <c r="K88" s="128" t="n">
        <f aca="false">IFERROR(stern!J88/GAMSstern!J88,"")</f>
        <v>0.999992957008392</v>
      </c>
      <c r="L88" s="128" t="n">
        <f aca="false">IFERROR(stern!K88/GAMSstern!K88,"")</f>
        <v>0.999992520355539</v>
      </c>
      <c r="M88" s="128" t="n">
        <f aca="false">IFERROR(stern!L88/GAMSstern!L88,"")</f>
        <v>0.999992309140429</v>
      </c>
      <c r="N88" s="128" t="n">
        <f aca="false">IFERROR(stern!M88/GAMSstern!M88,"")</f>
        <v>0.999992309022126</v>
      </c>
      <c r="O88" s="128" t="n">
        <f aca="false">IFERROR(stern!N88/GAMSstern!N88,"")</f>
        <v>0.999992500556577</v>
      </c>
      <c r="P88" s="128" t="n">
        <f aca="false">IFERROR(stern!O88/GAMSstern!O88,"")</f>
        <v>0.999992862029086</v>
      </c>
      <c r="Q88" s="128" t="n">
        <f aca="false">IFERROR(stern!P88/GAMSstern!P88,"")</f>
        <v>0.999993213079552</v>
      </c>
      <c r="R88" s="128" t="n">
        <f aca="false">IFERROR(stern!Q88/GAMSstern!Q88,"")</f>
        <v>0.99999352846448</v>
      </c>
      <c r="S88" s="128" t="n">
        <f aca="false">IFERROR(stern!R88/GAMSstern!R88,"")</f>
        <v>0.999993811040947</v>
      </c>
      <c r="T88" s="128" t="n">
        <f aca="false">IFERROR(stern!S88/GAMSstern!S88,"")</f>
        <v>0.999994063618393</v>
      </c>
      <c r="U88" s="128" t="n">
        <f aca="false">IFERROR(stern!T88/GAMSstern!T88,"")</f>
        <v>0.999994288911888</v>
      </c>
      <c r="V88" s="128" t="n">
        <f aca="false">IFERROR(stern!U88/GAMSstern!U88,"")</f>
        <v>0.999994489508889</v>
      </c>
      <c r="W88" s="128" t="n">
        <f aca="false">IFERROR(stern!V88/GAMSstern!V88,"")</f>
        <v>0.999994667846743</v>
      </c>
      <c r="X88" s="128" t="n">
        <f aca="false">IFERROR(stern!W88/GAMSstern!W88,"")</f>
        <v>0.999994826196771</v>
      </c>
      <c r="Y88" s="128" t="n">
        <f aca="false">IFERROR(stern!X88/GAMSstern!X88,"")</f>
        <v>0.99999496665882</v>
      </c>
      <c r="Z88" s="128" t="n">
        <f aca="false">IFERROR(stern!Y88/GAMSstern!Y88,"")</f>
        <v>0.999995091158651</v>
      </c>
      <c r="AA88" s="128" t="n">
        <f aca="false">IFERROR(stern!Z88/GAMSstern!Z88,"")</f>
        <v>0.999995201452291</v>
      </c>
      <c r="AB88" s="128" t="n">
        <f aca="false">IFERROR(stern!AA88/GAMSstern!AA88,"")</f>
        <v>0.999995299131155</v>
      </c>
      <c r="AC88" s="128" t="n">
        <f aca="false">IFERROR(stern!AB88/GAMSstern!AB88,"")</f>
        <v>0.999995385630643</v>
      </c>
      <c r="AD88" s="128" t="n">
        <f aca="false">IFERROR(stern!AC88/GAMSstern!AC88,"")</f>
        <v>0.999995462240772</v>
      </c>
      <c r="AE88" s="128" t="n">
        <f aca="false">IFERROR(stern!AD88/GAMSstern!AD88,"")</f>
        <v>0.999995530116386</v>
      </c>
      <c r="AF88" s="128" t="n">
        <f aca="false">IFERROR(stern!AE88/GAMSstern!AE88,"")</f>
        <v>0.999995590287652</v>
      </c>
      <c r="AG88" s="128" t="n">
        <f aca="false">IFERROR(stern!AF88/GAMSstern!AF88,"")</f>
        <v>0.999995641218205</v>
      </c>
      <c r="AH88" s="128" t="n">
        <f aca="false">IFERROR(stern!AG88/GAMSstern!AG88,"")</f>
        <v>0.999995663071802</v>
      </c>
      <c r="AI88" s="128" t="n">
        <f aca="false">IFERROR(stern!AH88/GAMSstern!AH88,"")</f>
        <v>0.999995656434872</v>
      </c>
      <c r="AJ88" s="128" t="n">
        <f aca="false">IFERROR(stern!AI88/GAMSstern!AI88,"")</f>
        <v>0.999995621698856</v>
      </c>
      <c r="AK88" s="128" t="n">
        <f aca="false">IFERROR(stern!AJ88/GAMSstern!AJ88,"")</f>
        <v>0.999995559255627</v>
      </c>
      <c r="AL88" s="128" t="n">
        <f aca="false">IFERROR(stern!AK88/GAMSstern!AK88,"")</f>
        <v>0.999995469590531</v>
      </c>
      <c r="AM88" s="128" t="n">
        <f aca="false">IFERROR(stern!AL88/GAMSstern!AL88,"")</f>
        <v>0.999995353306133</v>
      </c>
      <c r="AN88" s="128" t="n">
        <f aca="false">IFERROR(stern!AM88/GAMSstern!AM88,"")</f>
        <v>0.999995211112595</v>
      </c>
      <c r="AO88" s="128" t="n">
        <f aca="false">IFERROR(stern!AN88/GAMSstern!AN88,"")</f>
        <v>0.999995043800051</v>
      </c>
      <c r="AP88" s="128" t="n">
        <f aca="false">IFERROR(stern!AO88/GAMSstern!AO88,"")</f>
        <v>0.999994852192105</v>
      </c>
      <c r="AQ88" s="128" t="n">
        <f aca="false">IFERROR(stern!AP88/GAMSstern!AP88,"")</f>
        <v>0.99999469273525</v>
      </c>
      <c r="AR88" s="128" t="n">
        <f aca="false">IFERROR(stern!AQ88/GAMSstern!AQ88,"")</f>
        <v>0.999994611930054</v>
      </c>
      <c r="AS88" s="128" t="n">
        <f aca="false">IFERROR(stern!AR88/GAMSstern!AR88,"")</f>
        <v>0.99999459799483</v>
      </c>
      <c r="AT88" s="128" t="n">
        <f aca="false">IFERROR(stern!AS88/GAMSstern!AS88,"")</f>
        <v>0.999994627869124</v>
      </c>
      <c r="AU88" s="128" t="n">
        <f aca="false">IFERROR(stern!AT88/GAMSstern!AT88,"")</f>
        <v>0.999994677895504</v>
      </c>
      <c r="AV88" s="128" t="n">
        <f aca="false">IFERROR(stern!AU88/GAMSstern!AU88,"")</f>
        <v>0.999994729896766</v>
      </c>
      <c r="AW88" s="128" t="n">
        <f aca="false">IFERROR(stern!AV88/GAMSstern!AV88,"")</f>
        <v>0.999994772797655</v>
      </c>
      <c r="AX88" s="128" t="n">
        <f aca="false">IFERROR(stern!AW88/GAMSstern!AW88,"")</f>
        <v>0.99999480193689</v>
      </c>
      <c r="AY88" s="128" t="n">
        <f aca="false">IFERROR(stern!AX88/GAMSstern!AX88,"")</f>
        <v>0.999994817967687</v>
      </c>
      <c r="AZ88" s="128" t="n">
        <f aca="false">IFERROR(stern!AY88/GAMSstern!AY88,"")</f>
        <v>0.999994826184945</v>
      </c>
      <c r="BA88" s="128" t="n">
        <f aca="false">IFERROR(stern!AZ88/GAMSstern!AZ88,"")</f>
        <v>0.999994836497996</v>
      </c>
      <c r="BB88" s="128" t="n">
        <f aca="false">IFERROR(stern!BA88/GAMSstern!BA88,"")</f>
        <v>0.999994814497133</v>
      </c>
      <c r="BC88" s="128" t="n">
        <f aca="false">IFERROR(stern!BB88/GAMSstern!BB88,"")</f>
        <v>0.999994852497823</v>
      </c>
      <c r="BD88" s="128" t="n">
        <f aca="false">IFERROR(stern!BC88/GAMSstern!BC88,"")</f>
        <v>0.999994957095837</v>
      </c>
      <c r="BE88" s="128" t="n">
        <f aca="false">IFERROR(stern!BD88/GAMSstern!BD88,"")</f>
        <v>0.999995137058192</v>
      </c>
      <c r="BF88" s="128" t="n">
        <f aca="false">IFERROR(stern!BE88/GAMSstern!BE88,"")</f>
        <v>0.999995397163108</v>
      </c>
      <c r="BG88" s="128" t="n">
        <f aca="false">IFERROR(stern!BF88/GAMSstern!BF88,"")</f>
        <v>0.999995731792848</v>
      </c>
      <c r="BH88" s="128" t="n">
        <f aca="false">IFERROR(stern!BG88/GAMSstern!BG88,"")</f>
        <v>0.999996122377039</v>
      </c>
      <c r="BI88" s="128" t="n">
        <f aca="false">IFERROR(stern!BH88/GAMSstern!BH88,"")</f>
        <v>0.999996541047352</v>
      </c>
      <c r="BJ88" s="128" t="n">
        <f aca="false">IFERROR(stern!BI88/GAMSstern!BI88,"")</f>
        <v>0.99999695905958</v>
      </c>
    </row>
    <row r="89" customFormat="false" ht="12.75" hidden="false" customHeight="false" outlineLevel="0" collapsed="false">
      <c r="A89" s="0" t="str">
        <f aca="false">stern!A89</f>
        <v>Concentration in biosphere and upper oceans (GTC)</v>
      </c>
      <c r="B89" s="0" t="str">
        <f aca="false">GAMSbase!A89</f>
        <v>Concentration in biosphere and upper oceans (GTC)</v>
      </c>
      <c r="C89" s="128" t="n">
        <f aca="false">IFERROR(stern!B89/GAMSstern!B89,"")</f>
        <v>1</v>
      </c>
      <c r="D89" s="128" t="n">
        <f aca="false">IFERROR(stern!C89/GAMSstern!C89,"")</f>
        <v>0.999999999999978</v>
      </c>
      <c r="E89" s="128" t="n">
        <f aca="false">IFERROR(stern!D89/GAMSstern!D89,"")</f>
        <v>0.999999999999971</v>
      </c>
      <c r="F89" s="128" t="n">
        <f aca="false">IFERROR(stern!E89/GAMSstern!E89,"")</f>
        <v>0.99999996257302</v>
      </c>
      <c r="G89" s="128" t="n">
        <f aca="false">IFERROR(stern!F89/GAMSstern!F89,"")</f>
        <v>0.999999870884949</v>
      </c>
      <c r="H89" s="128" t="n">
        <f aca="false">IFERROR(stern!G89/GAMSstern!G89,"")</f>
        <v>0.999999721122681</v>
      </c>
      <c r="I89" s="128" t="n">
        <f aca="false">IFERROR(stern!H89/GAMSstern!H89,"")</f>
        <v>0.999999517819038</v>
      </c>
      <c r="J89" s="128" t="n">
        <f aca="false">IFERROR(stern!I89/GAMSstern!I89,"")</f>
        <v>0.999999270654544</v>
      </c>
      <c r="K89" s="128" t="n">
        <f aca="false">IFERROR(stern!J89/GAMSstern!J89,"")</f>
        <v>0.999998992131688</v>
      </c>
      <c r="L89" s="128" t="n">
        <f aca="false">IFERROR(stern!K89/GAMSstern!K89,"")</f>
        <v>0.999998695850333</v>
      </c>
      <c r="M89" s="128" t="n">
        <f aca="false">IFERROR(stern!L89/GAMSstern!L89,"")</f>
        <v>0.99999839523939</v>
      </c>
      <c r="N89" s="128" t="n">
        <f aca="false">IFERROR(stern!M89/GAMSstern!M89,"")</f>
        <v>0.999998102660616</v>
      </c>
      <c r="O89" s="128" t="n">
        <f aca="false">IFERROR(stern!N89/GAMSstern!N89,"")</f>
        <v>0.99999782882214</v>
      </c>
      <c r="P89" s="128" t="n">
        <f aca="false">IFERROR(stern!O89/GAMSstern!O89,"")</f>
        <v>0.999997582447345</v>
      </c>
      <c r="Q89" s="128" t="n">
        <f aca="false">IFERROR(stern!P89/GAMSstern!P89,"")</f>
        <v>0.999997370150605</v>
      </c>
      <c r="R89" s="128" t="n">
        <f aca="false">IFERROR(stern!Q89/GAMSstern!Q89,"")</f>
        <v>0.999997188149879</v>
      </c>
      <c r="S89" s="128" t="n">
        <f aca="false">IFERROR(stern!R89/GAMSstern!R89,"")</f>
        <v>0.999997031911139</v>
      </c>
      <c r="T89" s="128" t="n">
        <f aca="false">IFERROR(stern!S89/GAMSstern!S89,"")</f>
        <v>0.999996897653423</v>
      </c>
      <c r="U89" s="128" t="n">
        <f aca="false">IFERROR(stern!T89/GAMSstern!T89,"")</f>
        <v>0.999996782206024</v>
      </c>
      <c r="V89" s="128" t="n">
        <f aca="false">IFERROR(stern!U89/GAMSstern!U89,"")</f>
        <v>0.999996682897251</v>
      </c>
      <c r="W89" s="128" t="n">
        <f aca="false">IFERROR(stern!V89/GAMSstern!V89,"")</f>
        <v>0.999996597465873</v>
      </c>
      <c r="X89" s="128" t="n">
        <f aca="false">IFERROR(stern!W89/GAMSstern!W89,"")</f>
        <v>0.99999652399088</v>
      </c>
      <c r="Y89" s="128" t="n">
        <f aca="false">IFERROR(stern!X89/GAMSstern!X89,"")</f>
        <v>0.999996460834796</v>
      </c>
      <c r="Z89" s="128" t="n">
        <f aca="false">IFERROR(stern!Y89/GAMSstern!Y89,"")</f>
        <v>0.999996406597623</v>
      </c>
      <c r="AA89" s="128" t="n">
        <f aca="false">IFERROR(stern!Z89/GAMSstern!Z89,"")</f>
        <v>0.999996360079355</v>
      </c>
      <c r="AB89" s="128" t="n">
        <f aca="false">IFERROR(stern!AA89/GAMSstern!AA89,"")</f>
        <v>0.999996320249065</v>
      </c>
      <c r="AC89" s="128" t="n">
        <f aca="false">IFERROR(stern!AB89/GAMSstern!AB89,"")</f>
        <v>0.999996286219043</v>
      </c>
      <c r="AD89" s="128" t="n">
        <f aca="false">IFERROR(stern!AC89/GAMSstern!AC89,"")</f>
        <v>0.999996257223856</v>
      </c>
      <c r="AE89" s="128" t="n">
        <f aca="false">IFERROR(stern!AD89/GAMSstern!AD89,"")</f>
        <v>0.99999623260226</v>
      </c>
      <c r="AF89" s="128" t="n">
        <f aca="false">IFERROR(stern!AE89/GAMSstern!AE89,"")</f>
        <v>0.999996211782361</v>
      </c>
      <c r="AG89" s="128" t="n">
        <f aca="false">IFERROR(stern!AF89/GAMSstern!AF89,"")</f>
        <v>0.999996194268808</v>
      </c>
      <c r="AH89" s="128" t="n">
        <f aca="false">IFERROR(stern!AG89/GAMSstern!AG89,"")</f>
        <v>0.999996180669222</v>
      </c>
      <c r="AI89" s="128" t="n">
        <f aca="false">IFERROR(stern!AH89/GAMSstern!AH89,"")</f>
        <v>0.99999616941508</v>
      </c>
      <c r="AJ89" s="128" t="n">
        <f aca="false">IFERROR(stern!AI89/GAMSstern!AI89,"")</f>
        <v>0.99999615924387</v>
      </c>
      <c r="AK89" s="128" t="n">
        <f aca="false">IFERROR(stern!AJ89/GAMSstern!AJ89,"")</f>
        <v>0.999996149122578</v>
      </c>
      <c r="AL89" s="128" t="n">
        <f aca="false">IFERROR(stern!AK89/GAMSstern!AK89,"")</f>
        <v>0.999996138197198</v>
      </c>
      <c r="AM89" s="128" t="n">
        <f aca="false">IFERROR(stern!AL89/GAMSstern!AL89,"")</f>
        <v>0.999996125758387</v>
      </c>
      <c r="AN89" s="128" t="n">
        <f aca="false">IFERROR(stern!AM89/GAMSstern!AM89,"")</f>
        <v>0.999996111216149</v>
      </c>
      <c r="AO89" s="128" t="n">
        <f aca="false">IFERROR(stern!AN89/GAMSstern!AN89,"")</f>
        <v>0.99999609408035</v>
      </c>
      <c r="AP89" s="128" t="n">
        <f aca="false">IFERROR(stern!AO89/GAMSstern!AO89,"")</f>
        <v>0.999996073945654</v>
      </c>
      <c r="AQ89" s="128" t="n">
        <f aca="false">IFERROR(stern!AP89/GAMSstern!AP89,"")</f>
        <v>0.999996050478108</v>
      </c>
      <c r="AR89" s="128" t="n">
        <f aca="false">IFERROR(stern!AQ89/GAMSstern!AQ89,"")</f>
        <v>0.999996024347486</v>
      </c>
      <c r="AS89" s="128" t="n">
        <f aca="false">IFERROR(stern!AR89/GAMSstern!AR89,"")</f>
        <v>0.99999599694121</v>
      </c>
      <c r="AT89" s="128" t="n">
        <f aca="false">IFERROR(stern!AS89/GAMSstern!AS89,"")</f>
        <v>0.999995969435185</v>
      </c>
      <c r="AU89" s="128" t="n">
        <f aca="false">IFERROR(stern!AT89/GAMSstern!AT89,"")</f>
        <v>0.99999594266944</v>
      </c>
      <c r="AV89" s="128" t="n">
        <f aca="false">IFERROR(stern!AU89/GAMSstern!AU89,"")</f>
        <v>0.999995917112664</v>
      </c>
      <c r="AW89" s="128" t="n">
        <f aca="false">IFERROR(stern!AV89/GAMSstern!AV89,"")</f>
        <v>0.999995892900209</v>
      </c>
      <c r="AX89" s="128" t="n">
        <f aca="false">IFERROR(stern!AW89/GAMSstern!AW89,"")</f>
        <v>0.999995869922344</v>
      </c>
      <c r="AY89" s="128" t="n">
        <f aca="false">IFERROR(stern!AX89/GAMSstern!AX89,"")</f>
        <v>0.999995847935097</v>
      </c>
      <c r="AZ89" s="128" t="n">
        <f aca="false">IFERROR(stern!AY89/GAMSstern!AY89,"")</f>
        <v>0.999995826679413</v>
      </c>
      <c r="BA89" s="128" t="n">
        <f aca="false">IFERROR(stern!AZ89/GAMSstern!AZ89,"")</f>
        <v>0.999995806001619</v>
      </c>
      <c r="BB89" s="128" t="n">
        <f aca="false">IFERROR(stern!BA89/GAMSstern!BA89,"")</f>
        <v>0.999995785980142</v>
      </c>
      <c r="BC89" s="128" t="n">
        <f aca="false">IFERROR(stern!BB89/GAMSstern!BB89,"")</f>
        <v>0.999995765829146</v>
      </c>
      <c r="BD89" s="128" t="n">
        <f aca="false">IFERROR(stern!BC89/GAMSstern!BC89,"")</f>
        <v>0.999995747090685</v>
      </c>
      <c r="BE89" s="128" t="n">
        <f aca="false">IFERROR(stern!BD89/GAMSstern!BD89,"")</f>
        <v>0.999995731571113</v>
      </c>
      <c r="BF89" s="128" t="n">
        <f aca="false">IFERROR(stern!BE89/GAMSstern!BE89,"")</f>
        <v>0.999995721559856</v>
      </c>
      <c r="BG89" s="128" t="n">
        <f aca="false">IFERROR(stern!BF89/GAMSstern!BF89,"")</f>
        <v>0.999995719971748</v>
      </c>
      <c r="BH89" s="128" t="n">
        <f aca="false">IFERROR(stern!BG89/GAMSstern!BG89,"")</f>
        <v>0.999995730354966</v>
      </c>
      <c r="BI89" s="128" t="n">
        <f aca="false">IFERROR(stern!BH89/GAMSstern!BH89,"")</f>
        <v>0.999995756719401</v>
      </c>
      <c r="BJ89" s="128" t="n">
        <f aca="false">IFERROR(stern!BI89/GAMSstern!BI89,"")</f>
        <v>0.999995803174566</v>
      </c>
    </row>
    <row r="90" customFormat="false" ht="12.75" hidden="false" customHeight="false" outlineLevel="0" collapsed="false">
      <c r="A90" s="0" t="str">
        <f aca="false">stern!A90</f>
        <v>Concentration in deep oceans (GTC)</v>
      </c>
      <c r="B90" s="0" t="str">
        <f aca="false">GAMSbase!A90</f>
        <v>Concentration in deep oceans (GTC)</v>
      </c>
      <c r="C90" s="128" t="n">
        <f aca="false">IFERROR(stern!B90/GAMSstern!B90,"")</f>
        <v>1</v>
      </c>
      <c r="D90" s="128" t="n">
        <f aca="false">IFERROR(stern!C90/GAMSstern!C90,"")</f>
        <v>1</v>
      </c>
      <c r="E90" s="128" t="n">
        <f aca="false">IFERROR(stern!D90/GAMSstern!D90,"")</f>
        <v>0.999999999999998</v>
      </c>
      <c r="F90" s="128" t="n">
        <f aca="false">IFERROR(stern!E90/GAMSstern!E90,"")</f>
        <v>1</v>
      </c>
      <c r="G90" s="128" t="n">
        <f aca="false">IFERROR(stern!F90/GAMSstern!F90,"")</f>
        <v>0.99999999998531</v>
      </c>
      <c r="H90" s="128" t="n">
        <f aca="false">IFERROR(stern!G90/GAMSstern!G90,"")</f>
        <v>0.999999999934083</v>
      </c>
      <c r="I90" s="128" t="n">
        <f aca="false">IFERROR(stern!H90/GAMSstern!H90,"")</f>
        <v>0.999999999822252</v>
      </c>
      <c r="J90" s="128" t="n">
        <f aca="false">IFERROR(stern!I90/GAMSstern!I90,"")</f>
        <v>0.999999999626749</v>
      </c>
      <c r="K90" s="128" t="n">
        <f aca="false">IFERROR(stern!J90/GAMSstern!J90,"")</f>
        <v>0.999999999327707</v>
      </c>
      <c r="L90" s="128" t="n">
        <f aca="false">IFERROR(stern!K90/GAMSstern!K90,"")</f>
        <v>0.999999998909853</v>
      </c>
      <c r="M90" s="128" t="n">
        <f aca="false">IFERROR(stern!L90/GAMSstern!L90,"")</f>
        <v>0.999999998363271</v>
      </c>
      <c r="N90" s="128" t="n">
        <f aca="false">IFERROR(stern!M90/GAMSstern!M90,"")</f>
        <v>0.999999997683597</v>
      </c>
      <c r="O90" s="128" t="n">
        <f aca="false">IFERROR(stern!N90/GAMSstern!N90,"")</f>
        <v>0.999999996872011</v>
      </c>
      <c r="P90" s="128" t="n">
        <f aca="false">IFERROR(stern!O90/GAMSstern!O90,"")</f>
        <v>0.999999995934758</v>
      </c>
      <c r="Q90" s="128" t="n">
        <f aca="false">IFERROR(stern!P90/GAMSstern!P90,"")</f>
        <v>0.999999994882597</v>
      </c>
      <c r="R90" s="128" t="n">
        <f aca="false">IFERROR(stern!Q90/GAMSstern!Q90,"")</f>
        <v>0.999999993729978</v>
      </c>
      <c r="S90" s="128" t="n">
        <f aca="false">IFERROR(stern!R90/GAMSstern!R90,"")</f>
        <v>0.999999992490232</v>
      </c>
      <c r="T90" s="128" t="n">
        <f aca="false">IFERROR(stern!S90/GAMSstern!S90,"")</f>
        <v>0.999999991174976</v>
      </c>
      <c r="U90" s="128" t="n">
        <f aca="false">IFERROR(stern!T90/GAMSstern!T90,"")</f>
        <v>0.999999989794369</v>
      </c>
      <c r="V90" s="128" t="n">
        <f aca="false">IFERROR(stern!U90/GAMSstern!U90,"")</f>
        <v>0.999999988357239</v>
      </c>
      <c r="W90" s="128" t="n">
        <f aca="false">IFERROR(stern!V90/GAMSstern!V90,"")</f>
        <v>0.999999986871329</v>
      </c>
      <c r="X90" s="128" t="n">
        <f aca="false">IFERROR(stern!W90/GAMSstern!W90,"")</f>
        <v>0.999999985343383</v>
      </c>
      <c r="Y90" s="128" t="n">
        <f aca="false">IFERROR(stern!X90/GAMSstern!X90,"")</f>
        <v>0.999999983779271</v>
      </c>
      <c r="Z90" s="128" t="n">
        <f aca="false">IFERROR(stern!Y90/GAMSstern!Y90,"")</f>
        <v>0.999999982184127</v>
      </c>
      <c r="AA90" s="128" t="n">
        <f aca="false">IFERROR(stern!Z90/GAMSstern!Z90,"")</f>
        <v>0.999999980562444</v>
      </c>
      <c r="AB90" s="128" t="n">
        <f aca="false">IFERROR(stern!AA90/GAMSstern!AA90,"")</f>
        <v>0.999999978918115</v>
      </c>
      <c r="AC90" s="128" t="n">
        <f aca="false">IFERROR(stern!AB90/GAMSstern!AB90,"")</f>
        <v>0.999999977254558</v>
      </c>
      <c r="AD90" s="128" t="n">
        <f aca="false">IFERROR(stern!AC90/GAMSstern!AC90,"")</f>
        <v>0.999999975574747</v>
      </c>
      <c r="AE90" s="128" t="n">
        <f aca="false">IFERROR(stern!AD90/GAMSstern!AD90,"")</f>
        <v>0.999999973881267</v>
      </c>
      <c r="AF90" s="128" t="n">
        <f aca="false">IFERROR(stern!AE90/GAMSstern!AE90,"")</f>
        <v>0.99999997217639</v>
      </c>
      <c r="AG90" s="128" t="n">
        <f aca="false">IFERROR(stern!AF90/GAMSstern!AF90,"")</f>
        <v>0.999999970462093</v>
      </c>
      <c r="AH90" s="128" t="n">
        <f aca="false">IFERROR(stern!AG90/GAMSstern!AG90,"")</f>
        <v>0.999999968740089</v>
      </c>
      <c r="AI90" s="128" t="n">
        <f aca="false">IFERROR(stern!AH90/GAMSstern!AH90,"")</f>
        <v>0.999999967015974</v>
      </c>
      <c r="AJ90" s="128" t="n">
        <f aca="false">IFERROR(stern!AI90/GAMSstern!AI90,"")</f>
        <v>0.999999965294209</v>
      </c>
      <c r="AK90" s="128" t="n">
        <f aca="false">IFERROR(stern!AJ90/GAMSstern!AJ90,"")</f>
        <v>0.999999963578255</v>
      </c>
      <c r="AL90" s="128" t="n">
        <f aca="false">IFERROR(stern!AK90/GAMSstern!AK90,"")</f>
        <v>0.999999961870753</v>
      </c>
      <c r="AM90" s="128" t="n">
        <f aca="false">IFERROR(stern!AL90/GAMSstern!AL90,"")</f>
        <v>0.999999960173669</v>
      </c>
      <c r="AN90" s="128" t="n">
        <f aca="false">IFERROR(stern!AM90/GAMSstern!AM90,"")</f>
        <v>0.999999958488375</v>
      </c>
      <c r="AO90" s="128" t="n">
        <f aca="false">IFERROR(stern!AN90/GAMSstern!AN90,"")</f>
        <v>0.999999956815794</v>
      </c>
      <c r="AP90" s="128" t="n">
        <f aca="false">IFERROR(stern!AO90/GAMSstern!AO90,"")</f>
        <v>0.999999955156422</v>
      </c>
      <c r="AQ90" s="128" t="n">
        <f aca="false">IFERROR(stern!AP90/GAMSstern!AP90,"")</f>
        <v>0.999999953510449</v>
      </c>
      <c r="AR90" s="128" t="n">
        <f aca="false">IFERROR(stern!AQ90/GAMSstern!AQ90,"")</f>
        <v>0.999999951877823</v>
      </c>
      <c r="AS90" s="128" t="n">
        <f aca="false">IFERROR(stern!AR90/GAMSstern!AR90,"")</f>
        <v>0.999999950258136</v>
      </c>
      <c r="AT90" s="128" t="n">
        <f aca="false">IFERROR(stern!AS90/GAMSstern!AS90,"")</f>
        <v>0.999999948650692</v>
      </c>
      <c r="AU90" s="128" t="n">
        <f aca="false">IFERROR(stern!AT90/GAMSstern!AT90,"")</f>
        <v>0.999999947054639</v>
      </c>
      <c r="AV90" s="128" t="n">
        <f aca="false">IFERROR(stern!AU90/GAMSstern!AU90,"")</f>
        <v>0.999999945469135</v>
      </c>
      <c r="AW90" s="128" t="n">
        <f aca="false">IFERROR(stern!AV90/GAMSstern!AV90,"")</f>
        <v>0.99999994389335</v>
      </c>
      <c r="AX90" s="128" t="n">
        <f aca="false">IFERROR(stern!AW90/GAMSstern!AW90,"")</f>
        <v>0.999999942326505</v>
      </c>
      <c r="AY90" s="128" t="n">
        <f aca="false">IFERROR(stern!AX90/GAMSstern!AX90,"")</f>
        <v>0.999999940767918</v>
      </c>
      <c r="AZ90" s="128" t="n">
        <f aca="false">IFERROR(stern!AY90/GAMSstern!AY90,"")</f>
        <v>0.999999939216989</v>
      </c>
      <c r="BA90" s="128" t="n">
        <f aca="false">IFERROR(stern!AZ90/GAMSstern!AZ90,"")</f>
        <v>0.999999937673159</v>
      </c>
      <c r="BB90" s="128" t="n">
        <f aca="false">IFERROR(stern!BA90/GAMSstern!BA90,"")</f>
        <v>0.999999936135938</v>
      </c>
      <c r="BC90" s="128" t="n">
        <f aca="false">IFERROR(stern!BB90/GAMSstern!BB90,"")</f>
        <v>0.999999934604892</v>
      </c>
      <c r="BD90" s="128" t="n">
        <f aca="false">IFERROR(stern!BC90/GAMSstern!BC90,"")</f>
        <v>0.999999933079627</v>
      </c>
      <c r="BE90" s="128" t="n">
        <f aca="false">IFERROR(stern!BD90/GAMSstern!BD90,"")</f>
        <v>0.999999931559795</v>
      </c>
      <c r="BF90" s="128" t="n">
        <f aca="false">IFERROR(stern!BE90/GAMSstern!BE90,"")</f>
        <v>0.999999930045107</v>
      </c>
      <c r="BG90" s="128" t="n">
        <f aca="false">IFERROR(stern!BF90/GAMSstern!BF90,"")</f>
        <v>0.999999928535289</v>
      </c>
      <c r="BH90" s="128" t="n">
        <f aca="false">IFERROR(stern!BG90/GAMSstern!BG90,"")</f>
        <v>0.99999992703013</v>
      </c>
      <c r="BI90" s="128" t="n">
        <f aca="false">IFERROR(stern!BH90/GAMSstern!BH90,"")</f>
        <v>0.999999925529466</v>
      </c>
      <c r="BJ90" s="128" t="n">
        <f aca="false">IFERROR(stern!BI90/GAMSstern!BI90,"")</f>
        <v>0.999999924033169</v>
      </c>
    </row>
    <row r="91" customFormat="false" ht="12.75" hidden="false" customHeight="false" outlineLevel="0" collapsed="false">
      <c r="A91" s="0" t="str">
        <f aca="false">stern!A91</f>
        <v>CUMULATIVE EMISSIONS/HOTELLING RENTS</v>
      </c>
      <c r="B91" s="0" t="str">
        <f aca="false">GAMSbase!A91</f>
        <v>* CUMULATIVE EMISSIONS</v>
      </c>
      <c r="C91" s="128" t="str">
        <f aca="false">IFERROR(stern!B91/GAMSstern!B91,"")</f>
        <v/>
      </c>
      <c r="D91" s="128" t="str">
        <f aca="false">IFERROR(stern!C91/GAMSstern!C91,"")</f>
        <v/>
      </c>
      <c r="E91" s="128" t="str">
        <f aca="false">IFERROR(stern!D91/GAMSstern!D91,"")</f>
        <v/>
      </c>
      <c r="F91" s="128" t="str">
        <f aca="false">IFERROR(stern!E91/GAMSstern!E91,"")</f>
        <v/>
      </c>
      <c r="G91" s="128" t="str">
        <f aca="false">IFERROR(stern!F91/GAMSstern!F91,"")</f>
        <v/>
      </c>
      <c r="H91" s="128" t="str">
        <f aca="false">IFERROR(stern!G91/GAMSstern!G91,"")</f>
        <v/>
      </c>
      <c r="I91" s="128" t="str">
        <f aca="false">IFERROR(stern!H91/GAMSstern!H91,"")</f>
        <v/>
      </c>
      <c r="J91" s="128" t="str">
        <f aca="false">IFERROR(stern!I91/GAMSstern!I91,"")</f>
        <v/>
      </c>
      <c r="K91" s="128" t="str">
        <f aca="false">IFERROR(stern!J91/GAMSstern!J91,"")</f>
        <v/>
      </c>
      <c r="L91" s="128" t="str">
        <f aca="false">IFERROR(stern!K91/GAMSstern!K91,"")</f>
        <v/>
      </c>
      <c r="M91" s="128" t="str">
        <f aca="false">IFERROR(stern!L91/GAMSstern!L91,"")</f>
        <v/>
      </c>
      <c r="N91" s="128" t="str">
        <f aca="false">IFERROR(stern!M91/GAMSstern!M91,"")</f>
        <v/>
      </c>
      <c r="O91" s="128" t="str">
        <f aca="false">IFERROR(stern!N91/GAMSstern!N91,"")</f>
        <v/>
      </c>
      <c r="P91" s="128" t="str">
        <f aca="false">IFERROR(stern!O91/GAMSstern!O91,"")</f>
        <v/>
      </c>
      <c r="Q91" s="128" t="str">
        <f aca="false">IFERROR(stern!P91/GAMSstern!P91,"")</f>
        <v/>
      </c>
      <c r="R91" s="128" t="str">
        <f aca="false">IFERROR(stern!Q91/GAMSstern!Q91,"")</f>
        <v/>
      </c>
      <c r="S91" s="128" t="str">
        <f aca="false">IFERROR(stern!R91/GAMSstern!R91,"")</f>
        <v/>
      </c>
      <c r="T91" s="128" t="str">
        <f aca="false">IFERROR(stern!S91/GAMSstern!S91,"")</f>
        <v/>
      </c>
      <c r="U91" s="128" t="str">
        <f aca="false">IFERROR(stern!T91/GAMSstern!T91,"")</f>
        <v/>
      </c>
      <c r="V91" s="128" t="str">
        <f aca="false">IFERROR(stern!U91/GAMSstern!U91,"")</f>
        <v/>
      </c>
      <c r="W91" s="128" t="str">
        <f aca="false">IFERROR(stern!V91/GAMSstern!V91,"")</f>
        <v/>
      </c>
      <c r="X91" s="128" t="str">
        <f aca="false">IFERROR(stern!W91/GAMSstern!W91,"")</f>
        <v/>
      </c>
      <c r="Y91" s="128" t="str">
        <f aca="false">IFERROR(stern!X91/GAMSstern!X91,"")</f>
        <v/>
      </c>
      <c r="Z91" s="128" t="str">
        <f aca="false">IFERROR(stern!Y91/GAMSstern!Y91,"")</f>
        <v/>
      </c>
      <c r="AA91" s="128" t="str">
        <f aca="false">IFERROR(stern!Z91/GAMSstern!Z91,"")</f>
        <v/>
      </c>
      <c r="AB91" s="128" t="str">
        <f aca="false">IFERROR(stern!AA91/GAMSstern!AA91,"")</f>
        <v/>
      </c>
      <c r="AC91" s="128" t="str">
        <f aca="false">IFERROR(stern!AB91/GAMSstern!AB91,"")</f>
        <v/>
      </c>
      <c r="AD91" s="128" t="str">
        <f aca="false">IFERROR(stern!AC91/GAMSstern!AC91,"")</f>
        <v/>
      </c>
      <c r="AE91" s="128" t="str">
        <f aca="false">IFERROR(stern!AD91/GAMSstern!AD91,"")</f>
        <v/>
      </c>
      <c r="AF91" s="128" t="str">
        <f aca="false">IFERROR(stern!AE91/GAMSstern!AE91,"")</f>
        <v/>
      </c>
      <c r="AG91" s="128" t="str">
        <f aca="false">IFERROR(stern!AF91/GAMSstern!AF91,"")</f>
        <v/>
      </c>
      <c r="AH91" s="128" t="str">
        <f aca="false">IFERROR(stern!AG91/GAMSstern!AG91,"")</f>
        <v/>
      </c>
      <c r="AI91" s="128" t="str">
        <f aca="false">IFERROR(stern!AH91/GAMSstern!AH91,"")</f>
        <v/>
      </c>
      <c r="AJ91" s="128" t="str">
        <f aca="false">IFERROR(stern!AI91/GAMSstern!AI91,"")</f>
        <v/>
      </c>
      <c r="AK91" s="128" t="str">
        <f aca="false">IFERROR(stern!AJ91/GAMSstern!AJ91,"")</f>
        <v/>
      </c>
      <c r="AL91" s="128" t="str">
        <f aca="false">IFERROR(stern!AK91/GAMSstern!AK91,"")</f>
        <v/>
      </c>
      <c r="AM91" s="128" t="str">
        <f aca="false">IFERROR(stern!AL91/GAMSstern!AL91,"")</f>
        <v/>
      </c>
      <c r="AN91" s="128" t="str">
        <f aca="false">IFERROR(stern!AM91/GAMSstern!AM91,"")</f>
        <v/>
      </c>
      <c r="AO91" s="128" t="str">
        <f aca="false">IFERROR(stern!AN91/GAMSstern!AN91,"")</f>
        <v/>
      </c>
      <c r="AP91" s="128" t="str">
        <f aca="false">IFERROR(stern!AO91/GAMSstern!AO91,"")</f>
        <v/>
      </c>
      <c r="AQ91" s="128" t="str">
        <f aca="false">IFERROR(stern!AP91/GAMSstern!AP91,"")</f>
        <v/>
      </c>
      <c r="AR91" s="128" t="str">
        <f aca="false">IFERROR(stern!AQ91/GAMSstern!AQ91,"")</f>
        <v/>
      </c>
      <c r="AS91" s="128" t="str">
        <f aca="false">IFERROR(stern!AR91/GAMSstern!AR91,"")</f>
        <v/>
      </c>
      <c r="AT91" s="128" t="str">
        <f aca="false">IFERROR(stern!AS91/GAMSstern!AS91,"")</f>
        <v/>
      </c>
      <c r="AU91" s="128" t="str">
        <f aca="false">IFERROR(stern!AT91/GAMSstern!AT91,"")</f>
        <v/>
      </c>
      <c r="AV91" s="128" t="str">
        <f aca="false">IFERROR(stern!AU91/GAMSstern!AU91,"")</f>
        <v/>
      </c>
      <c r="AW91" s="128" t="str">
        <f aca="false">IFERROR(stern!AV91/GAMSstern!AV91,"")</f>
        <v/>
      </c>
      <c r="AX91" s="128" t="str">
        <f aca="false">IFERROR(stern!AW91/GAMSstern!AW91,"")</f>
        <v/>
      </c>
      <c r="AY91" s="128" t="str">
        <f aca="false">IFERROR(stern!AX91/GAMSstern!AX91,"")</f>
        <v/>
      </c>
      <c r="AZ91" s="128" t="str">
        <f aca="false">IFERROR(stern!AY91/GAMSstern!AY91,"")</f>
        <v/>
      </c>
      <c r="BA91" s="128" t="str">
        <f aca="false">IFERROR(stern!AZ91/GAMSstern!AZ91,"")</f>
        <v/>
      </c>
      <c r="BB91" s="128" t="str">
        <f aca="false">IFERROR(stern!BA91/GAMSstern!BA91,"")</f>
        <v/>
      </c>
      <c r="BC91" s="128" t="str">
        <f aca="false">IFERROR(stern!BB91/GAMSstern!BB91,"")</f>
        <v/>
      </c>
      <c r="BD91" s="128" t="str">
        <f aca="false">IFERROR(stern!BC91/GAMSstern!BC91,"")</f>
        <v/>
      </c>
      <c r="BE91" s="128" t="str">
        <f aca="false">IFERROR(stern!BD91/GAMSstern!BD91,"")</f>
        <v/>
      </c>
      <c r="BF91" s="128" t="str">
        <f aca="false">IFERROR(stern!BE91/GAMSstern!BE91,"")</f>
        <v/>
      </c>
      <c r="BG91" s="128" t="str">
        <f aca="false">IFERROR(stern!BF91/GAMSstern!BF91,"")</f>
        <v/>
      </c>
      <c r="BH91" s="128" t="str">
        <f aca="false">IFERROR(stern!BG91/GAMSstern!BG91,"")</f>
        <v/>
      </c>
      <c r="BI91" s="128" t="str">
        <f aca="false">IFERROR(stern!BH91/GAMSstern!BH91,"")</f>
        <v/>
      </c>
      <c r="BJ91" s="128" t="str">
        <f aca="false">IFERROR(stern!BI91/GAMSstern!BI91,"")</f>
        <v/>
      </c>
    </row>
    <row r="92" customFormat="false" ht="12.75" hidden="false" customHeight="false" outlineLevel="0" collapsed="false">
      <c r="A92" s="0" t="str">
        <f aca="false">stern!A92</f>
        <v>Cumulative Emissions to date</v>
      </c>
      <c r="B92" s="0" t="str">
        <f aca="false">GAMSbase!A92</f>
        <v> Cumulative Emissions to date</v>
      </c>
      <c r="C92" s="128" t="n">
        <f aca="false">IFERROR(stern!B92/GAMSstern!B92,"")</f>
        <v>1</v>
      </c>
      <c r="D92" s="128" t="n">
        <f aca="false">IFERROR(stern!C92/GAMSstern!C92,"")</f>
        <v>0.99999999999839</v>
      </c>
      <c r="E92" s="128" t="n">
        <f aca="false">IFERROR(stern!D92/GAMSstern!D92,"")</f>
        <v>0.999995443515395</v>
      </c>
      <c r="F92" s="128" t="n">
        <f aca="false">IFERROR(stern!E92/GAMSstern!E92,"")</f>
        <v>0.999990150395009</v>
      </c>
      <c r="G92" s="128" t="n">
        <f aca="false">IFERROR(stern!F92/GAMSstern!F92,"")</f>
        <v>0.999985351319614</v>
      </c>
      <c r="H92" s="128" t="n">
        <f aca="false">IFERROR(stern!G92/GAMSstern!G92,"")</f>
        <v>0.999981390028779</v>
      </c>
      <c r="I92" s="128" t="n">
        <f aca="false">IFERROR(stern!H92/GAMSstern!H92,"")</f>
        <v>0.99997829376964</v>
      </c>
      <c r="J92" s="128" t="n">
        <f aca="false">IFERROR(stern!I92/GAMSstern!I92,"")</f>
        <v>0.999975978268833</v>
      </c>
      <c r="K92" s="128" t="n">
        <f aca="false">IFERROR(stern!J92/GAMSstern!J92,"")</f>
        <v>0.999974325564656</v>
      </c>
      <c r="L92" s="128" t="n">
        <f aca="false">IFERROR(stern!K92/GAMSstern!K92,"")</f>
        <v>0.999973213870306</v>
      </c>
      <c r="M92" s="128" t="n">
        <f aca="false">IFERROR(stern!L92/GAMSstern!L92,"")</f>
        <v>0.999972528258436</v>
      </c>
      <c r="N92" s="128" t="n">
        <f aca="false">IFERROR(stern!M92/GAMSstern!M92,"")</f>
        <v>0.999972163296916</v>
      </c>
      <c r="O92" s="128" t="n">
        <f aca="false">IFERROR(stern!N92/GAMSstern!N92,"")</f>
        <v>0.999972021751788</v>
      </c>
      <c r="P92" s="128" t="n">
        <f aca="false">IFERROR(stern!O92/GAMSstern!O92,"")</f>
        <v>0.999972010921872</v>
      </c>
      <c r="Q92" s="128" t="n">
        <f aca="false">IFERROR(stern!P92/GAMSstern!P92,"")</f>
        <v>0.999972010921872</v>
      </c>
      <c r="R92" s="128" t="n">
        <f aca="false">IFERROR(stern!Q92/GAMSstern!Q92,"")</f>
        <v>0.999972010921872</v>
      </c>
      <c r="S92" s="128" t="n">
        <f aca="false">IFERROR(stern!R92/GAMSstern!R92,"")</f>
        <v>0.999972010921872</v>
      </c>
      <c r="T92" s="128" t="n">
        <f aca="false">IFERROR(stern!S92/GAMSstern!S92,"")</f>
        <v>0.999972010921872</v>
      </c>
      <c r="U92" s="128" t="n">
        <f aca="false">IFERROR(stern!T92/GAMSstern!T92,"")</f>
        <v>0.999972010921872</v>
      </c>
      <c r="V92" s="128" t="n">
        <f aca="false">IFERROR(stern!U92/GAMSstern!U92,"")</f>
        <v>0.999972010921872</v>
      </c>
      <c r="W92" s="128" t="n">
        <f aca="false">IFERROR(stern!V92/GAMSstern!V92,"")</f>
        <v>0.999972010921872</v>
      </c>
      <c r="X92" s="128" t="n">
        <f aca="false">IFERROR(stern!W92/GAMSstern!W92,"")</f>
        <v>0.999972010921872</v>
      </c>
      <c r="Y92" s="128" t="n">
        <f aca="false">IFERROR(stern!X92/GAMSstern!X92,"")</f>
        <v>0.999972010921872</v>
      </c>
      <c r="Z92" s="128" t="n">
        <f aca="false">IFERROR(stern!Y92/GAMSstern!Y92,"")</f>
        <v>0.999972010921872</v>
      </c>
      <c r="AA92" s="128" t="n">
        <f aca="false">IFERROR(stern!Z92/GAMSstern!Z92,"")</f>
        <v>0.999972010921872</v>
      </c>
      <c r="AB92" s="128" t="n">
        <f aca="false">IFERROR(stern!AA92/GAMSstern!AA92,"")</f>
        <v>0.999972010921872</v>
      </c>
      <c r="AC92" s="128" t="n">
        <f aca="false">IFERROR(stern!AB92/GAMSstern!AB92,"")</f>
        <v>0.999972010921872</v>
      </c>
      <c r="AD92" s="128" t="n">
        <f aca="false">IFERROR(stern!AC92/GAMSstern!AC92,"")</f>
        <v>0.999972010921872</v>
      </c>
      <c r="AE92" s="128" t="n">
        <f aca="false">IFERROR(stern!AD92/GAMSstern!AD92,"")</f>
        <v>0.999972010921872</v>
      </c>
      <c r="AF92" s="128" t="n">
        <f aca="false">IFERROR(stern!AE92/GAMSstern!AE92,"")</f>
        <v>0.999972010921872</v>
      </c>
      <c r="AG92" s="128" t="n">
        <f aca="false">IFERROR(stern!AF92/GAMSstern!AF92,"")</f>
        <v>0.999968992998202</v>
      </c>
      <c r="AH92" s="128" t="n">
        <f aca="false">IFERROR(stern!AG92/GAMSstern!AG92,"")</f>
        <v>0.999964993653627</v>
      </c>
      <c r="AI92" s="128" t="n">
        <f aca="false">IFERROR(stern!AH92/GAMSstern!AH92,"")</f>
        <v>0.999959503910109</v>
      </c>
      <c r="AJ92" s="128" t="n">
        <f aca="false">IFERROR(stern!AI92/GAMSstern!AI92,"")</f>
        <v>0.999951580133052</v>
      </c>
      <c r="AK92" s="128" t="n">
        <f aca="false">IFERROR(stern!AJ92/GAMSstern!AJ92,"")</f>
        <v>0.999939258002124</v>
      </c>
      <c r="AL92" s="128" t="n">
        <f aca="false">IFERROR(stern!AK92/GAMSstern!AK92,"")</f>
        <v>0.999917664205295</v>
      </c>
      <c r="AM92" s="128" t="n">
        <f aca="false">IFERROR(stern!AL92/GAMSstern!AL92,"")</f>
        <v>0.999870469159096</v>
      </c>
      <c r="AN92" s="128" t="n">
        <f aca="false">IFERROR(stern!AM92/GAMSstern!AM92,"")</f>
        <v>0.999688247393418</v>
      </c>
      <c r="AO92" s="128" t="n">
        <f aca="false">IFERROR(stern!AN92/GAMSstern!AN92,"")</f>
        <v>1.00072858015725</v>
      </c>
      <c r="AP92" s="128" t="n">
        <f aca="false">IFERROR(stern!AO92/GAMSstern!AO92,"")</f>
        <v>1.00016661601774</v>
      </c>
      <c r="AQ92" s="128" t="n">
        <f aca="false">IFERROR(stern!AP92/GAMSstern!AP92,"")</f>
        <v>1.00009986233495</v>
      </c>
      <c r="AR92" s="128" t="n">
        <f aca="false">IFERROR(stern!AQ92/GAMSstern!AQ92,"")</f>
        <v>1.0000768373997</v>
      </c>
      <c r="AS92" s="128" t="n">
        <f aca="false">IFERROR(stern!AR92/GAMSstern!AR92,"")</f>
        <v>1.00006576899322</v>
      </c>
      <c r="AT92" s="128" t="n">
        <f aca="false">IFERROR(stern!AS92/GAMSstern!AS92,"")</f>
        <v>1.00005944714663</v>
      </c>
      <c r="AU92" s="128" t="n">
        <f aca="false">IFERROR(stern!AT92/GAMSstern!AT92,"")</f>
        <v>1.00005527955548</v>
      </c>
      <c r="AV92" s="128" t="n">
        <f aca="false">IFERROR(stern!AU92/GAMSstern!AU92,"")</f>
        <v>1.00005210558733</v>
      </c>
      <c r="AW92" s="128" t="n">
        <f aca="false">IFERROR(stern!AV92/GAMSstern!AV92,"")</f>
        <v>1.00004936870975</v>
      </c>
      <c r="AX92" s="128" t="n">
        <f aca="false">IFERROR(stern!AW92/GAMSstern!AW92,"")</f>
        <v>1.00004682953825</v>
      </c>
      <c r="AY92" s="128" t="n">
        <f aca="false">IFERROR(stern!AX92/GAMSstern!AX92,"")</f>
        <v>1.00004443515912</v>
      </c>
      <c r="AZ92" s="128" t="n">
        <f aca="false">IFERROR(stern!AY92/GAMSstern!AY92,"")</f>
        <v>1.00004224416708</v>
      </c>
      <c r="BA92" s="128" t="n">
        <f aca="false">IFERROR(stern!AZ92/GAMSstern!AZ92,"")</f>
        <v>1.00004038228985</v>
      </c>
      <c r="BB92" s="128" t="n">
        <f aca="false">IFERROR(stern!BA92/GAMSstern!BA92,"")</f>
        <v>1.00003824643324</v>
      </c>
      <c r="BC92" s="128" t="n">
        <f aca="false">IFERROR(stern!BB92/GAMSstern!BB92,"")</f>
        <v>1.00003720590378</v>
      </c>
      <c r="BD92" s="128" t="n">
        <f aca="false">IFERROR(stern!BC92/GAMSstern!BC92,"")</f>
        <v>1.00003731261778</v>
      </c>
      <c r="BE92" s="128" t="n">
        <f aca="false">IFERROR(stern!BD92/GAMSstern!BD92,"")</f>
        <v>1.00003897726289</v>
      </c>
      <c r="BF92" s="128" t="n">
        <f aca="false">IFERROR(stern!BE92/GAMSstern!BE92,"")</f>
        <v>1.00004330365209</v>
      </c>
      <c r="BG92" s="128" t="n">
        <f aca="false">IFERROR(stern!BF92/GAMSstern!BF92,"")</f>
        <v>1.0000535019499</v>
      </c>
      <c r="BH92" s="128" t="n">
        <f aca="false">IFERROR(stern!BG92/GAMSstern!BG92,"")</f>
        <v>1.0000833892532</v>
      </c>
      <c r="BI92" s="128" t="n">
        <f aca="false">IFERROR(stern!BH92/GAMSstern!BH92,"")</f>
        <v>1.0003957175802</v>
      </c>
      <c r="BJ92" s="128" t="n">
        <f aca="false">IFERROR(stern!BI92/GAMSstern!BI92,"")</f>
        <v>0.999901849873132</v>
      </c>
    </row>
    <row r="93" customFormat="false" ht="12.75" hidden="false" customHeight="false" outlineLevel="0" collapsed="false">
      <c r="A93" s="0" t="str">
        <f aca="false">stern!A93</f>
        <v>Ratio to Max</v>
      </c>
      <c r="B93" s="0" t="str">
        <f aca="false">GAMSbase!A93</f>
        <v>Ratio To Max</v>
      </c>
      <c r="C93" s="128" t="n">
        <f aca="false">IFERROR(stern!B93/GAMSstern!B93,"")</f>
        <v>1</v>
      </c>
      <c r="D93" s="128" t="n">
        <f aca="false">IFERROR(stern!C93/GAMSstern!C93,"")</f>
        <v>1.00000000122637</v>
      </c>
      <c r="E93" s="128" t="n">
        <f aca="false">IFERROR(stern!D93/GAMSstern!D93,"")</f>
        <v>0.999995442889139</v>
      </c>
      <c r="F93" s="128" t="n">
        <f aca="false">IFERROR(stern!E93/GAMSstern!E93,"")</f>
        <v>0.999990151158699</v>
      </c>
      <c r="G93" s="128" t="n">
        <f aca="false">IFERROR(stern!F93/GAMSstern!F93,"")</f>
        <v>0.99998535106641</v>
      </c>
      <c r="H93" s="128" t="n">
        <f aca="false">IFERROR(stern!G93/GAMSstern!G93,"")</f>
        <v>0.999981390577357</v>
      </c>
      <c r="I93" s="128" t="n">
        <f aca="false">IFERROR(stern!H93/GAMSstern!H93,"")</f>
        <v>0.999978294182601</v>
      </c>
      <c r="J93" s="128" t="n">
        <f aca="false">IFERROR(stern!I93/GAMSstern!I93,"")</f>
        <v>0.999975978796894</v>
      </c>
      <c r="K93" s="128" t="n">
        <f aca="false">IFERROR(stern!J93/GAMSstern!J93,"")</f>
        <v>0.999974326077506</v>
      </c>
      <c r="L93" s="128" t="n">
        <f aca="false">IFERROR(stern!K93/GAMSstern!K93,"")</f>
        <v>0.999973213587513</v>
      </c>
      <c r="M93" s="128" t="n">
        <f aca="false">IFERROR(stern!L93/GAMSstern!L93,"")</f>
        <v>0.99997252795088</v>
      </c>
      <c r="N93" s="128" t="n">
        <f aca="false">IFERROR(stern!M93/GAMSstern!M93,"")</f>
        <v>0.999972162528119</v>
      </c>
      <c r="O93" s="128" t="n">
        <f aca="false">IFERROR(stern!N93/GAMSstern!N93,"")</f>
        <v>0.999972022423535</v>
      </c>
      <c r="P93" s="128" t="n">
        <f aca="false">IFERROR(stern!O93/GAMSstern!O93,"")</f>
        <v>0.99997201046688</v>
      </c>
      <c r="Q93" s="128" t="n">
        <f aca="false">IFERROR(stern!P93/GAMSstern!P93,"")</f>
        <v>0.99997201046688</v>
      </c>
      <c r="R93" s="128" t="n">
        <f aca="false">IFERROR(stern!Q93/GAMSstern!Q93,"")</f>
        <v>0.99997201046688</v>
      </c>
      <c r="S93" s="128" t="n">
        <f aca="false">IFERROR(stern!R93/GAMSstern!R93,"")</f>
        <v>0.99997201046688</v>
      </c>
      <c r="T93" s="128" t="n">
        <f aca="false">IFERROR(stern!S93/GAMSstern!S93,"")</f>
        <v>0.99997201046688</v>
      </c>
      <c r="U93" s="128" t="n">
        <f aca="false">IFERROR(stern!T93/GAMSstern!T93,"")</f>
        <v>0.99997201046688</v>
      </c>
      <c r="V93" s="128" t="n">
        <f aca="false">IFERROR(stern!U93/GAMSstern!U93,"")</f>
        <v>0.99997201046688</v>
      </c>
      <c r="W93" s="128" t="n">
        <f aca="false">IFERROR(stern!V93/GAMSstern!V93,"")</f>
        <v>0.99997201046688</v>
      </c>
      <c r="X93" s="128" t="n">
        <f aca="false">IFERROR(stern!W93/GAMSstern!W93,"")</f>
        <v>0.99997201046688</v>
      </c>
      <c r="Y93" s="128" t="n">
        <f aca="false">IFERROR(stern!X93/GAMSstern!X93,"")</f>
        <v>0.99997201046688</v>
      </c>
      <c r="Z93" s="128" t="n">
        <f aca="false">IFERROR(stern!Y93/GAMSstern!Y93,"")</f>
        <v>0.99997201046688</v>
      </c>
      <c r="AA93" s="128" t="n">
        <f aca="false">IFERROR(stern!Z93/GAMSstern!Z93,"")</f>
        <v>0.99997201046688</v>
      </c>
      <c r="AB93" s="128" t="n">
        <f aca="false">IFERROR(stern!AA93/GAMSstern!AA93,"")</f>
        <v>0.99997201046688</v>
      </c>
      <c r="AC93" s="128" t="n">
        <f aca="false">IFERROR(stern!AB93/GAMSstern!AB93,"")</f>
        <v>0.99997201046688</v>
      </c>
      <c r="AD93" s="128" t="n">
        <f aca="false">IFERROR(stern!AC93/GAMSstern!AC93,"")</f>
        <v>0.99997201046688</v>
      </c>
      <c r="AE93" s="128" t="n">
        <f aca="false">IFERROR(stern!AD93/GAMSstern!AD93,"")</f>
        <v>0.99997201046688</v>
      </c>
      <c r="AF93" s="128" t="n">
        <f aca="false">IFERROR(stern!AE93/GAMSstern!AE93,"")</f>
        <v>0.99997201046688</v>
      </c>
      <c r="AG93" s="128" t="n">
        <f aca="false">IFERROR(stern!AF93/GAMSstern!AF93,"")</f>
        <v>0.99996899254176</v>
      </c>
      <c r="AH93" s="128" t="n">
        <f aca="false">IFERROR(stern!AG93/GAMSstern!AG93,"")</f>
        <v>0.999964993539605</v>
      </c>
      <c r="AI93" s="128" t="n">
        <f aca="false">IFERROR(stern!AH93/GAMSstern!AH93,"")</f>
        <v>0.999959504880312</v>
      </c>
      <c r="AJ93" s="128" t="n">
        <f aca="false">IFERROR(stern!AI93/GAMSstern!AI93,"")</f>
        <v>0.999951579029969</v>
      </c>
      <c r="AK93" s="128" t="n">
        <f aca="false">IFERROR(stern!AJ93/GAMSstern!AJ93,"")</f>
        <v>0.999939256236241</v>
      </c>
      <c r="AL93" s="128" t="n">
        <f aca="false">IFERROR(stern!AK93/GAMSstern!AK93,"")</f>
        <v>0.999917662010546</v>
      </c>
      <c r="AM93" s="128" t="n">
        <f aca="false">IFERROR(stern!AL93/GAMSstern!AL93,"")</f>
        <v>0.999870465234799</v>
      </c>
      <c r="AN93" s="128" t="n">
        <f aca="false">IFERROR(stern!AM93/GAMSstern!AM93,"")</f>
        <v>0.999688252618098</v>
      </c>
      <c r="AO93" s="128" t="n">
        <f aca="false">IFERROR(stern!AN93/GAMSstern!AN93,"")</f>
        <v>1.00072856259804</v>
      </c>
      <c r="AP93" s="128" t="n">
        <f aca="false">IFERROR(stern!AO93/GAMSstern!AO93,"")</f>
        <v>1.00016661242531</v>
      </c>
      <c r="AQ93" s="128" t="n">
        <f aca="false">IFERROR(stern!AP93/GAMSstern!AP93,"")</f>
        <v>1.00009986461156</v>
      </c>
      <c r="AR93" s="128" t="n">
        <f aca="false">IFERROR(stern!AQ93/GAMSstern!AQ93,"")</f>
        <v>1.00007683615907</v>
      </c>
      <c r="AS93" s="128" t="n">
        <f aca="false">IFERROR(stern!AR93/GAMSstern!AR93,"")</f>
        <v>1.00006576712275</v>
      </c>
      <c r="AT93" s="128" t="n">
        <f aca="false">IFERROR(stern!AS93/GAMSstern!AS93,"")</f>
        <v>1.00005944582955</v>
      </c>
      <c r="AU93" s="128" t="n">
        <f aca="false">IFERROR(stern!AT93/GAMSstern!AT93,"")</f>
        <v>1.00005527848549</v>
      </c>
      <c r="AV93" s="128" t="n">
        <f aca="false">IFERROR(stern!AU93/GAMSstern!AU93,"")</f>
        <v>1.00005210430417</v>
      </c>
      <c r="AW93" s="128" t="n">
        <f aca="false">IFERROR(stern!AV93/GAMSstern!AV93,"")</f>
        <v>1.00004936955858</v>
      </c>
      <c r="AX93" s="128" t="n">
        <f aca="false">IFERROR(stern!AW93/GAMSstern!AW93,"")</f>
        <v>1.00004683087989</v>
      </c>
      <c r="AY93" s="128" t="n">
        <f aca="false">IFERROR(stern!AX93/GAMSstern!AX93,"")</f>
        <v>1.00004443457899</v>
      </c>
      <c r="AZ93" s="128" t="n">
        <f aca="false">IFERROR(stern!AY93/GAMSstern!AY93,"")</f>
        <v>1.00004224353583</v>
      </c>
      <c r="BA93" s="128" t="n">
        <f aca="false">IFERROR(stern!AZ93/GAMSstern!AZ93,"")</f>
        <v>1.0000403833818</v>
      </c>
      <c r="BB93" s="128" t="n">
        <f aca="false">IFERROR(stern!BA93/GAMSstern!BA93,"")</f>
        <v>1.0000382470161</v>
      </c>
      <c r="BC93" s="128" t="n">
        <f aca="false">IFERROR(stern!BB93/GAMSstern!BB93,"")</f>
        <v>1.00003720657096</v>
      </c>
      <c r="BD93" s="128" t="n">
        <f aca="false">IFERROR(stern!BC93/GAMSstern!BC93,"")</f>
        <v>1.00003731153127</v>
      </c>
      <c r="BE93" s="128" t="n">
        <f aca="false">IFERROR(stern!BD93/GAMSstern!BD93,"")</f>
        <v>1.00003897604755</v>
      </c>
      <c r="BF93" s="128" t="n">
        <f aca="false">IFERROR(stern!BE93/GAMSstern!BE93,"")</f>
        <v>1.00004330465525</v>
      </c>
      <c r="BG93" s="128" t="n">
        <f aca="false">IFERROR(stern!BF93/GAMSstern!BF93,"")</f>
        <v>1.00005350231797</v>
      </c>
      <c r="BH93" s="128" t="n">
        <f aca="false">IFERROR(stern!BG93/GAMSstern!BG93,"")</f>
        <v>1.00008338883243</v>
      </c>
      <c r="BI93" s="128" t="n">
        <f aca="false">IFERROR(stern!BH93/GAMSstern!BH93,"")</f>
        <v>1.00039571729026</v>
      </c>
      <c r="BJ93" s="128" t="n">
        <f aca="false">IFERROR(stern!BI93/GAMSstern!BI93,"")</f>
        <v>0.999901852221697</v>
      </c>
    </row>
    <row r="94" customFormat="false" ht="12.75" hidden="false" customHeight="false" outlineLevel="0" collapsed="false">
      <c r="A94" s="0" t="str">
        <f aca="false">stern!A94</f>
        <v>Maximum ratio</v>
      </c>
      <c r="B94" s="0" t="str">
        <f aca="false">GAMSbase!A94</f>
        <v>Max Ratio</v>
      </c>
      <c r="C94" s="128" t="str">
        <f aca="false">IFERROR(stern!B94/GAMSstern!B94,"")</f>
        <v/>
      </c>
      <c r="D94" s="128" t="str">
        <f aca="false">IFERROR(stern!C94/GAMSstern!C94,"")</f>
        <v/>
      </c>
      <c r="E94" s="128" t="str">
        <f aca="false">IFERROR(stern!D94/GAMSstern!D94,"")</f>
        <v/>
      </c>
      <c r="F94" s="128" t="str">
        <f aca="false">IFERROR(stern!E94/GAMSstern!E94,"")</f>
        <v/>
      </c>
      <c r="G94" s="128" t="str">
        <f aca="false">IFERROR(stern!F94/GAMSstern!F94,"")</f>
        <v/>
      </c>
      <c r="H94" s="128" t="str">
        <f aca="false">IFERROR(stern!G94/GAMSstern!G94,"")</f>
        <v/>
      </c>
      <c r="I94" s="128" t="str">
        <f aca="false">IFERROR(stern!H94/GAMSstern!H94,"")</f>
        <v/>
      </c>
      <c r="J94" s="128" t="str">
        <f aca="false">IFERROR(stern!I94/GAMSstern!I94,"")</f>
        <v/>
      </c>
      <c r="K94" s="128" t="str">
        <f aca="false">IFERROR(stern!J94/GAMSstern!J94,"")</f>
        <v/>
      </c>
      <c r="L94" s="128" t="str">
        <f aca="false">IFERROR(stern!K94/GAMSstern!K94,"")</f>
        <v/>
      </c>
      <c r="M94" s="128" t="str">
        <f aca="false">IFERROR(stern!L94/GAMSstern!L94,"")</f>
        <v/>
      </c>
      <c r="N94" s="128" t="str">
        <f aca="false">IFERROR(stern!M94/GAMSstern!M94,"")</f>
        <v/>
      </c>
      <c r="O94" s="128" t="str">
        <f aca="false">IFERROR(stern!N94/GAMSstern!N94,"")</f>
        <v/>
      </c>
      <c r="P94" s="128" t="str">
        <f aca="false">IFERROR(stern!O94/GAMSstern!O94,"")</f>
        <v/>
      </c>
      <c r="Q94" s="128" t="str">
        <f aca="false">IFERROR(stern!P94/GAMSstern!P94,"")</f>
        <v/>
      </c>
      <c r="R94" s="128" t="str">
        <f aca="false">IFERROR(stern!Q94/GAMSstern!Q94,"")</f>
        <v/>
      </c>
      <c r="S94" s="128" t="str">
        <f aca="false">IFERROR(stern!R94/GAMSstern!R94,"")</f>
        <v/>
      </c>
      <c r="T94" s="128" t="str">
        <f aca="false">IFERROR(stern!S94/GAMSstern!S94,"")</f>
        <v/>
      </c>
      <c r="U94" s="128" t="str">
        <f aca="false">IFERROR(stern!T94/GAMSstern!T94,"")</f>
        <v/>
      </c>
      <c r="V94" s="128" t="str">
        <f aca="false">IFERROR(stern!U94/GAMSstern!U94,"")</f>
        <v/>
      </c>
      <c r="W94" s="128" t="str">
        <f aca="false">IFERROR(stern!V94/GAMSstern!V94,"")</f>
        <v/>
      </c>
      <c r="X94" s="128" t="str">
        <f aca="false">IFERROR(stern!W94/GAMSstern!W94,"")</f>
        <v/>
      </c>
      <c r="Y94" s="128" t="str">
        <f aca="false">IFERROR(stern!X94/GAMSstern!X94,"")</f>
        <v/>
      </c>
      <c r="Z94" s="128" t="str">
        <f aca="false">IFERROR(stern!Y94/GAMSstern!Y94,"")</f>
        <v/>
      </c>
      <c r="AA94" s="128" t="str">
        <f aca="false">IFERROR(stern!Z94/GAMSstern!Z94,"")</f>
        <v/>
      </c>
      <c r="AB94" s="128" t="str">
        <f aca="false">IFERROR(stern!AA94/GAMSstern!AA94,"")</f>
        <v/>
      </c>
      <c r="AC94" s="128" t="str">
        <f aca="false">IFERROR(stern!AB94/GAMSstern!AB94,"")</f>
        <v/>
      </c>
      <c r="AD94" s="128" t="str">
        <f aca="false">IFERROR(stern!AC94/GAMSstern!AC94,"")</f>
        <v/>
      </c>
      <c r="AE94" s="128" t="str">
        <f aca="false">IFERROR(stern!AD94/GAMSstern!AD94,"")</f>
        <v/>
      </c>
      <c r="AF94" s="128" t="str">
        <f aca="false">IFERROR(stern!AE94/GAMSstern!AE94,"")</f>
        <v/>
      </c>
      <c r="AG94" s="128" t="str">
        <f aca="false">IFERROR(stern!AF94/GAMSstern!AF94,"")</f>
        <v/>
      </c>
      <c r="AH94" s="128" t="str">
        <f aca="false">IFERROR(stern!AG94/GAMSstern!AG94,"")</f>
        <v/>
      </c>
      <c r="AI94" s="128" t="str">
        <f aca="false">IFERROR(stern!AH94/GAMSstern!AH94,"")</f>
        <v/>
      </c>
      <c r="AJ94" s="128" t="str">
        <f aca="false">IFERROR(stern!AI94/GAMSstern!AI94,"")</f>
        <v/>
      </c>
      <c r="AK94" s="128" t="str">
        <f aca="false">IFERROR(stern!AJ94/GAMSstern!AJ94,"")</f>
        <v/>
      </c>
      <c r="AL94" s="128" t="str">
        <f aca="false">IFERROR(stern!AK94/GAMSstern!AK94,"")</f>
        <v/>
      </c>
      <c r="AM94" s="128" t="str">
        <f aca="false">IFERROR(stern!AL94/GAMSstern!AL94,"")</f>
        <v/>
      </c>
      <c r="AN94" s="128" t="str">
        <f aca="false">IFERROR(stern!AM94/GAMSstern!AM94,"")</f>
        <v/>
      </c>
      <c r="AO94" s="128" t="str">
        <f aca="false">IFERROR(stern!AN94/GAMSstern!AN94,"")</f>
        <v/>
      </c>
      <c r="AP94" s="128" t="str">
        <f aca="false">IFERROR(stern!AO94/GAMSstern!AO94,"")</f>
        <v/>
      </c>
      <c r="AQ94" s="128" t="str">
        <f aca="false">IFERROR(stern!AP94/GAMSstern!AP94,"")</f>
        <v/>
      </c>
      <c r="AR94" s="128" t="str">
        <f aca="false">IFERROR(stern!AQ94/GAMSstern!AQ94,"")</f>
        <v/>
      </c>
      <c r="AS94" s="128" t="str">
        <f aca="false">IFERROR(stern!AR94/GAMSstern!AR94,"")</f>
        <v/>
      </c>
      <c r="AT94" s="128" t="str">
        <f aca="false">IFERROR(stern!AS94/GAMSstern!AS94,"")</f>
        <v/>
      </c>
      <c r="AU94" s="128" t="str">
        <f aca="false">IFERROR(stern!AT94/GAMSstern!AT94,"")</f>
        <v/>
      </c>
      <c r="AV94" s="128" t="str">
        <f aca="false">IFERROR(stern!AU94/GAMSstern!AU94,"")</f>
        <v/>
      </c>
      <c r="AW94" s="128" t="str">
        <f aca="false">IFERROR(stern!AV94/GAMSstern!AV94,"")</f>
        <v/>
      </c>
      <c r="AX94" s="128" t="str">
        <f aca="false">IFERROR(stern!AW94/GAMSstern!AW94,"")</f>
        <v/>
      </c>
      <c r="AY94" s="128" t="str">
        <f aca="false">IFERROR(stern!AX94/GAMSstern!AX94,"")</f>
        <v/>
      </c>
      <c r="AZ94" s="128" t="str">
        <f aca="false">IFERROR(stern!AY94/GAMSstern!AY94,"")</f>
        <v/>
      </c>
      <c r="BA94" s="128" t="str">
        <f aca="false">IFERROR(stern!AZ94/GAMSstern!AZ94,"")</f>
        <v/>
      </c>
      <c r="BB94" s="128" t="str">
        <f aca="false">IFERROR(stern!BA94/GAMSstern!BA94,"")</f>
        <v/>
      </c>
      <c r="BC94" s="128" t="str">
        <f aca="false">IFERROR(stern!BB94/GAMSstern!BB94,"")</f>
        <v/>
      </c>
      <c r="BD94" s="128" t="str">
        <f aca="false">IFERROR(stern!BC94/GAMSstern!BC94,"")</f>
        <v/>
      </c>
      <c r="BE94" s="128" t="str">
        <f aca="false">IFERROR(stern!BD94/GAMSstern!BD94,"")</f>
        <v/>
      </c>
      <c r="BF94" s="128" t="str">
        <f aca="false">IFERROR(stern!BE94/GAMSstern!BE94,"")</f>
        <v/>
      </c>
      <c r="BG94" s="128" t="str">
        <f aca="false">IFERROR(stern!BF94/GAMSstern!BF94,"")</f>
        <v/>
      </c>
      <c r="BH94" s="128" t="str">
        <f aca="false">IFERROR(stern!BG94/GAMSstern!BG94,"")</f>
        <v/>
      </c>
      <c r="BI94" s="128" t="str">
        <f aca="false">IFERROR(stern!BH94/GAMSstern!BH94,"")</f>
        <v/>
      </c>
      <c r="BJ94" s="128" t="str">
        <f aca="false">IFERROR(stern!BI94/GAMSstern!BI94,"")</f>
        <v/>
      </c>
    </row>
    <row r="95" customFormat="false" ht="12.75" hidden="false" customHeight="false" outlineLevel="0" collapsed="false">
      <c r="A95" s="0" t="str">
        <f aca="false">stern!A95</f>
        <v>Coefficient of Hotelling rent on ratio</v>
      </c>
      <c r="B95" s="0" t="str">
        <f aca="false">GAMSbase!A95</f>
        <v>Coefficient of Hotelling rent on ratio</v>
      </c>
      <c r="C95" s="128" t="str">
        <f aca="false">IFERROR(stern!B95/GAMSstern!B95,"")</f>
        <v/>
      </c>
      <c r="D95" s="128" t="str">
        <f aca="false">IFERROR(stern!C95/GAMSstern!C95,"")</f>
        <v/>
      </c>
      <c r="E95" s="128" t="str">
        <f aca="false">IFERROR(stern!D95/GAMSstern!D95,"")</f>
        <v/>
      </c>
      <c r="F95" s="128" t="str">
        <f aca="false">IFERROR(stern!E95/GAMSstern!E95,"")</f>
        <v/>
      </c>
      <c r="G95" s="128" t="str">
        <f aca="false">IFERROR(stern!F95/GAMSstern!F95,"")</f>
        <v/>
      </c>
      <c r="H95" s="128" t="str">
        <f aca="false">IFERROR(stern!G95/GAMSstern!G95,"")</f>
        <v/>
      </c>
      <c r="I95" s="128" t="str">
        <f aca="false">IFERROR(stern!H95/GAMSstern!H95,"")</f>
        <v/>
      </c>
      <c r="J95" s="128" t="str">
        <f aca="false">IFERROR(stern!I95/GAMSstern!I95,"")</f>
        <v/>
      </c>
      <c r="K95" s="128" t="str">
        <f aca="false">IFERROR(stern!J95/GAMSstern!J95,"")</f>
        <v/>
      </c>
      <c r="L95" s="128" t="str">
        <f aca="false">IFERROR(stern!K95/GAMSstern!K95,"")</f>
        <v/>
      </c>
      <c r="M95" s="128" t="str">
        <f aca="false">IFERROR(stern!L95/GAMSstern!L95,"")</f>
        <v/>
      </c>
      <c r="N95" s="128" t="str">
        <f aca="false">IFERROR(stern!M95/GAMSstern!M95,"")</f>
        <v/>
      </c>
      <c r="O95" s="128" t="str">
        <f aca="false">IFERROR(stern!N95/GAMSstern!N95,"")</f>
        <v/>
      </c>
      <c r="P95" s="128" t="str">
        <f aca="false">IFERROR(stern!O95/GAMSstern!O95,"")</f>
        <v/>
      </c>
      <c r="Q95" s="128" t="str">
        <f aca="false">IFERROR(stern!P95/GAMSstern!P95,"")</f>
        <v/>
      </c>
      <c r="R95" s="128" t="str">
        <f aca="false">IFERROR(stern!Q95/GAMSstern!Q95,"")</f>
        <v/>
      </c>
      <c r="S95" s="128" t="str">
        <f aca="false">IFERROR(stern!R95/GAMSstern!R95,"")</f>
        <v/>
      </c>
      <c r="T95" s="128" t="str">
        <f aca="false">IFERROR(stern!S95/GAMSstern!S95,"")</f>
        <v/>
      </c>
      <c r="U95" s="128" t="str">
        <f aca="false">IFERROR(stern!T95/GAMSstern!T95,"")</f>
        <v/>
      </c>
      <c r="V95" s="128" t="str">
        <f aca="false">IFERROR(stern!U95/GAMSstern!U95,"")</f>
        <v/>
      </c>
      <c r="W95" s="128" t="str">
        <f aca="false">IFERROR(stern!V95/GAMSstern!V95,"")</f>
        <v/>
      </c>
      <c r="X95" s="128" t="str">
        <f aca="false">IFERROR(stern!W95/GAMSstern!W95,"")</f>
        <v/>
      </c>
      <c r="Y95" s="128" t="str">
        <f aca="false">IFERROR(stern!X95/GAMSstern!X95,"")</f>
        <v/>
      </c>
      <c r="Z95" s="128" t="str">
        <f aca="false">IFERROR(stern!Y95/GAMSstern!Y95,"")</f>
        <v/>
      </c>
      <c r="AA95" s="128" t="str">
        <f aca="false">IFERROR(stern!Z95/GAMSstern!Z95,"")</f>
        <v/>
      </c>
      <c r="AB95" s="128" t="str">
        <f aca="false">IFERROR(stern!AA95/GAMSstern!AA95,"")</f>
        <v/>
      </c>
      <c r="AC95" s="128" t="str">
        <f aca="false">IFERROR(stern!AB95/GAMSstern!AB95,"")</f>
        <v/>
      </c>
      <c r="AD95" s="128" t="str">
        <f aca="false">IFERROR(stern!AC95/GAMSstern!AC95,"")</f>
        <v/>
      </c>
      <c r="AE95" s="128" t="str">
        <f aca="false">IFERROR(stern!AD95/GAMSstern!AD95,"")</f>
        <v/>
      </c>
      <c r="AF95" s="128" t="str">
        <f aca="false">IFERROR(stern!AE95/GAMSstern!AE95,"")</f>
        <v/>
      </c>
      <c r="AG95" s="128" t="str">
        <f aca="false">IFERROR(stern!AF95/GAMSstern!AF95,"")</f>
        <v/>
      </c>
      <c r="AH95" s="128" t="str">
        <f aca="false">IFERROR(stern!AG95/GAMSstern!AG95,"")</f>
        <v/>
      </c>
      <c r="AI95" s="128" t="str">
        <f aca="false">IFERROR(stern!AH95/GAMSstern!AH95,"")</f>
        <v/>
      </c>
      <c r="AJ95" s="128" t="str">
        <f aca="false">IFERROR(stern!AI95/GAMSstern!AI95,"")</f>
        <v/>
      </c>
      <c r="AK95" s="128" t="str">
        <f aca="false">IFERROR(stern!AJ95/GAMSstern!AJ95,"")</f>
        <v/>
      </c>
      <c r="AL95" s="128" t="str">
        <f aca="false">IFERROR(stern!AK95/GAMSstern!AK95,"")</f>
        <v/>
      </c>
      <c r="AM95" s="128" t="str">
        <f aca="false">IFERROR(stern!AL95/GAMSstern!AL95,"")</f>
        <v/>
      </c>
      <c r="AN95" s="128" t="str">
        <f aca="false">IFERROR(stern!AM95/GAMSstern!AM95,"")</f>
        <v/>
      </c>
      <c r="AO95" s="128" t="str">
        <f aca="false">IFERROR(stern!AN95/GAMSstern!AN95,"")</f>
        <v/>
      </c>
      <c r="AP95" s="128" t="str">
        <f aca="false">IFERROR(stern!AO95/GAMSstern!AO95,"")</f>
        <v/>
      </c>
      <c r="AQ95" s="128" t="str">
        <f aca="false">IFERROR(stern!AP95/GAMSstern!AP95,"")</f>
        <v/>
      </c>
      <c r="AR95" s="128" t="str">
        <f aca="false">IFERROR(stern!AQ95/GAMSstern!AQ95,"")</f>
        <v/>
      </c>
      <c r="AS95" s="128" t="str">
        <f aca="false">IFERROR(stern!AR95/GAMSstern!AR95,"")</f>
        <v/>
      </c>
      <c r="AT95" s="128" t="str">
        <f aca="false">IFERROR(stern!AS95/GAMSstern!AS95,"")</f>
        <v/>
      </c>
      <c r="AU95" s="128" t="str">
        <f aca="false">IFERROR(stern!AT95/GAMSstern!AT95,"")</f>
        <v/>
      </c>
      <c r="AV95" s="128" t="str">
        <f aca="false">IFERROR(stern!AU95/GAMSstern!AU95,"")</f>
        <v/>
      </c>
      <c r="AW95" s="128" t="str">
        <f aca="false">IFERROR(stern!AV95/GAMSstern!AV95,"")</f>
        <v/>
      </c>
      <c r="AX95" s="128" t="str">
        <f aca="false">IFERROR(stern!AW95/GAMSstern!AW95,"")</f>
        <v/>
      </c>
      <c r="AY95" s="128" t="str">
        <f aca="false">IFERROR(stern!AX95/GAMSstern!AX95,"")</f>
        <v/>
      </c>
      <c r="AZ95" s="128" t="str">
        <f aca="false">IFERROR(stern!AY95/GAMSstern!AY95,"")</f>
        <v/>
      </c>
      <c r="BA95" s="128" t="str">
        <f aca="false">IFERROR(stern!AZ95/GAMSstern!AZ95,"")</f>
        <v/>
      </c>
      <c r="BB95" s="128" t="str">
        <f aca="false">IFERROR(stern!BA95/GAMSstern!BA95,"")</f>
        <v/>
      </c>
      <c r="BC95" s="128" t="str">
        <f aca="false">IFERROR(stern!BB95/GAMSstern!BB95,"")</f>
        <v/>
      </c>
      <c r="BD95" s="128" t="str">
        <f aca="false">IFERROR(stern!BC95/GAMSstern!BC95,"")</f>
        <v/>
      </c>
      <c r="BE95" s="128" t="str">
        <f aca="false">IFERROR(stern!BD95/GAMSstern!BD95,"")</f>
        <v/>
      </c>
      <c r="BF95" s="128" t="str">
        <f aca="false">IFERROR(stern!BE95/GAMSstern!BE95,"")</f>
        <v/>
      </c>
      <c r="BG95" s="128" t="str">
        <f aca="false">IFERROR(stern!BF95/GAMSstern!BF95,"")</f>
        <v/>
      </c>
      <c r="BH95" s="128" t="str">
        <f aca="false">IFERROR(stern!BG95/GAMSstern!BG95,"")</f>
        <v/>
      </c>
      <c r="BI95" s="128" t="str">
        <f aca="false">IFERROR(stern!BH95/GAMSstern!BH95,"")</f>
        <v/>
      </c>
      <c r="BJ95" s="128" t="str">
        <f aca="false">IFERROR(stern!BI95/GAMSstern!BI95,"")</f>
        <v/>
      </c>
    </row>
    <row r="96" customFormat="false" ht="12.75" hidden="false" customHeight="false" outlineLevel="0" collapsed="false">
      <c r="A96" s="0" t="str">
        <f aca="false">stern!A96</f>
        <v>Exponent on Hotelling</v>
      </c>
      <c r="B96" s="0" t="str">
        <f aca="false">GAMSbase!A96</f>
        <v>Exponent on Hotelling</v>
      </c>
      <c r="C96" s="128" t="str">
        <f aca="false">IFERROR(stern!B96/GAMSstern!B96,"")</f>
        <v/>
      </c>
      <c r="D96" s="128" t="str">
        <f aca="false">IFERROR(stern!C96/GAMSstern!C96,"")</f>
        <v/>
      </c>
      <c r="E96" s="128" t="str">
        <f aca="false">IFERROR(stern!D96/GAMSstern!D96,"")</f>
        <v/>
      </c>
      <c r="F96" s="128" t="str">
        <f aca="false">IFERROR(stern!E96/GAMSstern!E96,"")</f>
        <v/>
      </c>
      <c r="G96" s="128" t="str">
        <f aca="false">IFERROR(stern!F96/GAMSstern!F96,"")</f>
        <v/>
      </c>
      <c r="H96" s="128" t="str">
        <f aca="false">IFERROR(stern!G96/GAMSstern!G96,"")</f>
        <v/>
      </c>
      <c r="I96" s="128" t="str">
        <f aca="false">IFERROR(stern!H96/GAMSstern!H96,"")</f>
        <v/>
      </c>
      <c r="J96" s="128" t="str">
        <f aca="false">IFERROR(stern!I96/GAMSstern!I96,"")</f>
        <v/>
      </c>
      <c r="K96" s="128" t="str">
        <f aca="false">IFERROR(stern!J96/GAMSstern!J96,"")</f>
        <v/>
      </c>
      <c r="L96" s="128" t="str">
        <f aca="false">IFERROR(stern!K96/GAMSstern!K96,"")</f>
        <v/>
      </c>
      <c r="M96" s="128" t="str">
        <f aca="false">IFERROR(stern!L96/GAMSstern!L96,"")</f>
        <v/>
      </c>
      <c r="N96" s="128" t="str">
        <f aca="false">IFERROR(stern!M96/GAMSstern!M96,"")</f>
        <v/>
      </c>
      <c r="O96" s="128" t="str">
        <f aca="false">IFERROR(stern!N96/GAMSstern!N96,"")</f>
        <v/>
      </c>
      <c r="P96" s="128" t="str">
        <f aca="false">IFERROR(stern!O96/GAMSstern!O96,"")</f>
        <v/>
      </c>
      <c r="Q96" s="128" t="str">
        <f aca="false">IFERROR(stern!P96/GAMSstern!P96,"")</f>
        <v/>
      </c>
      <c r="R96" s="128" t="str">
        <f aca="false">IFERROR(stern!Q96/GAMSstern!Q96,"")</f>
        <v/>
      </c>
      <c r="S96" s="128" t="str">
        <f aca="false">IFERROR(stern!R96/GAMSstern!R96,"")</f>
        <v/>
      </c>
      <c r="T96" s="128" t="str">
        <f aca="false">IFERROR(stern!S96/GAMSstern!S96,"")</f>
        <v/>
      </c>
      <c r="U96" s="128" t="str">
        <f aca="false">IFERROR(stern!T96/GAMSstern!T96,"")</f>
        <v/>
      </c>
      <c r="V96" s="128" t="str">
        <f aca="false">IFERROR(stern!U96/GAMSstern!U96,"")</f>
        <v/>
      </c>
      <c r="W96" s="128" t="str">
        <f aca="false">IFERROR(stern!V96/GAMSstern!V96,"")</f>
        <v/>
      </c>
      <c r="X96" s="128" t="str">
        <f aca="false">IFERROR(stern!W96/GAMSstern!W96,"")</f>
        <v/>
      </c>
      <c r="Y96" s="128" t="str">
        <f aca="false">IFERROR(stern!X96/GAMSstern!X96,"")</f>
        <v/>
      </c>
      <c r="Z96" s="128" t="str">
        <f aca="false">IFERROR(stern!Y96/GAMSstern!Y96,"")</f>
        <v/>
      </c>
      <c r="AA96" s="128" t="str">
        <f aca="false">IFERROR(stern!Z96/GAMSstern!Z96,"")</f>
        <v/>
      </c>
      <c r="AB96" s="128" t="str">
        <f aca="false">IFERROR(stern!AA96/GAMSstern!AA96,"")</f>
        <v/>
      </c>
      <c r="AC96" s="128" t="str">
        <f aca="false">IFERROR(stern!AB96/GAMSstern!AB96,"")</f>
        <v/>
      </c>
      <c r="AD96" s="128" t="str">
        <f aca="false">IFERROR(stern!AC96/GAMSstern!AC96,"")</f>
        <v/>
      </c>
      <c r="AE96" s="128" t="str">
        <f aca="false">IFERROR(stern!AD96/GAMSstern!AD96,"")</f>
        <v/>
      </c>
      <c r="AF96" s="128" t="str">
        <f aca="false">IFERROR(stern!AE96/GAMSstern!AE96,"")</f>
        <v/>
      </c>
      <c r="AG96" s="128" t="str">
        <f aca="false">IFERROR(stern!AF96/GAMSstern!AF96,"")</f>
        <v/>
      </c>
      <c r="AH96" s="128" t="str">
        <f aca="false">IFERROR(stern!AG96/GAMSstern!AG96,"")</f>
        <v/>
      </c>
      <c r="AI96" s="128" t="str">
        <f aca="false">IFERROR(stern!AH96/GAMSstern!AH96,"")</f>
        <v/>
      </c>
      <c r="AJ96" s="128" t="str">
        <f aca="false">IFERROR(stern!AI96/GAMSstern!AI96,"")</f>
        <v/>
      </c>
      <c r="AK96" s="128" t="str">
        <f aca="false">IFERROR(stern!AJ96/GAMSstern!AJ96,"")</f>
        <v/>
      </c>
      <c r="AL96" s="128" t="str">
        <f aca="false">IFERROR(stern!AK96/GAMSstern!AK96,"")</f>
        <v/>
      </c>
      <c r="AM96" s="128" t="str">
        <f aca="false">IFERROR(stern!AL96/GAMSstern!AL96,"")</f>
        <v/>
      </c>
      <c r="AN96" s="128" t="str">
        <f aca="false">IFERROR(stern!AM96/GAMSstern!AM96,"")</f>
        <v/>
      </c>
      <c r="AO96" s="128" t="str">
        <f aca="false">IFERROR(stern!AN96/GAMSstern!AN96,"")</f>
        <v/>
      </c>
      <c r="AP96" s="128" t="str">
        <f aca="false">IFERROR(stern!AO96/GAMSstern!AO96,"")</f>
        <v/>
      </c>
      <c r="AQ96" s="128" t="str">
        <f aca="false">IFERROR(stern!AP96/GAMSstern!AP96,"")</f>
        <v/>
      </c>
      <c r="AR96" s="128" t="str">
        <f aca="false">IFERROR(stern!AQ96/GAMSstern!AQ96,"")</f>
        <v/>
      </c>
      <c r="AS96" s="128" t="str">
        <f aca="false">IFERROR(stern!AR96/GAMSstern!AR96,"")</f>
        <v/>
      </c>
      <c r="AT96" s="128" t="str">
        <f aca="false">IFERROR(stern!AS96/GAMSstern!AS96,"")</f>
        <v/>
      </c>
      <c r="AU96" s="128" t="str">
        <f aca="false">IFERROR(stern!AT96/GAMSstern!AT96,"")</f>
        <v/>
      </c>
      <c r="AV96" s="128" t="str">
        <f aca="false">IFERROR(stern!AU96/GAMSstern!AU96,"")</f>
        <v/>
      </c>
      <c r="AW96" s="128" t="str">
        <f aca="false">IFERROR(stern!AV96/GAMSstern!AV96,"")</f>
        <v/>
      </c>
      <c r="AX96" s="128" t="str">
        <f aca="false">IFERROR(stern!AW96/GAMSstern!AW96,"")</f>
        <v/>
      </c>
      <c r="AY96" s="128" t="str">
        <f aca="false">IFERROR(stern!AX96/GAMSstern!AX96,"")</f>
        <v/>
      </c>
      <c r="AZ96" s="128" t="str">
        <f aca="false">IFERROR(stern!AY96/GAMSstern!AY96,"")</f>
        <v/>
      </c>
      <c r="BA96" s="128" t="str">
        <f aca="false">IFERROR(stern!AZ96/GAMSstern!AZ96,"")</f>
        <v/>
      </c>
      <c r="BB96" s="128" t="str">
        <f aca="false">IFERROR(stern!BA96/GAMSstern!BA96,"")</f>
        <v/>
      </c>
      <c r="BC96" s="128" t="str">
        <f aca="false">IFERROR(stern!BB96/GAMSstern!BB96,"")</f>
        <v/>
      </c>
      <c r="BD96" s="128" t="str">
        <f aca="false">IFERROR(stern!BC96/GAMSstern!BC96,"")</f>
        <v/>
      </c>
      <c r="BE96" s="128" t="str">
        <f aca="false">IFERROR(stern!BD96/GAMSstern!BD96,"")</f>
        <v/>
      </c>
      <c r="BF96" s="128" t="str">
        <f aca="false">IFERROR(stern!BE96/GAMSstern!BE96,"")</f>
        <v/>
      </c>
      <c r="BG96" s="128" t="str">
        <f aca="false">IFERROR(stern!BF96/GAMSstern!BF96,"")</f>
        <v/>
      </c>
      <c r="BH96" s="128" t="str">
        <f aca="false">IFERROR(stern!BG96/GAMSstern!BG96,"")</f>
        <v/>
      </c>
      <c r="BI96" s="128" t="str">
        <f aca="false">IFERROR(stern!BH96/GAMSstern!BH96,"")</f>
        <v/>
      </c>
      <c r="BJ96" s="128" t="str">
        <f aca="false">IFERROR(stern!BI96/GAMSstern!BI96,"")</f>
        <v/>
      </c>
    </row>
    <row r="97" customFormat="false" ht="12.75" hidden="false" customHeight="false" outlineLevel="0" collapsed="false">
      <c r="A97" s="0" t="str">
        <f aca="false">stern!A97</f>
        <v>Hotelling rent on carbon fuels (2005$/t CO2)</v>
      </c>
      <c r="B97" s="0" t="str">
        <f aca="false">GAMSbase!A97</f>
        <v>Hotelling Rent on Carbon Fuels (2005 USD / tCO2)</v>
      </c>
      <c r="C97" s="128" t="str">
        <f aca="false">IFERROR(stern!B97/GAMSstern!B97,"")</f>
        <v/>
      </c>
      <c r="D97" s="128" t="str">
        <f aca="false">IFERROR(stern!C97/GAMSstern!C97,"")</f>
        <v/>
      </c>
      <c r="E97" s="128" t="str">
        <f aca="false">IFERROR(stern!D97/GAMSstern!D97,"")</f>
        <v/>
      </c>
      <c r="F97" s="128" t="str">
        <f aca="false">IFERROR(stern!E97/GAMSstern!E97,"")</f>
        <v/>
      </c>
      <c r="G97" s="128" t="str">
        <f aca="false">IFERROR(stern!F97/GAMSstern!F97,"")</f>
        <v/>
      </c>
      <c r="H97" s="128" t="str">
        <f aca="false">IFERROR(stern!G97/GAMSstern!G97,"")</f>
        <v/>
      </c>
      <c r="I97" s="128" t="str">
        <f aca="false">IFERROR(stern!H97/GAMSstern!H97,"")</f>
        <v/>
      </c>
      <c r="J97" s="128" t="str">
        <f aca="false">IFERROR(stern!I97/GAMSstern!I97,"")</f>
        <v/>
      </c>
      <c r="K97" s="128" t="str">
        <f aca="false">IFERROR(stern!J97/GAMSstern!J97,"")</f>
        <v/>
      </c>
      <c r="L97" s="128" t="str">
        <f aca="false">IFERROR(stern!K97/GAMSstern!K97,"")</f>
        <v/>
      </c>
      <c r="M97" s="128" t="str">
        <f aca="false">IFERROR(stern!L97/GAMSstern!L97,"")</f>
        <v/>
      </c>
      <c r="N97" s="128" t="str">
        <f aca="false">IFERROR(stern!M97/GAMSstern!M97,"")</f>
        <v/>
      </c>
      <c r="O97" s="128" t="str">
        <f aca="false">IFERROR(stern!N97/GAMSstern!N97,"")</f>
        <v/>
      </c>
      <c r="P97" s="128" t="str">
        <f aca="false">IFERROR(stern!O97/GAMSstern!O97,"")</f>
        <v/>
      </c>
      <c r="Q97" s="128" t="str">
        <f aca="false">IFERROR(stern!P97/GAMSstern!P97,"")</f>
        <v/>
      </c>
      <c r="R97" s="128" t="str">
        <f aca="false">IFERROR(stern!Q97/GAMSstern!Q97,"")</f>
        <v/>
      </c>
      <c r="S97" s="128" t="str">
        <f aca="false">IFERROR(stern!R97/GAMSstern!R97,"")</f>
        <v/>
      </c>
      <c r="T97" s="128" t="str">
        <f aca="false">IFERROR(stern!S97/GAMSstern!S97,"")</f>
        <v/>
      </c>
      <c r="U97" s="128" t="str">
        <f aca="false">IFERROR(stern!T97/GAMSstern!T97,"")</f>
        <v/>
      </c>
      <c r="V97" s="128" t="str">
        <f aca="false">IFERROR(stern!U97/GAMSstern!U97,"")</f>
        <v/>
      </c>
      <c r="W97" s="128" t="str">
        <f aca="false">IFERROR(stern!V97/GAMSstern!V97,"")</f>
        <v/>
      </c>
      <c r="X97" s="128" t="str">
        <f aca="false">IFERROR(stern!W97/GAMSstern!W97,"")</f>
        <v/>
      </c>
      <c r="Y97" s="128" t="str">
        <f aca="false">IFERROR(stern!X97/GAMSstern!X97,"")</f>
        <v/>
      </c>
      <c r="Z97" s="128" t="str">
        <f aca="false">IFERROR(stern!Y97/GAMSstern!Y97,"")</f>
        <v/>
      </c>
      <c r="AA97" s="128" t="str">
        <f aca="false">IFERROR(stern!Z97/GAMSstern!Z97,"")</f>
        <v/>
      </c>
      <c r="AB97" s="128" t="str">
        <f aca="false">IFERROR(stern!AA97/GAMSstern!AA97,"")</f>
        <v/>
      </c>
      <c r="AC97" s="128" t="str">
        <f aca="false">IFERROR(stern!AB97/GAMSstern!AB97,"")</f>
        <v/>
      </c>
      <c r="AD97" s="128" t="str">
        <f aca="false">IFERROR(stern!AC97/GAMSstern!AC97,"")</f>
        <v/>
      </c>
      <c r="AE97" s="128" t="str">
        <f aca="false">IFERROR(stern!AD97/GAMSstern!AD97,"")</f>
        <v/>
      </c>
      <c r="AF97" s="128" t="str">
        <f aca="false">IFERROR(stern!AE97/GAMSstern!AE97,"")</f>
        <v/>
      </c>
      <c r="AG97" s="128" t="str">
        <f aca="false">IFERROR(stern!AF97/GAMSstern!AF97,"")</f>
        <v/>
      </c>
      <c r="AH97" s="128" t="str">
        <f aca="false">IFERROR(stern!AG97/GAMSstern!AG97,"")</f>
        <v/>
      </c>
      <c r="AI97" s="128" t="str">
        <f aca="false">IFERROR(stern!AH97/GAMSstern!AH97,"")</f>
        <v/>
      </c>
      <c r="AJ97" s="128" t="str">
        <f aca="false">IFERROR(stern!AI97/GAMSstern!AI97,"")</f>
        <v/>
      </c>
      <c r="AK97" s="128" t="str">
        <f aca="false">IFERROR(stern!AJ97/GAMSstern!AJ97,"")</f>
        <v/>
      </c>
      <c r="AL97" s="128" t="str">
        <f aca="false">IFERROR(stern!AK97/GAMSstern!AK97,"")</f>
        <v/>
      </c>
      <c r="AM97" s="128" t="str">
        <f aca="false">IFERROR(stern!AL97/GAMSstern!AL97,"")</f>
        <v/>
      </c>
      <c r="AN97" s="128" t="str">
        <f aca="false">IFERROR(stern!AM97/GAMSstern!AM97,"")</f>
        <v/>
      </c>
      <c r="AO97" s="128" t="str">
        <f aca="false">IFERROR(stern!AN97/GAMSstern!AN97,"")</f>
        <v/>
      </c>
      <c r="AP97" s="128" t="str">
        <f aca="false">IFERROR(stern!AO97/GAMSstern!AO97,"")</f>
        <v/>
      </c>
      <c r="AQ97" s="128" t="str">
        <f aca="false">IFERROR(stern!AP97/GAMSstern!AP97,"")</f>
        <v/>
      </c>
      <c r="AR97" s="128" t="str">
        <f aca="false">IFERROR(stern!AQ97/GAMSstern!AQ97,"")</f>
        <v/>
      </c>
      <c r="AS97" s="128" t="str">
        <f aca="false">IFERROR(stern!AR97/GAMSstern!AR97,"")</f>
        <v/>
      </c>
      <c r="AT97" s="128" t="str">
        <f aca="false">IFERROR(stern!AS97/GAMSstern!AS97,"")</f>
        <v/>
      </c>
      <c r="AU97" s="128" t="str">
        <f aca="false">IFERROR(stern!AT97/GAMSstern!AT97,"")</f>
        <v/>
      </c>
      <c r="AV97" s="128" t="str">
        <f aca="false">IFERROR(stern!AU97/GAMSstern!AU97,"")</f>
        <v/>
      </c>
      <c r="AW97" s="128" t="str">
        <f aca="false">IFERROR(stern!AV97/GAMSstern!AV97,"")</f>
        <v/>
      </c>
      <c r="AX97" s="128" t="str">
        <f aca="false">IFERROR(stern!AW97/GAMSstern!AW97,"")</f>
        <v/>
      </c>
      <c r="AY97" s="128" t="str">
        <f aca="false">IFERROR(stern!AX97/GAMSstern!AX97,"")</f>
        <v/>
      </c>
      <c r="AZ97" s="128" t="str">
        <f aca="false">IFERROR(stern!AY97/GAMSstern!AY97,"")</f>
        <v/>
      </c>
      <c r="BA97" s="128" t="str">
        <f aca="false">IFERROR(stern!AZ97/GAMSstern!AZ97,"")</f>
        <v/>
      </c>
      <c r="BB97" s="128" t="str">
        <f aca="false">IFERROR(stern!BA97/GAMSstern!BA97,"")</f>
        <v/>
      </c>
      <c r="BC97" s="128" t="str">
        <f aca="false">IFERROR(stern!BB97/GAMSstern!BB97,"")</f>
        <v/>
      </c>
      <c r="BD97" s="128" t="str">
        <f aca="false">IFERROR(stern!BC97/GAMSstern!BC97,"")</f>
        <v/>
      </c>
      <c r="BE97" s="128" t="str">
        <f aca="false">IFERROR(stern!BD97/GAMSstern!BD97,"")</f>
        <v/>
      </c>
      <c r="BF97" s="128" t="str">
        <f aca="false">IFERROR(stern!BE97/GAMSstern!BE97,"")</f>
        <v/>
      </c>
      <c r="BG97" s="128" t="str">
        <f aca="false">IFERROR(stern!BF97/GAMSstern!BF97,"")</f>
        <v/>
      </c>
      <c r="BH97" s="128" t="str">
        <f aca="false">IFERROR(stern!BG97/GAMSstern!BG97,"")</f>
        <v/>
      </c>
      <c r="BI97" s="128" t="str">
        <f aca="false">IFERROR(stern!BH97/GAMSstern!BH97,"")</f>
        <v/>
      </c>
      <c r="BJ97" s="128" t="str">
        <f aca="false">IFERROR(stern!BI97/GAMSstern!BI97,"")</f>
        <v/>
      </c>
    </row>
    <row r="98" customFormat="false" ht="12.75" hidden="false" customHeight="false" outlineLevel="0" collapsed="false">
      <c r="A98" s="0" t="str">
        <f aca="false">stern!A98</f>
        <v>CLIMATE MODULE</v>
      </c>
      <c r="B98" s="0" t="str">
        <f aca="false">GAMSbase!A98</f>
        <v>* CLIMATE MODULE</v>
      </c>
      <c r="C98" s="128" t="str">
        <f aca="false">IFERROR(stern!B98/GAMSstern!B98,"")</f>
        <v/>
      </c>
      <c r="D98" s="128" t="str">
        <f aca="false">IFERROR(stern!C98/GAMSstern!C98,"")</f>
        <v/>
      </c>
      <c r="E98" s="128" t="str">
        <f aca="false">IFERROR(stern!D98/GAMSstern!D98,"")</f>
        <v/>
      </c>
      <c r="F98" s="128" t="str">
        <f aca="false">IFERROR(stern!E98/GAMSstern!E98,"")</f>
        <v/>
      </c>
      <c r="G98" s="128" t="str">
        <f aca="false">IFERROR(stern!F98/GAMSstern!F98,"")</f>
        <v/>
      </c>
      <c r="H98" s="128" t="str">
        <f aca="false">IFERROR(stern!G98/GAMSstern!G98,"")</f>
        <v/>
      </c>
      <c r="I98" s="128" t="str">
        <f aca="false">IFERROR(stern!H98/GAMSstern!H98,"")</f>
        <v/>
      </c>
      <c r="J98" s="128" t="str">
        <f aca="false">IFERROR(stern!I98/GAMSstern!I98,"")</f>
        <v/>
      </c>
      <c r="K98" s="128" t="str">
        <f aca="false">IFERROR(stern!J98/GAMSstern!J98,"")</f>
        <v/>
      </c>
      <c r="L98" s="128" t="str">
        <f aca="false">IFERROR(stern!K98/GAMSstern!K98,"")</f>
        <v/>
      </c>
      <c r="M98" s="128" t="str">
        <f aca="false">IFERROR(stern!L98/GAMSstern!L98,"")</f>
        <v/>
      </c>
      <c r="N98" s="128" t="str">
        <f aca="false">IFERROR(stern!M98/GAMSstern!M98,"")</f>
        <v/>
      </c>
      <c r="O98" s="128" t="str">
        <f aca="false">IFERROR(stern!N98/GAMSstern!N98,"")</f>
        <v/>
      </c>
      <c r="P98" s="128" t="str">
        <f aca="false">IFERROR(stern!O98/GAMSstern!O98,"")</f>
        <v/>
      </c>
      <c r="Q98" s="128" t="str">
        <f aca="false">IFERROR(stern!P98/GAMSstern!P98,"")</f>
        <v/>
      </c>
      <c r="R98" s="128" t="str">
        <f aca="false">IFERROR(stern!Q98/GAMSstern!Q98,"")</f>
        <v/>
      </c>
      <c r="S98" s="128" t="str">
        <f aca="false">IFERROR(stern!R98/GAMSstern!R98,"")</f>
        <v/>
      </c>
      <c r="T98" s="128" t="str">
        <f aca="false">IFERROR(stern!S98/GAMSstern!S98,"")</f>
        <v/>
      </c>
      <c r="U98" s="128" t="str">
        <f aca="false">IFERROR(stern!T98/GAMSstern!T98,"")</f>
        <v/>
      </c>
      <c r="V98" s="128" t="str">
        <f aca="false">IFERROR(stern!U98/GAMSstern!U98,"")</f>
        <v/>
      </c>
      <c r="W98" s="128" t="str">
        <f aca="false">IFERROR(stern!V98/GAMSstern!V98,"")</f>
        <v/>
      </c>
      <c r="X98" s="128" t="str">
        <f aca="false">IFERROR(stern!W98/GAMSstern!W98,"")</f>
        <v/>
      </c>
      <c r="Y98" s="128" t="str">
        <f aca="false">IFERROR(stern!X98/GAMSstern!X98,"")</f>
        <v/>
      </c>
      <c r="Z98" s="128" t="str">
        <f aca="false">IFERROR(stern!Y98/GAMSstern!Y98,"")</f>
        <v/>
      </c>
      <c r="AA98" s="128" t="str">
        <f aca="false">IFERROR(stern!Z98/GAMSstern!Z98,"")</f>
        <v/>
      </c>
      <c r="AB98" s="128" t="str">
        <f aca="false">IFERROR(stern!AA98/GAMSstern!AA98,"")</f>
        <v/>
      </c>
      <c r="AC98" s="128" t="str">
        <f aca="false">IFERROR(stern!AB98/GAMSstern!AB98,"")</f>
        <v/>
      </c>
      <c r="AD98" s="128" t="str">
        <f aca="false">IFERROR(stern!AC98/GAMSstern!AC98,"")</f>
        <v/>
      </c>
      <c r="AE98" s="128" t="str">
        <f aca="false">IFERROR(stern!AD98/GAMSstern!AD98,"")</f>
        <v/>
      </c>
      <c r="AF98" s="128" t="str">
        <f aca="false">IFERROR(stern!AE98/GAMSstern!AE98,"")</f>
        <v/>
      </c>
      <c r="AG98" s="128" t="str">
        <f aca="false">IFERROR(stern!AF98/GAMSstern!AF98,"")</f>
        <v/>
      </c>
      <c r="AH98" s="128" t="str">
        <f aca="false">IFERROR(stern!AG98/GAMSstern!AG98,"")</f>
        <v/>
      </c>
      <c r="AI98" s="128" t="str">
        <f aca="false">IFERROR(stern!AH98/GAMSstern!AH98,"")</f>
        <v/>
      </c>
      <c r="AJ98" s="128" t="str">
        <f aca="false">IFERROR(stern!AI98/GAMSstern!AI98,"")</f>
        <v/>
      </c>
      <c r="AK98" s="128" t="str">
        <f aca="false">IFERROR(stern!AJ98/GAMSstern!AJ98,"")</f>
        <v/>
      </c>
      <c r="AL98" s="128" t="str">
        <f aca="false">IFERROR(stern!AK98/GAMSstern!AK98,"")</f>
        <v/>
      </c>
      <c r="AM98" s="128" t="str">
        <f aca="false">IFERROR(stern!AL98/GAMSstern!AL98,"")</f>
        <v/>
      </c>
      <c r="AN98" s="128" t="str">
        <f aca="false">IFERROR(stern!AM98/GAMSstern!AM98,"")</f>
        <v/>
      </c>
      <c r="AO98" s="128" t="str">
        <f aca="false">IFERROR(stern!AN98/GAMSstern!AN98,"")</f>
        <v/>
      </c>
      <c r="AP98" s="128" t="str">
        <f aca="false">IFERROR(stern!AO98/GAMSstern!AO98,"")</f>
        <v/>
      </c>
      <c r="AQ98" s="128" t="str">
        <f aca="false">IFERROR(stern!AP98/GAMSstern!AP98,"")</f>
        <v/>
      </c>
      <c r="AR98" s="128" t="str">
        <f aca="false">IFERROR(stern!AQ98/GAMSstern!AQ98,"")</f>
        <v/>
      </c>
      <c r="AS98" s="128" t="str">
        <f aca="false">IFERROR(stern!AR98/GAMSstern!AR98,"")</f>
        <v/>
      </c>
      <c r="AT98" s="128" t="str">
        <f aca="false">IFERROR(stern!AS98/GAMSstern!AS98,"")</f>
        <v/>
      </c>
      <c r="AU98" s="128" t="str">
        <f aca="false">IFERROR(stern!AT98/GAMSstern!AT98,"")</f>
        <v/>
      </c>
      <c r="AV98" s="128" t="str">
        <f aca="false">IFERROR(stern!AU98/GAMSstern!AU98,"")</f>
        <v/>
      </c>
      <c r="AW98" s="128" t="str">
        <f aca="false">IFERROR(stern!AV98/GAMSstern!AV98,"")</f>
        <v/>
      </c>
      <c r="AX98" s="128" t="str">
        <f aca="false">IFERROR(stern!AW98/GAMSstern!AW98,"")</f>
        <v/>
      </c>
      <c r="AY98" s="128" t="str">
        <f aca="false">IFERROR(stern!AX98/GAMSstern!AX98,"")</f>
        <v/>
      </c>
      <c r="AZ98" s="128" t="str">
        <f aca="false">IFERROR(stern!AY98/GAMSstern!AY98,"")</f>
        <v/>
      </c>
      <c r="BA98" s="128" t="str">
        <f aca="false">IFERROR(stern!AZ98/GAMSstern!AZ98,"")</f>
        <v/>
      </c>
      <c r="BB98" s="128" t="str">
        <f aca="false">IFERROR(stern!BA98/GAMSstern!BA98,"")</f>
        <v/>
      </c>
      <c r="BC98" s="128" t="str">
        <f aca="false">IFERROR(stern!BB98/GAMSstern!BB98,"")</f>
        <v/>
      </c>
      <c r="BD98" s="128" t="str">
        <f aca="false">IFERROR(stern!BC98/GAMSstern!BC98,"")</f>
        <v/>
      </c>
      <c r="BE98" s="128" t="str">
        <f aca="false">IFERROR(stern!BD98/GAMSstern!BD98,"")</f>
        <v/>
      </c>
      <c r="BF98" s="128" t="str">
        <f aca="false">IFERROR(stern!BE98/GAMSstern!BE98,"")</f>
        <v/>
      </c>
      <c r="BG98" s="128" t="str">
        <f aca="false">IFERROR(stern!BF98/GAMSstern!BF98,"")</f>
        <v/>
      </c>
      <c r="BH98" s="128" t="str">
        <f aca="false">IFERROR(stern!BG98/GAMSstern!BG98,"")</f>
        <v/>
      </c>
      <c r="BI98" s="128" t="str">
        <f aca="false">IFERROR(stern!BH98/GAMSstern!BH98,"")</f>
        <v/>
      </c>
      <c r="BJ98" s="128" t="str">
        <f aca="false">IFERROR(stern!BI98/GAMSstern!BI98,"")</f>
        <v/>
      </c>
    </row>
    <row r="99" customFormat="false" ht="12.75" hidden="false" customHeight="false" outlineLevel="0" collapsed="false">
      <c r="A99" s="0" t="str">
        <f aca="false">stern!A99</f>
        <v>Atmospheric temperature (degrees Celsius above preindustrial)</v>
      </c>
      <c r="B99" s="0" t="str">
        <f aca="false">GAMSbase!A99</f>
        <v>Atmospheric Temperature (deg C above preindustrial)</v>
      </c>
      <c r="C99" s="128" t="n">
        <f aca="false">IFERROR(stern!B99/GAMSstern!B99,"")</f>
        <v>1.0375</v>
      </c>
      <c r="D99" s="128" t="n">
        <f aca="false">IFERROR(stern!C99/GAMSstern!C99,"")</f>
        <v>1.02832922389719</v>
      </c>
      <c r="E99" s="128" t="n">
        <f aca="false">IFERROR(stern!D99/GAMSstern!D99,"")</f>
        <v>1.02178622250376</v>
      </c>
      <c r="F99" s="128" t="n">
        <f aca="false">IFERROR(stern!E99/GAMSstern!E99,"")</f>
        <v>1.01699269566056</v>
      </c>
      <c r="G99" s="128" t="n">
        <f aca="false">IFERROR(stern!F99/GAMSstern!F99,"")</f>
        <v>1.01341078655821</v>
      </c>
      <c r="H99" s="128" t="n">
        <f aca="false">IFERROR(stern!G99/GAMSstern!G99,"")</f>
        <v>1.01069262091587</v>
      </c>
      <c r="I99" s="128" t="n">
        <f aca="false">IFERROR(stern!H99/GAMSstern!H99,"")</f>
        <v>1.00860398254083</v>
      </c>
      <c r="J99" s="128" t="n">
        <f aca="false">IFERROR(stern!I99/GAMSstern!I99,"")</f>
        <v>1.00698228799514</v>
      </c>
      <c r="K99" s="128" t="n">
        <f aca="false">IFERROR(stern!J99/GAMSstern!J99,"")</f>
        <v>1.00571195143208</v>
      </c>
      <c r="L99" s="128" t="n">
        <f aca="false">IFERROR(stern!K99/GAMSstern!K99,"")</f>
        <v>1.00470921810294</v>
      </c>
      <c r="M99" s="128" t="n">
        <f aca="false">IFERROR(stern!L99/GAMSstern!L99,"")</f>
        <v>1.0039124527758</v>
      </c>
      <c r="N99" s="128" t="n">
        <f aca="false">IFERROR(stern!M99/GAMSstern!M99,"")</f>
        <v>1.00327572096541</v>
      </c>
      <c r="O99" s="128" t="n">
        <f aca="false">IFERROR(stern!N99/GAMSstern!N99,"")</f>
        <v>1.00276443515856</v>
      </c>
      <c r="P99" s="128" t="n">
        <f aca="false">IFERROR(stern!O99/GAMSstern!O99,"")</f>
        <v>1.0023523407515</v>
      </c>
      <c r="Q99" s="128" t="n">
        <f aca="false">IFERROR(stern!P99/GAMSstern!P99,"")</f>
        <v>1.00201552496759</v>
      </c>
      <c r="R99" s="128" t="n">
        <f aca="false">IFERROR(stern!Q99/GAMSstern!Q99,"")</f>
        <v>1.00173662873688</v>
      </c>
      <c r="S99" s="128" t="n">
        <f aca="false">IFERROR(stern!R99/GAMSstern!R99,"")</f>
        <v>1.00150327895131</v>
      </c>
      <c r="T99" s="128" t="n">
        <f aca="false">IFERROR(stern!S99/GAMSstern!S99,"")</f>
        <v>1.00130640445377</v>
      </c>
      <c r="U99" s="128" t="n">
        <f aca="false">IFERROR(stern!T99/GAMSstern!T99,"")</f>
        <v>1.0011391895284</v>
      </c>
      <c r="V99" s="128" t="n">
        <f aca="false">IFERROR(stern!U99/GAMSstern!U99,"")</f>
        <v>1.00099761177276</v>
      </c>
      <c r="W99" s="128" t="n">
        <f aca="false">IFERROR(stern!V99/GAMSstern!V99,"")</f>
        <v>1.00087698955295</v>
      </c>
      <c r="X99" s="128" t="n">
        <f aca="false">IFERROR(stern!W99/GAMSstern!W99,"")</f>
        <v>1.00077369319091</v>
      </c>
      <c r="Y99" s="128" t="n">
        <f aca="false">IFERROR(stern!X99/GAMSstern!X99,"")</f>
        <v>1.00068485971454</v>
      </c>
      <c r="Z99" s="128" t="n">
        <f aca="false">IFERROR(stern!Y99/GAMSstern!Y99,"")</f>
        <v>1.00060819608118</v>
      </c>
      <c r="AA99" s="128" t="n">
        <f aca="false">IFERROR(stern!Z99/GAMSstern!Z99,"")</f>
        <v>1.00054184107139</v>
      </c>
      <c r="AB99" s="128" t="n">
        <f aca="false">IFERROR(stern!AA99/GAMSstern!AA99,"")</f>
        <v>1.00048426595307</v>
      </c>
      <c r="AC99" s="128" t="n">
        <f aca="false">IFERROR(stern!AB99/GAMSstern!AB99,"")</f>
        <v>1.00043420229878</v>
      </c>
      <c r="AD99" s="128" t="n">
        <f aca="false">IFERROR(stern!AC99/GAMSstern!AC99,"")</f>
        <v>1.00039058834904</v>
      </c>
      <c r="AE99" s="128" t="n">
        <f aca="false">IFERROR(stern!AD99/GAMSstern!AD99,"")</f>
        <v>1.00035252845557</v>
      </c>
      <c r="AF99" s="128" t="n">
        <f aca="false">IFERROR(stern!AE99/GAMSstern!AE99,"")</f>
        <v>1.00031926260194</v>
      </c>
      <c r="AG99" s="128" t="n">
        <f aca="false">IFERROR(stern!AF99/GAMSstern!AF99,"")</f>
        <v>1.00029468748542</v>
      </c>
      <c r="AH99" s="128" t="n">
        <f aca="false">IFERROR(stern!AG99/GAMSstern!AG99,"")</f>
        <v>1.00027677932979</v>
      </c>
      <c r="AI99" s="128" t="n">
        <f aca="false">IFERROR(stern!AH99/GAMSstern!AH99,"")</f>
        <v>1.0002642920824</v>
      </c>
      <c r="AJ99" s="128" t="n">
        <f aca="false">IFERROR(stern!AI99/GAMSstern!AI99,"")</f>
        <v>1.00025650342281</v>
      </c>
      <c r="AK99" s="128" t="n">
        <f aca="false">IFERROR(stern!AJ99/GAMSstern!AJ99,"")</f>
        <v>1.00025309362509</v>
      </c>
      <c r="AL99" s="128" t="n">
        <f aca="false">IFERROR(stern!AK99/GAMSstern!AK99,"")</f>
        <v>1.00025411417656</v>
      </c>
      <c r="AM99" s="128" t="n">
        <f aca="false">IFERROR(stern!AL99/GAMSstern!AL99,"")</f>
        <v>1.00026003952701</v>
      </c>
      <c r="AN99" s="128" t="n">
        <f aca="false">IFERROR(stern!AM99/GAMSstern!AM99,"")</f>
        <v>1.00027193595032</v>
      </c>
      <c r="AO99" s="128" t="n">
        <f aca="false">IFERROR(stern!AN99/GAMSstern!AN99,"")</f>
        <v>1.00029185003491</v>
      </c>
      <c r="AP99" s="128" t="n">
        <f aca="false">IFERROR(stern!AO99/GAMSstern!AO99,"")</f>
        <v>1.00032370171981</v>
      </c>
      <c r="AQ99" s="128" t="n">
        <f aca="false">IFERROR(stern!AP99/GAMSstern!AP99,"")</f>
        <v>1.00037160825517</v>
      </c>
      <c r="AR99" s="128" t="n">
        <f aca="false">IFERROR(stern!AQ99/GAMSstern!AQ99,"")</f>
        <v>1.00043901182354</v>
      </c>
      <c r="AS99" s="128" t="n">
        <f aca="false">IFERROR(stern!AR99/GAMSstern!AR99,"")</f>
        <v>1.00052968934252</v>
      </c>
      <c r="AT99" s="128" t="n">
        <f aca="false">IFERROR(stern!AS99/GAMSstern!AS99,"")</f>
        <v>1.00064661299622</v>
      </c>
      <c r="AU99" s="128" t="n">
        <f aca="false">IFERROR(stern!AT99/GAMSstern!AT99,"")</f>
        <v>1.00079011092452</v>
      </c>
      <c r="AV99" s="128" t="n">
        <f aca="false">IFERROR(stern!AU99/GAMSstern!AU99,"")</f>
        <v>1.00095601298701</v>
      </c>
      <c r="AW99" s="128" t="n">
        <f aca="false">IFERROR(stern!AV99/GAMSstern!AV99,"")</f>
        <v>1.00113553192488</v>
      </c>
      <c r="AX99" s="128" t="n">
        <f aca="false">IFERROR(stern!AW99/GAMSstern!AW99,"")</f>
        <v>1.00131818761442</v>
      </c>
      <c r="AY99" s="128" t="n">
        <f aca="false">IFERROR(stern!AX99/GAMSstern!AX99,"")</f>
        <v>1.00149551484</v>
      </c>
      <c r="AZ99" s="128" t="n">
        <f aca="false">IFERROR(stern!AY99/GAMSstern!AY99,"")</f>
        <v>1.00165908697781</v>
      </c>
      <c r="BA99" s="128" t="n">
        <f aca="false">IFERROR(stern!AZ99/GAMSstern!AZ99,"")</f>
        <v>1.00178659645923</v>
      </c>
      <c r="BB99" s="128" t="n">
        <f aca="false">IFERROR(stern!BA99/GAMSstern!BA99,"")</f>
        <v>1.00194920361352</v>
      </c>
      <c r="BC99" s="128" t="n">
        <f aca="false">IFERROR(stern!BB99/GAMSstern!BB99,"")</f>
        <v>1.00197286893903</v>
      </c>
      <c r="BD99" s="128" t="n">
        <f aca="false">IFERROR(stern!BC99/GAMSstern!BC99,"")</f>
        <v>1.00168802338229</v>
      </c>
      <c r="BE99" s="128" t="n">
        <f aca="false">IFERROR(stern!BD99/GAMSstern!BD99,"")</f>
        <v>1.00120173549857</v>
      </c>
      <c r="BF99" s="128" t="n">
        <f aca="false">IFERROR(stern!BE99/GAMSstern!BE99,"")</f>
        <v>1.00076898674052</v>
      </c>
      <c r="BG99" s="128" t="n">
        <f aca="false">IFERROR(stern!BF99/GAMSstern!BF99,"")</f>
        <v>1.0004810774053</v>
      </c>
      <c r="BH99" s="128" t="n">
        <f aca="false">IFERROR(stern!BG99/GAMSstern!BG99,"")</f>
        <v>1.00030809212205</v>
      </c>
      <c r="BI99" s="128" t="n">
        <f aca="false">IFERROR(stern!BH99/GAMSstern!BH99,"")</f>
        <v>1.0002054527882</v>
      </c>
      <c r="BJ99" s="128" t="n">
        <f aca="false">IFERROR(stern!BI99/GAMSstern!BI99,"")</f>
        <v>1.00014308265024</v>
      </c>
    </row>
    <row r="100" customFormat="false" ht="12.75" hidden="false" customHeight="false" outlineLevel="0" collapsed="false">
      <c r="A100" s="0" t="str">
        <f aca="false">stern!A100</f>
        <v>Total increase in radiative forcing since preindustrial (Watts per square meter)</v>
      </c>
      <c r="B100" s="0" t="str">
        <f aca="false">GAMSbase!A100</f>
        <v>Total Increase in Forcing (Watts per Meter2, preindustrial)</v>
      </c>
      <c r="C100" s="128" t="n">
        <f aca="false">IFERROR(stern!B100/GAMSstern!B100,"")</f>
        <v>1.00000000000457</v>
      </c>
      <c r="D100" s="128" t="n">
        <f aca="false">IFERROR(stern!C100/GAMSstern!C100,"")</f>
        <v>0.999999999985437</v>
      </c>
      <c r="E100" s="128" t="n">
        <f aca="false">IFERROR(stern!D100/GAMSstern!D100,"")</f>
        <v>0.99999824724772</v>
      </c>
      <c r="F100" s="128" t="n">
        <f aca="false">IFERROR(stern!E100/GAMSstern!E100,"")</f>
        <v>0.999995882661707</v>
      </c>
      <c r="G100" s="128" t="n">
        <f aca="false">IFERROR(stern!F100/GAMSstern!F100,"")</f>
        <v>0.99999348982148</v>
      </c>
      <c r="H100" s="128" t="n">
        <f aca="false">IFERROR(stern!G100/GAMSstern!G100,"")</f>
        <v>0.999991354953251</v>
      </c>
      <c r="I100" s="128" t="n">
        <f aca="false">IFERROR(stern!H100/GAMSstern!H100,"")</f>
        <v>0.999989600990216</v>
      </c>
      <c r="J100" s="128" t="n">
        <f aca="false">IFERROR(stern!I100/GAMSstern!I100,"")</f>
        <v>0.99998826105038</v>
      </c>
      <c r="K100" s="128" t="n">
        <f aca="false">IFERROR(stern!J100/GAMSstern!J100,"")</f>
        <v>0.99998732008066</v>
      </c>
      <c r="L100" s="128" t="n">
        <f aca="false">IFERROR(stern!K100/GAMSstern!K100,"")</f>
        <v>0.999986739297974</v>
      </c>
      <c r="M100" s="128" t="n">
        <f aca="false">IFERROR(stern!L100/GAMSstern!L100,"")</f>
        <v>0.999986470509843</v>
      </c>
      <c r="N100" s="128" t="n">
        <f aca="false">IFERROR(stern!M100/GAMSstern!M100,"")</f>
        <v>0.999986464224266</v>
      </c>
      <c r="O100" s="128" t="n">
        <f aca="false">IFERROR(stern!N100/GAMSstern!N100,"")</f>
        <v>0.999986674603252</v>
      </c>
      <c r="P100" s="128" t="n">
        <f aca="false">IFERROR(stern!O100/GAMSstern!O100,"")</f>
        <v>0.999987062016972</v>
      </c>
      <c r="Q100" s="128" t="n">
        <f aca="false">IFERROR(stern!P100/GAMSstern!P100,"")</f>
        <v>0.999987461354758</v>
      </c>
      <c r="R100" s="128" t="n">
        <f aca="false">IFERROR(stern!Q100/GAMSstern!Q100,"")</f>
        <v>0.999987846259613</v>
      </c>
      <c r="S100" s="128" t="n">
        <f aca="false">IFERROR(stern!R100/GAMSstern!R100,"")</f>
        <v>0.999988214330681</v>
      </c>
      <c r="T100" s="128" t="n">
        <f aca="false">IFERROR(stern!S100/GAMSstern!S100,"")</f>
        <v>0.999988563875453</v>
      </c>
      <c r="U100" s="128" t="n">
        <f aca="false">IFERROR(stern!T100/GAMSstern!T100,"")</f>
        <v>0.999988893884949</v>
      </c>
      <c r="V100" s="128" t="n">
        <f aca="false">IFERROR(stern!U100/GAMSstern!U100,"")</f>
        <v>0.999989106638127</v>
      </c>
      <c r="W100" s="128" t="n">
        <f aca="false">IFERROR(stern!V100/GAMSstern!V100,"")</f>
        <v>0.99998930189429</v>
      </c>
      <c r="X100" s="128" t="n">
        <f aca="false">IFERROR(stern!W100/GAMSstern!W100,"")</f>
        <v>0.999989480163004</v>
      </c>
      <c r="Y100" s="128" t="n">
        <f aca="false">IFERROR(stern!X100/GAMSstern!X100,"")</f>
        <v>0.9999896421558</v>
      </c>
      <c r="Z100" s="128" t="n">
        <f aca="false">IFERROR(stern!Y100/GAMSstern!Y100,"")</f>
        <v>0.99998978872568</v>
      </c>
      <c r="AA100" s="128" t="n">
        <f aca="false">IFERROR(stern!Z100/GAMSstern!Z100,"")</f>
        <v>0.999989920864276</v>
      </c>
      <c r="AB100" s="128" t="n">
        <f aca="false">IFERROR(stern!AA100/GAMSstern!AA100,"")</f>
        <v>0.999990039612923</v>
      </c>
      <c r="AC100" s="128" t="n">
        <f aca="false">IFERROR(stern!AB100/GAMSstern!AB100,"")</f>
        <v>0.999990146033446</v>
      </c>
      <c r="AD100" s="128" t="n">
        <f aca="false">IFERROR(stern!AC100/GAMSstern!AC100,"")</f>
        <v>0.999990241173274</v>
      </c>
      <c r="AE100" s="128" t="n">
        <f aca="false">IFERROR(stern!AD100/GAMSstern!AD100,"")</f>
        <v>0.999990326018654</v>
      </c>
      <c r="AF100" s="128" t="n">
        <f aca="false">IFERROR(stern!AE100/GAMSstern!AE100,"")</f>
        <v>0.999990401628619</v>
      </c>
      <c r="AG100" s="128" t="n">
        <f aca="false">IFERROR(stern!AF100/GAMSstern!AF100,"")</f>
        <v>0.999989159270361</v>
      </c>
      <c r="AH100" s="128" t="n">
        <f aca="false">IFERROR(stern!AG100/GAMSstern!AG100,"")</f>
        <v>0.999987479260945</v>
      </c>
      <c r="AI100" s="128" t="n">
        <f aca="false">IFERROR(stern!AH100/GAMSstern!AH100,"")</f>
        <v>0.999985134421706</v>
      </c>
      <c r="AJ100" s="128" t="n">
        <f aca="false">IFERROR(stern!AI100/GAMSstern!AI100,"")</f>
        <v>0.999981708550163</v>
      </c>
      <c r="AK100" s="128" t="n">
        <f aca="false">IFERROR(stern!AJ100/GAMSstern!AJ100,"")</f>
        <v>0.999976350260171</v>
      </c>
      <c r="AL100" s="128" t="n">
        <f aca="false">IFERROR(stern!AK100/GAMSstern!AK100,"")</f>
        <v>0.999967000592337</v>
      </c>
      <c r="AM100" s="128" t="n">
        <f aca="false">IFERROR(stern!AL100/GAMSstern!AL100,"")</f>
        <v>0.999947073399564</v>
      </c>
      <c r="AN100" s="128" t="n">
        <f aca="false">IFERROR(stern!AM100/GAMSstern!AM100,"")</f>
        <v>0.99987778833477</v>
      </c>
      <c r="AO100" s="128" t="n">
        <f aca="false">IFERROR(stern!AN100/GAMSstern!AN100,"")</f>
        <v>1.00057349850706</v>
      </c>
      <c r="AP100" s="128" t="n">
        <f aca="false">IFERROR(stern!AO100/GAMSstern!AO100,"")</f>
        <v>1.00009229185143</v>
      </c>
      <c r="AQ100" s="128" t="n">
        <f aca="false">IFERROR(stern!AP100/GAMSstern!AP100,"")</f>
        <v>1.00005951197956</v>
      </c>
      <c r="AR100" s="128" t="n">
        <f aca="false">IFERROR(stern!AQ100/GAMSstern!AQ100,"")</f>
        <v>1.00005315339162</v>
      </c>
      <c r="AS100" s="128" t="n">
        <f aca="false">IFERROR(stern!AR100/GAMSstern!AR100,"")</f>
        <v>1.00005517014131</v>
      </c>
      <c r="AT100" s="128" t="n">
        <f aca="false">IFERROR(stern!AS100/GAMSstern!AS100,"")</f>
        <v>1.00006309779915</v>
      </c>
      <c r="AU100" s="128" t="n">
        <f aca="false">IFERROR(stern!AT100/GAMSstern!AT100,"")</f>
        <v>1.00007765524624</v>
      </c>
      <c r="AV100" s="128" t="n">
        <f aca="false">IFERROR(stern!AU100/GAMSstern!AU100,"")</f>
        <v>1.00010126489545</v>
      </c>
      <c r="AW100" s="128" t="n">
        <f aca="false">IFERROR(stern!AV100/GAMSstern!AV100,"")</f>
        <v>1.00013757062005</v>
      </c>
      <c r="AX100" s="128" t="n">
        <f aca="false">IFERROR(stern!AW100/GAMSstern!AW100,"")</f>
        <v>1.00019000786799</v>
      </c>
      <c r="AY100" s="128" t="n">
        <f aca="false">IFERROR(stern!AX100/GAMSstern!AX100,"")</f>
        <v>1.00025944646175</v>
      </c>
      <c r="AZ100" s="128" t="n">
        <f aca="false">IFERROR(stern!AY100/GAMSstern!AY100,"")</f>
        <v>1.00035091262999</v>
      </c>
      <c r="BA100" s="128" t="n">
        <f aca="false">IFERROR(stern!AZ100/GAMSstern!AZ100,"")</f>
        <v>1.00053445923387</v>
      </c>
      <c r="BB100" s="128" t="n">
        <f aca="false">IFERROR(stern!BA100/GAMSstern!BA100,"")</f>
        <v>1.00045232252155</v>
      </c>
      <c r="BC100" s="128" t="n">
        <f aca="false">IFERROR(stern!BB100/GAMSstern!BB100,"")</f>
        <v>1.00261662678153</v>
      </c>
      <c r="BD100" s="128" t="n">
        <f aca="false">IFERROR(stern!BC100/GAMSstern!BC100,"")</f>
        <v>0.999752888018125</v>
      </c>
      <c r="BE100" s="128" t="n">
        <f aca="false">IFERROR(stern!BD100/GAMSstern!BD100,"")</f>
        <v>0.999916615345849</v>
      </c>
      <c r="BF100" s="128" t="n">
        <f aca="false">IFERROR(stern!BE100/GAMSstern!BE100,"")</f>
        <v>0.999959844640477</v>
      </c>
      <c r="BG100" s="128" t="n">
        <f aca="false">IFERROR(stern!BF100/GAMSstern!BF100,"")</f>
        <v>0.999977686905459</v>
      </c>
      <c r="BH100" s="128" t="n">
        <f aca="false">IFERROR(stern!BG100/GAMSstern!BG100,"")</f>
        <v>0.999986557550866</v>
      </c>
      <c r="BI100" s="128" t="n">
        <f aca="false">IFERROR(stern!BH100/GAMSstern!BH100,"")</f>
        <v>0.999991443505312</v>
      </c>
      <c r="BJ100" s="128" t="n">
        <f aca="false">IFERROR(stern!BI100/GAMSstern!BI100,"")</f>
        <v>0.999994321011195</v>
      </c>
    </row>
    <row r="101" customFormat="false" ht="12.75" hidden="false" customHeight="false" outlineLevel="0" collapsed="false">
      <c r="A101" s="0" t="str">
        <f aca="false">stern!A101</f>
        <v>Lower ocean temperature (degrees Celsius above preindustrial)</v>
      </c>
      <c r="B101" s="0" t="str">
        <f aca="false">GAMSbase!A101</f>
        <v>Lower Ocean Temperature (deg C above preindustrial)</v>
      </c>
      <c r="C101" s="128" t="n">
        <f aca="false">IFERROR(stern!B101/GAMSstern!B101,"")</f>
        <v>1</v>
      </c>
      <c r="D101" s="128" t="n">
        <f aca="false">IFERROR(stern!C101/GAMSstern!C101,"")</f>
        <v>1.02816372512204</v>
      </c>
      <c r="E101" s="128" t="n">
        <f aca="false">IFERROR(stern!D101/GAMSstern!D101,"")</f>
        <v>1.0282411881453</v>
      </c>
      <c r="F101" s="128" t="n">
        <f aca="false">IFERROR(stern!E101/GAMSstern!E101,"")</f>
        <v>1.0259809149242</v>
      </c>
      <c r="G101" s="128" t="n">
        <f aca="false">IFERROR(stern!F101/GAMSstern!F101,"")</f>
        <v>1.02342399470519</v>
      </c>
      <c r="H101" s="128" t="n">
        <f aca="false">IFERROR(stern!G101/GAMSstern!G101,"")</f>
        <v>1.0210004778148</v>
      </c>
      <c r="I101" s="128" t="n">
        <f aca="false">IFERROR(stern!H101/GAMSstern!H101,"")</f>
        <v>1.01881538065315</v>
      </c>
      <c r="J101" s="128" t="n">
        <f aca="false">IFERROR(stern!I101/GAMSstern!I101,"")</f>
        <v>1.01688202875835</v>
      </c>
      <c r="K101" s="128" t="n">
        <f aca="false">IFERROR(stern!J101/GAMSstern!J101,"")</f>
        <v>1.0151847232814</v>
      </c>
      <c r="L101" s="128" t="n">
        <f aca="false">IFERROR(stern!K101/GAMSstern!K101,"")</f>
        <v>1.01369926846635</v>
      </c>
      <c r="M101" s="128" t="n">
        <f aca="false">IFERROR(stern!L101/GAMSstern!L101,"")</f>
        <v>1.01240038835993</v>
      </c>
      <c r="N101" s="128" t="n">
        <f aca="false">IFERROR(stern!M101/GAMSstern!M101,"")</f>
        <v>1.01126444974485</v>
      </c>
      <c r="O101" s="128" t="n">
        <f aca="false">IFERROR(stern!N101/GAMSstern!N101,"")</f>
        <v>1.01027035484788</v>
      </c>
      <c r="P101" s="128" t="n">
        <f aca="false">IFERROR(stern!O101/GAMSstern!O101,"")</f>
        <v>1.00939969772626</v>
      </c>
      <c r="Q101" s="128" t="n">
        <f aca="false">IFERROR(stern!P101/GAMSstern!P101,"")</f>
        <v>1.00863662326159</v>
      </c>
      <c r="R101" s="128" t="n">
        <f aca="false">IFERROR(stern!Q101/GAMSstern!Q101,"")</f>
        <v>1.00796605472159</v>
      </c>
      <c r="S101" s="128" t="n">
        <f aca="false">IFERROR(stern!R101/GAMSstern!R101,"")</f>
        <v>1.00737440652747</v>
      </c>
      <c r="T101" s="128" t="n">
        <f aca="false">IFERROR(stern!S101/GAMSstern!S101,"")</f>
        <v>1.00684994819967</v>
      </c>
      <c r="U101" s="128" t="n">
        <f aca="false">IFERROR(stern!T101/GAMSstern!T101,"")</f>
        <v>1.00638275809238</v>
      </c>
      <c r="V101" s="128" t="n">
        <f aca="false">IFERROR(stern!U101/GAMSstern!U101,"")</f>
        <v>1.00596452605884</v>
      </c>
      <c r="W101" s="128" t="n">
        <f aca="false">IFERROR(stern!V101/GAMSstern!V101,"")</f>
        <v>1.00558883025233</v>
      </c>
      <c r="X101" s="128" t="n">
        <f aca="false">IFERROR(stern!W101/GAMSstern!W101,"")</f>
        <v>1.00525010562857</v>
      </c>
      <c r="Y101" s="128" t="n">
        <f aca="false">IFERROR(stern!X101/GAMSstern!X101,"")</f>
        <v>1.00494357268118</v>
      </c>
      <c r="Z101" s="128" t="n">
        <f aca="false">IFERROR(stern!Y101/GAMSstern!Y101,"")</f>
        <v>1.00466514527435</v>
      </c>
      <c r="AA101" s="128" t="n">
        <f aca="false">IFERROR(stern!Z101/GAMSstern!Z101,"")</f>
        <v>1.00441133431449</v>
      </c>
      <c r="AB101" s="128" t="n">
        <f aca="false">IFERROR(stern!AA101/GAMSstern!AA101,"")</f>
        <v>1.00417915991374</v>
      </c>
      <c r="AC101" s="128" t="n">
        <f aca="false">IFERROR(stern!AB101/GAMSstern!AB101,"")</f>
        <v>1.00396607235508</v>
      </c>
      <c r="AD101" s="128" t="n">
        <f aca="false">IFERROR(stern!AC101/GAMSstern!AC101,"")</f>
        <v>1.00376988504509</v>
      </c>
      <c r="AE101" s="128" t="n">
        <f aca="false">IFERROR(stern!AD101/GAMSstern!AD101,"")</f>
        <v>1.00358871763789</v>
      </c>
      <c r="AF101" s="128" t="n">
        <f aca="false">IFERROR(stern!AE101/GAMSstern!AE101,"")</f>
        <v>1.00342094775666</v>
      </c>
      <c r="AG101" s="128" t="n">
        <f aca="false">IFERROR(stern!AF101/GAMSstern!AF101,"")</f>
        <v>1.0032651711109</v>
      </c>
      <c r="AH101" s="128" t="n">
        <f aca="false">IFERROR(stern!AG101/GAMSstern!AG101,"")</f>
        <v>1.00312251544562</v>
      </c>
      <c r="AI101" s="128" t="n">
        <f aca="false">IFERROR(stern!AH101/GAMSstern!AH101,"")</f>
        <v>1.00299325676603</v>
      </c>
      <c r="AJ101" s="128" t="n">
        <f aca="false">IFERROR(stern!AI101/GAMSstern!AI101,"")</f>
        <v>1.00287715691979</v>
      </c>
      <c r="AK101" s="128" t="n">
        <f aca="false">IFERROR(stern!AJ101/GAMSstern!AJ101,"")</f>
        <v>1.00277369552338</v>
      </c>
      <c r="AL101" s="128" t="n">
        <f aca="false">IFERROR(stern!AK101/GAMSstern!AK101,"")</f>
        <v>1.00268222270396</v>
      </c>
      <c r="AM101" s="128" t="n">
        <f aca="false">IFERROR(stern!AL101/GAMSstern!AL101,"")</f>
        <v>1.0026020581864</v>
      </c>
      <c r="AN101" s="128" t="n">
        <f aca="false">IFERROR(stern!AM101/GAMSstern!AM101,"")</f>
        <v>1.0025325538809</v>
      </c>
      <c r="AO101" s="128" t="n">
        <f aca="false">IFERROR(stern!AN101/GAMSstern!AN101,"")</f>
        <v>1.00247313213762</v>
      </c>
      <c r="AP101" s="128" t="n">
        <f aca="false">IFERROR(stern!AO101/GAMSstern!AO101,"")</f>
        <v>1.00242331142632</v>
      </c>
      <c r="AQ101" s="128" t="n">
        <f aca="false">IFERROR(stern!AP101/GAMSstern!AP101,"")</f>
        <v>1.00238272163476</v>
      </c>
      <c r="AR101" s="128" t="n">
        <f aca="false">IFERROR(stern!AQ101/GAMSstern!AQ101,"")</f>
        <v>1.00235072191463</v>
      </c>
      <c r="AS101" s="128" t="n">
        <f aca="false">IFERROR(stern!AR101/GAMSstern!AR101,"")</f>
        <v>1.00232624372766</v>
      </c>
      <c r="AT101" s="128" t="n">
        <f aca="false">IFERROR(stern!AS101/GAMSstern!AS101,"")</f>
        <v>1.00230801509742</v>
      </c>
      <c r="AU101" s="128" t="n">
        <f aca="false">IFERROR(stern!AT101/GAMSstern!AT101,"")</f>
        <v>1.00229474480793</v>
      </c>
      <c r="AV101" s="128" t="n">
        <f aca="false">IFERROR(stern!AU101/GAMSstern!AU101,"")</f>
        <v>1.00228525071256</v>
      </c>
      <c r="AW101" s="128" t="n">
        <f aca="false">IFERROR(stern!AV101/GAMSstern!AV101,"")</f>
        <v>1.00227853338055</v>
      </c>
      <c r="AX101" s="128" t="n">
        <f aca="false">IFERROR(stern!AW101/GAMSstern!AW101,"")</f>
        <v>1.00227380520776</v>
      </c>
      <c r="AY101" s="128" t="n">
        <f aca="false">IFERROR(stern!AX101/GAMSstern!AX101,"")</f>
        <v>1.0022704847653</v>
      </c>
      <c r="AZ101" s="128" t="n">
        <f aca="false">IFERROR(stern!AY101/GAMSstern!AY101,"")</f>
        <v>1.00226816501102</v>
      </c>
      <c r="BA101" s="128" t="n">
        <f aca="false">IFERROR(stern!AZ101/GAMSstern!AZ101,"")</f>
        <v>1.00226655521501</v>
      </c>
      <c r="BB101" s="128" t="n">
        <f aca="false">IFERROR(stern!BA101/GAMSstern!BA101,"")</f>
        <v>1.00226539931292</v>
      </c>
      <c r="BC101" s="128" t="n">
        <f aca="false">IFERROR(stern!BB101/GAMSstern!BB101,"")</f>
        <v>1.00226471329742</v>
      </c>
      <c r="BD101" s="128" t="n">
        <f aca="false">IFERROR(stern!BC101/GAMSstern!BC101,"")</f>
        <v>1.00226409750102</v>
      </c>
      <c r="BE101" s="128" t="n">
        <f aca="false">IFERROR(stern!BD101/GAMSstern!BD101,"")</f>
        <v>1.00226269755632</v>
      </c>
      <c r="BF101" s="128" t="n">
        <f aca="false">IFERROR(stern!BE101/GAMSstern!BE101,"")</f>
        <v>1.00225912559203</v>
      </c>
      <c r="BG101" s="128" t="n">
        <f aca="false">IFERROR(stern!BF101/GAMSstern!BF101,"")</f>
        <v>1.002251391987</v>
      </c>
      <c r="BH101" s="128" t="n">
        <f aca="false">IFERROR(stern!BG101/GAMSstern!BG101,"")</f>
        <v>1.00223691835493</v>
      </c>
      <c r="BI101" s="128" t="n">
        <f aca="false">IFERROR(stern!BH101/GAMSstern!BH101,"")</f>
        <v>1.00221270342044</v>
      </c>
      <c r="BJ101" s="128" t="n">
        <f aca="false">IFERROR(stern!BI101/GAMSstern!BI101,"")</f>
        <v>1.00217568167959</v>
      </c>
    </row>
    <row r="102" customFormat="false" ht="12.75" hidden="false" customHeight="false" outlineLevel="0" collapsed="false">
      <c r="A102" s="0" t="str">
        <f aca="false">stern!A102</f>
        <v>Economic Endogenous Variables</v>
      </c>
      <c r="B102" s="0" t="str">
        <f aca="false">GAMSbase!A102</f>
        <v>** Economic Endogenous Variables</v>
      </c>
      <c r="C102" s="128" t="str">
        <f aca="false">IFERROR(stern!B102/GAMSstern!B102,"")</f>
        <v/>
      </c>
      <c r="D102" s="128" t="str">
        <f aca="false">IFERROR(stern!C102/GAMSstern!C102,"")</f>
        <v/>
      </c>
      <c r="E102" s="128" t="str">
        <f aca="false">IFERROR(stern!D102/GAMSstern!D102,"")</f>
        <v/>
      </c>
      <c r="F102" s="128" t="str">
        <f aca="false">IFERROR(stern!E102/GAMSstern!E102,"")</f>
        <v/>
      </c>
      <c r="G102" s="128" t="str">
        <f aca="false">IFERROR(stern!F102/GAMSstern!F102,"")</f>
        <v/>
      </c>
      <c r="H102" s="128" t="str">
        <f aca="false">IFERROR(stern!G102/GAMSstern!G102,"")</f>
        <v/>
      </c>
      <c r="I102" s="128" t="str">
        <f aca="false">IFERROR(stern!H102/GAMSstern!H102,"")</f>
        <v/>
      </c>
      <c r="J102" s="128" t="str">
        <f aca="false">IFERROR(stern!I102/GAMSstern!I102,"")</f>
        <v/>
      </c>
      <c r="K102" s="128" t="str">
        <f aca="false">IFERROR(stern!J102/GAMSstern!J102,"")</f>
        <v/>
      </c>
      <c r="L102" s="128" t="str">
        <f aca="false">IFERROR(stern!K102/GAMSstern!K102,"")</f>
        <v/>
      </c>
      <c r="M102" s="128" t="str">
        <f aca="false">IFERROR(stern!L102/GAMSstern!L102,"")</f>
        <v/>
      </c>
      <c r="N102" s="128" t="str">
        <f aca="false">IFERROR(stern!M102/GAMSstern!M102,"")</f>
        <v/>
      </c>
      <c r="O102" s="128" t="str">
        <f aca="false">IFERROR(stern!N102/GAMSstern!N102,"")</f>
        <v/>
      </c>
      <c r="P102" s="128" t="str">
        <f aca="false">IFERROR(stern!O102/GAMSstern!O102,"")</f>
        <v/>
      </c>
      <c r="Q102" s="128" t="str">
        <f aca="false">IFERROR(stern!P102/GAMSstern!P102,"")</f>
        <v/>
      </c>
      <c r="R102" s="128" t="str">
        <f aca="false">IFERROR(stern!Q102/GAMSstern!Q102,"")</f>
        <v/>
      </c>
      <c r="S102" s="128" t="str">
        <f aca="false">IFERROR(stern!R102/GAMSstern!R102,"")</f>
        <v/>
      </c>
      <c r="T102" s="128" t="str">
        <f aca="false">IFERROR(stern!S102/GAMSstern!S102,"")</f>
        <v/>
      </c>
      <c r="U102" s="128" t="str">
        <f aca="false">IFERROR(stern!T102/GAMSstern!T102,"")</f>
        <v/>
      </c>
      <c r="V102" s="128" t="str">
        <f aca="false">IFERROR(stern!U102/GAMSstern!U102,"")</f>
        <v/>
      </c>
      <c r="W102" s="128" t="str">
        <f aca="false">IFERROR(stern!V102/GAMSstern!V102,"")</f>
        <v/>
      </c>
      <c r="X102" s="128" t="str">
        <f aca="false">IFERROR(stern!W102/GAMSstern!W102,"")</f>
        <v/>
      </c>
      <c r="Y102" s="128" t="str">
        <f aca="false">IFERROR(stern!X102/GAMSstern!X102,"")</f>
        <v/>
      </c>
      <c r="Z102" s="128" t="str">
        <f aca="false">IFERROR(stern!Y102/GAMSstern!Y102,"")</f>
        <v/>
      </c>
      <c r="AA102" s="128" t="str">
        <f aca="false">IFERROR(stern!Z102/GAMSstern!Z102,"")</f>
        <v/>
      </c>
      <c r="AB102" s="128" t="str">
        <f aca="false">IFERROR(stern!AA102/GAMSstern!AA102,"")</f>
        <v/>
      </c>
      <c r="AC102" s="128" t="str">
        <f aca="false">IFERROR(stern!AB102/GAMSstern!AB102,"")</f>
        <v/>
      </c>
      <c r="AD102" s="128" t="str">
        <f aca="false">IFERROR(stern!AC102/GAMSstern!AC102,"")</f>
        <v/>
      </c>
      <c r="AE102" s="128" t="str">
        <f aca="false">IFERROR(stern!AD102/GAMSstern!AD102,"")</f>
        <v/>
      </c>
      <c r="AF102" s="128" t="str">
        <f aca="false">IFERROR(stern!AE102/GAMSstern!AE102,"")</f>
        <v/>
      </c>
      <c r="AG102" s="128" t="str">
        <f aca="false">IFERROR(stern!AF102/GAMSstern!AF102,"")</f>
        <v/>
      </c>
      <c r="AH102" s="128" t="str">
        <f aca="false">IFERROR(stern!AG102/GAMSstern!AG102,"")</f>
        <v/>
      </c>
      <c r="AI102" s="128" t="str">
        <f aca="false">IFERROR(stern!AH102/GAMSstern!AH102,"")</f>
        <v/>
      </c>
      <c r="AJ102" s="128" t="str">
        <f aca="false">IFERROR(stern!AI102/GAMSstern!AI102,"")</f>
        <v/>
      </c>
      <c r="AK102" s="128" t="str">
        <f aca="false">IFERROR(stern!AJ102/GAMSstern!AJ102,"")</f>
        <v/>
      </c>
      <c r="AL102" s="128" t="str">
        <f aca="false">IFERROR(stern!AK102/GAMSstern!AK102,"")</f>
        <v/>
      </c>
      <c r="AM102" s="128" t="str">
        <f aca="false">IFERROR(stern!AL102/GAMSstern!AL102,"")</f>
        <v/>
      </c>
      <c r="AN102" s="128" t="str">
        <f aca="false">IFERROR(stern!AM102/GAMSstern!AM102,"")</f>
        <v/>
      </c>
      <c r="AO102" s="128" t="str">
        <f aca="false">IFERROR(stern!AN102/GAMSstern!AN102,"")</f>
        <v/>
      </c>
      <c r="AP102" s="128" t="str">
        <f aca="false">IFERROR(stern!AO102/GAMSstern!AO102,"")</f>
        <v/>
      </c>
      <c r="AQ102" s="128" t="str">
        <f aca="false">IFERROR(stern!AP102/GAMSstern!AP102,"")</f>
        <v/>
      </c>
      <c r="AR102" s="128" t="str">
        <f aca="false">IFERROR(stern!AQ102/GAMSstern!AQ102,"")</f>
        <v/>
      </c>
      <c r="AS102" s="128" t="str">
        <f aca="false">IFERROR(stern!AR102/GAMSstern!AR102,"")</f>
        <v/>
      </c>
      <c r="AT102" s="128" t="str">
        <f aca="false">IFERROR(stern!AS102/GAMSstern!AS102,"")</f>
        <v/>
      </c>
      <c r="AU102" s="128" t="str">
        <f aca="false">IFERROR(stern!AT102/GAMSstern!AT102,"")</f>
        <v/>
      </c>
      <c r="AV102" s="128" t="str">
        <f aca="false">IFERROR(stern!AU102/GAMSstern!AU102,"")</f>
        <v/>
      </c>
      <c r="AW102" s="128" t="str">
        <f aca="false">IFERROR(stern!AV102/GAMSstern!AV102,"")</f>
        <v/>
      </c>
      <c r="AX102" s="128" t="str">
        <f aca="false">IFERROR(stern!AW102/GAMSstern!AW102,"")</f>
        <v/>
      </c>
      <c r="AY102" s="128" t="str">
        <f aca="false">IFERROR(stern!AX102/GAMSstern!AX102,"")</f>
        <v/>
      </c>
      <c r="AZ102" s="128" t="str">
        <f aca="false">IFERROR(stern!AY102/GAMSstern!AY102,"")</f>
        <v/>
      </c>
      <c r="BA102" s="128" t="str">
        <f aca="false">IFERROR(stern!AZ102/GAMSstern!AZ102,"")</f>
        <v/>
      </c>
      <c r="BB102" s="128" t="str">
        <f aca="false">IFERROR(stern!BA102/GAMSstern!BA102,"")</f>
        <v/>
      </c>
      <c r="BC102" s="128" t="str">
        <f aca="false">IFERROR(stern!BB102/GAMSstern!BB102,"")</f>
        <v/>
      </c>
      <c r="BD102" s="128" t="str">
        <f aca="false">IFERROR(stern!BC102/GAMSstern!BC102,"")</f>
        <v/>
      </c>
      <c r="BE102" s="128" t="str">
        <f aca="false">IFERROR(stern!BD102/GAMSstern!BD102,"")</f>
        <v/>
      </c>
      <c r="BF102" s="128" t="str">
        <f aca="false">IFERROR(stern!BE102/GAMSstern!BE102,"")</f>
        <v/>
      </c>
      <c r="BG102" s="128" t="str">
        <f aca="false">IFERROR(stern!BF102/GAMSstern!BF102,"")</f>
        <v/>
      </c>
      <c r="BH102" s="128" t="str">
        <f aca="false">IFERROR(stern!BG102/GAMSstern!BG102,"")</f>
        <v/>
      </c>
      <c r="BI102" s="128" t="str">
        <f aca="false">IFERROR(stern!BH102/GAMSstern!BH102,"")</f>
        <v/>
      </c>
      <c r="BJ102" s="128" t="str">
        <f aca="false">IFERROR(stern!BI102/GAMSstern!BI102,"")</f>
        <v/>
      </c>
    </row>
    <row r="103" customFormat="false" ht="12.75" hidden="false" customHeight="false" outlineLevel="0" collapsed="false">
      <c r="A103" s="0" t="str">
        <f aca="false">stern!A103</f>
        <v>OUTPUT  </v>
      </c>
      <c r="B103" s="0" t="str">
        <f aca="false">GAMSbase!A103</f>
        <v>* OUTPUT</v>
      </c>
      <c r="C103" s="128" t="str">
        <f aca="false">IFERROR(stern!B103/GAMSstern!B103,"")</f>
        <v/>
      </c>
      <c r="D103" s="128" t="str">
        <f aca="false">IFERROR(stern!C103/GAMSstern!C103,"")</f>
        <v/>
      </c>
      <c r="E103" s="128" t="str">
        <f aca="false">IFERROR(stern!D103/GAMSstern!D103,"")</f>
        <v/>
      </c>
      <c r="F103" s="128" t="str">
        <f aca="false">IFERROR(stern!E103/GAMSstern!E103,"")</f>
        <v/>
      </c>
      <c r="G103" s="128" t="str">
        <f aca="false">IFERROR(stern!F103/GAMSstern!F103,"")</f>
        <v/>
      </c>
      <c r="H103" s="128" t="str">
        <f aca="false">IFERROR(stern!G103/GAMSstern!G103,"")</f>
        <v/>
      </c>
      <c r="I103" s="128" t="str">
        <f aca="false">IFERROR(stern!H103/GAMSstern!H103,"")</f>
        <v/>
      </c>
      <c r="J103" s="128" t="str">
        <f aca="false">IFERROR(stern!I103/GAMSstern!I103,"")</f>
        <v/>
      </c>
      <c r="K103" s="128" t="str">
        <f aca="false">IFERROR(stern!J103/GAMSstern!J103,"")</f>
        <v/>
      </c>
      <c r="L103" s="128" t="str">
        <f aca="false">IFERROR(stern!K103/GAMSstern!K103,"")</f>
        <v/>
      </c>
      <c r="M103" s="128" t="str">
        <f aca="false">IFERROR(stern!L103/GAMSstern!L103,"")</f>
        <v/>
      </c>
      <c r="N103" s="128" t="str">
        <f aca="false">IFERROR(stern!M103/GAMSstern!M103,"")</f>
        <v/>
      </c>
      <c r="O103" s="128" t="str">
        <f aca="false">IFERROR(stern!N103/GAMSstern!N103,"")</f>
        <v/>
      </c>
      <c r="P103" s="128" t="str">
        <f aca="false">IFERROR(stern!O103/GAMSstern!O103,"")</f>
        <v/>
      </c>
      <c r="Q103" s="128" t="str">
        <f aca="false">IFERROR(stern!P103/GAMSstern!P103,"")</f>
        <v/>
      </c>
      <c r="R103" s="128" t="str">
        <f aca="false">IFERROR(stern!Q103/GAMSstern!Q103,"")</f>
        <v/>
      </c>
      <c r="S103" s="128" t="str">
        <f aca="false">IFERROR(stern!R103/GAMSstern!R103,"")</f>
        <v/>
      </c>
      <c r="T103" s="128" t="str">
        <f aca="false">IFERROR(stern!S103/GAMSstern!S103,"")</f>
        <v/>
      </c>
      <c r="U103" s="128" t="str">
        <f aca="false">IFERROR(stern!T103/GAMSstern!T103,"")</f>
        <v/>
      </c>
      <c r="V103" s="128" t="str">
        <f aca="false">IFERROR(stern!U103/GAMSstern!U103,"")</f>
        <v/>
      </c>
      <c r="W103" s="128" t="str">
        <f aca="false">IFERROR(stern!V103/GAMSstern!V103,"")</f>
        <v/>
      </c>
      <c r="X103" s="128" t="str">
        <f aca="false">IFERROR(stern!W103/GAMSstern!W103,"")</f>
        <v/>
      </c>
      <c r="Y103" s="128" t="str">
        <f aca="false">IFERROR(stern!X103/GAMSstern!X103,"")</f>
        <v/>
      </c>
      <c r="Z103" s="128" t="str">
        <f aca="false">IFERROR(stern!Y103/GAMSstern!Y103,"")</f>
        <v/>
      </c>
      <c r="AA103" s="128" t="str">
        <f aca="false">IFERROR(stern!Z103/GAMSstern!Z103,"")</f>
        <v/>
      </c>
      <c r="AB103" s="128" t="str">
        <f aca="false">IFERROR(stern!AA103/GAMSstern!AA103,"")</f>
        <v/>
      </c>
      <c r="AC103" s="128" t="str">
        <f aca="false">IFERROR(stern!AB103/GAMSstern!AB103,"")</f>
        <v/>
      </c>
      <c r="AD103" s="128" t="str">
        <f aca="false">IFERROR(stern!AC103/GAMSstern!AC103,"")</f>
        <v/>
      </c>
      <c r="AE103" s="128" t="str">
        <f aca="false">IFERROR(stern!AD103/GAMSstern!AD103,"")</f>
        <v/>
      </c>
      <c r="AF103" s="128" t="str">
        <f aca="false">IFERROR(stern!AE103/GAMSstern!AE103,"")</f>
        <v/>
      </c>
      <c r="AG103" s="128" t="str">
        <f aca="false">IFERROR(stern!AF103/GAMSstern!AF103,"")</f>
        <v/>
      </c>
      <c r="AH103" s="128" t="str">
        <f aca="false">IFERROR(stern!AG103/GAMSstern!AG103,"")</f>
        <v/>
      </c>
      <c r="AI103" s="128" t="str">
        <f aca="false">IFERROR(stern!AH103/GAMSstern!AH103,"")</f>
        <v/>
      </c>
      <c r="AJ103" s="128" t="str">
        <f aca="false">IFERROR(stern!AI103/GAMSstern!AI103,"")</f>
        <v/>
      </c>
      <c r="AK103" s="128" t="str">
        <f aca="false">IFERROR(stern!AJ103/GAMSstern!AJ103,"")</f>
        <v/>
      </c>
      <c r="AL103" s="128" t="str">
        <f aca="false">IFERROR(stern!AK103/GAMSstern!AK103,"")</f>
        <v/>
      </c>
      <c r="AM103" s="128" t="str">
        <f aca="false">IFERROR(stern!AL103/GAMSstern!AL103,"")</f>
        <v/>
      </c>
      <c r="AN103" s="128" t="str">
        <f aca="false">IFERROR(stern!AM103/GAMSstern!AM103,"")</f>
        <v/>
      </c>
      <c r="AO103" s="128" t="str">
        <f aca="false">IFERROR(stern!AN103/GAMSstern!AN103,"")</f>
        <v/>
      </c>
      <c r="AP103" s="128" t="str">
        <f aca="false">IFERROR(stern!AO103/GAMSstern!AO103,"")</f>
        <v/>
      </c>
      <c r="AQ103" s="128" t="str">
        <f aca="false">IFERROR(stern!AP103/GAMSstern!AP103,"")</f>
        <v/>
      </c>
      <c r="AR103" s="128" t="str">
        <f aca="false">IFERROR(stern!AQ103/GAMSstern!AQ103,"")</f>
        <v/>
      </c>
      <c r="AS103" s="128" t="str">
        <f aca="false">IFERROR(stern!AR103/GAMSstern!AR103,"")</f>
        <v/>
      </c>
      <c r="AT103" s="128" t="str">
        <f aca="false">IFERROR(stern!AS103/GAMSstern!AS103,"")</f>
        <v/>
      </c>
      <c r="AU103" s="128" t="str">
        <f aca="false">IFERROR(stern!AT103/GAMSstern!AT103,"")</f>
        <v/>
      </c>
      <c r="AV103" s="128" t="str">
        <f aca="false">IFERROR(stern!AU103/GAMSstern!AU103,"")</f>
        <v/>
      </c>
      <c r="AW103" s="128" t="str">
        <f aca="false">IFERROR(stern!AV103/GAMSstern!AV103,"")</f>
        <v/>
      </c>
      <c r="AX103" s="128" t="str">
        <f aca="false">IFERROR(stern!AW103/GAMSstern!AW103,"")</f>
        <v/>
      </c>
      <c r="AY103" s="128" t="str">
        <f aca="false">IFERROR(stern!AX103/GAMSstern!AX103,"")</f>
        <v/>
      </c>
      <c r="AZ103" s="128" t="str">
        <f aca="false">IFERROR(stern!AY103/GAMSstern!AY103,"")</f>
        <v/>
      </c>
      <c r="BA103" s="128" t="str">
        <f aca="false">IFERROR(stern!AZ103/GAMSstern!AZ103,"")</f>
        <v/>
      </c>
      <c r="BB103" s="128" t="str">
        <f aca="false">IFERROR(stern!BA103/GAMSstern!BA103,"")</f>
        <v/>
      </c>
      <c r="BC103" s="128" t="str">
        <f aca="false">IFERROR(stern!BB103/GAMSstern!BB103,"")</f>
        <v/>
      </c>
      <c r="BD103" s="128" t="str">
        <f aca="false">IFERROR(stern!BC103/GAMSstern!BC103,"")</f>
        <v/>
      </c>
      <c r="BE103" s="128" t="str">
        <f aca="false">IFERROR(stern!BD103/GAMSstern!BD103,"")</f>
        <v/>
      </c>
      <c r="BF103" s="128" t="str">
        <f aca="false">IFERROR(stern!BE103/GAMSstern!BE103,"")</f>
        <v/>
      </c>
      <c r="BG103" s="128" t="str">
        <f aca="false">IFERROR(stern!BF103/GAMSstern!BF103,"")</f>
        <v/>
      </c>
      <c r="BH103" s="128" t="str">
        <f aca="false">IFERROR(stern!BG103/GAMSstern!BG103,"")</f>
        <v/>
      </c>
      <c r="BI103" s="128" t="str">
        <f aca="false">IFERROR(stern!BH103/GAMSstern!BH103,"")</f>
        <v/>
      </c>
      <c r="BJ103" s="128" t="str">
        <f aca="false">IFERROR(stern!BI103/GAMSstern!BI103,"")</f>
        <v/>
      </c>
    </row>
    <row r="104" customFormat="false" ht="12.75" hidden="false" customHeight="false" outlineLevel="0" collapsed="false">
      <c r="A104" s="0" t="str">
        <f aca="false">stern!A104</f>
        <v>Output gross of abatement cost and climate damage ($trill)</v>
      </c>
      <c r="B104" s="0" t="str">
        <f aca="false">GAMSbase!A104</f>
        <v>Gross Output (trillion USD)</v>
      </c>
      <c r="C104" s="128" t="n">
        <f aca="false">IFERROR(stern!B104/GAMSstern!B104,"")</f>
        <v>1.00000000000064</v>
      </c>
      <c r="D104" s="128" t="n">
        <f aca="false">IFERROR(stern!C104/GAMSstern!C104,"")</f>
        <v>0.999977317430901</v>
      </c>
      <c r="E104" s="128" t="n">
        <f aca="false">IFERROR(stern!D104/GAMSstern!D104,"")</f>
        <v>0.999964942151948</v>
      </c>
      <c r="F104" s="128" t="n">
        <f aca="false">IFERROR(stern!E104/GAMSstern!E104,"")</f>
        <v>0.999958182090709</v>
      </c>
      <c r="G104" s="128" t="n">
        <f aca="false">IFERROR(stern!F104/GAMSstern!F104,"")</f>
        <v>0.999954822378835</v>
      </c>
      <c r="H104" s="128" t="n">
        <f aca="false">IFERROR(stern!G104/GAMSstern!G104,"")</f>
        <v>0.999953653163696</v>
      </c>
      <c r="I104" s="128" t="n">
        <f aca="false">IFERROR(stern!H104/GAMSstern!H104,"")</f>
        <v>0.999953941531666</v>
      </c>
      <c r="J104" s="128" t="n">
        <f aca="false">IFERROR(stern!I104/GAMSstern!I104,"")</f>
        <v>0.999955210954671</v>
      </c>
      <c r="K104" s="128" t="n">
        <f aca="false">IFERROR(stern!J104/GAMSstern!J104,"")</f>
        <v>0.999957136453547</v>
      </c>
      <c r="L104" s="128" t="n">
        <f aca="false">IFERROR(stern!K104/GAMSstern!K104,"")</f>
        <v>0.999959488961634</v>
      </c>
      <c r="M104" s="128" t="n">
        <f aca="false">IFERROR(stern!L104/GAMSstern!L104,"")</f>
        <v>0.999962103261953</v>
      </c>
      <c r="N104" s="128" t="n">
        <f aca="false">IFERROR(stern!M104/GAMSstern!M104,"")</f>
        <v>0.999964858339106</v>
      </c>
      <c r="O104" s="128" t="n">
        <f aca="false">IFERROR(stern!N104/GAMSstern!N104,"")</f>
        <v>0.999967664377199</v>
      </c>
      <c r="P104" s="128" t="n">
        <f aca="false">IFERROR(stern!O104/GAMSstern!O104,"")</f>
        <v>0.999970454080689</v>
      </c>
      <c r="Q104" s="128" t="n">
        <f aca="false">IFERROR(stern!P104/GAMSstern!P104,"")</f>
        <v>0.999973214905628</v>
      </c>
      <c r="R104" s="128" t="n">
        <f aca="false">IFERROR(stern!Q104/GAMSstern!Q104,"")</f>
        <v>0.999975886188113</v>
      </c>
      <c r="S104" s="128" t="n">
        <f aca="false">IFERROR(stern!R104/GAMSstern!R104,"")</f>
        <v>0.999978415893317</v>
      </c>
      <c r="T104" s="128" t="n">
        <f aca="false">IFERROR(stern!S104/GAMSstern!S104,"")</f>
        <v>0.999980769968922</v>
      </c>
      <c r="U104" s="128" t="n">
        <f aca="false">IFERROR(stern!T104/GAMSstern!T104,"")</f>
        <v>0.999982929664413</v>
      </c>
      <c r="V104" s="128" t="n">
        <f aca="false">IFERROR(stern!U104/GAMSstern!U104,"")</f>
        <v>0.999984888314659</v>
      </c>
      <c r="W104" s="128" t="n">
        <f aca="false">IFERROR(stern!V104/GAMSstern!V104,"")</f>
        <v>0.999986651796318</v>
      </c>
      <c r="X104" s="128" t="n">
        <f aca="false">IFERROR(stern!W104/GAMSstern!W104,"")</f>
        <v>0.999988229008147</v>
      </c>
      <c r="Y104" s="128" t="n">
        <f aca="false">IFERROR(stern!X104/GAMSstern!X104,"")</f>
        <v>0.999989631238452</v>
      </c>
      <c r="Z104" s="128" t="n">
        <f aca="false">IFERROR(stern!Y104/GAMSstern!Y104,"")</f>
        <v>0.999990871492181</v>
      </c>
      <c r="AA104" s="128" t="n">
        <f aca="false">IFERROR(stern!Z104/GAMSstern!Z104,"")</f>
        <v>0.99999196370135</v>
      </c>
      <c r="AB104" s="128" t="n">
        <f aca="false">IFERROR(stern!AA104/GAMSstern!AA104,"")</f>
        <v>0.999992922124027</v>
      </c>
      <c r="AC104" s="128" t="n">
        <f aca="false">IFERROR(stern!AB104/GAMSstern!AB104,"")</f>
        <v>0.999993760702803</v>
      </c>
      <c r="AD104" s="128" t="n">
        <f aca="false">IFERROR(stern!AC104/GAMSstern!AC104,"")</f>
        <v>0.999994492821443</v>
      </c>
      <c r="AE104" s="128" t="n">
        <f aca="false">IFERROR(stern!AD104/GAMSstern!AD104,"")</f>
        <v>0.999995131063212</v>
      </c>
      <c r="AF104" s="128" t="n">
        <f aca="false">IFERROR(stern!AE104/GAMSstern!AE104,"")</f>
        <v>0.999995687038721</v>
      </c>
      <c r="AG104" s="128" t="n">
        <f aca="false">IFERROR(stern!AF104/GAMSstern!AF104,"")</f>
        <v>0.999996160240903</v>
      </c>
      <c r="AH104" s="128" t="n">
        <f aca="false">IFERROR(stern!AG104/GAMSstern!AG104,"")</f>
        <v>0.999996586501023</v>
      </c>
      <c r="AI104" s="128" t="n">
        <f aca="false">IFERROR(stern!AH104/GAMSstern!AH104,"")</f>
        <v>0.999996975408868</v>
      </c>
      <c r="AJ104" s="128" t="n">
        <f aca="false">IFERROR(stern!AI104/GAMSstern!AI104,"")</f>
        <v>0.999997331934893</v>
      </c>
      <c r="AK104" s="128" t="n">
        <f aca="false">IFERROR(stern!AJ104/GAMSstern!AJ104,"")</f>
        <v>0.999997658740499</v>
      </c>
      <c r="AL104" s="128" t="n">
        <f aca="false">IFERROR(stern!AK104/GAMSstern!AK104,"")</f>
        <v>0.999997957597614</v>
      </c>
      <c r="AM104" s="128" t="n">
        <f aca="false">IFERROR(stern!AL104/GAMSstern!AL104,"")</f>
        <v>0.999998229917747</v>
      </c>
      <c r="AN104" s="128" t="n">
        <f aca="false">IFERROR(stern!AM104/GAMSstern!AM104,"")</f>
        <v>0.999998477107436</v>
      </c>
      <c r="AO104" s="128" t="n">
        <f aca="false">IFERROR(stern!AN104/GAMSstern!AN104,"")</f>
        <v>0.999998700793463</v>
      </c>
      <c r="AP104" s="128" t="n">
        <f aca="false">IFERROR(stern!AO104/GAMSstern!AO104,"")</f>
        <v>0.999998902627792</v>
      </c>
      <c r="AQ104" s="128" t="n">
        <f aca="false">IFERROR(stern!AP104/GAMSstern!AP104,"")</f>
        <v>0.999999084539015</v>
      </c>
      <c r="AR104" s="128" t="n">
        <f aca="false">IFERROR(stern!AQ104/GAMSstern!AQ104,"")</f>
        <v>0.999999246962241</v>
      </c>
      <c r="AS104" s="128" t="n">
        <f aca="false">IFERROR(stern!AR104/GAMSstern!AR104,"")</f>
        <v>0.99999938924529</v>
      </c>
      <c r="AT104" s="128" t="n">
        <f aca="false">IFERROR(stern!AS104/GAMSstern!AS104,"")</f>
        <v>0.999999510983535</v>
      </c>
      <c r="AU104" s="128" t="n">
        <f aca="false">IFERROR(stern!AT104/GAMSstern!AT104,"")</f>
        <v>0.999999612686162</v>
      </c>
      <c r="AV104" s="128" t="n">
        <f aca="false">IFERROR(stern!AU104/GAMSstern!AU104,"")</f>
        <v>0.999999695761221</v>
      </c>
      <c r="AW104" s="128" t="n">
        <f aca="false">IFERROR(stern!AV104/GAMSstern!AV104,"")</f>
        <v>0.99999976230794</v>
      </c>
      <c r="AX104" s="128" t="n">
        <f aca="false">IFERROR(stern!AW104/GAMSstern!AW104,"")</f>
        <v>0.999999814705438</v>
      </c>
      <c r="AY104" s="128" t="n">
        <f aca="false">IFERROR(stern!AX104/GAMSstern!AX104,"")</f>
        <v>0.999999855426291</v>
      </c>
      <c r="AZ104" s="128" t="n">
        <f aca="false">IFERROR(stern!AY104/GAMSstern!AY104,"")</f>
        <v>0.999999886836088</v>
      </c>
      <c r="BA104" s="128" t="n">
        <f aca="false">IFERROR(stern!AZ104/GAMSstern!AZ104,"")</f>
        <v>0.999999910954919</v>
      </c>
      <c r="BB104" s="128" t="n">
        <f aca="false">IFERROR(stern!BA104/GAMSstern!BA104,"")</f>
        <v>0.999999927572846</v>
      </c>
      <c r="BC104" s="128" t="n">
        <f aca="false">IFERROR(stern!BB104/GAMSstern!BB104,"")</f>
        <v>0.999999941178972</v>
      </c>
      <c r="BD104" s="128" t="n">
        <f aca="false">IFERROR(stern!BC104/GAMSstern!BC104,"")</f>
        <v>0.999999951736023</v>
      </c>
      <c r="BE104" s="128" t="n">
        <f aca="false">IFERROR(stern!BD104/GAMSstern!BD104,"")</f>
        <v>0.999999958853707</v>
      </c>
      <c r="BF104" s="128" t="n">
        <f aca="false">IFERROR(stern!BE104/GAMSstern!BE104,"")</f>
        <v>0.999999961860155</v>
      </c>
      <c r="BG104" s="128" t="n">
        <f aca="false">IFERROR(stern!BF104/GAMSstern!BF104,"")</f>
        <v>0.999999959866568</v>
      </c>
      <c r="BH104" s="128" t="n">
        <f aca="false">IFERROR(stern!BG104/GAMSstern!BG104,"")</f>
        <v>0.999999951860011</v>
      </c>
      <c r="BI104" s="128" t="n">
        <f aca="false">IFERROR(stern!BH104/GAMSstern!BH104,"")</f>
        <v>0.999999936833327</v>
      </c>
      <c r="BJ104" s="128" t="n">
        <f aca="false">IFERROR(stern!BI104/GAMSstern!BI104,"")</f>
        <v>0.999999913929445</v>
      </c>
    </row>
    <row r="105" customFormat="false" ht="12.75" hidden="false" customHeight="false" outlineLevel="0" collapsed="false">
      <c r="A105" s="0" t="str">
        <f aca="false">stern!A105</f>
        <v>     Total damage (fraction of gross output)</v>
      </c>
      <c r="B105" s="0" t="str">
        <f aca="false">GAMSbase!A105</f>
        <v>Climate Damages (fraction of gross output)</v>
      </c>
      <c r="C105" s="128" t="n">
        <f aca="false">IFERROR(stern!B105/GAMSstern!B105,"")</f>
        <v>1.07640625</v>
      </c>
      <c r="D105" s="128" t="n">
        <f aca="false">IFERROR(stern!C105/GAMSstern!C105,"")</f>
        <v>1.05746097908861</v>
      </c>
      <c r="E105" s="128" t="n">
        <f aca="false">IFERROR(stern!D105/GAMSstern!D105,"")</f>
        <v>1.04404706866958</v>
      </c>
      <c r="F105" s="128" t="n">
        <f aca="false">IFERROR(stern!E105/GAMSstern!E105,"")</f>
        <v>1.0342741406077</v>
      </c>
      <c r="G105" s="128" t="n">
        <f aca="false">IFERROR(stern!F105/GAMSstern!F105,"")</f>
        <v>1.02700142852654</v>
      </c>
      <c r="H105" s="128" t="n">
        <f aca="false">IFERROR(stern!G105/GAMSstern!G105,"")</f>
        <v>1.02149956716917</v>
      </c>
      <c r="I105" s="128" t="n">
        <f aca="false">IFERROR(stern!H105/GAMSstern!H105,"")</f>
        <v>1.01728200120634</v>
      </c>
      <c r="J105" s="128" t="n">
        <f aca="false">IFERROR(stern!I105/GAMSstern!I105,"")</f>
        <v>1.01401332305742</v>
      </c>
      <c r="K105" s="128" t="n">
        <f aca="false">IFERROR(stern!J105/GAMSstern!J105,"")</f>
        <v>1.01145652922831</v>
      </c>
      <c r="L105" s="128" t="n">
        <f aca="false">IFERROR(stern!K105/GAMSstern!K105,"")</f>
        <v>1.0094406108758</v>
      </c>
      <c r="M105" s="128" t="n">
        <f aca="false">IFERROR(stern!L105/GAMSstern!L105,"")</f>
        <v>1.00784021020346</v>
      </c>
      <c r="N105" s="128" t="n">
        <f aca="false">IFERROR(stern!M105/GAMSstern!M105,"")</f>
        <v>1.00656217248677</v>
      </c>
      <c r="O105" s="128" t="n">
        <f aca="false">IFERROR(stern!N105/GAMSstern!N105,"")</f>
        <v>1.00553651493179</v>
      </c>
      <c r="P105" s="128" t="n">
        <f aca="false">IFERROR(stern!O105/GAMSstern!O105,"")</f>
        <v>1.00471021171932</v>
      </c>
      <c r="Q105" s="128" t="n">
        <f aca="false">IFERROR(stern!P105/GAMSstern!P105,"")</f>
        <v>1.00403511231484</v>
      </c>
      <c r="R105" s="128" t="n">
        <f aca="false">IFERROR(stern!Q105/GAMSstern!Q105,"")</f>
        <v>1.00347627485081</v>
      </c>
      <c r="S105" s="128" t="n">
        <f aca="false">IFERROR(stern!R105/GAMSstern!R105,"")</f>
        <v>1.00300881406362</v>
      </c>
      <c r="T105" s="128" t="n">
        <f aca="false">IFERROR(stern!S105/GAMSstern!S105,"")</f>
        <v>1.00261451572285</v>
      </c>
      <c r="U105" s="128" t="n">
        <f aca="false">IFERROR(stern!T105/GAMSstern!T105,"")</f>
        <v>1.00227967655855</v>
      </c>
      <c r="V105" s="128" t="n">
        <f aca="false">IFERROR(stern!U105/GAMSstern!U105,"")</f>
        <v>1.00199621463458</v>
      </c>
      <c r="W105" s="128" t="n">
        <f aca="false">IFERROR(stern!V105/GAMSstern!V105,"")</f>
        <v>1.00175474574157</v>
      </c>
      <c r="X105" s="128" t="n">
        <f aca="false">IFERROR(stern!W105/GAMSstern!W105,"")</f>
        <v>1.00154798864827</v>
      </c>
      <c r="Y105" s="128" t="n">
        <f aca="false">IFERROR(stern!X105/GAMSstern!X105,"")</f>
        <v>1.00137018665761</v>
      </c>
      <c r="Z105" s="128" t="n">
        <f aca="false">IFERROR(stern!Y105/GAMSstern!Y105,"")</f>
        <v>1.00121676493773</v>
      </c>
      <c r="AA105" s="128" t="n">
        <f aca="false">IFERROR(stern!Z105/GAMSstern!Z105,"")</f>
        <v>1.00108397393242</v>
      </c>
      <c r="AB105" s="128" t="n">
        <f aca="false">IFERROR(stern!AA105/GAMSstern!AA105,"")</f>
        <v>1.00096876926876</v>
      </c>
      <c r="AC105" s="128" t="n">
        <f aca="false">IFERROR(stern!AB105/GAMSstern!AB105,"")</f>
        <v>1.00086859139093</v>
      </c>
      <c r="AD105" s="128" t="n">
        <f aca="false">IFERROR(stern!AC105/GAMSstern!AC105,"")</f>
        <v>1.00078133275996</v>
      </c>
      <c r="AE105" s="128" t="n">
        <f aca="false">IFERROR(stern!AD105/GAMSstern!AD105,"")</f>
        <v>1.00070517882971</v>
      </c>
      <c r="AF105" s="128" t="n">
        <f aca="false">IFERROR(stern!AE105/GAMSstern!AE105,"")</f>
        <v>1.00063863161105</v>
      </c>
      <c r="AG105" s="128" t="n">
        <f aca="false">IFERROR(stern!AF105/GAMSstern!AF105,"")</f>
        <v>1.00058945868525</v>
      </c>
      <c r="AH105" s="128" t="n">
        <f aca="false">IFERROR(stern!AG105/GAMSstern!AG105,"")</f>
        <v>1.00055363088359</v>
      </c>
      <c r="AI105" s="128" t="n">
        <f aca="false">IFERROR(stern!AH105/GAMSstern!AH105,"")</f>
        <v>1.00052864844524</v>
      </c>
      <c r="AJ105" s="128" t="n">
        <f aca="false">IFERROR(stern!AI105/GAMSstern!AI105,"")</f>
        <v>1.00051307764489</v>
      </c>
      <c r="AK105" s="128" t="n">
        <f aca="false">IFERROR(stern!AJ105/GAMSstern!AJ105,"")</f>
        <v>1.00050624514318</v>
      </c>
      <c r="AL105" s="128" t="n">
        <f aca="false">IFERROR(stern!AK105/GAMSstern!AK105,"")</f>
        <v>1.00050828336507</v>
      </c>
      <c r="AM105" s="128" t="n">
        <f aca="false">IFERROR(stern!AL105/GAMSstern!AL105,"")</f>
        <v>1.00052014146594</v>
      </c>
      <c r="AN105" s="128" t="n">
        <f aca="false">IFERROR(stern!AM105/GAMSstern!AM105,"")</f>
        <v>1.00054395676224</v>
      </c>
      <c r="AO105" s="128" t="n">
        <f aca="false">IFERROR(stern!AN105/GAMSstern!AN105,"")</f>
        <v>1.00058380131468</v>
      </c>
      <c r="AP105" s="128" t="n">
        <f aca="false">IFERROR(stern!AO105/GAMSstern!AO105,"")</f>
        <v>1.00064748211977</v>
      </c>
      <c r="AQ105" s="128" t="n">
        <f aca="false">IFERROR(stern!AP105/GAMSstern!AP105,"")</f>
        <v>1.00074336072511</v>
      </c>
      <c r="AR105" s="128" t="n">
        <f aca="false">IFERROR(stern!AQ105/GAMSstern!AQ105,"")</f>
        <v>1.0008781938007</v>
      </c>
      <c r="AS105" s="128" t="n">
        <f aca="false">IFERROR(stern!AR105/GAMSstern!AR105,"")</f>
        <v>1.00105973012252</v>
      </c>
      <c r="AT105" s="128" t="n">
        <f aca="false">IFERROR(stern!AS105/GAMSstern!AS105,"")</f>
        <v>1.00129375199785</v>
      </c>
      <c r="AU105" s="128" t="n">
        <f aca="false">IFERROR(stern!AT105/GAMSstern!AT105,"")</f>
        <v>1.00158109328017</v>
      </c>
      <c r="AV105" s="128" t="n">
        <f aca="false">IFERROR(stern!AU105/GAMSstern!AU105,"")</f>
        <v>1.00191287013394</v>
      </c>
      <c r="AW105" s="128" t="n">
        <f aca="false">IFERROR(stern!AV105/GAMSstern!AV105,"")</f>
        <v>1.00227262585825</v>
      </c>
      <c r="AX105" s="128" t="n">
        <f aca="false">IFERROR(stern!AW105/GAMSstern!AW105,"")</f>
        <v>1.00263763181337</v>
      </c>
      <c r="AY105" s="128" t="n">
        <f aca="false">IFERROR(stern!AX105/GAMSstern!AX105,"")</f>
        <v>1.00299207780991</v>
      </c>
      <c r="AZ105" s="128" t="n">
        <f aca="false">IFERROR(stern!AY105/GAMSstern!AY105,"")</f>
        <v>1.00332293598209</v>
      </c>
      <c r="BA105" s="128" t="n">
        <f aca="false">IFERROR(stern!AZ105/GAMSstern!AZ105,"")</f>
        <v>1.00357439133221</v>
      </c>
      <c r="BB105" s="128" t="n">
        <f aca="false">IFERROR(stern!BA105/GAMSstern!BA105,"")</f>
        <v>1.00390388795133</v>
      </c>
      <c r="BC105" s="128" t="n">
        <f aca="false">IFERROR(stern!BB105/GAMSstern!BB105,"")</f>
        <v>1.00394619568832</v>
      </c>
      <c r="BD105" s="128" t="n">
        <f aca="false">IFERROR(stern!BC105/GAMSstern!BC105,"")</f>
        <v>1.003381323524</v>
      </c>
      <c r="BE105" s="128" t="n">
        <f aca="false">IFERROR(stern!BD105/GAMSstern!BD105,"")</f>
        <v>1.00240425102768</v>
      </c>
      <c r="BF105" s="128" t="n">
        <f aca="false">IFERROR(stern!BE105/GAMSstern!BE105,"")</f>
        <v>1.00153866485484</v>
      </c>
      <c r="BG105" s="128" t="n">
        <f aca="false">IFERROR(stern!BF105/GAMSstern!BF105,"")</f>
        <v>1.00096265136728</v>
      </c>
      <c r="BH105" s="128" t="n">
        <f aca="false">IFERROR(stern!BG105/GAMSstern!BG105,"")</f>
        <v>1.00061625135926</v>
      </c>
      <c r="BI105" s="128" t="n">
        <f aca="false">IFERROR(stern!BH105/GAMSstern!BH105,"")</f>
        <v>1.00041097188401</v>
      </c>
      <c r="BJ105" s="128" t="n">
        <f aca="false">IFERROR(stern!BI105/GAMSstern!BI105,"")</f>
        <v>1.00028616869972</v>
      </c>
    </row>
    <row r="106" customFormat="false" ht="12.75" hidden="false" customHeight="false" outlineLevel="0" collapsed="false">
      <c r="A106" s="0" t="str">
        <f aca="false">stern!A106</f>
        <v>     Climate damages (trillion $)</v>
      </c>
      <c r="B106" s="0" t="str">
        <f aca="false">GAMSbase!A106</f>
        <v>Climate damages (trillion USD)</v>
      </c>
      <c r="C106" s="128" t="n">
        <f aca="false">IFERROR(stern!B106/GAMSstern!B106,"")</f>
        <v>1.07640624976765</v>
      </c>
      <c r="D106" s="128" t="n">
        <f aca="false">IFERROR(stern!C106/GAMSstern!C106,"")</f>
        <v>1.05743700668613</v>
      </c>
      <c r="E106" s="128" t="n">
        <f aca="false">IFERROR(stern!D106/GAMSstern!D106,"")</f>
        <v>1.04401048241158</v>
      </c>
      <c r="F106" s="128" t="n">
        <f aca="false">IFERROR(stern!E106/GAMSstern!E106,"")</f>
        <v>1.03423089178711</v>
      </c>
      <c r="G106" s="128" t="n">
        <f aca="false">IFERROR(stern!F106/GAMSstern!F106,"")</f>
        <v>1.02695502488775</v>
      </c>
      <c r="H106" s="128" t="n">
        <f aca="false">IFERROR(stern!G106/GAMSstern!G106,"")</f>
        <v>1.02145223069014</v>
      </c>
      <c r="I106" s="128" t="n">
        <f aca="false">IFERROR(stern!H106/GAMSstern!H106,"")</f>
        <v>1.01723513913786</v>
      </c>
      <c r="J106" s="128" t="n">
        <f aca="false">IFERROR(stern!I106/GAMSstern!I106,"")</f>
        <v>1.01396791155712</v>
      </c>
      <c r="K106" s="128" t="n">
        <f aca="false">IFERROR(stern!J106/GAMSstern!J106,"")</f>
        <v>1.0114131746733</v>
      </c>
      <c r="L106" s="128" t="n">
        <f aca="false">IFERROR(stern!K106/GAMSstern!K106,"")</f>
        <v>1.0093997194828</v>
      </c>
      <c r="M106" s="128" t="n">
        <f aca="false">IFERROR(stern!L106/GAMSstern!L106,"")</f>
        <v>1.00780201898293</v>
      </c>
      <c r="N106" s="128" t="n">
        <f aca="false">IFERROR(stern!M106/GAMSstern!M106,"")</f>
        <v>1.00652679999396</v>
      </c>
      <c r="O106" s="128" t="n">
        <f aca="false">IFERROR(stern!N106/GAMSstern!N106,"")</f>
        <v>1.0055039977412</v>
      </c>
      <c r="P106" s="128" t="n">
        <f aca="false">IFERROR(stern!O106/GAMSstern!O106,"")</f>
        <v>1.00468052990905</v>
      </c>
      <c r="Q106" s="128" t="n">
        <f aca="false">IFERROR(stern!P106/GAMSstern!P106,"")</f>
        <v>1.00400821913383</v>
      </c>
      <c r="R106" s="128" t="n">
        <f aca="false">IFERROR(stern!Q106/GAMSstern!Q106,"")</f>
        <v>1.0034520756798</v>
      </c>
      <c r="S106" s="128" t="n">
        <f aca="false">IFERROR(stern!R106/GAMSstern!R106,"")</f>
        <v>1.00298716873779</v>
      </c>
      <c r="T106" s="128" t="n">
        <f aca="false">IFERROR(stern!S106/GAMSstern!S106,"")</f>
        <v>1.00259523533222</v>
      </c>
      <c r="U106" s="128" t="n">
        <f aca="false">IFERROR(stern!T106/GAMSstern!T106,"")</f>
        <v>1.00226256757969</v>
      </c>
      <c r="V106" s="128" t="n">
        <f aca="false">IFERROR(stern!U106/GAMSstern!U106,"")</f>
        <v>1.00198107692305</v>
      </c>
      <c r="W106" s="128" t="n">
        <f aca="false">IFERROR(stern!V106/GAMSstern!V106,"")</f>
        <v>1.00174137657741</v>
      </c>
      <c r="X106" s="128" t="n">
        <f aca="false">IFERROR(stern!W106/GAMSstern!W106,"")</f>
        <v>1.00153619579711</v>
      </c>
      <c r="Y106" s="128" t="n">
        <f aca="false">IFERROR(stern!X106/GAMSstern!X106,"")</f>
        <v>1.00135980550435</v>
      </c>
      <c r="Z106" s="128" t="n">
        <f aca="false">IFERROR(stern!Y106/GAMSstern!Y106,"")</f>
        <v>1.0012076224756</v>
      </c>
      <c r="AA106" s="128" t="n">
        <f aca="false">IFERROR(stern!Z106/GAMSstern!Z106,"")</f>
        <v>1.00107593072472</v>
      </c>
      <c r="AB106" s="128" t="n">
        <f aca="false">IFERROR(stern!AA106/GAMSstern!AA106,"")</f>
        <v>1.00096168170628</v>
      </c>
      <c r="AC106" s="128" t="n">
        <f aca="false">IFERROR(stern!AB106/GAMSstern!AB106,"")</f>
        <v>1.000862348464</v>
      </c>
      <c r="AD106" s="128" t="n">
        <f aca="false">IFERROR(stern!AC106/GAMSstern!AC106,"")</f>
        <v>1.00077581774148</v>
      </c>
      <c r="AE106" s="128" t="n">
        <f aca="false">IFERROR(stern!AD106/GAMSstern!AD106,"")</f>
        <v>1.0007003088123</v>
      </c>
      <c r="AF106" s="128" t="n">
        <f aca="false">IFERROR(stern!AE106/GAMSstern!AE106,"")</f>
        <v>1.00063431142135</v>
      </c>
      <c r="AG106" s="128" t="n">
        <f aca="false">IFERROR(stern!AF106/GAMSstern!AF106,"")</f>
        <v>1.00058561980931</v>
      </c>
      <c r="AH106" s="128" t="n">
        <f aca="false">IFERROR(stern!AG106/GAMSstern!AG106,"")</f>
        <v>1.00055021986225</v>
      </c>
      <c r="AI106" s="128" t="n">
        <f aca="false">IFERROR(stern!AH106/GAMSstern!AH106,"")</f>
        <v>1.00052562786883</v>
      </c>
      <c r="AJ106" s="128" t="n">
        <f aca="false">IFERROR(stern!AI106/GAMSstern!AI106,"")</f>
        <v>1.00051040319784</v>
      </c>
      <c r="AK106" s="128" t="n">
        <f aca="false">IFERROR(stern!AJ106/GAMSstern!AJ106,"")</f>
        <v>1.00050390887424</v>
      </c>
      <c r="AL106" s="128" t="n">
        <f aca="false">IFERROR(stern!AK106/GAMSstern!AK106,"")</f>
        <v>1.00050624945608</v>
      </c>
      <c r="AM106" s="128" t="n">
        <f aca="false">IFERROR(stern!AL106/GAMSstern!AL106,"")</f>
        <v>1.00051837562821</v>
      </c>
      <c r="AN106" s="128" t="n">
        <f aca="false">IFERROR(stern!AM106/GAMSstern!AM106,"")</f>
        <v>1.00054242206739</v>
      </c>
      <c r="AO106" s="128" t="n">
        <f aca="false">IFERROR(stern!AN106/GAMSstern!AN106,"")</f>
        <v>1.00058248533514</v>
      </c>
      <c r="AP106" s="128" t="n">
        <f aca="false">IFERROR(stern!AO106/GAMSstern!AO106,"")</f>
        <v>1.00064641004588</v>
      </c>
      <c r="AQ106" s="128" t="n">
        <f aca="false">IFERROR(stern!AP106/GAMSstern!AP106,"")</f>
        <v>1.000742438452</v>
      </c>
      <c r="AR106" s="128" t="n">
        <f aca="false">IFERROR(stern!AQ106/GAMSstern!AQ106,"")</f>
        <v>1.00087746269811</v>
      </c>
      <c r="AS106" s="128" t="n">
        <f aca="false">IFERROR(stern!AR106/GAMSstern!AR106,"")</f>
        <v>1.0010590480293</v>
      </c>
      <c r="AT106" s="128" t="n">
        <f aca="false">IFERROR(stern!AS106/GAMSstern!AS106,"")</f>
        <v>1.00129315455953</v>
      </c>
      <c r="AU106" s="128" t="n">
        <f aca="false">IFERROR(stern!AT106/GAMSstern!AT106,"")</f>
        <v>1.00158045802072</v>
      </c>
      <c r="AV106" s="128" t="n">
        <f aca="false">IFERROR(stern!AU106/GAMSstern!AU106,"")</f>
        <v>1.00191263484622</v>
      </c>
      <c r="AW106" s="128" t="n">
        <f aca="false">IFERROR(stern!AV106/GAMSstern!AV106,"")</f>
        <v>1.00227211457351</v>
      </c>
      <c r="AX106" s="128" t="n">
        <f aca="false">IFERROR(stern!AW106/GAMSstern!AW106,"")</f>
        <v>1.00263792754643</v>
      </c>
      <c r="AY106" s="128" t="n">
        <f aca="false">IFERROR(stern!AX106/GAMSstern!AX106,"")</f>
        <v>1.00299312166628</v>
      </c>
      <c r="AZ106" s="128" t="n">
        <f aca="false">IFERROR(stern!AY106/GAMSstern!AY106,"")</f>
        <v>1.00332081200965</v>
      </c>
      <c r="BA106" s="128" t="n">
        <f aca="false">IFERROR(stern!AZ106/GAMSstern!AZ106,"")</f>
        <v>1.00357629486585</v>
      </c>
      <c r="BB106" s="128" t="n">
        <f aca="false">IFERROR(stern!BA106/GAMSstern!BA106,"")</f>
        <v>1.00390213220301</v>
      </c>
      <c r="BC106" s="128" t="n">
        <f aca="false">IFERROR(stern!BB106/GAMSstern!BB106,"")</f>
        <v>1.00394956941076</v>
      </c>
      <c r="BD106" s="128" t="n">
        <f aca="false">IFERROR(stern!BC106/GAMSstern!BC106,"")</f>
        <v>1.00337884616167</v>
      </c>
      <c r="BE106" s="128" t="n">
        <f aca="false">IFERROR(stern!BD106/GAMSstern!BD106,"")</f>
        <v>1.00240487468599</v>
      </c>
      <c r="BF106" s="128" t="n">
        <f aca="false">IFERROR(stern!BE106/GAMSstern!BE106,"")</f>
        <v>1.00153852667352</v>
      </c>
      <c r="BG106" s="128" t="n">
        <f aca="false">IFERROR(stern!BF106/GAMSstern!BF106,"")</f>
        <v>1.00096234591964</v>
      </c>
      <c r="BH106" s="128" t="n">
        <f aca="false">IFERROR(stern!BG106/GAMSstern!BG106,"")</f>
        <v>1.00061623106009</v>
      </c>
      <c r="BI106" s="128" t="n">
        <f aca="false">IFERROR(stern!BH106/GAMSstern!BH106,"")</f>
        <v>1.00041088439919</v>
      </c>
      <c r="BJ106" s="128" t="n">
        <f aca="false">IFERROR(stern!BI106/GAMSstern!BI106,"")</f>
        <v>1.00028609973497</v>
      </c>
    </row>
    <row r="107" customFormat="false" ht="12.75" hidden="false" customHeight="false" outlineLevel="0" collapsed="false">
      <c r="A107" s="0" t="str">
        <f aca="false">stern!A107</f>
        <v>Output after damages before abatement</v>
      </c>
      <c r="B107" s="0" t="str">
        <f aca="false">GAMSbase!A107</f>
        <v>Output post-damages yet pre-abatement</v>
      </c>
      <c r="C107" s="128" t="n">
        <f aca="false">IFERROR(stern!B107/GAMSstern!B107,"")</f>
        <v>0.999869213511484</v>
      </c>
      <c r="D107" s="128" t="n">
        <f aca="false">IFERROR(stern!C107/GAMSstern!C107,"")</f>
        <v>0.999848906877156</v>
      </c>
      <c r="E107" s="128" t="n">
        <f aca="false">IFERROR(stern!D107/GAMSstern!D107,"")</f>
        <v>0.999840858088993</v>
      </c>
      <c r="F107" s="128" t="n">
        <f aca="false">IFERROR(stern!E107/GAMSstern!E107,"")</f>
        <v>0.999839782474256</v>
      </c>
      <c r="G107" s="128" t="n">
        <f aca="false">IFERROR(stern!F107/GAMSstern!F107,"")</f>
        <v>0.999843024945656</v>
      </c>
      <c r="H107" s="128" t="n">
        <f aca="false">IFERROR(stern!G107/GAMSstern!G107,"")</f>
        <v>0.999849040100659</v>
      </c>
      <c r="I107" s="128" t="n">
        <f aca="false">IFERROR(stern!H107/GAMSstern!H107,"")</f>
        <v>0.999856835525656</v>
      </c>
      <c r="J107" s="128" t="n">
        <f aca="false">IFERROR(stern!I107/GAMSstern!I107,"")</f>
        <v>0.999865732772668</v>
      </c>
      <c r="K107" s="128" t="n">
        <f aca="false">IFERROR(stern!J107/GAMSstern!J107,"")</f>
        <v>0.999875249905796</v>
      </c>
      <c r="L107" s="128" t="n">
        <f aca="false">IFERROR(stern!K107/GAMSstern!K107,"")</f>
        <v>0.999885036862385</v>
      </c>
      <c r="M107" s="128" t="n">
        <f aca="false">IFERROR(stern!L107/GAMSstern!L107,"")</f>
        <v>0.999894836733414</v>
      </c>
      <c r="N107" s="128" t="n">
        <f aca="false">IFERROR(stern!M107/GAMSstern!M107,"")</f>
        <v>0.999904461011589</v>
      </c>
      <c r="O107" s="128" t="n">
        <f aca="false">IFERROR(stern!N107/GAMSstern!N107,"")</f>
        <v>0.999913772562554</v>
      </c>
      <c r="P107" s="128" t="n">
        <f aca="false">IFERROR(stern!O107/GAMSstern!O107,"")</f>
        <v>0.999922673676941</v>
      </c>
      <c r="Q107" s="128" t="n">
        <f aca="false">IFERROR(stern!P107/GAMSstern!P107,"")</f>
        <v>0.999931054977437</v>
      </c>
      <c r="R107" s="128" t="n">
        <f aca="false">IFERROR(stern!Q107/GAMSstern!Q107,"")</f>
        <v>0.999938805550274</v>
      </c>
      <c r="S107" s="128" t="n">
        <f aca="false">IFERROR(stern!R107/GAMSstern!R107,"")</f>
        <v>0.999945867557004</v>
      </c>
      <c r="T107" s="128" t="n">
        <f aca="false">IFERROR(stern!S107/GAMSstern!S107,"")</f>
        <v>0.999952228164574</v>
      </c>
      <c r="U107" s="128" t="n">
        <f aca="false">IFERROR(stern!T107/GAMSstern!T107,"")</f>
        <v>0.999957905086876</v>
      </c>
      <c r="V107" s="128" t="n">
        <f aca="false">IFERROR(stern!U107/GAMSstern!U107,"")</f>
        <v>0.999962962769387</v>
      </c>
      <c r="W107" s="128" t="n">
        <f aca="false">IFERROR(stern!V107/GAMSstern!V107,"")</f>
        <v>0.999967440153054</v>
      </c>
      <c r="X107" s="128" t="n">
        <f aca="false">IFERROR(stern!W107/GAMSstern!W107,"")</f>
        <v>0.999971383170796</v>
      </c>
      <c r="Y107" s="128" t="n">
        <f aca="false">IFERROR(stern!X107/GAMSstern!X107,"")</f>
        <v>0.999974840846485</v>
      </c>
      <c r="Z107" s="128" t="n">
        <f aca="false">IFERROR(stern!Y107/GAMSstern!Y107,"")</f>
        <v>0.999977862625759</v>
      </c>
      <c r="AA107" s="128" t="n">
        <f aca="false">IFERROR(stern!Z107/GAMSstern!Z107,"")</f>
        <v>0.999980496446463</v>
      </c>
      <c r="AB107" s="128" t="n">
        <f aca="false">IFERROR(stern!AA107/GAMSstern!AA107,"")</f>
        <v>0.999982787568184</v>
      </c>
      <c r="AC107" s="128" t="n">
        <f aca="false">IFERROR(stern!AB107/GAMSstern!AB107,"")</f>
        <v>0.999984777729059</v>
      </c>
      <c r="AD107" s="128" t="n">
        <f aca="false">IFERROR(stern!AC107/GAMSstern!AC107,"")</f>
        <v>0.999986504931258</v>
      </c>
      <c r="AE107" s="128" t="n">
        <f aca="false">IFERROR(stern!AD107/GAMSstern!AD107,"")</f>
        <v>0.99998800336344</v>
      </c>
      <c r="AF107" s="128" t="n">
        <f aca="false">IFERROR(stern!AE107/GAMSstern!AE107,"")</f>
        <v>0.999989303467146</v>
      </c>
      <c r="AG107" s="128" t="n">
        <f aca="false">IFERROR(stern!AF107/GAMSstern!AF107,"")</f>
        <v>0.999990511304987</v>
      </c>
      <c r="AH107" s="128" t="n">
        <f aca="false">IFERROR(stern!AG107/GAMSstern!AG107,"")</f>
        <v>0.999991638264571</v>
      </c>
      <c r="AI107" s="128" t="n">
        <f aca="false">IFERROR(stern!AH107/GAMSstern!AH107,"")</f>
        <v>0.999992680479306</v>
      </c>
      <c r="AJ107" s="128" t="n">
        <f aca="false">IFERROR(stern!AI107/GAMSstern!AI107,"")</f>
        <v>0.999993636785949</v>
      </c>
      <c r="AK107" s="128" t="n">
        <f aca="false">IFERROR(stern!AJ107/GAMSstern!AJ107,"")</f>
        <v>0.999994508444539</v>
      </c>
      <c r="AL107" s="128" t="n">
        <f aca="false">IFERROR(stern!AK107/GAMSstern!AK107,"")</f>
        <v>0.999995298752734</v>
      </c>
      <c r="AM107" s="128" t="n">
        <f aca="false">IFERROR(stern!AL107/GAMSstern!AL107,"")</f>
        <v>0.999996012336031</v>
      </c>
      <c r="AN107" s="128" t="n">
        <f aca="false">IFERROR(stern!AM107/GAMSstern!AM107,"")</f>
        <v>0.999996654671814</v>
      </c>
      <c r="AO107" s="128" t="n">
        <f aca="false">IFERROR(stern!AN107/GAMSstern!AN107,"")</f>
        <v>0.99999723177012</v>
      </c>
      <c r="AP107" s="128" t="n">
        <f aca="false">IFERROR(stern!AO107/GAMSstern!AO107,"")</f>
        <v>0.999997749635564</v>
      </c>
      <c r="AQ107" s="128" t="n">
        <f aca="false">IFERROR(stern!AP107/GAMSstern!AP107,"")</f>
        <v>0.99999820486749</v>
      </c>
      <c r="AR107" s="128" t="n">
        <f aca="false">IFERROR(stern!AQ107/GAMSstern!AQ107,"")</f>
        <v>0.999998590762456</v>
      </c>
      <c r="AS107" s="128" t="n">
        <f aca="false">IFERROR(stern!AR107/GAMSstern!AR107,"")</f>
        <v>0.999998907015308</v>
      </c>
      <c r="AT107" s="128" t="n">
        <f aca="false">IFERROR(stern!AS107/GAMSstern!AS107,"")</f>
        <v>0.99999915862711</v>
      </c>
      <c r="AU107" s="128" t="n">
        <f aca="false">IFERROR(stern!AT107/GAMSstern!AT107,"")</f>
        <v>0.999999354011474</v>
      </c>
      <c r="AV107" s="128" t="n">
        <f aca="false">IFERROR(stern!AU107/GAMSstern!AU107,"")</f>
        <v>0.999999502968575</v>
      </c>
      <c r="AW107" s="128" t="n">
        <f aca="false">IFERROR(stern!AV107/GAMSstern!AV107,"")</f>
        <v>0.999999615222424</v>
      </c>
      <c r="AX107" s="128" t="n">
        <f aca="false">IFERROR(stern!AW107/GAMSstern!AW107,"")</f>
        <v>0.999999699385111</v>
      </c>
      <c r="AY107" s="128" t="n">
        <f aca="false">IFERROR(stern!AX107/GAMSstern!AX107,"")</f>
        <v>0.999999762549311</v>
      </c>
      <c r="AZ107" s="128" t="n">
        <f aca="false">IFERROR(stern!AY107/GAMSstern!AY107,"")</f>
        <v>0.999999810069646</v>
      </c>
      <c r="BA107" s="128" t="n">
        <f aca="false">IFERROR(stern!AZ107/GAMSstern!AZ107,"")</f>
        <v>0.999999845379456</v>
      </c>
      <c r="BB107" s="128" t="n">
        <f aca="false">IFERROR(stern!BA107/GAMSstern!BA107,"")</f>
        <v>0.999999872136076</v>
      </c>
      <c r="BC107" s="128" t="n">
        <f aca="false">IFERROR(stern!BB107/GAMSstern!BB107,"")</f>
        <v>0.999999890520919</v>
      </c>
      <c r="BD107" s="128" t="n">
        <f aca="false">IFERROR(stern!BC107/GAMSstern!BC107,"")</f>
        <v>0.999999896814447</v>
      </c>
      <c r="BE107" s="128" t="n">
        <f aca="false">IFERROR(stern!BD107/GAMSstern!BD107,"")</f>
        <v>0.999999887048798</v>
      </c>
      <c r="BF107" s="128" t="n">
        <f aca="false">IFERROR(stern!BE107/GAMSstern!BE107,"")</f>
        <v>0.999999857003037</v>
      </c>
      <c r="BG107" s="128" t="n">
        <f aca="false">IFERROR(stern!BF107/GAMSstern!BF107,"")</f>
        <v>0.999999802552289</v>
      </c>
      <c r="BH107" s="128" t="n">
        <f aca="false">IFERROR(stern!BG107/GAMSstern!BG107,"")</f>
        <v>0.999999720229438</v>
      </c>
      <c r="BI107" s="128" t="n">
        <f aca="false">IFERROR(stern!BH107/GAMSstern!BH107,"")</f>
        <v>0.999999607755906</v>
      </c>
      <c r="BJ107" s="128" t="n">
        <f aca="false">IFERROR(stern!BI107/GAMSstern!BI107,"")</f>
        <v>0.99999946424288</v>
      </c>
    </row>
    <row r="108" customFormat="false" ht="12.75" hidden="false" customHeight="false" outlineLevel="0" collapsed="false">
      <c r="A108" s="0" t="str">
        <f aca="false">stern!A108</f>
        <v>    Abatement cost (fraction of output)</v>
      </c>
      <c r="B108" s="0" t="str">
        <f aca="false">GAMSbase!A108</f>
        <v>Abatement cost (fraction of gross output)</v>
      </c>
      <c r="C108" s="128" t="str">
        <f aca="false">IFERROR(stern!B108/GAMSstern!B108,"")</f>
        <v/>
      </c>
      <c r="D108" s="128" t="str">
        <f aca="false">IFERROR(stern!C108/GAMSstern!C108,"")</f>
        <v/>
      </c>
      <c r="E108" s="128" t="str">
        <f aca="false">IFERROR(stern!D108/GAMSstern!D108,"")</f>
        <v/>
      </c>
      <c r="F108" s="128" t="str">
        <f aca="false">IFERROR(stern!E108/GAMSstern!E108,"")</f>
        <v/>
      </c>
      <c r="G108" s="128" t="str">
        <f aca="false">IFERROR(stern!F108/GAMSstern!F108,"")</f>
        <v/>
      </c>
      <c r="H108" s="128" t="str">
        <f aca="false">IFERROR(stern!G108/GAMSstern!G108,"")</f>
        <v/>
      </c>
      <c r="I108" s="128" t="str">
        <f aca="false">IFERROR(stern!H108/GAMSstern!H108,"")</f>
        <v/>
      </c>
      <c r="J108" s="128" t="str">
        <f aca="false">IFERROR(stern!I108/GAMSstern!I108,"")</f>
        <v/>
      </c>
      <c r="K108" s="128" t="str">
        <f aca="false">IFERROR(stern!J108/GAMSstern!J108,"")</f>
        <v/>
      </c>
      <c r="L108" s="128" t="str">
        <f aca="false">IFERROR(stern!K108/GAMSstern!K108,"")</f>
        <v/>
      </c>
      <c r="M108" s="128" t="str">
        <f aca="false">IFERROR(stern!L108/GAMSstern!L108,"")</f>
        <v/>
      </c>
      <c r="N108" s="128" t="str">
        <f aca="false">IFERROR(stern!M108/GAMSstern!M108,"")</f>
        <v/>
      </c>
      <c r="O108" s="128" t="str">
        <f aca="false">IFERROR(stern!N108/GAMSstern!N108,"")</f>
        <v/>
      </c>
      <c r="P108" s="128" t="str">
        <f aca="false">IFERROR(stern!O108/GAMSstern!O108,"")</f>
        <v/>
      </c>
      <c r="Q108" s="128" t="str">
        <f aca="false">IFERROR(stern!P108/GAMSstern!P108,"")</f>
        <v/>
      </c>
      <c r="R108" s="128" t="str">
        <f aca="false">IFERROR(stern!Q108/GAMSstern!Q108,"")</f>
        <v/>
      </c>
      <c r="S108" s="128" t="str">
        <f aca="false">IFERROR(stern!R108/GAMSstern!R108,"")</f>
        <v/>
      </c>
      <c r="T108" s="128" t="str">
        <f aca="false">IFERROR(stern!S108/GAMSstern!S108,"")</f>
        <v/>
      </c>
      <c r="U108" s="128" t="str">
        <f aca="false">IFERROR(stern!T108/GAMSstern!T108,"")</f>
        <v/>
      </c>
      <c r="V108" s="128" t="str">
        <f aca="false">IFERROR(stern!U108/GAMSstern!U108,"")</f>
        <v/>
      </c>
      <c r="W108" s="128" t="str">
        <f aca="false">IFERROR(stern!V108/GAMSstern!V108,"")</f>
        <v/>
      </c>
      <c r="X108" s="128" t="str">
        <f aca="false">IFERROR(stern!W108/GAMSstern!W108,"")</f>
        <v/>
      </c>
      <c r="Y108" s="128" t="str">
        <f aca="false">IFERROR(stern!X108/GAMSstern!X108,"")</f>
        <v/>
      </c>
      <c r="Z108" s="128" t="str">
        <f aca="false">IFERROR(stern!Y108/GAMSstern!Y108,"")</f>
        <v/>
      </c>
      <c r="AA108" s="128" t="str">
        <f aca="false">IFERROR(stern!Z108/GAMSstern!Z108,"")</f>
        <v/>
      </c>
      <c r="AB108" s="128" t="str">
        <f aca="false">IFERROR(stern!AA108/GAMSstern!AA108,"")</f>
        <v/>
      </c>
      <c r="AC108" s="128" t="str">
        <f aca="false">IFERROR(stern!AB108/GAMSstern!AB108,"")</f>
        <v/>
      </c>
      <c r="AD108" s="128" t="str">
        <f aca="false">IFERROR(stern!AC108/GAMSstern!AC108,"")</f>
        <v/>
      </c>
      <c r="AE108" s="128" t="str">
        <f aca="false">IFERROR(stern!AD108/GAMSstern!AD108,"")</f>
        <v/>
      </c>
      <c r="AF108" s="128" t="str">
        <f aca="false">IFERROR(stern!AE108/GAMSstern!AE108,"")</f>
        <v/>
      </c>
      <c r="AG108" s="128" t="str">
        <f aca="false">IFERROR(stern!AF108/GAMSstern!AF108,"")</f>
        <v/>
      </c>
      <c r="AH108" s="128" t="str">
        <f aca="false">IFERROR(stern!AG108/GAMSstern!AG108,"")</f>
        <v/>
      </c>
      <c r="AI108" s="128" t="str">
        <f aca="false">IFERROR(stern!AH108/GAMSstern!AH108,"")</f>
        <v/>
      </c>
      <c r="AJ108" s="128" t="str">
        <f aca="false">IFERROR(stern!AI108/GAMSstern!AI108,"")</f>
        <v/>
      </c>
      <c r="AK108" s="128" t="str">
        <f aca="false">IFERROR(stern!AJ108/GAMSstern!AJ108,"")</f>
        <v/>
      </c>
      <c r="AL108" s="128" t="str">
        <f aca="false">IFERROR(stern!AK108/GAMSstern!AK108,"")</f>
        <v/>
      </c>
      <c r="AM108" s="128" t="str">
        <f aca="false">IFERROR(stern!AL108/GAMSstern!AL108,"")</f>
        <v/>
      </c>
      <c r="AN108" s="128" t="str">
        <f aca="false">IFERROR(stern!AM108/GAMSstern!AM108,"")</f>
        <v/>
      </c>
      <c r="AO108" s="128" t="str">
        <f aca="false">IFERROR(stern!AN108/GAMSstern!AN108,"")</f>
        <v/>
      </c>
      <c r="AP108" s="128" t="str">
        <f aca="false">IFERROR(stern!AO108/GAMSstern!AO108,"")</f>
        <v/>
      </c>
      <c r="AQ108" s="128" t="str">
        <f aca="false">IFERROR(stern!AP108/GAMSstern!AP108,"")</f>
        <v/>
      </c>
      <c r="AR108" s="128" t="str">
        <f aca="false">IFERROR(stern!AQ108/GAMSstern!AQ108,"")</f>
        <v/>
      </c>
      <c r="AS108" s="128" t="str">
        <f aca="false">IFERROR(stern!AR108/GAMSstern!AR108,"")</f>
        <v/>
      </c>
      <c r="AT108" s="128" t="str">
        <f aca="false">IFERROR(stern!AS108/GAMSstern!AS108,"")</f>
        <v/>
      </c>
      <c r="AU108" s="128" t="str">
        <f aca="false">IFERROR(stern!AT108/GAMSstern!AT108,"")</f>
        <v/>
      </c>
      <c r="AV108" s="128" t="str">
        <f aca="false">IFERROR(stern!AU108/GAMSstern!AU108,"")</f>
        <v/>
      </c>
      <c r="AW108" s="128" t="str">
        <f aca="false">IFERROR(stern!AV108/GAMSstern!AV108,"")</f>
        <v/>
      </c>
      <c r="AX108" s="128" t="str">
        <f aca="false">IFERROR(stern!AW108/GAMSstern!AW108,"")</f>
        <v/>
      </c>
      <c r="AY108" s="128" t="str">
        <f aca="false">IFERROR(stern!AX108/GAMSstern!AX108,"")</f>
        <v/>
      </c>
      <c r="AZ108" s="128" t="str">
        <f aca="false">IFERROR(stern!AY108/GAMSstern!AY108,"")</f>
        <v/>
      </c>
      <c r="BA108" s="128" t="str">
        <f aca="false">IFERROR(stern!AZ108/GAMSstern!AZ108,"")</f>
        <v/>
      </c>
      <c r="BB108" s="128" t="str">
        <f aca="false">IFERROR(stern!BA108/GAMSstern!BA108,"")</f>
        <v/>
      </c>
      <c r="BC108" s="128" t="str">
        <f aca="false">IFERROR(stern!BB108/GAMSstern!BB108,"")</f>
        <v/>
      </c>
      <c r="BD108" s="128" t="str">
        <f aca="false">IFERROR(stern!BC108/GAMSstern!BC108,"")</f>
        <v/>
      </c>
      <c r="BE108" s="128" t="str">
        <f aca="false">IFERROR(stern!BD108/GAMSstern!BD108,"")</f>
        <v/>
      </c>
      <c r="BF108" s="128" t="str">
        <f aca="false">IFERROR(stern!BE108/GAMSstern!BE108,"")</f>
        <v/>
      </c>
      <c r="BG108" s="128" t="str">
        <f aca="false">IFERROR(stern!BF108/GAMSstern!BF108,"")</f>
        <v/>
      </c>
      <c r="BH108" s="128" t="str">
        <f aca="false">IFERROR(stern!BG108/GAMSstern!BG108,"")</f>
        <v/>
      </c>
      <c r="BI108" s="128" t="str">
        <f aca="false">IFERROR(stern!BH108/GAMSstern!BH108,"")</f>
        <v/>
      </c>
      <c r="BJ108" s="128" t="str">
        <f aca="false">IFERROR(stern!BI108/GAMSstern!BI108,"")</f>
        <v/>
      </c>
    </row>
    <row r="109" customFormat="false" ht="12.75" hidden="false" customHeight="false" outlineLevel="0" collapsed="false">
      <c r="A109" s="0" t="str">
        <f aca="false">stern!A109</f>
        <v>    Abatement cost ($ trillion)</v>
      </c>
      <c r="B109" s="0" t="str">
        <f aca="false">GAMSbase!A109</f>
        <v>Abatement cost (trillion USD)</v>
      </c>
      <c r="C109" s="128" t="n">
        <f aca="false">IFERROR(stern!B109/GAMSstern!B109,"")</f>
        <v>1.00000000019</v>
      </c>
      <c r="D109" s="128" t="n">
        <f aca="false">IFERROR(stern!C109/GAMSstern!C109,"")</f>
        <v>0.999977317279865</v>
      </c>
      <c r="E109" s="128" t="n">
        <f aca="false">IFERROR(stern!D109/GAMSstern!D109,"")</f>
        <v>0.999964942211584</v>
      </c>
      <c r="F109" s="128" t="n">
        <f aca="false">IFERROR(stern!E109/GAMSstern!E109,"")</f>
        <v>0.999958182338723</v>
      </c>
      <c r="G109" s="128" t="n">
        <f aca="false">IFERROR(stern!F109/GAMSstern!F109,"")</f>
        <v>0.999954822651719</v>
      </c>
      <c r="H109" s="128" t="n">
        <f aca="false">IFERROR(stern!G109/GAMSstern!G109,"")</f>
        <v>0.999953653005626</v>
      </c>
      <c r="I109" s="128" t="n">
        <f aca="false">IFERROR(stern!H109/GAMSstern!H109,"")</f>
        <v>0.999953941486479</v>
      </c>
      <c r="J109" s="128" t="n">
        <f aca="false">IFERROR(stern!I109/GAMSstern!I109,"")</f>
        <v>0.999955211010506</v>
      </c>
      <c r="K109" s="128" t="n">
        <f aca="false">IFERROR(stern!J109/GAMSstern!J109,"")</f>
        <v>0.999957136480971</v>
      </c>
      <c r="L109" s="128" t="n">
        <f aca="false">IFERROR(stern!K109/GAMSstern!K109,"")</f>
        <v>0.999959489140002</v>
      </c>
      <c r="M109" s="128" t="n">
        <f aca="false">IFERROR(stern!L109/GAMSstern!L109,"")</f>
        <v>0.999962103426018</v>
      </c>
      <c r="N109" s="128" t="n">
        <f aca="false">IFERROR(stern!M109/GAMSstern!M109,"")</f>
        <v>0.999964858407157</v>
      </c>
      <c r="O109" s="128" t="n">
        <f aca="false">IFERROR(stern!N109/GAMSstern!N109,"")</f>
        <v>0.999967664508408</v>
      </c>
      <c r="P109" s="128" t="n">
        <f aca="false">IFERROR(stern!O109/GAMSstern!O109,"")</f>
        <v>0.999970454116402</v>
      </c>
      <c r="Q109" s="128" t="n">
        <f aca="false">IFERROR(stern!P109/GAMSstern!P109,"")</f>
        <v>0.999973214942167</v>
      </c>
      <c r="R109" s="128" t="n">
        <f aca="false">IFERROR(stern!Q109/GAMSstern!Q109,"")</f>
        <v>0.999975886222579</v>
      </c>
      <c r="S109" s="128" t="n">
        <f aca="false">IFERROR(stern!R109/GAMSstern!R109,"")</f>
        <v>0.999978415928457</v>
      </c>
      <c r="T109" s="128" t="n">
        <f aca="false">IFERROR(stern!S109/GAMSstern!S109,"")</f>
        <v>0.999980770001332</v>
      </c>
      <c r="U109" s="128" t="n">
        <f aca="false">IFERROR(stern!T109/GAMSstern!T109,"")</f>
        <v>0.99998292970466</v>
      </c>
      <c r="V109" s="128" t="n">
        <f aca="false">IFERROR(stern!U109/GAMSstern!U109,"")</f>
        <v>0.999984888352712</v>
      </c>
      <c r="W109" s="128" t="n">
        <f aca="false">IFERROR(stern!V109/GAMSstern!V109,"")</f>
        <v>0.999986651829043</v>
      </c>
      <c r="X109" s="128" t="n">
        <f aca="false">IFERROR(stern!W109/GAMSstern!W109,"")</f>
        <v>0.999988229039711</v>
      </c>
      <c r="Y109" s="128" t="n">
        <f aca="false">IFERROR(stern!X109/GAMSstern!X109,"")</f>
        <v>0.999989631270978</v>
      </c>
      <c r="Z109" s="128" t="n">
        <f aca="false">IFERROR(stern!Y109/GAMSstern!Y109,"")</f>
        <v>0.999990871526174</v>
      </c>
      <c r="AA109" s="128" t="n">
        <f aca="false">IFERROR(stern!Z109/GAMSstern!Z109,"")</f>
        <v>0.999991963735906</v>
      </c>
      <c r="AB109" s="128" t="n">
        <f aca="false">IFERROR(stern!AA109/GAMSstern!AA109,"")</f>
        <v>0.99999292216216</v>
      </c>
      <c r="AC109" s="128" t="n">
        <f aca="false">IFERROR(stern!AB109/GAMSstern!AB109,"")</f>
        <v>0.99999376073656</v>
      </c>
      <c r="AD109" s="128" t="n">
        <f aca="false">IFERROR(stern!AC109/GAMSstern!AC109,"")</f>
        <v>0.999994492857201</v>
      </c>
      <c r="AE109" s="128" t="n">
        <f aca="false">IFERROR(stern!AD109/GAMSstern!AD109,"")</f>
        <v>0.999995131099039</v>
      </c>
      <c r="AF109" s="128" t="n">
        <f aca="false">IFERROR(stern!AE109/GAMSstern!AE109,"")</f>
        <v>0.999995687073704</v>
      </c>
      <c r="AG109" s="128" t="n">
        <f aca="false">IFERROR(stern!AF109/GAMSstern!AF109,"")</f>
        <v>0.999996160274219</v>
      </c>
      <c r="AH109" s="128" t="n">
        <f aca="false">IFERROR(stern!AG109/GAMSstern!AG109,"")</f>
        <v>0.999996586537522</v>
      </c>
      <c r="AI109" s="128" t="n">
        <f aca="false">IFERROR(stern!AH109/GAMSstern!AH109,"")</f>
        <v>0.999996975444329</v>
      </c>
      <c r="AJ109" s="128" t="n">
        <f aca="false">IFERROR(stern!AI109/GAMSstern!AI109,"")</f>
        <v>0.999997331967496</v>
      </c>
      <c r="AK109" s="128" t="n">
        <f aca="false">IFERROR(stern!AJ109/GAMSstern!AJ109,"")</f>
        <v>0.999997658775979</v>
      </c>
      <c r="AL109" s="128" t="n">
        <f aca="false">IFERROR(stern!AK109/GAMSstern!AK109,"")</f>
        <v>0.999997957634534</v>
      </c>
      <c r="AM109" s="128" t="n">
        <f aca="false">IFERROR(stern!AL109/GAMSstern!AL109,"")</f>
        <v>0.999998229952932</v>
      </c>
      <c r="AN109" s="128" t="n">
        <f aca="false">IFERROR(stern!AM109/GAMSstern!AM109,"")</f>
        <v>0.999998477143165</v>
      </c>
      <c r="AO109" s="128" t="n">
        <f aca="false">IFERROR(stern!AN109/GAMSstern!AN109,"")</f>
        <v>0.999998700830503</v>
      </c>
      <c r="AP109" s="128" t="n">
        <f aca="false">IFERROR(stern!AO109/GAMSstern!AO109,"")</f>
        <v>0.999998902624382</v>
      </c>
      <c r="AQ109" s="128" t="n">
        <f aca="false">IFERROR(stern!AP109/GAMSstern!AP109,"")</f>
        <v>0.999999084615209</v>
      </c>
      <c r="AR109" s="128" t="n">
        <f aca="false">IFERROR(stern!AQ109/GAMSstern!AQ109,"")</f>
        <v>0.999999246939216</v>
      </c>
      <c r="AS109" s="128" t="n">
        <f aca="false">IFERROR(stern!AR109/GAMSstern!AR109,"")</f>
        <v>0.999999389329254</v>
      </c>
      <c r="AT109" s="128" t="n">
        <f aca="false">IFERROR(stern!AS109/GAMSstern!AS109,"")</f>
        <v>0.999999511124893</v>
      </c>
      <c r="AU109" s="128" t="n">
        <f aca="false">IFERROR(stern!AT109/GAMSstern!AT109,"")</f>
        <v>0.999999612858815</v>
      </c>
      <c r="AV109" s="128" t="n">
        <f aca="false">IFERROR(stern!AU109/GAMSstern!AU109,"")</f>
        <v>0.999999695873283</v>
      </c>
      <c r="AW109" s="128" t="n">
        <f aca="false">IFERROR(stern!AV109/GAMSstern!AV109,"")</f>
        <v>0.999999762331547</v>
      </c>
      <c r="AX109" s="128" t="n">
        <f aca="false">IFERROR(stern!AW109/GAMSstern!AW109,"")</f>
        <v>0.999999814651853</v>
      </c>
      <c r="AY109" s="128" t="n">
        <f aca="false">IFERROR(stern!AX109/GAMSstern!AX109,"")</f>
        <v>0.999999855476122</v>
      </c>
      <c r="AZ109" s="128" t="n">
        <f aca="false">IFERROR(stern!AY109/GAMSstern!AY109,"")</f>
        <v>0.999999886977362</v>
      </c>
      <c r="BA109" s="128" t="n">
        <f aca="false">IFERROR(stern!AZ109/GAMSstern!AZ109,"")</f>
        <v>0.999999911073746</v>
      </c>
      <c r="BB109" s="128" t="n">
        <f aca="false">IFERROR(stern!BA109/GAMSstern!BA109,"")</f>
        <v>0.999999927546067</v>
      </c>
      <c r="BC109" s="128" t="n">
        <f aca="false">IFERROR(stern!BB109/GAMSstern!BB109,"")</f>
        <v>0.999999941198606</v>
      </c>
      <c r="BD109" s="128" t="n">
        <f aca="false">IFERROR(stern!BC109/GAMSstern!BC109,"")</f>
        <v>0.999999951893374</v>
      </c>
      <c r="BE109" s="128" t="n">
        <f aca="false">IFERROR(stern!BD109/GAMSstern!BD109,"")</f>
        <v>0.999999958817771</v>
      </c>
      <c r="BF109" s="128" t="n">
        <f aca="false">IFERROR(stern!BE109/GAMSstern!BE109,"")</f>
        <v>0.999999961736429</v>
      </c>
      <c r="BG109" s="128" t="n">
        <f aca="false">IFERROR(stern!BF109/GAMSstern!BF109,"")</f>
        <v>0.999999960019879</v>
      </c>
      <c r="BH109" s="128" t="n">
        <f aca="false">IFERROR(stern!BG109/GAMSstern!BG109,"")</f>
        <v>0.999999951933967</v>
      </c>
      <c r="BI109" s="128" t="n">
        <f aca="false">IFERROR(stern!BH109/GAMSstern!BH109,"")</f>
        <v>0.999999936831132</v>
      </c>
      <c r="BJ109" s="128" t="str">
        <f aca="false">IFERROR(stern!BI109/GAMSstern!BI109,"")</f>
        <v/>
      </c>
    </row>
    <row r="110" customFormat="false" ht="12.75" hidden="false" customHeight="false" outlineLevel="0" collapsed="false">
      <c r="A110" s="0" t="str">
        <f aca="false">stern!A110</f>
        <v>Net output (net of damages and abatement, $trill p.a.)</v>
      </c>
      <c r="B110" s="0" t="str">
        <f aca="false">GAMSbase!A110</f>
        <v>Output (Net of Damages and Abatement, trillion USD pa) </v>
      </c>
      <c r="C110" s="128" t="n">
        <f aca="false">IFERROR(stern!B110/GAMSstern!B110,"")</f>
        <v>0.999868390347449</v>
      </c>
      <c r="D110" s="128" t="n">
        <f aca="false">IFERROR(stern!C110/GAMSstern!C110,"")</f>
        <v>0.999847878342659</v>
      </c>
      <c r="E110" s="128" t="n">
        <f aca="false">IFERROR(stern!D110/GAMSstern!D110,"")</f>
        <v>0.999839655044223</v>
      </c>
      <c r="F110" s="128" t="n">
        <f aca="false">IFERROR(stern!E110/GAMSstern!E110,"")</f>
        <v>0.999838434029461</v>
      </c>
      <c r="G110" s="128" t="n">
        <f aca="false">IFERROR(stern!F110/GAMSstern!F110,"")</f>
        <v>0.999841558522508</v>
      </c>
      <c r="H110" s="128" t="n">
        <f aca="false">IFERROR(stern!G110/GAMSstern!G110,"")</f>
        <v>0.999847482081862</v>
      </c>
      <c r="I110" s="128" t="n">
        <f aca="false">IFERROR(stern!H110/GAMSstern!H110,"")</f>
        <v>0.999855211686453</v>
      </c>
      <c r="J110" s="128" t="n">
        <f aca="false">IFERROR(stern!I110/GAMSstern!I110,"")</f>
        <v>0.999864068411634</v>
      </c>
      <c r="K110" s="128" t="n">
        <f aca="false">IFERROR(stern!J110/GAMSstern!J110,"")</f>
        <v>0.999873569665347</v>
      </c>
      <c r="L110" s="128" t="n">
        <f aca="false">IFERROR(stern!K110/GAMSstern!K110,"")</f>
        <v>0.999883364362477</v>
      </c>
      <c r="M110" s="128" t="n">
        <f aca="false">IFERROR(stern!L110/GAMSstern!L110,"")</f>
        <v>0.999893194132514</v>
      </c>
      <c r="N110" s="128" t="n">
        <f aca="false">IFERROR(stern!M110/GAMSstern!M110,"")</f>
        <v>0.999902868511608</v>
      </c>
      <c r="O110" s="128" t="n">
        <f aca="false">IFERROR(stern!N110/GAMSstern!N110,"")</f>
        <v>0.999912247903783</v>
      </c>
      <c r="P110" s="128" t="n">
        <f aca="false">IFERROR(stern!O110/GAMSstern!O110,"")</f>
        <v>0.999921393535147</v>
      </c>
      <c r="Q110" s="128" t="n">
        <f aca="false">IFERROR(stern!P110/GAMSstern!P110,"")</f>
        <v>0.999930005700976</v>
      </c>
      <c r="R110" s="128" t="n">
        <f aca="false">IFERROR(stern!Q110/GAMSstern!Q110,"")</f>
        <v>0.999937948033881</v>
      </c>
      <c r="S110" s="128" t="n">
        <f aca="false">IFERROR(stern!R110/GAMSstern!R110,"")</f>
        <v>0.99994516794765</v>
      </c>
      <c r="T110" s="128" t="n">
        <f aca="false">IFERROR(stern!S110/GAMSstern!S110,"")</f>
        <v>0.999951657778948</v>
      </c>
      <c r="U110" s="128" t="n">
        <f aca="false">IFERROR(stern!T110/GAMSstern!T110,"")</f>
        <v>0.999957439989069</v>
      </c>
      <c r="V110" s="128" t="n">
        <f aca="false">IFERROR(stern!U110/GAMSstern!U110,"")</f>
        <v>0.999962583683578</v>
      </c>
      <c r="W110" s="128" t="n">
        <f aca="false">IFERROR(stern!V110/GAMSstern!V110,"")</f>
        <v>0.999967131065006</v>
      </c>
      <c r="X110" s="128" t="n">
        <f aca="false">IFERROR(stern!W110/GAMSstern!W110,"")</f>
        <v>0.999971130902065</v>
      </c>
      <c r="Y110" s="128" t="n">
        <f aca="false">IFERROR(stern!X110/GAMSstern!X110,"")</f>
        <v>0.999974634628794</v>
      </c>
      <c r="Z110" s="128" t="n">
        <f aca="false">IFERROR(stern!Y110/GAMSstern!Y110,"")</f>
        <v>0.99997769370457</v>
      </c>
      <c r="AA110" s="128" t="n">
        <f aca="false">IFERROR(stern!Z110/GAMSstern!Z110,"")</f>
        <v>0.999980357731003</v>
      </c>
      <c r="AB110" s="128" t="n">
        <f aca="false">IFERROR(stern!AA110/GAMSstern!AA110,"")</f>
        <v>0.999982673329792</v>
      </c>
      <c r="AC110" s="128" t="n">
        <f aca="false">IFERROR(stern!AB110/GAMSstern!AB110,"")</f>
        <v>0.999984683346782</v>
      </c>
      <c r="AD110" s="128" t="n">
        <f aca="false">IFERROR(stern!AC110/GAMSstern!AC110,"")</f>
        <v>0.999986426681238</v>
      </c>
      <c r="AE110" s="128" t="n">
        <f aca="false">IFERROR(stern!AD110/GAMSstern!AD110,"")</f>
        <v>0.999987938245361</v>
      </c>
      <c r="AF110" s="128" t="n">
        <f aca="false">IFERROR(stern!AE110/GAMSstern!AE110,"")</f>
        <v>0.999989212305525</v>
      </c>
      <c r="AG110" s="128" t="n">
        <f aca="false">IFERROR(stern!AF110/GAMSstern!AF110,"")</f>
        <v>0.999990436082569</v>
      </c>
      <c r="AH110" s="128" t="n">
        <f aca="false">IFERROR(stern!AG110/GAMSstern!AG110,"")</f>
        <v>0.999991576819917</v>
      </c>
      <c r="AI110" s="128" t="n">
        <f aca="false">IFERROR(stern!AH110/GAMSstern!AH110,"")</f>
        <v>0.999992630741122</v>
      </c>
      <c r="AJ110" s="128" t="n">
        <f aca="false">IFERROR(stern!AI110/GAMSstern!AI110,"")</f>
        <v>0.999993596870946</v>
      </c>
      <c r="AK110" s="128" t="n">
        <f aca="false">IFERROR(stern!AJ110/GAMSstern!AJ110,"")</f>
        <v>0.999994476696472</v>
      </c>
      <c r="AL110" s="128" t="n">
        <f aca="false">IFERROR(stern!AK110/GAMSstern!AK110,"")</f>
        <v>0.999995273747646</v>
      </c>
      <c r="AM110" s="128" t="n">
        <f aca="false">IFERROR(stern!AL110/GAMSstern!AL110,"")</f>
        <v>0.999995992868721</v>
      </c>
      <c r="AN110" s="128" t="n">
        <f aca="false">IFERROR(stern!AM110/GAMSstern!AM110,"")</f>
        <v>0.999996639733445</v>
      </c>
      <c r="AO110" s="128" t="n">
        <f aca="false">IFERROR(stern!AN110/GAMSstern!AN110,"")</f>
        <v>0.99999722052285</v>
      </c>
      <c r="AP110" s="128" t="n">
        <f aca="false">IFERROR(stern!AO110/GAMSstern!AO110,"")</f>
        <v>0.999997741913644</v>
      </c>
      <c r="AQ110" s="128" t="n">
        <f aca="false">IFERROR(stern!AP110/GAMSstern!AP110,"")</f>
        <v>0.999998199917692</v>
      </c>
      <c r="AR110" s="128" t="n">
        <f aca="false">IFERROR(stern!AQ110/GAMSstern!AQ110,"")</f>
        <v>0.999998587598981</v>
      </c>
      <c r="AS110" s="128" t="n">
        <f aca="false">IFERROR(stern!AR110/GAMSstern!AR110,"")</f>
        <v>0.999998904973043</v>
      </c>
      <c r="AT110" s="128" t="n">
        <f aca="false">IFERROR(stern!AS110/GAMSstern!AS110,"")</f>
        <v>0.999999157283456</v>
      </c>
      <c r="AU110" s="128" t="n">
        <f aca="false">IFERROR(stern!AT110/GAMSstern!AT110,"")</f>
        <v>0.999999353104622</v>
      </c>
      <c r="AV110" s="128" t="n">
        <f aca="false">IFERROR(stern!AU110/GAMSstern!AU110,"")</f>
        <v>0.999999502337861</v>
      </c>
      <c r="AW110" s="128" t="n">
        <f aca="false">IFERROR(stern!AV110/GAMSstern!AV110,"")</f>
        <v>0.999999614769529</v>
      </c>
      <c r="AX110" s="128" t="n">
        <f aca="false">IFERROR(stern!AW110/GAMSstern!AW110,"")</f>
        <v>0.999999699050074</v>
      </c>
      <c r="AY110" s="128" t="n">
        <f aca="false">IFERROR(stern!AX110/GAMSstern!AX110,"")</f>
        <v>0.999999762295373</v>
      </c>
      <c r="AZ110" s="128" t="n">
        <f aca="false">IFERROR(stern!AY110/GAMSstern!AY110,"")</f>
        <v>0.999999809874169</v>
      </c>
      <c r="BA110" s="128" t="n">
        <f aca="false">IFERROR(stern!AZ110/GAMSstern!AZ110,"")</f>
        <v>0.999999845216947</v>
      </c>
      <c r="BB110" s="128" t="n">
        <f aca="false">IFERROR(stern!BA110/GAMSstern!BA110,"")</f>
        <v>0.99999987201724</v>
      </c>
      <c r="BC110" s="128" t="n">
        <f aca="false">IFERROR(stern!BB110/GAMSstern!BB110,"")</f>
        <v>0.999999890429391</v>
      </c>
      <c r="BD110" s="128" t="n">
        <f aca="false">IFERROR(stern!BC110/GAMSstern!BC110,"")</f>
        <v>0.999999896734655</v>
      </c>
      <c r="BE110" s="128" t="n">
        <f aca="false">IFERROR(stern!BD110/GAMSstern!BD110,"")</f>
        <v>0.999999886971373</v>
      </c>
      <c r="BF110" s="128" t="n">
        <f aca="false">IFERROR(stern!BE110/GAMSstern!BE110,"")</f>
        <v>0.999999856927681</v>
      </c>
      <c r="BG110" s="128" t="n">
        <f aca="false">IFERROR(stern!BF110/GAMSstern!BF110,"")</f>
        <v>0.999999802488424</v>
      </c>
      <c r="BH110" s="128" t="n">
        <f aca="false">IFERROR(stern!BG110/GAMSstern!BG110,"")</f>
        <v>0.999999720189621</v>
      </c>
      <c r="BI110" s="128" t="n">
        <f aca="false">IFERROR(stern!BH110/GAMSstern!BH110,"")</f>
        <v>0.999999607743008</v>
      </c>
      <c r="BJ110" s="128" t="n">
        <f aca="false">IFERROR(stern!BI110/GAMSstern!BI110,"")</f>
        <v>0.999999464242873</v>
      </c>
    </row>
    <row r="111" customFormat="false" ht="12.75" hidden="false" customHeight="false" outlineLevel="0" collapsed="false">
      <c r="A111" s="0" t="str">
        <f aca="false">stern!A111</f>
        <v>EMISSIONS</v>
      </c>
      <c r="B111" s="0" t="str">
        <f aca="false">GAMSbase!A111</f>
        <v>* EMISSIONS</v>
      </c>
      <c r="C111" s="128" t="str">
        <f aca="false">IFERROR(stern!B111/GAMSstern!B111,"")</f>
        <v/>
      </c>
      <c r="D111" s="128" t="str">
        <f aca="false">IFERROR(stern!C111/GAMSstern!C111,"")</f>
        <v/>
      </c>
      <c r="E111" s="128" t="str">
        <f aca="false">IFERROR(stern!D111/GAMSstern!D111,"")</f>
        <v/>
      </c>
      <c r="F111" s="128" t="str">
        <f aca="false">IFERROR(stern!E111/GAMSstern!E111,"")</f>
        <v/>
      </c>
      <c r="G111" s="128" t="str">
        <f aca="false">IFERROR(stern!F111/GAMSstern!F111,"")</f>
        <v/>
      </c>
      <c r="H111" s="128" t="str">
        <f aca="false">IFERROR(stern!G111/GAMSstern!G111,"")</f>
        <v/>
      </c>
      <c r="I111" s="128" t="str">
        <f aca="false">IFERROR(stern!H111/GAMSstern!H111,"")</f>
        <v/>
      </c>
      <c r="J111" s="128" t="str">
        <f aca="false">IFERROR(stern!I111/GAMSstern!I111,"")</f>
        <v/>
      </c>
      <c r="K111" s="128" t="str">
        <f aca="false">IFERROR(stern!J111/GAMSstern!J111,"")</f>
        <v/>
      </c>
      <c r="L111" s="128" t="str">
        <f aca="false">IFERROR(stern!K111/GAMSstern!K111,"")</f>
        <v/>
      </c>
      <c r="M111" s="128" t="str">
        <f aca="false">IFERROR(stern!L111/GAMSstern!L111,"")</f>
        <v/>
      </c>
      <c r="N111" s="128" t="str">
        <f aca="false">IFERROR(stern!M111/GAMSstern!M111,"")</f>
        <v/>
      </c>
      <c r="O111" s="128" t="str">
        <f aca="false">IFERROR(stern!N111/GAMSstern!N111,"")</f>
        <v/>
      </c>
      <c r="P111" s="128" t="str">
        <f aca="false">IFERROR(stern!O111/GAMSstern!O111,"")</f>
        <v/>
      </c>
      <c r="Q111" s="128" t="str">
        <f aca="false">IFERROR(stern!P111/GAMSstern!P111,"")</f>
        <v/>
      </c>
      <c r="R111" s="128" t="str">
        <f aca="false">IFERROR(stern!Q111/GAMSstern!Q111,"")</f>
        <v/>
      </c>
      <c r="S111" s="128" t="str">
        <f aca="false">IFERROR(stern!R111/GAMSstern!R111,"")</f>
        <v/>
      </c>
      <c r="T111" s="128" t="str">
        <f aca="false">IFERROR(stern!S111/GAMSstern!S111,"")</f>
        <v/>
      </c>
      <c r="U111" s="128" t="str">
        <f aca="false">IFERROR(stern!T111/GAMSstern!T111,"")</f>
        <v/>
      </c>
      <c r="V111" s="128" t="str">
        <f aca="false">IFERROR(stern!U111/GAMSstern!U111,"")</f>
        <v/>
      </c>
      <c r="W111" s="128" t="str">
        <f aca="false">IFERROR(stern!V111/GAMSstern!V111,"")</f>
        <v/>
      </c>
      <c r="X111" s="128" t="str">
        <f aca="false">IFERROR(stern!W111/GAMSstern!W111,"")</f>
        <v/>
      </c>
      <c r="Y111" s="128" t="str">
        <f aca="false">IFERROR(stern!X111/GAMSstern!X111,"")</f>
        <v/>
      </c>
      <c r="Z111" s="128" t="str">
        <f aca="false">IFERROR(stern!Y111/GAMSstern!Y111,"")</f>
        <v/>
      </c>
      <c r="AA111" s="128" t="str">
        <f aca="false">IFERROR(stern!Z111/GAMSstern!Z111,"")</f>
        <v/>
      </c>
      <c r="AB111" s="128" t="str">
        <f aca="false">IFERROR(stern!AA111/GAMSstern!AA111,"")</f>
        <v/>
      </c>
      <c r="AC111" s="128" t="str">
        <f aca="false">IFERROR(stern!AB111/GAMSstern!AB111,"")</f>
        <v/>
      </c>
      <c r="AD111" s="128" t="str">
        <f aca="false">IFERROR(stern!AC111/GAMSstern!AC111,"")</f>
        <v/>
      </c>
      <c r="AE111" s="128" t="str">
        <f aca="false">IFERROR(stern!AD111/GAMSstern!AD111,"")</f>
        <v/>
      </c>
      <c r="AF111" s="128" t="str">
        <f aca="false">IFERROR(stern!AE111/GAMSstern!AE111,"")</f>
        <v/>
      </c>
      <c r="AG111" s="128" t="str">
        <f aca="false">IFERROR(stern!AF111/GAMSstern!AF111,"")</f>
        <v/>
      </c>
      <c r="AH111" s="128" t="str">
        <f aca="false">IFERROR(stern!AG111/GAMSstern!AG111,"")</f>
        <v/>
      </c>
      <c r="AI111" s="128" t="str">
        <f aca="false">IFERROR(stern!AH111/GAMSstern!AH111,"")</f>
        <v/>
      </c>
      <c r="AJ111" s="128" t="str">
        <f aca="false">IFERROR(stern!AI111/GAMSstern!AI111,"")</f>
        <v/>
      </c>
      <c r="AK111" s="128" t="str">
        <f aca="false">IFERROR(stern!AJ111/GAMSstern!AJ111,"")</f>
        <v/>
      </c>
      <c r="AL111" s="128" t="str">
        <f aca="false">IFERROR(stern!AK111/GAMSstern!AK111,"")</f>
        <v/>
      </c>
      <c r="AM111" s="128" t="str">
        <f aca="false">IFERROR(stern!AL111/GAMSstern!AL111,"")</f>
        <v/>
      </c>
      <c r="AN111" s="128" t="str">
        <f aca="false">IFERROR(stern!AM111/GAMSstern!AM111,"")</f>
        <v/>
      </c>
      <c r="AO111" s="128" t="str">
        <f aca="false">IFERROR(stern!AN111/GAMSstern!AN111,"")</f>
        <v/>
      </c>
      <c r="AP111" s="128" t="str">
        <f aca="false">IFERROR(stern!AO111/GAMSstern!AO111,"")</f>
        <v/>
      </c>
      <c r="AQ111" s="128" t="str">
        <f aca="false">IFERROR(stern!AP111/GAMSstern!AP111,"")</f>
        <v/>
      </c>
      <c r="AR111" s="128" t="str">
        <f aca="false">IFERROR(stern!AQ111/GAMSstern!AQ111,"")</f>
        <v/>
      </c>
      <c r="AS111" s="128" t="str">
        <f aca="false">IFERROR(stern!AR111/GAMSstern!AR111,"")</f>
        <v/>
      </c>
      <c r="AT111" s="128" t="str">
        <f aca="false">IFERROR(stern!AS111/GAMSstern!AS111,"")</f>
        <v/>
      </c>
      <c r="AU111" s="128" t="str">
        <f aca="false">IFERROR(stern!AT111/GAMSstern!AT111,"")</f>
        <v/>
      </c>
      <c r="AV111" s="128" t="str">
        <f aca="false">IFERROR(stern!AU111/GAMSstern!AU111,"")</f>
        <v/>
      </c>
      <c r="AW111" s="128" t="str">
        <f aca="false">IFERROR(stern!AV111/GAMSstern!AV111,"")</f>
        <v/>
      </c>
      <c r="AX111" s="128" t="str">
        <f aca="false">IFERROR(stern!AW111/GAMSstern!AW111,"")</f>
        <v/>
      </c>
      <c r="AY111" s="128" t="str">
        <f aca="false">IFERROR(stern!AX111/GAMSstern!AX111,"")</f>
        <v/>
      </c>
      <c r="AZ111" s="128" t="str">
        <f aca="false">IFERROR(stern!AY111/GAMSstern!AY111,"")</f>
        <v/>
      </c>
      <c r="BA111" s="128" t="str">
        <f aca="false">IFERROR(stern!AZ111/GAMSstern!AZ111,"")</f>
        <v/>
      </c>
      <c r="BB111" s="128" t="str">
        <f aca="false">IFERROR(stern!BA111/GAMSstern!BA111,"")</f>
        <v/>
      </c>
      <c r="BC111" s="128" t="str">
        <f aca="false">IFERROR(stern!BB111/GAMSstern!BB111,"")</f>
        <v/>
      </c>
      <c r="BD111" s="128" t="str">
        <f aca="false">IFERROR(stern!BC111/GAMSstern!BC111,"")</f>
        <v/>
      </c>
      <c r="BE111" s="128" t="str">
        <f aca="false">IFERROR(stern!BD111/GAMSstern!BD111,"")</f>
        <v/>
      </c>
      <c r="BF111" s="128" t="str">
        <f aca="false">IFERROR(stern!BE111/GAMSstern!BE111,"")</f>
        <v/>
      </c>
      <c r="BG111" s="128" t="str">
        <f aca="false">IFERROR(stern!BF111/GAMSstern!BF111,"")</f>
        <v/>
      </c>
      <c r="BH111" s="128" t="str">
        <f aca="false">IFERROR(stern!BG111/GAMSstern!BG111,"")</f>
        <v/>
      </c>
      <c r="BI111" s="128" t="str">
        <f aca="false">IFERROR(stern!BH111/GAMSstern!BH111,"")</f>
        <v/>
      </c>
      <c r="BJ111" s="128" t="str">
        <f aca="false">IFERROR(stern!BI111/GAMSstern!BI111,"")</f>
        <v/>
      </c>
    </row>
    <row r="112" customFormat="false" ht="12.75" hidden="false" customHeight="false" outlineLevel="0" collapsed="false">
      <c r="A112" s="0" t="str">
        <f aca="false">stern!A112</f>
        <v>Total carbon emissions (GTCO2 per year)</v>
      </c>
      <c r="B112" s="0" t="str">
        <f aca="false">GAMSbase!A112</f>
        <v>Total Carbon Emissions (GTCO2 per year)</v>
      </c>
      <c r="C112" s="128" t="n">
        <f aca="false">IFERROR(stern!B112/GAMSstern!B112,"")</f>
        <v>0.999999999994093</v>
      </c>
      <c r="D112" s="128" t="n">
        <f aca="false">IFERROR(stern!C112/GAMSstern!C112,"")</f>
        <v>0.999979786526943</v>
      </c>
      <c r="E112" s="128" t="n">
        <f aca="false">IFERROR(stern!D112/GAMSstern!D112,"")</f>
        <v>0.999967939352463</v>
      </c>
      <c r="F112" s="128" t="n">
        <f aca="false">IFERROR(stern!E112/GAMSstern!E112,"")</f>
        <v>0.999961044321973</v>
      </c>
      <c r="G112" s="128" t="n">
        <f aca="false">IFERROR(stern!F112/GAMSstern!F112,"")</f>
        <v>0.999957346594302</v>
      </c>
      <c r="H112" s="128" t="n">
        <f aca="false">IFERROR(stern!G112/GAMSstern!G112,"")</f>
        <v>0.999955813580918</v>
      </c>
      <c r="I112" s="128" t="n">
        <f aca="false">IFERROR(stern!H112/GAMSstern!H112,"")</f>
        <v>0.999955779094841</v>
      </c>
      <c r="J112" s="128" t="n">
        <f aca="false">IFERROR(stern!I112/GAMSstern!I112,"")</f>
        <v>0.999956790509187</v>
      </c>
      <c r="K112" s="128" t="n">
        <f aca="false">IFERROR(stern!J112/GAMSstern!J112,"")</f>
        <v>0.999958532214934</v>
      </c>
      <c r="L112" s="128" t="n">
        <f aca="false">IFERROR(stern!K112/GAMSstern!K112,"")</f>
        <v>0.999960787461058</v>
      </c>
      <c r="M112" s="128" t="n">
        <f aca="false">IFERROR(stern!L112/GAMSstern!L112,"")</f>
        <v>0.999963436893886</v>
      </c>
      <c r="N112" s="128" t="n">
        <f aca="false">IFERROR(stern!M112/GAMSstern!M112,"")</f>
        <v>0.999966586074754</v>
      </c>
      <c r="O112" s="128" t="n">
        <f aca="false">IFERROR(stern!N112/GAMSstern!N112,"")</f>
        <v>0.999975538103291</v>
      </c>
      <c r="P112" s="128" t="n">
        <f aca="false">IFERROR(stern!O112/GAMSstern!O112,"")</f>
        <v>0.999999999906516</v>
      </c>
      <c r="Q112" s="128" t="n">
        <f aca="false">IFERROR(stern!P112/GAMSstern!P112,"")</f>
        <v>0.999999999768714</v>
      </c>
      <c r="R112" s="128" t="n">
        <f aca="false">IFERROR(stern!Q112/GAMSstern!Q112,"")</f>
        <v>0.999999999940966</v>
      </c>
      <c r="S112" s="128" t="n">
        <f aca="false">IFERROR(stern!R112/GAMSstern!R112,"")</f>
        <v>1.00000000015628</v>
      </c>
      <c r="T112" s="128" t="n">
        <f aca="false">IFERROR(stern!S112/GAMSstern!S112,"")</f>
        <v>0.999999999348847</v>
      </c>
      <c r="U112" s="128" t="n">
        <f aca="false">IFERROR(stern!T112/GAMSstern!T112,"")</f>
        <v>0.999999999685278</v>
      </c>
      <c r="V112" s="128" t="n">
        <f aca="false">IFERROR(stern!U112/GAMSstern!U112,"")</f>
        <v>0.99999999926474</v>
      </c>
      <c r="W112" s="128" t="n">
        <f aca="false">IFERROR(stern!V112/GAMSstern!V112,"")</f>
        <v>0.999999998739066</v>
      </c>
      <c r="X112" s="128" t="n">
        <f aca="false">IFERROR(stern!W112/GAMSstern!W112,"")</f>
        <v>1.00000000071034</v>
      </c>
      <c r="Y112" s="128" t="n">
        <f aca="false">IFERROR(stern!X112/GAMSstern!X112,"")</f>
        <v>0.999999999067612</v>
      </c>
      <c r="Z112" s="128" t="n">
        <f aca="false">IFERROR(stern!Y112/GAMSstern!Y112,"")</f>
        <v>1.00000000214773</v>
      </c>
      <c r="AA112" s="128" t="n">
        <f aca="false">IFERROR(stern!Z112/GAMSstern!Z112,"")</f>
        <v>0.999999999580966</v>
      </c>
      <c r="AB112" s="128" t="n">
        <f aca="false">IFERROR(stern!AA112/GAMSstern!AA112,"")</f>
        <v>1.00000000118519</v>
      </c>
      <c r="AC112" s="128" t="n">
        <f aca="false">IFERROR(stern!AB112/GAMSstern!AB112,"")</f>
        <v>1.00000000118519</v>
      </c>
      <c r="AD112" s="128" t="n">
        <f aca="false">IFERROR(stern!AC112/GAMSstern!AC112,"")</f>
        <v>1.00000000118519</v>
      </c>
      <c r="AE112" s="128" t="n">
        <f aca="false">IFERROR(stern!AD112/GAMSstern!AD112,"")</f>
        <v>1.00000000431846</v>
      </c>
      <c r="AF112" s="128" t="n">
        <f aca="false">IFERROR(stern!AE112/GAMSstern!AE112,"")</f>
        <v>0.999995686387876</v>
      </c>
      <c r="AG112" s="128" t="n">
        <f aca="false">IFERROR(stern!AF112/GAMSstern!AF112,"")</f>
        <v>0.999996159792381</v>
      </c>
      <c r="AH112" s="128" t="n">
        <f aca="false">IFERROR(stern!AG112/GAMSstern!AG112,"")</f>
        <v>0.99999658619238</v>
      </c>
      <c r="AI112" s="128" t="n">
        <f aca="false">IFERROR(stern!AH112/GAMSstern!AH112,"")</f>
        <v>0.999996975201276</v>
      </c>
      <c r="AJ112" s="128" t="n">
        <f aca="false">IFERROR(stern!AI112/GAMSstern!AI112,"")</f>
        <v>0.999997331801791</v>
      </c>
      <c r="AK112" s="128" t="n">
        <f aca="false">IFERROR(stern!AJ112/GAMSstern!AJ112,"")</f>
        <v>0.99999765865801</v>
      </c>
      <c r="AL112" s="128" t="n">
        <f aca="false">IFERROR(stern!AK112/GAMSstern!AK112,"")</f>
        <v>0.999997957549679</v>
      </c>
      <c r="AM112" s="128" t="n">
        <f aca="false">IFERROR(stern!AL112/GAMSstern!AL112,"")</f>
        <v>0.99999822989731</v>
      </c>
      <c r="AN112" s="128" t="n">
        <f aca="false">IFERROR(stern!AM112/GAMSstern!AM112,"")</f>
        <v>0.999998477103505</v>
      </c>
      <c r="AO112" s="128" t="n">
        <f aca="false">IFERROR(stern!AN112/GAMSstern!AN112,"")</f>
        <v>0.999998700802482</v>
      </c>
      <c r="AP112" s="128" t="n">
        <f aca="false">IFERROR(stern!AO112/GAMSstern!AO112,"")</f>
        <v>0.999998902552683</v>
      </c>
      <c r="AQ112" s="128" t="n">
        <f aca="false">IFERROR(stern!AP112/GAMSstern!AP112,"")</f>
        <v>0.999999084676621</v>
      </c>
      <c r="AR112" s="128" t="n">
        <f aca="false">IFERROR(stern!AQ112/GAMSstern!AQ112,"")</f>
        <v>0.999999246730768</v>
      </c>
      <c r="AS112" s="128" t="n">
        <f aca="false">IFERROR(stern!AR112/GAMSstern!AR112,"")</f>
        <v>0.999999389522394</v>
      </c>
      <c r="AT112" s="128" t="n">
        <f aca="false">IFERROR(stern!AS112/GAMSstern!AS112,"")</f>
        <v>0.999999511751403</v>
      </c>
      <c r="AU112" s="128" t="n">
        <f aca="false">IFERROR(stern!AT112/GAMSstern!AT112,"")</f>
        <v>0.999999613722272</v>
      </c>
      <c r="AV112" s="128" t="n">
        <f aca="false">IFERROR(stern!AU112/GAMSstern!AU112,"")</f>
        <v>0.999999696364322</v>
      </c>
      <c r="AW112" s="128" t="n">
        <f aca="false">IFERROR(stern!AV112/GAMSstern!AV112,"")</f>
        <v>0.999999762196897</v>
      </c>
      <c r="AX112" s="128" t="n">
        <f aca="false">IFERROR(stern!AW112/GAMSstern!AW112,"")</f>
        <v>0.999999814129917</v>
      </c>
      <c r="AY112" s="128" t="n">
        <f aca="false">IFERROR(stern!AX112/GAMSstern!AX112,"")</f>
        <v>0.999999855526391</v>
      </c>
      <c r="AZ112" s="128" t="n">
        <f aca="false">IFERROR(stern!AY112/GAMSstern!AY112,"")</f>
        <v>0.999999887654115</v>
      </c>
      <c r="BA112" s="128" t="n">
        <f aca="false">IFERROR(stern!AZ112/GAMSstern!AZ112,"")</f>
        <v>0.999999911489826</v>
      </c>
      <c r="BB112" s="128" t="n">
        <f aca="false">IFERROR(stern!BA112/GAMSstern!BA112,"")</f>
        <v>0.999999926931449</v>
      </c>
      <c r="BC112" s="128" t="n">
        <f aca="false">IFERROR(stern!BB112/GAMSstern!BB112,"")</f>
        <v>0.99999994237276</v>
      </c>
      <c r="BD112" s="128" t="n">
        <f aca="false">IFERROR(stern!BC112/GAMSstern!BC112,"")</f>
        <v>0.999999951115813</v>
      </c>
      <c r="BE112" s="128" t="n">
        <f aca="false">IFERROR(stern!BD112/GAMSstern!BD112,"")</f>
        <v>0.999999959093018</v>
      </c>
      <c r="BF112" s="128" t="n">
        <f aca="false">IFERROR(stern!BE112/GAMSstern!BE112,"")</f>
        <v>0.99999996207457</v>
      </c>
      <c r="BG112" s="128" t="n">
        <f aca="false">IFERROR(stern!BF112/GAMSstern!BF112,"")</f>
        <v>0.999999959825789</v>
      </c>
      <c r="BH112" s="128" t="n">
        <f aca="false">IFERROR(stern!BG112/GAMSstern!BG112,"")</f>
        <v>0.999999951916919</v>
      </c>
      <c r="BI112" s="128" t="n">
        <f aca="false">IFERROR(stern!BH112/GAMSstern!BH112,"")</f>
        <v>0.999999936840098</v>
      </c>
      <c r="BJ112" s="128" t="n">
        <f aca="false">IFERROR(stern!BI112/GAMSstern!BI112,"")</f>
        <v>0.999999913965074</v>
      </c>
    </row>
    <row r="113" customFormat="false" ht="12.75" hidden="false" customHeight="false" outlineLevel="0" collapsed="false">
      <c r="A113" s="0" t="str">
        <f aca="false">stern!A113</f>
        <v>Industrial emissions (GTCO2 per year)</v>
      </c>
      <c r="B113" s="0" t="str">
        <f aca="false">GAMSbase!A113</f>
        <v>Industrial Emissions (GTCO2 per year)</v>
      </c>
      <c r="C113" s="128" t="n">
        <f aca="false">IFERROR(stern!B113/GAMSstern!B113,"")</f>
        <v>0.999999999993118</v>
      </c>
      <c r="D113" s="128" t="n">
        <f aca="false">IFERROR(stern!C113/GAMSstern!C113,"")</f>
        <v>0.999977317525617</v>
      </c>
      <c r="E113" s="128" t="n">
        <f aca="false">IFERROR(stern!D113/GAMSstern!D113,"")</f>
        <v>0.99996494217442</v>
      </c>
      <c r="F113" s="128" t="n">
        <f aca="false">IFERROR(stern!E113/GAMSstern!E113,"")</f>
        <v>0.999958182025454</v>
      </c>
      <c r="G113" s="128" t="n">
        <f aca="false">IFERROR(stern!F113/GAMSstern!F113,"")</f>
        <v>0.999954822284978</v>
      </c>
      <c r="H113" s="128" t="n">
        <f aca="false">IFERROR(stern!G113/GAMSstern!G113,"")</f>
        <v>0.999953653339424</v>
      </c>
      <c r="I113" s="128" t="n">
        <f aca="false">IFERROR(stern!H113/GAMSstern!H113,"")</f>
        <v>0.99995394165204</v>
      </c>
      <c r="J113" s="128" t="n">
        <f aca="false">IFERROR(stern!I113/GAMSstern!I113,"")</f>
        <v>0.999955210957907</v>
      </c>
      <c r="K113" s="128" t="n">
        <f aca="false">IFERROR(stern!J113/GAMSstern!J113,"")</f>
        <v>0.999957136488949</v>
      </c>
      <c r="L113" s="128" t="n">
        <f aca="false">IFERROR(stern!K113/GAMSstern!K113,"")</f>
        <v>0.999959488724621</v>
      </c>
      <c r="M113" s="128" t="n">
        <f aca="false">IFERROR(stern!L113/GAMSstern!L113,"")</f>
        <v>0.99996210288218</v>
      </c>
      <c r="N113" s="128" t="n">
        <f aca="false">IFERROR(stern!M113/GAMSstern!M113,"")</f>
        <v>0.999964858162596</v>
      </c>
      <c r="O113" s="128" t="n">
        <f aca="false">IFERROR(stern!N113/GAMSstern!N113,"")</f>
        <v>0.999967659605622</v>
      </c>
      <c r="P113" s="128" t="str">
        <f aca="false">IFERROR(stern!O113/GAMSstern!O113,"")</f>
        <v/>
      </c>
      <c r="Q113" s="128" t="str">
        <f aca="false">IFERROR(stern!P113/GAMSstern!P113,"")</f>
        <v/>
      </c>
      <c r="R113" s="128" t="str">
        <f aca="false">IFERROR(stern!Q113/GAMSstern!Q113,"")</f>
        <v/>
      </c>
      <c r="S113" s="128" t="str">
        <f aca="false">IFERROR(stern!R113/GAMSstern!R113,"")</f>
        <v/>
      </c>
      <c r="T113" s="128" t="str">
        <f aca="false">IFERROR(stern!S113/GAMSstern!S113,"")</f>
        <v/>
      </c>
      <c r="U113" s="128" t="str">
        <f aca="false">IFERROR(stern!T113/GAMSstern!T113,"")</f>
        <v/>
      </c>
      <c r="V113" s="128" t="str">
        <f aca="false">IFERROR(stern!U113/GAMSstern!U113,"")</f>
        <v/>
      </c>
      <c r="W113" s="128" t="str">
        <f aca="false">IFERROR(stern!V113/GAMSstern!V113,"")</f>
        <v/>
      </c>
      <c r="X113" s="128" t="str">
        <f aca="false">IFERROR(stern!W113/GAMSstern!W113,"")</f>
        <v/>
      </c>
      <c r="Y113" s="128" t="str">
        <f aca="false">IFERROR(stern!X113/GAMSstern!X113,"")</f>
        <v/>
      </c>
      <c r="Z113" s="128" t="str">
        <f aca="false">IFERROR(stern!Y113/GAMSstern!Y113,"")</f>
        <v/>
      </c>
      <c r="AA113" s="128" t="str">
        <f aca="false">IFERROR(stern!Z113/GAMSstern!Z113,"")</f>
        <v/>
      </c>
      <c r="AB113" s="128" t="str">
        <f aca="false">IFERROR(stern!AA113/GAMSstern!AA113,"")</f>
        <v/>
      </c>
      <c r="AC113" s="128" t="str">
        <f aca="false">IFERROR(stern!AB113/GAMSstern!AB113,"")</f>
        <v/>
      </c>
      <c r="AD113" s="128" t="str">
        <f aca="false">IFERROR(stern!AC113/GAMSstern!AC113,"")</f>
        <v/>
      </c>
      <c r="AE113" s="128" t="str">
        <f aca="false">IFERROR(stern!AD113/GAMSstern!AD113,"")</f>
        <v/>
      </c>
      <c r="AF113" s="128" t="n">
        <f aca="false">IFERROR(stern!AE113/GAMSstern!AE113,"")</f>
        <v>0.999995687073685</v>
      </c>
      <c r="AG113" s="128" t="n">
        <f aca="false">IFERROR(stern!AF113/GAMSstern!AF113,"")</f>
        <v>0.999996160276221</v>
      </c>
      <c r="AH113" s="128" t="n">
        <f aca="false">IFERROR(stern!AG113/GAMSstern!AG113,"")</f>
        <v>0.999996586536201</v>
      </c>
      <c r="AI113" s="128" t="n">
        <f aca="false">IFERROR(stern!AH113/GAMSstern!AH113,"")</f>
        <v>0.999996975445744</v>
      </c>
      <c r="AJ113" s="128" t="n">
        <f aca="false">IFERROR(stern!AI113/GAMSstern!AI113,"")</f>
        <v>0.999997331972072</v>
      </c>
      <c r="AK113" s="128" t="n">
        <f aca="false">IFERROR(stern!AJ113/GAMSstern!AJ113,"")</f>
        <v>0.999997658777246</v>
      </c>
      <c r="AL113" s="128" t="n">
        <f aca="false">IFERROR(stern!AK113/GAMSstern!AK113,"")</f>
        <v>0.999997957633986</v>
      </c>
      <c r="AM113" s="128" t="n">
        <f aca="false">IFERROR(stern!AL113/GAMSstern!AL113,"")</f>
        <v>0.999998229952821</v>
      </c>
      <c r="AN113" s="128" t="n">
        <f aca="false">IFERROR(stern!AM113/GAMSstern!AM113,"")</f>
        <v>0.999998477142719</v>
      </c>
      <c r="AO113" s="128" t="n">
        <f aca="false">IFERROR(stern!AN113/GAMSstern!AN113,"")</f>
        <v>0.999998700829233</v>
      </c>
      <c r="AP113" s="128" t="n">
        <f aca="false">IFERROR(stern!AO113/GAMSstern!AO113,"")</f>
        <v>0.999998902575803</v>
      </c>
      <c r="AQ113" s="128" t="n">
        <f aca="false">IFERROR(stern!AP113/GAMSstern!AP113,"")</f>
        <v>0.999999084697662</v>
      </c>
      <c r="AR113" s="128" t="n">
        <f aca="false">IFERROR(stern!AQ113/GAMSstern!AQ113,"")</f>
        <v>0.999999246747522</v>
      </c>
      <c r="AS113" s="128" t="n">
        <f aca="false">IFERROR(stern!AR113/GAMSstern!AR113,"")</f>
        <v>0.99999938954233</v>
      </c>
      <c r="AT113" s="128" t="n">
        <f aca="false">IFERROR(stern!AS113/GAMSstern!AS113,"")</f>
        <v>0.999999511770884</v>
      </c>
      <c r="AU113" s="128" t="n">
        <f aca="false">IFERROR(stern!AT113/GAMSstern!AT113,"")</f>
        <v>0.999999613729982</v>
      </c>
      <c r="AV113" s="128" t="n">
        <f aca="false">IFERROR(stern!AU113/GAMSstern!AU113,"")</f>
        <v>0.999999696379896</v>
      </c>
      <c r="AW113" s="128" t="n">
        <f aca="false">IFERROR(stern!AV113/GAMSstern!AV113,"")</f>
        <v>0.999999762202745</v>
      </c>
      <c r="AX113" s="128" t="n">
        <f aca="false">IFERROR(stern!AW113/GAMSstern!AW113,"")</f>
        <v>0.999999814141259</v>
      </c>
      <c r="AY113" s="128" t="n">
        <f aca="false">IFERROR(stern!AX113/GAMSstern!AX113,"")</f>
        <v>0.999999855534957</v>
      </c>
      <c r="AZ113" s="128" t="n">
        <f aca="false">IFERROR(stern!AY113/GAMSstern!AY113,"")</f>
        <v>0.999999887650695</v>
      </c>
      <c r="BA113" s="128" t="n">
        <f aca="false">IFERROR(stern!AZ113/GAMSstern!AZ113,"")</f>
        <v>0.999999911497904</v>
      </c>
      <c r="BB113" s="128" t="n">
        <f aca="false">IFERROR(stern!BA113/GAMSstern!BA113,"")</f>
        <v>0.999999926939638</v>
      </c>
      <c r="BC113" s="128" t="n">
        <f aca="false">IFERROR(stern!BB113/GAMSstern!BB113,"")</f>
        <v>0.999999942423002</v>
      </c>
      <c r="BD113" s="128" t="n">
        <f aca="false">IFERROR(stern!BC113/GAMSstern!BC113,"")</f>
        <v>0.999999951118538</v>
      </c>
      <c r="BE113" s="128" t="n">
        <f aca="false">IFERROR(stern!BD113/GAMSstern!BD113,"")</f>
        <v>0.999999959091768</v>
      </c>
      <c r="BF113" s="128" t="n">
        <f aca="false">IFERROR(stern!BE113/GAMSstern!BE113,"")</f>
        <v>0.999999962072691</v>
      </c>
      <c r="BG113" s="128" t="n">
        <f aca="false">IFERROR(stern!BF113/GAMSstern!BF113,"")</f>
        <v>0.999999959824375</v>
      </c>
      <c r="BH113" s="128" t="n">
        <f aca="false">IFERROR(stern!BG113/GAMSstern!BG113,"")</f>
        <v>0.999999951916721</v>
      </c>
      <c r="BI113" s="128" t="n">
        <f aca="false">IFERROR(stern!BH113/GAMSstern!BH113,"")</f>
        <v>0.999999936839754</v>
      </c>
      <c r="BJ113" s="128" t="n">
        <f aca="false">IFERROR(stern!BI113/GAMSstern!BI113,"")</f>
        <v>0.999999913965522</v>
      </c>
    </row>
    <row r="114" customFormat="false" ht="12.75" hidden="false" customHeight="false" outlineLevel="0" collapsed="false">
      <c r="A114" s="0" t="str">
        <f aca="false">stern!A114</f>
        <v>World emissions intensity (sigma)</v>
      </c>
      <c r="B114" s="0" t="str">
        <f aca="false">GAMSbase!A114</f>
        <v>World Emissions Intensity (sigma)</v>
      </c>
      <c r="C114" s="128" t="n">
        <f aca="false">IFERROR(stern!B114/GAMSstern!B114,"")</f>
        <v>1.00000000011322</v>
      </c>
      <c r="D114" s="128" t="n">
        <f aca="false">IFERROR(stern!C114/GAMSstern!C114,"")</f>
        <v>1.00000000018798</v>
      </c>
      <c r="E114" s="128" t="n">
        <f aca="false">IFERROR(stern!D114/GAMSstern!D114,"")</f>
        <v>0.99999999997666</v>
      </c>
      <c r="F114" s="128" t="n">
        <f aca="false">IFERROR(stern!E114/GAMSstern!E114,"")</f>
        <v>1.00000000017884</v>
      </c>
      <c r="G114" s="128" t="n">
        <f aca="false">IFERROR(stern!F114/GAMSstern!F114,"")</f>
        <v>0.999999999752305</v>
      </c>
      <c r="H114" s="128" t="n">
        <f aca="false">IFERROR(stern!G114/GAMSstern!G114,"")</f>
        <v>1.00000000050003</v>
      </c>
      <c r="I114" s="128" t="n">
        <f aca="false">IFERROR(stern!H114/GAMSstern!H114,"")</f>
        <v>0.999999999865396</v>
      </c>
      <c r="J114" s="128" t="n">
        <f aca="false">IFERROR(stern!I114/GAMSstern!I114,"")</f>
        <v>0.999999999641351</v>
      </c>
      <c r="K114" s="128" t="n">
        <f aca="false">IFERROR(stern!J114/GAMSstern!J114,"")</f>
        <v>1.00000000066544</v>
      </c>
      <c r="L114" s="128" t="n">
        <f aca="false">IFERROR(stern!K114/GAMSstern!K114,"")</f>
        <v>0.999999998885394</v>
      </c>
      <c r="M114" s="128" t="n">
        <f aca="false">IFERROR(stern!L114/GAMSstern!L114,"")</f>
        <v>0.999999998922534</v>
      </c>
      <c r="N114" s="128" t="n">
        <f aca="false">IFERROR(stern!M114/GAMSstern!M114,"")</f>
        <v>1.00000000128977</v>
      </c>
      <c r="O114" s="128" t="n">
        <f aca="false">IFERROR(stern!N114/GAMSstern!N114,"")</f>
        <v>1.00000000440274</v>
      </c>
      <c r="P114" s="128" t="str">
        <f aca="false">IFERROR(stern!O114/GAMSstern!O114,"")</f>
        <v/>
      </c>
      <c r="Q114" s="128" t="str">
        <f aca="false">IFERROR(stern!P114/GAMSstern!P114,"")</f>
        <v/>
      </c>
      <c r="R114" s="128" t="str">
        <f aca="false">IFERROR(stern!Q114/GAMSstern!Q114,"")</f>
        <v/>
      </c>
      <c r="S114" s="128" t="str">
        <f aca="false">IFERROR(stern!R114/GAMSstern!R114,"")</f>
        <v/>
      </c>
      <c r="T114" s="128" t="str">
        <f aca="false">IFERROR(stern!S114/GAMSstern!S114,"")</f>
        <v/>
      </c>
      <c r="U114" s="128" t="str">
        <f aca="false">IFERROR(stern!T114/GAMSstern!T114,"")</f>
        <v/>
      </c>
      <c r="V114" s="128" t="str">
        <f aca="false">IFERROR(stern!U114/GAMSstern!U114,"")</f>
        <v/>
      </c>
      <c r="W114" s="128" t="str">
        <f aca="false">IFERROR(stern!V114/GAMSstern!V114,"")</f>
        <v/>
      </c>
      <c r="X114" s="128" t="str">
        <f aca="false">IFERROR(stern!W114/GAMSstern!W114,"")</f>
        <v/>
      </c>
      <c r="Y114" s="128" t="str">
        <f aca="false">IFERROR(stern!X114/GAMSstern!X114,"")</f>
        <v/>
      </c>
      <c r="Z114" s="128" t="str">
        <f aca="false">IFERROR(stern!Y114/GAMSstern!Y114,"")</f>
        <v/>
      </c>
      <c r="AA114" s="128" t="str">
        <f aca="false">IFERROR(stern!Z114/GAMSstern!Z114,"")</f>
        <v/>
      </c>
      <c r="AB114" s="128" t="str">
        <f aca="false">IFERROR(stern!AA114/GAMSstern!AA114,"")</f>
        <v/>
      </c>
      <c r="AC114" s="128" t="str">
        <f aca="false">IFERROR(stern!AB114/GAMSstern!AB114,"")</f>
        <v/>
      </c>
      <c r="AD114" s="128" t="str">
        <f aca="false">IFERROR(stern!AC114/GAMSstern!AC114,"")</f>
        <v/>
      </c>
      <c r="AE114" s="128" t="str">
        <f aca="false">IFERROR(stern!AD114/GAMSstern!AD114,"")</f>
        <v/>
      </c>
      <c r="AF114" s="128" t="n">
        <f aca="false">IFERROR(stern!AE114/GAMSstern!AE114,"")</f>
        <v>1.00000000105542</v>
      </c>
      <c r="AG114" s="128" t="n">
        <f aca="false">IFERROR(stern!AF114/GAMSstern!AF114,"")</f>
        <v>0.999999998965161</v>
      </c>
      <c r="AH114" s="128" t="n">
        <f aca="false">IFERROR(stern!AG114/GAMSstern!AG114,"")</f>
        <v>0.999999998891621</v>
      </c>
      <c r="AI114" s="128" t="n">
        <f aca="false">IFERROR(stern!AH114/GAMSstern!AH114,"")</f>
        <v>1.00000000193565</v>
      </c>
      <c r="AJ114" s="128" t="n">
        <f aca="false">IFERROR(stern!AI114/GAMSstern!AI114,"")</f>
        <v>0.999999998728237</v>
      </c>
      <c r="AK114" s="128" t="n">
        <f aca="false">IFERROR(stern!AJ114/GAMSstern!AJ114,"")</f>
        <v>1.0000000020206</v>
      </c>
      <c r="AL114" s="128" t="n">
        <f aca="false">IFERROR(stern!AK114/GAMSstern!AK114,"")</f>
        <v>1.00000000043801</v>
      </c>
      <c r="AM114" s="128" t="n">
        <f aca="false">IFERROR(stern!AL114/GAMSstern!AL114,"")</f>
        <v>1.00000000115712</v>
      </c>
      <c r="AN114" s="128" t="n">
        <f aca="false">IFERROR(stern!AM114/GAMSstern!AM114,"")</f>
        <v>1.0000000002942</v>
      </c>
      <c r="AO114" s="128" t="n">
        <f aca="false">IFERROR(stern!AN114/GAMSstern!AN114,"")</f>
        <v>1.00000000042525</v>
      </c>
      <c r="AP114" s="128" t="n">
        <f aca="false">IFERROR(stern!AO114/GAMSstern!AO114,"")</f>
        <v>0.999999998352226</v>
      </c>
      <c r="AQ114" s="128" t="n">
        <f aca="false">IFERROR(stern!AP114/GAMSstern!AP114,"")</f>
        <v>0.999999997489761</v>
      </c>
      <c r="AR114" s="128" t="n">
        <f aca="false">IFERROR(stern!AQ114/GAMSstern!AQ114,"")</f>
        <v>1.00000000544891</v>
      </c>
      <c r="AS114" s="128" t="n">
        <f aca="false">IFERROR(stern!AR114/GAMSstern!AR114,"")</f>
        <v>1.00000000006498</v>
      </c>
      <c r="AT114" s="128" t="n">
        <f aca="false">IFERROR(stern!AS114/GAMSstern!AS114,"")</f>
        <v>1.00000000550268</v>
      </c>
      <c r="AU114" s="128" t="n">
        <f aca="false">IFERROR(stern!AT114/GAMSstern!AT114,"")</f>
        <v>0.999999992507913</v>
      </c>
      <c r="AV114" s="128" t="n">
        <f aca="false">IFERROR(stern!AU114/GAMSstern!AU114,"")</f>
        <v>0.999999987467797</v>
      </c>
      <c r="AW114" s="128" t="n">
        <f aca="false">IFERROR(stern!AV114/GAMSstern!AV114,"")</f>
        <v>0.999999987365608</v>
      </c>
      <c r="AX114" s="128" t="n">
        <f aca="false">IFERROR(stern!AW114/GAMSstern!AW114,"")</f>
        <v>1.00000000108221</v>
      </c>
      <c r="AY114" s="128" t="n">
        <f aca="false">IFERROR(stern!AX114/GAMSstern!AX114,"")</f>
        <v>1.00000000722441</v>
      </c>
      <c r="AZ114" s="128" t="n">
        <f aca="false">IFERROR(stern!AY114/GAMSstern!AY114,"")</f>
        <v>0.999999994909139</v>
      </c>
      <c r="BA114" s="128" t="n">
        <f aca="false">IFERROR(stern!AZ114/GAMSstern!AZ114,"")</f>
        <v>1.00000000004658</v>
      </c>
      <c r="BB114" s="128" t="n">
        <f aca="false">IFERROR(stern!BA114/GAMSstern!BA114,"")</f>
        <v>1.00000001471266</v>
      </c>
      <c r="BC114" s="128" t="n">
        <f aca="false">IFERROR(stern!BB114/GAMSstern!BB114,"")</f>
        <v>1.00000001387514</v>
      </c>
      <c r="BD114" s="128" t="n">
        <f aca="false">IFERROR(stern!BC114/GAMSstern!BC114,"")</f>
        <v>1.00000001545159</v>
      </c>
      <c r="BE114" s="128" t="n">
        <f aca="false">IFERROR(stern!BD114/GAMSstern!BD114,"")</f>
        <v>0.999999998864027</v>
      </c>
      <c r="BF114" s="128" t="n">
        <f aca="false">IFERROR(stern!BE114/GAMSstern!BE114,"")</f>
        <v>0.999999996937728</v>
      </c>
      <c r="BG114" s="128" t="n">
        <f aca="false">IFERROR(stern!BF114/GAMSstern!BF114,"")</f>
        <v>0.999999997659768</v>
      </c>
      <c r="BH114" s="128" t="n">
        <f aca="false">IFERROR(stern!BG114/GAMSstern!BG114,"")</f>
        <v>0.999999998055104</v>
      </c>
      <c r="BI114" s="128" t="n">
        <f aca="false">IFERROR(stern!BH114/GAMSstern!BH114,"")</f>
        <v>0.999999999801862</v>
      </c>
      <c r="BJ114" s="128" t="n">
        <f aca="false">IFERROR(stern!BI114/GAMSstern!BI114,"")</f>
        <v>0.999999999213064</v>
      </c>
    </row>
    <row r="115" customFormat="false" ht="12.75" hidden="false" customHeight="false" outlineLevel="0" collapsed="false">
      <c r="A115" s="0" t="str">
        <f aca="false">stern!A115</f>
        <v>CAPITAL ACCUMULATION</v>
      </c>
      <c r="B115" s="0" t="str">
        <f aca="false">GAMSbase!A115</f>
        <v>* CAPITAL ACCUMULATION</v>
      </c>
      <c r="C115" s="128" t="str">
        <f aca="false">IFERROR(stern!B115/GAMSstern!B115,"")</f>
        <v/>
      </c>
      <c r="D115" s="128" t="str">
        <f aca="false">IFERROR(stern!C115/GAMSstern!C115,"")</f>
        <v/>
      </c>
      <c r="E115" s="128" t="str">
        <f aca="false">IFERROR(stern!D115/GAMSstern!D115,"")</f>
        <v/>
      </c>
      <c r="F115" s="128" t="str">
        <f aca="false">IFERROR(stern!E115/GAMSstern!E115,"")</f>
        <v/>
      </c>
      <c r="G115" s="128" t="str">
        <f aca="false">IFERROR(stern!F115/GAMSstern!F115,"")</f>
        <v/>
      </c>
      <c r="H115" s="128" t="str">
        <f aca="false">IFERROR(stern!G115/GAMSstern!G115,"")</f>
        <v/>
      </c>
      <c r="I115" s="128" t="str">
        <f aca="false">IFERROR(stern!H115/GAMSstern!H115,"")</f>
        <v/>
      </c>
      <c r="J115" s="128" t="str">
        <f aca="false">IFERROR(stern!I115/GAMSstern!I115,"")</f>
        <v/>
      </c>
      <c r="K115" s="128" t="str">
        <f aca="false">IFERROR(stern!J115/GAMSstern!J115,"")</f>
        <v/>
      </c>
      <c r="L115" s="128" t="str">
        <f aca="false">IFERROR(stern!K115/GAMSstern!K115,"")</f>
        <v/>
      </c>
      <c r="M115" s="128" t="str">
        <f aca="false">IFERROR(stern!L115/GAMSstern!L115,"")</f>
        <v/>
      </c>
      <c r="N115" s="128" t="str">
        <f aca="false">IFERROR(stern!M115/GAMSstern!M115,"")</f>
        <v/>
      </c>
      <c r="O115" s="128" t="str">
        <f aca="false">IFERROR(stern!N115/GAMSstern!N115,"")</f>
        <v/>
      </c>
      <c r="P115" s="128" t="str">
        <f aca="false">IFERROR(stern!O115/GAMSstern!O115,"")</f>
        <v/>
      </c>
      <c r="Q115" s="128" t="str">
        <f aca="false">IFERROR(stern!P115/GAMSstern!P115,"")</f>
        <v/>
      </c>
      <c r="R115" s="128" t="str">
        <f aca="false">IFERROR(stern!Q115/GAMSstern!Q115,"")</f>
        <v/>
      </c>
      <c r="S115" s="128" t="str">
        <f aca="false">IFERROR(stern!R115/GAMSstern!R115,"")</f>
        <v/>
      </c>
      <c r="T115" s="128" t="str">
        <f aca="false">IFERROR(stern!S115/GAMSstern!S115,"")</f>
        <v/>
      </c>
      <c r="U115" s="128" t="str">
        <f aca="false">IFERROR(stern!T115/GAMSstern!T115,"")</f>
        <v/>
      </c>
      <c r="V115" s="128" t="str">
        <f aca="false">IFERROR(stern!U115/GAMSstern!U115,"")</f>
        <v/>
      </c>
      <c r="W115" s="128" t="str">
        <f aca="false">IFERROR(stern!V115/GAMSstern!V115,"")</f>
        <v/>
      </c>
      <c r="X115" s="128" t="str">
        <f aca="false">IFERROR(stern!W115/GAMSstern!W115,"")</f>
        <v/>
      </c>
      <c r="Y115" s="128" t="str">
        <f aca="false">IFERROR(stern!X115/GAMSstern!X115,"")</f>
        <v/>
      </c>
      <c r="Z115" s="128" t="str">
        <f aca="false">IFERROR(stern!Y115/GAMSstern!Y115,"")</f>
        <v/>
      </c>
      <c r="AA115" s="128" t="str">
        <f aca="false">IFERROR(stern!Z115/GAMSstern!Z115,"")</f>
        <v/>
      </c>
      <c r="AB115" s="128" t="str">
        <f aca="false">IFERROR(stern!AA115/GAMSstern!AA115,"")</f>
        <v/>
      </c>
      <c r="AC115" s="128" t="str">
        <f aca="false">IFERROR(stern!AB115/GAMSstern!AB115,"")</f>
        <v/>
      </c>
      <c r="AD115" s="128" t="str">
        <f aca="false">IFERROR(stern!AC115/GAMSstern!AC115,"")</f>
        <v/>
      </c>
      <c r="AE115" s="128" t="str">
        <f aca="false">IFERROR(stern!AD115/GAMSstern!AD115,"")</f>
        <v/>
      </c>
      <c r="AF115" s="128" t="str">
        <f aca="false">IFERROR(stern!AE115/GAMSstern!AE115,"")</f>
        <v/>
      </c>
      <c r="AG115" s="128" t="str">
        <f aca="false">IFERROR(stern!AF115/GAMSstern!AF115,"")</f>
        <v/>
      </c>
      <c r="AH115" s="128" t="str">
        <f aca="false">IFERROR(stern!AG115/GAMSstern!AG115,"")</f>
        <v/>
      </c>
      <c r="AI115" s="128" t="str">
        <f aca="false">IFERROR(stern!AH115/GAMSstern!AH115,"")</f>
        <v/>
      </c>
      <c r="AJ115" s="128" t="str">
        <f aca="false">IFERROR(stern!AI115/GAMSstern!AI115,"")</f>
        <v/>
      </c>
      <c r="AK115" s="128" t="str">
        <f aca="false">IFERROR(stern!AJ115/GAMSstern!AJ115,"")</f>
        <v/>
      </c>
      <c r="AL115" s="128" t="str">
        <f aca="false">IFERROR(stern!AK115/GAMSstern!AK115,"")</f>
        <v/>
      </c>
      <c r="AM115" s="128" t="str">
        <f aca="false">IFERROR(stern!AL115/GAMSstern!AL115,"")</f>
        <v/>
      </c>
      <c r="AN115" s="128" t="str">
        <f aca="false">IFERROR(stern!AM115/GAMSstern!AM115,"")</f>
        <v/>
      </c>
      <c r="AO115" s="128" t="str">
        <f aca="false">IFERROR(stern!AN115/GAMSstern!AN115,"")</f>
        <v/>
      </c>
      <c r="AP115" s="128" t="str">
        <f aca="false">IFERROR(stern!AO115/GAMSstern!AO115,"")</f>
        <v/>
      </c>
      <c r="AQ115" s="128" t="str">
        <f aca="false">IFERROR(stern!AP115/GAMSstern!AP115,"")</f>
        <v/>
      </c>
      <c r="AR115" s="128" t="str">
        <f aca="false">IFERROR(stern!AQ115/GAMSstern!AQ115,"")</f>
        <v/>
      </c>
      <c r="AS115" s="128" t="str">
        <f aca="false">IFERROR(stern!AR115/GAMSstern!AR115,"")</f>
        <v/>
      </c>
      <c r="AT115" s="128" t="str">
        <f aca="false">IFERROR(stern!AS115/GAMSstern!AS115,"")</f>
        <v/>
      </c>
      <c r="AU115" s="128" t="str">
        <f aca="false">IFERROR(stern!AT115/GAMSstern!AT115,"")</f>
        <v/>
      </c>
      <c r="AV115" s="128" t="str">
        <f aca="false">IFERROR(stern!AU115/GAMSstern!AU115,"")</f>
        <v/>
      </c>
      <c r="AW115" s="128" t="str">
        <f aca="false">IFERROR(stern!AV115/GAMSstern!AV115,"")</f>
        <v/>
      </c>
      <c r="AX115" s="128" t="str">
        <f aca="false">IFERROR(stern!AW115/GAMSstern!AW115,"")</f>
        <v/>
      </c>
      <c r="AY115" s="128" t="str">
        <f aca="false">IFERROR(stern!AX115/GAMSstern!AX115,"")</f>
        <v/>
      </c>
      <c r="AZ115" s="128" t="str">
        <f aca="false">IFERROR(stern!AY115/GAMSstern!AY115,"")</f>
        <v/>
      </c>
      <c r="BA115" s="128" t="str">
        <f aca="false">IFERROR(stern!AZ115/GAMSstern!AZ115,"")</f>
        <v/>
      </c>
      <c r="BB115" s="128" t="str">
        <f aca="false">IFERROR(stern!BA115/GAMSstern!BA115,"")</f>
        <v/>
      </c>
      <c r="BC115" s="128" t="str">
        <f aca="false">IFERROR(stern!BB115/GAMSstern!BB115,"")</f>
        <v/>
      </c>
      <c r="BD115" s="128" t="str">
        <f aca="false">IFERROR(stern!BC115/GAMSstern!BC115,"")</f>
        <v/>
      </c>
      <c r="BE115" s="128" t="str">
        <f aca="false">IFERROR(stern!BD115/GAMSstern!BD115,"")</f>
        <v/>
      </c>
      <c r="BF115" s="128" t="str">
        <f aca="false">IFERROR(stern!BE115/GAMSstern!BE115,"")</f>
        <v/>
      </c>
      <c r="BG115" s="128" t="str">
        <f aca="false">IFERROR(stern!BF115/GAMSstern!BF115,"")</f>
        <v/>
      </c>
      <c r="BH115" s="128" t="str">
        <f aca="false">IFERROR(stern!BG115/GAMSstern!BG115,"")</f>
        <v/>
      </c>
      <c r="BI115" s="128" t="str">
        <f aca="false">IFERROR(stern!BH115/GAMSstern!BH115,"")</f>
        <v/>
      </c>
      <c r="BJ115" s="128" t="str">
        <f aca="false">IFERROR(stern!BI115/GAMSstern!BI115,"")</f>
        <v/>
      </c>
    </row>
    <row r="116" customFormat="false" ht="12.75" hidden="false" customHeight="false" outlineLevel="0" collapsed="false">
      <c r="A116" s="0" t="str">
        <f aca="false">stern!A116</f>
        <v>Gross investment ($trill per year, 2005$)</v>
      </c>
      <c r="B116" s="0" t="str">
        <f aca="false">GAMSbase!A116</f>
        <v>Gross Investment (trillion 2005USD per year)</v>
      </c>
      <c r="C116" s="128" t="n">
        <f aca="false">IFERROR(stern!B116/GAMSstern!B116,"")</f>
        <v>0.999868390226323</v>
      </c>
      <c r="D116" s="128" t="n">
        <f aca="false">IFERROR(stern!C116/GAMSstern!C116,"")</f>
        <v>0.999847878425509</v>
      </c>
      <c r="E116" s="128" t="n">
        <f aca="false">IFERROR(stern!D116/GAMSstern!D116,"")</f>
        <v>0.999839655043686</v>
      </c>
      <c r="F116" s="128" t="n">
        <f aca="false">IFERROR(stern!E116/GAMSstern!E116,"")</f>
        <v>0.999838433933308</v>
      </c>
      <c r="G116" s="128" t="n">
        <f aca="false">IFERROR(stern!F116/GAMSstern!F116,"")</f>
        <v>0.999841558647307</v>
      </c>
      <c r="H116" s="128" t="n">
        <f aca="false">IFERROR(stern!G116/GAMSstern!G116,"")</f>
        <v>0.999847482221419</v>
      </c>
      <c r="I116" s="128" t="n">
        <f aca="false">IFERROR(stern!H116/GAMSstern!H116,"")</f>
        <v>0.999855211662427</v>
      </c>
      <c r="J116" s="128" t="n">
        <f aca="false">IFERROR(stern!I116/GAMSstern!I116,"")</f>
        <v>0.999864068440633</v>
      </c>
      <c r="K116" s="128" t="n">
        <f aca="false">IFERROR(stern!J116/GAMSstern!J116,"")</f>
        <v>0.999873569820743</v>
      </c>
      <c r="L116" s="128" t="n">
        <f aca="false">IFERROR(stern!K116/GAMSstern!K116,"")</f>
        <v>0.999883364412256</v>
      </c>
      <c r="M116" s="128" t="n">
        <f aca="false">IFERROR(stern!L116/GAMSstern!L116,"")</f>
        <v>0.999893194277746</v>
      </c>
      <c r="N116" s="128" t="n">
        <f aca="false">IFERROR(stern!M116/GAMSstern!M116,"")</f>
        <v>0.999902868589948</v>
      </c>
      <c r="O116" s="128" t="n">
        <f aca="false">IFERROR(stern!N116/GAMSstern!N116,"")</f>
        <v>0.999912248009974</v>
      </c>
      <c r="P116" s="128" t="n">
        <f aca="false">IFERROR(stern!O116/GAMSstern!O116,"")</f>
        <v>0.999921393559028</v>
      </c>
      <c r="Q116" s="128" t="n">
        <f aca="false">IFERROR(stern!P116/GAMSstern!P116,"")</f>
        <v>0.999930005603027</v>
      </c>
      <c r="R116" s="128" t="n">
        <f aca="false">IFERROR(stern!Q116/GAMSstern!Q116,"")</f>
        <v>0.999937948112643</v>
      </c>
      <c r="S116" s="128" t="n">
        <f aca="false">IFERROR(stern!R116/GAMSstern!R116,"")</f>
        <v>0.999945168050003</v>
      </c>
      <c r="T116" s="128" t="n">
        <f aca="false">IFERROR(stern!S116/GAMSstern!S116,"")</f>
        <v>0.999951657633044</v>
      </c>
      <c r="U116" s="128" t="n">
        <f aca="false">IFERROR(stern!T116/GAMSstern!T116,"")</f>
        <v>0.999957439963496</v>
      </c>
      <c r="V116" s="128" t="n">
        <f aca="false">IFERROR(stern!U116/GAMSstern!U116,"")</f>
        <v>0.999962583595681</v>
      </c>
      <c r="W116" s="128" t="n">
        <f aca="false">IFERROR(stern!V116/GAMSstern!V116,"")</f>
        <v>0.999967131166588</v>
      </c>
      <c r="X116" s="128" t="n">
        <f aca="false">IFERROR(stern!W116/GAMSstern!W116,"")</f>
        <v>0.999971131041187</v>
      </c>
      <c r="Y116" s="128" t="n">
        <f aca="false">IFERROR(stern!X116/GAMSstern!X116,"")</f>
        <v>0.999974634741466</v>
      </c>
      <c r="Z116" s="128" t="n">
        <f aca="false">IFERROR(stern!Y116/GAMSstern!Y116,"")</f>
        <v>0.999977693692798</v>
      </c>
      <c r="AA116" s="128" t="n">
        <f aca="false">IFERROR(stern!Z116/GAMSstern!Z116,"")</f>
        <v>0.999980357878846</v>
      </c>
      <c r="AB116" s="128" t="n">
        <f aca="false">IFERROR(stern!AA116/GAMSstern!AA116,"")</f>
        <v>0.999982673431092</v>
      </c>
      <c r="AC116" s="128" t="n">
        <f aca="false">IFERROR(stern!AB116/GAMSstern!AB116,"")</f>
        <v>0.999984683379363</v>
      </c>
      <c r="AD116" s="128" t="n">
        <f aca="false">IFERROR(stern!AC116/GAMSstern!AC116,"")</f>
        <v>0.999986426773912</v>
      </c>
      <c r="AE116" s="128" t="n">
        <f aca="false">IFERROR(stern!AD116/GAMSstern!AD116,"")</f>
        <v>0.999987938332185</v>
      </c>
      <c r="AF116" s="128" t="n">
        <f aca="false">IFERROR(stern!AE116/GAMSstern!AE116,"")</f>
        <v>0.999989212208744</v>
      </c>
      <c r="AG116" s="128" t="n">
        <f aca="false">IFERROR(stern!AF116/GAMSstern!AF116,"")</f>
        <v>0.999990436121568</v>
      </c>
      <c r="AH116" s="128" t="n">
        <f aca="false">IFERROR(stern!AG116/GAMSstern!AG116,"")</f>
        <v>0.999991576862544</v>
      </c>
      <c r="AI116" s="128" t="n">
        <f aca="false">IFERROR(stern!AH116/GAMSstern!AH116,"")</f>
        <v>0.999992630833828</v>
      </c>
      <c r="AJ116" s="128" t="n">
        <f aca="false">IFERROR(stern!AI116/GAMSstern!AI116,"")</f>
        <v>0.999993596813042</v>
      </c>
      <c r="AK116" s="128" t="n">
        <f aca="false">IFERROR(stern!AJ116/GAMSstern!AJ116,"")</f>
        <v>0.999994476784817</v>
      </c>
      <c r="AL116" s="128" t="n">
        <f aca="false">IFERROR(stern!AK116/GAMSstern!AK116,"")</f>
        <v>0.999995273859503</v>
      </c>
      <c r="AM116" s="128" t="n">
        <f aca="false">IFERROR(stern!AL116/GAMSstern!AL116,"")</f>
        <v>0.999995992707294</v>
      </c>
      <c r="AN116" s="128" t="n">
        <f aca="false">IFERROR(stern!AM116/GAMSstern!AM116,"")</f>
        <v>0.99999663974635</v>
      </c>
      <c r="AO116" s="128" t="n">
        <f aca="false">IFERROR(stern!AN116/GAMSstern!AN116,"")</f>
        <v>0.999997220676935</v>
      </c>
      <c r="AP116" s="128" t="n">
        <f aca="false">IFERROR(stern!AO116/GAMSstern!AO116,"")</f>
        <v>0.999997742051877</v>
      </c>
      <c r="AQ116" s="128" t="n">
        <f aca="false">IFERROR(stern!AP116/GAMSstern!AP116,"")</f>
        <v>0.999998199786414</v>
      </c>
      <c r="AR116" s="128" t="n">
        <f aca="false">IFERROR(stern!AQ116/GAMSstern!AQ116,"")</f>
        <v>0.999998587636435</v>
      </c>
      <c r="AS116" s="128" t="n">
        <f aca="false">IFERROR(stern!AR116/GAMSstern!AR116,"")</f>
        <v>0.999998904950741</v>
      </c>
      <c r="AT116" s="128" t="n">
        <f aca="false">IFERROR(stern!AS116/GAMSstern!AS116,"")</f>
        <v>0.999999157217112</v>
      </c>
      <c r="AU116" s="128" t="n">
        <f aca="false">IFERROR(stern!AT116/GAMSstern!AT116,"")</f>
        <v>0.999999353026288</v>
      </c>
      <c r="AV116" s="128" t="n">
        <f aca="false">IFERROR(stern!AU116/GAMSstern!AU116,"")</f>
        <v>0.999999502481361</v>
      </c>
      <c r="AW116" s="128" t="n">
        <f aca="false">IFERROR(stern!AV116/GAMSstern!AV116,"")</f>
        <v>0.999999614853639</v>
      </c>
      <c r="AX116" s="128" t="n">
        <f aca="false">IFERROR(stern!AW116/GAMSstern!AW116,"")</f>
        <v>0.999999698911412</v>
      </c>
      <c r="AY116" s="128" t="n">
        <f aca="false">IFERROR(stern!AX116/GAMSstern!AX116,"")</f>
        <v>0.999999762162263</v>
      </c>
      <c r="AZ116" s="128" t="n">
        <f aca="false">IFERROR(stern!AY116/GAMSstern!AY116,"")</f>
        <v>0.999999809874916</v>
      </c>
      <c r="BA116" s="128" t="n">
        <f aca="false">IFERROR(stern!AZ116/GAMSstern!AZ116,"")</f>
        <v>0.999999845234874</v>
      </c>
      <c r="BB116" s="128" t="n">
        <f aca="false">IFERROR(stern!BA116/GAMSstern!BA116,"")</f>
        <v>0.999999872035234</v>
      </c>
      <c r="BC116" s="128" t="n">
        <f aca="false">IFERROR(stern!BB116/GAMSstern!BB116,"")</f>
        <v>0.999999890447295</v>
      </c>
      <c r="BD116" s="128" t="n">
        <f aca="false">IFERROR(stern!BC116/GAMSstern!BC116,"")</f>
        <v>0.99999989675256</v>
      </c>
      <c r="BE116" s="128" t="n">
        <f aca="false">IFERROR(stern!BD116/GAMSstern!BD116,"")</f>
        <v>0.999999886989333</v>
      </c>
      <c r="BF116" s="128" t="n">
        <f aca="false">IFERROR(stern!BE116/GAMSstern!BE116,"")</f>
        <v>0.999999856945607</v>
      </c>
      <c r="BG116" s="128" t="n">
        <f aca="false">IFERROR(stern!BF116/GAMSstern!BF116,"")</f>
        <v>0.999999802506409</v>
      </c>
      <c r="BH116" s="128" t="n">
        <f aca="false">IFERROR(stern!BG116/GAMSstern!BG116,"")</f>
        <v>0.999999720207607</v>
      </c>
      <c r="BI116" s="128" t="n">
        <f aca="false">IFERROR(stern!BH116/GAMSstern!BH116,"")</f>
        <v>0.999999607760943</v>
      </c>
      <c r="BJ116" s="128" t="n">
        <f aca="false">IFERROR(stern!BI116/GAMSstern!BI116,"")</f>
        <v>0.999999464260834</v>
      </c>
    </row>
    <row r="117" customFormat="false" ht="12.75" hidden="false" customHeight="false" outlineLevel="0" collapsed="false">
      <c r="A117" s="0" t="str">
        <f aca="false">stern!A117</f>
        <v>Capital ($trill, 2005$)</v>
      </c>
      <c r="B117" s="0" t="str">
        <f aca="false">GAMSbase!A117</f>
        <v>Capital (trillion 2005USD per year)</v>
      </c>
      <c r="C117" s="128" t="n">
        <f aca="false">IFERROR(stern!B117/GAMSstern!B117,"")</f>
        <v>1</v>
      </c>
      <c r="D117" s="128" t="n">
        <f aca="false">IFERROR(stern!C117/GAMSstern!C117,"")</f>
        <v>0.999924393437446</v>
      </c>
      <c r="E117" s="128" t="n">
        <f aca="false">IFERROR(stern!D117/GAMSstern!D117,"")</f>
        <v>0.999883145284346</v>
      </c>
      <c r="F117" s="128" t="n">
        <f aca="false">IFERROR(stern!E117/GAMSstern!E117,"")</f>
        <v>0.99986061377048</v>
      </c>
      <c r="G117" s="128" t="n">
        <f aca="false">IFERROR(stern!F117/GAMSstern!F117,"")</f>
        <v>0.999849415866025</v>
      </c>
      <c r="H117" s="128" t="n">
        <f aca="false">IFERROR(stern!G117/GAMSstern!G117,"")</f>
        <v>0.999845518899901</v>
      </c>
      <c r="I117" s="128" t="n">
        <f aca="false">IFERROR(stern!H117/GAMSstern!H117,"")</f>
        <v>0.999846480021187</v>
      </c>
      <c r="J117" s="128" t="n">
        <f aca="false">IFERROR(stern!I117/GAMSstern!I117,"")</f>
        <v>0.999850710983184</v>
      </c>
      <c r="K117" s="128" t="n">
        <f aca="false">IFERROR(stern!J117/GAMSstern!J117,"")</f>
        <v>0.999857128656525</v>
      </c>
      <c r="L117" s="128" t="n">
        <f aca="false">IFERROR(stern!K117/GAMSstern!K117,"")</f>
        <v>0.999864969586931</v>
      </c>
      <c r="M117" s="128" t="n">
        <f aca="false">IFERROR(stern!L117/GAMSstern!L117,"")</f>
        <v>0.999873683125242</v>
      </c>
      <c r="N117" s="128" t="n">
        <f aca="false">IFERROR(stern!M117/GAMSstern!M117,"")</f>
        <v>0.999882865932616</v>
      </c>
      <c r="O117" s="128" t="n">
        <f aca="false">IFERROR(stern!N117/GAMSstern!N117,"")</f>
        <v>0.999892218656879</v>
      </c>
      <c r="P117" s="128" t="n">
        <f aca="false">IFERROR(stern!O117/GAMSstern!O117,"")</f>
        <v>0.999901516996802</v>
      </c>
      <c r="Q117" s="128" t="n">
        <f aca="false">IFERROR(stern!P117/GAMSstern!P117,"")</f>
        <v>0.99991071914176</v>
      </c>
      <c r="R117" s="128" t="n">
        <f aca="false">IFERROR(stern!Q117/GAMSstern!Q117,"")</f>
        <v>0.999919622888556</v>
      </c>
      <c r="S117" s="128" t="n">
        <f aca="false">IFERROR(stern!R117/GAMSstern!R117,"")</f>
        <v>0.99992805478958</v>
      </c>
      <c r="T117" s="128" t="n">
        <f aca="false">IFERROR(stern!S117/GAMSstern!S117,"")</f>
        <v>0.999935901334604</v>
      </c>
      <c r="U117" s="128" t="n">
        <f aca="false">IFERROR(stern!T117/GAMSstern!T117,"")</f>
        <v>0.999943100014452</v>
      </c>
      <c r="V117" s="128" t="n">
        <f aca="false">IFERROR(stern!U117/GAMSstern!U117,"")</f>
        <v>0.999949628603729</v>
      </c>
      <c r="W117" s="128" t="n">
        <f aca="false">IFERROR(stern!V117/GAMSstern!V117,"")</f>
        <v>0.999955506680739</v>
      </c>
      <c r="X117" s="128" t="n">
        <f aca="false">IFERROR(stern!W117/GAMSstern!W117,"")</f>
        <v>0.99996076389936</v>
      </c>
      <c r="Y117" s="128" t="n">
        <f aca="false">IFERROR(stern!X117/GAMSstern!X117,"")</f>
        <v>0.999965437879519</v>
      </c>
      <c r="Z117" s="128" t="n">
        <f aca="false">IFERROR(stern!Y117/GAMSstern!Y117,"")</f>
        <v>0.999969571964768</v>
      </c>
      <c r="AA117" s="128" t="n">
        <f aca="false">IFERROR(stern!Z117/GAMSstern!Z117,"")</f>
        <v>0.999973212589039</v>
      </c>
      <c r="AB117" s="128" t="n">
        <f aca="false">IFERROR(stern!AA117/GAMSstern!AA117,"")</f>
        <v>0.99997640727505</v>
      </c>
      <c r="AC117" s="128" t="n">
        <f aca="false">IFERROR(stern!AB117/GAMSstern!AB117,"")</f>
        <v>0.999979202493921</v>
      </c>
      <c r="AD117" s="128" t="n">
        <f aca="false">IFERROR(stern!AC117/GAMSstern!AC117,"")</f>
        <v>0.999981642856091</v>
      </c>
      <c r="AE117" s="128" t="n">
        <f aca="false">IFERROR(stern!AD117/GAMSstern!AD117,"")</f>
        <v>0.999983770302894</v>
      </c>
      <c r="AF117" s="128" t="n">
        <f aca="false">IFERROR(stern!AE117/GAMSstern!AE117,"")</f>
        <v>0.999985623534708</v>
      </c>
      <c r="AG117" s="128" t="n">
        <f aca="false">IFERROR(stern!AF117/GAMSstern!AF117,"")</f>
        <v>0.999987200860496</v>
      </c>
      <c r="AH117" s="128" t="n">
        <f aca="false">IFERROR(stern!AG117/GAMSstern!AG117,"")</f>
        <v>0.999988621715422</v>
      </c>
      <c r="AI117" s="128" t="n">
        <f aca="false">IFERROR(stern!AH117/GAMSstern!AH117,"")</f>
        <v>0.999989918065186</v>
      </c>
      <c r="AJ117" s="128" t="n">
        <f aca="false">IFERROR(stern!AI117/GAMSstern!AI117,"")</f>
        <v>0.999991106477433</v>
      </c>
      <c r="AK117" s="128" t="n">
        <f aca="false">IFERROR(stern!AJ117/GAMSstern!AJ117,"")</f>
        <v>0.999992195822898</v>
      </c>
      <c r="AL117" s="128" t="n">
        <f aca="false">IFERROR(stern!AK117/GAMSstern!AK117,"")</f>
        <v>0.999993192008252</v>
      </c>
      <c r="AM117" s="128" t="n">
        <f aca="false">IFERROR(stern!AL117/GAMSstern!AL117,"")</f>
        <v>0.999994099737978</v>
      </c>
      <c r="AN117" s="128" t="n">
        <f aca="false">IFERROR(stern!AM117/GAMSstern!AM117,"")</f>
        <v>0.999994923700559</v>
      </c>
      <c r="AO117" s="128" t="n">
        <f aca="false">IFERROR(stern!AN117/GAMSstern!AN117,"")</f>
        <v>0.999995669318087</v>
      </c>
      <c r="AP117" s="128" t="n">
        <f aca="false">IFERROR(stern!AO117/GAMSstern!AO117,"")</f>
        <v>0.999996342097277</v>
      </c>
      <c r="AQ117" s="128" t="n">
        <f aca="false">IFERROR(stern!AP117/GAMSstern!AP117,"")</f>
        <v>0.999996948466726</v>
      </c>
      <c r="AR117" s="128" t="n">
        <f aca="false">IFERROR(stern!AQ117/GAMSstern!AQ117,"")</f>
        <v>0.999997489876254</v>
      </c>
      <c r="AS117" s="128" t="n">
        <f aca="false">IFERROR(stern!AR117/GAMSstern!AR117,"")</f>
        <v>0.999997964152411</v>
      </c>
      <c r="AT117" s="128" t="n">
        <f aca="false">IFERROR(stern!AS117/GAMSstern!AS117,"")</f>
        <v>0.999998369946039</v>
      </c>
      <c r="AU117" s="128" t="n">
        <f aca="false">IFERROR(stern!AT117/GAMSstern!AT117,"")</f>
        <v>0.999998708954536</v>
      </c>
      <c r="AV117" s="128" t="n">
        <f aca="false">IFERROR(stern!AU117/GAMSstern!AU117,"")</f>
        <v>0.99999898587102</v>
      </c>
      <c r="AW117" s="128" t="n">
        <f aca="false">IFERROR(stern!AV117/GAMSstern!AV117,"")</f>
        <v>0.999999207693341</v>
      </c>
      <c r="AX117" s="128" t="n">
        <f aca="false">IFERROR(stern!AW117/GAMSstern!AW117,"")</f>
        <v>0.999999382351611</v>
      </c>
      <c r="AY117" s="128" t="n">
        <f aca="false">IFERROR(stern!AX117/GAMSstern!AX117,"")</f>
        <v>0.999999518087658</v>
      </c>
      <c r="AZ117" s="128" t="n">
        <f aca="false">IFERROR(stern!AY117/GAMSstern!AY117,"")</f>
        <v>0.999999622787063</v>
      </c>
      <c r="BA117" s="128" t="n">
        <f aca="false">IFERROR(stern!AZ117/GAMSstern!AZ117,"")</f>
        <v>0.999999703183157</v>
      </c>
      <c r="BB117" s="128" t="n">
        <f aca="false">IFERROR(stern!BA117/GAMSstern!BA117,"")</f>
        <v>0.99999975857621</v>
      </c>
      <c r="BC117" s="128" t="n">
        <f aca="false">IFERROR(stern!BB117/GAMSstern!BB117,"")</f>
        <v>0.999999803929885</v>
      </c>
      <c r="BD117" s="128" t="n">
        <f aca="false">IFERROR(stern!BC117/GAMSstern!BC117,"")</f>
        <v>0.999999839120117</v>
      </c>
      <c r="BE117" s="128" t="n">
        <f aca="false">IFERROR(stern!BD117/GAMSstern!BD117,"")</f>
        <v>0.999999862845741</v>
      </c>
      <c r="BF117" s="128" t="n">
        <f aca="false">IFERROR(stern!BE117/GAMSstern!BE117,"")</f>
        <v>0.999999872867211</v>
      </c>
      <c r="BG117" s="128" t="n">
        <f aca="false">IFERROR(stern!BF117/GAMSstern!BF117,"")</f>
        <v>0.999999866221904</v>
      </c>
      <c r="BH117" s="128" t="n">
        <f aca="false">IFERROR(stern!BG117/GAMSstern!BG117,"")</f>
        <v>0.999999839533418</v>
      </c>
      <c r="BI117" s="128" t="n">
        <f aca="false">IFERROR(stern!BH117/GAMSstern!BH117,"")</f>
        <v>0.999999789444469</v>
      </c>
      <c r="BJ117" s="128" t="n">
        <f aca="false">IFERROR(stern!BI117/GAMSstern!BI117,"")</f>
        <v>0.999999713098188</v>
      </c>
    </row>
    <row r="118" customFormat="false" ht="12.75" hidden="false" customHeight="false" outlineLevel="0" collapsed="false">
      <c r="A118" s="0" t="str">
        <f aca="false">stern!A118</f>
        <v>DISCOUNT RATES</v>
      </c>
      <c r="B118" s="0" t="str">
        <f aca="false">GAMSbase!A118</f>
        <v>* DISCOUNT RATES</v>
      </c>
      <c r="C118" s="128" t="str">
        <f aca="false">IFERROR(stern!B118/GAMSstern!B118,"")</f>
        <v/>
      </c>
      <c r="D118" s="128" t="str">
        <f aca="false">IFERROR(stern!C118/GAMSstern!C118,"")</f>
        <v/>
      </c>
      <c r="E118" s="128" t="str">
        <f aca="false">IFERROR(stern!D118/GAMSstern!D118,"")</f>
        <v/>
      </c>
      <c r="F118" s="128" t="str">
        <f aca="false">IFERROR(stern!E118/GAMSstern!E118,"")</f>
        <v/>
      </c>
      <c r="G118" s="128" t="str">
        <f aca="false">IFERROR(stern!F118/GAMSstern!F118,"")</f>
        <v/>
      </c>
      <c r="H118" s="128" t="str">
        <f aca="false">IFERROR(stern!G118/GAMSstern!G118,"")</f>
        <v/>
      </c>
      <c r="I118" s="128" t="str">
        <f aca="false">IFERROR(stern!H118/GAMSstern!H118,"")</f>
        <v/>
      </c>
      <c r="J118" s="128" t="str">
        <f aca="false">IFERROR(stern!I118/GAMSstern!I118,"")</f>
        <v/>
      </c>
      <c r="K118" s="128" t="str">
        <f aca="false">IFERROR(stern!J118/GAMSstern!J118,"")</f>
        <v/>
      </c>
      <c r="L118" s="128" t="str">
        <f aca="false">IFERROR(stern!K118/GAMSstern!K118,"")</f>
        <v/>
      </c>
      <c r="M118" s="128" t="str">
        <f aca="false">IFERROR(stern!L118/GAMSstern!L118,"")</f>
        <v/>
      </c>
      <c r="N118" s="128" t="str">
        <f aca="false">IFERROR(stern!M118/GAMSstern!M118,"")</f>
        <v/>
      </c>
      <c r="O118" s="128" t="str">
        <f aca="false">IFERROR(stern!N118/GAMSstern!N118,"")</f>
        <v/>
      </c>
      <c r="P118" s="128" t="str">
        <f aca="false">IFERROR(stern!O118/GAMSstern!O118,"")</f>
        <v/>
      </c>
      <c r="Q118" s="128" t="str">
        <f aca="false">IFERROR(stern!P118/GAMSstern!P118,"")</f>
        <v/>
      </c>
      <c r="R118" s="128" t="str">
        <f aca="false">IFERROR(stern!Q118/GAMSstern!Q118,"")</f>
        <v/>
      </c>
      <c r="S118" s="128" t="str">
        <f aca="false">IFERROR(stern!R118/GAMSstern!R118,"")</f>
        <v/>
      </c>
      <c r="T118" s="128" t="str">
        <f aca="false">IFERROR(stern!S118/GAMSstern!S118,"")</f>
        <v/>
      </c>
      <c r="U118" s="128" t="str">
        <f aca="false">IFERROR(stern!T118/GAMSstern!T118,"")</f>
        <v/>
      </c>
      <c r="V118" s="128" t="str">
        <f aca="false">IFERROR(stern!U118/GAMSstern!U118,"")</f>
        <v/>
      </c>
      <c r="W118" s="128" t="str">
        <f aca="false">IFERROR(stern!V118/GAMSstern!V118,"")</f>
        <v/>
      </c>
      <c r="X118" s="128" t="str">
        <f aca="false">IFERROR(stern!W118/GAMSstern!W118,"")</f>
        <v/>
      </c>
      <c r="Y118" s="128" t="str">
        <f aca="false">IFERROR(stern!X118/GAMSstern!X118,"")</f>
        <v/>
      </c>
      <c r="Z118" s="128" t="str">
        <f aca="false">IFERROR(stern!Y118/GAMSstern!Y118,"")</f>
        <v/>
      </c>
      <c r="AA118" s="128" t="str">
        <f aca="false">IFERROR(stern!Z118/GAMSstern!Z118,"")</f>
        <v/>
      </c>
      <c r="AB118" s="128" t="str">
        <f aca="false">IFERROR(stern!AA118/GAMSstern!AA118,"")</f>
        <v/>
      </c>
      <c r="AC118" s="128" t="str">
        <f aca="false">IFERROR(stern!AB118/GAMSstern!AB118,"")</f>
        <v/>
      </c>
      <c r="AD118" s="128" t="str">
        <f aca="false">IFERROR(stern!AC118/GAMSstern!AC118,"")</f>
        <v/>
      </c>
      <c r="AE118" s="128" t="str">
        <f aca="false">IFERROR(stern!AD118/GAMSstern!AD118,"")</f>
        <v/>
      </c>
      <c r="AF118" s="128" t="str">
        <f aca="false">IFERROR(stern!AE118/GAMSstern!AE118,"")</f>
        <v/>
      </c>
      <c r="AG118" s="128" t="str">
        <f aca="false">IFERROR(stern!AF118/GAMSstern!AF118,"")</f>
        <v/>
      </c>
      <c r="AH118" s="128" t="str">
        <f aca="false">IFERROR(stern!AG118/GAMSstern!AG118,"")</f>
        <v/>
      </c>
      <c r="AI118" s="128" t="str">
        <f aca="false">IFERROR(stern!AH118/GAMSstern!AH118,"")</f>
        <v/>
      </c>
      <c r="AJ118" s="128" t="str">
        <f aca="false">IFERROR(stern!AI118/GAMSstern!AI118,"")</f>
        <v/>
      </c>
      <c r="AK118" s="128" t="str">
        <f aca="false">IFERROR(stern!AJ118/GAMSstern!AJ118,"")</f>
        <v/>
      </c>
      <c r="AL118" s="128" t="str">
        <f aca="false">IFERROR(stern!AK118/GAMSstern!AK118,"")</f>
        <v/>
      </c>
      <c r="AM118" s="128" t="str">
        <f aca="false">IFERROR(stern!AL118/GAMSstern!AL118,"")</f>
        <v/>
      </c>
      <c r="AN118" s="128" t="str">
        <f aca="false">IFERROR(stern!AM118/GAMSstern!AM118,"")</f>
        <v/>
      </c>
      <c r="AO118" s="128" t="str">
        <f aca="false">IFERROR(stern!AN118/GAMSstern!AN118,"")</f>
        <v/>
      </c>
      <c r="AP118" s="128" t="str">
        <f aca="false">IFERROR(stern!AO118/GAMSstern!AO118,"")</f>
        <v/>
      </c>
      <c r="AQ118" s="128" t="str">
        <f aca="false">IFERROR(stern!AP118/GAMSstern!AP118,"")</f>
        <v/>
      </c>
      <c r="AR118" s="128" t="str">
        <f aca="false">IFERROR(stern!AQ118/GAMSstern!AQ118,"")</f>
        <v/>
      </c>
      <c r="AS118" s="128" t="str">
        <f aca="false">IFERROR(stern!AR118/GAMSstern!AR118,"")</f>
        <v/>
      </c>
      <c r="AT118" s="128" t="str">
        <f aca="false">IFERROR(stern!AS118/GAMSstern!AS118,"")</f>
        <v/>
      </c>
      <c r="AU118" s="128" t="str">
        <f aca="false">IFERROR(stern!AT118/GAMSstern!AT118,"")</f>
        <v/>
      </c>
      <c r="AV118" s="128" t="str">
        <f aca="false">IFERROR(stern!AU118/GAMSstern!AU118,"")</f>
        <v/>
      </c>
      <c r="AW118" s="128" t="str">
        <f aca="false">IFERROR(stern!AV118/GAMSstern!AV118,"")</f>
        <v/>
      </c>
      <c r="AX118" s="128" t="str">
        <f aca="false">IFERROR(stern!AW118/GAMSstern!AW118,"")</f>
        <v/>
      </c>
      <c r="AY118" s="128" t="str">
        <f aca="false">IFERROR(stern!AX118/GAMSstern!AX118,"")</f>
        <v/>
      </c>
      <c r="AZ118" s="128" t="str">
        <f aca="false">IFERROR(stern!AY118/GAMSstern!AY118,"")</f>
        <v/>
      </c>
      <c r="BA118" s="128" t="str">
        <f aca="false">IFERROR(stern!AZ118/GAMSstern!AZ118,"")</f>
        <v/>
      </c>
      <c r="BB118" s="128" t="str">
        <f aca="false">IFERROR(stern!BA118/GAMSstern!BA118,"")</f>
        <v/>
      </c>
      <c r="BC118" s="128" t="str">
        <f aca="false">IFERROR(stern!BB118/GAMSstern!BB118,"")</f>
        <v/>
      </c>
      <c r="BD118" s="128" t="str">
        <f aca="false">IFERROR(stern!BC118/GAMSstern!BC118,"")</f>
        <v/>
      </c>
      <c r="BE118" s="128" t="str">
        <f aca="false">IFERROR(stern!BD118/GAMSstern!BD118,"")</f>
        <v/>
      </c>
      <c r="BF118" s="128" t="str">
        <f aca="false">IFERROR(stern!BE118/GAMSstern!BE118,"")</f>
        <v/>
      </c>
      <c r="BG118" s="128" t="str">
        <f aca="false">IFERROR(stern!BF118/GAMSstern!BF118,"")</f>
        <v/>
      </c>
      <c r="BH118" s="128" t="str">
        <f aca="false">IFERROR(stern!BG118/GAMSstern!BG118,"")</f>
        <v/>
      </c>
      <c r="BI118" s="128" t="str">
        <f aca="false">IFERROR(stern!BH118/GAMSstern!BH118,"")</f>
        <v/>
      </c>
      <c r="BJ118" s="128" t="str">
        <f aca="false">IFERROR(stern!BI118/GAMSstern!BI118,"")</f>
        <v/>
      </c>
    </row>
    <row r="119" customFormat="false" ht="12.75" hidden="false" customHeight="false" outlineLevel="0" collapsed="false">
      <c r="A119" s="0" t="str">
        <f aca="false">stern!A119</f>
        <v>Utility discount rate (per year)</v>
      </c>
      <c r="B119" s="0" t="str">
        <f aca="false">GAMSbase!A119</f>
        <v>Utility Discount Rate (per year)</v>
      </c>
      <c r="C119" s="128" t="n">
        <f aca="false">IFERROR(stern!B119/GAMSstern!B119,"")</f>
        <v>1</v>
      </c>
      <c r="D119" s="128" t="n">
        <f aca="false">IFERROR(stern!C119/GAMSstern!C119,"")</f>
        <v>1</v>
      </c>
      <c r="E119" s="128" t="n">
        <f aca="false">IFERROR(stern!D119/GAMSstern!D119,"")</f>
        <v>1</v>
      </c>
      <c r="F119" s="128" t="n">
        <f aca="false">IFERROR(stern!E119/GAMSstern!E119,"")</f>
        <v>1</v>
      </c>
      <c r="G119" s="128" t="n">
        <f aca="false">IFERROR(stern!F119/GAMSstern!F119,"")</f>
        <v>1</v>
      </c>
      <c r="H119" s="128" t="n">
        <f aca="false">IFERROR(stern!G119/GAMSstern!G119,"")</f>
        <v>1</v>
      </c>
      <c r="I119" s="128" t="n">
        <f aca="false">IFERROR(stern!H119/GAMSstern!H119,"")</f>
        <v>1</v>
      </c>
      <c r="J119" s="128" t="n">
        <f aca="false">IFERROR(stern!I119/GAMSstern!I119,"")</f>
        <v>1</v>
      </c>
      <c r="K119" s="128" t="n">
        <f aca="false">IFERROR(stern!J119/GAMSstern!J119,"")</f>
        <v>1</v>
      </c>
      <c r="L119" s="128" t="n">
        <f aca="false">IFERROR(stern!K119/GAMSstern!K119,"")</f>
        <v>1</v>
      </c>
      <c r="M119" s="128" t="n">
        <f aca="false">IFERROR(stern!L119/GAMSstern!L119,"")</f>
        <v>1</v>
      </c>
      <c r="N119" s="128" t="n">
        <f aca="false">IFERROR(stern!M119/GAMSstern!M119,"")</f>
        <v>1</v>
      </c>
      <c r="O119" s="128" t="n">
        <f aca="false">IFERROR(stern!N119/GAMSstern!N119,"")</f>
        <v>1</v>
      </c>
      <c r="P119" s="128" t="n">
        <f aca="false">IFERROR(stern!O119/GAMSstern!O119,"")</f>
        <v>1</v>
      </c>
      <c r="Q119" s="128" t="n">
        <f aca="false">IFERROR(stern!P119/GAMSstern!P119,"")</f>
        <v>1</v>
      </c>
      <c r="R119" s="128" t="n">
        <f aca="false">IFERROR(stern!Q119/GAMSstern!Q119,"")</f>
        <v>1</v>
      </c>
      <c r="S119" s="128" t="n">
        <f aca="false">IFERROR(stern!R119/GAMSstern!R119,"")</f>
        <v>1</v>
      </c>
      <c r="T119" s="128" t="n">
        <f aca="false">IFERROR(stern!S119/GAMSstern!S119,"")</f>
        <v>1</v>
      </c>
      <c r="U119" s="128" t="n">
        <f aca="false">IFERROR(stern!T119/GAMSstern!T119,"")</f>
        <v>1</v>
      </c>
      <c r="V119" s="128" t="n">
        <f aca="false">IFERROR(stern!U119/GAMSstern!U119,"")</f>
        <v>1</v>
      </c>
      <c r="W119" s="128" t="n">
        <f aca="false">IFERROR(stern!V119/GAMSstern!V119,"")</f>
        <v>1</v>
      </c>
      <c r="X119" s="128" t="n">
        <f aca="false">IFERROR(stern!W119/GAMSstern!W119,"")</f>
        <v>1</v>
      </c>
      <c r="Y119" s="128" t="n">
        <f aca="false">IFERROR(stern!X119/GAMSstern!X119,"")</f>
        <v>1</v>
      </c>
      <c r="Z119" s="128" t="n">
        <f aca="false">IFERROR(stern!Y119/GAMSstern!Y119,"")</f>
        <v>1</v>
      </c>
      <c r="AA119" s="128" t="n">
        <f aca="false">IFERROR(stern!Z119/GAMSstern!Z119,"")</f>
        <v>1</v>
      </c>
      <c r="AB119" s="128" t="n">
        <f aca="false">IFERROR(stern!AA119/GAMSstern!AA119,"")</f>
        <v>1</v>
      </c>
      <c r="AC119" s="128" t="n">
        <f aca="false">IFERROR(stern!AB119/GAMSstern!AB119,"")</f>
        <v>1</v>
      </c>
      <c r="AD119" s="128" t="n">
        <f aca="false">IFERROR(stern!AC119/GAMSstern!AC119,"")</f>
        <v>1</v>
      </c>
      <c r="AE119" s="128" t="n">
        <f aca="false">IFERROR(stern!AD119/GAMSstern!AD119,"")</f>
        <v>1</v>
      </c>
      <c r="AF119" s="128" t="n">
        <f aca="false">IFERROR(stern!AE119/GAMSstern!AE119,"")</f>
        <v>1</v>
      </c>
      <c r="AG119" s="128" t="n">
        <f aca="false">IFERROR(stern!AF119/GAMSstern!AF119,"")</f>
        <v>1</v>
      </c>
      <c r="AH119" s="128" t="n">
        <f aca="false">IFERROR(stern!AG119/GAMSstern!AG119,"")</f>
        <v>1</v>
      </c>
      <c r="AI119" s="128" t="n">
        <f aca="false">IFERROR(stern!AH119/GAMSstern!AH119,"")</f>
        <v>1</v>
      </c>
      <c r="AJ119" s="128" t="n">
        <f aca="false">IFERROR(stern!AI119/GAMSstern!AI119,"")</f>
        <v>1</v>
      </c>
      <c r="AK119" s="128" t="n">
        <f aca="false">IFERROR(stern!AJ119/GAMSstern!AJ119,"")</f>
        <v>1</v>
      </c>
      <c r="AL119" s="128" t="n">
        <f aca="false">IFERROR(stern!AK119/GAMSstern!AK119,"")</f>
        <v>1</v>
      </c>
      <c r="AM119" s="128" t="n">
        <f aca="false">IFERROR(stern!AL119/GAMSstern!AL119,"")</f>
        <v>1</v>
      </c>
      <c r="AN119" s="128" t="n">
        <f aca="false">IFERROR(stern!AM119/GAMSstern!AM119,"")</f>
        <v>1</v>
      </c>
      <c r="AO119" s="128" t="n">
        <f aca="false">IFERROR(stern!AN119/GAMSstern!AN119,"")</f>
        <v>1</v>
      </c>
      <c r="AP119" s="128" t="n">
        <f aca="false">IFERROR(stern!AO119/GAMSstern!AO119,"")</f>
        <v>1</v>
      </c>
      <c r="AQ119" s="128" t="n">
        <f aca="false">IFERROR(stern!AP119/GAMSstern!AP119,"")</f>
        <v>1</v>
      </c>
      <c r="AR119" s="128" t="n">
        <f aca="false">IFERROR(stern!AQ119/GAMSstern!AQ119,"")</f>
        <v>1</v>
      </c>
      <c r="AS119" s="128" t="n">
        <f aca="false">IFERROR(stern!AR119/GAMSstern!AR119,"")</f>
        <v>1</v>
      </c>
      <c r="AT119" s="128" t="n">
        <f aca="false">IFERROR(stern!AS119/GAMSstern!AS119,"")</f>
        <v>1</v>
      </c>
      <c r="AU119" s="128" t="n">
        <f aca="false">IFERROR(stern!AT119/GAMSstern!AT119,"")</f>
        <v>1</v>
      </c>
      <c r="AV119" s="128" t="n">
        <f aca="false">IFERROR(stern!AU119/GAMSstern!AU119,"")</f>
        <v>1</v>
      </c>
      <c r="AW119" s="128" t="n">
        <f aca="false">IFERROR(stern!AV119/GAMSstern!AV119,"")</f>
        <v>1</v>
      </c>
      <c r="AX119" s="128" t="n">
        <f aca="false">IFERROR(stern!AW119/GAMSstern!AW119,"")</f>
        <v>1</v>
      </c>
      <c r="AY119" s="128" t="n">
        <f aca="false">IFERROR(stern!AX119/GAMSstern!AX119,"")</f>
        <v>1</v>
      </c>
      <c r="AZ119" s="128" t="n">
        <f aca="false">IFERROR(stern!AY119/GAMSstern!AY119,"")</f>
        <v>1</v>
      </c>
      <c r="BA119" s="128" t="n">
        <f aca="false">IFERROR(stern!AZ119/GAMSstern!AZ119,"")</f>
        <v>1</v>
      </c>
      <c r="BB119" s="128" t="n">
        <f aca="false">IFERROR(stern!BA119/GAMSstern!BA119,"")</f>
        <v>1</v>
      </c>
      <c r="BC119" s="128" t="n">
        <f aca="false">IFERROR(stern!BB119/GAMSstern!BB119,"")</f>
        <v>1</v>
      </c>
      <c r="BD119" s="128" t="n">
        <f aca="false">IFERROR(stern!BC119/GAMSstern!BC119,"")</f>
        <v>1</v>
      </c>
      <c r="BE119" s="128" t="n">
        <f aca="false">IFERROR(stern!BD119/GAMSstern!BD119,"")</f>
        <v>1</v>
      </c>
      <c r="BF119" s="128" t="n">
        <f aca="false">IFERROR(stern!BE119/GAMSstern!BE119,"")</f>
        <v>1</v>
      </c>
      <c r="BG119" s="128" t="n">
        <f aca="false">IFERROR(stern!BF119/GAMSstern!BF119,"")</f>
        <v>1</v>
      </c>
      <c r="BH119" s="128" t="n">
        <f aca="false">IFERROR(stern!BG119/GAMSstern!BG119,"")</f>
        <v>1</v>
      </c>
      <c r="BI119" s="128" t="n">
        <f aca="false">IFERROR(stern!BH119/GAMSstern!BH119,"")</f>
        <v>1</v>
      </c>
      <c r="BJ119" s="128" t="n">
        <f aca="false">IFERROR(stern!BI119/GAMSstern!BI119,"")</f>
        <v>1</v>
      </c>
    </row>
    <row r="120" customFormat="false" ht="12.75" hidden="false" customHeight="false" outlineLevel="0" collapsed="false">
      <c r="A120" s="0" t="str">
        <f aca="false">stern!A120</f>
        <v>First period gross MPK</v>
      </c>
      <c r="B120" s="0" t="str">
        <f aca="false">GAMSbase!A120</f>
        <v>First Period gross MPK</v>
      </c>
      <c r="C120" s="128" t="n">
        <f aca="false">IFERROR(stern!B120/GAMSstern!B120,"")</f>
        <v>1.00000000030104</v>
      </c>
      <c r="D120" s="128" t="n">
        <f aca="false">IFERROR(stern!C120/GAMSstern!C120,"")</f>
        <v>1.00005292778112</v>
      </c>
      <c r="E120" s="128" t="n">
        <f aca="false">IFERROR(stern!D120/GAMSstern!D120,"")</f>
        <v>1.000081806094</v>
      </c>
      <c r="F120" s="128" t="n">
        <f aca="false">IFERROR(stern!E120/GAMSstern!E120,"")</f>
        <v>1.0000975819454</v>
      </c>
      <c r="G120" s="128" t="n">
        <f aca="false">IFERROR(stern!F120/GAMSstern!F120,"")</f>
        <v>1.00010542261751</v>
      </c>
      <c r="H120" s="128" t="n">
        <f aca="false">IFERROR(stern!G120/GAMSstern!G120,"")</f>
        <v>1.000108150792</v>
      </c>
      <c r="I120" s="128" t="n">
        <f aca="false">IFERROR(stern!H120/GAMSstern!H120,"")</f>
        <v>1.00010747786499</v>
      </c>
      <c r="J120" s="128" t="n">
        <f aca="false">IFERROR(stern!I120/GAMSstern!I120,"")</f>
        <v>1.00010451572011</v>
      </c>
      <c r="K120" s="128" t="n">
        <f aca="false">IFERROR(stern!J120/GAMSstern!J120,"")</f>
        <v>1.00010002251546</v>
      </c>
      <c r="L120" s="128" t="n">
        <f aca="false">IFERROR(stern!K120/GAMSstern!K120,"")</f>
        <v>1.00009453231125</v>
      </c>
      <c r="M120" s="128" t="n">
        <f aca="false">IFERROR(stern!L120/GAMSstern!L120,"")</f>
        <v>1.0000884315695</v>
      </c>
      <c r="N120" s="128" t="n">
        <f aca="false">IFERROR(stern!M120/GAMSstern!M120,"")</f>
        <v>1.0000820023421</v>
      </c>
      <c r="O120" s="128" t="n">
        <f aca="false">IFERROR(stern!N120/GAMSstern!N120,"")</f>
        <v>1.00007545369009</v>
      </c>
      <c r="P120" s="128" t="n">
        <f aca="false">IFERROR(stern!O120/GAMSstern!O120,"")</f>
        <v>1.00006894376821</v>
      </c>
      <c r="Q120" s="128" t="n">
        <f aca="false">IFERROR(stern!P120/GAMSstern!P120,"")</f>
        <v>1.00006250133687</v>
      </c>
      <c r="R120" s="128" t="n">
        <f aca="false">IFERROR(stern!Q120/GAMSstern!Q120,"")</f>
        <v>1.0000562680291</v>
      </c>
      <c r="S120" s="128" t="n">
        <f aca="false">IFERROR(stern!R120/GAMSstern!R120,"")</f>
        <v>1.00005036492355</v>
      </c>
      <c r="T120" s="128" t="n">
        <f aca="false">IFERROR(stern!S120/GAMSstern!S120,"")</f>
        <v>1.00004487133826</v>
      </c>
      <c r="U120" s="128" t="n">
        <f aca="false">IFERROR(stern!T120/GAMSstern!T120,"")</f>
        <v>1.00003983144791</v>
      </c>
      <c r="V120" s="128" t="n">
        <f aca="false">IFERROR(stern!U120/GAMSstern!U120,"")</f>
        <v>1.0000352613804</v>
      </c>
      <c r="W120" s="128" t="n">
        <f aca="false">IFERROR(stern!V120/GAMSstern!V120,"")</f>
        <v>1.000031146373</v>
      </c>
      <c r="X120" s="128" t="n">
        <f aca="false">IFERROR(stern!W120/GAMSstern!W120,"")</f>
        <v>1.00002746640651</v>
      </c>
      <c r="Y120" s="128" t="n">
        <f aca="false">IFERROR(stern!X120/GAMSstern!X120,"")</f>
        <v>1.00002419452607</v>
      </c>
      <c r="Z120" s="128" t="n">
        <f aca="false">IFERROR(stern!Y120/GAMSstern!Y120,"")</f>
        <v>1.00002130059781</v>
      </c>
      <c r="AA120" s="128" t="n">
        <f aca="false">IFERROR(stern!Z120/GAMSstern!Z120,"")</f>
        <v>1.00001875183726</v>
      </c>
      <c r="AB120" s="128" t="n">
        <f aca="false">IFERROR(stern!AA120/GAMSstern!AA120,"")</f>
        <v>1.00001651493516</v>
      </c>
      <c r="AC120" s="128" t="n">
        <f aca="false">IFERROR(stern!AB120/GAMSstern!AB120,"")</f>
        <v>1.00001455813305</v>
      </c>
      <c r="AD120" s="128" t="n">
        <f aca="false">IFERROR(stern!AC120/GAMSstern!AC120,"")</f>
        <v>1.00001285061979</v>
      </c>
      <c r="AE120" s="128" t="n">
        <f aca="false">IFERROR(stern!AD120/GAMSstern!AD120,"")</f>
        <v>1.00001136083607</v>
      </c>
      <c r="AF120" s="128" t="n">
        <f aca="false">IFERROR(stern!AE120/GAMSstern!AE120,"")</f>
        <v>1.00001006359601</v>
      </c>
      <c r="AG120" s="128" t="n">
        <f aca="false">IFERROR(stern!AF120/GAMSstern!AF120,"")</f>
        <v>1.00000895987857</v>
      </c>
      <c r="AH120" s="128" t="n">
        <f aca="false">IFERROR(stern!AG120/GAMSstern!AG120,"")</f>
        <v>1.00000796468087</v>
      </c>
      <c r="AI120" s="128" t="n">
        <f aca="false">IFERROR(stern!AH120/GAMSstern!AH120,"")</f>
        <v>1.00000705723646</v>
      </c>
      <c r="AJ120" s="128" t="n">
        <f aca="false">IFERROR(stern!AI120/GAMSstern!AI120,"")</f>
        <v>1.0000062252769</v>
      </c>
      <c r="AK120" s="128" t="n">
        <f aca="false">IFERROR(stern!AJ120/GAMSstern!AJ120,"")</f>
        <v>1.00000546337707</v>
      </c>
      <c r="AL120" s="128" t="n">
        <f aca="false">IFERROR(stern!AK120/GAMSstern!AK120,"")</f>
        <v>1.00000476576224</v>
      </c>
      <c r="AM120" s="128" t="n">
        <f aca="false">IFERROR(stern!AL120/GAMSstern!AL120,"")</f>
        <v>1.00000412980176</v>
      </c>
      <c r="AN120" s="128" t="n">
        <f aca="false">IFERROR(stern!AM120/GAMSstern!AM120,"")</f>
        <v>1.00000355377624</v>
      </c>
      <c r="AO120" s="128" t="n">
        <f aca="false">IFERROR(stern!AN120/GAMSstern!AN120,"")</f>
        <v>1.0000030315336</v>
      </c>
      <c r="AP120" s="128" t="n">
        <f aca="false">IFERROR(stern!AO120/GAMSstern!AO120,"")</f>
        <v>1.00000256077051</v>
      </c>
      <c r="AQ120" s="128" t="n">
        <f aca="false">IFERROR(stern!AP120/GAMSstern!AP120,"")</f>
        <v>1.00000213555924</v>
      </c>
      <c r="AR120" s="128" t="n">
        <f aca="false">IFERROR(stern!AQ120/GAMSstern!AQ120,"")</f>
        <v>1.00000175671351</v>
      </c>
      <c r="AS120" s="128" t="n">
        <f aca="false">IFERROR(stern!AR120/GAMSstern!AR120,"")</f>
        <v>1.00000142564476</v>
      </c>
      <c r="AT120" s="128" t="n">
        <f aca="false">IFERROR(stern!AS120/GAMSstern!AS120,"")</f>
        <v>1.00000114088039</v>
      </c>
      <c r="AU120" s="128" t="n">
        <f aca="false">IFERROR(stern!AT120/GAMSstern!AT120,"")</f>
        <v>1.00000090383179</v>
      </c>
      <c r="AV120" s="128" t="n">
        <f aca="false">IFERROR(stern!AU120/GAMSstern!AU120,"")</f>
        <v>1.00000070965394</v>
      </c>
      <c r="AW120" s="128" t="n">
        <f aca="false">IFERROR(stern!AV120/GAMSstern!AV120,"")</f>
        <v>1.00000055492457</v>
      </c>
      <c r="AX120" s="128" t="n">
        <f aca="false">IFERROR(stern!AW120/GAMSstern!AW120,"")</f>
        <v>1.00000043236191</v>
      </c>
      <c r="AY120" s="128" t="n">
        <f aca="false">IFERROR(stern!AX120/GAMSstern!AX120,"")</f>
        <v>1.00000033732791</v>
      </c>
      <c r="AZ120" s="128" t="n">
        <f aca="false">IFERROR(stern!AY120/GAMSstern!AY120,"")</f>
        <v>1.00000026357853</v>
      </c>
      <c r="BA120" s="128" t="n">
        <f aca="false">IFERROR(stern!AZ120/GAMSstern!AZ120,"")</f>
        <v>1.00000020782439</v>
      </c>
      <c r="BB120" s="128" t="n">
        <f aca="false">IFERROR(stern!BA120/GAMSstern!BA120,"")</f>
        <v>1.00000016913836</v>
      </c>
      <c r="BC120" s="128" t="n">
        <f aca="false">IFERROR(stern!BB120/GAMSstern!BB120,"")</f>
        <v>1.00000013735382</v>
      </c>
      <c r="BD120" s="128" t="n">
        <f aca="false">IFERROR(stern!BC120/GAMSstern!BC120,"")</f>
        <v>1.00000011250696</v>
      </c>
      <c r="BE120" s="128" t="n">
        <f aca="false">IFERROR(stern!BD120/GAMSstern!BD120,"")</f>
        <v>1.00000009635002</v>
      </c>
      <c r="BF120" s="128" t="n">
        <f aca="false">IFERROR(stern!BE120/GAMSstern!BE120,"")</f>
        <v>1.00000008866315</v>
      </c>
      <c r="BG120" s="128" t="n">
        <f aca="false">IFERROR(stern!BF120/GAMSstern!BF120,"")</f>
        <v>1.00000009326533</v>
      </c>
      <c r="BH120" s="128" t="n">
        <f aca="false">IFERROR(stern!BG120/GAMSstern!BG120,"")</f>
        <v>1.00000011197066</v>
      </c>
      <c r="BI120" s="128" t="n">
        <f aca="false">IFERROR(stern!BH120/GAMSstern!BH120,"")</f>
        <v>1.00000014717332</v>
      </c>
      <c r="BJ120" s="128" t="n">
        <f aca="false">IFERROR(stern!BI120/GAMSstern!BI120,"")</f>
        <v>1.00000020036059</v>
      </c>
    </row>
    <row r="121" customFormat="false" ht="12.75" hidden="false" customHeight="false" outlineLevel="0" collapsed="false">
      <c r="A121" s="0" t="str">
        <f aca="false">stern!A121</f>
        <v>All period gross MPK</v>
      </c>
      <c r="B121" s="0" t="str">
        <f aca="false">GAMSbase!A121</f>
        <v>All Periods gross MPK</v>
      </c>
      <c r="C121" s="128" t="str">
        <f aca="false">IFERROR(stern!B121/GAMSstern!B121,"")</f>
        <v/>
      </c>
      <c r="D121" s="128" t="str">
        <f aca="false">IFERROR(stern!C121/GAMSstern!C121,"")</f>
        <v/>
      </c>
      <c r="E121" s="128" t="str">
        <f aca="false">IFERROR(stern!D121/GAMSstern!D121,"")</f>
        <v/>
      </c>
      <c r="F121" s="128" t="str">
        <f aca="false">IFERROR(stern!E121/GAMSstern!E121,"")</f>
        <v/>
      </c>
      <c r="G121" s="128" t="str">
        <f aca="false">IFERROR(stern!F121/GAMSstern!F121,"")</f>
        <v/>
      </c>
      <c r="H121" s="128" t="str">
        <f aca="false">IFERROR(stern!G121/GAMSstern!G121,"")</f>
        <v/>
      </c>
      <c r="I121" s="128" t="str">
        <f aca="false">IFERROR(stern!H121/GAMSstern!H121,"")</f>
        <v/>
      </c>
      <c r="J121" s="128" t="str">
        <f aca="false">IFERROR(stern!I121/GAMSstern!I121,"")</f>
        <v/>
      </c>
      <c r="K121" s="128" t="str">
        <f aca="false">IFERROR(stern!J121/GAMSstern!J121,"")</f>
        <v/>
      </c>
      <c r="L121" s="128" t="str">
        <f aca="false">IFERROR(stern!K121/GAMSstern!K121,"")</f>
        <v/>
      </c>
      <c r="M121" s="128" t="str">
        <f aca="false">IFERROR(stern!L121/GAMSstern!L121,"")</f>
        <v/>
      </c>
      <c r="N121" s="128" t="str">
        <f aca="false">IFERROR(stern!M121/GAMSstern!M121,"")</f>
        <v/>
      </c>
      <c r="O121" s="128" t="str">
        <f aca="false">IFERROR(stern!N121/GAMSstern!N121,"")</f>
        <v/>
      </c>
      <c r="P121" s="128" t="str">
        <f aca="false">IFERROR(stern!O121/GAMSstern!O121,"")</f>
        <v/>
      </c>
      <c r="Q121" s="128" t="str">
        <f aca="false">IFERROR(stern!P121/GAMSstern!P121,"")</f>
        <v/>
      </c>
      <c r="R121" s="128" t="str">
        <f aca="false">IFERROR(stern!Q121/GAMSstern!Q121,"")</f>
        <v/>
      </c>
      <c r="S121" s="128" t="str">
        <f aca="false">IFERROR(stern!R121/GAMSstern!R121,"")</f>
        <v/>
      </c>
      <c r="T121" s="128" t="str">
        <f aca="false">IFERROR(stern!S121/GAMSstern!S121,"")</f>
        <v/>
      </c>
      <c r="U121" s="128" t="str">
        <f aca="false">IFERROR(stern!T121/GAMSstern!T121,"")</f>
        <v/>
      </c>
      <c r="V121" s="128" t="str">
        <f aca="false">IFERROR(stern!U121/GAMSstern!U121,"")</f>
        <v/>
      </c>
      <c r="W121" s="128" t="str">
        <f aca="false">IFERROR(stern!V121/GAMSstern!V121,"")</f>
        <v/>
      </c>
      <c r="X121" s="128" t="str">
        <f aca="false">IFERROR(stern!W121/GAMSstern!W121,"")</f>
        <v/>
      </c>
      <c r="Y121" s="128" t="str">
        <f aca="false">IFERROR(stern!X121/GAMSstern!X121,"")</f>
        <v/>
      </c>
      <c r="Z121" s="128" t="str">
        <f aca="false">IFERROR(stern!Y121/GAMSstern!Y121,"")</f>
        <v/>
      </c>
      <c r="AA121" s="128" t="str">
        <f aca="false">IFERROR(stern!Z121/GAMSstern!Z121,"")</f>
        <v/>
      </c>
      <c r="AB121" s="128" t="str">
        <f aca="false">IFERROR(stern!AA121/GAMSstern!AA121,"")</f>
        <v/>
      </c>
      <c r="AC121" s="128" t="str">
        <f aca="false">IFERROR(stern!AB121/GAMSstern!AB121,"")</f>
        <v/>
      </c>
      <c r="AD121" s="128" t="str">
        <f aca="false">IFERROR(stern!AC121/GAMSstern!AC121,"")</f>
        <v/>
      </c>
      <c r="AE121" s="128" t="str">
        <f aca="false">IFERROR(stern!AD121/GAMSstern!AD121,"")</f>
        <v/>
      </c>
      <c r="AF121" s="128" t="str">
        <f aca="false">IFERROR(stern!AE121/GAMSstern!AE121,"")</f>
        <v/>
      </c>
      <c r="AG121" s="128" t="str">
        <f aca="false">IFERROR(stern!AF121/GAMSstern!AF121,"")</f>
        <v/>
      </c>
      <c r="AH121" s="128" t="str">
        <f aca="false">IFERROR(stern!AG121/GAMSstern!AG121,"")</f>
        <v/>
      </c>
      <c r="AI121" s="128" t="str">
        <f aca="false">IFERROR(stern!AH121/GAMSstern!AH121,"")</f>
        <v/>
      </c>
      <c r="AJ121" s="128" t="str">
        <f aca="false">IFERROR(stern!AI121/GAMSstern!AI121,"")</f>
        <v/>
      </c>
      <c r="AK121" s="128" t="str">
        <f aca="false">IFERROR(stern!AJ121/GAMSstern!AJ121,"")</f>
        <v/>
      </c>
      <c r="AL121" s="128" t="str">
        <f aca="false">IFERROR(stern!AK121/GAMSstern!AK121,"")</f>
        <v/>
      </c>
      <c r="AM121" s="128" t="str">
        <f aca="false">IFERROR(stern!AL121/GAMSstern!AL121,"")</f>
        <v/>
      </c>
      <c r="AN121" s="128" t="str">
        <f aca="false">IFERROR(stern!AM121/GAMSstern!AM121,"")</f>
        <v/>
      </c>
      <c r="AO121" s="128" t="str">
        <f aca="false">IFERROR(stern!AN121/GAMSstern!AN121,"")</f>
        <v/>
      </c>
      <c r="AP121" s="128" t="str">
        <f aca="false">IFERROR(stern!AO121/GAMSstern!AO121,"")</f>
        <v/>
      </c>
      <c r="AQ121" s="128" t="str">
        <f aca="false">IFERROR(stern!AP121/GAMSstern!AP121,"")</f>
        <v/>
      </c>
      <c r="AR121" s="128" t="str">
        <f aca="false">IFERROR(stern!AQ121/GAMSstern!AQ121,"")</f>
        <v/>
      </c>
      <c r="AS121" s="128" t="str">
        <f aca="false">IFERROR(stern!AR121/GAMSstern!AR121,"")</f>
        <v/>
      </c>
      <c r="AT121" s="128" t="str">
        <f aca="false">IFERROR(stern!AS121/GAMSstern!AS121,"")</f>
        <v/>
      </c>
      <c r="AU121" s="128" t="str">
        <f aca="false">IFERROR(stern!AT121/GAMSstern!AT121,"")</f>
        <v/>
      </c>
      <c r="AV121" s="128" t="str">
        <f aca="false">IFERROR(stern!AU121/GAMSstern!AU121,"")</f>
        <v/>
      </c>
      <c r="AW121" s="128" t="str">
        <f aca="false">IFERROR(stern!AV121/GAMSstern!AV121,"")</f>
        <v/>
      </c>
      <c r="AX121" s="128" t="str">
        <f aca="false">IFERROR(stern!AW121/GAMSstern!AW121,"")</f>
        <v/>
      </c>
      <c r="AY121" s="128" t="str">
        <f aca="false">IFERROR(stern!AX121/GAMSstern!AX121,"")</f>
        <v/>
      </c>
      <c r="AZ121" s="128" t="str">
        <f aca="false">IFERROR(stern!AY121/GAMSstern!AY121,"")</f>
        <v/>
      </c>
      <c r="BA121" s="128" t="str">
        <f aca="false">IFERROR(stern!AZ121/GAMSstern!AZ121,"")</f>
        <v/>
      </c>
      <c r="BB121" s="128" t="str">
        <f aca="false">IFERROR(stern!BA121/GAMSstern!BA121,"")</f>
        <v/>
      </c>
      <c r="BC121" s="128" t="str">
        <f aca="false">IFERROR(stern!BB121/GAMSstern!BB121,"")</f>
        <v/>
      </c>
      <c r="BD121" s="128" t="str">
        <f aca="false">IFERROR(stern!BC121/GAMSstern!BC121,"")</f>
        <v/>
      </c>
      <c r="BE121" s="128" t="str">
        <f aca="false">IFERROR(stern!BD121/GAMSstern!BD121,"")</f>
        <v/>
      </c>
      <c r="BF121" s="128" t="str">
        <f aca="false">IFERROR(stern!BE121/GAMSstern!BE121,"")</f>
        <v/>
      </c>
      <c r="BG121" s="128" t="str">
        <f aca="false">IFERROR(stern!BF121/GAMSstern!BF121,"")</f>
        <v/>
      </c>
      <c r="BH121" s="128" t="str">
        <f aca="false">IFERROR(stern!BG121/GAMSstern!BG121,"")</f>
        <v/>
      </c>
      <c r="BI121" s="128" t="str">
        <f aca="false">IFERROR(stern!BH121/GAMSstern!BH121,"")</f>
        <v/>
      </c>
      <c r="BJ121" s="128" t="str">
        <f aca="false">IFERROR(stern!BI121/GAMSstern!BI121,"")</f>
        <v/>
      </c>
    </row>
    <row r="122" customFormat="false" ht="12.75" hidden="false" customHeight="false" outlineLevel="0" collapsed="false">
      <c r="A122" s="0" t="str">
        <f aca="false">stern!A122</f>
        <v>WELFARE</v>
      </c>
      <c r="B122" s="0" t="str">
        <f aca="false">GAMSbase!A122</f>
        <v>* WELFARE</v>
      </c>
      <c r="C122" s="128" t="str">
        <f aca="false">IFERROR(stern!B122/GAMSstern!B122,"")</f>
        <v/>
      </c>
      <c r="D122" s="128" t="str">
        <f aca="false">IFERROR(stern!C122/GAMSstern!C122,"")</f>
        <v/>
      </c>
      <c r="E122" s="128" t="str">
        <f aca="false">IFERROR(stern!D122/GAMSstern!D122,"")</f>
        <v/>
      </c>
      <c r="F122" s="128" t="str">
        <f aca="false">IFERROR(stern!E122/GAMSstern!E122,"")</f>
        <v/>
      </c>
      <c r="G122" s="128" t="str">
        <f aca="false">IFERROR(stern!F122/GAMSstern!F122,"")</f>
        <v/>
      </c>
      <c r="H122" s="128" t="str">
        <f aca="false">IFERROR(stern!G122/GAMSstern!G122,"")</f>
        <v/>
      </c>
      <c r="I122" s="128" t="str">
        <f aca="false">IFERROR(stern!H122/GAMSstern!H122,"")</f>
        <v/>
      </c>
      <c r="J122" s="128" t="str">
        <f aca="false">IFERROR(stern!I122/GAMSstern!I122,"")</f>
        <v/>
      </c>
      <c r="K122" s="128" t="str">
        <f aca="false">IFERROR(stern!J122/GAMSstern!J122,"")</f>
        <v/>
      </c>
      <c r="L122" s="128" t="str">
        <f aca="false">IFERROR(stern!K122/GAMSstern!K122,"")</f>
        <v/>
      </c>
      <c r="M122" s="128" t="str">
        <f aca="false">IFERROR(stern!L122/GAMSstern!L122,"")</f>
        <v/>
      </c>
      <c r="N122" s="128" t="str">
        <f aca="false">IFERROR(stern!M122/GAMSstern!M122,"")</f>
        <v/>
      </c>
      <c r="O122" s="128" t="str">
        <f aca="false">IFERROR(stern!N122/GAMSstern!N122,"")</f>
        <v/>
      </c>
      <c r="P122" s="128" t="str">
        <f aca="false">IFERROR(stern!O122/GAMSstern!O122,"")</f>
        <v/>
      </c>
      <c r="Q122" s="128" t="str">
        <f aca="false">IFERROR(stern!P122/GAMSstern!P122,"")</f>
        <v/>
      </c>
      <c r="R122" s="128" t="str">
        <f aca="false">IFERROR(stern!Q122/GAMSstern!Q122,"")</f>
        <v/>
      </c>
      <c r="S122" s="128" t="str">
        <f aca="false">IFERROR(stern!R122/GAMSstern!R122,"")</f>
        <v/>
      </c>
      <c r="T122" s="128" t="str">
        <f aca="false">IFERROR(stern!S122/GAMSstern!S122,"")</f>
        <v/>
      </c>
      <c r="U122" s="128" t="str">
        <f aca="false">IFERROR(stern!T122/GAMSstern!T122,"")</f>
        <v/>
      </c>
      <c r="V122" s="128" t="str">
        <f aca="false">IFERROR(stern!U122/GAMSstern!U122,"")</f>
        <v/>
      </c>
      <c r="W122" s="128" t="str">
        <f aca="false">IFERROR(stern!V122/GAMSstern!V122,"")</f>
        <v/>
      </c>
      <c r="X122" s="128" t="str">
        <f aca="false">IFERROR(stern!W122/GAMSstern!W122,"")</f>
        <v/>
      </c>
      <c r="Y122" s="128" t="str">
        <f aca="false">IFERROR(stern!X122/GAMSstern!X122,"")</f>
        <v/>
      </c>
      <c r="Z122" s="128" t="str">
        <f aca="false">IFERROR(stern!Y122/GAMSstern!Y122,"")</f>
        <v/>
      </c>
      <c r="AA122" s="128" t="str">
        <f aca="false">IFERROR(stern!Z122/GAMSstern!Z122,"")</f>
        <v/>
      </c>
      <c r="AB122" s="128" t="str">
        <f aca="false">IFERROR(stern!AA122/GAMSstern!AA122,"")</f>
        <v/>
      </c>
      <c r="AC122" s="128" t="str">
        <f aca="false">IFERROR(stern!AB122/GAMSstern!AB122,"")</f>
        <v/>
      </c>
      <c r="AD122" s="128" t="str">
        <f aca="false">IFERROR(stern!AC122/GAMSstern!AC122,"")</f>
        <v/>
      </c>
      <c r="AE122" s="128" t="str">
        <f aca="false">IFERROR(stern!AD122/GAMSstern!AD122,"")</f>
        <v/>
      </c>
      <c r="AF122" s="128" t="str">
        <f aca="false">IFERROR(stern!AE122/GAMSstern!AE122,"")</f>
        <v/>
      </c>
      <c r="AG122" s="128" t="str">
        <f aca="false">IFERROR(stern!AF122/GAMSstern!AF122,"")</f>
        <v/>
      </c>
      <c r="AH122" s="128" t="str">
        <f aca="false">IFERROR(stern!AG122/GAMSstern!AG122,"")</f>
        <v/>
      </c>
      <c r="AI122" s="128" t="str">
        <f aca="false">IFERROR(stern!AH122/GAMSstern!AH122,"")</f>
        <v/>
      </c>
      <c r="AJ122" s="128" t="str">
        <f aca="false">IFERROR(stern!AI122/GAMSstern!AI122,"")</f>
        <v/>
      </c>
      <c r="AK122" s="128" t="str">
        <f aca="false">IFERROR(stern!AJ122/GAMSstern!AJ122,"")</f>
        <v/>
      </c>
      <c r="AL122" s="128" t="str">
        <f aca="false">IFERROR(stern!AK122/GAMSstern!AK122,"")</f>
        <v/>
      </c>
      <c r="AM122" s="128" t="str">
        <f aca="false">IFERROR(stern!AL122/GAMSstern!AL122,"")</f>
        <v/>
      </c>
      <c r="AN122" s="128" t="str">
        <f aca="false">IFERROR(stern!AM122/GAMSstern!AM122,"")</f>
        <v/>
      </c>
      <c r="AO122" s="128" t="str">
        <f aca="false">IFERROR(stern!AN122/GAMSstern!AN122,"")</f>
        <v/>
      </c>
      <c r="AP122" s="128" t="str">
        <f aca="false">IFERROR(stern!AO122/GAMSstern!AO122,"")</f>
        <v/>
      </c>
      <c r="AQ122" s="128" t="str">
        <f aca="false">IFERROR(stern!AP122/GAMSstern!AP122,"")</f>
        <v/>
      </c>
      <c r="AR122" s="128" t="str">
        <f aca="false">IFERROR(stern!AQ122/GAMSstern!AQ122,"")</f>
        <v/>
      </c>
      <c r="AS122" s="128" t="str">
        <f aca="false">IFERROR(stern!AR122/GAMSstern!AR122,"")</f>
        <v/>
      </c>
      <c r="AT122" s="128" t="str">
        <f aca="false">IFERROR(stern!AS122/GAMSstern!AS122,"")</f>
        <v/>
      </c>
      <c r="AU122" s="128" t="str">
        <f aca="false">IFERROR(stern!AT122/GAMSstern!AT122,"")</f>
        <v/>
      </c>
      <c r="AV122" s="128" t="str">
        <f aca="false">IFERROR(stern!AU122/GAMSstern!AU122,"")</f>
        <v/>
      </c>
      <c r="AW122" s="128" t="str">
        <f aca="false">IFERROR(stern!AV122/GAMSstern!AV122,"")</f>
        <v/>
      </c>
      <c r="AX122" s="128" t="str">
        <f aca="false">IFERROR(stern!AW122/GAMSstern!AW122,"")</f>
        <v/>
      </c>
      <c r="AY122" s="128" t="str">
        <f aca="false">IFERROR(stern!AX122/GAMSstern!AX122,"")</f>
        <v/>
      </c>
      <c r="AZ122" s="128" t="str">
        <f aca="false">IFERROR(stern!AY122/GAMSstern!AY122,"")</f>
        <v/>
      </c>
      <c r="BA122" s="128" t="str">
        <f aca="false">IFERROR(stern!AZ122/GAMSstern!AZ122,"")</f>
        <v/>
      </c>
      <c r="BB122" s="128" t="str">
        <f aca="false">IFERROR(stern!BA122/GAMSstern!BA122,"")</f>
        <v/>
      </c>
      <c r="BC122" s="128" t="str">
        <f aca="false">IFERROR(stern!BB122/GAMSstern!BB122,"")</f>
        <v/>
      </c>
      <c r="BD122" s="128" t="str">
        <f aca="false">IFERROR(stern!BC122/GAMSstern!BC122,"")</f>
        <v/>
      </c>
      <c r="BE122" s="128" t="str">
        <f aca="false">IFERROR(stern!BD122/GAMSstern!BD122,"")</f>
        <v/>
      </c>
      <c r="BF122" s="128" t="str">
        <f aca="false">IFERROR(stern!BE122/GAMSstern!BE122,"")</f>
        <v/>
      </c>
      <c r="BG122" s="128" t="str">
        <f aca="false">IFERROR(stern!BF122/GAMSstern!BF122,"")</f>
        <v/>
      </c>
      <c r="BH122" s="128" t="str">
        <f aca="false">IFERROR(stern!BG122/GAMSstern!BG122,"")</f>
        <v/>
      </c>
      <c r="BI122" s="128" t="str">
        <f aca="false">IFERROR(stern!BH122/GAMSstern!BH122,"")</f>
        <v/>
      </c>
      <c r="BJ122" s="128" t="str">
        <f aca="false">IFERROR(stern!BI122/GAMSstern!BI122,"")</f>
        <v/>
      </c>
    </row>
    <row r="123" customFormat="false" ht="12.75" hidden="false" customHeight="false" outlineLevel="0" collapsed="false">
      <c r="A123" s="0" t="str">
        <f aca="false">stern!A123</f>
        <v>Consumption ($trill per year)</v>
      </c>
      <c r="B123" s="0" t="str">
        <f aca="false">GAMSbase!A123</f>
        <v>Consumption (trillion USD per year)</v>
      </c>
      <c r="C123" s="128" t="n">
        <f aca="false">IFERROR(stern!B123/GAMSstern!B123,"")</f>
        <v>0.999868390412599</v>
      </c>
      <c r="D123" s="128" t="n">
        <f aca="false">IFERROR(stern!C123/GAMSstern!C123,"")</f>
        <v>0.99984787830191</v>
      </c>
      <c r="E123" s="128" t="n">
        <f aca="false">IFERROR(stern!D123/GAMSstern!D123,"")</f>
        <v>0.999839655042919</v>
      </c>
      <c r="F123" s="128" t="n">
        <f aca="false">IFERROR(stern!E123/GAMSstern!E123,"")</f>
        <v>0.999838434074101</v>
      </c>
      <c r="G123" s="128" t="n">
        <f aca="false">IFERROR(stern!F123/GAMSstern!F123,"")</f>
        <v>0.99984155846437</v>
      </c>
      <c r="H123" s="128" t="n">
        <f aca="false">IFERROR(stern!G123/GAMSstern!G123,"")</f>
        <v>0.999847482019785</v>
      </c>
      <c r="I123" s="128" t="n">
        <f aca="false">IFERROR(stern!H123/GAMSstern!H123,"")</f>
        <v>0.99985521169722</v>
      </c>
      <c r="J123" s="128" t="n">
        <f aca="false">IFERROR(stern!I123/GAMSstern!I123,"")</f>
        <v>0.99986406839871</v>
      </c>
      <c r="K123" s="128" t="n">
        <f aca="false">IFERROR(stern!J123/GAMSstern!J123,"")</f>
        <v>0.999873569596373</v>
      </c>
      <c r="L123" s="128" t="n">
        <f aca="false">IFERROR(stern!K123/GAMSstern!K123,"")</f>
        <v>0.999883364341051</v>
      </c>
      <c r="M123" s="128" t="n">
        <f aca="false">IFERROR(stern!L123/GAMSstern!L123,"")</f>
        <v>0.999893194068479</v>
      </c>
      <c r="N123" s="128" t="n">
        <f aca="false">IFERROR(stern!M123/GAMSstern!M123,"")</f>
        <v>0.999902868477223</v>
      </c>
      <c r="O123" s="128" t="n">
        <f aca="false">IFERROR(stern!N123/GAMSstern!N123,"")</f>
        <v>0.999912247857966</v>
      </c>
      <c r="P123" s="128" t="n">
        <f aca="false">IFERROR(stern!O123/GAMSstern!O123,"")</f>
        <v>0.999921393524773</v>
      </c>
      <c r="Q123" s="128" t="n">
        <f aca="false">IFERROR(stern!P123/GAMSstern!P123,"")</f>
        <v>0.999930005743428</v>
      </c>
      <c r="R123" s="128" t="n">
        <f aca="false">IFERROR(stern!Q123/GAMSstern!Q123,"")</f>
        <v>0.999937947999824</v>
      </c>
      <c r="S123" s="128" t="n">
        <f aca="false">IFERROR(stern!R123/GAMSstern!R123,"")</f>
        <v>0.999945167903185</v>
      </c>
      <c r="T123" s="128" t="n">
        <f aca="false">IFERROR(stern!S123/GAMSstern!S123,"")</f>
        <v>0.999951657841766</v>
      </c>
      <c r="U123" s="128" t="n">
        <f aca="false">IFERROR(stern!T123/GAMSstern!T123,"")</f>
        <v>0.999957440000058</v>
      </c>
      <c r="V123" s="128" t="n">
        <f aca="false">IFERROR(stern!U123/GAMSstern!U123,"")</f>
        <v>0.999962583721045</v>
      </c>
      <c r="W123" s="128" t="n">
        <f aca="false">IFERROR(stern!V123/GAMSstern!V123,"")</f>
        <v>0.999967131021491</v>
      </c>
      <c r="X123" s="128" t="n">
        <f aca="false">IFERROR(stern!W123/GAMSstern!W123,"")</f>
        <v>0.999971130842539</v>
      </c>
      <c r="Y123" s="128" t="n">
        <f aca="false">IFERROR(stern!X123/GAMSstern!X123,"")</f>
        <v>0.99997463458063</v>
      </c>
      <c r="Z123" s="128" t="n">
        <f aca="false">IFERROR(stern!Y123/GAMSstern!Y123,"")</f>
        <v>0.9999776937096</v>
      </c>
      <c r="AA123" s="128" t="n">
        <f aca="false">IFERROR(stern!Z123/GAMSstern!Z123,"")</f>
        <v>0.999980357667844</v>
      </c>
      <c r="AB123" s="128" t="n">
        <f aca="false">IFERROR(stern!AA123/GAMSstern!AA123,"")</f>
        <v>0.999982673286485</v>
      </c>
      <c r="AC123" s="128" t="n">
        <f aca="false">IFERROR(stern!AB123/GAMSstern!AB123,"")</f>
        <v>0.999984683332826</v>
      </c>
      <c r="AD123" s="128" t="n">
        <f aca="false">IFERROR(stern!AC123/GAMSstern!AC123,"")</f>
        <v>0.999986426641235</v>
      </c>
      <c r="AE123" s="128" t="n">
        <f aca="false">IFERROR(stern!AD123/GAMSstern!AD123,"")</f>
        <v>0.999987938207867</v>
      </c>
      <c r="AF123" s="128" t="n">
        <f aca="false">IFERROR(stern!AE123/GAMSstern!AE123,"")</f>
        <v>0.99998921234698</v>
      </c>
      <c r="AG123" s="128" t="n">
        <f aca="false">IFERROR(stern!AF123/GAMSstern!AF123,"")</f>
        <v>0.999990436065877</v>
      </c>
      <c r="AH123" s="128" t="n">
        <f aca="false">IFERROR(stern!AG123/GAMSstern!AG123,"")</f>
        <v>0.999991576801689</v>
      </c>
      <c r="AI123" s="128" t="n">
        <f aca="false">IFERROR(stern!AH123/GAMSstern!AH123,"")</f>
        <v>0.999992630701633</v>
      </c>
      <c r="AJ123" s="128" t="n">
        <f aca="false">IFERROR(stern!AI123/GAMSstern!AI123,"")</f>
        <v>0.999993596895548</v>
      </c>
      <c r="AK123" s="128" t="n">
        <f aca="false">IFERROR(stern!AJ123/GAMSstern!AJ123,"")</f>
        <v>0.999994476658712</v>
      </c>
      <c r="AL123" s="128" t="n">
        <f aca="false">IFERROR(stern!AK123/GAMSstern!AK123,"")</f>
        <v>0.999995273700015</v>
      </c>
      <c r="AM123" s="128" t="n">
        <f aca="false">IFERROR(stern!AL123/GAMSstern!AL123,"")</f>
        <v>0.999995992937387</v>
      </c>
      <c r="AN123" s="128" t="n">
        <f aca="false">IFERROR(stern!AM123/GAMSstern!AM123,"")</f>
        <v>0.999996639727962</v>
      </c>
      <c r="AO123" s="128" t="n">
        <f aca="false">IFERROR(stern!AN123/GAMSstern!AN123,"")</f>
        <v>0.999997220457484</v>
      </c>
      <c r="AP123" s="128" t="n">
        <f aca="false">IFERROR(stern!AO123/GAMSstern!AO123,"")</f>
        <v>0.999997741854952</v>
      </c>
      <c r="AQ123" s="128" t="n">
        <f aca="false">IFERROR(stern!AP123/GAMSstern!AP123,"")</f>
        <v>0.999998199973359</v>
      </c>
      <c r="AR123" s="128" t="n">
        <f aca="false">IFERROR(stern!AQ123/GAMSstern!AQ123,"")</f>
        <v>0.9999985875831</v>
      </c>
      <c r="AS123" s="128" t="n">
        <f aca="false">IFERROR(stern!AR123/GAMSstern!AR123,"")</f>
        <v>0.999998904982499</v>
      </c>
      <c r="AT123" s="128" t="n">
        <f aca="false">IFERROR(stern!AS123/GAMSstern!AS123,"")</f>
        <v>0.999999157311589</v>
      </c>
      <c r="AU123" s="128" t="n">
        <f aca="false">IFERROR(stern!AT123/GAMSstern!AT123,"")</f>
        <v>0.999999353137785</v>
      </c>
      <c r="AV123" s="128" t="n">
        <f aca="false">IFERROR(stern!AU123/GAMSstern!AU123,"")</f>
        <v>0.999999502276927</v>
      </c>
      <c r="AW123" s="128" t="n">
        <f aca="false">IFERROR(stern!AV123/GAMSstern!AV123,"")</f>
        <v>0.999999614733748</v>
      </c>
      <c r="AX123" s="128" t="n">
        <f aca="false">IFERROR(stern!AW123/GAMSstern!AW123,"")</f>
        <v>0.999999699109262</v>
      </c>
      <c r="AY123" s="128" t="n">
        <f aca="false">IFERROR(stern!AX123/GAMSstern!AX123,"")</f>
        <v>0.999999762352538</v>
      </c>
      <c r="AZ123" s="128" t="n">
        <f aca="false">IFERROR(stern!AY123/GAMSstern!AY123,"")</f>
        <v>0.999999809873904</v>
      </c>
      <c r="BA123" s="128" t="n">
        <f aca="false">IFERROR(stern!AZ123/GAMSstern!AZ123,"")</f>
        <v>0.999999845210651</v>
      </c>
      <c r="BB123" s="128" t="n">
        <f aca="false">IFERROR(stern!BA123/GAMSstern!BA123,"")</f>
        <v>0.999999872010974</v>
      </c>
      <c r="BC123" s="128" t="n">
        <f aca="false">IFERROR(stern!BB123/GAMSstern!BB123,"")</f>
        <v>0.999999890423156</v>
      </c>
      <c r="BD123" s="128" t="n">
        <f aca="false">IFERROR(stern!BC123/GAMSstern!BC123,"")</f>
        <v>0.99999989672842</v>
      </c>
      <c r="BE123" s="128" t="n">
        <f aca="false">IFERROR(stern!BD123/GAMSstern!BD123,"")</f>
        <v>0.999999886965119</v>
      </c>
      <c r="BF123" s="128" t="n">
        <f aca="false">IFERROR(stern!BE123/GAMSstern!BE123,"")</f>
        <v>0.999999856921439</v>
      </c>
      <c r="BG123" s="128" t="n">
        <f aca="false">IFERROR(stern!BF123/GAMSstern!BF123,"")</f>
        <v>0.999999802482161</v>
      </c>
      <c r="BH123" s="128" t="n">
        <f aca="false">IFERROR(stern!BG123/GAMSstern!BG123,"")</f>
        <v>0.999999720183358</v>
      </c>
      <c r="BI123" s="128" t="n">
        <f aca="false">IFERROR(stern!BH123/GAMSstern!BH123,"")</f>
        <v>0.999999607736763</v>
      </c>
      <c r="BJ123" s="128" t="n">
        <f aca="false">IFERROR(stern!BI123/GAMSstern!BI123,"")</f>
        <v>0.999999464236618</v>
      </c>
    </row>
    <row r="124" customFormat="false" ht="12.75" hidden="false" customHeight="false" outlineLevel="0" collapsed="false">
      <c r="A124" s="0" t="str">
        <f aca="false">stern!A124</f>
        <v>Net capital accumulation ($trill per year)</v>
      </c>
      <c r="B124" s="0" t="str">
        <f aca="false">GAMSbase!A124</f>
        <v>Net Capial Accumulation (trillion USD per year)</v>
      </c>
      <c r="C124" s="128" t="str">
        <f aca="false">IFERROR(stern!B124/GAMSstern!B124,"")</f>
        <v/>
      </c>
      <c r="D124" s="128" t="str">
        <f aca="false">IFERROR(stern!C124/GAMSstern!C124,"")</f>
        <v/>
      </c>
      <c r="E124" s="128" t="str">
        <f aca="false">IFERROR(stern!D124/GAMSstern!D124,"")</f>
        <v/>
      </c>
      <c r="F124" s="128" t="str">
        <f aca="false">IFERROR(stern!E124/GAMSstern!E124,"")</f>
        <v/>
      </c>
      <c r="G124" s="128" t="str">
        <f aca="false">IFERROR(stern!F124/GAMSstern!F124,"")</f>
        <v/>
      </c>
      <c r="H124" s="128" t="str">
        <f aca="false">IFERROR(stern!G124/GAMSstern!G124,"")</f>
        <v/>
      </c>
      <c r="I124" s="128" t="str">
        <f aca="false">IFERROR(stern!H124/GAMSstern!H124,"")</f>
        <v/>
      </c>
      <c r="J124" s="128" t="str">
        <f aca="false">IFERROR(stern!I124/GAMSstern!I124,"")</f>
        <v/>
      </c>
      <c r="K124" s="128" t="str">
        <f aca="false">IFERROR(stern!J124/GAMSstern!J124,"")</f>
        <v/>
      </c>
      <c r="L124" s="128" t="str">
        <f aca="false">IFERROR(stern!K124/GAMSstern!K124,"")</f>
        <v/>
      </c>
      <c r="M124" s="128" t="str">
        <f aca="false">IFERROR(stern!L124/GAMSstern!L124,"")</f>
        <v/>
      </c>
      <c r="N124" s="128" t="str">
        <f aca="false">IFERROR(stern!M124/GAMSstern!M124,"")</f>
        <v/>
      </c>
      <c r="O124" s="128" t="str">
        <f aca="false">IFERROR(stern!N124/GAMSstern!N124,"")</f>
        <v/>
      </c>
      <c r="P124" s="128" t="str">
        <f aca="false">IFERROR(stern!O124/GAMSstern!O124,"")</f>
        <v/>
      </c>
      <c r="Q124" s="128" t="str">
        <f aca="false">IFERROR(stern!P124/GAMSstern!P124,"")</f>
        <v/>
      </c>
      <c r="R124" s="128" t="str">
        <f aca="false">IFERROR(stern!Q124/GAMSstern!Q124,"")</f>
        <v/>
      </c>
      <c r="S124" s="128" t="str">
        <f aca="false">IFERROR(stern!R124/GAMSstern!R124,"")</f>
        <v/>
      </c>
      <c r="T124" s="128" t="str">
        <f aca="false">IFERROR(stern!S124/GAMSstern!S124,"")</f>
        <v/>
      </c>
      <c r="U124" s="128" t="str">
        <f aca="false">IFERROR(stern!T124/GAMSstern!T124,"")</f>
        <v/>
      </c>
      <c r="V124" s="128" t="str">
        <f aca="false">IFERROR(stern!U124/GAMSstern!U124,"")</f>
        <v/>
      </c>
      <c r="W124" s="128" t="str">
        <f aca="false">IFERROR(stern!V124/GAMSstern!V124,"")</f>
        <v/>
      </c>
      <c r="X124" s="128" t="str">
        <f aca="false">IFERROR(stern!W124/GAMSstern!W124,"")</f>
        <v/>
      </c>
      <c r="Y124" s="128" t="str">
        <f aca="false">IFERROR(stern!X124/GAMSstern!X124,"")</f>
        <v/>
      </c>
      <c r="Z124" s="128" t="str">
        <f aca="false">IFERROR(stern!Y124/GAMSstern!Y124,"")</f>
        <v/>
      </c>
      <c r="AA124" s="128" t="str">
        <f aca="false">IFERROR(stern!Z124/GAMSstern!Z124,"")</f>
        <v/>
      </c>
      <c r="AB124" s="128" t="str">
        <f aca="false">IFERROR(stern!AA124/GAMSstern!AA124,"")</f>
        <v/>
      </c>
      <c r="AC124" s="128" t="str">
        <f aca="false">IFERROR(stern!AB124/GAMSstern!AB124,"")</f>
        <v/>
      </c>
      <c r="AD124" s="128" t="str">
        <f aca="false">IFERROR(stern!AC124/GAMSstern!AC124,"")</f>
        <v/>
      </c>
      <c r="AE124" s="128" t="str">
        <f aca="false">IFERROR(stern!AD124/GAMSstern!AD124,"")</f>
        <v/>
      </c>
      <c r="AF124" s="128" t="str">
        <f aca="false">IFERROR(stern!AE124/GAMSstern!AE124,"")</f>
        <v/>
      </c>
      <c r="AG124" s="128" t="str">
        <f aca="false">IFERROR(stern!AF124/GAMSstern!AF124,"")</f>
        <v/>
      </c>
      <c r="AH124" s="128" t="str">
        <f aca="false">IFERROR(stern!AG124/GAMSstern!AG124,"")</f>
        <v/>
      </c>
      <c r="AI124" s="128" t="str">
        <f aca="false">IFERROR(stern!AH124/GAMSstern!AH124,"")</f>
        <v/>
      </c>
      <c r="AJ124" s="128" t="str">
        <f aca="false">IFERROR(stern!AI124/GAMSstern!AI124,"")</f>
        <v/>
      </c>
      <c r="AK124" s="128" t="str">
        <f aca="false">IFERROR(stern!AJ124/GAMSstern!AJ124,"")</f>
        <v/>
      </c>
      <c r="AL124" s="128" t="str">
        <f aca="false">IFERROR(stern!AK124/GAMSstern!AK124,"")</f>
        <v/>
      </c>
      <c r="AM124" s="128" t="str">
        <f aca="false">IFERROR(stern!AL124/GAMSstern!AL124,"")</f>
        <v/>
      </c>
      <c r="AN124" s="128" t="str">
        <f aca="false">IFERROR(stern!AM124/GAMSstern!AM124,"")</f>
        <v/>
      </c>
      <c r="AO124" s="128" t="str">
        <f aca="false">IFERROR(stern!AN124/GAMSstern!AN124,"")</f>
        <v/>
      </c>
      <c r="AP124" s="128" t="str">
        <f aca="false">IFERROR(stern!AO124/GAMSstern!AO124,"")</f>
        <v/>
      </c>
      <c r="AQ124" s="128" t="str">
        <f aca="false">IFERROR(stern!AP124/GAMSstern!AP124,"")</f>
        <v/>
      </c>
      <c r="AR124" s="128" t="str">
        <f aca="false">IFERROR(stern!AQ124/GAMSstern!AQ124,"")</f>
        <v/>
      </c>
      <c r="AS124" s="128" t="str">
        <f aca="false">IFERROR(stern!AR124/GAMSstern!AR124,"")</f>
        <v/>
      </c>
      <c r="AT124" s="128" t="str">
        <f aca="false">IFERROR(stern!AS124/GAMSstern!AS124,"")</f>
        <v/>
      </c>
      <c r="AU124" s="128" t="str">
        <f aca="false">IFERROR(stern!AT124/GAMSstern!AT124,"")</f>
        <v/>
      </c>
      <c r="AV124" s="128" t="str">
        <f aca="false">IFERROR(stern!AU124/GAMSstern!AU124,"")</f>
        <v/>
      </c>
      <c r="AW124" s="128" t="str">
        <f aca="false">IFERROR(stern!AV124/GAMSstern!AV124,"")</f>
        <v/>
      </c>
      <c r="AX124" s="128" t="str">
        <f aca="false">IFERROR(stern!AW124/GAMSstern!AW124,"")</f>
        <v/>
      </c>
      <c r="AY124" s="128" t="str">
        <f aca="false">IFERROR(stern!AX124/GAMSstern!AX124,"")</f>
        <v/>
      </c>
      <c r="AZ124" s="128" t="str">
        <f aca="false">IFERROR(stern!AY124/GAMSstern!AY124,"")</f>
        <v/>
      </c>
      <c r="BA124" s="128" t="str">
        <f aca="false">IFERROR(stern!AZ124/GAMSstern!AZ124,"")</f>
        <v/>
      </c>
      <c r="BB124" s="128" t="str">
        <f aca="false">IFERROR(stern!BA124/GAMSstern!BA124,"")</f>
        <v/>
      </c>
      <c r="BC124" s="128" t="str">
        <f aca="false">IFERROR(stern!BB124/GAMSstern!BB124,"")</f>
        <v/>
      </c>
      <c r="BD124" s="128" t="str">
        <f aca="false">IFERROR(stern!BC124/GAMSstern!BC124,"")</f>
        <v/>
      </c>
      <c r="BE124" s="128" t="str">
        <f aca="false">IFERROR(stern!BD124/GAMSstern!BD124,"")</f>
        <v/>
      </c>
      <c r="BF124" s="128" t="str">
        <f aca="false">IFERROR(stern!BE124/GAMSstern!BE124,"")</f>
        <v/>
      </c>
      <c r="BG124" s="128" t="str">
        <f aca="false">IFERROR(stern!BF124/GAMSstern!BF124,"")</f>
        <v/>
      </c>
      <c r="BH124" s="128" t="str">
        <f aca="false">IFERROR(stern!BG124/GAMSstern!BG124,"")</f>
        <v/>
      </c>
      <c r="BI124" s="128" t="str">
        <f aca="false">IFERROR(stern!BH124/GAMSstern!BH124,"")</f>
        <v/>
      </c>
      <c r="BJ124" s="128" t="str">
        <f aca="false">IFERROR(stern!BI124/GAMSstern!BI124,"")</f>
        <v/>
      </c>
    </row>
    <row r="125" customFormat="false" ht="12.75" hidden="false" customHeight="false" outlineLevel="0" collapsed="false">
      <c r="A125" s="0" t="str">
        <f aca="false">stern!A125</f>
        <v>Net National Income (Consumption basis)</v>
      </c>
      <c r="B125" s="0" t="str">
        <f aca="false">GAMSbase!A125</f>
        <v>Net National Income (consumption basis)</v>
      </c>
      <c r="C125" s="128" t="str">
        <f aca="false">IFERROR(stern!B125/GAMSstern!B125,"")</f>
        <v/>
      </c>
      <c r="D125" s="128" t="str">
        <f aca="false">IFERROR(stern!C125/GAMSstern!C125,"")</f>
        <v/>
      </c>
      <c r="E125" s="128" t="str">
        <f aca="false">IFERROR(stern!D125/GAMSstern!D125,"")</f>
        <v/>
      </c>
      <c r="F125" s="128" t="str">
        <f aca="false">IFERROR(stern!E125/GAMSstern!E125,"")</f>
        <v/>
      </c>
      <c r="G125" s="128" t="str">
        <f aca="false">IFERROR(stern!F125/GAMSstern!F125,"")</f>
        <v/>
      </c>
      <c r="H125" s="128" t="str">
        <f aca="false">IFERROR(stern!G125/GAMSstern!G125,"")</f>
        <v/>
      </c>
      <c r="I125" s="128" t="str">
        <f aca="false">IFERROR(stern!H125/GAMSstern!H125,"")</f>
        <v/>
      </c>
      <c r="J125" s="128" t="str">
        <f aca="false">IFERROR(stern!I125/GAMSstern!I125,"")</f>
        <v/>
      </c>
      <c r="K125" s="128" t="str">
        <f aca="false">IFERROR(stern!J125/GAMSstern!J125,"")</f>
        <v/>
      </c>
      <c r="L125" s="128" t="str">
        <f aca="false">IFERROR(stern!K125/GAMSstern!K125,"")</f>
        <v/>
      </c>
      <c r="M125" s="128" t="str">
        <f aca="false">IFERROR(stern!L125/GAMSstern!L125,"")</f>
        <v/>
      </c>
      <c r="N125" s="128" t="str">
        <f aca="false">IFERROR(stern!M125/GAMSstern!M125,"")</f>
        <v/>
      </c>
      <c r="O125" s="128" t="str">
        <f aca="false">IFERROR(stern!N125/GAMSstern!N125,"")</f>
        <v/>
      </c>
      <c r="P125" s="128" t="str">
        <f aca="false">IFERROR(stern!O125/GAMSstern!O125,"")</f>
        <v/>
      </c>
      <c r="Q125" s="128" t="str">
        <f aca="false">IFERROR(stern!P125/GAMSstern!P125,"")</f>
        <v/>
      </c>
      <c r="R125" s="128" t="str">
        <f aca="false">IFERROR(stern!Q125/GAMSstern!Q125,"")</f>
        <v/>
      </c>
      <c r="S125" s="128" t="str">
        <f aca="false">IFERROR(stern!R125/GAMSstern!R125,"")</f>
        <v/>
      </c>
      <c r="T125" s="128" t="str">
        <f aca="false">IFERROR(stern!S125/GAMSstern!S125,"")</f>
        <v/>
      </c>
      <c r="U125" s="128" t="str">
        <f aca="false">IFERROR(stern!T125/GAMSstern!T125,"")</f>
        <v/>
      </c>
      <c r="V125" s="128" t="str">
        <f aca="false">IFERROR(stern!U125/GAMSstern!U125,"")</f>
        <v/>
      </c>
      <c r="W125" s="128" t="str">
        <f aca="false">IFERROR(stern!V125/GAMSstern!V125,"")</f>
        <v/>
      </c>
      <c r="X125" s="128" t="str">
        <f aca="false">IFERROR(stern!W125/GAMSstern!W125,"")</f>
        <v/>
      </c>
      <c r="Y125" s="128" t="str">
        <f aca="false">IFERROR(stern!X125/GAMSstern!X125,"")</f>
        <v/>
      </c>
      <c r="Z125" s="128" t="str">
        <f aca="false">IFERROR(stern!Y125/GAMSstern!Y125,"")</f>
        <v/>
      </c>
      <c r="AA125" s="128" t="str">
        <f aca="false">IFERROR(stern!Z125/GAMSstern!Z125,"")</f>
        <v/>
      </c>
      <c r="AB125" s="128" t="str">
        <f aca="false">IFERROR(stern!AA125/GAMSstern!AA125,"")</f>
        <v/>
      </c>
      <c r="AC125" s="128" t="str">
        <f aca="false">IFERROR(stern!AB125/GAMSstern!AB125,"")</f>
        <v/>
      </c>
      <c r="AD125" s="128" t="str">
        <f aca="false">IFERROR(stern!AC125/GAMSstern!AC125,"")</f>
        <v/>
      </c>
      <c r="AE125" s="128" t="str">
        <f aca="false">IFERROR(stern!AD125/GAMSstern!AD125,"")</f>
        <v/>
      </c>
      <c r="AF125" s="128" t="str">
        <f aca="false">IFERROR(stern!AE125/GAMSstern!AE125,"")</f>
        <v/>
      </c>
      <c r="AG125" s="128" t="str">
        <f aca="false">IFERROR(stern!AF125/GAMSstern!AF125,"")</f>
        <v/>
      </c>
      <c r="AH125" s="128" t="str">
        <f aca="false">IFERROR(stern!AG125/GAMSstern!AG125,"")</f>
        <v/>
      </c>
      <c r="AI125" s="128" t="str">
        <f aca="false">IFERROR(stern!AH125/GAMSstern!AH125,"")</f>
        <v/>
      </c>
      <c r="AJ125" s="128" t="str">
        <f aca="false">IFERROR(stern!AI125/GAMSstern!AI125,"")</f>
        <v/>
      </c>
      <c r="AK125" s="128" t="str">
        <f aca="false">IFERROR(stern!AJ125/GAMSstern!AJ125,"")</f>
        <v/>
      </c>
      <c r="AL125" s="128" t="str">
        <f aca="false">IFERROR(stern!AK125/GAMSstern!AK125,"")</f>
        <v/>
      </c>
      <c r="AM125" s="128" t="str">
        <f aca="false">IFERROR(stern!AL125/GAMSstern!AL125,"")</f>
        <v/>
      </c>
      <c r="AN125" s="128" t="str">
        <f aca="false">IFERROR(stern!AM125/GAMSstern!AM125,"")</f>
        <v/>
      </c>
      <c r="AO125" s="128" t="str">
        <f aca="false">IFERROR(stern!AN125/GAMSstern!AN125,"")</f>
        <v/>
      </c>
      <c r="AP125" s="128" t="str">
        <f aca="false">IFERROR(stern!AO125/GAMSstern!AO125,"")</f>
        <v/>
      </c>
      <c r="AQ125" s="128" t="str">
        <f aca="false">IFERROR(stern!AP125/GAMSstern!AP125,"")</f>
        <v/>
      </c>
      <c r="AR125" s="128" t="str">
        <f aca="false">IFERROR(stern!AQ125/GAMSstern!AQ125,"")</f>
        <v/>
      </c>
      <c r="AS125" s="128" t="str">
        <f aca="false">IFERROR(stern!AR125/GAMSstern!AR125,"")</f>
        <v/>
      </c>
      <c r="AT125" s="128" t="str">
        <f aca="false">IFERROR(stern!AS125/GAMSstern!AS125,"")</f>
        <v/>
      </c>
      <c r="AU125" s="128" t="str">
        <f aca="false">IFERROR(stern!AT125/GAMSstern!AT125,"")</f>
        <v/>
      </c>
      <c r="AV125" s="128" t="str">
        <f aca="false">IFERROR(stern!AU125/GAMSstern!AU125,"")</f>
        <v/>
      </c>
      <c r="AW125" s="128" t="str">
        <f aca="false">IFERROR(stern!AV125/GAMSstern!AV125,"")</f>
        <v/>
      </c>
      <c r="AX125" s="128" t="str">
        <f aca="false">IFERROR(stern!AW125/GAMSstern!AW125,"")</f>
        <v/>
      </c>
      <c r="AY125" s="128" t="str">
        <f aca="false">IFERROR(stern!AX125/GAMSstern!AX125,"")</f>
        <v/>
      </c>
      <c r="AZ125" s="128" t="str">
        <f aca="false">IFERROR(stern!AY125/GAMSstern!AY125,"")</f>
        <v/>
      </c>
      <c r="BA125" s="128" t="str">
        <f aca="false">IFERROR(stern!AZ125/GAMSstern!AZ125,"")</f>
        <v/>
      </c>
      <c r="BB125" s="128" t="str">
        <f aca="false">IFERROR(stern!BA125/GAMSstern!BA125,"")</f>
        <v/>
      </c>
      <c r="BC125" s="128" t="str">
        <f aca="false">IFERROR(stern!BB125/GAMSstern!BB125,"")</f>
        <v/>
      </c>
      <c r="BD125" s="128" t="str">
        <f aca="false">IFERROR(stern!BC125/GAMSstern!BC125,"")</f>
        <v/>
      </c>
      <c r="BE125" s="128" t="str">
        <f aca="false">IFERROR(stern!BD125/GAMSstern!BD125,"")</f>
        <v/>
      </c>
      <c r="BF125" s="128" t="str">
        <f aca="false">IFERROR(stern!BE125/GAMSstern!BE125,"")</f>
        <v/>
      </c>
      <c r="BG125" s="128" t="str">
        <f aca="false">IFERROR(stern!BF125/GAMSstern!BF125,"")</f>
        <v/>
      </c>
      <c r="BH125" s="128" t="str">
        <f aca="false">IFERROR(stern!BG125/GAMSstern!BG125,"")</f>
        <v/>
      </c>
      <c r="BI125" s="128" t="str">
        <f aca="false">IFERROR(stern!BH125/GAMSstern!BH125,"")</f>
        <v/>
      </c>
      <c r="BJ125" s="128" t="str">
        <f aca="false">IFERROR(stern!BI125/GAMSstern!BI125,"")</f>
        <v/>
      </c>
    </row>
    <row r="126" customFormat="false" ht="12.75" hidden="false" customHeight="false" outlineLevel="0" collapsed="false">
      <c r="A126" s="0" t="str">
        <f aca="false">stern!A126</f>
        <v>Consumption per capita ($thous per year)</v>
      </c>
      <c r="B126" s="0" t="str">
        <f aca="false">GAMSbase!A126</f>
        <v>Consumption Per Capita (thousand USD per year)</v>
      </c>
      <c r="C126" s="128" t="n">
        <f aca="false">IFERROR(stern!B126/GAMSstern!B126,"")</f>
        <v>0.999868390417854</v>
      </c>
      <c r="D126" s="128" t="n">
        <f aca="false">IFERROR(stern!C126/GAMSstern!C126,"")</f>
        <v>0.999847878303842</v>
      </c>
      <c r="E126" s="128" t="n">
        <f aca="false">IFERROR(stern!D126/GAMSstern!D126,"")</f>
        <v>0.99983965504668</v>
      </c>
      <c r="F126" s="128" t="n">
        <f aca="false">IFERROR(stern!E126/GAMSstern!E126,"")</f>
        <v>0.999838434068631</v>
      </c>
      <c r="G126" s="128" t="n">
        <f aca="false">IFERROR(stern!F126/GAMSstern!F126,"")</f>
        <v>0.999841558461675</v>
      </c>
      <c r="H126" s="128" t="n">
        <f aca="false">IFERROR(stern!G126/GAMSstern!G126,"")</f>
        <v>0.99984748201963</v>
      </c>
      <c r="I126" s="128" t="n">
        <f aca="false">IFERROR(stern!H126/GAMSstern!H126,"")</f>
        <v>0.999855211697638</v>
      </c>
      <c r="J126" s="128" t="n">
        <f aca="false">IFERROR(stern!I126/GAMSstern!I126,"")</f>
        <v>0.999864068400592</v>
      </c>
      <c r="K126" s="128" t="n">
        <f aca="false">IFERROR(stern!J126/GAMSstern!J126,"")</f>
        <v>0.999873569595687</v>
      </c>
      <c r="L126" s="128" t="n">
        <f aca="false">IFERROR(stern!K126/GAMSstern!K126,"")</f>
        <v>0.999883364340049</v>
      </c>
      <c r="M126" s="128" t="n">
        <f aca="false">IFERROR(stern!L126/GAMSstern!L126,"")</f>
        <v>0.999893194068716</v>
      </c>
      <c r="N126" s="128" t="n">
        <f aca="false">IFERROR(stern!M126/GAMSstern!M126,"")</f>
        <v>0.999902868478372</v>
      </c>
      <c r="O126" s="128" t="n">
        <f aca="false">IFERROR(stern!N126/GAMSstern!N126,"")</f>
        <v>0.999912247857581</v>
      </c>
      <c r="P126" s="128" t="n">
        <f aca="false">IFERROR(stern!O126/GAMSstern!O126,"")</f>
        <v>0.999921393524331</v>
      </c>
      <c r="Q126" s="128" t="n">
        <f aca="false">IFERROR(stern!P126/GAMSstern!P126,"")</f>
        <v>0.999930005744319</v>
      </c>
      <c r="R126" s="128" t="n">
        <f aca="false">IFERROR(stern!Q126/GAMSstern!Q126,"")</f>
        <v>0.99993794799907</v>
      </c>
      <c r="S126" s="128" t="n">
        <f aca="false">IFERROR(stern!R126/GAMSstern!R126,"")</f>
        <v>0.99994516790243</v>
      </c>
      <c r="T126" s="128" t="n">
        <f aca="false">IFERROR(stern!S126/GAMSstern!S126,"")</f>
        <v>0.999951657841337</v>
      </c>
      <c r="U126" s="128" t="n">
        <f aca="false">IFERROR(stern!T126/GAMSstern!T126,"")</f>
        <v>0.999957440001491</v>
      </c>
      <c r="V126" s="128" t="n">
        <f aca="false">IFERROR(stern!U126/GAMSstern!U126,"")</f>
        <v>0.999962583720489</v>
      </c>
      <c r="W126" s="128" t="n">
        <f aca="false">IFERROR(stern!V126/GAMSstern!V126,"")</f>
        <v>0.999967131021081</v>
      </c>
      <c r="X126" s="128" t="n">
        <f aca="false">IFERROR(stern!W126/GAMSstern!W126,"")</f>
        <v>0.999971130841886</v>
      </c>
      <c r="Y126" s="128" t="n">
        <f aca="false">IFERROR(stern!X126/GAMSstern!X126,"")</f>
        <v>0.99997463457978</v>
      </c>
      <c r="Z126" s="128" t="n">
        <f aca="false">IFERROR(stern!Y126/GAMSstern!Y126,"")</f>
        <v>0.999977693709352</v>
      </c>
      <c r="AA126" s="128" t="n">
        <f aca="false">IFERROR(stern!Z126/GAMSstern!Z126,"")</f>
        <v>0.999980357668043</v>
      </c>
      <c r="AB126" s="128" t="n">
        <f aca="false">IFERROR(stern!AA126/GAMSstern!AA126,"")</f>
        <v>0.999982673286866</v>
      </c>
      <c r="AC126" s="128" t="n">
        <f aca="false">IFERROR(stern!AB126/GAMSstern!AB126,"")</f>
        <v>0.999984683332933</v>
      </c>
      <c r="AD126" s="128" t="n">
        <f aca="false">IFERROR(stern!AC126/GAMSstern!AC126,"")</f>
        <v>0.999986426642008</v>
      </c>
      <c r="AE126" s="128" t="n">
        <f aca="false">IFERROR(stern!AD126/GAMSstern!AD126,"")</f>
        <v>0.999987938208501</v>
      </c>
      <c r="AF126" s="128" t="n">
        <f aca="false">IFERROR(stern!AE126/GAMSstern!AE126,"")</f>
        <v>0.999989212347135</v>
      </c>
      <c r="AG126" s="128" t="n">
        <f aca="false">IFERROR(stern!AF126/GAMSstern!AF126,"")</f>
        <v>0.999990436065952</v>
      </c>
      <c r="AH126" s="128" t="n">
        <f aca="false">IFERROR(stern!AG126/GAMSstern!AG126,"")</f>
        <v>0.999991576802271</v>
      </c>
      <c r="AI126" s="128" t="n">
        <f aca="false">IFERROR(stern!AH126/GAMSstern!AH126,"")</f>
        <v>0.999992630701197</v>
      </c>
      <c r="AJ126" s="128" t="n">
        <f aca="false">IFERROR(stern!AI126/GAMSstern!AI126,"")</f>
        <v>0.999993596895521</v>
      </c>
      <c r="AK126" s="128" t="n">
        <f aca="false">IFERROR(stern!AJ126/GAMSstern!AJ126,"")</f>
        <v>0.999994476659034</v>
      </c>
      <c r="AL126" s="128" t="n">
        <f aca="false">IFERROR(stern!AK126/GAMSstern!AK126,"")</f>
        <v>0.999995273700192</v>
      </c>
      <c r="AM126" s="128" t="n">
        <f aca="false">IFERROR(stern!AL126/GAMSstern!AL126,"")</f>
        <v>0.999995992937872</v>
      </c>
      <c r="AN126" s="128" t="n">
        <f aca="false">IFERROR(stern!AM126/GAMSstern!AM126,"")</f>
        <v>0.999996639728317</v>
      </c>
      <c r="AO126" s="128" t="n">
        <f aca="false">IFERROR(stern!AN126/GAMSstern!AN126,"")</f>
        <v>0.999997220457519</v>
      </c>
      <c r="AP126" s="128" t="n">
        <f aca="false">IFERROR(stern!AO126/GAMSstern!AO126,"")</f>
        <v>0.999997741855165</v>
      </c>
      <c r="AQ126" s="128" t="n">
        <f aca="false">IFERROR(stern!AP126/GAMSstern!AP126,"")</f>
        <v>0.99999819997299</v>
      </c>
      <c r="AR126" s="128" t="n">
        <f aca="false">IFERROR(stern!AQ126/GAMSstern!AQ126,"")</f>
        <v>0.999998587583105</v>
      </c>
      <c r="AS126" s="128" t="n">
        <f aca="false">IFERROR(stern!AR126/GAMSstern!AR126,"")</f>
        <v>0.999998904982736</v>
      </c>
      <c r="AT126" s="128" t="n">
        <f aca="false">IFERROR(stern!AS126/GAMSstern!AS126,"")</f>
        <v>0.999999157311485</v>
      </c>
      <c r="AU126" s="128" t="n">
        <f aca="false">IFERROR(stern!AT126/GAMSstern!AT126,"")</f>
        <v>0.999999353137927</v>
      </c>
      <c r="AV126" s="128" t="n">
        <f aca="false">IFERROR(stern!AU126/GAMSstern!AU126,"")</f>
        <v>0.999999502277225</v>
      </c>
      <c r="AW126" s="128" t="n">
        <f aca="false">IFERROR(stern!AV126/GAMSstern!AV126,"")</f>
        <v>0.999999614733541</v>
      </c>
      <c r="AX126" s="128" t="n">
        <f aca="false">IFERROR(stern!AW126/GAMSstern!AW126,"")</f>
        <v>0.999999699109575</v>
      </c>
      <c r="AY126" s="128" t="n">
        <f aca="false">IFERROR(stern!AX126/GAMSstern!AX126,"")</f>
        <v>0.999999762352719</v>
      </c>
      <c r="AZ126" s="128" t="n">
        <f aca="false">IFERROR(stern!AY126/GAMSstern!AY126,"")</f>
        <v>0.999999809874088</v>
      </c>
      <c r="BA126" s="128" t="n">
        <f aca="false">IFERROR(stern!AZ126/GAMSstern!AZ126,"")</f>
        <v>0.999999845210544</v>
      </c>
      <c r="BB126" s="128" t="n">
        <f aca="false">IFERROR(stern!BA126/GAMSstern!BA126,"")</f>
        <v>0.99999987201093</v>
      </c>
      <c r="BC126" s="128" t="n">
        <f aca="false">IFERROR(stern!BB126/GAMSstern!BB126,"")</f>
        <v>0.999999890423341</v>
      </c>
      <c r="BD126" s="128" t="n">
        <f aca="false">IFERROR(stern!BC126/GAMSstern!BC126,"")</f>
        <v>0.999999896728272</v>
      </c>
      <c r="BE126" s="128" t="n">
        <f aca="false">IFERROR(stern!BD126/GAMSstern!BD126,"")</f>
        <v>0.999999886965362</v>
      </c>
      <c r="BF126" s="128" t="n">
        <f aca="false">IFERROR(stern!BE126/GAMSstern!BE126,"")</f>
        <v>0.99999985692123</v>
      </c>
      <c r="BG126" s="128" t="n">
        <f aca="false">IFERROR(stern!BF126/GAMSstern!BF126,"")</f>
        <v>0.999999802482237</v>
      </c>
      <c r="BH126" s="128" t="n">
        <f aca="false">IFERROR(stern!BG126/GAMSstern!BG126,"")</f>
        <v>0.999999720183518</v>
      </c>
      <c r="BI126" s="128" t="n">
        <f aca="false">IFERROR(stern!BH126/GAMSstern!BH126,"")</f>
        <v>0.999999607736977</v>
      </c>
      <c r="BJ126" s="128" t="n">
        <f aca="false">IFERROR(stern!BI126/GAMSstern!BI126,"")</f>
        <v>0.999999464236782</v>
      </c>
    </row>
    <row r="127" customFormat="false" ht="12.75" hidden="false" customHeight="false" outlineLevel="0" collapsed="false">
      <c r="A127" s="0" t="str">
        <f aca="false">stern!A127</f>
        <v>Utility of p. c. consumption</v>
      </c>
      <c r="B127" s="0" t="str">
        <f aca="false">GAMSbase!A127</f>
        <v>Utility of Per Capita Consumption</v>
      </c>
      <c r="C127" s="128" t="str">
        <f aca="false">IFERROR(stern!B127/GAMSstern!B127,"")</f>
        <v/>
      </c>
      <c r="D127" s="128" t="str">
        <f aca="false">IFERROR(stern!C127/GAMSstern!C127,"")</f>
        <v/>
      </c>
      <c r="E127" s="128" t="str">
        <f aca="false">IFERROR(stern!D127/GAMSstern!D127,"")</f>
        <v/>
      </c>
      <c r="F127" s="128" t="str">
        <f aca="false">IFERROR(stern!E127/GAMSstern!E127,"")</f>
        <v/>
      </c>
      <c r="G127" s="128" t="str">
        <f aca="false">IFERROR(stern!F127/GAMSstern!F127,"")</f>
        <v/>
      </c>
      <c r="H127" s="128" t="str">
        <f aca="false">IFERROR(stern!G127/GAMSstern!G127,"")</f>
        <v/>
      </c>
      <c r="I127" s="128" t="str">
        <f aca="false">IFERROR(stern!H127/GAMSstern!H127,"")</f>
        <v/>
      </c>
      <c r="J127" s="128" t="str">
        <f aca="false">IFERROR(stern!I127/GAMSstern!I127,"")</f>
        <v/>
      </c>
      <c r="K127" s="128" t="str">
        <f aca="false">IFERROR(stern!J127/GAMSstern!J127,"")</f>
        <v/>
      </c>
      <c r="L127" s="128" t="str">
        <f aca="false">IFERROR(stern!K127/GAMSstern!K127,"")</f>
        <v/>
      </c>
      <c r="M127" s="128" t="str">
        <f aca="false">IFERROR(stern!L127/GAMSstern!L127,"")</f>
        <v/>
      </c>
      <c r="N127" s="128" t="str">
        <f aca="false">IFERROR(stern!M127/GAMSstern!M127,"")</f>
        <v/>
      </c>
      <c r="O127" s="128" t="str">
        <f aca="false">IFERROR(stern!N127/GAMSstern!N127,"")</f>
        <v/>
      </c>
      <c r="P127" s="128" t="str">
        <f aca="false">IFERROR(stern!O127/GAMSstern!O127,"")</f>
        <v/>
      </c>
      <c r="Q127" s="128" t="str">
        <f aca="false">IFERROR(stern!P127/GAMSstern!P127,"")</f>
        <v/>
      </c>
      <c r="R127" s="128" t="str">
        <f aca="false">IFERROR(stern!Q127/GAMSstern!Q127,"")</f>
        <v/>
      </c>
      <c r="S127" s="128" t="str">
        <f aca="false">IFERROR(stern!R127/GAMSstern!R127,"")</f>
        <v/>
      </c>
      <c r="T127" s="128" t="str">
        <f aca="false">IFERROR(stern!S127/GAMSstern!S127,"")</f>
        <v/>
      </c>
      <c r="U127" s="128" t="str">
        <f aca="false">IFERROR(stern!T127/GAMSstern!T127,"")</f>
        <v/>
      </c>
      <c r="V127" s="128" t="str">
        <f aca="false">IFERROR(stern!U127/GAMSstern!U127,"")</f>
        <v/>
      </c>
      <c r="W127" s="128" t="str">
        <f aca="false">IFERROR(stern!V127/GAMSstern!V127,"")</f>
        <v/>
      </c>
      <c r="X127" s="128" t="str">
        <f aca="false">IFERROR(stern!W127/GAMSstern!W127,"")</f>
        <v/>
      </c>
      <c r="Y127" s="128" t="str">
        <f aca="false">IFERROR(stern!X127/GAMSstern!X127,"")</f>
        <v/>
      </c>
      <c r="Z127" s="128" t="str">
        <f aca="false">IFERROR(stern!Y127/GAMSstern!Y127,"")</f>
        <v/>
      </c>
      <c r="AA127" s="128" t="str">
        <f aca="false">IFERROR(stern!Z127/GAMSstern!Z127,"")</f>
        <v/>
      </c>
      <c r="AB127" s="128" t="str">
        <f aca="false">IFERROR(stern!AA127/GAMSstern!AA127,"")</f>
        <v/>
      </c>
      <c r="AC127" s="128" t="str">
        <f aca="false">IFERROR(stern!AB127/GAMSstern!AB127,"")</f>
        <v/>
      </c>
      <c r="AD127" s="128" t="str">
        <f aca="false">IFERROR(stern!AC127/GAMSstern!AC127,"")</f>
        <v/>
      </c>
      <c r="AE127" s="128" t="str">
        <f aca="false">IFERROR(stern!AD127/GAMSstern!AD127,"")</f>
        <v/>
      </c>
      <c r="AF127" s="128" t="str">
        <f aca="false">IFERROR(stern!AE127/GAMSstern!AE127,"")</f>
        <v/>
      </c>
      <c r="AG127" s="128" t="str">
        <f aca="false">IFERROR(stern!AF127/GAMSstern!AF127,"")</f>
        <v/>
      </c>
      <c r="AH127" s="128" t="str">
        <f aca="false">IFERROR(stern!AG127/GAMSstern!AG127,"")</f>
        <v/>
      </c>
      <c r="AI127" s="128" t="str">
        <f aca="false">IFERROR(stern!AH127/GAMSstern!AH127,"")</f>
        <v/>
      </c>
      <c r="AJ127" s="128" t="str">
        <f aca="false">IFERROR(stern!AI127/GAMSstern!AI127,"")</f>
        <v/>
      </c>
      <c r="AK127" s="128" t="str">
        <f aca="false">IFERROR(stern!AJ127/GAMSstern!AJ127,"")</f>
        <v/>
      </c>
      <c r="AL127" s="128" t="str">
        <f aca="false">IFERROR(stern!AK127/GAMSstern!AK127,"")</f>
        <v/>
      </c>
      <c r="AM127" s="128" t="str">
        <f aca="false">IFERROR(stern!AL127/GAMSstern!AL127,"")</f>
        <v/>
      </c>
      <c r="AN127" s="128" t="str">
        <f aca="false">IFERROR(stern!AM127/GAMSstern!AM127,"")</f>
        <v/>
      </c>
      <c r="AO127" s="128" t="str">
        <f aca="false">IFERROR(stern!AN127/GAMSstern!AN127,"")</f>
        <v/>
      </c>
      <c r="AP127" s="128" t="str">
        <f aca="false">IFERROR(stern!AO127/GAMSstern!AO127,"")</f>
        <v/>
      </c>
      <c r="AQ127" s="128" t="str">
        <f aca="false">IFERROR(stern!AP127/GAMSstern!AP127,"")</f>
        <v/>
      </c>
      <c r="AR127" s="128" t="str">
        <f aca="false">IFERROR(stern!AQ127/GAMSstern!AQ127,"")</f>
        <v/>
      </c>
      <c r="AS127" s="128" t="str">
        <f aca="false">IFERROR(stern!AR127/GAMSstern!AR127,"")</f>
        <v/>
      </c>
      <c r="AT127" s="128" t="str">
        <f aca="false">IFERROR(stern!AS127/GAMSstern!AS127,"")</f>
        <v/>
      </c>
      <c r="AU127" s="128" t="str">
        <f aca="false">IFERROR(stern!AT127/GAMSstern!AT127,"")</f>
        <v/>
      </c>
      <c r="AV127" s="128" t="str">
        <f aca="false">IFERROR(stern!AU127/GAMSstern!AU127,"")</f>
        <v/>
      </c>
      <c r="AW127" s="128" t="str">
        <f aca="false">IFERROR(stern!AV127/GAMSstern!AV127,"")</f>
        <v/>
      </c>
      <c r="AX127" s="128" t="str">
        <f aca="false">IFERROR(stern!AW127/GAMSstern!AW127,"")</f>
        <v/>
      </c>
      <c r="AY127" s="128" t="str">
        <f aca="false">IFERROR(stern!AX127/GAMSstern!AX127,"")</f>
        <v/>
      </c>
      <c r="AZ127" s="128" t="str">
        <f aca="false">IFERROR(stern!AY127/GAMSstern!AY127,"")</f>
        <v/>
      </c>
      <c r="BA127" s="128" t="str">
        <f aca="false">IFERROR(stern!AZ127/GAMSstern!AZ127,"")</f>
        <v/>
      </c>
      <c r="BB127" s="128" t="str">
        <f aca="false">IFERROR(stern!BA127/GAMSstern!BA127,"")</f>
        <v/>
      </c>
      <c r="BC127" s="128" t="str">
        <f aca="false">IFERROR(stern!BB127/GAMSstern!BB127,"")</f>
        <v/>
      </c>
      <c r="BD127" s="128" t="str">
        <f aca="false">IFERROR(stern!BC127/GAMSstern!BC127,"")</f>
        <v/>
      </c>
      <c r="BE127" s="128" t="str">
        <f aca="false">IFERROR(stern!BD127/GAMSstern!BD127,"")</f>
        <v/>
      </c>
      <c r="BF127" s="128" t="str">
        <f aca="false">IFERROR(stern!BE127/GAMSstern!BE127,"")</f>
        <v/>
      </c>
      <c r="BG127" s="128" t="str">
        <f aca="false">IFERROR(stern!BF127/GAMSstern!BF127,"")</f>
        <v/>
      </c>
      <c r="BH127" s="128" t="str">
        <f aca="false">IFERROR(stern!BG127/GAMSstern!BG127,"")</f>
        <v/>
      </c>
      <c r="BI127" s="128" t="str">
        <f aca="false">IFERROR(stern!BH127/GAMSstern!BH127,"")</f>
        <v/>
      </c>
      <c r="BJ127" s="128" t="str">
        <f aca="false">IFERROR(stern!BI127/GAMSstern!BI127,"")</f>
        <v/>
      </c>
    </row>
    <row r="128" customFormat="false" ht="12.75" hidden="false" customHeight="false" outlineLevel="0" collapsed="false">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row>
    <row r="129" customFormat="false" ht="12.75" hidden="false" customHeight="false" outlineLevel="0" collapsed="false">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row>
    <row r="130" customFormat="false" ht="12.75" hidden="false" customHeight="false" outlineLevel="0" collapsed="false">
      <c r="A130" s="0" t="str">
        <f aca="false">stern!A130</f>
        <v>Control variables: Optimized for 2015 and beyond.</v>
      </c>
      <c r="B130" s="0" t="str">
        <f aca="false">GAMSbase!A130</f>
        <v>** CONTROL VARIABLES</v>
      </c>
      <c r="C130" s="128" t="str">
        <f aca="false">IFERROR(stern!B130/GAMSstern!B130,"")</f>
        <v/>
      </c>
      <c r="D130" s="128" t="str">
        <f aca="false">IFERROR(stern!C130/GAMSstern!C130,"")</f>
        <v/>
      </c>
      <c r="E130" s="128" t="str">
        <f aca="false">IFERROR(stern!D130/GAMSstern!D130,"")</f>
        <v/>
      </c>
      <c r="F130" s="128" t="str">
        <f aca="false">IFERROR(stern!E130/GAMSstern!E130,"")</f>
        <v/>
      </c>
      <c r="G130" s="128" t="str">
        <f aca="false">IFERROR(stern!F130/GAMSstern!F130,"")</f>
        <v/>
      </c>
      <c r="H130" s="128" t="str">
        <f aca="false">IFERROR(stern!G130/GAMSstern!G130,"")</f>
        <v/>
      </c>
      <c r="I130" s="128" t="str">
        <f aca="false">IFERROR(stern!H130/GAMSstern!H130,"")</f>
        <v/>
      </c>
      <c r="J130" s="128" t="str">
        <f aca="false">IFERROR(stern!I130/GAMSstern!I130,"")</f>
        <v/>
      </c>
      <c r="K130" s="128" t="str">
        <f aca="false">IFERROR(stern!J130/GAMSstern!J130,"")</f>
        <v/>
      </c>
      <c r="L130" s="128" t="str">
        <f aca="false">IFERROR(stern!K130/GAMSstern!K130,"")</f>
        <v/>
      </c>
      <c r="M130" s="128" t="str">
        <f aca="false">IFERROR(stern!L130/GAMSstern!L130,"")</f>
        <v/>
      </c>
      <c r="N130" s="128" t="str">
        <f aca="false">IFERROR(stern!M130/GAMSstern!M130,"")</f>
        <v/>
      </c>
      <c r="O130" s="128" t="str">
        <f aca="false">IFERROR(stern!N130/GAMSstern!N130,"")</f>
        <v/>
      </c>
      <c r="P130" s="128" t="str">
        <f aca="false">IFERROR(stern!O130/GAMSstern!O130,"")</f>
        <v/>
      </c>
      <c r="Q130" s="128" t="str">
        <f aca="false">IFERROR(stern!P130/GAMSstern!P130,"")</f>
        <v/>
      </c>
      <c r="R130" s="128" t="str">
        <f aca="false">IFERROR(stern!Q130/GAMSstern!Q130,"")</f>
        <v/>
      </c>
      <c r="S130" s="128" t="str">
        <f aca="false">IFERROR(stern!R130/GAMSstern!R130,"")</f>
        <v/>
      </c>
      <c r="T130" s="128" t="str">
        <f aca="false">IFERROR(stern!S130/GAMSstern!S130,"")</f>
        <v/>
      </c>
      <c r="U130" s="128" t="str">
        <f aca="false">IFERROR(stern!T130/GAMSstern!T130,"")</f>
        <v/>
      </c>
      <c r="V130" s="128" t="str">
        <f aca="false">IFERROR(stern!U130/GAMSstern!U130,"")</f>
        <v/>
      </c>
      <c r="W130" s="128" t="str">
        <f aca="false">IFERROR(stern!V130/GAMSstern!V130,"")</f>
        <v/>
      </c>
      <c r="X130" s="128" t="str">
        <f aca="false">IFERROR(stern!W130/GAMSstern!W130,"")</f>
        <v/>
      </c>
      <c r="Y130" s="128" t="str">
        <f aca="false">IFERROR(stern!X130/GAMSstern!X130,"")</f>
        <v/>
      </c>
      <c r="Z130" s="128" t="str">
        <f aca="false">IFERROR(stern!Y130/GAMSstern!Y130,"")</f>
        <v/>
      </c>
      <c r="AA130" s="128" t="str">
        <f aca="false">IFERROR(stern!Z130/GAMSstern!Z130,"")</f>
        <v/>
      </c>
      <c r="AB130" s="128" t="str">
        <f aca="false">IFERROR(stern!AA130/GAMSstern!AA130,"")</f>
        <v/>
      </c>
      <c r="AC130" s="128" t="str">
        <f aca="false">IFERROR(stern!AB130/GAMSstern!AB130,"")</f>
        <v/>
      </c>
      <c r="AD130" s="128" t="str">
        <f aca="false">IFERROR(stern!AC130/GAMSstern!AC130,"")</f>
        <v/>
      </c>
      <c r="AE130" s="128" t="str">
        <f aca="false">IFERROR(stern!AD130/GAMSstern!AD130,"")</f>
        <v/>
      </c>
      <c r="AF130" s="128" t="str">
        <f aca="false">IFERROR(stern!AE130/GAMSstern!AE130,"")</f>
        <v/>
      </c>
      <c r="AG130" s="128" t="str">
        <f aca="false">IFERROR(stern!AF130/GAMSstern!AF130,"")</f>
        <v/>
      </c>
      <c r="AH130" s="128" t="str">
        <f aca="false">IFERROR(stern!AG130/GAMSstern!AG130,"")</f>
        <v/>
      </c>
      <c r="AI130" s="128" t="str">
        <f aca="false">IFERROR(stern!AH130/GAMSstern!AH130,"")</f>
        <v/>
      </c>
      <c r="AJ130" s="128" t="str">
        <f aca="false">IFERROR(stern!AI130/GAMSstern!AI130,"")</f>
        <v/>
      </c>
      <c r="AK130" s="128" t="str">
        <f aca="false">IFERROR(stern!AJ130/GAMSstern!AJ130,"")</f>
        <v/>
      </c>
      <c r="AL130" s="128" t="str">
        <f aca="false">IFERROR(stern!AK130/GAMSstern!AK130,"")</f>
        <v/>
      </c>
      <c r="AM130" s="128" t="str">
        <f aca="false">IFERROR(stern!AL130/GAMSstern!AL130,"")</f>
        <v/>
      </c>
      <c r="AN130" s="128" t="str">
        <f aca="false">IFERROR(stern!AM130/GAMSstern!AM130,"")</f>
        <v/>
      </c>
      <c r="AO130" s="128" t="str">
        <f aca="false">IFERROR(stern!AN130/GAMSstern!AN130,"")</f>
        <v/>
      </c>
      <c r="AP130" s="128" t="str">
        <f aca="false">IFERROR(stern!AO130/GAMSstern!AO130,"")</f>
        <v/>
      </c>
      <c r="AQ130" s="128" t="str">
        <f aca="false">IFERROR(stern!AP130/GAMSstern!AP130,"")</f>
        <v/>
      </c>
      <c r="AR130" s="128" t="str">
        <f aca="false">IFERROR(stern!AQ130/GAMSstern!AQ130,"")</f>
        <v/>
      </c>
      <c r="AS130" s="128" t="str">
        <f aca="false">IFERROR(stern!AR130/GAMSstern!AR130,"")</f>
        <v/>
      </c>
      <c r="AT130" s="128" t="str">
        <f aca="false">IFERROR(stern!AS130/GAMSstern!AS130,"")</f>
        <v/>
      </c>
      <c r="AU130" s="128" t="str">
        <f aca="false">IFERROR(stern!AT130/GAMSstern!AT130,"")</f>
        <v/>
      </c>
      <c r="AV130" s="128" t="str">
        <f aca="false">IFERROR(stern!AU130/GAMSstern!AU130,"")</f>
        <v/>
      </c>
      <c r="AW130" s="128" t="str">
        <f aca="false">IFERROR(stern!AV130/GAMSstern!AV130,"")</f>
        <v/>
      </c>
      <c r="AX130" s="128" t="str">
        <f aca="false">IFERROR(stern!AW130/GAMSstern!AW130,"")</f>
        <v/>
      </c>
      <c r="AY130" s="128" t="str">
        <f aca="false">IFERROR(stern!AX130/GAMSstern!AX130,"")</f>
        <v/>
      </c>
      <c r="AZ130" s="128" t="str">
        <f aca="false">IFERROR(stern!AY130/GAMSstern!AY130,"")</f>
        <v/>
      </c>
      <c r="BA130" s="128" t="str">
        <f aca="false">IFERROR(stern!AZ130/GAMSstern!AZ130,"")</f>
        <v/>
      </c>
      <c r="BB130" s="128" t="str">
        <f aca="false">IFERROR(stern!BA130/GAMSstern!BA130,"")</f>
        <v/>
      </c>
      <c r="BC130" s="128" t="str">
        <f aca="false">IFERROR(stern!BB130/GAMSstern!BB130,"")</f>
        <v/>
      </c>
      <c r="BD130" s="128" t="str">
        <f aca="false">IFERROR(stern!BC130/GAMSstern!BC130,"")</f>
        <v/>
      </c>
      <c r="BE130" s="128" t="str">
        <f aca="false">IFERROR(stern!BD130/GAMSstern!BD130,"")</f>
        <v/>
      </c>
      <c r="BF130" s="128" t="str">
        <f aca="false">IFERROR(stern!BE130/GAMSstern!BE130,"")</f>
        <v/>
      </c>
      <c r="BG130" s="128" t="str">
        <f aca="false">IFERROR(stern!BF130/GAMSstern!BF130,"")</f>
        <v/>
      </c>
      <c r="BH130" s="128" t="str">
        <f aca="false">IFERROR(stern!BG130/GAMSstern!BG130,"")</f>
        <v/>
      </c>
      <c r="BI130" s="128" t="str">
        <f aca="false">IFERROR(stern!BH130/GAMSstern!BH130,"")</f>
        <v/>
      </c>
      <c r="BJ130" s="128" t="str">
        <f aca="false">IFERROR(stern!BI130/GAMSstern!BI130,"")</f>
        <v/>
      </c>
    </row>
    <row r="131" customFormat="false" ht="12.75" hidden="false" customHeight="false" outlineLevel="0" collapsed="false">
      <c r="A131" s="0" t="str">
        <f aca="false">stern!A131</f>
        <v>Savings Rate (fraction of gross output)</v>
      </c>
      <c r="B131" s="0" t="str">
        <f aca="false">GAMSbase!A131</f>
        <v>Savings Rate (proportion of gross output)</v>
      </c>
      <c r="C131" s="128" t="n">
        <f aca="false">IFERROR(stern!B131/GAMSstern!B131,"")</f>
        <v>1</v>
      </c>
      <c r="D131" s="128" t="n">
        <f aca="false">IFERROR(stern!C131/GAMSstern!C131,"")</f>
        <v>1</v>
      </c>
      <c r="E131" s="128" t="n">
        <f aca="false">IFERROR(stern!D131/GAMSstern!D131,"")</f>
        <v>1</v>
      </c>
      <c r="F131" s="128" t="n">
        <f aca="false">IFERROR(stern!E131/GAMSstern!E131,"")</f>
        <v>1</v>
      </c>
      <c r="G131" s="128" t="n">
        <f aca="false">IFERROR(stern!F131/GAMSstern!F131,"")</f>
        <v>1</v>
      </c>
      <c r="H131" s="128" t="n">
        <f aca="false">IFERROR(stern!G131/GAMSstern!G131,"")</f>
        <v>1</v>
      </c>
      <c r="I131" s="128" t="n">
        <f aca="false">IFERROR(stern!H131/GAMSstern!H131,"")</f>
        <v>1</v>
      </c>
      <c r="J131" s="128" t="n">
        <f aca="false">IFERROR(stern!I131/GAMSstern!I131,"")</f>
        <v>1</v>
      </c>
      <c r="K131" s="128" t="n">
        <f aca="false">IFERROR(stern!J131/GAMSstern!J131,"")</f>
        <v>1</v>
      </c>
      <c r="L131" s="128" t="n">
        <f aca="false">IFERROR(stern!K131/GAMSstern!K131,"")</f>
        <v>1</v>
      </c>
      <c r="M131" s="128" t="n">
        <f aca="false">IFERROR(stern!L131/GAMSstern!L131,"")</f>
        <v>1</v>
      </c>
      <c r="N131" s="128" t="n">
        <f aca="false">IFERROR(stern!M131/GAMSstern!M131,"")</f>
        <v>1</v>
      </c>
      <c r="O131" s="128" t="n">
        <f aca="false">IFERROR(stern!N131/GAMSstern!N131,"")</f>
        <v>1</v>
      </c>
      <c r="P131" s="128" t="n">
        <f aca="false">IFERROR(stern!O131/GAMSstern!O131,"")</f>
        <v>1</v>
      </c>
      <c r="Q131" s="128" t="n">
        <f aca="false">IFERROR(stern!P131/GAMSstern!P131,"")</f>
        <v>1</v>
      </c>
      <c r="R131" s="128" t="n">
        <f aca="false">IFERROR(stern!Q131/GAMSstern!Q131,"")</f>
        <v>1</v>
      </c>
      <c r="S131" s="128" t="n">
        <f aca="false">IFERROR(stern!R131/GAMSstern!R131,"")</f>
        <v>1</v>
      </c>
      <c r="T131" s="128" t="n">
        <f aca="false">IFERROR(stern!S131/GAMSstern!S131,"")</f>
        <v>1</v>
      </c>
      <c r="U131" s="128" t="n">
        <f aca="false">IFERROR(stern!T131/GAMSstern!T131,"")</f>
        <v>1</v>
      </c>
      <c r="V131" s="128" t="n">
        <f aca="false">IFERROR(stern!U131/GAMSstern!U131,"")</f>
        <v>1</v>
      </c>
      <c r="W131" s="128" t="n">
        <f aca="false">IFERROR(stern!V131/GAMSstern!V131,"")</f>
        <v>1</v>
      </c>
      <c r="X131" s="128" t="n">
        <f aca="false">IFERROR(stern!W131/GAMSstern!W131,"")</f>
        <v>1</v>
      </c>
      <c r="Y131" s="128" t="n">
        <f aca="false">IFERROR(stern!X131/GAMSstern!X131,"")</f>
        <v>1</v>
      </c>
      <c r="Z131" s="128" t="n">
        <f aca="false">IFERROR(stern!Y131/GAMSstern!Y131,"")</f>
        <v>1</v>
      </c>
      <c r="AA131" s="128" t="n">
        <f aca="false">IFERROR(stern!Z131/GAMSstern!Z131,"")</f>
        <v>1</v>
      </c>
      <c r="AB131" s="128" t="n">
        <f aca="false">IFERROR(stern!AA131/GAMSstern!AA131,"")</f>
        <v>1</v>
      </c>
      <c r="AC131" s="128" t="n">
        <f aca="false">IFERROR(stern!AB131/GAMSstern!AB131,"")</f>
        <v>1</v>
      </c>
      <c r="AD131" s="128" t="n">
        <f aca="false">IFERROR(stern!AC131/GAMSstern!AC131,"")</f>
        <v>1</v>
      </c>
      <c r="AE131" s="128" t="n">
        <f aca="false">IFERROR(stern!AD131/GAMSstern!AD131,"")</f>
        <v>1</v>
      </c>
      <c r="AF131" s="128" t="n">
        <f aca="false">IFERROR(stern!AE131/GAMSstern!AE131,"")</f>
        <v>1</v>
      </c>
      <c r="AG131" s="128" t="n">
        <f aca="false">IFERROR(stern!AF131/GAMSstern!AF131,"")</f>
        <v>1</v>
      </c>
      <c r="AH131" s="128" t="n">
        <f aca="false">IFERROR(stern!AG131/GAMSstern!AG131,"")</f>
        <v>1</v>
      </c>
      <c r="AI131" s="128" t="n">
        <f aca="false">IFERROR(stern!AH131/GAMSstern!AH131,"")</f>
        <v>1</v>
      </c>
      <c r="AJ131" s="128" t="n">
        <f aca="false">IFERROR(stern!AI131/GAMSstern!AI131,"")</f>
        <v>1</v>
      </c>
      <c r="AK131" s="128" t="n">
        <f aca="false">IFERROR(stern!AJ131/GAMSstern!AJ131,"")</f>
        <v>1</v>
      </c>
      <c r="AL131" s="128" t="n">
        <f aca="false">IFERROR(stern!AK131/GAMSstern!AK131,"")</f>
        <v>1</v>
      </c>
      <c r="AM131" s="128" t="n">
        <f aca="false">IFERROR(stern!AL131/GAMSstern!AL131,"")</f>
        <v>1</v>
      </c>
      <c r="AN131" s="128" t="n">
        <f aca="false">IFERROR(stern!AM131/GAMSstern!AM131,"")</f>
        <v>1</v>
      </c>
      <c r="AO131" s="128" t="n">
        <f aca="false">IFERROR(stern!AN131/GAMSstern!AN131,"")</f>
        <v>1</v>
      </c>
      <c r="AP131" s="128" t="n">
        <f aca="false">IFERROR(stern!AO131/GAMSstern!AO131,"")</f>
        <v>1</v>
      </c>
      <c r="AQ131" s="128" t="n">
        <f aca="false">IFERROR(stern!AP131/GAMSstern!AP131,"")</f>
        <v>1</v>
      </c>
      <c r="AR131" s="128" t="n">
        <f aca="false">IFERROR(stern!AQ131/GAMSstern!AQ131,"")</f>
        <v>1</v>
      </c>
      <c r="AS131" s="128" t="n">
        <f aca="false">IFERROR(stern!AR131/GAMSstern!AR131,"")</f>
        <v>1</v>
      </c>
      <c r="AT131" s="128" t="n">
        <f aca="false">IFERROR(stern!AS131/GAMSstern!AS131,"")</f>
        <v>1</v>
      </c>
      <c r="AU131" s="128" t="n">
        <f aca="false">IFERROR(stern!AT131/GAMSstern!AT131,"")</f>
        <v>1</v>
      </c>
      <c r="AV131" s="128" t="n">
        <f aca="false">IFERROR(stern!AU131/GAMSstern!AU131,"")</f>
        <v>1</v>
      </c>
      <c r="AW131" s="128" t="n">
        <f aca="false">IFERROR(stern!AV131/GAMSstern!AV131,"")</f>
        <v>1</v>
      </c>
      <c r="AX131" s="128" t="n">
        <f aca="false">IFERROR(stern!AW131/GAMSstern!AW131,"")</f>
        <v>1</v>
      </c>
      <c r="AY131" s="128" t="n">
        <f aca="false">IFERROR(stern!AX131/GAMSstern!AX131,"")</f>
        <v>1</v>
      </c>
      <c r="AZ131" s="128" t="n">
        <f aca="false">IFERROR(stern!AY131/GAMSstern!AY131,"")</f>
        <v>1</v>
      </c>
      <c r="BA131" s="128" t="n">
        <f aca="false">IFERROR(stern!AZ131/GAMSstern!AZ131,"")</f>
        <v>1</v>
      </c>
      <c r="BB131" s="128" t="n">
        <f aca="false">IFERROR(stern!BA131/GAMSstern!BA131,"")</f>
        <v>1</v>
      </c>
      <c r="BC131" s="128" t="n">
        <f aca="false">IFERROR(stern!BB131/GAMSstern!BB131,"")</f>
        <v>1</v>
      </c>
      <c r="BD131" s="128" t="n">
        <f aca="false">IFERROR(stern!BC131/GAMSstern!BC131,"")</f>
        <v>1</v>
      </c>
      <c r="BE131" s="128" t="n">
        <f aca="false">IFERROR(stern!BD131/GAMSstern!BD131,"")</f>
        <v>1</v>
      </c>
      <c r="BF131" s="128" t="n">
        <f aca="false">IFERROR(stern!BE131/GAMSstern!BE131,"")</f>
        <v>1</v>
      </c>
      <c r="BG131" s="128" t="n">
        <f aca="false">IFERROR(stern!BF131/GAMSstern!BF131,"")</f>
        <v>1</v>
      </c>
      <c r="BH131" s="128" t="n">
        <f aca="false">IFERROR(stern!BG131/GAMSstern!BG131,"")</f>
        <v>1</v>
      </c>
      <c r="BI131" s="128" t="n">
        <f aca="false">IFERROR(stern!BH131/GAMSstern!BH131,"")</f>
        <v>1</v>
      </c>
      <c r="BJ131" s="128" t="n">
        <f aca="false">IFERROR(stern!BI131/GAMSstern!BI131,"")</f>
        <v>1</v>
      </c>
    </row>
    <row r="132" customFormat="false" ht="12.75" hidden="false" customHeight="false" outlineLevel="0" collapsed="false">
      <c r="A132" s="0" t="str">
        <f aca="false">stern!A132</f>
        <v>Carbon price (per t CO2)</v>
      </c>
      <c r="B132" s="0" t="str">
        <f aca="false">GAMSbase!A132</f>
        <v>Carbon Price (per t CO2)</v>
      </c>
      <c r="C132" s="128" t="n">
        <f aca="false">IFERROR(stern!B132/GAMSstern!B132,"")</f>
        <v>1</v>
      </c>
      <c r="D132" s="128" t="n">
        <f aca="false">IFERROR(stern!C132/GAMSstern!C132,"")</f>
        <v>1</v>
      </c>
      <c r="E132" s="128" t="n">
        <f aca="false">IFERROR(stern!D132/GAMSstern!D132,"")</f>
        <v>1</v>
      </c>
      <c r="F132" s="128" t="n">
        <f aca="false">IFERROR(stern!E132/GAMSstern!E132,"")</f>
        <v>1</v>
      </c>
      <c r="G132" s="128" t="n">
        <f aca="false">IFERROR(stern!F132/GAMSstern!F132,"")</f>
        <v>1</v>
      </c>
      <c r="H132" s="128" t="n">
        <f aca="false">IFERROR(stern!G132/GAMSstern!G132,"")</f>
        <v>1</v>
      </c>
      <c r="I132" s="128" t="n">
        <f aca="false">IFERROR(stern!H132/GAMSstern!H132,"")</f>
        <v>1</v>
      </c>
      <c r="J132" s="128" t="n">
        <f aca="false">IFERROR(stern!I132/GAMSstern!I132,"")</f>
        <v>1</v>
      </c>
      <c r="K132" s="128" t="n">
        <f aca="false">IFERROR(stern!J132/GAMSstern!J132,"")</f>
        <v>1</v>
      </c>
      <c r="L132" s="128" t="n">
        <f aca="false">IFERROR(stern!K132/GAMSstern!K132,"")</f>
        <v>1</v>
      </c>
      <c r="M132" s="128" t="n">
        <f aca="false">IFERROR(stern!L132/GAMSstern!L132,"")</f>
        <v>1</v>
      </c>
      <c r="N132" s="128" t="n">
        <f aca="false">IFERROR(stern!M132/GAMSstern!M132,"")</f>
        <v>1</v>
      </c>
      <c r="O132" s="128" t="n">
        <f aca="false">IFERROR(stern!N132/GAMSstern!N132,"")</f>
        <v>1</v>
      </c>
      <c r="P132" s="128" t="n">
        <f aca="false">IFERROR(stern!O132/GAMSstern!O132,"")</f>
        <v>1</v>
      </c>
      <c r="Q132" s="128" t="n">
        <f aca="false">IFERROR(stern!P132/GAMSstern!P132,"")</f>
        <v>1</v>
      </c>
      <c r="R132" s="128" t="n">
        <f aca="false">IFERROR(stern!Q132/GAMSstern!Q132,"")</f>
        <v>1</v>
      </c>
      <c r="S132" s="128" t="n">
        <f aca="false">IFERROR(stern!R132/GAMSstern!R132,"")</f>
        <v>1</v>
      </c>
      <c r="T132" s="128" t="n">
        <f aca="false">IFERROR(stern!S132/GAMSstern!S132,"")</f>
        <v>1</v>
      </c>
      <c r="U132" s="128" t="n">
        <f aca="false">IFERROR(stern!T132/GAMSstern!T132,"")</f>
        <v>1</v>
      </c>
      <c r="V132" s="128" t="n">
        <f aca="false">IFERROR(stern!U132/GAMSstern!U132,"")</f>
        <v>1</v>
      </c>
      <c r="W132" s="128" t="n">
        <f aca="false">IFERROR(stern!V132/GAMSstern!V132,"")</f>
        <v>1</v>
      </c>
      <c r="X132" s="128" t="n">
        <f aca="false">IFERROR(stern!W132/GAMSstern!W132,"")</f>
        <v>1</v>
      </c>
      <c r="Y132" s="128" t="n">
        <f aca="false">IFERROR(stern!X132/GAMSstern!X132,"")</f>
        <v>1</v>
      </c>
      <c r="Z132" s="128" t="n">
        <f aca="false">IFERROR(stern!Y132/GAMSstern!Y132,"")</f>
        <v>1</v>
      </c>
      <c r="AA132" s="128" t="n">
        <f aca="false">IFERROR(stern!Z132/GAMSstern!Z132,"")</f>
        <v>1</v>
      </c>
      <c r="AB132" s="128" t="n">
        <f aca="false">IFERROR(stern!AA132/GAMSstern!AA132,"")</f>
        <v>1</v>
      </c>
      <c r="AC132" s="128" t="n">
        <f aca="false">IFERROR(stern!AB132/GAMSstern!AB132,"")</f>
        <v>1</v>
      </c>
      <c r="AD132" s="128" t="n">
        <f aca="false">IFERROR(stern!AC132/GAMSstern!AC132,"")</f>
        <v>1</v>
      </c>
      <c r="AE132" s="128" t="n">
        <f aca="false">IFERROR(stern!AD132/GAMSstern!AD132,"")</f>
        <v>1</v>
      </c>
      <c r="AF132" s="128" t="n">
        <f aca="false">IFERROR(stern!AE132/GAMSstern!AE132,"")</f>
        <v>1</v>
      </c>
      <c r="AG132" s="128" t="n">
        <f aca="false">IFERROR(stern!AF132/GAMSstern!AF132,"")</f>
        <v>1</v>
      </c>
      <c r="AH132" s="128" t="n">
        <f aca="false">IFERROR(stern!AG132/GAMSstern!AG132,"")</f>
        <v>1</v>
      </c>
      <c r="AI132" s="128" t="n">
        <f aca="false">IFERROR(stern!AH132/GAMSstern!AH132,"")</f>
        <v>1</v>
      </c>
      <c r="AJ132" s="128" t="n">
        <f aca="false">IFERROR(stern!AI132/GAMSstern!AI132,"")</f>
        <v>1</v>
      </c>
      <c r="AK132" s="128" t="n">
        <f aca="false">IFERROR(stern!AJ132/GAMSstern!AJ132,"")</f>
        <v>1</v>
      </c>
      <c r="AL132" s="128" t="n">
        <f aca="false">IFERROR(stern!AK132/GAMSstern!AK132,"")</f>
        <v>1</v>
      </c>
      <c r="AM132" s="128" t="n">
        <f aca="false">IFERROR(stern!AL132/GAMSstern!AL132,"")</f>
        <v>1</v>
      </c>
      <c r="AN132" s="128" t="n">
        <f aca="false">IFERROR(stern!AM132/GAMSstern!AM132,"")</f>
        <v>1</v>
      </c>
      <c r="AO132" s="128" t="n">
        <f aca="false">IFERROR(stern!AN132/GAMSstern!AN132,"")</f>
        <v>1</v>
      </c>
      <c r="AP132" s="128" t="n">
        <f aca="false">IFERROR(stern!AO132/GAMSstern!AO132,"")</f>
        <v>1</v>
      </c>
      <c r="AQ132" s="128" t="n">
        <f aca="false">IFERROR(stern!AP132/GAMSstern!AP132,"")</f>
        <v>1</v>
      </c>
      <c r="AR132" s="128" t="n">
        <f aca="false">IFERROR(stern!AQ132/GAMSstern!AQ132,"")</f>
        <v>1</v>
      </c>
      <c r="AS132" s="128" t="n">
        <f aca="false">IFERROR(stern!AR132/GAMSstern!AR132,"")</f>
        <v>1</v>
      </c>
      <c r="AT132" s="128" t="n">
        <f aca="false">IFERROR(stern!AS132/GAMSstern!AS132,"")</f>
        <v>1</v>
      </c>
      <c r="AU132" s="128" t="n">
        <f aca="false">IFERROR(stern!AT132/GAMSstern!AT132,"")</f>
        <v>1</v>
      </c>
      <c r="AV132" s="128" t="n">
        <f aca="false">IFERROR(stern!AU132/GAMSstern!AU132,"")</f>
        <v>1</v>
      </c>
      <c r="AW132" s="128" t="n">
        <f aca="false">IFERROR(stern!AV132/GAMSstern!AV132,"")</f>
        <v>1</v>
      </c>
      <c r="AX132" s="128" t="n">
        <f aca="false">IFERROR(stern!AW132/GAMSstern!AW132,"")</f>
        <v>1</v>
      </c>
      <c r="AY132" s="128" t="n">
        <f aca="false">IFERROR(stern!AX132/GAMSstern!AX132,"")</f>
        <v>1</v>
      </c>
      <c r="AZ132" s="128" t="n">
        <f aca="false">IFERROR(stern!AY132/GAMSstern!AY132,"")</f>
        <v>1</v>
      </c>
      <c r="BA132" s="128" t="n">
        <f aca="false">IFERROR(stern!AZ132/GAMSstern!AZ132,"")</f>
        <v>1</v>
      </c>
      <c r="BB132" s="128" t="n">
        <f aca="false">IFERROR(stern!BA132/GAMSstern!BA132,"")</f>
        <v>1</v>
      </c>
      <c r="BC132" s="128" t="n">
        <f aca="false">IFERROR(stern!BB132/GAMSstern!BB132,"")</f>
        <v>1</v>
      </c>
      <c r="BD132" s="128" t="n">
        <f aca="false">IFERROR(stern!BC132/GAMSstern!BC132,"")</f>
        <v>1</v>
      </c>
      <c r="BE132" s="128" t="n">
        <f aca="false">IFERROR(stern!BD132/GAMSstern!BD132,"")</f>
        <v>1</v>
      </c>
      <c r="BF132" s="128" t="n">
        <f aca="false">IFERROR(stern!BE132/GAMSstern!BE132,"")</f>
        <v>1</v>
      </c>
      <c r="BG132" s="128" t="n">
        <f aca="false">IFERROR(stern!BF132/GAMSstern!BF132,"")</f>
        <v>1</v>
      </c>
      <c r="BH132" s="128" t="n">
        <f aca="false">IFERROR(stern!BG132/GAMSstern!BG132,"")</f>
        <v>1</v>
      </c>
      <c r="BI132" s="128" t="n">
        <f aca="false">IFERROR(stern!BH132/GAMSstern!BH132,"")</f>
        <v>1</v>
      </c>
      <c r="BJ132" s="128" t="n">
        <f aca="false">IFERROR(stern!BI132/GAMSstern!BI132,"")</f>
        <v>1</v>
      </c>
    </row>
    <row r="133" customFormat="false" ht="12.75" hidden="false" customHeight="false" outlineLevel="0" collapsed="false">
      <c r="A133" s="0" t="str">
        <f aca="false">stern!A133</f>
        <v>Carbon price (per ton CO2 plus Hotelling rent)</v>
      </c>
      <c r="B133" s="0" t="str">
        <f aca="false">GAMSbase!A133</f>
        <v>Carbon Price (per t CO2) [repeat]</v>
      </c>
      <c r="C133" s="128" t="n">
        <f aca="false">IFERROR(stern!B133/GAMSstern!B133,"")</f>
        <v>1</v>
      </c>
      <c r="D133" s="128" t="n">
        <f aca="false">IFERROR(stern!C133/GAMSstern!C133,"")</f>
        <v>1</v>
      </c>
      <c r="E133" s="128" t="n">
        <f aca="false">IFERROR(stern!D133/GAMSstern!D133,"")</f>
        <v>1</v>
      </c>
      <c r="F133" s="128" t="n">
        <f aca="false">IFERROR(stern!E133/GAMSstern!E133,"")</f>
        <v>1</v>
      </c>
      <c r="G133" s="128" t="n">
        <f aca="false">IFERROR(stern!F133/GAMSstern!F133,"")</f>
        <v>1</v>
      </c>
      <c r="H133" s="128" t="n">
        <f aca="false">IFERROR(stern!G133/GAMSstern!G133,"")</f>
        <v>1</v>
      </c>
      <c r="I133" s="128" t="n">
        <f aca="false">IFERROR(stern!H133/GAMSstern!H133,"")</f>
        <v>1</v>
      </c>
      <c r="J133" s="128" t="n">
        <f aca="false">IFERROR(stern!I133/GAMSstern!I133,"")</f>
        <v>1</v>
      </c>
      <c r="K133" s="128" t="n">
        <f aca="false">IFERROR(stern!J133/GAMSstern!J133,"")</f>
        <v>1</v>
      </c>
      <c r="L133" s="128" t="n">
        <f aca="false">IFERROR(stern!K133/GAMSstern!K133,"")</f>
        <v>1</v>
      </c>
      <c r="M133" s="128" t="n">
        <f aca="false">IFERROR(stern!L133/GAMSstern!L133,"")</f>
        <v>1</v>
      </c>
      <c r="N133" s="128" t="n">
        <f aca="false">IFERROR(stern!M133/GAMSstern!M133,"")</f>
        <v>1</v>
      </c>
      <c r="O133" s="128" t="n">
        <f aca="false">IFERROR(stern!N133/GAMSstern!N133,"")</f>
        <v>1</v>
      </c>
      <c r="P133" s="128" t="n">
        <f aca="false">IFERROR(stern!O133/GAMSstern!O133,"")</f>
        <v>0.999999999999833</v>
      </c>
      <c r="Q133" s="128" t="n">
        <f aca="false">IFERROR(stern!P133/GAMSstern!P133,"")</f>
        <v>1</v>
      </c>
      <c r="R133" s="128" t="n">
        <f aca="false">IFERROR(stern!Q133/GAMSstern!Q133,"")</f>
        <v>0.999999999999956</v>
      </c>
      <c r="S133" s="128" t="n">
        <f aca="false">IFERROR(stern!R133/GAMSstern!R133,"")</f>
        <v>1</v>
      </c>
      <c r="T133" s="128" t="n">
        <f aca="false">IFERROR(stern!S133/GAMSstern!S133,"")</f>
        <v>0.999999999999939</v>
      </c>
      <c r="U133" s="128" t="n">
        <f aca="false">IFERROR(stern!T133/GAMSstern!T133,"")</f>
        <v>1</v>
      </c>
      <c r="V133" s="128" t="n">
        <f aca="false">IFERROR(stern!U133/GAMSstern!U133,"")</f>
        <v>1</v>
      </c>
      <c r="W133" s="128" t="n">
        <f aca="false">IFERROR(stern!V133/GAMSstern!V133,"")</f>
        <v>0.999999999999857</v>
      </c>
      <c r="X133" s="128" t="n">
        <f aca="false">IFERROR(stern!W133/GAMSstern!W133,"")</f>
        <v>0.999999999999931</v>
      </c>
      <c r="Y133" s="128" t="n">
        <f aca="false">IFERROR(stern!X133/GAMSstern!X133,"")</f>
        <v>1</v>
      </c>
      <c r="Z133" s="128" t="n">
        <f aca="false">IFERROR(stern!Y133/GAMSstern!Y133,"")</f>
        <v>0.999999999999884</v>
      </c>
      <c r="AA133" s="128" t="n">
        <f aca="false">IFERROR(stern!Z133/GAMSstern!Z133,"")</f>
        <v>1</v>
      </c>
      <c r="AB133" s="128" t="n">
        <f aca="false">IFERROR(stern!AA133/GAMSstern!AA133,"")</f>
        <v>1</v>
      </c>
      <c r="AC133" s="128" t="n">
        <f aca="false">IFERROR(stern!AB133/GAMSstern!AB133,"")</f>
        <v>0.999999999999978</v>
      </c>
      <c r="AD133" s="128" t="n">
        <f aca="false">IFERROR(stern!AC133/GAMSstern!AC133,"")</f>
        <v>1</v>
      </c>
      <c r="AE133" s="128" t="n">
        <f aca="false">IFERROR(stern!AD133/GAMSstern!AD133,"")</f>
        <v>1</v>
      </c>
      <c r="AF133" s="128" t="n">
        <f aca="false">IFERROR(stern!AE133/GAMSstern!AE133,"")</f>
        <v>0.720234228706096</v>
      </c>
      <c r="AG133" s="128" t="n">
        <f aca="false">IFERROR(stern!AF133/GAMSstern!AF133,"")</f>
        <v>0.72023422870587</v>
      </c>
      <c r="AH133" s="128" t="n">
        <f aca="false">IFERROR(stern!AG133/GAMSstern!AG133,"")</f>
        <v>0.720234228706118</v>
      </c>
      <c r="AI133" s="128" t="n">
        <f aca="false">IFERROR(stern!AH133/GAMSstern!AH133,"")</f>
        <v>0.720234228705906</v>
      </c>
      <c r="AJ133" s="128" t="n">
        <f aca="false">IFERROR(stern!AI133/GAMSstern!AI133,"")</f>
        <v>0.720234228706149</v>
      </c>
      <c r="AK133" s="128" t="n">
        <f aca="false">IFERROR(stern!AJ133/GAMSstern!AJ133,"")</f>
        <v>0.720234228705926</v>
      </c>
      <c r="AL133" s="128" t="n">
        <f aca="false">IFERROR(stern!AK133/GAMSstern!AK133,"")</f>
        <v>0.7202342287061</v>
      </c>
      <c r="AM133" s="128" t="n">
        <f aca="false">IFERROR(stern!AL133/GAMSstern!AL133,"")</f>
        <v>0.720234228705856</v>
      </c>
      <c r="AN133" s="128" t="n">
        <f aca="false">IFERROR(stern!AM133/GAMSstern!AM133,"")</f>
        <v>0.720234228705981</v>
      </c>
      <c r="AO133" s="128" t="n">
        <f aca="false">IFERROR(stern!AN133/GAMSstern!AN133,"")</f>
        <v>0.720234228705813</v>
      </c>
      <c r="AP133" s="128" t="n">
        <f aca="false">IFERROR(stern!AO133/GAMSstern!AO133,"")</f>
        <v>0.751184082509978</v>
      </c>
      <c r="AQ133" s="128" t="n">
        <f aca="false">IFERROR(stern!AP133/GAMSstern!AP133,"")</f>
        <v>0.804219558104105</v>
      </c>
      <c r="AR133" s="128" t="n">
        <f aca="false">IFERROR(stern!AQ133/GAMSstern!AQ133,"")</f>
        <v>0.850470999572849</v>
      </c>
      <c r="AS133" s="128" t="n">
        <f aca="false">IFERROR(stern!AR133/GAMSstern!AR133,"")</f>
        <v>0.885539186649554</v>
      </c>
      <c r="AT133" s="128" t="n">
        <f aca="false">IFERROR(stern!AS133/GAMSstern!AS133,"")</f>
        <v>0.90784998022626</v>
      </c>
      <c r="AU133" s="128" t="n">
        <f aca="false">IFERROR(stern!AT133/GAMSstern!AT133,"")</f>
        <v>0.918544643176265</v>
      </c>
      <c r="AV133" s="128" t="n">
        <f aca="false">IFERROR(stern!AU133/GAMSstern!AU133,"")</f>
        <v>0.920511278993769</v>
      </c>
      <c r="AW133" s="128" t="n">
        <f aca="false">IFERROR(stern!AV133/GAMSstern!AV133,"")</f>
        <v>0.917368370377231</v>
      </c>
      <c r="AX133" s="128" t="n">
        <f aca="false">IFERROR(stern!AW133/GAMSstern!AW133,"")</f>
        <v>0.912875008125028</v>
      </c>
      <c r="AY133" s="128" t="n">
        <f aca="false">IFERROR(stern!AX133/GAMSstern!AX133,"")</f>
        <v>0.9108351800114</v>
      </c>
      <c r="AZ133" s="128" t="n">
        <f aca="false">IFERROR(stern!AY133/GAMSstern!AY133,"")</f>
        <v>0.915392612867824</v>
      </c>
      <c r="BA133" s="128" t="n">
        <f aca="false">IFERROR(stern!AZ133/GAMSstern!AZ133,"")</f>
        <v>0.893641592840268</v>
      </c>
      <c r="BB133" s="128" t="n">
        <f aca="false">IFERROR(stern!BA133/GAMSstern!BA133,"")</f>
        <v>0.939686930335178</v>
      </c>
      <c r="BC133" s="128" t="n">
        <f aca="false">IFERROR(stern!BB133/GAMSstern!BB133,"")</f>
        <v>1</v>
      </c>
      <c r="BD133" s="128" t="n">
        <f aca="false">IFERROR(stern!BC133/GAMSstern!BC133,"")</f>
        <v>1</v>
      </c>
      <c r="BE133" s="128" t="n">
        <f aca="false">IFERROR(stern!BD133/GAMSstern!BD133,"")</f>
        <v>1</v>
      </c>
      <c r="BF133" s="128" t="n">
        <f aca="false">IFERROR(stern!BE133/GAMSstern!BE133,"")</f>
        <v>1</v>
      </c>
      <c r="BG133" s="128" t="n">
        <f aca="false">IFERROR(stern!BF133/GAMSstern!BF133,"")</f>
        <v>1</v>
      </c>
      <c r="BH133" s="128" t="n">
        <f aca="false">IFERROR(stern!BG133/GAMSstern!BG133,"")</f>
        <v>1</v>
      </c>
      <c r="BI133" s="128" t="n">
        <f aca="false">IFERROR(stern!BH133/GAMSstern!BH133,"")</f>
        <v>1</v>
      </c>
      <c r="BJ133" s="128" t="n">
        <f aca="false">IFERROR(stern!BI133/GAMSstern!BI133,"")</f>
        <v>1</v>
      </c>
    </row>
    <row r="134" customFormat="false" ht="12.75" hidden="false" customHeight="false" outlineLevel="0" collapsed="false">
      <c r="A134" s="0" t="str">
        <f aca="false">stern!A134</f>
        <v>    Carbon price [per t C]</v>
      </c>
      <c r="B134" s="0" t="str">
        <f aca="false">GAMSbase!A134</f>
        <v>Carbon Price (per t C)</v>
      </c>
      <c r="C134" s="128" t="n">
        <f aca="false">IFERROR(stern!B134/GAMSstern!B134,"")</f>
        <v>1.00000000000045</v>
      </c>
      <c r="D134" s="128" t="n">
        <f aca="false">IFERROR(stern!C134/GAMSstern!C134,"")</f>
        <v>0.999999999999605</v>
      </c>
      <c r="E134" s="128" t="n">
        <f aca="false">IFERROR(stern!D134/GAMSstern!D134,"")</f>
        <v>0.999999999999757</v>
      </c>
      <c r="F134" s="128" t="n">
        <f aca="false">IFERROR(stern!E134/GAMSstern!E134,"")</f>
        <v>1.00000000000011</v>
      </c>
      <c r="G134" s="128" t="n">
        <f aca="false">IFERROR(stern!F134/GAMSstern!F134,"")</f>
        <v>0.999999999999621</v>
      </c>
      <c r="H134" s="128" t="n">
        <f aca="false">IFERROR(stern!G134/GAMSstern!G134,"")</f>
        <v>1.0000000000003</v>
      </c>
      <c r="I134" s="128" t="n">
        <f aca="false">IFERROR(stern!H134/GAMSstern!H134,"")</f>
        <v>0.999999999999785</v>
      </c>
      <c r="J134" s="128" t="n">
        <f aca="false">IFERROR(stern!I134/GAMSstern!I134,"")</f>
        <v>0.999999999999911</v>
      </c>
      <c r="K134" s="128" t="n">
        <f aca="false">IFERROR(stern!J134/GAMSstern!J134,"")</f>
        <v>0.999999999999854</v>
      </c>
      <c r="L134" s="128" t="n">
        <f aca="false">IFERROR(stern!K134/GAMSstern!K134,"")</f>
        <v>1.00000000000007</v>
      </c>
      <c r="M134" s="128" t="n">
        <f aca="false">IFERROR(stern!L134/GAMSstern!L134,"")</f>
        <v>1.00000000000023</v>
      </c>
      <c r="N134" s="128" t="n">
        <f aca="false">IFERROR(stern!M134/GAMSstern!M134,"")</f>
        <v>1.00000000000013</v>
      </c>
      <c r="O134" s="128" t="n">
        <f aca="false">IFERROR(stern!N134/GAMSstern!N134,"")</f>
        <v>1.00000000000001</v>
      </c>
      <c r="P134" s="128" t="n">
        <f aca="false">IFERROR(stern!O134/GAMSstern!O134,"")</f>
        <v>1.00000000000015</v>
      </c>
      <c r="Q134" s="128" t="n">
        <f aca="false">IFERROR(stern!P134/GAMSstern!P134,"")</f>
        <v>0.999999999999992</v>
      </c>
      <c r="R134" s="128" t="n">
        <f aca="false">IFERROR(stern!Q134/GAMSstern!Q134,"")</f>
        <v>1.00000000000005</v>
      </c>
      <c r="S134" s="128" t="n">
        <f aca="false">IFERROR(stern!R134/GAMSstern!R134,"")</f>
        <v>0.999999999999851</v>
      </c>
      <c r="T134" s="128" t="n">
        <f aca="false">IFERROR(stern!S134/GAMSstern!S134,"")</f>
        <v>1.00000000000005</v>
      </c>
      <c r="U134" s="128" t="n">
        <f aca="false">IFERROR(stern!T134/GAMSstern!T134,"")</f>
        <v>0.99999999999981</v>
      </c>
      <c r="V134" s="128" t="n">
        <f aca="false">IFERROR(stern!U134/GAMSstern!U134,"")</f>
        <v>0.999999999999953</v>
      </c>
      <c r="W134" s="128" t="n">
        <f aca="false">IFERROR(stern!V134/GAMSstern!V134,"")</f>
        <v>1.00000000000018</v>
      </c>
      <c r="X134" s="128" t="n">
        <f aca="false">IFERROR(stern!W134/GAMSstern!W134,"")</f>
        <v>1</v>
      </c>
      <c r="Y134" s="128" t="n">
        <f aca="false">IFERROR(stern!X134/GAMSstern!X134,"")</f>
        <v>0.999999999999818</v>
      </c>
      <c r="Z134" s="128" t="n">
        <f aca="false">IFERROR(stern!Y134/GAMSstern!Y134,"")</f>
        <v>1.00000000000004</v>
      </c>
      <c r="AA134" s="128" t="n">
        <f aca="false">IFERROR(stern!Z134/GAMSstern!Z134,"")</f>
        <v>0.999999999999802</v>
      </c>
      <c r="AB134" s="128" t="n">
        <f aca="false">IFERROR(stern!AA134/GAMSstern!AA134,"")</f>
        <v>0.999999999999749</v>
      </c>
      <c r="AC134" s="128" t="n">
        <f aca="false">IFERROR(stern!AB134/GAMSstern!AB134,"")</f>
        <v>0.999999999999965</v>
      </c>
      <c r="AD134" s="128" t="n">
        <f aca="false">IFERROR(stern!AC134/GAMSstern!AC134,"")</f>
        <v>0.999999999999839</v>
      </c>
      <c r="AE134" s="128" t="n">
        <f aca="false">IFERROR(stern!AD134/GAMSstern!AD134,"")</f>
        <v>1</v>
      </c>
      <c r="AF134" s="128" t="n">
        <f aca="false">IFERROR(stern!AE134/GAMSstern!AE134,"")</f>
        <v>0.99999999999983</v>
      </c>
      <c r="AG134" s="128" t="n">
        <f aca="false">IFERROR(stern!AF134/GAMSstern!AF134,"")</f>
        <v>1.00000000000025</v>
      </c>
      <c r="AH134" s="128" t="n">
        <f aca="false">IFERROR(stern!AG134/GAMSstern!AG134,"")</f>
        <v>0.999999999999896</v>
      </c>
      <c r="AI134" s="128" t="n">
        <f aca="false">IFERROR(stern!AH134/GAMSstern!AH134,"")</f>
        <v>1.00000000000016</v>
      </c>
      <c r="AJ134" s="128" t="n">
        <f aca="false">IFERROR(stern!AI134/GAMSstern!AI134,"")</f>
        <v>0.999999999999764</v>
      </c>
      <c r="AK134" s="128" t="n">
        <f aca="false">IFERROR(stern!AJ134/GAMSstern!AJ134,"")</f>
        <v>1.00000000000016</v>
      </c>
      <c r="AL134" s="128" t="n">
        <f aca="false">IFERROR(stern!AK134/GAMSstern!AK134,"")</f>
        <v>0.999999999999816</v>
      </c>
      <c r="AM134" s="128" t="n">
        <f aca="false">IFERROR(stern!AL134/GAMSstern!AL134,"")</f>
        <v>1.00000000000022</v>
      </c>
      <c r="AN134" s="128" t="n">
        <f aca="false">IFERROR(stern!AM134/GAMSstern!AM134,"")</f>
        <v>0.999999999999965</v>
      </c>
      <c r="AO134" s="128" t="n">
        <f aca="false">IFERROR(stern!AN134/GAMSstern!AN134,"")</f>
        <v>1.00000000000027</v>
      </c>
      <c r="AP134" s="128" t="n">
        <f aca="false">IFERROR(stern!AO134/GAMSstern!AO134,"")</f>
        <v>0.999999999999957</v>
      </c>
      <c r="AQ134" s="128" t="n">
        <f aca="false">IFERROR(stern!AP134/GAMSstern!AP134,"")</f>
        <v>1.00000000000009</v>
      </c>
      <c r="AR134" s="128" t="n">
        <f aca="false">IFERROR(stern!AQ134/GAMSstern!AQ134,"")</f>
        <v>1.00000000000031</v>
      </c>
      <c r="AS134" s="128" t="n">
        <f aca="false">IFERROR(stern!AR134/GAMSstern!AR134,"")</f>
        <v>0.99999999999984</v>
      </c>
      <c r="AT134" s="128" t="n">
        <f aca="false">IFERROR(stern!AS134/GAMSstern!AS134,"")</f>
        <v>0.999999999999726</v>
      </c>
      <c r="AU134" s="128" t="n">
        <f aca="false">IFERROR(stern!AT134/GAMSstern!AT134,"")</f>
        <v>1.00000000000035</v>
      </c>
      <c r="AV134" s="128" t="n">
        <f aca="false">IFERROR(stern!AU134/GAMSstern!AU134,"")</f>
        <v>1.00000000000009</v>
      </c>
      <c r="AW134" s="128" t="n">
        <f aca="false">IFERROR(stern!AV134/GAMSstern!AV134,"")</f>
        <v>0.999999999999914</v>
      </c>
      <c r="AX134" s="128" t="n">
        <f aca="false">IFERROR(stern!AW134/GAMSstern!AW134,"")</f>
        <v>0.99999999999996</v>
      </c>
      <c r="AY134" s="128" t="n">
        <f aca="false">IFERROR(stern!AX134/GAMSstern!AX134,"")</f>
        <v>1.00000000000015</v>
      </c>
      <c r="AZ134" s="128" t="n">
        <f aca="false">IFERROR(stern!AY134/GAMSstern!AY134,"")</f>
        <v>0.999999999999681</v>
      </c>
      <c r="BA134" s="128" t="n">
        <f aca="false">IFERROR(stern!AZ134/GAMSstern!AZ134,"")</f>
        <v>0.999999999999746</v>
      </c>
      <c r="BB134" s="128" t="n">
        <f aca="false">IFERROR(stern!BA134/GAMSstern!BA134,"")</f>
        <v>0.999999999999926</v>
      </c>
      <c r="BC134" s="128" t="n">
        <f aca="false">IFERROR(stern!BB134/GAMSstern!BB134,"")</f>
        <v>0.99999999999976</v>
      </c>
      <c r="BD134" s="128" t="n">
        <f aca="false">IFERROR(stern!BC134/GAMSstern!BC134,"")</f>
        <v>0.999999999999261</v>
      </c>
      <c r="BE134" s="128" t="n">
        <f aca="false">IFERROR(stern!BD134/GAMSstern!BD134,"")</f>
        <v>0.999999999999549</v>
      </c>
      <c r="BF134" s="128" t="n">
        <f aca="false">IFERROR(stern!BE134/GAMSstern!BE134,"")</f>
        <v>1.00000000000025</v>
      </c>
      <c r="BG134" s="128" t="n">
        <f aca="false">IFERROR(stern!BF134/GAMSstern!BF134,"")</f>
        <v>1.0000000000001</v>
      </c>
      <c r="BH134" s="128" t="n">
        <f aca="false">IFERROR(stern!BG134/GAMSstern!BG134,"")</f>
        <v>1.00000000000114</v>
      </c>
      <c r="BI134" s="128" t="n">
        <f aca="false">IFERROR(stern!BH134/GAMSstern!BH134,"")</f>
        <v>0.999999999996307</v>
      </c>
      <c r="BJ134" s="128" t="n">
        <f aca="false">IFERROR(stern!BI134/GAMSstern!BI134,"")</f>
        <v>1.00000472410975</v>
      </c>
    </row>
    <row r="135" customFormat="false" ht="12.75" hidden="false" customHeight="false" outlineLevel="0" collapsed="false">
      <c r="A135" s="0" t="str">
        <f aca="false">stern!A135</f>
        <v>Emissions control rate (total)</v>
      </c>
      <c r="B135" s="0" t="str">
        <f aca="false">GAMSbase!A135</f>
        <v>Emissions Control Rate (total)</v>
      </c>
      <c r="C135" s="128" t="n">
        <f aca="false">IFERROR(stern!B135/GAMSstern!B135,"")</f>
        <v>1</v>
      </c>
      <c r="D135" s="128" t="n">
        <f aca="false">IFERROR(stern!C135/GAMSstern!C135,"")</f>
        <v>1</v>
      </c>
      <c r="E135" s="128" t="n">
        <f aca="false">IFERROR(stern!D135/GAMSstern!D135,"")</f>
        <v>1</v>
      </c>
      <c r="F135" s="128" t="n">
        <f aca="false">IFERROR(stern!E135/GAMSstern!E135,"")</f>
        <v>1</v>
      </c>
      <c r="G135" s="128" t="n">
        <f aca="false">IFERROR(stern!F135/GAMSstern!F135,"")</f>
        <v>1</v>
      </c>
      <c r="H135" s="128" t="n">
        <f aca="false">IFERROR(stern!G135/GAMSstern!G135,"")</f>
        <v>1</v>
      </c>
      <c r="I135" s="128" t="n">
        <f aca="false">IFERROR(stern!H135/GAMSstern!H135,"")</f>
        <v>1</v>
      </c>
      <c r="J135" s="128" t="n">
        <f aca="false">IFERROR(stern!I135/GAMSstern!I135,"")</f>
        <v>1</v>
      </c>
      <c r="K135" s="128" t="n">
        <f aca="false">IFERROR(stern!J135/GAMSstern!J135,"")</f>
        <v>1</v>
      </c>
      <c r="L135" s="128" t="n">
        <f aca="false">IFERROR(stern!K135/GAMSstern!K135,"")</f>
        <v>1</v>
      </c>
      <c r="M135" s="128" t="n">
        <f aca="false">IFERROR(stern!L135/GAMSstern!L135,"")</f>
        <v>1</v>
      </c>
      <c r="N135" s="128" t="n">
        <f aca="false">IFERROR(stern!M135/GAMSstern!M135,"")</f>
        <v>1</v>
      </c>
      <c r="O135" s="128" t="n">
        <f aca="false">IFERROR(stern!N135/GAMSstern!N135,"")</f>
        <v>1</v>
      </c>
      <c r="P135" s="128" t="n">
        <f aca="false">IFERROR(stern!O135/GAMSstern!O135,"")</f>
        <v>1</v>
      </c>
      <c r="Q135" s="128" t="n">
        <f aca="false">IFERROR(stern!P135/GAMSstern!P135,"")</f>
        <v>1</v>
      </c>
      <c r="R135" s="128" t="n">
        <f aca="false">IFERROR(stern!Q135/GAMSstern!Q135,"")</f>
        <v>1</v>
      </c>
      <c r="S135" s="128" t="n">
        <f aca="false">IFERROR(stern!R135/GAMSstern!R135,"")</f>
        <v>1</v>
      </c>
      <c r="T135" s="128" t="n">
        <f aca="false">IFERROR(stern!S135/GAMSstern!S135,"")</f>
        <v>1</v>
      </c>
      <c r="U135" s="128" t="n">
        <f aca="false">IFERROR(stern!T135/GAMSstern!T135,"")</f>
        <v>1</v>
      </c>
      <c r="V135" s="128" t="n">
        <f aca="false">IFERROR(stern!U135/GAMSstern!U135,"")</f>
        <v>1</v>
      </c>
      <c r="W135" s="128" t="n">
        <f aca="false">IFERROR(stern!V135/GAMSstern!V135,"")</f>
        <v>1</v>
      </c>
      <c r="X135" s="128" t="n">
        <f aca="false">IFERROR(stern!W135/GAMSstern!W135,"")</f>
        <v>1</v>
      </c>
      <c r="Y135" s="128" t="n">
        <f aca="false">IFERROR(stern!X135/GAMSstern!X135,"")</f>
        <v>1</v>
      </c>
      <c r="Z135" s="128" t="n">
        <f aca="false">IFERROR(stern!Y135/GAMSstern!Y135,"")</f>
        <v>1</v>
      </c>
      <c r="AA135" s="128" t="n">
        <f aca="false">IFERROR(stern!Z135/GAMSstern!Z135,"")</f>
        <v>1</v>
      </c>
      <c r="AB135" s="128" t="n">
        <f aca="false">IFERROR(stern!AA135/GAMSstern!AA135,"")</f>
        <v>1</v>
      </c>
      <c r="AC135" s="128" t="n">
        <f aca="false">IFERROR(stern!AB135/GAMSstern!AB135,"")</f>
        <v>1</v>
      </c>
      <c r="AD135" s="128" t="n">
        <f aca="false">IFERROR(stern!AC135/GAMSstern!AC135,"")</f>
        <v>1</v>
      </c>
      <c r="AE135" s="128" t="n">
        <f aca="false">IFERROR(stern!AD135/GAMSstern!AD135,"")</f>
        <v>1</v>
      </c>
      <c r="AF135" s="128" t="n">
        <f aca="false">IFERROR(stern!AE135/GAMSstern!AE135,"")</f>
        <v>1</v>
      </c>
      <c r="AG135" s="128" t="n">
        <f aca="false">IFERROR(stern!AF135/GAMSstern!AF135,"")</f>
        <v>1</v>
      </c>
      <c r="AH135" s="128" t="n">
        <f aca="false">IFERROR(stern!AG135/GAMSstern!AG135,"")</f>
        <v>1</v>
      </c>
      <c r="AI135" s="128" t="n">
        <f aca="false">IFERROR(stern!AH135/GAMSstern!AH135,"")</f>
        <v>1</v>
      </c>
      <c r="AJ135" s="128" t="n">
        <f aca="false">IFERROR(stern!AI135/GAMSstern!AI135,"")</f>
        <v>1</v>
      </c>
      <c r="AK135" s="128" t="n">
        <f aca="false">IFERROR(stern!AJ135/GAMSstern!AJ135,"")</f>
        <v>1</v>
      </c>
      <c r="AL135" s="128" t="n">
        <f aca="false">IFERROR(stern!AK135/GAMSstern!AK135,"")</f>
        <v>1</v>
      </c>
      <c r="AM135" s="128" t="n">
        <f aca="false">IFERROR(stern!AL135/GAMSstern!AL135,"")</f>
        <v>1</v>
      </c>
      <c r="AN135" s="128" t="n">
        <f aca="false">IFERROR(stern!AM135/GAMSstern!AM135,"")</f>
        <v>1</v>
      </c>
      <c r="AO135" s="128" t="n">
        <f aca="false">IFERROR(stern!AN135/GAMSstern!AN135,"")</f>
        <v>1</v>
      </c>
      <c r="AP135" s="128" t="n">
        <f aca="false">IFERROR(stern!AO135/GAMSstern!AO135,"")</f>
        <v>1</v>
      </c>
      <c r="AQ135" s="128" t="n">
        <f aca="false">IFERROR(stern!AP135/GAMSstern!AP135,"")</f>
        <v>1</v>
      </c>
      <c r="AR135" s="128" t="n">
        <f aca="false">IFERROR(stern!AQ135/GAMSstern!AQ135,"")</f>
        <v>1</v>
      </c>
      <c r="AS135" s="128" t="n">
        <f aca="false">IFERROR(stern!AR135/GAMSstern!AR135,"")</f>
        <v>1</v>
      </c>
      <c r="AT135" s="128" t="n">
        <f aca="false">IFERROR(stern!AS135/GAMSstern!AS135,"")</f>
        <v>1</v>
      </c>
      <c r="AU135" s="128" t="n">
        <f aca="false">IFERROR(stern!AT135/GAMSstern!AT135,"")</f>
        <v>1</v>
      </c>
      <c r="AV135" s="128" t="n">
        <f aca="false">IFERROR(stern!AU135/GAMSstern!AU135,"")</f>
        <v>1</v>
      </c>
      <c r="AW135" s="128" t="n">
        <f aca="false">IFERROR(stern!AV135/GAMSstern!AV135,"")</f>
        <v>1</v>
      </c>
      <c r="AX135" s="128" t="n">
        <f aca="false">IFERROR(stern!AW135/GAMSstern!AW135,"")</f>
        <v>1</v>
      </c>
      <c r="AY135" s="128" t="n">
        <f aca="false">IFERROR(stern!AX135/GAMSstern!AX135,"")</f>
        <v>1</v>
      </c>
      <c r="AZ135" s="128" t="n">
        <f aca="false">IFERROR(stern!AY135/GAMSstern!AY135,"")</f>
        <v>1</v>
      </c>
      <c r="BA135" s="128" t="n">
        <f aca="false">IFERROR(stern!AZ135/GAMSstern!AZ135,"")</f>
        <v>1</v>
      </c>
      <c r="BB135" s="128" t="n">
        <f aca="false">IFERROR(stern!BA135/GAMSstern!BA135,"")</f>
        <v>1</v>
      </c>
      <c r="BC135" s="128" t="n">
        <f aca="false">IFERROR(stern!BB135/GAMSstern!BB135,"")</f>
        <v>1</v>
      </c>
      <c r="BD135" s="128" t="n">
        <f aca="false">IFERROR(stern!BC135/GAMSstern!BC135,"")</f>
        <v>1</v>
      </c>
      <c r="BE135" s="128" t="n">
        <f aca="false">IFERROR(stern!BD135/GAMSstern!BD135,"")</f>
        <v>1</v>
      </c>
      <c r="BF135" s="128" t="n">
        <f aca="false">IFERROR(stern!BE135/GAMSstern!BE135,"")</f>
        <v>1</v>
      </c>
      <c r="BG135" s="128" t="n">
        <f aca="false">IFERROR(stern!BF135/GAMSstern!BF135,"")</f>
        <v>1</v>
      </c>
      <c r="BH135" s="128" t="n">
        <f aca="false">IFERROR(stern!BG135/GAMSstern!BG135,"")</f>
        <v>1</v>
      </c>
      <c r="BI135" s="128" t="n">
        <f aca="false">IFERROR(stern!BH135/GAMSstern!BH135,"")</f>
        <v>1</v>
      </c>
      <c r="BJ135" s="128" t="n">
        <f aca="false">IFERROR(stern!BI135/GAMSstern!BI135,"")</f>
        <v>1</v>
      </c>
    </row>
    <row r="136" customFormat="false" ht="12.75" hidden="false" customHeight="false" outlineLevel="0" collapsed="false">
      <c r="A136" s="0" t="str">
        <f aca="false">stern!A136</f>
        <v>Emissions control rate (participants)</v>
      </c>
      <c r="B136" s="0" t="str">
        <f aca="false">GAMSbase!A136</f>
        <v>Emissions Control Rate (participants)</v>
      </c>
      <c r="C136" s="128" t="n">
        <f aca="false">IFERROR(stern!B136/GAMSstern!B136,"")</f>
        <v>0.999999999944887</v>
      </c>
      <c r="D136" s="128" t="n">
        <f aca="false">IFERROR(stern!C136/GAMSstern!C136,"")</f>
        <v>1.0000000000655</v>
      </c>
      <c r="E136" s="128" t="n">
        <f aca="false">IFERROR(stern!D136/GAMSstern!D136,"")</f>
        <v>0.999999999988204</v>
      </c>
      <c r="F136" s="128" t="n">
        <f aca="false">IFERROR(stern!E136/GAMSstern!E136,"")</f>
        <v>0.999999999924539</v>
      </c>
      <c r="G136" s="128" t="n">
        <f aca="false">IFERROR(stern!F136/GAMSstern!F136,"")</f>
        <v>0.999999999919161</v>
      </c>
      <c r="H136" s="128" t="n">
        <f aca="false">IFERROR(stern!G136/GAMSstern!G136,"")</f>
        <v>1.00000000007044</v>
      </c>
      <c r="I136" s="128" t="n">
        <f aca="false">IFERROR(stern!H136/GAMSstern!H136,"")</f>
        <v>1.00000000003439</v>
      </c>
      <c r="J136" s="128" t="n">
        <f aca="false">IFERROR(stern!I136/GAMSstern!I136,"")</f>
        <v>0.999999999989591</v>
      </c>
      <c r="K136" s="128" t="n">
        <f aca="false">IFERROR(stern!J136/GAMSstern!J136,"")</f>
        <v>0.999999999999521</v>
      </c>
      <c r="L136" s="128" t="n">
        <f aca="false">IFERROR(stern!K136/GAMSstern!K136,"")</f>
        <v>0.999999999950942</v>
      </c>
      <c r="M136" s="128" t="n">
        <f aca="false">IFERROR(stern!L136/GAMSstern!L136,"")</f>
        <v>0.999999999952511</v>
      </c>
      <c r="N136" s="128" t="n">
        <f aca="false">IFERROR(stern!M136/GAMSstern!M136,"")</f>
        <v>0.999999999987084</v>
      </c>
      <c r="O136" s="128" t="n">
        <f aca="false">IFERROR(stern!N136/GAMSstern!N136,"")</f>
        <v>0.999999999967237</v>
      </c>
      <c r="P136" s="128" t="n">
        <f aca="false">IFERROR(stern!O136/GAMSstern!O136,"")</f>
        <v>1</v>
      </c>
      <c r="Q136" s="128" t="n">
        <f aca="false">IFERROR(stern!P136/GAMSstern!P136,"")</f>
        <v>0.999999999999995</v>
      </c>
      <c r="R136" s="128" t="n">
        <f aca="false">IFERROR(stern!Q136/GAMSstern!Q136,"")</f>
        <v>1</v>
      </c>
      <c r="S136" s="128" t="n">
        <f aca="false">IFERROR(stern!R136/GAMSstern!R136,"")</f>
        <v>0.999999999999903</v>
      </c>
      <c r="T136" s="128" t="n">
        <f aca="false">IFERROR(stern!S136/GAMSstern!S136,"")</f>
        <v>1</v>
      </c>
      <c r="U136" s="128" t="n">
        <f aca="false">IFERROR(stern!T136/GAMSstern!T136,"")</f>
        <v>0.999999999999887</v>
      </c>
      <c r="V136" s="128" t="n">
        <f aca="false">IFERROR(stern!U136/GAMSstern!U136,"")</f>
        <v>0.999999999999979</v>
      </c>
      <c r="W136" s="128" t="n">
        <f aca="false">IFERROR(stern!V136/GAMSstern!V136,"")</f>
        <v>1</v>
      </c>
      <c r="X136" s="128" t="n">
        <f aca="false">IFERROR(stern!W136/GAMSstern!W136,"")</f>
        <v>1</v>
      </c>
      <c r="Y136" s="128" t="n">
        <f aca="false">IFERROR(stern!X136/GAMSstern!X136,"")</f>
        <v>0.999999999999862</v>
      </c>
      <c r="Z136" s="128" t="n">
        <f aca="false">IFERROR(stern!Y136/GAMSstern!Y136,"")</f>
        <v>1</v>
      </c>
      <c r="AA136" s="128" t="n">
        <f aca="false">IFERROR(stern!Z136/GAMSstern!Z136,"")</f>
        <v>0.999999999999857</v>
      </c>
      <c r="AB136" s="128" t="n">
        <f aca="false">IFERROR(stern!AA136/GAMSstern!AA136,"")</f>
        <v>0.99999999999988</v>
      </c>
      <c r="AC136" s="128" t="n">
        <f aca="false">IFERROR(stern!AB136/GAMSstern!AB136,"")</f>
        <v>1</v>
      </c>
      <c r="AD136" s="128" t="n">
        <f aca="false">IFERROR(stern!AC136/GAMSstern!AC136,"")</f>
        <v>0.999999999999868</v>
      </c>
      <c r="AE136" s="128" t="n">
        <f aca="false">IFERROR(stern!AD136/GAMSstern!AD136,"")</f>
        <v>0.999999999999975</v>
      </c>
      <c r="AF136" s="128" t="n">
        <f aca="false">IFERROR(stern!AE136/GAMSstern!AE136,"")</f>
        <v>0.833333333333333</v>
      </c>
      <c r="AG136" s="128" t="n">
        <f aca="false">IFERROR(stern!AF136/GAMSstern!AF136,"")</f>
        <v>0.833333333333333</v>
      </c>
      <c r="AH136" s="128" t="n">
        <f aca="false">IFERROR(stern!AG136/GAMSstern!AG136,"")</f>
        <v>0.833333333333333</v>
      </c>
      <c r="AI136" s="128" t="n">
        <f aca="false">IFERROR(stern!AH136/GAMSstern!AH136,"")</f>
        <v>0.833333333333333</v>
      </c>
      <c r="AJ136" s="128" t="n">
        <f aca="false">IFERROR(stern!AI136/GAMSstern!AI136,"")</f>
        <v>0.833333333333333</v>
      </c>
      <c r="AK136" s="128" t="n">
        <f aca="false">IFERROR(stern!AJ136/GAMSstern!AJ136,"")</f>
        <v>0.833333333333333</v>
      </c>
      <c r="AL136" s="128" t="n">
        <f aca="false">IFERROR(stern!AK136/GAMSstern!AK136,"")</f>
        <v>0.833333333333333</v>
      </c>
      <c r="AM136" s="128" t="n">
        <f aca="false">IFERROR(stern!AL136/GAMSstern!AL136,"")</f>
        <v>0.833333333333333</v>
      </c>
      <c r="AN136" s="128" t="n">
        <f aca="false">IFERROR(stern!AM136/GAMSstern!AM136,"")</f>
        <v>0.833333333333333</v>
      </c>
      <c r="AO136" s="128" t="n">
        <f aca="false">IFERROR(stern!AN136/GAMSstern!AN136,"")</f>
        <v>0.833333333333333</v>
      </c>
      <c r="AP136" s="128" t="n">
        <f aca="false">IFERROR(stern!AO136/GAMSstern!AO136,"")</f>
        <v>0.853041597074346</v>
      </c>
      <c r="AQ136" s="128" t="n">
        <f aca="false">IFERROR(stern!AP136/GAMSstern!AP136,"")</f>
        <v>0.885993121806632</v>
      </c>
      <c r="AR136" s="128" t="n">
        <f aca="false">IFERROR(stern!AQ136/GAMSstern!AQ136,"")</f>
        <v>0.913948973703278</v>
      </c>
      <c r="AS136" s="128" t="n">
        <f aca="false">IFERROR(stern!AR136/GAMSstern!AR136,"")</f>
        <v>0.93469730659186</v>
      </c>
      <c r="AT136" s="128" t="n">
        <f aca="false">IFERROR(stern!AS136/GAMSstern!AS136,"")</f>
        <v>0.947707884051127</v>
      </c>
      <c r="AU136" s="128" t="n">
        <f aca="false">IFERROR(stern!AT136/GAMSstern!AT136,"")</f>
        <v>0.953894070757114</v>
      </c>
      <c r="AV136" s="128" t="n">
        <f aca="false">IFERROR(stern!AU136/GAMSstern!AU136,"")</f>
        <v>0.955028153808807</v>
      </c>
      <c r="AW136" s="128" t="n">
        <f aca="false">IFERROR(stern!AV136/GAMSstern!AV136,"")</f>
        <v>0.953215243855508</v>
      </c>
      <c r="AX136" s="128" t="n">
        <f aca="false">IFERROR(stern!AW136/GAMSstern!AW136,"")</f>
        <v>0.950618556186903</v>
      </c>
      <c r="AY136" s="128" t="n">
        <f aca="false">IFERROR(stern!AX136/GAMSstern!AX136,"")</f>
        <v>0.949437877073252</v>
      </c>
      <c r="AZ136" s="128" t="n">
        <f aca="false">IFERROR(stern!AY136/GAMSstern!AY136,"")</f>
        <v>0.952074163075194</v>
      </c>
      <c r="BA136" s="128" t="n">
        <f aca="false">IFERROR(stern!AZ136/GAMSstern!AZ136,"")</f>
        <v>0.939438903755343</v>
      </c>
      <c r="BB136" s="128" t="n">
        <f aca="false">IFERROR(stern!BA136/GAMSstern!BA136,"")</f>
        <v>0.966030101350349</v>
      </c>
      <c r="BC136" s="128" t="n">
        <f aca="false">IFERROR(stern!BB136/GAMSstern!BB136,"")</f>
        <v>1.00000000000434</v>
      </c>
      <c r="BD136" s="128" t="n">
        <f aca="false">IFERROR(stern!BC136/GAMSstern!BC136,"")</f>
        <v>0.999999999959682</v>
      </c>
      <c r="BE136" s="128" t="n">
        <f aca="false">IFERROR(stern!BD136/GAMSstern!BD136,"")</f>
        <v>1.00000000003043</v>
      </c>
      <c r="BF136" s="128" t="n">
        <f aca="false">IFERROR(stern!BE136/GAMSstern!BE136,"")</f>
        <v>1.00000000005399</v>
      </c>
      <c r="BG136" s="128" t="n">
        <f aca="false">IFERROR(stern!BF136/GAMSstern!BF136,"")</f>
        <v>0.999999999956429</v>
      </c>
      <c r="BH136" s="128" t="n">
        <f aca="false">IFERROR(stern!BG136/GAMSstern!BG136,"")</f>
        <v>1.00000000002317</v>
      </c>
      <c r="BI136" s="128" t="n">
        <f aca="false">IFERROR(stern!BH136/GAMSstern!BH136,"")</f>
        <v>0.999999999926691</v>
      </c>
      <c r="BJ136" s="128" t="n">
        <f aca="false">IFERROR(stern!BI136/GAMSstern!BI136,"")</f>
        <v>1.00000165041418</v>
      </c>
    </row>
    <row r="137" customFormat="false" ht="12.75" hidden="false" customHeight="false" outlineLevel="0" collapsed="false">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c r="AA137" s="128"/>
      <c r="AB137" s="128"/>
      <c r="AC137" s="128"/>
      <c r="AD137" s="128"/>
      <c r="AE137" s="128"/>
      <c r="AF137" s="128"/>
      <c r="AG137" s="128"/>
      <c r="AH137" s="128"/>
      <c r="AI137" s="128"/>
      <c r="AJ137" s="128"/>
      <c r="AK137" s="128"/>
      <c r="AL137" s="128"/>
      <c r="AM137" s="128"/>
      <c r="AN137" s="128"/>
      <c r="AO137" s="128"/>
      <c r="AP137" s="128"/>
      <c r="AQ137" s="128"/>
      <c r="AR137" s="128"/>
      <c r="AS137" s="128"/>
      <c r="AT137" s="128"/>
      <c r="AU137" s="128"/>
      <c r="AV137" s="128"/>
      <c r="AW137" s="128"/>
      <c r="AX137" s="128"/>
      <c r="AY137" s="128"/>
      <c r="AZ137" s="128"/>
      <c r="BA137" s="128"/>
      <c r="BB137" s="128"/>
      <c r="BC137" s="128"/>
      <c r="BD137" s="128"/>
      <c r="BE137" s="128"/>
      <c r="BF137" s="128"/>
      <c r="BG137" s="128"/>
      <c r="BH137" s="128"/>
      <c r="BI137" s="128"/>
      <c r="BJ137" s="128"/>
    </row>
    <row r="138" customFormat="false" ht="12.75" hidden="false" customHeight="false" outlineLevel="0" collapsed="false">
      <c r="A138" s="0" t="str">
        <f aca="false">stern!A138</f>
        <v>Consumption discount rate (end of period, % per year)</v>
      </c>
      <c r="B138" s="0" t="str">
        <f aca="false">GAMSbase!A138</f>
        <v>Interest Rate (Real Rate of Return)</v>
      </c>
      <c r="C138" s="128" t="n">
        <f aca="false">IFERROR(stern!B138/GAMSstern!B138,"")</f>
        <v>0.999886081888991</v>
      </c>
      <c r="D138" s="128" t="n">
        <f aca="false">IFERROR(stern!C138/GAMSstern!C138,"")</f>
        <v>0.999945438179069</v>
      </c>
      <c r="E138" s="128" t="n">
        <f aca="false">IFERROR(stern!D138/GAMSstern!D138,"")</f>
        <v>0.999990856082239</v>
      </c>
      <c r="F138" s="128" t="n">
        <f aca="false">IFERROR(stern!E138/GAMSstern!E138,"")</f>
        <v>1.00002547804431</v>
      </c>
      <c r="G138" s="128" t="n">
        <f aca="false">IFERROR(stern!F138/GAMSstern!F138,"")</f>
        <v>1.00005148796348</v>
      </c>
      <c r="H138" s="128" t="n">
        <f aca="false">IFERROR(stern!G138/GAMSstern!G138,"")</f>
        <v>1.00007070401891</v>
      </c>
      <c r="I138" s="128" t="n">
        <f aca="false">IFERROR(stern!H138/GAMSstern!H138,"")</f>
        <v>1.00008458183745</v>
      </c>
      <c r="J138" s="128" t="n">
        <f aca="false">IFERROR(stern!I138/GAMSstern!I138,"")</f>
        <v>1.00009425245624</v>
      </c>
      <c r="K138" s="128" t="n">
        <f aca="false">IFERROR(stern!J138/GAMSstern!J138,"")</f>
        <v>1.00010055657568</v>
      </c>
      <c r="L138" s="128" t="n">
        <f aca="false">IFERROR(stern!K138/GAMSstern!K138,"")</f>
        <v>1.00010407290588</v>
      </c>
      <c r="M138" s="128" t="n">
        <f aca="false">IFERROR(stern!L138/GAMSstern!L138,"")</f>
        <v>1.00010521629007</v>
      </c>
      <c r="N138" s="128" t="n">
        <f aca="false">IFERROR(stern!M138/GAMSstern!M138,"")</f>
        <v>1.00010420184763</v>
      </c>
      <c r="O138" s="128" t="n">
        <f aca="false">IFERROR(stern!N138/GAMSstern!N138,"")</f>
        <v>1.0001029540716</v>
      </c>
      <c r="P138" s="128" t="n">
        <f aca="false">IFERROR(stern!O138/GAMSstern!O138,"")</f>
        <v>1.00009879127894</v>
      </c>
      <c r="Q138" s="128" t="n">
        <f aca="false">IFERROR(stern!P138/GAMSstern!P138,"")</f>
        <v>1.00009327570799</v>
      </c>
      <c r="R138" s="128" t="n">
        <f aca="false">IFERROR(stern!Q138/GAMSstern!Q138,"")</f>
        <v>1.00008704919259</v>
      </c>
      <c r="S138" s="128" t="n">
        <f aca="false">IFERROR(stern!R138/GAMSstern!R138,"")</f>
        <v>1.00008045290619</v>
      </c>
      <c r="T138" s="128" t="n">
        <f aca="false">IFERROR(stern!S138/GAMSstern!S138,"")</f>
        <v>1.00007376046352</v>
      </c>
      <c r="U138" s="128" t="n">
        <f aca="false">IFERROR(stern!T138/GAMSstern!T138,"")</f>
        <v>1.00006753784804</v>
      </c>
      <c r="V138" s="128" t="n">
        <f aca="false">IFERROR(stern!U138/GAMSstern!U138,"")</f>
        <v>1.00006147287346</v>
      </c>
      <c r="W138" s="128" t="n">
        <f aca="false">IFERROR(stern!V138/GAMSstern!V138,"")</f>
        <v>1.00005568325813</v>
      </c>
      <c r="X138" s="128" t="n">
        <f aca="false">IFERROR(stern!W138/GAMSstern!W138,"")</f>
        <v>1.0000502319994</v>
      </c>
      <c r="Y138" s="128" t="n">
        <f aca="false">IFERROR(stern!X138/GAMSstern!X138,"")</f>
        <v>1.00004518738826</v>
      </c>
      <c r="Z138" s="128" t="n">
        <f aca="false">IFERROR(stern!Y138/GAMSstern!Y138,"")</f>
        <v>1.00004055766497</v>
      </c>
      <c r="AA138" s="128" t="n">
        <f aca="false">IFERROR(stern!Z138/GAMSstern!Z138,"")</f>
        <v>1.00003637587731</v>
      </c>
      <c r="AB138" s="128" t="n">
        <f aca="false">IFERROR(stern!AA138/GAMSstern!AA138,"")</f>
        <v>1.0000326343301</v>
      </c>
      <c r="AC138" s="128" t="n">
        <f aca="false">IFERROR(stern!AB138/GAMSstern!AB138,"")</f>
        <v>1.00002934964326</v>
      </c>
      <c r="AD138" s="128" t="n">
        <f aca="false">IFERROR(stern!AC138/GAMSstern!AC138,"")</f>
        <v>1.00002654637849</v>
      </c>
      <c r="AE138" s="128" t="n">
        <f aca="false">IFERROR(stern!AD138/GAMSstern!AD138,"")</f>
        <v>1.00002276454208</v>
      </c>
      <c r="AF138" s="128" t="n">
        <f aca="false">IFERROR(stern!AE138/GAMSstern!AE138,"")</f>
        <v>1.00002214336207</v>
      </c>
      <c r="AG138" s="128" t="n">
        <f aca="false">IFERROR(stern!AF138/GAMSstern!AF138,"")</f>
        <v>1.0000209937547</v>
      </c>
      <c r="AH138" s="128" t="n">
        <f aca="false">IFERROR(stern!AG138/GAMSstern!AG138,"")</f>
        <v>1.00001978917317</v>
      </c>
      <c r="AI138" s="128" t="n">
        <f aca="false">IFERROR(stern!AH138/GAMSstern!AH138,"")</f>
        <v>1.00001854840487</v>
      </c>
      <c r="AJ138" s="128" t="n">
        <f aca="false">IFERROR(stern!AI138/GAMSstern!AI138,"")</f>
        <v>1.00001730125713</v>
      </c>
      <c r="AK138" s="128" t="n">
        <f aca="false">IFERROR(stern!AJ138/GAMSstern!AJ138,"")</f>
        <v>1.00001607180071</v>
      </c>
      <c r="AL138" s="128" t="n">
        <f aca="false">IFERROR(stern!AK138/GAMSstern!AK138,"")</f>
        <v>1.00001488151991</v>
      </c>
      <c r="AM138" s="128" t="n">
        <f aca="false">IFERROR(stern!AL138/GAMSstern!AL138,"")</f>
        <v>1.00001374584045</v>
      </c>
      <c r="AN138" s="128" t="n">
        <f aca="false">IFERROR(stern!AM138/GAMSstern!AM138,"")</f>
        <v>1.0000126778313</v>
      </c>
      <c r="AO138" s="128" t="n">
        <f aca="false">IFERROR(stern!AN138/GAMSstern!AN138,"")</f>
        <v>1.00001168332048</v>
      </c>
      <c r="AP138" s="128" t="n">
        <f aca="false">IFERROR(stern!AO138/GAMSstern!AO138,"")</f>
        <v>1.00001055721476</v>
      </c>
      <c r="AQ138" s="128" t="n">
        <f aca="false">IFERROR(stern!AP138/GAMSstern!AP138,"")</f>
        <v>1.00000921650649</v>
      </c>
      <c r="AR138" s="128" t="n">
        <f aca="false">IFERROR(stern!AQ138/GAMSstern!AQ138,"")</f>
        <v>1.00000780701415</v>
      </c>
      <c r="AS138" s="128" t="n">
        <f aca="false">IFERROR(stern!AR138/GAMSstern!AR138,"")</f>
        <v>1.00000642491803</v>
      </c>
      <c r="AT138" s="128" t="n">
        <f aca="false">IFERROR(stern!AS138/GAMSstern!AS138,"")</f>
        <v>1.00000516080483</v>
      </c>
      <c r="AU138" s="128" t="n">
        <f aca="false">IFERROR(stern!AT138/GAMSstern!AT138,"")</f>
        <v>1.00000406950397</v>
      </c>
      <c r="AV138" s="128" t="n">
        <f aca="false">IFERROR(stern!AU138/GAMSstern!AU138,"")</f>
        <v>1.00000317005568</v>
      </c>
      <c r="AW138" s="128" t="n">
        <f aca="false">IFERROR(stern!AV138/GAMSstern!AV138,"")</f>
        <v>1.00000247930446</v>
      </c>
      <c r="AX138" s="128" t="n">
        <f aca="false">IFERROR(stern!AW138/GAMSstern!AW138,"")</f>
        <v>1.00000194152052</v>
      </c>
      <c r="AY138" s="128" t="n">
        <f aca="false">IFERROR(stern!AX138/GAMSstern!AX138,"")</f>
        <v>1.00000154971509</v>
      </c>
      <c r="AZ138" s="128" t="n">
        <f aca="false">IFERROR(stern!AY138/GAMSstern!AY138,"")</f>
        <v>1.00000037121311</v>
      </c>
      <c r="BA138" s="128" t="n">
        <f aca="false">IFERROR(stern!AZ138/GAMSstern!AZ138,"")</f>
        <v>1.00000200381949</v>
      </c>
      <c r="BB138" s="128" t="n">
        <f aca="false">IFERROR(stern!BA138/GAMSstern!BA138,"")</f>
        <v>1.00000105220414</v>
      </c>
      <c r="BC138" s="128" t="n">
        <f aca="false">IFERROR(stern!BB138/GAMSstern!BB138,"")</f>
        <v>1.00000030655939</v>
      </c>
      <c r="BD138" s="128" t="n">
        <f aca="false">IFERROR(stern!BC138/GAMSstern!BC138,"")</f>
        <v>0.999999575071958</v>
      </c>
      <c r="BE138" s="128" t="n">
        <f aca="false">IFERROR(stern!BD138/GAMSstern!BD138,"")</f>
        <v>0.99999874388713</v>
      </c>
      <c r="BF138" s="128" t="n">
        <f aca="false">IFERROR(stern!BE138/GAMSstern!BE138,"")</f>
        <v>0.999997764083418</v>
      </c>
      <c r="BG138" s="128" t="n">
        <f aca="false">IFERROR(stern!BF138/GAMSstern!BF138,"")</f>
        <v>0.999996653775504</v>
      </c>
      <c r="BH138" s="128" t="n">
        <f aca="false">IFERROR(stern!BG138/GAMSstern!BG138,"")</f>
        <v>0.999995370017112</v>
      </c>
      <c r="BI138" s="128" t="n">
        <f aca="false">IFERROR(stern!BH138/GAMSstern!BH138,"")</f>
        <v>0.999993917530135</v>
      </c>
      <c r="BJ138" s="128" t="str">
        <f aca="false">IFERROR(stern!BI138/GAMSstern!BI138,"")</f>
        <v/>
      </c>
    </row>
    <row r="143" customFormat="false" ht="12.75" hidden="false" customHeight="false" outlineLevel="0" collapsed="false">
      <c r="C143" s="128" t="n">
        <f aca="false">+AVERAGE(C3:C138)</f>
        <v>1.00236926696559</v>
      </c>
      <c r="D143" s="128" t="n">
        <f aca="false">+AVERAGE(D3:D138)</f>
        <v>1.00396432218004</v>
      </c>
      <c r="E143" s="128" t="n">
        <f aca="false">+AVERAGE(E3:E138)</f>
        <v>1.00318815349867</v>
      </c>
      <c r="F143" s="128" t="n">
        <f aca="false">+AVERAGE(F3:F138)</f>
        <v>1.00256892415929</v>
      </c>
      <c r="G143" s="128" t="n">
        <f aca="false">+AVERAGE(G3:G138)</f>
        <v>1.002088054596</v>
      </c>
      <c r="H143" s="128" t="n">
        <f aca="false">+AVERAGE(H3:H138)</f>
        <v>1.00171325750401</v>
      </c>
      <c r="I143" s="128" t="n">
        <f aca="false">+AVERAGE(I3:I138)</f>
        <v>1.00141872241886</v>
      </c>
      <c r="J143" s="128" t="n">
        <f aca="false">+AVERAGE(J3:J138)</f>
        <v>1.00118526037632</v>
      </c>
      <c r="K143" s="128" t="n">
        <f aca="false">+AVERAGE(K3:K138)</f>
        <v>1.00099870781879</v>
      </c>
      <c r="L143" s="128" t="n">
        <f aca="false">+AVERAGE(L3:L138)</f>
        <v>1.00084853577425</v>
      </c>
      <c r="M143" s="128" t="n">
        <f aca="false">+AVERAGE(M3:M138)</f>
        <v>1.00072684410923</v>
      </c>
      <c r="N143" s="128" t="n">
        <f aca="false">+AVERAGE(N3:N138)</f>
        <v>1.00062764705868</v>
      </c>
      <c r="O143" s="128" t="n">
        <f aca="false">+AVERAGE(O3:O138)</f>
        <v>1.00054652956846</v>
      </c>
      <c r="P143" s="128" t="n">
        <f aca="false">+AVERAGE(P3:P138)</f>
        <v>1.00050428227326</v>
      </c>
      <c r="Q143" s="128" t="n">
        <f aca="false">+AVERAGE(Q3:Q138)</f>
        <v>1.00044572593888</v>
      </c>
      <c r="R143" s="128" t="n">
        <f aca="false">+AVERAGE(R3:R138)</f>
        <v>1.00039640135935</v>
      </c>
      <c r="S143" s="128" t="n">
        <f aca="false">+AVERAGE(S3:S138)</f>
        <v>1.00035445828138</v>
      </c>
      <c r="T143" s="128" t="n">
        <f aca="false">+AVERAGE(T3:T138)</f>
        <v>1.00031850345069</v>
      </c>
      <c r="U143" s="128" t="n">
        <f aca="false">+AVERAGE(U3:U138)</f>
        <v>1.00028747450365</v>
      </c>
      <c r="V143" s="128" t="n">
        <f aca="false">+AVERAGE(V3:V138)</f>
        <v>1.00026067421732</v>
      </c>
      <c r="W143" s="128" t="n">
        <f aca="false">+AVERAGE(W3:W138)</f>
        <v>1.00023738501216</v>
      </c>
      <c r="X143" s="128" t="n">
        <f aca="false">+AVERAGE(X3:X138)</f>
        <v>1.00021703591531</v>
      </c>
      <c r="Y143" s="128" t="n">
        <f aca="false">+AVERAGE(Y3:Y138)</f>
        <v>1.00019916905662</v>
      </c>
      <c r="Z143" s="128" t="n">
        <f aca="false">+AVERAGE(Z3:Z138)</f>
        <v>1.00018341275068</v>
      </c>
      <c r="AA143" s="128" t="n">
        <f aca="false">+AVERAGE(AA3:AA138)</f>
        <v>1.00016946233072</v>
      </c>
      <c r="AB143" s="128" t="n">
        <f aca="false">+AVERAGE(AB3:AB138)</f>
        <v>1.000157066302</v>
      </c>
      <c r="AC143" s="128" t="n">
        <f aca="false">+AVERAGE(AC3:AC138)</f>
        <v>1.00014601355033</v>
      </c>
      <c r="AD143" s="128" t="n">
        <f aca="false">+AVERAGE(AD3:AD138)</f>
        <v>1.00013612873282</v>
      </c>
      <c r="AE143" s="128" t="n">
        <f aca="false">+AVERAGE(AE3:AE138)</f>
        <v>1.00012722605361</v>
      </c>
      <c r="AF143" s="128" t="n">
        <f aca="false">+AVERAGE(AF3:AF138)</f>
        <v>0.989731377413681</v>
      </c>
      <c r="AG143" s="128" t="n">
        <f aca="false">+AVERAGE(AG3:AG138)</f>
        <v>0.989724910628049</v>
      </c>
      <c r="AH143" s="128" t="n">
        <f aca="false">+AVERAGE(AH3:AH138)</f>
        <v>0.989719449419497</v>
      </c>
      <c r="AI143" s="128" t="n">
        <f aca="false">+AVERAGE(AI3:AI138)</f>
        <v>0.989714828090177</v>
      </c>
      <c r="AJ143" s="128" t="n">
        <f aca="false">+AVERAGE(AJ3:AJ138)</f>
        <v>0.989710904975491</v>
      </c>
      <c r="AK143" s="128" t="n">
        <f aca="false">+AVERAGE(AK3:AK138)</f>
        <v>0.989707520508373</v>
      </c>
      <c r="AL143" s="128" t="n">
        <f aca="false">+AVERAGE(AL3:AL138)</f>
        <v>0.989704392718061</v>
      </c>
      <c r="AM143" s="128" t="n">
        <f aca="false">+AVERAGE(AM3:AM138)</f>
        <v>0.989700648261531</v>
      </c>
      <c r="AN143" s="128" t="n">
        <f aca="false">+AVERAGE(AN3:AN138)</f>
        <v>0.989690405982214</v>
      </c>
      <c r="AO143" s="128" t="n">
        <f aca="false">+AVERAGE(AO3:AO138)</f>
        <v>0.989755974191373</v>
      </c>
      <c r="AP143" s="128" t="n">
        <f aca="false">+AVERAGE(AP3:AP138)</f>
        <v>0.990899342017418</v>
      </c>
      <c r="AQ143" s="128" t="n">
        <f aca="false">+AVERAGE(AQ3:AQ138)</f>
        <v>0.992899841336344</v>
      </c>
      <c r="AR143" s="128" t="n">
        <f aca="false">+AVERAGE(AR3:AR138)</f>
        <v>0.99463149694725</v>
      </c>
      <c r="AS143" s="128" t="n">
        <f aca="false">+AVERAGE(AS3:AS138)</f>
        <v>0.995939088371447</v>
      </c>
      <c r="AT143" s="128" t="n">
        <f aca="false">+AVERAGE(AT3:AT138)</f>
        <v>0.996773602806791</v>
      </c>
      <c r="AU143" s="128" t="n">
        <f aca="false">+AVERAGE(AU3:AU138)</f>
        <v>0.99718273083409</v>
      </c>
      <c r="AV143" s="128" t="n">
        <f aca="false">+AVERAGE(AV3:AV138)</f>
        <v>0.997274324551709</v>
      </c>
      <c r="AW143" s="128" t="n">
        <f aca="false">+AVERAGE(AW3:AW138)</f>
        <v>0.99718054924574</v>
      </c>
      <c r="AX143" s="128" t="n">
        <f aca="false">+AVERAGE(AX3:AX138)</f>
        <v>0.997037893389943</v>
      </c>
      <c r="AY143" s="128" t="n">
        <f aca="false">+AVERAGE(AY3:AY138)</f>
        <v>0.996985048275559</v>
      </c>
      <c r="AZ143" s="128" t="n">
        <f aca="false">+AVERAGE(AZ3:AZ138)</f>
        <v>0.997173416060948</v>
      </c>
      <c r="BA143" s="128" t="n">
        <f aca="false">+AVERAGE(BA3:BA138)</f>
        <v>0.996392679032842</v>
      </c>
      <c r="BB143" s="128" t="n">
        <f aca="false">+AVERAGE(BB3:BB138)</f>
        <v>0.998098904996528</v>
      </c>
      <c r="BC143" s="128" t="n">
        <f aca="false">+AVERAGE(BC3:BC138)</f>
        <v>1.00034437972525</v>
      </c>
      <c r="BD143" s="128" t="n">
        <f aca="false">+AVERAGE(BD3:BD138)</f>
        <v>1.00024472777698</v>
      </c>
      <c r="BE143" s="128" t="n">
        <f aca="false">+AVERAGE(BE3:BE138)</f>
        <v>1.0001919339409</v>
      </c>
      <c r="BF143" s="128" t="n">
        <f aca="false">+AVERAGE(BF3:BF138)</f>
        <v>1.00014261200962</v>
      </c>
      <c r="BG143" s="128" t="n">
        <f aca="false">+AVERAGE(BG3:BG138)</f>
        <v>1.00010981363422</v>
      </c>
      <c r="BH143" s="128" t="n">
        <f aca="false">+AVERAGE(BH3:BH138)</f>
        <v>1.00009101663423</v>
      </c>
      <c r="BI143" s="128" t="n">
        <f aca="false">+AVERAGE(BI3:BI138)</f>
        <v>1.0000931890952</v>
      </c>
    </row>
    <row r="145" customFormat="false" ht="12.75" hidden="false" customHeight="false" outlineLevel="0" collapsed="false">
      <c r="D145" s="147" t="s">
        <v>474</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sheetPr filterMode="false">
    <pageSetUpPr fitToPage="false"/>
  </sheetPr>
  <dimension ref="A1:KW213"/>
  <sheetViews>
    <sheetView showFormulas="false" showGridLines="true" showRowColHeaders="true" showZeros="true" rightToLeft="false" tabSelected="false" showOutlineSymbols="true" defaultGridColor="true" view="normal" topLeftCell="A1" colorId="64" zoomScale="70" zoomScaleNormal="70" zoomScalePageLayoutView="100" workbookViewId="0">
      <pane xSplit="1" ySplit="2" topLeftCell="B3" activePane="bottomRight" state="frozen"/>
      <selection pane="topLeft" activeCell="A1" activeCellId="0" sqref="A1"/>
      <selection pane="topRight" activeCell="B1" activeCellId="0" sqref="B1"/>
      <selection pane="bottomLeft" activeCell="A3" activeCellId="0" sqref="A3"/>
      <selection pane="bottomRight" activeCell="F23" activeCellId="0" sqref="F23"/>
    </sheetView>
  </sheetViews>
  <sheetFormatPr defaultRowHeight="16.5" zeroHeight="false" outlineLevelRow="0" outlineLevelCol="0"/>
  <cols>
    <col collapsed="false" customWidth="true" hidden="false" outlineLevel="0" max="1" min="1" style="40" width="49.29"/>
    <col collapsed="false" customWidth="true" hidden="false" outlineLevel="0" max="2" min="2" style="54" width="17.29"/>
    <col collapsed="false" customWidth="true" hidden="false" outlineLevel="0" max="6" min="3" style="42" width="15.71"/>
    <col collapsed="false" customWidth="true" hidden="false" outlineLevel="0" max="7" min="7" style="42" width="17.86"/>
    <col collapsed="false" customWidth="true" hidden="false" outlineLevel="0" max="17" min="8" style="42" width="15.71"/>
    <col collapsed="false" customWidth="true" hidden="false" outlineLevel="0" max="61" min="18" style="42" width="16.86"/>
    <col collapsed="false" customWidth="true" hidden="false" outlineLevel="0" max="124" min="62" style="42" width="12.42"/>
    <col collapsed="false" customWidth="true" hidden="false" outlineLevel="0" max="1025" min="125" style="42" width="12.29"/>
  </cols>
  <sheetData>
    <row r="1" s="45" customFormat="true" ht="16.5" hidden="false" customHeight="false" outlineLevel="0" collapsed="false">
      <c r="A1" s="43" t="str">
        <f aca="false">Base!A1</f>
        <v> Period</v>
      </c>
      <c r="B1" s="45" t="n">
        <v>1</v>
      </c>
      <c r="C1" s="45" t="n">
        <v>2</v>
      </c>
      <c r="D1" s="45" t="n">
        <v>3</v>
      </c>
      <c r="E1" s="45" t="n">
        <v>4</v>
      </c>
      <c r="F1" s="45" t="n">
        <v>5</v>
      </c>
      <c r="G1" s="45" t="n">
        <v>6</v>
      </c>
      <c r="H1" s="45" t="n">
        <v>7</v>
      </c>
      <c r="I1" s="45" t="n">
        <v>8</v>
      </c>
      <c r="J1" s="45" t="n">
        <v>9</v>
      </c>
      <c r="K1" s="45" t="n">
        <v>10</v>
      </c>
      <c r="L1" s="45" t="n">
        <v>11</v>
      </c>
      <c r="M1" s="45" t="n">
        <v>12</v>
      </c>
      <c r="N1" s="45" t="n">
        <v>13</v>
      </c>
      <c r="O1" s="45" t="n">
        <v>14</v>
      </c>
      <c r="P1" s="45" t="n">
        <v>15</v>
      </c>
      <c r="Q1" s="45" t="n">
        <v>16</v>
      </c>
      <c r="R1" s="45" t="n">
        <v>17</v>
      </c>
      <c r="S1" s="45" t="n">
        <v>18</v>
      </c>
      <c r="T1" s="45" t="n">
        <v>19</v>
      </c>
      <c r="U1" s="45" t="n">
        <v>20</v>
      </c>
      <c r="V1" s="45" t="n">
        <v>21</v>
      </c>
      <c r="W1" s="45" t="n">
        <v>22</v>
      </c>
      <c r="X1" s="45" t="n">
        <v>23</v>
      </c>
      <c r="Y1" s="45" t="n">
        <v>24</v>
      </c>
      <c r="Z1" s="45" t="n">
        <v>25</v>
      </c>
      <c r="AA1" s="45" t="n">
        <v>26</v>
      </c>
      <c r="AB1" s="45" t="n">
        <v>27</v>
      </c>
      <c r="AC1" s="45" t="n">
        <v>28</v>
      </c>
      <c r="AD1" s="45" t="n">
        <v>29</v>
      </c>
      <c r="AE1" s="45" t="n">
        <v>30</v>
      </c>
      <c r="AF1" s="45" t="n">
        <v>31</v>
      </c>
      <c r="AG1" s="45" t="n">
        <v>32</v>
      </c>
      <c r="AH1" s="45" t="n">
        <v>33</v>
      </c>
      <c r="AI1" s="45" t="n">
        <v>34</v>
      </c>
      <c r="AJ1" s="45" t="n">
        <v>35</v>
      </c>
      <c r="AK1" s="45" t="n">
        <v>36</v>
      </c>
      <c r="AL1" s="45" t="n">
        <v>37</v>
      </c>
      <c r="AM1" s="45" t="n">
        <v>38</v>
      </c>
      <c r="AN1" s="45" t="n">
        <v>39</v>
      </c>
      <c r="AO1" s="45" t="n">
        <f aca="false">+AN1+1</f>
        <v>40</v>
      </c>
      <c r="AP1" s="45" t="n">
        <f aca="false">+AO1+1</f>
        <v>41</v>
      </c>
      <c r="AQ1" s="45" t="n">
        <f aca="false">+AP1+1</f>
        <v>42</v>
      </c>
      <c r="AR1" s="45" t="n">
        <f aca="false">+AQ1+1</f>
        <v>43</v>
      </c>
      <c r="AS1" s="45" t="n">
        <f aca="false">+AR1+1</f>
        <v>44</v>
      </c>
      <c r="AT1" s="45" t="n">
        <f aca="false">+AS1+1</f>
        <v>45</v>
      </c>
      <c r="AU1" s="45" t="n">
        <f aca="false">+AT1+1</f>
        <v>46</v>
      </c>
      <c r="AV1" s="45" t="n">
        <f aca="false">+AU1+1</f>
        <v>47</v>
      </c>
      <c r="AW1" s="45" t="n">
        <f aca="false">+AV1+1</f>
        <v>48</v>
      </c>
      <c r="AX1" s="45" t="n">
        <f aca="false">+AW1+1</f>
        <v>49</v>
      </c>
      <c r="AY1" s="45" t="n">
        <f aca="false">+AX1+1</f>
        <v>50</v>
      </c>
      <c r="AZ1" s="45" t="n">
        <f aca="false">+AY1+1</f>
        <v>51</v>
      </c>
      <c r="BA1" s="45" t="n">
        <f aca="false">+AZ1+1</f>
        <v>52</v>
      </c>
      <c r="BB1" s="45" t="n">
        <f aca="false">+BA1+1</f>
        <v>53</v>
      </c>
      <c r="BC1" s="45" t="n">
        <f aca="false">+BB1+1</f>
        <v>54</v>
      </c>
      <c r="BD1" s="45" t="n">
        <f aca="false">+BC1+1</f>
        <v>55</v>
      </c>
      <c r="BE1" s="45" t="n">
        <f aca="false">+BD1+1</f>
        <v>56</v>
      </c>
      <c r="BF1" s="45" t="n">
        <f aca="false">+BE1+1</f>
        <v>57</v>
      </c>
      <c r="BG1" s="45" t="n">
        <f aca="false">+BF1+1</f>
        <v>58</v>
      </c>
      <c r="BH1" s="45" t="n">
        <f aca="false">+BG1+1</f>
        <v>59</v>
      </c>
      <c r="BI1" s="45" t="n">
        <f aca="false">+BH1+1</f>
        <v>60</v>
      </c>
    </row>
    <row r="2" s="45" customFormat="true" ht="16.5" hidden="false" customHeight="false" outlineLevel="0" collapsed="false">
      <c r="A2" s="43" t="str">
        <f aca="false">Base!A2</f>
        <v> Year</v>
      </c>
      <c r="B2" s="45" t="n">
        <v>2010</v>
      </c>
      <c r="C2" s="45" t="n">
        <f aca="false">+B2+Parameters!$B$21</f>
        <v>2015</v>
      </c>
      <c r="D2" s="45" t="n">
        <f aca="false">+C2+Parameters!$B$21</f>
        <v>2020</v>
      </c>
      <c r="E2" s="45" t="n">
        <f aca="false">+D2+Parameters!$B$21</f>
        <v>2025</v>
      </c>
      <c r="F2" s="45" t="n">
        <f aca="false">+E2+Parameters!$B$21</f>
        <v>2030</v>
      </c>
      <c r="G2" s="45" t="n">
        <f aca="false">+F2+Parameters!$B$21</f>
        <v>2035</v>
      </c>
      <c r="H2" s="45" t="n">
        <f aca="false">+G2+Parameters!$B$21</f>
        <v>2040</v>
      </c>
      <c r="I2" s="45" t="n">
        <f aca="false">+H2+Parameters!$B$21</f>
        <v>2045</v>
      </c>
      <c r="J2" s="45" t="n">
        <f aca="false">+I2+Parameters!$B$21</f>
        <v>2050</v>
      </c>
      <c r="K2" s="45" t="n">
        <f aca="false">+J2+Parameters!$B$21</f>
        <v>2055</v>
      </c>
      <c r="L2" s="45" t="n">
        <f aca="false">+K2+Parameters!$B$21</f>
        <v>2060</v>
      </c>
      <c r="M2" s="45" t="n">
        <f aca="false">+L2+Parameters!$B$21</f>
        <v>2065</v>
      </c>
      <c r="N2" s="45" t="n">
        <f aca="false">+M2+Parameters!$B$21</f>
        <v>2070</v>
      </c>
      <c r="O2" s="45" t="n">
        <f aca="false">+N2+Parameters!$B$21</f>
        <v>2075</v>
      </c>
      <c r="P2" s="45" t="n">
        <f aca="false">+O2+Parameters!$B$21</f>
        <v>2080</v>
      </c>
      <c r="Q2" s="45" t="n">
        <f aca="false">+P2+Parameters!$B$21</f>
        <v>2085</v>
      </c>
      <c r="R2" s="45" t="n">
        <f aca="false">+Q2+Parameters!$B$21</f>
        <v>2090</v>
      </c>
      <c r="S2" s="45" t="n">
        <f aca="false">+R2+Parameters!$B$21</f>
        <v>2095</v>
      </c>
      <c r="T2" s="45" t="n">
        <f aca="false">+S2+Parameters!$B$21</f>
        <v>2100</v>
      </c>
      <c r="U2" s="45" t="n">
        <f aca="false">+T2+Parameters!$B$21</f>
        <v>2105</v>
      </c>
      <c r="V2" s="45" t="n">
        <f aca="false">+U2+Parameters!$B$21</f>
        <v>2110</v>
      </c>
      <c r="W2" s="45" t="n">
        <f aca="false">+V2+Parameters!$B$21</f>
        <v>2115</v>
      </c>
      <c r="X2" s="45" t="n">
        <f aca="false">+W2+Parameters!$B$21</f>
        <v>2120</v>
      </c>
      <c r="Y2" s="45" t="n">
        <f aca="false">+X2+Parameters!$B$21</f>
        <v>2125</v>
      </c>
      <c r="Z2" s="45" t="n">
        <f aca="false">+Y2+Parameters!$B$21</f>
        <v>2130</v>
      </c>
      <c r="AA2" s="45" t="n">
        <f aca="false">+Z2+Parameters!$B$21</f>
        <v>2135</v>
      </c>
      <c r="AB2" s="45" t="n">
        <f aca="false">+AA2+Parameters!$B$21</f>
        <v>2140</v>
      </c>
      <c r="AC2" s="45" t="n">
        <f aca="false">+AB2+Parameters!$B$21</f>
        <v>2145</v>
      </c>
      <c r="AD2" s="45" t="n">
        <f aca="false">+AC2+Parameters!$B$21</f>
        <v>2150</v>
      </c>
      <c r="AE2" s="45" t="n">
        <f aca="false">+AD2+Parameters!$B$21</f>
        <v>2155</v>
      </c>
      <c r="AF2" s="45" t="n">
        <f aca="false">+AE2+Parameters!$B$21</f>
        <v>2160</v>
      </c>
      <c r="AG2" s="45" t="n">
        <f aca="false">+AF2+Parameters!$B$21</f>
        <v>2165</v>
      </c>
      <c r="AH2" s="45" t="n">
        <f aca="false">+AG2+Parameters!$B$21</f>
        <v>2170</v>
      </c>
      <c r="AI2" s="45" t="n">
        <f aca="false">+AH2+Parameters!$B$21</f>
        <v>2175</v>
      </c>
      <c r="AJ2" s="45" t="n">
        <f aca="false">+AI2+Parameters!$B$21</f>
        <v>2180</v>
      </c>
      <c r="AK2" s="45" t="n">
        <f aca="false">+AJ2+Parameters!$B$21</f>
        <v>2185</v>
      </c>
      <c r="AL2" s="45" t="n">
        <f aca="false">+AK2+Parameters!$B$21</f>
        <v>2190</v>
      </c>
      <c r="AM2" s="45" t="n">
        <f aca="false">+AL2+Parameters!$B$21</f>
        <v>2195</v>
      </c>
      <c r="AN2" s="45" t="n">
        <f aca="false">+AM2+Parameters!$B$21</f>
        <v>2200</v>
      </c>
      <c r="AO2" s="45" t="n">
        <f aca="false">+AN2+Parameters!$B$21</f>
        <v>2205</v>
      </c>
      <c r="AP2" s="45" t="n">
        <f aca="false">+AO2+Parameters!$B$21</f>
        <v>2210</v>
      </c>
      <c r="AQ2" s="45" t="n">
        <f aca="false">+AP2+Parameters!$B$21</f>
        <v>2215</v>
      </c>
      <c r="AR2" s="45" t="n">
        <f aca="false">+AQ2+Parameters!$B$21</f>
        <v>2220</v>
      </c>
      <c r="AS2" s="45" t="n">
        <f aca="false">+AR2+Parameters!$B$21</f>
        <v>2225</v>
      </c>
      <c r="AT2" s="45" t="n">
        <f aca="false">+AS2+Parameters!$B$21</f>
        <v>2230</v>
      </c>
      <c r="AU2" s="45" t="n">
        <f aca="false">+AT2+Parameters!$B$21</f>
        <v>2235</v>
      </c>
      <c r="AV2" s="45" t="n">
        <f aca="false">+AU2+Parameters!$B$21</f>
        <v>2240</v>
      </c>
      <c r="AW2" s="45" t="n">
        <f aca="false">+AV2+Parameters!$B$21</f>
        <v>2245</v>
      </c>
      <c r="AX2" s="45" t="n">
        <f aca="false">+AW2+Parameters!$B$21</f>
        <v>2250</v>
      </c>
      <c r="AY2" s="45" t="n">
        <f aca="false">+AX2+Parameters!$B$21</f>
        <v>2255</v>
      </c>
      <c r="AZ2" s="45" t="n">
        <f aca="false">+AY2+Parameters!$B$21</f>
        <v>2260</v>
      </c>
      <c r="BA2" s="45" t="n">
        <f aca="false">+AZ2+Parameters!$B$21</f>
        <v>2265</v>
      </c>
      <c r="BB2" s="45" t="n">
        <f aca="false">+BA2+Parameters!$B$21</f>
        <v>2270</v>
      </c>
      <c r="BC2" s="45" t="n">
        <f aca="false">+BB2+Parameters!$B$21</f>
        <v>2275</v>
      </c>
      <c r="BD2" s="45" t="n">
        <f aca="false">+BC2+Parameters!$B$21</f>
        <v>2280</v>
      </c>
      <c r="BE2" s="45" t="n">
        <f aca="false">+BD2+Parameters!$B$21</f>
        <v>2285</v>
      </c>
      <c r="BF2" s="45" t="n">
        <f aca="false">+BE2+Parameters!$B$21</f>
        <v>2290</v>
      </c>
      <c r="BG2" s="45" t="n">
        <f aca="false">+BF2+Parameters!$B$21</f>
        <v>2295</v>
      </c>
      <c r="BH2" s="45" t="n">
        <f aca="false">+BG2+Parameters!$B$21</f>
        <v>2300</v>
      </c>
      <c r="BI2" s="45" t="n">
        <f aca="false">+BH2+Parameters!$B$21</f>
        <v>2305</v>
      </c>
    </row>
    <row r="3" customFormat="false" ht="23.25" hidden="false" customHeight="false" outlineLevel="0" collapsed="false">
      <c r="A3" s="46" t="str">
        <f aca="false">Base!A3</f>
        <v>World economic parameters</v>
      </c>
      <c r="B3" s="53"/>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row>
    <row r="4" customFormat="false" ht="18.75" hidden="false" customHeight="false" outlineLevel="0" collapsed="false">
      <c r="A4" s="48" t="str">
        <f aca="false">Base!A4</f>
        <v>OUTPUT AND CAPITAL ACCUMULATION</v>
      </c>
      <c r="B4" s="53"/>
      <c r="C4" s="47"/>
      <c r="D4" s="47"/>
      <c r="E4" s="47"/>
      <c r="F4" s="47"/>
      <c r="G4" s="47"/>
      <c r="H4" s="47"/>
      <c r="I4" s="47"/>
      <c r="J4" s="47"/>
      <c r="K4" s="47"/>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c r="BA4" s="47"/>
      <c r="BB4" s="47"/>
      <c r="BC4" s="47"/>
      <c r="BD4" s="47"/>
      <c r="BE4" s="47"/>
      <c r="BF4" s="47"/>
      <c r="BG4" s="47"/>
      <c r="BH4" s="47"/>
      <c r="BI4" s="47"/>
    </row>
    <row r="5" customFormat="false" ht="21" hidden="false" customHeight="true" outlineLevel="0" collapsed="false">
      <c r="A5" s="49" t="str">
        <f aca="false">Base!A5</f>
        <v>Capital share</v>
      </c>
      <c r="B5" s="53" t="n">
        <f aca="false">+Base!B5</f>
        <v>0.3</v>
      </c>
      <c r="C5" s="47"/>
      <c r="D5" s="47"/>
      <c r="E5" s="47"/>
      <c r="F5" s="47"/>
      <c r="G5" s="47"/>
      <c r="H5" s="47"/>
      <c r="I5" s="47"/>
      <c r="J5" s="47"/>
      <c r="K5" s="4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c r="BB5" s="47"/>
      <c r="BC5" s="47"/>
      <c r="BD5" s="47"/>
      <c r="BE5" s="47"/>
      <c r="BF5" s="47"/>
      <c r="BG5" s="47"/>
      <c r="BH5" s="47"/>
      <c r="BI5" s="47"/>
    </row>
    <row r="6" customFormat="false" ht="21" hidden="false" customHeight="true" outlineLevel="0" collapsed="false">
      <c r="A6" s="49" t="str">
        <f aca="false">Base!A6</f>
        <v>Depreciation</v>
      </c>
      <c r="B6" s="53" t="n">
        <f aca="false">+Base!B6</f>
        <v>0.1</v>
      </c>
      <c r="C6" s="47"/>
      <c r="D6" s="47"/>
      <c r="E6" s="47"/>
      <c r="F6" s="47"/>
      <c r="G6" s="47"/>
      <c r="H6" s="47"/>
      <c r="I6" s="47"/>
      <c r="J6" s="47"/>
      <c r="K6" s="4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c r="BA6" s="47"/>
      <c r="BB6" s="47"/>
      <c r="BC6" s="47"/>
      <c r="BD6" s="47"/>
      <c r="BE6" s="47"/>
      <c r="BF6" s="47"/>
      <c r="BG6" s="47"/>
      <c r="BH6" s="47"/>
      <c r="BI6" s="47"/>
    </row>
    <row r="7" customFormat="false" ht="1.15" hidden="false" customHeight="true" outlineLevel="0" collapsed="false">
      <c r="A7" s="50" t="str">
        <f aca="false">Base!A7</f>
        <v>World capital risk premium (percent per year)</v>
      </c>
      <c r="B7" s="129" t="n">
        <f aca="false">+Parameters!B22*Parameters!B23</f>
        <v>0</v>
      </c>
      <c r="C7" s="47"/>
      <c r="D7" s="47"/>
      <c r="E7" s="47"/>
      <c r="F7" s="47"/>
      <c r="G7" s="47"/>
      <c r="H7" s="47"/>
      <c r="I7" s="47"/>
      <c r="J7" s="47"/>
      <c r="K7" s="4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row>
    <row r="8" customFormat="false" ht="21" hidden="true" customHeight="true" outlineLevel="0" collapsed="false">
      <c r="A8" s="50" t="str">
        <f aca="false">Base!A8</f>
        <v>Fraction diversifiable risk</v>
      </c>
      <c r="B8" s="129" t="n">
        <f aca="false">1-Parameters!B24</f>
        <v>0.5</v>
      </c>
      <c r="C8" s="47"/>
      <c r="D8" s="47"/>
      <c r="E8" s="47"/>
      <c r="F8" s="47"/>
      <c r="G8" s="47"/>
      <c r="H8" s="47"/>
      <c r="I8" s="47"/>
      <c r="J8" s="47"/>
      <c r="K8" s="4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c r="BA8" s="47"/>
      <c r="BB8" s="47"/>
      <c r="BC8" s="47"/>
      <c r="BD8" s="47"/>
      <c r="BE8" s="47"/>
      <c r="BF8" s="47"/>
      <c r="BG8" s="47"/>
      <c r="BH8" s="47"/>
      <c r="BI8" s="47"/>
    </row>
    <row r="9" customFormat="false" ht="21" hidden="true" customHeight="true" outlineLevel="0" collapsed="false">
      <c r="A9" s="50" t="str">
        <f aca="false">Base!A9</f>
        <v>Diversifiable risk ( per year)</v>
      </c>
      <c r="B9" s="130" t="n">
        <f aca="false">+B7*B8</f>
        <v>0</v>
      </c>
      <c r="C9" s="47"/>
      <c r="D9" s="47"/>
      <c r="E9" s="47"/>
      <c r="F9" s="47"/>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row>
    <row r="10" customFormat="false" ht="21" hidden="true" customHeight="true" outlineLevel="0" collapsed="false">
      <c r="A10" s="49" t="str">
        <f aca="false">Base!A10</f>
        <v>Depreciation (with no risk)</v>
      </c>
      <c r="B10" s="53" t="n">
        <f aca="false">+B6+B9</f>
        <v>0.1</v>
      </c>
      <c r="C10" s="47"/>
      <c r="D10" s="47"/>
      <c r="E10" s="47"/>
      <c r="F10" s="47"/>
      <c r="G10" s="47"/>
      <c r="H10" s="47"/>
      <c r="I10" s="47"/>
      <c r="J10" s="47"/>
      <c r="K10" s="4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c r="BA10" s="47"/>
      <c r="BB10" s="47"/>
      <c r="BC10" s="47"/>
      <c r="BD10" s="47"/>
      <c r="BE10" s="47"/>
      <c r="BF10" s="47"/>
      <c r="BG10" s="47"/>
      <c r="BH10" s="47"/>
      <c r="BI10" s="47"/>
    </row>
    <row r="11" customFormat="false" ht="26.45" hidden="false" customHeight="true" outlineLevel="0" collapsed="false">
      <c r="A11" s="49" t="str">
        <f aca="false">Base!A11</f>
        <v>Initial output (2005 US International $, trillions)</v>
      </c>
      <c r="B11" s="53" t="n">
        <f aca="false">+Base!B11</f>
        <v>63.5819868191</v>
      </c>
      <c r="C11" s="47"/>
      <c r="D11" s="47"/>
      <c r="E11" s="47"/>
      <c r="F11" s="47"/>
      <c r="G11" s="47"/>
      <c r="H11" s="47"/>
      <c r="I11" s="47"/>
      <c r="J11" s="47"/>
      <c r="K11" s="4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c r="BA11" s="47"/>
      <c r="BB11" s="47"/>
      <c r="BC11" s="47"/>
      <c r="BD11" s="47"/>
      <c r="BE11" s="47"/>
      <c r="BF11" s="47"/>
      <c r="BG11" s="47"/>
      <c r="BH11" s="47"/>
      <c r="BI11" s="47"/>
    </row>
    <row r="12" customFormat="false" ht="21" hidden="false" customHeight="true" outlineLevel="0" collapsed="false">
      <c r="A12" s="49" t="str">
        <f aca="false">Base!A12</f>
        <v>Initial K</v>
      </c>
      <c r="B12" s="53" t="n">
        <v>135</v>
      </c>
      <c r="C12" s="47"/>
      <c r="D12" s="47"/>
      <c r="E12" s="47"/>
      <c r="F12" s="47"/>
      <c r="G12" s="47"/>
      <c r="H12" s="47"/>
      <c r="I12" s="47"/>
      <c r="J12" s="47"/>
      <c r="K12" s="4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c r="BA12" s="47"/>
      <c r="BB12" s="47"/>
      <c r="BC12" s="47"/>
      <c r="BD12" s="47"/>
      <c r="BE12" s="47"/>
      <c r="BF12" s="47"/>
      <c r="BG12" s="47"/>
      <c r="BH12" s="47"/>
      <c r="BI12" s="47"/>
    </row>
    <row r="13" customFormat="false" ht="21" hidden="false" customHeight="true" outlineLevel="0" collapsed="false">
      <c r="A13" s="49" t="str">
        <f aca="false">Base!A13</f>
        <v>Initial A</v>
      </c>
      <c r="B13" s="53" t="n">
        <f aca="false">+Base!B13</f>
        <v>3.8</v>
      </c>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c r="AW13" s="47"/>
      <c r="AX13" s="47"/>
      <c r="AY13" s="47"/>
      <c r="AZ13" s="47"/>
      <c r="BA13" s="47"/>
      <c r="BB13" s="47"/>
      <c r="BC13" s="47"/>
      <c r="BD13" s="47"/>
      <c r="BE13" s="47"/>
      <c r="BF13" s="47"/>
      <c r="BG13" s="47"/>
      <c r="BH13" s="47"/>
      <c r="BI13" s="47"/>
    </row>
    <row r="14" customFormat="false" ht="21" hidden="false" customHeight="true" outlineLevel="0" collapsed="false">
      <c r="A14" s="48" t="str">
        <f aca="false">Base!A14</f>
        <v>WELFARE</v>
      </c>
      <c r="B14" s="53"/>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c r="AW14" s="47"/>
      <c r="AX14" s="47"/>
      <c r="AY14" s="47"/>
      <c r="AZ14" s="47"/>
      <c r="BA14" s="47"/>
      <c r="BB14" s="47"/>
      <c r="BC14" s="47"/>
      <c r="BD14" s="47"/>
      <c r="BE14" s="47"/>
      <c r="BF14" s="47"/>
      <c r="BG14" s="47"/>
      <c r="BH14" s="47"/>
      <c r="BI14" s="47"/>
    </row>
    <row r="15" customFormat="false" ht="21" hidden="false" customHeight="true" outlineLevel="0" collapsed="false">
      <c r="A15" s="49" t="str">
        <f aca="false">Base!A15</f>
        <v>Time preference plus risk (per year)</v>
      </c>
      <c r="B15" s="53" t="n">
        <f aca="false">+B16</f>
        <v>0.001</v>
      </c>
      <c r="C15" s="47" t="n">
        <f aca="false">+B15</f>
        <v>0.001</v>
      </c>
      <c r="D15" s="47" t="n">
        <f aca="false">+C15</f>
        <v>0.001</v>
      </c>
      <c r="E15" s="47" t="n">
        <f aca="false">+D15</f>
        <v>0.001</v>
      </c>
      <c r="F15" s="47" t="n">
        <f aca="false">+E15</f>
        <v>0.001</v>
      </c>
      <c r="G15" s="47" t="n">
        <f aca="false">+F15</f>
        <v>0.001</v>
      </c>
      <c r="H15" s="47" t="n">
        <f aca="false">+G15</f>
        <v>0.001</v>
      </c>
      <c r="I15" s="47" t="n">
        <f aca="false">+H15</f>
        <v>0.001</v>
      </c>
      <c r="J15" s="47" t="n">
        <f aca="false">+I15</f>
        <v>0.001</v>
      </c>
      <c r="K15" s="47" t="n">
        <f aca="false">+J15</f>
        <v>0.001</v>
      </c>
      <c r="L15" s="47" t="n">
        <f aca="false">+K15</f>
        <v>0.001</v>
      </c>
      <c r="M15" s="47" t="n">
        <f aca="false">+L15</f>
        <v>0.001</v>
      </c>
      <c r="N15" s="47" t="n">
        <f aca="false">+M15</f>
        <v>0.001</v>
      </c>
      <c r="O15" s="47" t="n">
        <f aca="false">+N15</f>
        <v>0.001</v>
      </c>
      <c r="P15" s="47" t="n">
        <f aca="false">+O15</f>
        <v>0.001</v>
      </c>
      <c r="Q15" s="47" t="n">
        <f aca="false">+P15</f>
        <v>0.001</v>
      </c>
      <c r="R15" s="47" t="n">
        <f aca="false">+Q15</f>
        <v>0.001</v>
      </c>
      <c r="S15" s="47" t="n">
        <f aca="false">+R15</f>
        <v>0.001</v>
      </c>
      <c r="T15" s="47" t="n">
        <f aca="false">+S15</f>
        <v>0.001</v>
      </c>
      <c r="U15" s="47" t="n">
        <f aca="false">+T15</f>
        <v>0.001</v>
      </c>
      <c r="V15" s="47" t="n">
        <f aca="false">+U15</f>
        <v>0.001</v>
      </c>
      <c r="W15" s="47" t="n">
        <f aca="false">+V15</f>
        <v>0.001</v>
      </c>
      <c r="X15" s="47" t="n">
        <f aca="false">+W15</f>
        <v>0.001</v>
      </c>
      <c r="Y15" s="47" t="n">
        <f aca="false">+X15</f>
        <v>0.001</v>
      </c>
      <c r="Z15" s="47" t="n">
        <f aca="false">+Y15</f>
        <v>0.001</v>
      </c>
      <c r="AA15" s="47" t="n">
        <f aca="false">+Z15</f>
        <v>0.001</v>
      </c>
      <c r="AB15" s="47" t="n">
        <f aca="false">+AA15</f>
        <v>0.001</v>
      </c>
      <c r="AC15" s="47" t="n">
        <f aca="false">+AB15</f>
        <v>0.001</v>
      </c>
      <c r="AD15" s="47" t="n">
        <f aca="false">+AC15</f>
        <v>0.001</v>
      </c>
      <c r="AE15" s="47" t="n">
        <f aca="false">+AD15</f>
        <v>0.001</v>
      </c>
      <c r="AF15" s="47" t="n">
        <f aca="false">+AE15</f>
        <v>0.001</v>
      </c>
      <c r="AG15" s="47" t="n">
        <f aca="false">+AF15</f>
        <v>0.001</v>
      </c>
      <c r="AH15" s="47" t="n">
        <f aca="false">+AG15</f>
        <v>0.001</v>
      </c>
      <c r="AI15" s="47" t="n">
        <f aca="false">+AH15</f>
        <v>0.001</v>
      </c>
      <c r="AJ15" s="47" t="n">
        <f aca="false">+AI15</f>
        <v>0.001</v>
      </c>
      <c r="AK15" s="47" t="n">
        <f aca="false">+AJ15</f>
        <v>0.001</v>
      </c>
      <c r="AL15" s="47" t="n">
        <f aca="false">+AK15</f>
        <v>0.001</v>
      </c>
      <c r="AM15" s="47" t="n">
        <f aca="false">+AL15</f>
        <v>0.001</v>
      </c>
      <c r="AN15" s="47" t="n">
        <f aca="false">+AM15</f>
        <v>0.001</v>
      </c>
      <c r="AO15" s="47" t="n">
        <f aca="false">+AN15</f>
        <v>0.001</v>
      </c>
      <c r="AP15" s="47" t="n">
        <f aca="false">+AO15</f>
        <v>0.001</v>
      </c>
      <c r="AQ15" s="47" t="n">
        <f aca="false">+AP15</f>
        <v>0.001</v>
      </c>
      <c r="AR15" s="47" t="n">
        <f aca="false">+AQ15</f>
        <v>0.001</v>
      </c>
      <c r="AS15" s="47" t="n">
        <f aca="false">+AR15</f>
        <v>0.001</v>
      </c>
      <c r="AT15" s="47" t="n">
        <f aca="false">+AS15</f>
        <v>0.001</v>
      </c>
      <c r="AU15" s="47" t="n">
        <f aca="false">+AT15</f>
        <v>0.001</v>
      </c>
      <c r="AV15" s="47" t="n">
        <f aca="false">+AU15</f>
        <v>0.001</v>
      </c>
      <c r="AW15" s="47" t="n">
        <f aca="false">+AV15</f>
        <v>0.001</v>
      </c>
      <c r="AX15" s="47" t="n">
        <f aca="false">+AW15</f>
        <v>0.001</v>
      </c>
      <c r="AY15" s="47" t="n">
        <f aca="false">+AX15</f>
        <v>0.001</v>
      </c>
      <c r="AZ15" s="47" t="n">
        <f aca="false">+AY15</f>
        <v>0.001</v>
      </c>
      <c r="BA15" s="47" t="n">
        <f aca="false">+AZ15</f>
        <v>0.001</v>
      </c>
      <c r="BB15" s="47" t="n">
        <f aca="false">+BA15</f>
        <v>0.001</v>
      </c>
      <c r="BC15" s="47" t="n">
        <f aca="false">+BB15</f>
        <v>0.001</v>
      </c>
      <c r="BD15" s="47" t="n">
        <f aca="false">+BC15</f>
        <v>0.001</v>
      </c>
      <c r="BE15" s="47" t="n">
        <f aca="false">+BD15</f>
        <v>0.001</v>
      </c>
      <c r="BF15" s="47" t="n">
        <f aca="false">+BE15</f>
        <v>0.001</v>
      </c>
      <c r="BG15" s="47" t="n">
        <f aca="false">+BF15</f>
        <v>0.001</v>
      </c>
      <c r="BH15" s="47" t="n">
        <f aca="false">+BG15</f>
        <v>0.001</v>
      </c>
      <c r="BI15" s="47" t="n">
        <f aca="false">+BH15</f>
        <v>0.001</v>
      </c>
    </row>
    <row r="16" customFormat="false" ht="21" hidden="false" customHeight="true" outlineLevel="0" collapsed="false">
      <c r="A16" s="49" t="str">
        <f aca="false">Base!A16</f>
        <v>   Time premium</v>
      </c>
      <c r="B16" s="53" t="n">
        <v>0.001</v>
      </c>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c r="AW16" s="47"/>
      <c r="AX16" s="47"/>
      <c r="AY16" s="47"/>
      <c r="AZ16" s="47"/>
      <c r="BA16" s="47"/>
      <c r="BB16" s="47"/>
      <c r="BC16" s="47"/>
      <c r="BD16" s="47"/>
      <c r="BE16" s="47"/>
      <c r="BF16" s="47"/>
      <c r="BG16" s="47"/>
      <c r="BH16" s="47"/>
      <c r="BI16" s="47"/>
    </row>
    <row r="17" customFormat="false" ht="0.6" hidden="false" customHeight="true" outlineLevel="0" collapsed="false">
      <c r="A17" s="49" t="str">
        <f aca="false">Base!A17</f>
        <v>  Non-diversifiable global risk (percent per year)</v>
      </c>
      <c r="B17" s="53" t="n">
        <f aca="false">+Base!B17</f>
        <v>0</v>
      </c>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row>
    <row r="18" customFormat="false" ht="21" hidden="false" customHeight="true" outlineLevel="0" collapsed="false">
      <c r="A18" s="49" t="str">
        <f aca="false">Base!A18</f>
        <v>Social time preference factor</v>
      </c>
      <c r="B18" s="53" t="n">
        <f aca="false">+Base!B18</f>
        <v>1</v>
      </c>
      <c r="C18" s="47" t="n">
        <f aca="false">B18/(1+B15)^(C2-B2)</f>
        <v>0.995014965069875</v>
      </c>
      <c r="D18" s="47" t="n">
        <f aca="false">C18/(1+C15)^(D2-C2)</f>
        <v>0.990054780713004</v>
      </c>
      <c r="E18" s="47" t="n">
        <f aca="false">D18/(1+D15)^(E2-D2)</f>
        <v>0.985119323048412</v>
      </c>
      <c r="F18" s="47" t="n">
        <f aca="false">E18/(1+E15)^(F2-E2)</f>
        <v>0.980208468812675</v>
      </c>
      <c r="G18" s="47" t="n">
        <f aca="false">F18/(1+F15)^(G2-F2)</f>
        <v>0.975322095356839</v>
      </c>
      <c r="H18" s="47" t="n">
        <f aca="false">G18/(1+G15)^(H2-G2)</f>
        <v>0.970460080643363</v>
      </c>
      <c r="I18" s="47" t="n">
        <f aca="false">H18/(1+H15)^(I2-H2)</f>
        <v>0.965622303243063</v>
      </c>
      <c r="J18" s="47" t="n">
        <f aca="false">I18/(1+I15)^(J2-I2)</f>
        <v>0.960808642332089</v>
      </c>
      <c r="K18" s="47" t="n">
        <f aca="false">J18/(1+J15)^(K2-J2)</f>
        <v>0.956018977688897</v>
      </c>
      <c r="L18" s="47" t="n">
        <f aca="false">K18/(1+K15)^(L2-K2)</f>
        <v>0.951253189691256</v>
      </c>
      <c r="M18" s="47" t="n">
        <f aca="false">L18/(1+L15)^(M2-L2)</f>
        <v>0.946511159313252</v>
      </c>
      <c r="N18" s="47" t="n">
        <f aca="false">M18/(1+M15)^(N2-M2)</f>
        <v>0.941792768122322</v>
      </c>
      <c r="O18" s="47" t="n">
        <f aca="false">N18/(1+N15)^(O2-N2)</f>
        <v>0.937097898276293</v>
      </c>
      <c r="P18" s="47" t="n">
        <f aca="false">O18/(1+O15)^(P2-O2)</f>
        <v>0.932426432520439</v>
      </c>
      <c r="Q18" s="47" t="n">
        <f aca="false">P18/(1+P15)^(Q2-P2)</f>
        <v>0.927778254184552</v>
      </c>
      <c r="R18" s="47" t="n">
        <f aca="false">Q18/(1+Q15)^(R2-Q2)</f>
        <v>0.923153247180032</v>
      </c>
      <c r="S18" s="47" t="n">
        <f aca="false">R18/(1+R15)^(S2-R2)</f>
        <v>0.918551295996981</v>
      </c>
      <c r="T18" s="47" t="n">
        <f aca="false">S18/(1+S15)^(T2-S2)</f>
        <v>0.913972285701324</v>
      </c>
      <c r="U18" s="47" t="n">
        <f aca="false">T18/(1+T15)^(U2-T2)</f>
        <v>0.909416101931937</v>
      </c>
      <c r="V18" s="47" t="n">
        <f aca="false">U18/(1+U15)^(V2-U2)</f>
        <v>0.904882630897788</v>
      </c>
      <c r="W18" s="47" t="n">
        <f aca="false">V18/(1+V15)^(W2-V2)</f>
        <v>0.900371759375099</v>
      </c>
      <c r="X18" s="47" t="n">
        <f aca="false">W18/(1+W15)^(X2-W2)</f>
        <v>0.895883374704516</v>
      </c>
      <c r="Y18" s="47" t="n">
        <f aca="false">X18/(1+X15)^(Y2-X2)</f>
        <v>0.891417364788295</v>
      </c>
      <c r="Z18" s="47" t="n">
        <f aca="false">Y18/(1+Y15)^(Z2-Y2)</f>
        <v>0.886973618087506</v>
      </c>
      <c r="AA18" s="47" t="n">
        <f aca="false">Z18/(1+Z15)^(AA2-Z2)</f>
        <v>0.88255202361924</v>
      </c>
      <c r="AB18" s="47" t="n">
        <f aca="false">AA18/(1+AA15)^(AB2-AA2)</f>
        <v>0.878152470953845</v>
      </c>
      <c r="AC18" s="47" t="n">
        <f aca="false">AB18/(1+AB15)^(AC2-AB2)</f>
        <v>0.873774850212165</v>
      </c>
      <c r="AD18" s="47" t="n">
        <f aca="false">AC18/(1+AC15)^(AD2-AC2)</f>
        <v>0.869419052062792</v>
      </c>
      <c r="AE18" s="47" t="n">
        <f aca="false">AD18/(1+AD15)^(AE2-AD2)</f>
        <v>0.865084967719343</v>
      </c>
      <c r="AF18" s="47" t="n">
        <f aca="false">AE18/(1+AE15)^(AF2-AE2)</f>
        <v>0.860772488937736</v>
      </c>
      <c r="AG18" s="47" t="n">
        <f aca="false">AF18/(1+AF15)^(AG2-AF2)</f>
        <v>0.85648150801349</v>
      </c>
      <c r="AH18" s="47" t="n">
        <f aca="false">AG18/(1+AG15)^(AH2-AG2)</f>
        <v>0.852211917779037</v>
      </c>
      <c r="AI18" s="47" t="n">
        <f aca="false">AH18/(1+AH15)^(AI2-AH2)</f>
        <v>0.84796361160104</v>
      </c>
      <c r="AJ18" s="47" t="n">
        <f aca="false">AI18/(1+AI15)^(AJ2-AI2)</f>
        <v>0.843736483377733</v>
      </c>
      <c r="AK18" s="47" t="n">
        <f aca="false">AJ18/(1+AJ15)^(AK2-AJ2)</f>
        <v>0.839530427536274</v>
      </c>
      <c r="AL18" s="47" t="n">
        <f aca="false">AK18/(1+AK15)^(AL2-AK2)</f>
        <v>0.835345339030103</v>
      </c>
      <c r="AM18" s="47" t="n">
        <f aca="false">AL18/(1+AL15)^(AM2-AL2)</f>
        <v>0.831181113336321</v>
      </c>
      <c r="AN18" s="47" t="n">
        <f aca="false">AM18/(1+AM15)^(AN2-AM2)</f>
        <v>0.827037646453079</v>
      </c>
      <c r="AO18" s="47" t="n">
        <f aca="false">AN18/(1+AN15)^(AO2-AN2)</f>
        <v>0.822914834896982</v>
      </c>
      <c r="AP18" s="47" t="n">
        <f aca="false">AO18/(1+AO15)^(AP2-AO2)</f>
        <v>0.818812575700502</v>
      </c>
      <c r="AQ18" s="47" t="n">
        <f aca="false">AP18/(1+AP15)^(AQ2-AP2)</f>
        <v>0.81473076640941</v>
      </c>
      <c r="AR18" s="47" t="n">
        <f aca="false">AQ18/(1+AQ15)^(AR2-AQ2)</f>
        <v>0.810669305080211</v>
      </c>
      <c r="AS18" s="47" t="n">
        <f aca="false">AR18/(1+AR15)^(AS2-AR2)</f>
        <v>0.806628090277606</v>
      </c>
      <c r="AT18" s="47" t="n">
        <f aca="false">AS18/(1+AS15)^(AT2-AS2)</f>
        <v>0.802607021071952</v>
      </c>
      <c r="AU18" s="47" t="n">
        <f aca="false">AT18/(1+AT15)^(AU2-AT2)</f>
        <v>0.798605997036745</v>
      </c>
      <c r="AV18" s="47" t="n">
        <f aca="false">AU18/(1+AU15)^(AV2-AU2)</f>
        <v>0.794624918246109</v>
      </c>
      <c r="AW18" s="47" t="n">
        <f aca="false">AV18/(1+AV15)^(AW2-AV2)</f>
        <v>0.790663685272304</v>
      </c>
      <c r="AX18" s="47" t="n">
        <f aca="false">AW18/(1+AW15)^(AX2-AW2)</f>
        <v>0.78672219918324</v>
      </c>
      <c r="AY18" s="47" t="n">
        <f aca="false">AX18/(1+AX15)^(AY2-AX2)</f>
        <v>0.782800361540007</v>
      </c>
      <c r="AZ18" s="47" t="n">
        <f aca="false">AY18/(1+AY15)^(AZ2-AY2)</f>
        <v>0.778898074394416</v>
      </c>
      <c r="BA18" s="47" t="n">
        <f aca="false">AZ18/(1+AZ15)^(BA2-AZ2)</f>
        <v>0.775015240286552</v>
      </c>
      <c r="BB18" s="47" t="n">
        <f aca="false">BA18/(1+BA15)^(BB2-BA2)</f>
        <v>0.771151762242344</v>
      </c>
      <c r="BC18" s="47" t="n">
        <f aca="false">BB18/(1+BB15)^(BC2-BB2)</f>
        <v>0.767307543771139</v>
      </c>
      <c r="BD18" s="47" t="n">
        <f aca="false">BC18/(1+BC15)^(BD2-BC2)</f>
        <v>0.763482488863291</v>
      </c>
      <c r="BE18" s="47" t="n">
        <f aca="false">BD18/(1+BD15)^(BE2-BD2)</f>
        <v>0.759676501987769</v>
      </c>
      <c r="BF18" s="47" t="n">
        <f aca="false">BE18/(1+BE15)^(BF2-BE2)</f>
        <v>0.755889488089764</v>
      </c>
      <c r="BG18" s="47" t="n">
        <f aca="false">BF18/(1+BF15)^(BG2-BF2)</f>
        <v>0.752121352588323</v>
      </c>
      <c r="BH18" s="47" t="n">
        <f aca="false">BG18/(1+BG15)^(BH2-BG2)</f>
        <v>0.748372001373977</v>
      </c>
      <c r="BI18" s="47" t="n">
        <f aca="false">BH18/(1+BH15)^(BI2-BH2)</f>
        <v>0.7446413408064</v>
      </c>
    </row>
    <row r="19" customFormat="false" ht="21" hidden="false" customHeight="true" outlineLevel="0" collapsed="false">
      <c r="A19" s="49" t="str">
        <f aca="false">Base!A19</f>
        <v>Elasticity of MU of consumption</v>
      </c>
      <c r="B19" s="53" t="n">
        <v>2.1</v>
      </c>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c r="AW19" s="47"/>
      <c r="AX19" s="47"/>
      <c r="AY19" s="47"/>
      <c r="AZ19" s="47"/>
      <c r="BA19" s="47"/>
      <c r="BB19" s="47"/>
      <c r="BC19" s="47"/>
      <c r="BD19" s="47"/>
      <c r="BE19" s="47"/>
      <c r="BF19" s="47"/>
      <c r="BG19" s="47"/>
      <c r="BH19" s="47"/>
      <c r="BI19" s="47"/>
    </row>
    <row r="20" customFormat="false" ht="21" hidden="false" customHeight="true" outlineLevel="0" collapsed="false">
      <c r="A20" s="48" t="str">
        <f aca="false">Base!A20</f>
        <v>PRODUCTIVITY</v>
      </c>
      <c r="B20" s="53"/>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7"/>
      <c r="BC20" s="47"/>
      <c r="BD20" s="47"/>
      <c r="BE20" s="47"/>
      <c r="BF20" s="47"/>
      <c r="BG20" s="47"/>
      <c r="BH20" s="47"/>
      <c r="BI20" s="47"/>
    </row>
    <row r="21" customFormat="false" ht="21" hidden="false" customHeight="true" outlineLevel="0" collapsed="false">
      <c r="A21" s="49" t="str">
        <f aca="false">Base!A21</f>
        <v>Total factor productivity</v>
      </c>
      <c r="B21" s="53" t="n">
        <f aca="false">Base!B21</f>
        <v>3.8</v>
      </c>
      <c r="C21" s="53" t="n">
        <f aca="false">Base!C21</f>
        <v>4.12595005428882</v>
      </c>
      <c r="D21" s="53" t="n">
        <f aca="false">Base!D21</f>
        <v>4.46853085311524</v>
      </c>
      <c r="E21" s="53" t="n">
        <f aca="false">Base!E21</f>
        <v>4.82770953713644</v>
      </c>
      <c r="F21" s="53" t="n">
        <f aca="false">Base!F21</f>
        <v>5.20339779043003</v>
      </c>
      <c r="G21" s="53" t="n">
        <f aca="false">Base!G21</f>
        <v>5.59545278308429</v>
      </c>
      <c r="H21" s="53" t="n">
        <f aca="false">Base!H21</f>
        <v>6.00367848598588</v>
      </c>
      <c r="I21" s="53" t="n">
        <f aca="false">Base!I21</f>
        <v>6.42782732863018</v>
      </c>
      <c r="J21" s="53" t="n">
        <f aca="false">Base!J21</f>
        <v>6.86760216853734</v>
      </c>
      <c r="K21" s="53" t="n">
        <f aca="false">Base!K21</f>
        <v>7.32265853923653</v>
      </c>
      <c r="L21" s="53" t="n">
        <f aca="false">Base!L21</f>
        <v>7.79260714275233</v>
      </c>
      <c r="M21" s="53" t="n">
        <f aca="false">Base!M21</f>
        <v>8.27701655204906</v>
      </c>
      <c r="N21" s="53" t="n">
        <f aca="false">Base!N21</f>
        <v>8.77541608891702</v>
      </c>
      <c r="O21" s="53" t="n">
        <f aca="false">Base!O21</f>
        <v>9.28729884326855</v>
      </c>
      <c r="P21" s="53" t="n">
        <f aca="false">Base!P21</f>
        <v>9.81212480069856</v>
      </c>
      <c r="Q21" s="53" t="n">
        <f aca="false">Base!Q21</f>
        <v>10.3493240464005</v>
      </c>
      <c r="R21" s="53" t="n">
        <f aca="false">Base!R21</f>
        <v>10.8983000150598</v>
      </c>
      <c r="S21" s="53" t="n">
        <f aca="false">Base!S21</f>
        <v>11.4584327581212</v>
      </c>
      <c r="T21" s="53" t="n">
        <f aca="false">Base!T21</f>
        <v>12.0290822017894</v>
      </c>
      <c r="U21" s="53" t="n">
        <f aca="false">Base!U21</f>
        <v>12.6095913712335</v>
      </c>
      <c r="V21" s="53" t="n">
        <f aca="false">Base!V21</f>
        <v>13.1992895586705</v>
      </c>
      <c r="W21" s="53" t="n">
        <f aca="false">Base!W21</f>
        <v>13.7974954152658</v>
      </c>
      <c r="X21" s="53" t="n">
        <f aca="false">Base!X21</f>
        <v>14.4035199490767</v>
      </c>
      <c r="Y21" s="53" t="n">
        <f aca="false">Base!Y21</f>
        <v>15.016669413531</v>
      </c>
      <c r="Z21" s="53" t="n">
        <f aca="false">Base!Z21</f>
        <v>15.6362480731659</v>
      </c>
      <c r="AA21" s="53" t="n">
        <f aca="false">Base!AA21</f>
        <v>16.2615608355131</v>
      </c>
      <c r="AB21" s="53" t="n">
        <f aca="false">Base!AB21</f>
        <v>16.8919157400929</v>
      </c>
      <c r="AC21" s="53" t="n">
        <f aca="false">Base!AC21</f>
        <v>17.5266262974525</v>
      </c>
      <c r="AD21" s="53" t="n">
        <f aca="false">Base!AD21</f>
        <v>18.165013673037</v>
      </c>
      <c r="AE21" s="53" t="n">
        <f aca="false">Base!AE21</f>
        <v>18.8064087124125</v>
      </c>
      <c r="AF21" s="53" t="n">
        <f aca="false">Base!AF21</f>
        <v>19.4501538059511</v>
      </c>
      <c r="AG21" s="53" t="n">
        <f aca="false">Base!AG21</f>
        <v>20.0956045925475</v>
      </c>
      <c r="AH21" s="53" t="n">
        <f aca="false">Base!AH21</f>
        <v>20.7421315032517</v>
      </c>
      <c r="AI21" s="53" t="n">
        <f aca="false">Base!AI21</f>
        <v>21.3891211468793</v>
      </c>
      <c r="AJ21" s="53" t="n">
        <f aca="false">Base!AJ21</f>
        <v>22.0359775407021</v>
      </c>
      <c r="AK21" s="53" t="n">
        <f aca="false">Base!AK21</f>
        <v>22.6821231902297</v>
      </c>
      <c r="AL21" s="53" t="n">
        <f aca="false">Base!AL21</f>
        <v>23.3270000228697</v>
      </c>
      <c r="AM21" s="53" t="n">
        <f aca="false">Base!AM21</f>
        <v>23.9700701809135</v>
      </c>
      <c r="AN21" s="53" t="n">
        <f aca="false">Base!AN21</f>
        <v>24.6108166798348</v>
      </c>
      <c r="AO21" s="53" t="n">
        <f aca="false">Base!AO21</f>
        <v>25.2487439383219</v>
      </c>
      <c r="AP21" s="53" t="n">
        <f aca="false">Base!AP21</f>
        <v>25.8833781868008</v>
      </c>
      <c r="AQ21" s="53" t="n">
        <f aca="false">Base!AQ21</f>
        <v>26.514267761445</v>
      </c>
      <c r="AR21" s="53" t="n">
        <f aca="false">Base!AR21</f>
        <v>27.1409832908277</v>
      </c>
      <c r="AS21" s="53" t="n">
        <f aca="false">Base!AS21</f>
        <v>27.763117782455</v>
      </c>
      <c r="AT21" s="53" t="n">
        <f aca="false">Base!AT21</f>
        <v>28.3802866164311</v>
      </c>
      <c r="AU21" s="53" t="n">
        <f aca="false">Base!AU21</f>
        <v>28.9921274534622</v>
      </c>
      <c r="AV21" s="53" t="n">
        <f aca="false">Base!AV21</f>
        <v>29.5983000643065</v>
      </c>
      <c r="AW21" s="53" t="n">
        <f aca="false">Base!AW21</f>
        <v>30.1984860876338</v>
      </c>
      <c r="AX21" s="53" t="n">
        <f aca="false">Base!AX21</f>
        <v>30.7923887230738</v>
      </c>
      <c r="AY21" s="53" t="n">
        <f aca="false">Base!AY21</f>
        <v>31.3797323660184</v>
      </c>
      <c r="AZ21" s="53" t="n">
        <f aca="false">Base!AZ21</f>
        <v>31.9602621904951</v>
      </c>
      <c r="BA21" s="53" t="n">
        <f aca="false">Base!BA21</f>
        <v>32.53374368617</v>
      </c>
      <c r="BB21" s="53" t="n">
        <f aca="false">Base!BB21</f>
        <v>33.0999621552503</v>
      </c>
      <c r="BC21" s="53" t="n">
        <f aca="false">Base!BC21</f>
        <v>33.6587221747664</v>
      </c>
      <c r="BD21" s="53" t="n">
        <f aca="false">Base!BD21</f>
        <v>34.209847029408</v>
      </c>
      <c r="BE21" s="53" t="n">
        <f aca="false">Base!BE21</f>
        <v>34.7531781197832</v>
      </c>
      <c r="BF21" s="53" t="n">
        <f aca="false">Base!BF21</f>
        <v>35.2885743506558</v>
      </c>
      <c r="BG21" s="53" t="n">
        <f aca="false">Base!BG21</f>
        <v>35.8159115034128</v>
      </c>
      <c r="BH21" s="53" t="n">
        <f aca="false">Base!BH21</f>
        <v>36.3350815967036</v>
      </c>
      <c r="BI21" s="53" t="n">
        <f aca="false">Base!BI21</f>
        <v>36.8459922388969</v>
      </c>
      <c r="BJ21" s="54"/>
      <c r="BK21" s="54"/>
      <c r="BL21" s="54"/>
      <c r="BM21" s="54"/>
      <c r="BN21" s="54"/>
      <c r="BO21" s="54"/>
      <c r="BP21" s="54"/>
      <c r="BQ21" s="54"/>
      <c r="BR21" s="54"/>
      <c r="BS21" s="54"/>
      <c r="BT21" s="54"/>
      <c r="BU21" s="54"/>
      <c r="BV21" s="54"/>
      <c r="BW21" s="54"/>
      <c r="BX21" s="54"/>
      <c r="BY21" s="54"/>
      <c r="BZ21" s="54"/>
      <c r="CA21" s="54"/>
      <c r="CB21" s="54"/>
      <c r="CC21" s="54"/>
      <c r="CD21" s="54"/>
      <c r="CE21" s="54"/>
      <c r="CF21" s="54"/>
      <c r="CG21" s="54"/>
      <c r="CH21" s="54"/>
      <c r="CI21" s="54"/>
      <c r="CJ21" s="54"/>
      <c r="CK21" s="54"/>
      <c r="CL21" s="54"/>
      <c r="CM21" s="54"/>
      <c r="CN21" s="54"/>
      <c r="CO21" s="54"/>
      <c r="CP21" s="54"/>
      <c r="CQ21" s="54"/>
      <c r="CR21" s="54"/>
      <c r="CS21" s="54"/>
      <c r="CT21" s="54"/>
      <c r="CU21" s="54"/>
      <c r="CV21" s="54"/>
      <c r="CW21" s="54"/>
      <c r="CX21" s="54"/>
      <c r="CY21" s="54"/>
      <c r="CZ21" s="54"/>
      <c r="DA21" s="54"/>
      <c r="DB21" s="54"/>
      <c r="DC21" s="54"/>
      <c r="DD21" s="54"/>
      <c r="DE21" s="54"/>
      <c r="DF21" s="54"/>
      <c r="DG21" s="54"/>
      <c r="DH21" s="54"/>
      <c r="DI21" s="54"/>
      <c r="DJ21" s="54"/>
      <c r="DK21" s="54"/>
      <c r="DL21" s="54"/>
      <c r="DM21" s="54"/>
      <c r="DN21" s="54"/>
      <c r="DO21" s="54"/>
      <c r="DP21" s="54"/>
      <c r="DQ21" s="54"/>
      <c r="DR21" s="54"/>
      <c r="DS21" s="54"/>
      <c r="DT21" s="54"/>
    </row>
    <row r="22" customFormat="false" ht="21" hidden="false" customHeight="true" outlineLevel="0" collapsed="false">
      <c r="A22" s="49" t="str">
        <f aca="false">Base!A22</f>
        <v>     Initial level of total factor productivity</v>
      </c>
      <c r="B22" s="53" t="n">
        <f aca="false">+Base!B22</f>
        <v>3.8</v>
      </c>
      <c r="C22" s="47"/>
      <c r="D22" s="47"/>
      <c r="E22" s="47"/>
      <c r="F22" s="47"/>
      <c r="G22" s="47"/>
      <c r="H22" s="47"/>
      <c r="I22" s="47"/>
      <c r="J22" s="47"/>
      <c r="K22" s="4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row>
    <row r="23" customFormat="false" ht="21" hidden="false" customHeight="true" outlineLevel="0" collapsed="false">
      <c r="A23" s="49" t="str">
        <f aca="false">Base!A23</f>
        <v>     Rate of growth of productivity (per 5 year, log)</v>
      </c>
      <c r="B23" s="53" t="n">
        <f aca="false">+Base!B23</f>
        <v>0.079</v>
      </c>
      <c r="C23" s="53" t="n">
        <f aca="false">+Base!C23</f>
        <v>0.0766651971503321</v>
      </c>
      <c r="D23" s="53" t="n">
        <f aca="false">+Base!D23</f>
        <v>0.0743993981531556</v>
      </c>
      <c r="E23" s="53" t="n">
        <f aca="false">+Base!E23</f>
        <v>0.072200563636427</v>
      </c>
      <c r="F23" s="53" t="n">
        <f aca="false">+Base!F23</f>
        <v>0.0700667145006554</v>
      </c>
      <c r="G23" s="53" t="n">
        <f aca="false">+Base!G23</f>
        <v>0.0679959301375796</v>
      </c>
      <c r="H23" s="53" t="n">
        <f aca="false">+Base!H23</f>
        <v>0.0659863467014905</v>
      </c>
      <c r="I23" s="53" t="n">
        <f aca="false">+Base!I23</f>
        <v>0.0640361554316448</v>
      </c>
      <c r="J23" s="53" t="n">
        <f aca="false">+Base!J23</f>
        <v>0.0621436010242577</v>
      </c>
      <c r="K23" s="53" t="n">
        <f aca="false">+Base!K23</f>
        <v>0.0603069800526114</v>
      </c>
      <c r="L23" s="53" t="n">
        <f aca="false">+Base!L23</f>
        <v>0.0585246394338557</v>
      </c>
      <c r="M23" s="53" t="n">
        <f aca="false">+Base!M23</f>
        <v>0.0567949749411222</v>
      </c>
      <c r="N23" s="53" t="n">
        <f aca="false">+Base!N23</f>
        <v>0.0551164297596115</v>
      </c>
      <c r="O23" s="53" t="n">
        <f aca="false">+Base!O23</f>
        <v>0.053487493085355</v>
      </c>
      <c r="P23" s="53" t="n">
        <f aca="false">+Base!P23</f>
        <v>0.0519066987653895</v>
      </c>
      <c r="Q23" s="53" t="n">
        <f aca="false">+Base!Q23</f>
        <v>0.0503726239781201</v>
      </c>
      <c r="R23" s="53" t="n">
        <f aca="false">+Base!R23</f>
        <v>0.0488838879526851</v>
      </c>
      <c r="S23" s="53" t="n">
        <f aca="false">+Base!S23</f>
        <v>0.047439150726169</v>
      </c>
      <c r="T23" s="53" t="n">
        <f aca="false">+Base!T23</f>
        <v>0.0460371119375452</v>
      </c>
      <c r="U23" s="53" t="n">
        <f aca="false">+Base!U23</f>
        <v>0.0446765096572634</v>
      </c>
      <c r="V23" s="53" t="n">
        <f aca="false">+Base!V23</f>
        <v>0.0433561192514281</v>
      </c>
      <c r="W23" s="53" t="n">
        <f aca="false">+Base!W23</f>
        <v>0.0420747522795449</v>
      </c>
      <c r="X23" s="53" t="n">
        <f aca="false">+Base!X23</f>
        <v>0.0408312554248442</v>
      </c>
      <c r="Y23" s="53" t="n">
        <f aca="false">+Base!Y23</f>
        <v>0.0396245094562184</v>
      </c>
      <c r="Z23" s="53" t="n">
        <f aca="false">+Base!Z23</f>
        <v>0.0384534282208378</v>
      </c>
      <c r="AA23" s="53" t="n">
        <f aca="false">+Base!AA23</f>
        <v>0.0373169576665402</v>
      </c>
      <c r="AB23" s="53" t="n">
        <f aca="false">+Base!AB23</f>
        <v>0.0362140748931127</v>
      </c>
      <c r="AC23" s="53" t="n">
        <f aca="false">+Base!AC23</f>
        <v>0.0351437872316124</v>
      </c>
      <c r="AD23" s="53" t="n">
        <f aca="false">+Base!AD23</f>
        <v>0.0341051313508973</v>
      </c>
      <c r="AE23" s="53" t="n">
        <f aca="false">+Base!AE23</f>
        <v>0.0330971723905635</v>
      </c>
      <c r="AF23" s="53" t="n">
        <f aca="false">+Base!AF23</f>
        <v>0.0321190031195073</v>
      </c>
      <c r="AG23" s="53" t="n">
        <f aca="false">+Base!AG23</f>
        <v>0.0311697431193565</v>
      </c>
      <c r="AH23" s="53" t="n">
        <f aca="false">+Base!AH23</f>
        <v>0.0302485379920339</v>
      </c>
      <c r="AI23" s="53" t="n">
        <f aca="false">+Base!AI23</f>
        <v>0.0293545585907416</v>
      </c>
      <c r="AJ23" s="53" t="n">
        <f aca="false">+Base!AJ23</f>
        <v>0.0284870002736732</v>
      </c>
      <c r="AK23" s="53" t="n">
        <f aca="false">+Base!AK23</f>
        <v>0.0276450821797813</v>
      </c>
      <c r="AL23" s="53" t="n">
        <f aca="false">+Base!AL23</f>
        <v>0.0268280465259502</v>
      </c>
      <c r="AM23" s="53" t="n">
        <f aca="false">+Base!AM23</f>
        <v>0.0260351579249399</v>
      </c>
      <c r="AN23" s="53" t="n">
        <f aca="false">+Base!AN23</f>
        <v>0.025265702723488</v>
      </c>
      <c r="AO23" s="53" t="n">
        <f aca="false">+Base!AO23</f>
        <v>0.0245189883599733</v>
      </c>
      <c r="AP23" s="53" t="n">
        <f aca="false">+Base!AP23</f>
        <v>0.023794342741064</v>
      </c>
      <c r="AQ23" s="53" t="n">
        <f aca="false">+Base!AQ23</f>
        <v>0.0230911136367879</v>
      </c>
      <c r="AR23" s="53" t="n">
        <f aca="false">+Base!AR23</f>
        <v>0.0224086680934819</v>
      </c>
      <c r="AS23" s="53" t="n">
        <f aca="false">+Base!AS23</f>
        <v>0.0217463918640904</v>
      </c>
      <c r="AT23" s="53" t="n">
        <f aca="false">+Base!AT23</f>
        <v>0.0211036888553022</v>
      </c>
      <c r="AU23" s="53" t="n">
        <f aca="false">+Base!AU23</f>
        <v>0.0204799805910254</v>
      </c>
      <c r="AV23" s="53" t="n">
        <f aca="false">+Base!AV23</f>
        <v>0.0198747056917208</v>
      </c>
      <c r="AW23" s="53" t="n">
        <f aca="false">+Base!AW23</f>
        <v>0.0192873193691215</v>
      </c>
      <c r="AX23" s="53" t="n">
        <f aca="false">+Base!AX23</f>
        <v>0.0187172929358876</v>
      </c>
      <c r="AY23" s="53" t="n">
        <f aca="false">+Base!AY23</f>
        <v>0.0181641133297512</v>
      </c>
      <c r="AZ23" s="53" t="n">
        <f aca="false">+Base!AZ23</f>
        <v>0.017627282651726</v>
      </c>
      <c r="BA23" s="53" t="n">
        <f aca="false">+Base!BA23</f>
        <v>0.0171063177179646</v>
      </c>
      <c r="BB23" s="53" t="n">
        <f aca="false">+Base!BB23</f>
        <v>0.0166007496248604</v>
      </c>
      <c r="BC23" s="53" t="n">
        <f aca="false">+Base!BC23</f>
        <v>0.0161101233270029</v>
      </c>
      <c r="BD23" s="53" t="n">
        <f aca="false">+Base!BD23</f>
        <v>0.0156339972276056</v>
      </c>
      <c r="BE23" s="53" t="n">
        <f aca="false">+Base!BE23</f>
        <v>0.0151719427810396</v>
      </c>
      <c r="BF23" s="53" t="n">
        <f aca="false">+Base!BF23</f>
        <v>0.0147235441071134</v>
      </c>
      <c r="BG23" s="53" t="n">
        <f aca="false">+Base!BG23</f>
        <v>0.0142883976167526</v>
      </c>
      <c r="BH23" s="53" t="n">
        <f aca="false">+Base!BH23</f>
        <v>0.0138661116487428</v>
      </c>
      <c r="BI23" s="53" t="n">
        <f aca="false">+Base!BI23</f>
        <v>0.0134563061172073</v>
      </c>
    </row>
    <row r="24" customFormat="false" ht="21" hidden="false" customHeight="true" outlineLevel="0" collapsed="false">
      <c r="A24" s="48" t="str">
        <f aca="false">Base!A24</f>
        <v>DAMAGE FUNCTION</v>
      </c>
      <c r="B24" s="53"/>
      <c r="C24" s="47"/>
      <c r="D24" s="47"/>
      <c r="E24" s="47"/>
      <c r="F24" s="47"/>
      <c r="G24" s="47"/>
      <c r="H24" s="47"/>
      <c r="I24" s="47"/>
      <c r="J24" s="47"/>
      <c r="K24" s="4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c r="AW24" s="47"/>
      <c r="AX24" s="47"/>
      <c r="AY24" s="47"/>
      <c r="AZ24" s="47"/>
      <c r="BA24" s="47"/>
      <c r="BB24" s="47"/>
      <c r="BC24" s="47"/>
      <c r="BD24" s="47"/>
      <c r="BE24" s="47"/>
      <c r="BF24" s="47"/>
      <c r="BG24" s="47"/>
      <c r="BH24" s="47"/>
      <c r="BI24" s="47"/>
    </row>
    <row r="25" customFormat="false" ht="21" hidden="false" customHeight="true" outlineLevel="0" collapsed="false">
      <c r="A25" s="49" t="str">
        <f aca="false">Base!A25</f>
        <v>Damage coefficient on temperature</v>
      </c>
      <c r="B25" s="53" t="n">
        <f aca="false">+Base!B25</f>
        <v>0</v>
      </c>
      <c r="C25" s="47"/>
      <c r="D25" s="47"/>
      <c r="E25" s="47"/>
      <c r="F25" s="47"/>
      <c r="G25" s="47"/>
      <c r="H25" s="47"/>
      <c r="I25" s="47"/>
      <c r="J25" s="47"/>
      <c r="K25" s="4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c r="AW25" s="47"/>
      <c r="AX25" s="47"/>
      <c r="AY25" s="47"/>
      <c r="AZ25" s="47"/>
      <c r="BA25" s="47"/>
      <c r="BB25" s="47"/>
      <c r="BC25" s="47"/>
      <c r="BD25" s="47"/>
      <c r="BE25" s="47"/>
      <c r="BF25" s="47"/>
      <c r="BG25" s="47"/>
      <c r="BH25" s="47"/>
      <c r="BI25" s="47"/>
    </row>
    <row r="26" customFormat="false" ht="21" hidden="false" customHeight="true" outlineLevel="0" collapsed="false">
      <c r="A26" s="49" t="str">
        <f aca="false">Base!A26</f>
        <v>Damage coefficient on temperature squared</v>
      </c>
      <c r="B26" s="53" t="n">
        <f aca="false">+Base!B26</f>
        <v>0.00267</v>
      </c>
      <c r="C26" s="47"/>
      <c r="D26" s="47"/>
      <c r="E26" s="47"/>
      <c r="F26" s="47"/>
      <c r="G26" s="47"/>
      <c r="H26" s="47"/>
      <c r="I26" s="47"/>
      <c r="J26" s="47"/>
      <c r="K26" s="4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c r="AW26" s="47"/>
      <c r="AX26" s="47"/>
      <c r="AY26" s="47"/>
      <c r="AZ26" s="47"/>
      <c r="BA26" s="47"/>
      <c r="BB26" s="47"/>
      <c r="BC26" s="47"/>
      <c r="BD26" s="47"/>
      <c r="BE26" s="47"/>
      <c r="BF26" s="47"/>
      <c r="BG26" s="47"/>
      <c r="BH26" s="47"/>
      <c r="BI26" s="47"/>
    </row>
    <row r="27" customFormat="false" ht="21" hidden="false" customHeight="true" outlineLevel="0" collapsed="false">
      <c r="A27" s="49" t="str">
        <f aca="false">Base!A27</f>
        <v>Exponent on damages</v>
      </c>
      <c r="B27" s="53" t="n">
        <f aca="false">+Base!B27</f>
        <v>2</v>
      </c>
      <c r="C27" s="47"/>
      <c r="D27" s="47"/>
      <c r="E27" s="47"/>
      <c r="F27" s="47"/>
      <c r="G27" s="47"/>
      <c r="H27" s="47"/>
      <c r="I27" s="47"/>
      <c r="J27" s="47"/>
      <c r="K27" s="4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row>
    <row r="28" customFormat="false" ht="21" hidden="false" customHeight="true" outlineLevel="0" collapsed="false">
      <c r="A28" s="49" t="str">
        <f aca="false">Base!A28</f>
        <v>Threshold for catastrophic damages</v>
      </c>
      <c r="B28" s="53" t="n">
        <f aca="false">+Base!B28</f>
        <v>0</v>
      </c>
      <c r="C28" s="47"/>
      <c r="D28" s="47"/>
      <c r="E28" s="47"/>
      <c r="F28" s="47"/>
      <c r="G28" s="47"/>
      <c r="H28" s="47"/>
      <c r="I28" s="47"/>
      <c r="J28" s="47"/>
      <c r="K28" s="4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7"/>
      <c r="BC28" s="47"/>
      <c r="BD28" s="47"/>
      <c r="BE28" s="47"/>
      <c r="BF28" s="47"/>
      <c r="BG28" s="47"/>
      <c r="BH28" s="47"/>
      <c r="BI28" s="47"/>
    </row>
    <row r="29" customFormat="false" ht="21" hidden="false" customHeight="true" outlineLevel="0" collapsed="false">
      <c r="A29" s="49" t="str">
        <f aca="false">Base!A29</f>
        <v>Exponent for catastrophic damages</v>
      </c>
      <c r="B29" s="53" t="n">
        <f aca="false">+Base!B29</f>
        <v>0</v>
      </c>
      <c r="C29" s="47"/>
      <c r="D29" s="47"/>
      <c r="E29" s="47"/>
      <c r="F29" s="47"/>
      <c r="G29" s="47"/>
      <c r="H29" s="47"/>
      <c r="I29" s="47"/>
      <c r="J29" s="47"/>
      <c r="K29" s="4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c r="AW29" s="47"/>
      <c r="AX29" s="47"/>
      <c r="AY29" s="47"/>
      <c r="AZ29" s="47"/>
      <c r="BA29" s="47"/>
      <c r="BB29" s="47"/>
      <c r="BC29" s="47"/>
      <c r="BD29" s="47"/>
      <c r="BE29" s="47"/>
      <c r="BF29" s="47"/>
      <c r="BG29" s="47"/>
      <c r="BH29" s="47"/>
      <c r="BI29" s="47"/>
    </row>
    <row r="30" customFormat="false" ht="21" hidden="false" customHeight="true" outlineLevel="0" collapsed="false">
      <c r="A30" s="49" t="str">
        <f aca="false">Base!A30</f>
        <v>Damage rate at threshold for catastrophic damages</v>
      </c>
      <c r="B30" s="53" t="n">
        <f aca="false">+Base!B30</f>
        <v>0</v>
      </c>
      <c r="C30" s="47"/>
      <c r="D30" s="47"/>
      <c r="E30" s="47"/>
      <c r="F30" s="47"/>
      <c r="G30" s="47"/>
      <c r="H30" s="47"/>
      <c r="I30" s="47"/>
      <c r="J30" s="47"/>
      <c r="K30" s="4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c r="AW30" s="47"/>
      <c r="AX30" s="47"/>
      <c r="AY30" s="47"/>
      <c r="AZ30" s="47"/>
      <c r="BA30" s="47"/>
      <c r="BB30" s="47"/>
      <c r="BC30" s="47"/>
      <c r="BD30" s="47"/>
      <c r="BE30" s="47"/>
      <c r="BF30" s="47"/>
      <c r="BG30" s="47"/>
      <c r="BH30" s="47"/>
      <c r="BI30" s="47"/>
    </row>
    <row r="31" customFormat="false" ht="21" hidden="false" customHeight="true" outlineLevel="0" collapsed="false">
      <c r="A31" s="48" t="str">
        <f aca="false">Base!A31</f>
        <v>ABATEMENT COST</v>
      </c>
      <c r="B31" s="53"/>
      <c r="C31" s="47"/>
      <c r="D31" s="47"/>
      <c r="E31" s="47"/>
      <c r="F31" s="47"/>
      <c r="G31" s="47"/>
      <c r="H31" s="47"/>
      <c r="I31" s="47"/>
      <c r="J31" s="47"/>
      <c r="K31" s="4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c r="AW31" s="47"/>
      <c r="AX31" s="47"/>
      <c r="AY31" s="47"/>
      <c r="AZ31" s="47"/>
      <c r="BA31" s="47"/>
      <c r="BB31" s="47"/>
      <c r="BC31" s="47"/>
      <c r="BD31" s="47"/>
      <c r="BE31" s="47"/>
      <c r="BF31" s="47"/>
      <c r="BG31" s="47"/>
      <c r="BH31" s="47"/>
      <c r="BI31" s="47"/>
    </row>
    <row r="32" customFormat="false" ht="21" hidden="false" customHeight="true" outlineLevel="0" collapsed="false">
      <c r="A32" s="49" t="str">
        <f aca="false">Base!A32</f>
        <v>Abatement cost function coefficient</v>
      </c>
      <c r="B32" s="47" t="n">
        <f aca="false">+B34*B41/$B39/1000</f>
        <v>0.0674643417277143</v>
      </c>
      <c r="C32" s="47" t="n">
        <f aca="false">+C34*C41/$B39/1000</f>
        <v>0.0625697152820738</v>
      </c>
      <c r="D32" s="47" t="n">
        <f aca="false">+D34*D41/$B39/1000</f>
        <v>0.0580446807728228</v>
      </c>
      <c r="E32" s="47" t="n">
        <f aca="false">+E34*E41/$B39/1000</f>
        <v>0.0538602656783962</v>
      </c>
      <c r="F32" s="47" t="n">
        <f aca="false">+F34*F41/$B39/1000</f>
        <v>0.0499898500003486</v>
      </c>
      <c r="G32" s="47" t="n">
        <f aca="false">+G34*G41/$B39/1000</f>
        <v>0.0464089687974527</v>
      </c>
      <c r="H32" s="47" t="n">
        <f aca="false">+H34*H41/$B39/1000</f>
        <v>0.0430951318230041</v>
      </c>
      <c r="I32" s="47" t="n">
        <f aca="false">+I34*I41/$B39/1000</f>
        <v>0.040027658739229</v>
      </c>
      <c r="J32" s="47" t="n">
        <f aca="false">+J34*J41/$B39/1000</f>
        <v>0.0371875285227673</v>
      </c>
      <c r="K32" s="47" t="n">
        <f aca="false">+K34*K41/$B39/1000</f>
        <v>0.0345572418020766</v>
      </c>
      <c r="L32" s="47" t="n">
        <f aca="false">+L34*L41/$B39/1000</f>
        <v>0.0321206949825412</v>
      </c>
      <c r="M32" s="47" t="n">
        <f aca="false">+M34*M41/$B39/1000</f>
        <v>0.0298630651192307</v>
      </c>
      <c r="N32" s="47" t="n">
        <f aca="false">+N34*N41/$B39/1000</f>
        <v>0.0277707045916697</v>
      </c>
      <c r="O32" s="47" t="n">
        <f aca="false">+O34*O41/$B39/1000</f>
        <v>0.0258310447205917</v>
      </c>
      <c r="P32" s="47" t="n">
        <f aca="false">+P34*P41/$B39/1000</f>
        <v>0.0240325075442967</v>
      </c>
      <c r="Q32" s="47" t="n">
        <f aca="false">+Q34*Q41/$B39/1000</f>
        <v>0.0223644250426742</v>
      </c>
      <c r="R32" s="47" t="n">
        <f aca="false">+R34*R41/$B39/1000</f>
        <v>0.0208169651608787</v>
      </c>
      <c r="S32" s="47" t="n">
        <f aca="false">+S34*S41/$B39/1000</f>
        <v>0.0193810640426713</v>
      </c>
      <c r="T32" s="47" t="n">
        <f aca="false">+T34*T41/$B39/1000</f>
        <v>0.0180483639361264</v>
      </c>
      <c r="U32" s="47" t="n">
        <f aca="false">+U34*U41/$B39/1000</f>
        <v>0.0168111562822538</v>
      </c>
      <c r="V32" s="47" t="n">
        <f aca="false">+V34*V41/$B39/1000</f>
        <v>0.0156623295405563</v>
      </c>
      <c r="W32" s="47" t="n">
        <f aca="false">+W34*W41/$B39/1000</f>
        <v>0.0145953213450444</v>
      </c>
      <c r="X32" s="47" t="n">
        <f aca="false">+X34*X41/$B39/1000</f>
        <v>0.0136040746201366</v>
      </c>
      <c r="Y32" s="47" t="n">
        <f aca="false">+Y34*Y41/$B39/1000</f>
        <v>0.0126829973185172</v>
      </c>
      <c r="Z32" s="47" t="n">
        <f aca="false">+Z34*Z41/$B39/1000</f>
        <v>0.0118269254727125</v>
      </c>
      <c r="AA32" s="47" t="n">
        <f aca="false">+AA34*AA41/$B39/1000</f>
        <v>0.0110310892791535</v>
      </c>
      <c r="AB32" s="47" t="n">
        <f aca="false">+AB34*AB41/$B39/1000</f>
        <v>0.0102910819580691</v>
      </c>
      <c r="AC32" s="47" t="n">
        <f aca="false">+AC34*AC41/$B39/1000</f>
        <v>0.00960283115491521</v>
      </c>
      <c r="AD32" s="47" t="n">
        <f aca="false">+AD34*AD41/$B39/1000</f>
        <v>0.00896257266941505</v>
      </c>
      <c r="AE32" s="47" t="n">
        <f aca="false">+AE34*AE41/$B39/1000</f>
        <v>0.00836682631682089</v>
      </c>
      <c r="AF32" s="47" t="n">
        <f aca="false">+AF34*AF41/$B39/1000</f>
        <v>0.00781237374290305</v>
      </c>
      <c r="AG32" s="47" t="n">
        <f aca="false">+AG34*AG41/$B39/1000</f>
        <v>0.00729623802955746</v>
      </c>
      <c r="AH32" s="47" t="n">
        <f aca="false">+AH34*AH41/$B39/1000</f>
        <v>0.00681566494194824</v>
      </c>
      <c r="AI32" s="47" t="n">
        <f aca="false">+AI34*AI41/$B39/1000</f>
        <v>0.00636810568088569</v>
      </c>
      <c r="AJ32" s="47" t="n">
        <f aca="false">+AJ34*AJ41/$B39/1000</f>
        <v>0.00595120101579667</v>
      </c>
      <c r="AK32" s="47" t="n">
        <f aca="false">+AK34*AK41/$B39/1000</f>
        <v>0.0055627666842754</v>
      </c>
      <c r="AL32" s="47" t="n">
        <f aca="false">+AL34*AL41/$B39/1000</f>
        <v>0.00520077995390141</v>
      </c>
      <c r="AM32" s="47" t="n">
        <f aca="false">+AM34*AM41/$B39/1000</f>
        <v>0.00486336725086139</v>
      </c>
      <c r="AN32" s="47" t="n">
        <f aca="false">+AN34*AN41/$B39/1000</f>
        <v>0.00454879276798895</v>
      </c>
      <c r="AO32" s="47" t="n">
        <f aca="false">+AO34*AO41/$B39/1000</f>
        <v>0.00425544797221096</v>
      </c>
      <c r="AP32" s="47" t="n">
        <f aca="false">+AP34*AP41/$B39/1000</f>
        <v>0.00398184193812338</v>
      </c>
      <c r="AQ32" s="47" t="n">
        <f aca="false">+AQ34*AQ41/$B39/1000</f>
        <v>0.00372659244057052</v>
      </c>
      <c r="AR32" s="47" t="n">
        <f aca="false">+AR34*AR41/$B39/1000</f>
        <v>0.00348841774472153</v>
      </c>
      <c r="AS32" s="47" t="n">
        <f aca="false">+AS34*AS41/$B39/1000</f>
        <v>0.00326612903727382</v>
      </c>
      <c r="AT32" s="47" t="n">
        <f aca="false">+AT34*AT41/$B39/1000</f>
        <v>0.0030586234471075</v>
      </c>
      <c r="AU32" s="47" t="n">
        <f aca="false">+AU34*AU41/$B39/1000</f>
        <v>0.00286487760800713</v>
      </c>
      <c r="AV32" s="47" t="n">
        <f aca="false">+AV34*AV41/$B39/1000</f>
        <v>0.00268394171999277</v>
      </c>
      <c r="AW32" s="47" t="n">
        <f aca="false">+AW34*AW41/$B39/1000</f>
        <v>0.0025149340693925</v>
      </c>
      <c r="AX32" s="47" t="n">
        <f aca="false">+AX34*AX41/$B39/1000</f>
        <v>0.0023570359710745</v>
      </c>
      <c r="AY32" s="47" t="n">
        <f aca="false">+AY34*AY41/$B39/1000</f>
        <v>0.00220948709926327</v>
      </c>
      <c r="AZ32" s="47" t="n">
        <f aca="false">+AZ34*AZ41/$B39/1000</f>
        <v>0.00207158117611702</v>
      </c>
      <c r="BA32" s="47" t="n">
        <f aca="false">+BA34*BA41/$B39/1000</f>
        <v>0.00194266198976357</v>
      </c>
      <c r="BB32" s="47" t="n">
        <f aca="false">+BB34*BB41/$B39/1000</f>
        <v>0.0018221197158</v>
      </c>
      <c r="BC32" s="47" t="n">
        <f aca="false">+BC34*BC41/$B39/1000</f>
        <v>0.00170938751837575</v>
      </c>
      <c r="BD32" s="47" t="n">
        <f aca="false">+BD34*BD41/$B39/1000</f>
        <v>0.00160393840891628</v>
      </c>
      <c r="BE32" s="47" t="n">
        <f aca="false">+BE34*BE41/$B39/1000</f>
        <v>0.00150528234231964</v>
      </c>
      <c r="BF32" s="47" t="n">
        <f aca="false">+BF34*BF41/$B39/1000</f>
        <v>0.00141296353208618</v>
      </c>
      <c r="BG32" s="47" t="n">
        <f aca="false">+BG34*BG41/$B39/1000</f>
        <v>0.00132655796733397</v>
      </c>
      <c r="BH32" s="47" t="n">
        <f aca="false">+BH34*BH41/$B39/1000</f>
        <v>0.00124567111602109</v>
      </c>
      <c r="BI32" s="47" t="n">
        <f aca="false">+BI34*BI41/$B39/1000</f>
        <v>0.00116993579995173</v>
      </c>
    </row>
    <row r="33" customFormat="false" ht="21" hidden="false" customHeight="true" outlineLevel="0" collapsed="false">
      <c r="A33" s="49" t="str">
        <f aca="false">Base!A33</f>
        <v>   Price of backstop technology (1000$ per tC)</v>
      </c>
      <c r="B33" s="53" t="n">
        <f aca="false">+Base!B33</f>
        <v>344</v>
      </c>
      <c r="C33" s="47"/>
      <c r="D33" s="47"/>
      <c r="E33" s="47"/>
      <c r="F33" s="47"/>
      <c r="G33" s="47"/>
      <c r="H33" s="47"/>
      <c r="I33" s="47"/>
      <c r="J33" s="47"/>
      <c r="K33" s="4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row>
    <row r="34" customFormat="false" ht="21" hidden="false" customHeight="true" outlineLevel="0" collapsed="false">
      <c r="A34" s="49" t="str">
        <f aca="false">Base!A34</f>
        <v>Backstop price (1000$ per ton CO2)</v>
      </c>
      <c r="B34" s="53" t="n">
        <f aca="false">+B33</f>
        <v>344</v>
      </c>
      <c r="C34" s="47" t="n">
        <f aca="false">+B34*(1-$B$36)</f>
        <v>335.4</v>
      </c>
      <c r="D34" s="47" t="n">
        <f aca="false">+C34*(1-$B$36)</f>
        <v>327.015</v>
      </c>
      <c r="E34" s="47" t="n">
        <f aca="false">+D34*(1-$B$36)</f>
        <v>318.839625</v>
      </c>
      <c r="F34" s="47" t="n">
        <f aca="false">+E34*(1-$B$36)</f>
        <v>310.868634375</v>
      </c>
      <c r="G34" s="47" t="n">
        <f aca="false">+F34*(1-$B$36)</f>
        <v>303.096918515625</v>
      </c>
      <c r="H34" s="47" t="n">
        <f aca="false">+G34*(1-$B$36)</f>
        <v>295.519495552734</v>
      </c>
      <c r="I34" s="47" t="n">
        <f aca="false">+H34*(1-$B$36)</f>
        <v>288.131508163916</v>
      </c>
      <c r="J34" s="47" t="n">
        <f aca="false">+I34*(1-$B$36)</f>
        <v>280.928220459818</v>
      </c>
      <c r="K34" s="47" t="n">
        <f aca="false">+J34*(1-$B$36)</f>
        <v>273.905014948323</v>
      </c>
      <c r="L34" s="47" t="n">
        <f aca="false">+K34*(1-$B$36)</f>
        <v>267.057389574614</v>
      </c>
      <c r="M34" s="47" t="n">
        <f aca="false">+L34*(1-$B$36)</f>
        <v>260.380954835249</v>
      </c>
      <c r="N34" s="47" t="n">
        <f aca="false">+M34*(1-$B$36)</f>
        <v>253.871430964368</v>
      </c>
      <c r="O34" s="47" t="n">
        <f aca="false">+N34*(1-$B$36)</f>
        <v>247.524645190259</v>
      </c>
      <c r="P34" s="47" t="n">
        <f aca="false">+O34*(1-$B$36)</f>
        <v>241.336529060502</v>
      </c>
      <c r="Q34" s="47" t="n">
        <f aca="false">+P34*(1-$B$36)</f>
        <v>235.30311583399</v>
      </c>
      <c r="R34" s="47" t="n">
        <f aca="false">+Q34*(1-$B$36)</f>
        <v>229.42053793814</v>
      </c>
      <c r="S34" s="47" t="n">
        <f aca="false">+R34*(1-$B$36)</f>
        <v>223.685024489686</v>
      </c>
      <c r="T34" s="47" t="n">
        <f aca="false">+S34*(1-$B$36)</f>
        <v>218.092898877444</v>
      </c>
      <c r="U34" s="47" t="n">
        <f aca="false">+T34*(1-$B$36)</f>
        <v>212.640576405508</v>
      </c>
      <c r="V34" s="47" t="n">
        <f aca="false">+U34*(1-$B$36)</f>
        <v>207.32456199537</v>
      </c>
      <c r="W34" s="47" t="n">
        <f aca="false">+V34*(1-$B$36)</f>
        <v>202.141447945486</v>
      </c>
      <c r="X34" s="47" t="n">
        <f aca="false">+W34*(1-$B$36)</f>
        <v>197.087911746849</v>
      </c>
      <c r="Y34" s="47" t="n">
        <f aca="false">+X34*(1-$B$36)</f>
        <v>192.160713953178</v>
      </c>
      <c r="Z34" s="47" t="n">
        <f aca="false">+Y34*(1-$B$36)</f>
        <v>187.356696104348</v>
      </c>
      <c r="AA34" s="47" t="n">
        <f aca="false">+Z34*(1-$B$36)</f>
        <v>182.67277870174</v>
      </c>
      <c r="AB34" s="47" t="n">
        <f aca="false">+AA34*(1-$B$36)</f>
        <v>178.105959234196</v>
      </c>
      <c r="AC34" s="47" t="n">
        <f aca="false">+AB34*(1-$B$36)</f>
        <v>173.653310253341</v>
      </c>
      <c r="AD34" s="47" t="n">
        <f aca="false">+AC34*(1-$B$36)</f>
        <v>169.311977497008</v>
      </c>
      <c r="AE34" s="47" t="n">
        <f aca="false">+AD34*(1-$B$36)</f>
        <v>165.079178059582</v>
      </c>
      <c r="AF34" s="47" t="n">
        <f aca="false">+AE34*(1-$B$36)</f>
        <v>160.952198608093</v>
      </c>
      <c r="AG34" s="47" t="n">
        <f aca="false">+AF34*(1-$B$36)</f>
        <v>156.928393642891</v>
      </c>
      <c r="AH34" s="47" t="n">
        <f aca="false">+AG34*(1-$B$36)</f>
        <v>153.005183801818</v>
      </c>
      <c r="AI34" s="47" t="n">
        <f aca="false">+AH34*(1-$B$36)</f>
        <v>149.180054206773</v>
      </c>
      <c r="AJ34" s="47" t="n">
        <f aca="false">+AI34*(1-$B$36)</f>
        <v>145.450552851603</v>
      </c>
      <c r="AK34" s="47" t="n">
        <f aca="false">+AJ34*(1-$B$36)</f>
        <v>141.814289030313</v>
      </c>
      <c r="AL34" s="47" t="n">
        <f aca="false">+AK34*(1-$B$36)</f>
        <v>138.268931804556</v>
      </c>
      <c r="AM34" s="47" t="n">
        <f aca="false">+AL34*(1-$B$36)</f>
        <v>134.812208509442</v>
      </c>
      <c r="AN34" s="47" t="n">
        <f aca="false">+AM34*(1-$B$36)</f>
        <v>131.441903296706</v>
      </c>
      <c r="AO34" s="47" t="n">
        <f aca="false">+AN34*(1-$B$36)</f>
        <v>128.155855714288</v>
      </c>
      <c r="AP34" s="47" t="n">
        <f aca="false">+AO34*(1-$B$36)</f>
        <v>124.951959321431</v>
      </c>
      <c r="AQ34" s="47" t="n">
        <f aca="false">+AP34*(1-$B$36)</f>
        <v>121.828160338395</v>
      </c>
      <c r="AR34" s="47" t="n">
        <f aca="false">+AQ34*(1-$B$36)</f>
        <v>118.782456329935</v>
      </c>
      <c r="AS34" s="47" t="n">
        <f aca="false">+AR34*(1-$B$36)</f>
        <v>115.812894921687</v>
      </c>
      <c r="AT34" s="47" t="n">
        <f aca="false">+AS34*(1-$B$36)</f>
        <v>112.917572548645</v>
      </c>
      <c r="AU34" s="47" t="n">
        <f aca="false">+AT34*(1-$B$36)</f>
        <v>110.094633234928</v>
      </c>
      <c r="AV34" s="47" t="n">
        <f aca="false">+AU34*(1-$B$36)</f>
        <v>107.342267404055</v>
      </c>
      <c r="AW34" s="47" t="n">
        <f aca="false">+AV34*(1-$B$36)</f>
        <v>104.658710718954</v>
      </c>
      <c r="AX34" s="47" t="n">
        <f aca="false">+AW34*(1-$B$36)</f>
        <v>102.04224295098</v>
      </c>
      <c r="AY34" s="47" t="n">
        <f aca="false">+AX34*(1-$B$36)</f>
        <v>99.4911868772055</v>
      </c>
      <c r="AZ34" s="47" t="n">
        <f aca="false">+AY34*(1-$B$36)</f>
        <v>97.0039072052753</v>
      </c>
      <c r="BA34" s="47" t="n">
        <f aca="false">+AZ34*(1-$B$36)</f>
        <v>94.5788095251435</v>
      </c>
      <c r="BB34" s="47" t="n">
        <f aca="false">+BA34*(1-$B$36)</f>
        <v>92.2143392870149</v>
      </c>
      <c r="BC34" s="47" t="n">
        <f aca="false">+BB34*(1-$B$36)</f>
        <v>89.9089808048395</v>
      </c>
      <c r="BD34" s="47" t="n">
        <f aca="false">+BC34*(1-$B$36)</f>
        <v>87.6612562847185</v>
      </c>
      <c r="BE34" s="47" t="n">
        <f aca="false">+BD34*(1-$B$36)</f>
        <v>85.4697248776006</v>
      </c>
      <c r="BF34" s="47" t="n">
        <f aca="false">+BE34*(1-$B$36)</f>
        <v>83.3329817556605</v>
      </c>
      <c r="BG34" s="47" t="n">
        <f aca="false">+BF34*(1-$B$36)</f>
        <v>81.249657211769</v>
      </c>
      <c r="BH34" s="47" t="n">
        <f aca="false">+BG34*(1-$B$36)</f>
        <v>79.2184157814748</v>
      </c>
      <c r="BI34" s="47" t="n">
        <f aca="false">+BH34*(1-$B$36)</f>
        <v>77.2379553869379</v>
      </c>
    </row>
    <row r="35" customFormat="false" ht="21" hidden="false" customHeight="true" outlineLevel="0" collapsed="false">
      <c r="A35" s="49" t="str">
        <f aca="false">Base!A35</f>
        <v>   Ratio of asymptotic to initial backstop price</v>
      </c>
      <c r="B35" s="53" t="n">
        <f aca="false">+Base!B35</f>
        <v>0</v>
      </c>
      <c r="C35" s="47"/>
      <c r="D35" s="47" t="n">
        <f aca="false">+D34/C34</f>
        <v>0.975</v>
      </c>
      <c r="E35" s="47" t="n">
        <f aca="false">+E34/D34</f>
        <v>0.975</v>
      </c>
      <c r="F35" s="47" t="n">
        <f aca="false">+F34/E34</f>
        <v>0.975</v>
      </c>
      <c r="G35" s="47" t="n">
        <f aca="false">+G34/F34</f>
        <v>0.975</v>
      </c>
      <c r="H35" s="47" t="n">
        <f aca="false">+H34/G34</f>
        <v>0.975</v>
      </c>
      <c r="I35" s="47" t="n">
        <f aca="false">+I34/H34</f>
        <v>0.975</v>
      </c>
      <c r="J35" s="47" t="n">
        <f aca="false">+J34/I34</f>
        <v>0.975</v>
      </c>
      <c r="K35" s="47" t="n">
        <f aca="false">+K34/J34</f>
        <v>0.975</v>
      </c>
      <c r="L35" s="47" t="n">
        <f aca="false">+L34/K34</f>
        <v>0.975</v>
      </c>
      <c r="M35" s="47" t="n">
        <f aca="false">+M34/L34</f>
        <v>0.975</v>
      </c>
      <c r="N35" s="47" t="n">
        <f aca="false">+N34/M34</f>
        <v>0.975</v>
      </c>
      <c r="O35" s="47" t="n">
        <f aca="false">+O34/N34</f>
        <v>0.975</v>
      </c>
      <c r="P35" s="47" t="n">
        <f aca="false">+P34/O34</f>
        <v>0.975</v>
      </c>
      <c r="Q35" s="47" t="n">
        <f aca="false">+Q34/P34</f>
        <v>0.975</v>
      </c>
      <c r="R35" s="47" t="n">
        <f aca="false">+R34/Q34</f>
        <v>0.975</v>
      </c>
      <c r="S35" s="47" t="n">
        <f aca="false">+S34/R34</f>
        <v>0.975</v>
      </c>
      <c r="T35" s="47" t="n">
        <f aca="false">+T34/S34</f>
        <v>0.975</v>
      </c>
      <c r="U35" s="47" t="n">
        <f aca="false">+U34/T34</f>
        <v>0.975</v>
      </c>
      <c r="V35" s="47" t="n">
        <f aca="false">+V34/U34</f>
        <v>0.975</v>
      </c>
      <c r="W35" s="47" t="n">
        <f aca="false">+W34/V34</f>
        <v>0.975</v>
      </c>
      <c r="X35" s="47" t="n">
        <f aca="false">+X34/W34</f>
        <v>0.975</v>
      </c>
      <c r="Y35" s="47" t="n">
        <f aca="false">+Y34/X34</f>
        <v>0.975</v>
      </c>
      <c r="Z35" s="47" t="n">
        <f aca="false">+Z34/Y34</f>
        <v>0.975</v>
      </c>
      <c r="AA35" s="47" t="n">
        <f aca="false">+AA34/Z34</f>
        <v>0.975</v>
      </c>
      <c r="AB35" s="47" t="n">
        <f aca="false">+AB34/AA34</f>
        <v>0.975</v>
      </c>
      <c r="AC35" s="47" t="n">
        <f aca="false">+AC34/AB34</f>
        <v>0.975</v>
      </c>
      <c r="AD35" s="47"/>
      <c r="AE35" s="47"/>
      <c r="AF35" s="47"/>
      <c r="AG35" s="47"/>
      <c r="AH35" s="47"/>
      <c r="AI35" s="47"/>
      <c r="AJ35" s="47"/>
      <c r="AK35" s="47"/>
      <c r="AL35" s="47"/>
      <c r="AM35" s="47"/>
      <c r="AN35" s="47"/>
      <c r="AO35" s="47"/>
      <c r="AP35" s="47"/>
      <c r="AQ35" s="47"/>
      <c r="AR35" s="47"/>
      <c r="AS35" s="47"/>
      <c r="AT35" s="47"/>
      <c r="AU35" s="47"/>
      <c r="AV35" s="47"/>
      <c r="AW35" s="47"/>
      <c r="AX35" s="47"/>
      <c r="AY35" s="47"/>
      <c r="AZ35" s="47"/>
      <c r="BA35" s="47"/>
      <c r="BB35" s="47"/>
      <c r="BC35" s="47"/>
      <c r="BD35" s="47"/>
      <c r="BE35" s="47"/>
      <c r="BF35" s="47"/>
      <c r="BG35" s="47"/>
      <c r="BH35" s="47"/>
      <c r="BI35" s="47"/>
    </row>
    <row r="36" customFormat="false" ht="21" hidden="false" customHeight="true" outlineLevel="0" collapsed="false">
      <c r="A36" s="49" t="str">
        <f aca="false">Base!A36</f>
        <v>   Decline rate of backstop price (per half-decade)</v>
      </c>
      <c r="B36" s="53" t="n">
        <f aca="false">+Base!B36</f>
        <v>0.025</v>
      </c>
      <c r="C36" s="47"/>
      <c r="D36" s="47"/>
      <c r="E36" s="47"/>
      <c r="F36" s="47"/>
      <c r="G36" s="47"/>
      <c r="H36" s="47"/>
      <c r="I36" s="47"/>
      <c r="J36" s="47"/>
      <c r="K36" s="4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c r="AW36" s="47"/>
      <c r="AX36" s="47"/>
      <c r="AY36" s="47"/>
      <c r="AZ36" s="47"/>
      <c r="BA36" s="47"/>
      <c r="BB36" s="47"/>
      <c r="BC36" s="47"/>
      <c r="BD36" s="47"/>
      <c r="BE36" s="47"/>
      <c r="BF36" s="47"/>
      <c r="BG36" s="47"/>
      <c r="BH36" s="47"/>
      <c r="BI36" s="47"/>
    </row>
    <row r="37" customFormat="false" ht="21" hidden="false" customHeight="true" outlineLevel="0" collapsed="false">
      <c r="A37" s="49" t="str">
        <f aca="false">Base!A37</f>
        <v>   Upper limit of control rate after 2150</v>
      </c>
      <c r="B37" s="53" t="n">
        <f aca="false">+Base!B37</f>
        <v>1.2</v>
      </c>
      <c r="C37" s="47"/>
      <c r="D37" s="47"/>
      <c r="E37" s="47"/>
      <c r="F37" s="47"/>
      <c r="G37" s="47"/>
      <c r="H37" s="47"/>
      <c r="I37" s="47"/>
      <c r="J37" s="47"/>
      <c r="K37" s="4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row>
    <row r="38" customFormat="false" ht="28.15" hidden="false" customHeight="true" outlineLevel="0" collapsed="false">
      <c r="A38" s="49" t="str">
        <f aca="false">Base!A38</f>
        <v>Backstop competitive year (pback declines rapidly for periods beyond)</v>
      </c>
      <c r="B38" s="53" t="n">
        <f aca="false">+Base!B38</f>
        <v>2250</v>
      </c>
      <c r="C38" s="47"/>
      <c r="D38" s="47"/>
      <c r="E38" s="47"/>
      <c r="F38" s="47"/>
      <c r="G38" s="47"/>
      <c r="H38" s="47"/>
      <c r="I38" s="47"/>
      <c r="J38" s="47"/>
      <c r="K38" s="4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row>
    <row r="39" customFormat="false" ht="21" hidden="false" customHeight="true" outlineLevel="0" collapsed="false">
      <c r="A39" s="49" t="str">
        <f aca="false">Base!A39</f>
        <v>Exponent of control cost function</v>
      </c>
      <c r="B39" s="53" t="n">
        <f aca="false">+Base!B39</f>
        <v>2.8</v>
      </c>
      <c r="C39" s="47"/>
      <c r="D39" s="47"/>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c r="AW39" s="47"/>
      <c r="AX39" s="47"/>
      <c r="AY39" s="47"/>
      <c r="AZ39" s="47"/>
      <c r="BA39" s="47"/>
      <c r="BB39" s="47"/>
      <c r="BC39" s="47"/>
      <c r="BD39" s="47"/>
      <c r="BE39" s="47"/>
      <c r="BF39" s="47"/>
      <c r="BG39" s="47"/>
      <c r="BH39" s="47"/>
      <c r="BI39" s="47"/>
    </row>
    <row r="40" customFormat="false" ht="21" hidden="false" customHeight="true" outlineLevel="0" collapsed="false">
      <c r="A40" s="48" t="str">
        <f aca="false">Base!A40</f>
        <v>EMISSIONS</v>
      </c>
      <c r="B40" s="53"/>
      <c r="C40" s="47"/>
      <c r="D40" s="47"/>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c r="AW40" s="47"/>
      <c r="AX40" s="47"/>
      <c r="AY40" s="47"/>
      <c r="AZ40" s="47"/>
      <c r="BA40" s="47"/>
      <c r="BB40" s="47"/>
      <c r="BC40" s="47"/>
      <c r="BD40" s="47"/>
      <c r="BE40" s="47"/>
      <c r="BF40" s="47"/>
      <c r="BG40" s="47"/>
      <c r="BH40" s="47"/>
      <c r="BI40" s="47"/>
    </row>
    <row r="41" customFormat="false" ht="24" hidden="false" customHeight="true" outlineLevel="0" collapsed="false">
      <c r="A41" s="49" t="str">
        <f aca="false">Base!A41</f>
        <v>Sigma (industrial, MTCO2/$1000 2000 US$)</v>
      </c>
      <c r="B41" s="53" t="n">
        <f aca="false">+B42</f>
        <v>0.5491283629</v>
      </c>
      <c r="C41" s="47" t="n">
        <f aca="false">+B41*EXP(B43*(C2-B2))</f>
        <v>0.522347056618386</v>
      </c>
      <c r="D41" s="47" t="n">
        <f aca="false">+C41*EXP(C43*(D2-C2))</f>
        <v>0.496995875308178</v>
      </c>
      <c r="E41" s="47" t="n">
        <f aca="false">+D41*EXP(D43*(E2-D2))</f>
        <v>0.47299247670207</v>
      </c>
      <c r="F41" s="47" t="n">
        <f aca="false">+E41*EXP(E43*(F2-E2))</f>
        <v>0.450259577594209</v>
      </c>
      <c r="G41" s="47" t="n">
        <f aca="false">+F41*EXP(F43*(G2-F2))</f>
        <v>0.428724624681952</v>
      </c>
      <c r="H41" s="47" t="n">
        <f aca="false">+G41*EXP(G43*(H2-G2))</f>
        <v>0.408319487953643</v>
      </c>
      <c r="I41" s="47" t="n">
        <f aca="false">+H41*EXP(H43*(I2-H2))</f>
        <v>0.388980175004259</v>
      </c>
      <c r="J41" s="47" t="n">
        <f aca="false">+I41*EXP(I43*(J2-I2))</f>
        <v>0.370646564781987</v>
      </c>
      <c r="K41" s="47" t="n">
        <f aca="false">+J41*EXP(J43*(K2-J2))</f>
        <v>0.353262159380579</v>
      </c>
      <c r="L41" s="47" t="n">
        <f aca="false">+K41*EXP(K43*(L2-K2))</f>
        <v>0.336773852595407</v>
      </c>
      <c r="M41" s="47" t="n">
        <f aca="false">+L41*EXP(L43*(M2-L2))</f>
        <v>0.321131714056248</v>
      </c>
      <c r="N41" s="47" t="n">
        <f aca="false">+M41*EXP(M43*(N2-M2))</f>
        <v>0.306288787837608</v>
      </c>
      <c r="O41" s="47" t="n">
        <f aca="false">+N41*EXP(N43*(O2-N2))</f>
        <v>0.292200904528367</v>
      </c>
      <c r="P41" s="47" t="n">
        <f aca="false">+O41*EXP(O43*(P2-O2))</f>
        <v>0.278826505817364</v>
      </c>
      <c r="Q41" s="47" t="n">
        <f aca="false">+P41*EXP(P43*(Q2-P2))</f>
        <v>0.266126480720584</v>
      </c>
      <c r="R41" s="47" t="n">
        <f aca="false">+Q41*EXP(Q43*(R2-Q2))</f>
        <v>0.254064012639429</v>
      </c>
      <c r="S41" s="47" t="n">
        <f aca="false">+R41*EXP(R43*(S2-R2))</f>
        <v>0.242604436498527</v>
      </c>
      <c r="T41" s="47" t="n">
        <f aca="false">+S41*EXP(S43*(T2-S2))</f>
        <v>0.231715105265999</v>
      </c>
      <c r="U41" s="47" t="n">
        <f aca="false">+T41*EXP(T43*(U2-T2))</f>
        <v>0.221365265209521</v>
      </c>
      <c r="V41" s="47" t="n">
        <f aca="false">+U41*EXP(U43*(V2-U2))</f>
        <v>0.211525939288066</v>
      </c>
      <c r="W41" s="47" t="n">
        <f aca="false">+V41*EXP(V43*(W2-V2))</f>
        <v>0.202169818122334</v>
      </c>
      <c r="X41" s="47" t="n">
        <f aca="false">+W41*EXP(W43*(X2-W2))</f>
        <v>0.193271158026725</v>
      </c>
      <c r="Y41" s="47" t="n">
        <f aca="false">+X41*EXP(X43*(Y2-X2))</f>
        <v>0.184805685622615</v>
      </c>
      <c r="Z41" s="47" t="n">
        <f aca="false">+Y41*EXP(Y43*(Z2-Y2))</f>
        <v>0.176750508586847</v>
      </c>
      <c r="AA41" s="47" t="n">
        <f aca="false">+Z41*EXP(Z43*(AA2-Z2))</f>
        <v>0.16908403212096</v>
      </c>
      <c r="AB41" s="47" t="n">
        <f aca="false">+AA41*EXP(AA43*(AB2-AA2))</f>
        <v>0.161785880755982</v>
      </c>
      <c r="AC41" s="47" t="n">
        <f aca="false">+AB41*EXP(AB43*(AC2-AB2))</f>
        <v>0.154836825134724</v>
      </c>
      <c r="AD41" s="47" t="n">
        <f aca="false">+AC41*EXP(AC43*(AD2-AC2))</f>
        <v>0.148218713438662</v>
      </c>
      <c r="AE41" s="47" t="n">
        <f aca="false">+AD41*EXP(AD43*(AE2-AD2))</f>
        <v>0.141914407149779</v>
      </c>
      <c r="AF41" s="47" t="n">
        <f aca="false">+AE41*EXP(AE43*(AF2-AE2))</f>
        <v>0.135907720859357</v>
      </c>
      <c r="AG41" s="47" t="n">
        <f aca="false">+AF41*EXP(AF43*(AG2-AF2))</f>
        <v>0.130183365855707</v>
      </c>
      <c r="AH41" s="47" t="n">
        <f aca="false">+AG41*EXP(AG43*(AH2-AG2))</f>
        <v>0.124726897241427</v>
      </c>
      <c r="AI41" s="47" t="n">
        <f aca="false">+AH41*EXP(AH43*(AI2-AH2))</f>
        <v>0.119524664347993</v>
      </c>
      <c r="AJ41" s="47" t="n">
        <f aca="false">+AI41*EXP(AI43*(AJ2-AI2))</f>
        <v>0.114563764231488</v>
      </c>
      <c r="AK41" s="47" t="n">
        <f aca="false">+AJ41*EXP(AJ43*(AK2-AJ2))</f>
        <v>0.109831998048107</v>
      </c>
      <c r="AL41" s="47" t="n">
        <f aca="false">+AK41*EXP(AK43*(AL2-AK2))</f>
        <v>0.105317830121865</v>
      </c>
      <c r="AM41" s="47" t="n">
        <f aca="false">+AL41*EXP(AL43*(AM2-AL2))</f>
        <v>0.101010349529718</v>
      </c>
      <c r="AN41" s="47" t="n">
        <f aca="false">+AM41*EXP(AM43*(AN2-AM2))</f>
        <v>0.0968992340412061</v>
      </c>
      <c r="AO41" s="47" t="n">
        <f aca="false">+AN41*EXP(AN43*(AO2-AN2))</f>
        <v>0.092974716260759</v>
      </c>
      <c r="AP41" s="47" t="n">
        <f aca="false">+AO41*EXP(AO43*(AP2-AO2))</f>
        <v>0.08922755183106</v>
      </c>
      <c r="AQ41" s="47" t="n">
        <f aca="false">+AP41*EXP(AP43*(AQ2-AP2))</f>
        <v>0.0856489895654195</v>
      </c>
      <c r="AR41" s="47" t="n">
        <f aca="false">+AQ41*EXP(AQ43*(AR2-AQ2))</f>
        <v>0.0822307433859548</v>
      </c>
      <c r="AS41" s="47" t="n">
        <f aca="false">+AR41*EXP(AR43*(AS2-AR2))</f>
        <v>0.0789649659526317</v>
      </c>
      <c r="AT41" s="47" t="n">
        <f aca="false">+AS41*EXP(AS43*(AT2-AS2))</f>
        <v>0.0758442238758859</v>
      </c>
      <c r="AU41" s="47" t="n">
        <f aca="false">+AT41*EXP(AT43*(AU2-AT2))</f>
        <v>0.0728614744126785</v>
      </c>
      <c r="AV41" s="47" t="n">
        <f aca="false">+AU41*EXP(AU43*(AV2-AU2))</f>
        <v>0.0700100435524791</v>
      </c>
      <c r="AW41" s="47" t="n">
        <f aca="false">+AV41*EXP(AV43*(AW2-AV2))</f>
        <v>0.0672836054058492</v>
      </c>
      <c r="AX41" s="47" t="n">
        <f aca="false">+AW41*EXP(AW43*(AX2-AW2))</f>
        <v>0.0646761628140518</v>
      </c>
      <c r="AY41" s="47" t="n">
        <f aca="false">+AX41*EXP(AX43*(AY2-AX2))</f>
        <v>0.06218202910347</v>
      </c>
      <c r="AZ41" s="47" t="n">
        <f aca="false">+AY41*EXP(AY43*(AZ2-AY2))</f>
        <v>0.0597958109136064</v>
      </c>
      <c r="BA41" s="47" t="n">
        <f aca="false">+AZ41*EXP(AZ43*(BA2-AZ2))</f>
        <v>0.0575123920320857</v>
      </c>
      <c r="BB41" s="47" t="n">
        <f aca="false">+BA41*EXP(BA43*(BB2-BA2))</f>
        <v>0.0553269181744104</v>
      </c>
      <c r="BC41" s="47" t="n">
        <f aca="false">+BB41*EXP(BB43*(BC2-BB2))</f>
        <v>0.0532347826502607</v>
      </c>
      <c r="BD41" s="47" t="n">
        <f aca="false">+BC41*EXP(BC43*(BD2-BC2))</f>
        <v>0.0512316128618897</v>
      </c>
      <c r="BE41" s="47" t="n">
        <f aca="false">+BD41*EXP(BD43*(BE2-BD2))</f>
        <v>0.0493132575836756</v>
      </c>
      <c r="BF41" s="47" t="n">
        <f aca="false">+BE41*EXP(BE43*(BF2-BE2))</f>
        <v>0.0474757749751655</v>
      </c>
      <c r="BG41" s="47" t="n">
        <f aca="false">+BF41*EXP(BF43*(BG2-BF2))</f>
        <v>0.0457154212829969</v>
      </c>
      <c r="BH41" s="47" t="n">
        <f aca="false">+BG41*EXP(BG43*(BH2-BG2))</f>
        <v>0.0440286401899329</v>
      </c>
      <c r="BI41" s="47" t="n">
        <f aca="false">+BH41*EXP(BH43*(BI2-BH2))</f>
        <v>0.0424120527719049</v>
      </c>
    </row>
    <row r="42" customFormat="false" ht="21" hidden="false" customHeight="true" outlineLevel="0" collapsed="false">
      <c r="A42" s="49" t="str">
        <f aca="false">Base!A42</f>
        <v>      Sigma, 2010</v>
      </c>
      <c r="B42" s="53" t="n">
        <f aca="false">+Base!B42</f>
        <v>0.5491283629</v>
      </c>
      <c r="C42" s="53"/>
      <c r="D42" s="47"/>
      <c r="E42" s="47"/>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c r="AW42" s="47"/>
      <c r="AX42" s="47"/>
      <c r="AY42" s="47"/>
      <c r="AZ42" s="47"/>
      <c r="BA42" s="47"/>
      <c r="BB42" s="47"/>
      <c r="BC42" s="47"/>
      <c r="BD42" s="47"/>
      <c r="BE42" s="47"/>
      <c r="BF42" s="47"/>
      <c r="BG42" s="47"/>
      <c r="BH42" s="47"/>
      <c r="BI42" s="47"/>
    </row>
    <row r="43" customFormat="false" ht="21" hidden="false" customHeight="true" outlineLevel="0" collapsed="false">
      <c r="A43" s="49" t="str">
        <f aca="false">Base!A43</f>
        <v>     Growth rate of sigma (per year, log)</v>
      </c>
      <c r="B43" s="47" t="n">
        <f aca="false">+Parameters!B15</f>
        <v>-0.01</v>
      </c>
      <c r="C43" s="47" t="n">
        <f aca="false">+B43*(1+Parameters!$B$57)^5</f>
        <v>-0.00995009990004999</v>
      </c>
      <c r="D43" s="47" t="n">
        <f aca="false">+C43*(1+Parameters!$B$57)^5</f>
        <v>-0.00990044880209748</v>
      </c>
      <c r="E43" s="47" t="n">
        <f aca="false">+D43*(1+Parameters!$B$57)^5</f>
        <v>-0.00985104546362002</v>
      </c>
      <c r="F43" s="47" t="n">
        <f aca="false">+E43*(1+Parameters!$B$57)^5</f>
        <v>-0.00980188864829535</v>
      </c>
      <c r="G43" s="47" t="n">
        <f aca="false">+F43*(1+Parameters!$B$57)^5</f>
        <v>-0.00975297712597047</v>
      </c>
      <c r="H43" s="47" t="n">
        <f aca="false">+G43*(1+Parameters!$B$57)^5</f>
        <v>-0.00970430967263086</v>
      </c>
      <c r="I43" s="47" t="n">
        <f aca="false">+H43*(1+Parameters!$B$57)^5</f>
        <v>-0.00965588507036985</v>
      </c>
      <c r="J43" s="47" t="n">
        <f aca="false">+I43*(1+Parameters!$B$57)^5</f>
        <v>-0.00960770210735812</v>
      </c>
      <c r="K43" s="47" t="n">
        <f aca="false">+J43*(1+Parameters!$B$57)^5</f>
        <v>-0.00955975957781341</v>
      </c>
      <c r="L43" s="47" t="n">
        <f aca="false">+K43*(1+Parameters!$B$57)^5</f>
        <v>-0.00951205628197032</v>
      </c>
      <c r="M43" s="47" t="n">
        <f aca="false">+L43*(1+Parameters!$B$57)^5</f>
        <v>-0.00946459102605027</v>
      </c>
      <c r="N43" s="47" t="n">
        <f aca="false">+M43*(1+Parameters!$B$57)^5</f>
        <v>-0.00941736262223168</v>
      </c>
      <c r="O43" s="47" t="n">
        <f aca="false">+N43*(1+Parameters!$B$57)^5</f>
        <v>-0.0093703698886202</v>
      </c>
      <c r="P43" s="47" t="n">
        <f aca="false">+O43*(1+Parameters!$B$57)^5</f>
        <v>-0.00932361164921913</v>
      </c>
      <c r="Q43" s="47" t="n">
        <f aca="false">+P43*(1+Parameters!$B$57)^5</f>
        <v>-0.00927708673390002</v>
      </c>
      <c r="R43" s="47" t="n">
        <f aca="false">+Q43*(1+Parameters!$B$57)^5</f>
        <v>-0.00923079397837337</v>
      </c>
      <c r="S43" s="47" t="n">
        <f aca="false">+R43*(1+Parameters!$B$57)^5</f>
        <v>-0.00918473222415949</v>
      </c>
      <c r="T43" s="47" t="n">
        <f aca="false">+S43*(1+Parameters!$B$57)^5</f>
        <v>-0.00913890031855952</v>
      </c>
      <c r="U43" s="47" t="n">
        <f aca="false">+T43*(1+Parameters!$B$57)^5</f>
        <v>-0.00909329711462659</v>
      </c>
      <c r="V43" s="47" t="n">
        <f aca="false">+U43*(1+Parameters!$B$57)^5</f>
        <v>-0.00904792147113709</v>
      </c>
      <c r="W43" s="47" t="n">
        <f aca="false">+V43*(1+Parameters!$B$57)^5</f>
        <v>-0.00900277225256214</v>
      </c>
      <c r="X43" s="47" t="n">
        <f aca="false">+W43*(1+Parameters!$B$57)^5</f>
        <v>-0.00895784832903913</v>
      </c>
      <c r="Y43" s="47" t="n">
        <f aca="false">+X43*(1+Parameters!$B$57)^5</f>
        <v>-0.00891314857634352</v>
      </c>
      <c r="Z43" s="47" t="n">
        <f aca="false">+Y43*(1+Parameters!$B$57)^5</f>
        <v>-0.00886867187586064</v>
      </c>
      <c r="AA43" s="47" t="n">
        <f aca="false">+Z43*(1+Parameters!$B$57)^5</f>
        <v>-0.00882441711455771</v>
      </c>
      <c r="AB43" s="47" t="n">
        <f aca="false">+AA43*(1+Parameters!$B$57)^5</f>
        <v>-0.00878038318495601</v>
      </c>
      <c r="AC43" s="47" t="n">
        <f aca="false">+AB43*(1+Parameters!$B$57)^5</f>
        <v>-0.00873656898510314</v>
      </c>
      <c r="AD43" s="47" t="n">
        <f aca="false">+AC43*(1+Parameters!$B$57)^5</f>
        <v>-0.00869297341854546</v>
      </c>
      <c r="AE43" s="47" t="n">
        <f aca="false">+AD43*(1+Parameters!$B$57)^5</f>
        <v>-0.00864959539430064</v>
      </c>
      <c r="AF43" s="47" t="n">
        <f aca="false">+AE43*(1+Parameters!$B$57)^5</f>
        <v>-0.00860643382683037</v>
      </c>
      <c r="AG43" s="47" t="n">
        <f aca="false">+AF43*(1+Parameters!$B$57)^5</f>
        <v>-0.00856348763601317</v>
      </c>
      <c r="AH43" s="47" t="n">
        <f aca="false">+AG43*(1+Parameters!$B$57)^5</f>
        <v>-0.0085207557471174</v>
      </c>
      <c r="AI43" s="47" t="n">
        <f aca="false">+AH43*(1+Parameters!$B$57)^5</f>
        <v>-0.00847823709077432</v>
      </c>
      <c r="AJ43" s="47" t="n">
        <f aca="false">+AI43*(1+Parameters!$B$57)^5</f>
        <v>-0.00843593060295137</v>
      </c>
      <c r="AK43" s="47" t="n">
        <f aca="false">+AJ43*(1+Parameters!$B$57)^5</f>
        <v>-0.00839383522492551</v>
      </c>
      <c r="AL43" s="47" t="n">
        <f aca="false">+AK43*(1+Parameters!$B$57)^5</f>
        <v>-0.00835194990325674</v>
      </c>
      <c r="AM43" s="47" t="n">
        <f aca="false">+AL43*(1+Parameters!$B$57)^5</f>
        <v>-0.00831027358976174</v>
      </c>
      <c r="AN43" s="47" t="n">
        <f aca="false">+AM43*(1+Parameters!$B$57)^5</f>
        <v>-0.00826880524148763</v>
      </c>
      <c r="AO43" s="47" t="n">
        <f aca="false">+AN43*(1+Parameters!$B$57)^5</f>
        <v>-0.0082275438206859</v>
      </c>
      <c r="AP43" s="47" t="n">
        <f aca="false">+AO43*(1+Parameters!$B$57)^5</f>
        <v>-0.00818648829478637</v>
      </c>
      <c r="AQ43" s="47" t="n">
        <f aca="false">+AP43*(1+Parameters!$B$57)^5</f>
        <v>-0.00814563763637142</v>
      </c>
      <c r="AR43" s="47" t="n">
        <f aca="false">+AQ43*(1+Parameters!$B$57)^5</f>
        <v>-0.00810499082315027</v>
      </c>
      <c r="AS43" s="47" t="n">
        <f aca="false">+AR43*(1+Parameters!$B$57)^5</f>
        <v>-0.00806454683793336</v>
      </c>
      <c r="AT43" s="47" t="n">
        <f aca="false">+AS43*(1+Parameters!$B$57)^5</f>
        <v>-0.00802430466860692</v>
      </c>
      <c r="AU43" s="47" t="n">
        <f aca="false">+AT43*(1+Parameters!$B$57)^5</f>
        <v>-0.00798426330810764</v>
      </c>
      <c r="AV43" s="47" t="n">
        <f aca="false">+AU43*(1+Parameters!$B$57)^5</f>
        <v>-0.00794442175439746</v>
      </c>
      <c r="AW43" s="47" t="n">
        <f aca="false">+AV43*(1+Parameters!$B$57)^5</f>
        <v>-0.00790477901043852</v>
      </c>
      <c r="AX43" s="47" t="n">
        <f aca="false">+AW43*(1+Parameters!$B$57)^5</f>
        <v>-0.00786533408416815</v>
      </c>
      <c r="AY43" s="47" t="n">
        <f aca="false">+AX43*(1+Parameters!$B$57)^5</f>
        <v>-0.00782608598847413</v>
      </c>
      <c r="AZ43" s="47" t="n">
        <f aca="false">+AY43*(1+Parameters!$B$57)^5</f>
        <v>-0.00778703374116991</v>
      </c>
      <c r="BA43" s="47" t="n">
        <f aca="false">+AZ43*(1+Parameters!$B$57)^5</f>
        <v>-0.00774817636497006</v>
      </c>
      <c r="BB43" s="47" t="n">
        <f aca="false">+BA43*(1+Parameters!$B$57)^5</f>
        <v>-0.00770951288746583</v>
      </c>
      <c r="BC43" s="47" t="n">
        <f aca="false">+BB43*(1+Parameters!$B$57)^5</f>
        <v>-0.00767104234110079</v>
      </c>
      <c r="BD43" s="47" t="n">
        <f aca="false">+BC43*(1+Parameters!$B$57)^5</f>
        <v>-0.00763276376314662</v>
      </c>
      <c r="BE43" s="47" t="n">
        <f aca="false">+BD43*(1+Parameters!$B$57)^5</f>
        <v>-0.00759467619567903</v>
      </c>
      <c r="BF43" s="47" t="n">
        <f aca="false">+BE43*(1+Parameters!$B$57)^5</f>
        <v>-0.0075567786855538</v>
      </c>
      <c r="BG43" s="47" t="n">
        <f aca="false">+BF43*(1+Parameters!$B$57)^5</f>
        <v>-0.00751907028438288</v>
      </c>
      <c r="BH43" s="47" t="n">
        <f aca="false">+BG43*(1+Parameters!$B$57)^5</f>
        <v>-0.00748155004851069</v>
      </c>
    </row>
    <row r="44" customFormat="false" ht="21" hidden="false" customHeight="true" outlineLevel="0" collapsed="false">
      <c r="A44" s="49" t="str">
        <f aca="false">Base!A44</f>
        <v>Carbon emissions from land use change (GTCO2 per year)</v>
      </c>
      <c r="B44" s="53" t="n">
        <f aca="false">+B45</f>
        <v>3.3</v>
      </c>
      <c r="C44" s="47" t="n">
        <f aca="false">+B44*(1-Parameters!$D$55)</f>
        <v>2.64</v>
      </c>
      <c r="D44" s="47" t="n">
        <f aca="false">+C44*(1-Parameters!$D$55)</f>
        <v>2.112</v>
      </c>
      <c r="E44" s="47" t="n">
        <f aca="false">+D44*(1-Parameters!$D$55)</f>
        <v>1.6896</v>
      </c>
      <c r="F44" s="47" t="n">
        <f aca="false">+E44*(1-Parameters!$D$55)</f>
        <v>1.35168</v>
      </c>
      <c r="G44" s="47" t="n">
        <f aca="false">+F44*(1-Parameters!$D$55)</f>
        <v>1.081344</v>
      </c>
      <c r="H44" s="47" t="n">
        <f aca="false">+G44*(1-Parameters!$D$55)</f>
        <v>0.8650752</v>
      </c>
      <c r="I44" s="47" t="n">
        <f aca="false">+H44*(1-Parameters!$D$55)</f>
        <v>0.69206016</v>
      </c>
      <c r="J44" s="47" t="n">
        <f aca="false">+I44*(1-Parameters!$D$55)</f>
        <v>0.553648128</v>
      </c>
      <c r="K44" s="47" t="n">
        <f aca="false">+J44*(1-Parameters!$D$55)</f>
        <v>0.4429185024</v>
      </c>
      <c r="L44" s="47" t="n">
        <f aca="false">+K44*(1-Parameters!$D$55)</f>
        <v>0.35433480192</v>
      </c>
      <c r="M44" s="47" t="n">
        <f aca="false">+L44*(1-Parameters!$D$55)</f>
        <v>0.283467841536</v>
      </c>
      <c r="N44" s="47" t="n">
        <f aca="false">+M44*(1-Parameters!$D$55)</f>
        <v>0.2267742732288</v>
      </c>
      <c r="O44" s="47" t="n">
        <f aca="false">+N44*(1-Parameters!$D$55)</f>
        <v>0.18141941858304</v>
      </c>
      <c r="P44" s="47" t="n">
        <f aca="false">+O44*(1-Parameters!$D$55)</f>
        <v>0.145135534866432</v>
      </c>
      <c r="Q44" s="47" t="n">
        <f aca="false">+P44*(1-Parameters!$D$55)</f>
        <v>0.116108427893146</v>
      </c>
      <c r="R44" s="47" t="n">
        <f aca="false">+Q44*(1-Parameters!$D$55)</f>
        <v>0.0928867423145165</v>
      </c>
      <c r="S44" s="47" t="n">
        <f aca="false">+R44*(1-Parameters!$D$55)</f>
        <v>0.0743093938516132</v>
      </c>
      <c r="T44" s="47" t="n">
        <f aca="false">+S44*(1-Parameters!$D$55)</f>
        <v>0.0594475150812906</v>
      </c>
      <c r="U44" s="47" t="n">
        <f aca="false">+T44*(1-Parameters!$D$55)</f>
        <v>0.0475580120650325</v>
      </c>
      <c r="V44" s="47" t="n">
        <f aca="false">+U44*(1-Parameters!$D$55)</f>
        <v>0.038046409652026</v>
      </c>
      <c r="W44" s="47" t="n">
        <f aca="false">+V44*(1-Parameters!$D$55)</f>
        <v>0.0304371277216208</v>
      </c>
      <c r="X44" s="47" t="n">
        <f aca="false">+W44*(1-Parameters!$D$55)</f>
        <v>0.0243497021772966</v>
      </c>
      <c r="Y44" s="47" t="n">
        <f aca="false">+X44*(1-Parameters!$D$55)</f>
        <v>0.0194797617418373</v>
      </c>
      <c r="Z44" s="47" t="n">
        <f aca="false">+Y44*(1-Parameters!$D$55)</f>
        <v>0.0155838093934698</v>
      </c>
      <c r="AA44" s="47" t="n">
        <f aca="false">+Z44*(1-Parameters!$D$55)</f>
        <v>0.0124670475147759</v>
      </c>
      <c r="AB44" s="47" t="n">
        <f aca="false">+AA44*(1-Parameters!$D$55)</f>
        <v>0.0099736380118207</v>
      </c>
      <c r="AC44" s="47" t="n">
        <f aca="false">+AB44*(1-Parameters!$D$55)</f>
        <v>0.00797891040945656</v>
      </c>
      <c r="AD44" s="47" t="n">
        <f aca="false">+AC44*(1-Parameters!$D$55)</f>
        <v>0.00638312832756525</v>
      </c>
      <c r="AE44" s="47" t="n">
        <f aca="false">+AD44*(1-Parameters!$D$55)</f>
        <v>0.0051065026620522</v>
      </c>
      <c r="AF44" s="47" t="n">
        <f aca="false">+AE44*(1-Parameters!$D$55)</f>
        <v>0.00408520212964176</v>
      </c>
      <c r="AG44" s="47" t="n">
        <f aca="false">+AF44*(1-Parameters!$D$55)</f>
        <v>0.00326816170371341</v>
      </c>
      <c r="AH44" s="47" t="n">
        <f aca="false">+AG44*(1-Parameters!$D$55)</f>
        <v>0.00261452936297073</v>
      </c>
      <c r="AI44" s="47" t="n">
        <f aca="false">+AH44*(1-Parameters!$D$55)</f>
        <v>0.00209162349037658</v>
      </c>
      <c r="AJ44" s="47" t="n">
        <f aca="false">+AI44*(1-Parameters!$D$55)</f>
        <v>0.00167329879230127</v>
      </c>
      <c r="AK44" s="47" t="n">
        <f aca="false">+AJ44*(1-Parameters!$D$55)</f>
        <v>0.00133863903384101</v>
      </c>
      <c r="AL44" s="47" t="n">
        <f aca="false">+AK44*(1-Parameters!$D$55)</f>
        <v>0.00107091122707281</v>
      </c>
      <c r="AM44" s="47" t="n">
        <f aca="false">+AL44*(1-Parameters!$D$55)</f>
        <v>0.000856728981658248</v>
      </c>
      <c r="AN44" s="47" t="n">
        <f aca="false">+AM44*(1-Parameters!$D$55)</f>
        <v>0.000685383185326598</v>
      </c>
      <c r="AO44" s="47" t="n">
        <f aca="false">+AN44*(1-Parameters!$D$55)</f>
        <v>0.000548306548261279</v>
      </c>
      <c r="AP44" s="47" t="n">
        <f aca="false">+AO44*(1-Parameters!$D$55)</f>
        <v>0.000438645238609023</v>
      </c>
      <c r="AQ44" s="47" t="n">
        <f aca="false">+AP44*(1-Parameters!$D$55)</f>
        <v>0.000350916190887218</v>
      </c>
      <c r="AR44" s="47" t="n">
        <f aca="false">+AQ44*(1-Parameters!$D$55)</f>
        <v>0.000280732952709775</v>
      </c>
      <c r="AS44" s="47" t="n">
        <f aca="false">+AR44*(1-Parameters!$D$55)</f>
        <v>0.00022458636216782</v>
      </c>
      <c r="AT44" s="47" t="n">
        <f aca="false">+AS44*(1-Parameters!$D$55)</f>
        <v>0.000179669089734256</v>
      </c>
      <c r="AU44" s="47" t="n">
        <f aca="false">+AT44*(1-Parameters!$D$55)</f>
        <v>0.000143735271787405</v>
      </c>
      <c r="AV44" s="47" t="n">
        <f aca="false">+AU44*(1-Parameters!$D$55)</f>
        <v>0.000114988217429924</v>
      </c>
      <c r="AW44" s="47" t="n">
        <f aca="false">+AV44*(1-Parameters!$D$55)</f>
        <v>9.1990573943939E-005</v>
      </c>
      <c r="AX44" s="47" t="n">
        <f aca="false">+AW44*(1-Parameters!$D$55)</f>
        <v>7.35924591551512E-005</v>
      </c>
      <c r="AY44" s="47" t="n">
        <f aca="false">+AX44*(1-Parameters!$D$55)</f>
        <v>5.8873967324121E-005</v>
      </c>
      <c r="AZ44" s="47" t="n">
        <f aca="false">+AY44*(1-Parameters!$D$55)</f>
        <v>4.70991738592968E-005</v>
      </c>
      <c r="BA44" s="47" t="n">
        <f aca="false">+AZ44*(1-Parameters!$D$55)</f>
        <v>3.76793390874374E-005</v>
      </c>
      <c r="BB44" s="47" t="n">
        <f aca="false">+BA44*(1-Parameters!$D$55)</f>
        <v>3.01434712699499E-005</v>
      </c>
      <c r="BC44" s="47" t="n">
        <f aca="false">+BB44*(1-Parameters!$D$55)</f>
        <v>2.411477701596E-005</v>
      </c>
      <c r="BD44" s="47" t="n">
        <f aca="false">+BC44*(1-Parameters!$D$55)</f>
        <v>1.9291821612768E-005</v>
      </c>
      <c r="BE44" s="47" t="n">
        <f aca="false">+BD44*(1-Parameters!$D$55)</f>
        <v>1.54334572902144E-005</v>
      </c>
      <c r="BF44" s="47" t="n">
        <f aca="false">+BE44*(1-Parameters!$D$55)</f>
        <v>1.23467658321715E-005</v>
      </c>
      <c r="BG44" s="47" t="n">
        <f aca="false">+BF44*(1-Parameters!$D$55)</f>
        <v>9.8774126657372E-006</v>
      </c>
      <c r="BH44" s="47" t="n">
        <f aca="false">+BG44*(1-Parameters!$D$55)</f>
        <v>7.90193013258976E-006</v>
      </c>
      <c r="BI44" s="47" t="n">
        <f aca="false">+BH44*(1-Parameters!$D$55)</f>
        <v>6.32154410607181E-006</v>
      </c>
    </row>
    <row r="45" customFormat="false" ht="22.15" hidden="false" customHeight="true" outlineLevel="0" collapsed="false">
      <c r="A45" s="49" t="str">
        <f aca="false">Base!A45</f>
        <v>      CO2 emissions, land use (GTCO2 per year, 2010)</v>
      </c>
      <c r="B45" s="53" t="n">
        <f aca="false">+Base!B45</f>
        <v>3.3</v>
      </c>
      <c r="C45" s="47"/>
      <c r="D45" s="47"/>
      <c r="E45" s="47"/>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c r="AW45" s="47"/>
      <c r="AX45" s="47"/>
      <c r="AY45" s="47"/>
      <c r="AZ45" s="47"/>
      <c r="BA45" s="47"/>
      <c r="BB45" s="47"/>
      <c r="BC45" s="47"/>
      <c r="BD45" s="47"/>
      <c r="BE45" s="47"/>
      <c r="BF45" s="47"/>
      <c r="BG45" s="47"/>
      <c r="BH45" s="47"/>
      <c r="BI45" s="47"/>
    </row>
    <row r="46" customFormat="false" ht="21" hidden="false" customHeight="true" outlineLevel="0" collapsed="false">
      <c r="A46" s="48" t="str">
        <f aca="false">Base!A46</f>
        <v>PARTICIPATION</v>
      </c>
      <c r="B46" s="76"/>
      <c r="C46" s="47"/>
      <c r="D46" s="47"/>
      <c r="E46" s="47"/>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c r="AW46" s="47"/>
      <c r="AX46" s="47"/>
      <c r="AY46" s="47"/>
      <c r="AZ46" s="47"/>
      <c r="BA46" s="47"/>
      <c r="BB46" s="47"/>
      <c r="BC46" s="47"/>
      <c r="BD46" s="47"/>
      <c r="BE46" s="47"/>
      <c r="BF46" s="47"/>
      <c r="BG46" s="47"/>
      <c r="BH46" s="47"/>
      <c r="BI46" s="47"/>
    </row>
    <row r="47" customFormat="false" ht="21" hidden="false" customHeight="true" outlineLevel="0" collapsed="false">
      <c r="A47" s="49" t="str">
        <f aca="false">Base!A47</f>
        <v>All immediate</v>
      </c>
      <c r="B47" s="59" t="n">
        <v>1</v>
      </c>
      <c r="C47" s="59" t="n">
        <f aca="false">+IF(Parameters!$B$27=1,Parameters!D45,IF(Parameters!$B$27=2,Parameters!D46,IF(Parameters!$B$27=3,Parameters!D47,Parameters!D48)))</f>
        <v>1</v>
      </c>
      <c r="D47" s="59" t="n">
        <f aca="false">+IF(Parameters!$B$27=1,Parameters!E45,IF(Parameters!$B$27=2,Parameters!E46,IF(Parameters!$B$27=3,Parameters!E47,Parameters!E48)))</f>
        <v>1</v>
      </c>
      <c r="E47" s="59" t="n">
        <f aca="false">+IF(Parameters!$B$27=1,Parameters!F45,IF(Parameters!$B$27=2,Parameters!F46,IF(Parameters!$B$27=3,Parameters!F47,Parameters!F48)))</f>
        <v>1</v>
      </c>
      <c r="F47" s="59" t="n">
        <f aca="false">+IF(Parameters!$B$27=1,Parameters!G45,IF(Parameters!$B$27=2,Parameters!G46,IF(Parameters!$B$27=3,Parameters!G47,Parameters!G48)))</f>
        <v>1</v>
      </c>
      <c r="G47" s="59" t="n">
        <f aca="false">+IF(Parameters!$B$27=1,Parameters!H45,IF(Parameters!$B$27=2,Parameters!H46,IF(Parameters!$B$27=3,Parameters!H47,Parameters!H48)))</f>
        <v>1</v>
      </c>
      <c r="H47" s="59" t="n">
        <f aca="false">+IF(Parameters!$B$27=1,Parameters!I45,IF(Parameters!$B$27=2,Parameters!I46,IF(Parameters!$B$27=3,Parameters!I47,Parameters!I48)))</f>
        <v>1</v>
      </c>
      <c r="I47" s="59" t="n">
        <f aca="false">+IF(Parameters!$B$27=1,Parameters!J45,IF(Parameters!$B$27=2,Parameters!J46,IF(Parameters!$B$27=3,Parameters!J47,Parameters!J48)))</f>
        <v>1</v>
      </c>
      <c r="J47" s="59" t="n">
        <f aca="false">+IF(Parameters!$B$27=1,Parameters!K45,IF(Parameters!$B$27=2,Parameters!K46,IF(Parameters!$B$27=3,Parameters!K47,Parameters!K48)))</f>
        <v>1</v>
      </c>
      <c r="K47" s="59" t="n">
        <f aca="false">+IF(Parameters!$B$27=1,Parameters!L45,IF(Parameters!$B$27=2,Parameters!L46,IF(Parameters!$B$27=3,Parameters!L47,Parameters!L48)))</f>
        <v>1</v>
      </c>
      <c r="L47" s="59" t="n">
        <f aca="false">+IF(Parameters!$B$27=1,Parameters!M45,IF(Parameters!$B$27=2,Parameters!M46,IF(Parameters!$B$27=3,Parameters!M47,Parameters!M48)))</f>
        <v>1</v>
      </c>
      <c r="M47" s="59" t="n">
        <f aca="false">+IF(Parameters!$B$27=1,Parameters!N45,IF(Parameters!$B$27=2,Parameters!N46,IF(Parameters!$B$27=3,Parameters!N47,Parameters!N48)))</f>
        <v>1</v>
      </c>
      <c r="N47" s="59" t="n">
        <f aca="false">+IF(Parameters!$B$27=1,Parameters!O45,IF(Parameters!$B$27=2,Parameters!O46,IF(Parameters!$B$27=3,Parameters!O47,Parameters!O48)))</f>
        <v>1</v>
      </c>
      <c r="O47" s="59" t="n">
        <f aca="false">+IF(Parameters!$B$27=1,Parameters!P45,IF(Parameters!$B$27=2,Parameters!P46,IF(Parameters!$B$27=3,Parameters!P47,Parameters!P48)))</f>
        <v>1</v>
      </c>
      <c r="P47" s="59" t="n">
        <f aca="false">+IF(Parameters!$B$27=1,Parameters!Q45,IF(Parameters!$B$27=2,Parameters!Q46,IF(Parameters!$B$27=3,Parameters!Q47,Parameters!Q48)))</f>
        <v>1</v>
      </c>
      <c r="Q47" s="59" t="n">
        <f aca="false">+IF(Parameters!$B$27=1,Parameters!R45,IF(Parameters!$B$27=2,Parameters!R46,IF(Parameters!$B$27=3,Parameters!R47,Parameters!R48)))</f>
        <v>1</v>
      </c>
      <c r="R47" s="59" t="n">
        <f aca="false">+IF(Parameters!$B$27=1,Parameters!S45,IF(Parameters!$B$27=2,Parameters!S46,IF(Parameters!$B$27=3,Parameters!S47,Parameters!S48)))</f>
        <v>1</v>
      </c>
      <c r="S47" s="59" t="n">
        <f aca="false">+IF(Parameters!$B$27=1,Parameters!T45,IF(Parameters!$B$27=2,Parameters!T46,IF(Parameters!$B$27=3,Parameters!T47,Parameters!T48)))</f>
        <v>1</v>
      </c>
      <c r="T47" s="59" t="n">
        <f aca="false">+IF(Parameters!$B$27=1,Parameters!U45,IF(Parameters!$B$27=2,Parameters!U46,IF(Parameters!$B$27=3,Parameters!U47,Parameters!U48)))</f>
        <v>1</v>
      </c>
      <c r="U47" s="59" t="n">
        <f aca="false">+IF(Parameters!$B$27=1,Parameters!V45,IF(Parameters!$B$27=2,Parameters!V46,IF(Parameters!$B$27=3,Parameters!V47,Parameters!V48)))</f>
        <v>1</v>
      </c>
      <c r="V47" s="59" t="n">
        <f aca="false">+IF(Parameters!$B$27=1,Parameters!W45,IF(Parameters!$B$27=2,Parameters!W46,IF(Parameters!$B$27=3,Parameters!W47,Parameters!W48)))</f>
        <v>1</v>
      </c>
      <c r="W47" s="59" t="n">
        <f aca="false">+IF(Parameters!$B$27=1,Parameters!X45,IF(Parameters!$B$27=2,Parameters!X46,IF(Parameters!$B$27=3,Parameters!X47,Parameters!X48)))</f>
        <v>1</v>
      </c>
      <c r="X47" s="59" t="n">
        <f aca="false">+IF(Parameters!$B$27=1,Parameters!Y45,IF(Parameters!$B$27=2,Parameters!Y46,IF(Parameters!$B$27=3,Parameters!Y47,Parameters!Y48)))</f>
        <v>1</v>
      </c>
      <c r="Y47" s="59" t="n">
        <f aca="false">+IF(Parameters!$B$27=1,Parameters!Z45,IF(Parameters!$B$27=2,Parameters!Z46,IF(Parameters!$B$27=3,Parameters!Z47,Parameters!Z48)))</f>
        <v>1</v>
      </c>
      <c r="Z47" s="59" t="n">
        <f aca="false">+IF(Parameters!$B$27=1,Parameters!AA45,IF(Parameters!$B$27=2,Parameters!AA46,IF(Parameters!$B$27=3,Parameters!AA47,Parameters!AA48)))</f>
        <v>1</v>
      </c>
      <c r="AA47" s="59" t="n">
        <f aca="false">+IF(Parameters!$B$27=1,Parameters!AB45,IF(Parameters!$B$27=2,Parameters!AB46,IF(Parameters!$B$27=3,Parameters!AB47,Parameters!AB48)))</f>
        <v>1</v>
      </c>
      <c r="AB47" s="59" t="n">
        <f aca="false">+IF(Parameters!$B$27=1,Parameters!AC45,IF(Parameters!$B$27=2,Parameters!AC46,IF(Parameters!$B$27=3,Parameters!AC47,Parameters!AC48)))</f>
        <v>1</v>
      </c>
      <c r="AC47" s="59" t="n">
        <f aca="false">+IF(Parameters!$B$27=1,Parameters!AD45,IF(Parameters!$B$27=2,Parameters!AD46,IF(Parameters!$B$27=3,Parameters!AD47,Parameters!AD48)))</f>
        <v>1</v>
      </c>
      <c r="AD47" s="59" t="n">
        <f aca="false">+IF(Parameters!$B$27=1,Parameters!AE45,IF(Parameters!$B$27=2,Parameters!AE46,IF(Parameters!$B$27=3,Parameters!AE47,Parameters!AE48)))</f>
        <v>1</v>
      </c>
      <c r="AE47" s="59" t="n">
        <f aca="false">+IF(Parameters!$B$27=1,Parameters!AF45,IF(Parameters!$B$27=2,Parameters!AF46,IF(Parameters!$B$27=3,Parameters!AF47,Parameters!AF48)))</f>
        <v>1</v>
      </c>
      <c r="AF47" s="59" t="n">
        <f aca="false">+IF(Parameters!$B$27=1,Parameters!AG45,IF(Parameters!$B$27=2,Parameters!AG46,IF(Parameters!$B$27=3,Parameters!AG47,Parameters!AG48)))</f>
        <v>1</v>
      </c>
      <c r="AG47" s="59" t="n">
        <f aca="false">+IF(Parameters!$B$27=1,Parameters!AH45,IF(Parameters!$B$27=2,Parameters!AH46,IF(Parameters!$B$27=3,Parameters!AH47,Parameters!AH48)))</f>
        <v>1</v>
      </c>
      <c r="AH47" s="59" t="n">
        <f aca="false">+IF(Parameters!$B$27=1,Parameters!AI45,IF(Parameters!$B$27=2,Parameters!AI46,IF(Parameters!$B$27=3,Parameters!AI47,Parameters!AI48)))</f>
        <v>1</v>
      </c>
      <c r="AI47" s="59" t="n">
        <f aca="false">+IF(Parameters!$B$27=1,Parameters!AJ45,IF(Parameters!$B$27=2,Parameters!AJ46,IF(Parameters!$B$27=3,Parameters!AJ47,Parameters!AJ48)))</f>
        <v>1</v>
      </c>
      <c r="AJ47" s="59" t="n">
        <f aca="false">+IF(Parameters!$B$27=1,Parameters!AK45,IF(Parameters!$B$27=2,Parameters!AK46,IF(Parameters!$B$27=3,Parameters!AK47,Parameters!AK48)))</f>
        <v>1</v>
      </c>
      <c r="AK47" s="59" t="n">
        <f aca="false">+IF(Parameters!$B$27=1,Parameters!AL45,IF(Parameters!$B$27=2,Parameters!AL46,IF(Parameters!$B$27=3,Parameters!AL47,Parameters!AL48)))</f>
        <v>1</v>
      </c>
      <c r="AL47" s="59" t="n">
        <f aca="false">+IF(Parameters!$B$27=1,Parameters!AM45,IF(Parameters!$B$27=2,Parameters!AM46,IF(Parameters!$B$27=3,Parameters!AM47,Parameters!AM48)))</f>
        <v>1</v>
      </c>
      <c r="AM47" s="59" t="n">
        <f aca="false">+IF(Parameters!$B$27=1,Parameters!AN45,IF(Parameters!$B$27=2,Parameters!AN46,IF(Parameters!$B$27=3,Parameters!AN47,Parameters!AN48)))</f>
        <v>1</v>
      </c>
      <c r="AN47" s="59" t="n">
        <f aca="false">+IF(Parameters!$B$27=1,Parameters!AO45,IF(Parameters!$B$27=2,Parameters!AO46,IF(Parameters!$B$27=3,Parameters!AO47,Parameters!AO48)))</f>
        <v>1</v>
      </c>
      <c r="AO47" s="59" t="n">
        <f aca="false">+IF(Parameters!$B$27=1,Parameters!AP45,IF(Parameters!$B$27=2,Parameters!AP46,IF(Parameters!$B$27=3,Parameters!AP47,Parameters!AP48)))</f>
        <v>1</v>
      </c>
      <c r="AP47" s="59" t="n">
        <f aca="false">+IF(Parameters!$B$27=1,Parameters!AQ45,IF(Parameters!$B$27=2,Parameters!AQ46,IF(Parameters!$B$27=3,Parameters!AQ47,Parameters!AQ48)))</f>
        <v>1</v>
      </c>
      <c r="AQ47" s="59" t="n">
        <f aca="false">+IF(Parameters!$B$27=1,Parameters!AR45,IF(Parameters!$B$27=2,Parameters!AR46,IF(Parameters!$B$27=3,Parameters!AR47,Parameters!AR48)))</f>
        <v>1</v>
      </c>
      <c r="AR47" s="59" t="n">
        <f aca="false">+IF(Parameters!$B$27=1,Parameters!AS45,IF(Parameters!$B$27=2,Parameters!AS46,IF(Parameters!$B$27=3,Parameters!AS47,Parameters!AS48)))</f>
        <v>1</v>
      </c>
      <c r="AS47" s="59" t="n">
        <f aca="false">+IF(Parameters!$B$27=1,Parameters!AT45,IF(Parameters!$B$27=2,Parameters!AT46,IF(Parameters!$B$27=3,Parameters!AT47,Parameters!AT48)))</f>
        <v>1</v>
      </c>
      <c r="AT47" s="59" t="n">
        <f aca="false">+IF(Parameters!$B$27=1,Parameters!AU45,IF(Parameters!$B$27=2,Parameters!AU46,IF(Parameters!$B$27=3,Parameters!AU47,Parameters!AU48)))</f>
        <v>1</v>
      </c>
      <c r="AU47" s="59" t="n">
        <f aca="false">+IF(Parameters!$B$27=1,Parameters!AV45,IF(Parameters!$B$27=2,Parameters!AV46,IF(Parameters!$B$27=3,Parameters!AV47,Parameters!AV48)))</f>
        <v>1</v>
      </c>
      <c r="AV47" s="59" t="n">
        <f aca="false">+IF(Parameters!$B$27=1,Parameters!AW45,IF(Parameters!$B$27=2,Parameters!AW46,IF(Parameters!$B$27=3,Parameters!AW47,Parameters!AW48)))</f>
        <v>1</v>
      </c>
      <c r="AW47" s="59" t="n">
        <f aca="false">+IF(Parameters!$B$27=1,Parameters!AX45,IF(Parameters!$B$27=2,Parameters!AX46,IF(Parameters!$B$27=3,Parameters!AX47,Parameters!AX48)))</f>
        <v>1</v>
      </c>
      <c r="AX47" s="59" t="n">
        <f aca="false">+IF(Parameters!$B$27=1,Parameters!AY45,IF(Parameters!$B$27=2,Parameters!AY46,IF(Parameters!$B$27=3,Parameters!AY47,Parameters!AY48)))</f>
        <v>1</v>
      </c>
      <c r="AY47" s="59" t="n">
        <f aca="false">+IF(Parameters!$B$27=1,Parameters!AZ45,IF(Parameters!$B$27=2,Parameters!AZ46,IF(Parameters!$B$27=3,Parameters!AZ47,Parameters!AZ48)))</f>
        <v>1</v>
      </c>
      <c r="AZ47" s="59" t="n">
        <f aca="false">+IF(Parameters!$B$27=1,Parameters!BA45,IF(Parameters!$B$27=2,Parameters!BA46,IF(Parameters!$B$27=3,Parameters!BA47,Parameters!BA48)))</f>
        <v>1</v>
      </c>
      <c r="BA47" s="59" t="n">
        <f aca="false">+IF(Parameters!$B$27=1,Parameters!BB45,IF(Parameters!$B$27=2,Parameters!BB46,IF(Parameters!$B$27=3,Parameters!BB47,Parameters!BB48)))</f>
        <v>1</v>
      </c>
      <c r="BB47" s="59" t="n">
        <f aca="false">+IF(Parameters!$B$27=1,Parameters!BC45,IF(Parameters!$B$27=2,Parameters!BC46,IF(Parameters!$B$27=3,Parameters!BC47,Parameters!BC48)))</f>
        <v>1</v>
      </c>
      <c r="BC47" s="59" t="n">
        <f aca="false">+IF(Parameters!$B$27=1,Parameters!BD45,IF(Parameters!$B$27=2,Parameters!BD46,IF(Parameters!$B$27=3,Parameters!BD47,Parameters!BD48)))</f>
        <v>1</v>
      </c>
      <c r="BD47" s="59" t="n">
        <f aca="false">+IF(Parameters!$B$27=1,Parameters!BE45,IF(Parameters!$B$27=2,Parameters!BE46,IF(Parameters!$B$27=3,Parameters!BE47,Parameters!BE48)))</f>
        <v>1</v>
      </c>
      <c r="BE47" s="59" t="n">
        <f aca="false">+IF(Parameters!$B$27=1,Parameters!BF45,IF(Parameters!$B$27=2,Parameters!BF46,IF(Parameters!$B$27=3,Parameters!BF47,Parameters!BF48)))</f>
        <v>1</v>
      </c>
      <c r="BF47" s="59" t="n">
        <f aca="false">+IF(Parameters!$B$27=1,Parameters!BG45,IF(Parameters!$B$27=2,Parameters!BG46,IF(Parameters!$B$27=3,Parameters!BG47,Parameters!BG48)))</f>
        <v>1</v>
      </c>
      <c r="BG47" s="59" t="n">
        <f aca="false">+IF(Parameters!$B$27=1,Parameters!BH45,IF(Parameters!$B$27=2,Parameters!BH46,IF(Parameters!$B$27=3,Parameters!BH47,Parameters!BH48)))</f>
        <v>1</v>
      </c>
      <c r="BH47" s="59" t="n">
        <f aca="false">+IF(Parameters!$B$27=1,Parameters!BI45,IF(Parameters!$B$27=2,Parameters!BI46,IF(Parameters!$B$27=3,Parameters!BI47,Parameters!BI48)))</f>
        <v>1</v>
      </c>
      <c r="BI47" s="59" t="n">
        <f aca="false">+IF(Parameters!$B$27=1,Parameters!BJ45,IF(Parameters!$B$27=2,Parameters!BJ46,IF(Parameters!$B$27=3,Parameters!BJ47,Parameters!BJ48)))</f>
        <v>1</v>
      </c>
      <c r="BJ47" s="60"/>
      <c r="BK47" s="60"/>
      <c r="BL47" s="60"/>
      <c r="BM47" s="60"/>
      <c r="BN47" s="60"/>
      <c r="BO47" s="60"/>
      <c r="BP47" s="60"/>
      <c r="BQ47" s="60"/>
      <c r="BR47" s="60"/>
      <c r="BS47" s="60"/>
      <c r="BT47" s="60"/>
      <c r="BU47" s="60"/>
      <c r="BV47" s="60"/>
      <c r="BW47" s="60"/>
      <c r="BX47" s="60"/>
      <c r="BY47" s="60"/>
      <c r="BZ47" s="60"/>
      <c r="CA47" s="60"/>
      <c r="CB47" s="60"/>
      <c r="CC47" s="60"/>
      <c r="CD47" s="60"/>
      <c r="CE47" s="60"/>
      <c r="CF47" s="60"/>
      <c r="CG47" s="60"/>
      <c r="CH47" s="60"/>
      <c r="CI47" s="60"/>
      <c r="CJ47" s="60"/>
      <c r="CK47" s="60"/>
      <c r="CL47" s="60"/>
      <c r="CM47" s="60"/>
      <c r="CN47" s="60"/>
      <c r="CO47" s="60"/>
      <c r="CP47" s="60"/>
      <c r="CQ47" s="60"/>
      <c r="CR47" s="60"/>
      <c r="CS47" s="60"/>
      <c r="CT47" s="60"/>
      <c r="CU47" s="60"/>
      <c r="CV47" s="60"/>
      <c r="CW47" s="60"/>
      <c r="CX47" s="60"/>
      <c r="CY47" s="60"/>
      <c r="CZ47" s="60"/>
      <c r="DA47" s="60"/>
      <c r="DB47" s="60"/>
      <c r="DC47" s="60"/>
      <c r="DD47" s="60"/>
      <c r="DE47" s="60"/>
      <c r="DF47" s="60"/>
      <c r="DG47" s="60"/>
      <c r="DH47" s="60"/>
      <c r="DI47" s="60"/>
      <c r="DJ47" s="60"/>
      <c r="DK47" s="60"/>
      <c r="DL47" s="60"/>
      <c r="DM47" s="60"/>
      <c r="DN47" s="60"/>
      <c r="DO47" s="60"/>
      <c r="DP47" s="60"/>
      <c r="DQ47" s="60"/>
      <c r="DR47" s="60"/>
      <c r="DS47" s="60"/>
      <c r="DT47" s="60"/>
    </row>
    <row r="48" customFormat="false" ht="21" hidden="false" customHeight="true" outlineLevel="0" collapsed="false">
      <c r="A48" s="48" t="str">
        <f aca="false">Base!A48</f>
        <v>SCALING</v>
      </c>
      <c r="B48" s="53"/>
      <c r="C48" s="47" t="s">
        <v>460</v>
      </c>
      <c r="D48" s="47" t="n">
        <f aca="false">+B126</f>
        <v>6.91068127201061</v>
      </c>
      <c r="E48" s="47" t="n">
        <v>7.52677609350203</v>
      </c>
      <c r="F48" s="53"/>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c r="AW48" s="47"/>
      <c r="AX48" s="47"/>
      <c r="AY48" s="47"/>
      <c r="AZ48" s="47"/>
      <c r="BA48" s="47"/>
      <c r="BB48" s="47"/>
      <c r="BC48" s="47"/>
      <c r="BD48" s="47"/>
      <c r="BE48" s="47"/>
      <c r="BF48" s="47"/>
      <c r="BG48" s="47"/>
      <c r="BH48" s="47"/>
      <c r="BI48" s="47"/>
    </row>
    <row r="49" customFormat="false" ht="21" hidden="false" customHeight="true" outlineLevel="0" collapsed="false">
      <c r="A49" s="49" t="str">
        <f aca="false">Base!A49</f>
        <v>Multiplicative scaling coefficient in utility function</v>
      </c>
      <c r="B49" s="53" t="n">
        <f aca="false">+Base!B49</f>
        <v>0.016408662</v>
      </c>
      <c r="C49" s="53"/>
      <c r="D49" s="47"/>
      <c r="E49" s="47"/>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c r="AW49" s="47"/>
      <c r="AX49" s="47"/>
      <c r="AY49" s="47"/>
      <c r="AZ49" s="47"/>
      <c r="BA49" s="47"/>
      <c r="BB49" s="47"/>
      <c r="BC49" s="47"/>
      <c r="BD49" s="47"/>
      <c r="BE49" s="47"/>
      <c r="BF49" s="47"/>
      <c r="BG49" s="47"/>
      <c r="BH49" s="47"/>
      <c r="BI49" s="47"/>
    </row>
    <row r="50" customFormat="false" ht="21" hidden="false" customHeight="true" outlineLevel="0" collapsed="false">
      <c r="A50" s="49" t="str">
        <f aca="false">Base!A50</f>
        <v>Additive scaling coefficient in utility function</v>
      </c>
      <c r="B50" s="53" t="n">
        <f aca="false">+Base!B50</f>
        <v>-3855.106895</v>
      </c>
      <c r="C50" s="61"/>
      <c r="D50" s="61"/>
      <c r="E50" s="47"/>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c r="AW50" s="47"/>
      <c r="AX50" s="47"/>
      <c r="AY50" s="47"/>
      <c r="AZ50" s="47"/>
      <c r="BA50" s="47"/>
      <c r="BB50" s="47"/>
      <c r="BC50" s="47"/>
      <c r="BD50" s="47"/>
      <c r="BE50" s="47"/>
      <c r="BF50" s="47"/>
      <c r="BG50" s="47"/>
      <c r="BH50" s="47"/>
      <c r="BI50" s="47"/>
    </row>
    <row r="51" customFormat="false" ht="21" hidden="false" customHeight="true" outlineLevel="0" collapsed="false">
      <c r="A51" s="48" t="str">
        <f aca="false">Base!A51</f>
        <v>Hotelling on (1) or off(0)</v>
      </c>
      <c r="B51" s="53" t="n">
        <v>0</v>
      </c>
      <c r="C51" s="47" t="s">
        <v>461</v>
      </c>
      <c r="D51" s="47" t="n">
        <f aca="false">+D50-B129</f>
        <v>8486.80827357837</v>
      </c>
      <c r="E51" s="47"/>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c r="AW51" s="47"/>
      <c r="AX51" s="47"/>
      <c r="AY51" s="47"/>
      <c r="AZ51" s="47"/>
      <c r="BA51" s="47"/>
      <c r="BB51" s="47"/>
      <c r="BC51" s="47"/>
      <c r="BD51" s="47"/>
      <c r="BE51" s="47"/>
      <c r="BF51" s="47"/>
      <c r="BG51" s="47"/>
      <c r="BH51" s="47"/>
      <c r="BI51" s="47"/>
    </row>
    <row r="52" customFormat="false" ht="21" hidden="false" customHeight="true" outlineLevel="0" collapsed="false">
      <c r="A52" s="48" t="str">
        <f aca="false">Base!A52</f>
        <v>POPULATION</v>
      </c>
      <c r="B52" s="53"/>
      <c r="C52" s="53"/>
      <c r="D52" s="53"/>
      <c r="E52" s="53"/>
      <c r="F52" s="53"/>
      <c r="G52" s="53"/>
      <c r="H52" s="53"/>
      <c r="I52" s="53"/>
      <c r="J52" s="53"/>
      <c r="K52" s="53"/>
      <c r="L52" s="53"/>
      <c r="M52" s="53"/>
      <c r="N52" s="53"/>
      <c r="O52" s="53"/>
      <c r="P52" s="53"/>
      <c r="Q52" s="53"/>
      <c r="R52" s="53"/>
      <c r="S52" s="53"/>
      <c r="T52" s="53"/>
      <c r="U52" s="53"/>
      <c r="V52" s="53"/>
      <c r="W52" s="53"/>
      <c r="X52" s="53"/>
      <c r="Y52" s="53"/>
      <c r="Z52" s="53"/>
      <c r="AA52" s="53"/>
      <c r="AB52" s="53"/>
      <c r="AC52" s="53"/>
      <c r="AD52" s="53"/>
      <c r="AE52" s="53"/>
      <c r="AF52" s="53"/>
      <c r="AG52" s="53"/>
      <c r="AH52" s="53"/>
      <c r="AI52" s="53"/>
      <c r="AJ52" s="53"/>
      <c r="AK52" s="53"/>
      <c r="AL52" s="53"/>
      <c r="AM52" s="53"/>
      <c r="AN52" s="53"/>
      <c r="AO52" s="53"/>
      <c r="AP52" s="53"/>
      <c r="AQ52" s="53"/>
      <c r="AR52" s="53"/>
      <c r="AS52" s="53"/>
      <c r="AT52" s="53"/>
      <c r="AU52" s="53"/>
      <c r="AV52" s="53"/>
      <c r="AW52" s="53"/>
      <c r="AX52" s="53"/>
      <c r="AY52" s="53"/>
      <c r="AZ52" s="53"/>
      <c r="BA52" s="53"/>
      <c r="BB52" s="53"/>
      <c r="BC52" s="53"/>
      <c r="BD52" s="53"/>
      <c r="BE52" s="53"/>
      <c r="BF52" s="53"/>
      <c r="BG52" s="53"/>
      <c r="BH52" s="53"/>
      <c r="BI52" s="53"/>
      <c r="BJ52" s="54"/>
      <c r="BK52" s="54"/>
      <c r="BL52" s="54"/>
      <c r="BM52" s="54"/>
      <c r="BN52" s="54"/>
      <c r="BO52" s="54"/>
      <c r="BP52" s="54"/>
      <c r="BQ52" s="54"/>
      <c r="BR52" s="54"/>
      <c r="BS52" s="54"/>
      <c r="BT52" s="54"/>
      <c r="BU52" s="54"/>
      <c r="BV52" s="54"/>
      <c r="BW52" s="54"/>
      <c r="BX52" s="54"/>
      <c r="BY52" s="54"/>
      <c r="BZ52" s="54"/>
      <c r="CA52" s="54"/>
      <c r="CB52" s="54"/>
      <c r="CC52" s="54"/>
      <c r="CD52" s="54"/>
      <c r="CE52" s="54"/>
      <c r="CF52" s="54"/>
      <c r="CG52" s="54"/>
      <c r="CH52" s="54"/>
      <c r="CI52" s="54"/>
      <c r="CJ52" s="54"/>
      <c r="CK52" s="54"/>
      <c r="CL52" s="54"/>
      <c r="CM52" s="54"/>
      <c r="CN52" s="54"/>
      <c r="CO52" s="54"/>
      <c r="CP52" s="54"/>
      <c r="CQ52" s="54"/>
      <c r="CR52" s="54"/>
      <c r="CS52" s="54"/>
      <c r="CT52" s="54"/>
      <c r="CU52" s="54"/>
      <c r="CV52" s="54"/>
      <c r="CW52" s="54"/>
      <c r="CX52" s="54"/>
      <c r="CY52" s="54"/>
      <c r="CZ52" s="54"/>
      <c r="DA52" s="54"/>
      <c r="DB52" s="54"/>
      <c r="DC52" s="54"/>
      <c r="DD52" s="54"/>
      <c r="DE52" s="54"/>
      <c r="DF52" s="54"/>
      <c r="DG52" s="54"/>
      <c r="DH52" s="54"/>
      <c r="DI52" s="54"/>
      <c r="DJ52" s="54"/>
      <c r="DK52" s="54"/>
      <c r="DL52" s="54"/>
      <c r="DM52" s="54"/>
      <c r="DN52" s="54"/>
      <c r="DO52" s="54"/>
      <c r="DP52" s="54"/>
      <c r="DQ52" s="54"/>
      <c r="DR52" s="54"/>
      <c r="DS52" s="54"/>
      <c r="DT52" s="54"/>
    </row>
    <row r="53" customFormat="false" ht="21" hidden="false" customHeight="true" outlineLevel="0" collapsed="false">
      <c r="A53" s="49" t="str">
        <f aca="false">Base!A53</f>
        <v>Population (millions)</v>
      </c>
      <c r="B53" s="53" t="n">
        <f aca="false">+Base!B53</f>
        <v>6838</v>
      </c>
      <c r="C53" s="53" t="n">
        <f aca="false">+Base!C53</f>
        <v>7242.4909902817</v>
      </c>
      <c r="D53" s="53" t="n">
        <f aca="false">+Base!D53</f>
        <v>7612.0624490151</v>
      </c>
      <c r="E53" s="53" t="n">
        <f aca="false">+Base!E53</f>
        <v>7947.3144083379</v>
      </c>
      <c r="F53" s="53" t="n">
        <f aca="false">+Base!F53</f>
        <v>8249.5494073664</v>
      </c>
      <c r="G53" s="53" t="n">
        <f aca="false">+Base!G53</f>
        <v>8520.5561633235</v>
      </c>
      <c r="H53" s="53" t="n">
        <f aca="false">+Base!H53</f>
        <v>8762.4308785046</v>
      </c>
      <c r="I53" s="53" t="n">
        <f aca="false">+Base!I53</f>
        <v>8977.4350979826</v>
      </c>
      <c r="J53" s="53" t="n">
        <f aca="false">+Base!J53</f>
        <v>9167.8866567272</v>
      </c>
      <c r="K53" s="53" t="n">
        <f aca="false">+Base!K53</f>
        <v>9336.079129048</v>
      </c>
      <c r="L53" s="53" t="n">
        <f aca="false">+Base!L53</f>
        <v>9484.2248989409</v>
      </c>
      <c r="M53" s="53" t="n">
        <f aca="false">+Base!M53</f>
        <v>9614.4171827133</v>
      </c>
      <c r="N53" s="53" t="n">
        <f aca="false">+Base!N53</f>
        <v>9728.6068217838</v>
      </c>
      <c r="O53" s="53" t="n">
        <f aca="false">+Base!O53</f>
        <v>9828.5902665064</v>
      </c>
      <c r="P53" s="53" t="n">
        <f aca="false">+Base!P53</f>
        <v>9916.005792335</v>
      </c>
      <c r="Q53" s="53" t="n">
        <f aca="false">+Base!Q53</f>
        <v>9992.3355707251</v>
      </c>
      <c r="R53" s="53" t="n">
        <f aca="false">+Base!R53</f>
        <v>10058.9117304096</v>
      </c>
      <c r="S53" s="53" t="n">
        <f aca="false">+Base!S53</f>
        <v>10116.9249798906</v>
      </c>
      <c r="T53" s="53" t="n">
        <f aca="false">+Base!T53</f>
        <v>10167.4347198162</v>
      </c>
      <c r="U53" s="53" t="n">
        <f aca="false">+Base!U53</f>
        <v>10211.3798609328</v>
      </c>
      <c r="V53" s="53" t="n">
        <f aca="false">+Base!V53</f>
        <v>10249.5897887346</v>
      </c>
      <c r="W53" s="53" t="n">
        <f aca="false">+Base!W53</f>
        <v>10282.7950896782</v>
      </c>
      <c r="X53" s="53" t="n">
        <f aca="false">+Base!X53</f>
        <v>10311.6377853629</v>
      </c>
      <c r="Y53" s="53" t="n">
        <f aca="false">+Base!Y53</f>
        <v>10336.6809188678</v>
      </c>
      <c r="Z53" s="53" t="n">
        <f aca="false">+Base!Z53</f>
        <v>10358.4174087482</v>
      </c>
      <c r="AA53" s="53" t="n">
        <f aca="false">+Base!AA53</f>
        <v>10377.2781370437</v>
      </c>
      <c r="AB53" s="53" t="n">
        <f aca="false">+Base!AB53</f>
        <v>10393.63927294</v>
      </c>
      <c r="AC53" s="53" t="n">
        <f aca="false">+Base!AC53</f>
        <v>10407.8288573315</v>
      </c>
      <c r="AD53" s="53" t="n">
        <f aca="false">+Base!AD53</f>
        <v>10420.1326885111</v>
      </c>
      <c r="AE53" s="53" t="n">
        <f aca="false">+Base!AE53</f>
        <v>10430.799557918</v>
      </c>
      <c r="AF53" s="53" t="n">
        <f aca="false">+Base!AF53</f>
        <v>10440.0458890952</v>
      </c>
      <c r="AG53" s="53" t="n">
        <f aca="false">+Base!AG53</f>
        <v>10448.0598341152</v>
      </c>
      <c r="AH53" s="53" t="n">
        <f aca="false">+Base!AH53</f>
        <v>10455.0048807149</v>
      </c>
      <c r="AI53" s="53" t="n">
        <f aca="false">+Base!AI53</f>
        <v>10461.0230210058</v>
      </c>
      <c r="AJ53" s="53" t="n">
        <f aca="false">+Base!AJ53</f>
        <v>10466.2375294065</v>
      </c>
      <c r="AK53" s="53" t="n">
        <f aca="false">+Base!AK53</f>
        <v>10470.7553937935</v>
      </c>
      <c r="AL53" s="53" t="n">
        <f aca="false">+Base!AL53</f>
        <v>10474.6694400288</v>
      </c>
      <c r="AM53" s="53" t="n">
        <f aca="false">+Base!AM53</f>
        <v>10478.060186201</v>
      </c>
      <c r="AN53" s="53" t="n">
        <f aca="false">+Base!AN53</f>
        <v>10480.9974592226</v>
      </c>
      <c r="AO53" s="53" t="n">
        <f aca="false">+Base!AO53</f>
        <v>10483.5418029352</v>
      </c>
      <c r="AP53" s="53" t="n">
        <f aca="false">+Base!AP53</f>
        <v>10485.7457036401</v>
      </c>
      <c r="AQ53" s="53" t="n">
        <f aca="false">+Base!AQ53</f>
        <v>10487.654655995</v>
      </c>
      <c r="AR53" s="53" t="n">
        <f aca="false">+Base!AR53</f>
        <v>10489.3080895277</v>
      </c>
      <c r="AS53" s="53" t="n">
        <f aca="false">+Base!AS53</f>
        <v>10490.7401735831</v>
      </c>
      <c r="AT53" s="53" t="n">
        <f aca="false">+Base!AT53</f>
        <v>10491.9805163496</v>
      </c>
      <c r="AU53" s="53" t="n">
        <f aca="false">+Base!AU53</f>
        <v>10493.0547716735</v>
      </c>
      <c r="AV53" s="53" t="n">
        <f aca="false">+Base!AV53</f>
        <v>10493.985165654</v>
      </c>
      <c r="AW53" s="53" t="n">
        <f aca="false">+Base!AW53</f>
        <v>10494.7909534956</v>
      </c>
      <c r="AX53" s="53" t="n">
        <f aca="false">+Base!AX53</f>
        <v>10495.4888157582</v>
      </c>
      <c r="AY53" s="53" t="n">
        <f aca="false">+Base!AY53</f>
        <v>10496.0932019719</v>
      </c>
      <c r="AZ53" s="53" t="n">
        <f aca="false">+Base!AZ53</f>
        <v>10496.6166285535</v>
      </c>
      <c r="BA53" s="53" t="n">
        <f aca="false">+Base!BA53</f>
        <v>10497.0699370635</v>
      </c>
      <c r="BB53" s="53" t="n">
        <f aca="false">+Base!BB53</f>
        <v>10497.4625180506</v>
      </c>
      <c r="BC53" s="53" t="n">
        <f aca="false">+Base!BC53</f>
        <v>10497.8025050483</v>
      </c>
      <c r="BD53" s="53" t="n">
        <f aca="false">+Base!BD53</f>
        <v>10498.0969426852</v>
      </c>
      <c r="BE53" s="53" t="n">
        <f aca="false">+Base!BE53</f>
        <v>10498.3519323512</v>
      </c>
      <c r="BF53" s="53" t="n">
        <f aca="false">+Base!BF53</f>
        <v>10498.5727584062</v>
      </c>
      <c r="BG53" s="53" t="n">
        <f aca="false">+Base!BG53</f>
        <v>10498.7639975228</v>
      </c>
      <c r="BH53" s="53" t="n">
        <f aca="false">+Base!BH53</f>
        <v>10498.9296134125</v>
      </c>
      <c r="BI53" s="53" t="n">
        <f aca="false">+Base!BI53</f>
        <v>10499.0730388838</v>
      </c>
      <c r="BJ53" s="54"/>
      <c r="BK53" s="54"/>
      <c r="BL53" s="54"/>
      <c r="BM53" s="54"/>
      <c r="BN53" s="54"/>
      <c r="BO53" s="54"/>
      <c r="BP53" s="54"/>
      <c r="BQ53" s="54"/>
      <c r="BR53" s="54"/>
      <c r="BS53" s="54"/>
      <c r="BT53" s="54"/>
      <c r="BU53" s="54"/>
      <c r="BV53" s="54"/>
      <c r="BW53" s="54"/>
      <c r="BX53" s="54"/>
      <c r="BY53" s="54"/>
      <c r="BZ53" s="54"/>
      <c r="CA53" s="54"/>
      <c r="CB53" s="54"/>
      <c r="CC53" s="54"/>
      <c r="CD53" s="54"/>
      <c r="CE53" s="54"/>
      <c r="CF53" s="54"/>
      <c r="CG53" s="54"/>
      <c r="CH53" s="54"/>
      <c r="CI53" s="54"/>
      <c r="CJ53" s="54"/>
      <c r="CK53" s="54"/>
      <c r="CL53" s="54"/>
      <c r="CM53" s="54"/>
      <c r="CN53" s="54"/>
      <c r="CO53" s="54"/>
      <c r="CP53" s="54"/>
      <c r="CQ53" s="54"/>
      <c r="CR53" s="54"/>
      <c r="CS53" s="54"/>
      <c r="CT53" s="54"/>
      <c r="CU53" s="54"/>
      <c r="CV53" s="54"/>
      <c r="CW53" s="54"/>
      <c r="CX53" s="54"/>
      <c r="CY53" s="54"/>
      <c r="CZ53" s="54"/>
      <c r="DA53" s="54"/>
      <c r="DB53" s="54"/>
      <c r="DC53" s="54"/>
      <c r="DD53" s="54"/>
      <c r="DE53" s="54"/>
      <c r="DF53" s="54"/>
      <c r="DG53" s="54"/>
      <c r="DH53" s="54"/>
      <c r="DI53" s="54"/>
      <c r="DJ53" s="54"/>
      <c r="DK53" s="54"/>
      <c r="DL53" s="54"/>
      <c r="DM53" s="54"/>
      <c r="DN53" s="54"/>
      <c r="DO53" s="54"/>
      <c r="DP53" s="54"/>
      <c r="DQ53" s="54"/>
      <c r="DR53" s="54"/>
      <c r="DS53" s="54"/>
      <c r="DT53" s="54"/>
    </row>
    <row r="54" customFormat="false" ht="21" hidden="false" customHeight="true" outlineLevel="0" collapsed="false">
      <c r="A54" s="49" t="str">
        <f aca="false">Base!A54</f>
        <v>     Rate of pop growth (per half-decade)</v>
      </c>
      <c r="B54" s="53"/>
      <c r="C54" s="53" t="n">
        <f aca="false">+C53/B53-1</f>
        <v>0.0591534060078531</v>
      </c>
      <c r="D54" s="53" t="n">
        <f aca="false">+D53/C53-1</f>
        <v>0.051028224850995</v>
      </c>
      <c r="E54" s="53" t="n">
        <f aca="false">+E53/D53-1</f>
        <v>0.0440421977050618</v>
      </c>
      <c r="F54" s="53" t="n">
        <f aca="false">+F53/E53-1</f>
        <v>0.0380298278763718</v>
      </c>
      <c r="G54" s="53" t="n">
        <f aca="false">+G53/F53-1</f>
        <v>0.0328510979902861</v>
      </c>
      <c r="H54" s="53" t="n">
        <f aca="false">+H53/G53-1</f>
        <v>0.0283871980355277</v>
      </c>
      <c r="I54" s="53" t="n">
        <f aca="false">+I53/H53-1</f>
        <v>0.0245370516993673</v>
      </c>
      <c r="J54" s="53" t="n">
        <f aca="false">+J53/I53-1</f>
        <v>0.0212144734733195</v>
      </c>
      <c r="K54" s="53" t="n">
        <f aca="false">+K53/J53-1</f>
        <v>0.0183458280646809</v>
      </c>
      <c r="L54" s="53" t="n">
        <f aca="false">+L53/K53-1</f>
        <v>0.0158680927876849</v>
      </c>
      <c r="M54" s="53" t="n">
        <f aca="false">+M53/L53-1</f>
        <v>0.0137272455218707</v>
      </c>
      <c r="N54" s="53" t="n">
        <f aca="false">+N53/M53-1</f>
        <v>0.0118769174356002</v>
      </c>
      <c r="O54" s="53" t="n">
        <f aca="false">+O53/N53-1</f>
        <v>0.0102772623618341</v>
      </c>
      <c r="P54" s="53" t="n">
        <f aca="false">+P53/O53-1</f>
        <v>0.00889400447656175</v>
      </c>
      <c r="Q54" s="53" t="n">
        <f aca="false">+Q53/P53-1</f>
        <v>0.00769763350169694</v>
      </c>
      <c r="R54" s="53" t="n">
        <f aca="false">+R53/Q53-1</f>
        <v>0.00666272256503775</v>
      </c>
      <c r="S54" s="53" t="n">
        <f aca="false">+S53/R53-1</f>
        <v>0.00576734850009841</v>
      </c>
      <c r="T54" s="53" t="n">
        <f aca="false">+T53/S53-1</f>
        <v>0.00499259804990126</v>
      </c>
      <c r="U54" s="53" t="n">
        <f aca="false">+U53/T53-1</f>
        <v>0.004322146374931</v>
      </c>
      <c r="V54" s="53" t="n">
        <f aca="false">+V53/U53-1</f>
        <v>0.00374189662143354</v>
      </c>
      <c r="W54" s="53" t="n">
        <f aca="false">+W53/V53-1</f>
        <v>0.00323967120909519</v>
      </c>
      <c r="X54" s="53" t="n">
        <f aca="false">+X53/W53-1</f>
        <v>0.00280494704340173</v>
      </c>
      <c r="Y54" s="53" t="n">
        <f aca="false">+Y53/X53-1</f>
        <v>0.00242862812156264</v>
      </c>
      <c r="Z54" s="53" t="n">
        <f aca="false">+Z53/Y53-1</f>
        <v>0.00210285003968003</v>
      </c>
      <c r="AA54" s="53" t="n">
        <f aca="false">+AA53/Z53-1</f>
        <v>0.00182081176604942</v>
      </c>
      <c r="AB54" s="53" t="n">
        <f aca="false">+AB53/AA53-1</f>
        <v>0.00157663075810754</v>
      </c>
      <c r="AC54" s="53" t="n">
        <f aca="false">+AC53/AB53-1</f>
        <v>0.00136521809338186</v>
      </c>
      <c r="AD54" s="53" t="n">
        <f aca="false">+AD53/AC53-1</f>
        <v>0.00118217078203897</v>
      </c>
      <c r="AE54" s="53" t="n">
        <f aca="false">+AE53/AD53-1</f>
        <v>0.00102367884611132</v>
      </c>
      <c r="AF54" s="53" t="n">
        <f aca="false">+AF53/AE53-1</f>
        <v>0.000886445101917488</v>
      </c>
      <c r="AG54" s="53" t="n">
        <f aca="false">+AG53/AF53-1</f>
        <v>0.000767615880728156</v>
      </c>
      <c r="AH54" s="53" t="n">
        <f aca="false">+AH53/AG53-1</f>
        <v>0.000664721174071348</v>
      </c>
      <c r="AI54" s="53" t="n">
        <f aca="false">+AI53/AH53-1</f>
        <v>0.000575622905925277</v>
      </c>
      <c r="AJ54" s="53" t="n">
        <f aca="false">+AJ53/AI53-1</f>
        <v>0.00049847021560212</v>
      </c>
      <c r="AK54" s="53" t="n">
        <f aca="false">+AK53/AJ53-1</f>
        <v>0.000431660792553856</v>
      </c>
      <c r="AL54" s="53" t="n">
        <f aca="false">+AL53/AK53-1</f>
        <v>0.000373807436817586</v>
      </c>
      <c r="AM54" s="53" t="n">
        <f aca="false">+AM53/AL53-1</f>
        <v>0.000323709133888572</v>
      </c>
      <c r="AN54" s="53" t="n">
        <f aca="false">+AN53/AM53-1</f>
        <v>0.000280326030715816</v>
      </c>
      <c r="AO54" s="53" t="n">
        <f aca="false">+AO53/AN53-1</f>
        <v>0.000242757783550429</v>
      </c>
      <c r="AP54" s="53" t="n">
        <f aca="false">+AP53/AO53-1</f>
        <v>0.00021022482156563</v>
      </c>
      <c r="AQ54" s="53" t="n">
        <f aca="false">+AQ53/AP53-1</f>
        <v>0.000182052131422417</v>
      </c>
      <c r="AR54" s="53" t="n">
        <f aca="false">+AR53/AQ53-1</f>
        <v>0.000157655222920106</v>
      </c>
      <c r="AS54" s="53" t="n">
        <f aca="false">+AS53/AR53-1</f>
        <v>0.000136527980985734</v>
      </c>
      <c r="AT54" s="53" t="n">
        <f aca="false">+AT53/AS53-1</f>
        <v>0.000118232150065234</v>
      </c>
      <c r="AU54" s="53" t="n">
        <f aca="false">+AU53/AT53-1</f>
        <v>0.000102388230918349</v>
      </c>
      <c r="AV54" s="53" t="n">
        <f aca="false">+AV53/AU53-1</f>
        <v>8.86675997358033E-005</v>
      </c>
      <c r="AW54" s="53" t="n">
        <f aca="false">+AW53/AV53-1</f>
        <v>7.67856852168514E-005</v>
      </c>
      <c r="AX54" s="53" t="n">
        <f aca="false">+AX53/AW53-1</f>
        <v>6.64960613026011E-005</v>
      </c>
      <c r="AY54" s="53" t="n">
        <f aca="false">+AY53/AX53-1</f>
        <v>5.75853325470721E-005</v>
      </c>
      <c r="AZ54" s="53" t="n">
        <f aca="false">+AZ53/AY53-1</f>
        <v>4.98687055772162E-005</v>
      </c>
      <c r="BA54" s="53" t="n">
        <f aca="false">+BA53/AZ53-1</f>
        <v>4.31861547429691E-005</v>
      </c>
      <c r="BB54" s="53" t="n">
        <f aca="false">+BB53/BA53-1</f>
        <v>3.73991017925679E-005</v>
      </c>
      <c r="BC54" s="53" t="n">
        <f aca="false">+BC53/BB53-1</f>
        <v>3.23875409999896E-005</v>
      </c>
      <c r="BD54" s="53" t="n">
        <f aca="false">+BD53/BC53-1</f>
        <v>2.80475496428068E-005</v>
      </c>
      <c r="BE54" s="53" t="n">
        <f aca="false">+BE53/BD53-1</f>
        <v>2.42891323436467E-005</v>
      </c>
      <c r="BF54" s="53" t="n">
        <f aca="false">+BF53/BE53-1</f>
        <v>2.10343543847191E-005</v>
      </c>
      <c r="BG54" s="53" t="n">
        <f aca="false">+BG53/BF53-1</f>
        <v>1.82157252228698E-005</v>
      </c>
      <c r="BH54" s="53" t="n">
        <f aca="false">+BH53/BG53-1</f>
        <v>1.57747987992174E-005</v>
      </c>
      <c r="BI54" s="53" t="n">
        <f aca="false">+BI53/BH53-1</f>
        <v>1.36609613152761E-005</v>
      </c>
      <c r="BJ54" s="54"/>
      <c r="BK54" s="54"/>
      <c r="BL54" s="54"/>
      <c r="BM54" s="54"/>
      <c r="BN54" s="54"/>
      <c r="BO54" s="54"/>
      <c r="BP54" s="54"/>
      <c r="BQ54" s="54"/>
      <c r="BR54" s="54"/>
      <c r="BS54" s="54"/>
      <c r="BT54" s="54"/>
      <c r="BU54" s="54"/>
      <c r="BV54" s="54"/>
      <c r="BW54" s="54"/>
      <c r="BX54" s="54"/>
      <c r="BY54" s="54"/>
      <c r="BZ54" s="54"/>
      <c r="CA54" s="54"/>
      <c r="CB54" s="54"/>
      <c r="CC54" s="54"/>
      <c r="CD54" s="54"/>
      <c r="CE54" s="54"/>
      <c r="CF54" s="54"/>
      <c r="CG54" s="54"/>
      <c r="CH54" s="54"/>
      <c r="CI54" s="54"/>
      <c r="CJ54" s="54"/>
      <c r="CK54" s="54"/>
      <c r="CL54" s="54"/>
      <c r="CM54" s="54"/>
      <c r="CN54" s="54"/>
      <c r="CO54" s="54"/>
      <c r="CP54" s="54"/>
      <c r="CQ54" s="54"/>
      <c r="CR54" s="54"/>
      <c r="CS54" s="54"/>
      <c r="CT54" s="54"/>
      <c r="CU54" s="54"/>
      <c r="CV54" s="54"/>
      <c r="CW54" s="54"/>
      <c r="CX54" s="54"/>
      <c r="CY54" s="54"/>
      <c r="CZ54" s="54"/>
      <c r="DA54" s="54"/>
      <c r="DB54" s="54"/>
      <c r="DC54" s="54"/>
      <c r="DD54" s="54"/>
      <c r="DE54" s="54"/>
      <c r="DF54" s="54"/>
      <c r="DG54" s="54"/>
      <c r="DH54" s="54"/>
      <c r="DI54" s="54"/>
      <c r="DJ54" s="54"/>
      <c r="DK54" s="54"/>
      <c r="DL54" s="54"/>
      <c r="DM54" s="54"/>
      <c r="DN54" s="54"/>
      <c r="DO54" s="54"/>
      <c r="DP54" s="54"/>
      <c r="DQ54" s="54"/>
      <c r="DR54" s="54"/>
      <c r="DS54" s="54"/>
      <c r="DT54" s="54"/>
    </row>
    <row r="55" s="64" customFormat="true" ht="38.45" hidden="false" customHeight="true" outlineLevel="0" collapsed="false">
      <c r="A55" s="46" t="str">
        <f aca="false">Base!A55</f>
        <v>Global parameters</v>
      </c>
      <c r="B55" s="63"/>
      <c r="C55" s="63"/>
      <c r="D55" s="63"/>
      <c r="E55" s="63"/>
      <c r="F55" s="63"/>
      <c r="G55" s="63"/>
      <c r="H55" s="63"/>
      <c r="I55" s="63"/>
      <c r="J55" s="63"/>
      <c r="K55" s="63"/>
      <c r="L55" s="63"/>
      <c r="M55" s="63"/>
      <c r="N55" s="63"/>
      <c r="O55" s="63"/>
      <c r="P55" s="63"/>
      <c r="Q55" s="63"/>
      <c r="R55" s="63"/>
      <c r="S55" s="63"/>
      <c r="T55" s="63"/>
      <c r="U55" s="63"/>
      <c r="V55" s="63"/>
      <c r="W55" s="63"/>
      <c r="X55" s="63"/>
      <c r="Y55" s="63"/>
      <c r="Z55" s="63"/>
      <c r="AA55" s="63"/>
      <c r="AB55" s="63"/>
      <c r="AC55" s="63"/>
      <c r="AD55" s="63"/>
      <c r="AE55" s="63"/>
      <c r="AF55" s="63"/>
      <c r="AG55" s="63"/>
      <c r="AH55" s="63"/>
      <c r="AI55" s="63"/>
      <c r="AJ55" s="63"/>
      <c r="AK55" s="63"/>
      <c r="AL55" s="63"/>
      <c r="AM55" s="63"/>
      <c r="AN55" s="63"/>
      <c r="AO55" s="63"/>
      <c r="AP55" s="63"/>
      <c r="AQ55" s="63"/>
      <c r="AR55" s="63"/>
      <c r="AS55" s="63"/>
      <c r="AT55" s="63"/>
      <c r="AU55" s="63"/>
      <c r="AV55" s="63"/>
      <c r="AW55" s="63"/>
      <c r="AX55" s="63"/>
      <c r="AY55" s="63"/>
      <c r="AZ55" s="63"/>
      <c r="BA55" s="63"/>
      <c r="BB55" s="63"/>
      <c r="BC55" s="63"/>
      <c r="BD55" s="63"/>
      <c r="BE55" s="63"/>
      <c r="BF55" s="63"/>
      <c r="BG55" s="63"/>
      <c r="BH55" s="63"/>
      <c r="BI55" s="63"/>
    </row>
    <row r="56" s="67" customFormat="true" ht="21" hidden="false" customHeight="true" outlineLevel="0" collapsed="false">
      <c r="A56" s="48" t="str">
        <f aca="false">Base!A56</f>
        <v>CARBON LIMITS</v>
      </c>
      <c r="B56" s="66"/>
      <c r="C56" s="66"/>
      <c r="D56" s="66"/>
      <c r="E56" s="66"/>
      <c r="F56" s="66"/>
      <c r="G56" s="66"/>
      <c r="H56" s="66"/>
      <c r="I56" s="66"/>
      <c r="J56" s="66"/>
      <c r="K56" s="66"/>
      <c r="L56" s="66"/>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row>
    <row r="57" s="67" customFormat="true" ht="21" hidden="false" customHeight="true" outlineLevel="0" collapsed="false">
      <c r="A57" s="49" t="str">
        <f aca="false">Base!A57</f>
        <v>Maximum carbon resources (GtC)</v>
      </c>
      <c r="B57" s="53" t="n">
        <f aca="false">+Base!B57</f>
        <v>6000</v>
      </c>
      <c r="C57" s="66"/>
      <c r="D57" s="66"/>
      <c r="E57" s="66"/>
      <c r="F57" s="66"/>
      <c r="G57" s="66"/>
      <c r="H57" s="66"/>
      <c r="I57" s="66"/>
      <c r="J57" s="66"/>
      <c r="K57" s="66"/>
      <c r="L57" s="66"/>
      <c r="M57" s="66"/>
      <c r="N57" s="66"/>
      <c r="O57" s="66"/>
      <c r="P57" s="66"/>
      <c r="Q57" s="66"/>
      <c r="R57" s="66"/>
      <c r="S57" s="66"/>
      <c r="T57" s="66"/>
      <c r="U57" s="66"/>
      <c r="V57" s="66"/>
      <c r="W57" s="66"/>
      <c r="X57" s="66"/>
      <c r="Y57" s="66"/>
      <c r="Z57" s="66"/>
      <c r="AA57" s="66"/>
      <c r="AB57" s="66"/>
      <c r="AC57" s="66"/>
      <c r="AD57" s="66"/>
      <c r="AE57" s="66"/>
      <c r="AF57" s="66"/>
      <c r="AG57" s="66"/>
      <c r="AH57" s="66"/>
      <c r="AI57" s="66"/>
      <c r="AJ57" s="66"/>
      <c r="AK57" s="66"/>
      <c r="AL57" s="66"/>
      <c r="AM57" s="66"/>
      <c r="AN57" s="66"/>
      <c r="AO57" s="66"/>
      <c r="AP57" s="66"/>
      <c r="AQ57" s="66"/>
      <c r="AR57" s="66"/>
      <c r="AS57" s="66"/>
      <c r="AT57" s="66"/>
      <c r="AU57" s="66"/>
      <c r="AV57" s="66"/>
      <c r="AW57" s="66"/>
      <c r="AX57" s="66"/>
      <c r="AY57" s="66"/>
      <c r="AZ57" s="66"/>
      <c r="BA57" s="66"/>
      <c r="BB57" s="66"/>
      <c r="BC57" s="66"/>
      <c r="BD57" s="66"/>
      <c r="BE57" s="66"/>
      <c r="BF57" s="66"/>
      <c r="BG57" s="66"/>
      <c r="BH57" s="66"/>
      <c r="BI57" s="66"/>
    </row>
    <row r="58" s="67" customFormat="true" ht="21" hidden="false" customHeight="true" outlineLevel="0" collapsed="false">
      <c r="A58" s="48" t="str">
        <f aca="false">Base!A58</f>
        <v>CARBON CYCLE INITIAL CONDITIONS</v>
      </c>
      <c r="B58" s="66"/>
      <c r="C58" s="66"/>
      <c r="D58" s="66"/>
      <c r="E58" s="66"/>
      <c r="F58" s="66"/>
      <c r="G58" s="66"/>
      <c r="H58" s="66"/>
      <c r="I58" s="66"/>
      <c r="J58" s="66"/>
      <c r="K58" s="66"/>
      <c r="L58" s="66"/>
      <c r="M58" s="66"/>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row>
    <row r="59" s="67" customFormat="true" ht="21" hidden="false" customHeight="true" outlineLevel="0" collapsed="false">
      <c r="A59" s="49" t="str">
        <f aca="false">Base!A59</f>
        <v>Initial atmospheric concentration of CO2 (GTC), 2010</v>
      </c>
      <c r="B59" s="69"/>
      <c r="C59" s="69"/>
      <c r="D59" s="66"/>
      <c r="E59" s="66"/>
      <c r="F59" s="66"/>
      <c r="G59" s="66"/>
      <c r="H59" s="66"/>
      <c r="I59" s="66"/>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row>
    <row r="60" s="67" customFormat="true" ht="21" hidden="false" customHeight="true" outlineLevel="0" collapsed="false">
      <c r="A60" s="49" t="str">
        <f aca="false">Base!A60</f>
        <v>  At end 2010</v>
      </c>
      <c r="B60" s="53" t="n">
        <f aca="false">+Base!B60</f>
        <v>830.4</v>
      </c>
      <c r="C60" s="66"/>
      <c r="D60" s="66"/>
      <c r="E60" s="66"/>
      <c r="F60" s="66"/>
      <c r="G60" s="66"/>
      <c r="H60" s="66"/>
      <c r="I60" s="66"/>
      <c r="J60" s="66"/>
      <c r="K60" s="66"/>
      <c r="L60" s="66"/>
      <c r="M60" s="66"/>
      <c r="N60" s="66"/>
      <c r="O60" s="66"/>
      <c r="P60" s="66"/>
      <c r="Q60" s="66"/>
      <c r="R60" s="66"/>
      <c r="S60" s="66"/>
      <c r="T60" s="66"/>
      <c r="U60" s="66"/>
      <c r="V60" s="66"/>
      <c r="W60" s="66"/>
      <c r="X60" s="66"/>
      <c r="Y60" s="66"/>
      <c r="Z60" s="66"/>
      <c r="AA60" s="66"/>
      <c r="AB60" s="66"/>
      <c r="AC60" s="66"/>
      <c r="AD60" s="66"/>
      <c r="AE60" s="66"/>
      <c r="AF60" s="66"/>
      <c r="AG60" s="66"/>
      <c r="AH60" s="66"/>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6"/>
      <c r="BH60" s="66"/>
      <c r="BI60" s="66"/>
    </row>
    <row r="61" s="67" customFormat="true" ht="21" hidden="false" customHeight="true" outlineLevel="0" collapsed="false">
      <c r="A61" s="49" t="n">
        <f aca="false">Base!A61</f>
        <v>0</v>
      </c>
      <c r="B61" s="53" t="n">
        <f aca="false">+Base!B61</f>
        <v>0</v>
      </c>
      <c r="C61" s="66"/>
      <c r="D61" s="66"/>
      <c r="E61" s="66"/>
      <c r="F61" s="66"/>
      <c r="G61" s="66"/>
      <c r="H61" s="66"/>
      <c r="I61" s="66"/>
      <c r="J61" s="66"/>
      <c r="K61" s="66"/>
      <c r="L61" s="66"/>
      <c r="M61" s="66"/>
      <c r="N61" s="66"/>
      <c r="O61" s="66"/>
      <c r="P61" s="66"/>
      <c r="Q61" s="66"/>
      <c r="R61" s="66"/>
      <c r="S61" s="66"/>
      <c r="T61" s="66"/>
      <c r="U61" s="66"/>
      <c r="V61" s="66"/>
      <c r="W61" s="66"/>
      <c r="X61" s="66"/>
      <c r="Y61" s="66"/>
      <c r="Z61" s="66"/>
      <c r="AA61" s="66"/>
      <c r="AB61" s="66"/>
      <c r="AC61" s="66"/>
      <c r="AD61" s="66"/>
      <c r="AE61" s="66"/>
      <c r="AF61" s="66"/>
      <c r="AG61" s="66"/>
      <c r="AH61" s="66"/>
      <c r="AI61" s="66"/>
      <c r="AJ61" s="66"/>
      <c r="AK61" s="66"/>
      <c r="AL61" s="66"/>
      <c r="AM61" s="66"/>
      <c r="AN61" s="66"/>
      <c r="AO61" s="66"/>
      <c r="AP61" s="66"/>
      <c r="AQ61" s="66"/>
      <c r="AR61" s="66"/>
      <c r="AS61" s="66"/>
      <c r="AT61" s="66"/>
      <c r="AU61" s="66"/>
      <c r="AV61" s="66"/>
      <c r="AW61" s="66"/>
      <c r="AX61" s="66"/>
      <c r="AY61" s="66"/>
      <c r="AZ61" s="66"/>
      <c r="BA61" s="66"/>
      <c r="BB61" s="66"/>
      <c r="BC61" s="66"/>
      <c r="BD61" s="66"/>
      <c r="BE61" s="66"/>
      <c r="BF61" s="66"/>
      <c r="BG61" s="66"/>
      <c r="BH61" s="66"/>
      <c r="BI61" s="66"/>
    </row>
    <row r="62" s="67" customFormat="true" ht="21" hidden="false" customHeight="true" outlineLevel="0" collapsed="false">
      <c r="A62" s="49" t="str">
        <f aca="false">Base!A62</f>
        <v>CO2 in biosphere/shallow oceans (GTC), 2010</v>
      </c>
      <c r="B62" s="53" t="n">
        <f aca="false">+Base!B62</f>
        <v>1527</v>
      </c>
      <c r="C62" s="66"/>
      <c r="D62" s="66"/>
      <c r="E62" s="66"/>
      <c r="F62" s="66"/>
      <c r="G62" s="66"/>
      <c r="H62" s="66"/>
      <c r="I62" s="66"/>
      <c r="J62" s="66"/>
      <c r="K62" s="66"/>
      <c r="L62" s="66"/>
      <c r="M62" s="66"/>
      <c r="N62" s="66"/>
      <c r="O62" s="66"/>
      <c r="P62" s="66"/>
      <c r="Q62" s="66"/>
      <c r="R62" s="66"/>
      <c r="S62" s="66"/>
      <c r="T62" s="66"/>
      <c r="U62" s="66"/>
      <c r="V62" s="66"/>
      <c r="W62" s="66"/>
      <c r="X62" s="66"/>
      <c r="Y62" s="66"/>
      <c r="Z62" s="66"/>
      <c r="AA62" s="66"/>
      <c r="AB62" s="66"/>
      <c r="AC62" s="66"/>
      <c r="AD62" s="66"/>
      <c r="AE62" s="66"/>
      <c r="AF62" s="66"/>
      <c r="AG62" s="66"/>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6"/>
      <c r="BH62" s="66"/>
      <c r="BI62" s="66"/>
    </row>
    <row r="63" s="67" customFormat="true" ht="21" hidden="false" customHeight="true" outlineLevel="0" collapsed="false">
      <c r="A63" s="49" t="str">
        <f aca="false">Base!A63</f>
        <v>Initial concentration of CO2 in deep oceans (GTC), 2010</v>
      </c>
      <c r="B63" s="53" t="n">
        <f aca="false">+Base!B63</f>
        <v>10010</v>
      </c>
      <c r="C63" s="66"/>
      <c r="D63" s="66"/>
      <c r="E63" s="66"/>
      <c r="F63" s="66"/>
      <c r="G63" s="66"/>
      <c r="H63" s="66"/>
      <c r="I63" s="66"/>
      <c r="J63" s="66"/>
      <c r="K63" s="66"/>
      <c r="L63" s="66"/>
      <c r="M63" s="66"/>
      <c r="N63" s="66"/>
      <c r="O63" s="66"/>
      <c r="P63" s="66"/>
      <c r="Q63" s="66"/>
      <c r="R63" s="66"/>
      <c r="S63" s="66"/>
      <c r="T63" s="66"/>
      <c r="U63" s="66"/>
      <c r="V63" s="66"/>
      <c r="W63" s="66"/>
      <c r="X63" s="66"/>
      <c r="Y63" s="66"/>
      <c r="Z63" s="66"/>
      <c r="AA63" s="66"/>
      <c r="AB63" s="66"/>
      <c r="AC63" s="66"/>
      <c r="AD63" s="66"/>
      <c r="AE63" s="66"/>
      <c r="AF63" s="66"/>
      <c r="AG63" s="66"/>
      <c r="AH63" s="66"/>
      <c r="AI63" s="66"/>
      <c r="AJ63" s="66"/>
      <c r="AK63" s="66"/>
      <c r="AL63" s="66"/>
      <c r="AM63" s="66"/>
      <c r="AN63" s="66"/>
      <c r="AO63" s="66"/>
      <c r="AP63" s="66"/>
      <c r="AQ63" s="66"/>
      <c r="AR63" s="66"/>
      <c r="AS63" s="66"/>
      <c r="AT63" s="66"/>
      <c r="AU63" s="66"/>
      <c r="AV63" s="66"/>
      <c r="AW63" s="66"/>
      <c r="AX63" s="66"/>
      <c r="AY63" s="66"/>
      <c r="AZ63" s="66"/>
      <c r="BA63" s="66"/>
      <c r="BB63" s="66"/>
      <c r="BC63" s="66"/>
      <c r="BD63" s="66"/>
      <c r="BE63" s="66"/>
      <c r="BF63" s="66"/>
      <c r="BG63" s="66"/>
      <c r="BH63" s="66"/>
      <c r="BI63" s="66"/>
    </row>
    <row r="64" s="67" customFormat="true" ht="21" hidden="false" customHeight="true" outlineLevel="0" collapsed="false">
      <c r="A64" s="48" t="str">
        <f aca="false">Base!A64</f>
        <v>CARBON CYCLE PARAMETERS (per 5 year period)</v>
      </c>
      <c r="B64" s="66"/>
      <c r="C64" s="66"/>
      <c r="D64" s="66"/>
      <c r="E64" s="66"/>
      <c r="F64" s="66"/>
      <c r="G64" s="66"/>
      <c r="H64" s="66"/>
      <c r="I64" s="66"/>
      <c r="J64" s="66"/>
      <c r="K64" s="66"/>
      <c r="L64" s="66"/>
      <c r="M64" s="66"/>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row>
    <row r="65" s="67" customFormat="true" ht="21" hidden="false" customHeight="true" outlineLevel="0" collapsed="false">
      <c r="A65" s="49" t="str">
        <f aca="false">Base!A65</f>
        <v>      Atmosphere to atmosphere (b11)</v>
      </c>
      <c r="B65" s="53" t="n">
        <f aca="false">+Base!B65</f>
        <v>0.912</v>
      </c>
      <c r="C65" s="66"/>
      <c r="D65" s="66"/>
      <c r="E65" s="66"/>
      <c r="F65" s="66"/>
      <c r="G65" s="66"/>
      <c r="H65" s="66"/>
      <c r="I65" s="66"/>
      <c r="J65" s="66"/>
      <c r="K65" s="66"/>
      <c r="L65" s="66"/>
      <c r="M65" s="66"/>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row>
    <row r="66" s="67" customFormat="true" ht="21" hidden="false" customHeight="true" outlineLevel="0" collapsed="false">
      <c r="A66" s="49" t="str">
        <f aca="false">Base!A66</f>
        <v>       Biosphere/shallow oceans to atmosphere (b21)</v>
      </c>
      <c r="B66" s="53" t="n">
        <f aca="false">+Base!B66</f>
        <v>0.0383288888888889</v>
      </c>
      <c r="C66" s="66"/>
      <c r="D66" s="66"/>
      <c r="E66" s="66"/>
      <c r="F66" s="66"/>
      <c r="G66" s="66"/>
      <c r="H66" s="66"/>
      <c r="I66" s="66"/>
      <c r="J66" s="66"/>
      <c r="K66" s="66"/>
      <c r="L66" s="66"/>
      <c r="M66" s="66"/>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6"/>
      <c r="BH66" s="66"/>
      <c r="BI66" s="66"/>
    </row>
    <row r="67" s="67" customFormat="true" ht="21" hidden="false" customHeight="true" outlineLevel="0" collapsed="false">
      <c r="A67" s="49" t="str">
        <f aca="false">Base!A67</f>
        <v>      Atmosphere to biosphere/shallow oceans (b12)</v>
      </c>
      <c r="B67" s="53" t="n">
        <f aca="false">+Base!B67</f>
        <v>0.088</v>
      </c>
      <c r="C67" s="66"/>
      <c r="D67" s="66"/>
      <c r="E67" s="66"/>
      <c r="F67" s="66"/>
      <c r="G67" s="66"/>
      <c r="H67" s="66"/>
      <c r="I67" s="66"/>
      <c r="J67" s="66"/>
      <c r="K67" s="66"/>
      <c r="L67" s="66"/>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row>
    <row r="68" s="67" customFormat="true" ht="21" hidden="false" customHeight="true" outlineLevel="0" collapsed="false">
      <c r="A68" s="49" t="str">
        <f aca="false">Base!A68</f>
        <v>      Biosphere/shallow oceans to B/SO (b22)</v>
      </c>
      <c r="B68" s="53" t="n">
        <f aca="false">+Base!B68</f>
        <v>0.959171111111111</v>
      </c>
      <c r="C68" s="66"/>
      <c r="D68" s="66"/>
      <c r="E68" s="66"/>
      <c r="F68" s="66"/>
      <c r="G68" s="66"/>
      <c r="H68" s="66"/>
      <c r="I68" s="66"/>
      <c r="J68" s="66"/>
      <c r="K68" s="66"/>
      <c r="L68" s="66"/>
      <c r="M68" s="66"/>
      <c r="N68" s="66"/>
      <c r="O68" s="66"/>
      <c r="P68" s="66"/>
      <c r="Q68" s="66"/>
      <c r="R68" s="66"/>
      <c r="S68" s="66"/>
      <c r="T68" s="66"/>
      <c r="U68" s="66"/>
      <c r="V68" s="66"/>
      <c r="W68" s="66"/>
      <c r="X68" s="66"/>
      <c r="Y68" s="66"/>
      <c r="Z68" s="66"/>
      <c r="AA68" s="66"/>
      <c r="AB68" s="66"/>
      <c r="AC68" s="66"/>
      <c r="AD68" s="66"/>
      <c r="AE68" s="66"/>
      <c r="AF68" s="66"/>
      <c r="AG68" s="66"/>
      <c r="AH68" s="66"/>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6"/>
      <c r="BH68" s="66"/>
      <c r="BI68" s="66"/>
    </row>
    <row r="69" s="67" customFormat="true" ht="21" hidden="false" customHeight="true" outlineLevel="0" collapsed="false">
      <c r="A69" s="49" t="str">
        <f aca="false">Base!A69</f>
        <v>      Deep oceans to biosphere/shallow oceans (b32)</v>
      </c>
      <c r="B69" s="53" t="n">
        <f aca="false">+Base!B69</f>
        <v>0.0003375</v>
      </c>
      <c r="C69" s="66"/>
      <c r="D69" s="66"/>
      <c r="E69" s="66"/>
      <c r="F69" s="66"/>
      <c r="G69" s="66"/>
      <c r="H69" s="66"/>
      <c r="I69" s="66"/>
      <c r="J69" s="66"/>
      <c r="K69" s="66"/>
      <c r="L69" s="66"/>
      <c r="M69" s="66"/>
      <c r="N69" s="66"/>
      <c r="O69" s="66"/>
      <c r="P69" s="66"/>
      <c r="Q69" s="66"/>
      <c r="R69" s="66"/>
      <c r="S69" s="66"/>
      <c r="T69" s="66"/>
      <c r="U69" s="66"/>
      <c r="V69" s="66"/>
      <c r="W69" s="66"/>
      <c r="X69" s="66"/>
      <c r="Y69" s="66"/>
      <c r="Z69" s="66"/>
      <c r="AA69" s="66"/>
      <c r="AB69" s="66"/>
      <c r="AC69" s="66"/>
      <c r="AD69" s="66"/>
      <c r="AE69" s="66"/>
      <c r="AF69" s="66"/>
      <c r="AG69" s="66"/>
      <c r="AH69" s="66"/>
      <c r="AI69" s="66"/>
      <c r="AJ69" s="66"/>
      <c r="AK69" s="66"/>
      <c r="AL69" s="66"/>
      <c r="AM69" s="66"/>
      <c r="AN69" s="66"/>
      <c r="AO69" s="66"/>
      <c r="AP69" s="66"/>
      <c r="AQ69" s="66"/>
      <c r="AR69" s="66"/>
      <c r="AS69" s="66"/>
      <c r="AT69" s="66"/>
      <c r="AU69" s="66"/>
      <c r="AV69" s="66"/>
      <c r="AW69" s="66"/>
      <c r="AX69" s="66"/>
      <c r="AY69" s="66"/>
      <c r="AZ69" s="66"/>
      <c r="BA69" s="66"/>
      <c r="BB69" s="66"/>
      <c r="BC69" s="66"/>
      <c r="BD69" s="66"/>
      <c r="BE69" s="66"/>
      <c r="BF69" s="66"/>
      <c r="BG69" s="66"/>
      <c r="BH69" s="66"/>
      <c r="BI69" s="66"/>
    </row>
    <row r="70" s="67" customFormat="true" ht="21" hidden="false" customHeight="true" outlineLevel="0" collapsed="false">
      <c r="A70" s="49" t="str">
        <f aca="false">Base!A70</f>
        <v>      Biosphere/shallow oceans to deep oceans (b23)</v>
      </c>
      <c r="B70" s="53" t="n">
        <f aca="false">+Base!B70</f>
        <v>0.0025</v>
      </c>
      <c r="C70" s="66"/>
      <c r="D70" s="66"/>
      <c r="E70" s="66"/>
      <c r="F70" s="66"/>
      <c r="G70" s="66"/>
      <c r="H70" s="66"/>
      <c r="I70" s="66"/>
      <c r="J70" s="66"/>
      <c r="K70" s="66"/>
      <c r="L70" s="66"/>
      <c r="M70" s="66"/>
      <c r="N70" s="66"/>
      <c r="O70" s="66"/>
      <c r="P70" s="66"/>
      <c r="Q70" s="66"/>
      <c r="R70" s="66"/>
      <c r="S70" s="66"/>
      <c r="T70" s="66"/>
      <c r="U70" s="66"/>
      <c r="V70" s="66"/>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6"/>
      <c r="BH70" s="66"/>
      <c r="BI70" s="66"/>
    </row>
    <row r="71" s="67" customFormat="true" ht="21" hidden="false" customHeight="true" outlineLevel="0" collapsed="false">
      <c r="A71" s="49" t="str">
        <f aca="false">Base!A71</f>
        <v>      Deep oceans to deep oceans (b33)</v>
      </c>
      <c r="B71" s="53" t="n">
        <f aca="false">+Base!B71</f>
        <v>0.9996625</v>
      </c>
      <c r="C71" s="66"/>
      <c r="D71" s="66"/>
      <c r="E71" s="66"/>
      <c r="F71" s="66"/>
      <c r="G71" s="66"/>
      <c r="H71" s="66"/>
      <c r="I71" s="66"/>
      <c r="J71" s="66"/>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row>
    <row r="72" s="67" customFormat="true" ht="21" hidden="false" customHeight="true" outlineLevel="0" collapsed="false">
      <c r="A72" s="48" t="str">
        <f aca="false">Base!A72</f>
        <v>TEMPERATURE DATA</v>
      </c>
      <c r="B72" s="66"/>
      <c r="C72" s="66"/>
      <c r="D72" s="66"/>
      <c r="E72" s="66"/>
      <c r="F72" s="66"/>
      <c r="G72" s="66"/>
      <c r="H72" s="66"/>
      <c r="I72" s="66"/>
      <c r="J72" s="66"/>
      <c r="K72" s="66"/>
      <c r="L72" s="66"/>
      <c r="M72" s="66"/>
      <c r="N72" s="66"/>
      <c r="O72" s="66"/>
      <c r="P72" s="66"/>
      <c r="Q72" s="66"/>
      <c r="R72" s="66"/>
      <c r="S72" s="66"/>
      <c r="T72" s="66"/>
      <c r="U72" s="66"/>
      <c r="V72" s="66"/>
      <c r="W72" s="66"/>
      <c r="X72" s="66"/>
      <c r="Y72" s="66"/>
      <c r="Z72" s="66"/>
      <c r="AA72" s="66"/>
      <c r="AB72" s="66"/>
      <c r="AC72" s="66"/>
      <c r="AD72" s="66"/>
      <c r="AE72" s="66"/>
      <c r="AF72" s="66"/>
      <c r="AG72" s="66"/>
      <c r="AH72" s="66"/>
      <c r="AI72" s="66"/>
      <c r="AJ72" s="66"/>
      <c r="AK72" s="66"/>
      <c r="AL72" s="66"/>
      <c r="AM72" s="66"/>
      <c r="AN72" s="66"/>
      <c r="AO72" s="66"/>
      <c r="AP72" s="66"/>
      <c r="AQ72" s="66"/>
      <c r="AR72" s="66"/>
      <c r="AS72" s="66"/>
      <c r="AT72" s="66"/>
      <c r="AU72" s="66"/>
      <c r="AV72" s="66"/>
      <c r="AW72" s="66"/>
      <c r="AX72" s="66"/>
      <c r="AY72" s="66"/>
      <c r="AZ72" s="66"/>
      <c r="BA72" s="66"/>
      <c r="BB72" s="66"/>
      <c r="BC72" s="66"/>
      <c r="BD72" s="66"/>
      <c r="BE72" s="66"/>
      <c r="BF72" s="66"/>
      <c r="BG72" s="66"/>
      <c r="BH72" s="66"/>
      <c r="BI72" s="66"/>
    </row>
    <row r="73" s="67" customFormat="true" ht="21" hidden="false" customHeight="true" outlineLevel="0" collapsed="false">
      <c r="A73" s="49" t="str">
        <f aca="false">Base!A73</f>
        <v>Exogenous forcing (Watts per square meter)</v>
      </c>
      <c r="B73" s="53" t="n">
        <f aca="false">+Base!B73</f>
        <v>0.25</v>
      </c>
      <c r="C73" s="53" t="n">
        <f aca="false">+Base!C73</f>
        <v>0.275</v>
      </c>
      <c r="D73" s="53" t="n">
        <f aca="false">+Base!D73</f>
        <v>0.3</v>
      </c>
      <c r="E73" s="53" t="n">
        <f aca="false">+Base!E73</f>
        <v>0.325</v>
      </c>
      <c r="F73" s="53" t="n">
        <f aca="false">+Base!F73</f>
        <v>0.35</v>
      </c>
      <c r="G73" s="53" t="n">
        <f aca="false">+Base!G73</f>
        <v>0.375</v>
      </c>
      <c r="H73" s="53" t="n">
        <f aca="false">+Base!H73</f>
        <v>0.4</v>
      </c>
      <c r="I73" s="53" t="n">
        <f aca="false">+Base!I73</f>
        <v>0.425</v>
      </c>
      <c r="J73" s="53" t="n">
        <f aca="false">+Base!J73</f>
        <v>0.45</v>
      </c>
      <c r="K73" s="53" t="n">
        <f aca="false">+Base!K73</f>
        <v>0.475</v>
      </c>
      <c r="L73" s="53" t="n">
        <f aca="false">+Base!L73</f>
        <v>0.5</v>
      </c>
      <c r="M73" s="53" t="n">
        <f aca="false">+Base!M73</f>
        <v>0.525</v>
      </c>
      <c r="N73" s="53" t="n">
        <f aca="false">+Base!N73</f>
        <v>0.55</v>
      </c>
      <c r="O73" s="53" t="n">
        <f aca="false">+Base!O73</f>
        <v>0.575</v>
      </c>
      <c r="P73" s="53" t="n">
        <f aca="false">+Base!P73</f>
        <v>0.6</v>
      </c>
      <c r="Q73" s="53" t="n">
        <f aca="false">+Base!Q73</f>
        <v>0.625</v>
      </c>
      <c r="R73" s="53" t="n">
        <f aca="false">+Base!R73</f>
        <v>0.65</v>
      </c>
      <c r="S73" s="53" t="n">
        <f aca="false">+Base!S73</f>
        <v>0.675</v>
      </c>
      <c r="T73" s="53" t="n">
        <f aca="false">+Base!T73</f>
        <v>0.7</v>
      </c>
      <c r="U73" s="53" t="n">
        <f aca="false">+Base!U73</f>
        <v>0.7</v>
      </c>
      <c r="V73" s="53" t="n">
        <f aca="false">+Base!V73</f>
        <v>0.7</v>
      </c>
      <c r="W73" s="53" t="n">
        <f aca="false">+Base!W73</f>
        <v>0.7</v>
      </c>
      <c r="X73" s="53" t="n">
        <f aca="false">+Base!X73</f>
        <v>0.7</v>
      </c>
      <c r="Y73" s="53" t="n">
        <f aca="false">+Base!Y73</f>
        <v>0.7</v>
      </c>
      <c r="Z73" s="53" t="n">
        <f aca="false">+Base!Z73</f>
        <v>0.7</v>
      </c>
      <c r="AA73" s="53" t="n">
        <f aca="false">+Base!AA73</f>
        <v>0.7</v>
      </c>
      <c r="AB73" s="53" t="n">
        <f aca="false">+Base!AB73</f>
        <v>0.7</v>
      </c>
      <c r="AC73" s="53" t="n">
        <f aca="false">+Base!AC73</f>
        <v>0.7</v>
      </c>
      <c r="AD73" s="53" t="n">
        <f aca="false">+Base!AD73</f>
        <v>0.7</v>
      </c>
      <c r="AE73" s="53" t="n">
        <f aca="false">+Base!AE73</f>
        <v>0.7</v>
      </c>
      <c r="AF73" s="53" t="n">
        <f aca="false">+Base!AF73</f>
        <v>0.7</v>
      </c>
      <c r="AG73" s="53" t="n">
        <f aca="false">+Base!AG73</f>
        <v>0.7</v>
      </c>
      <c r="AH73" s="53" t="n">
        <f aca="false">+Base!AH73</f>
        <v>0.7</v>
      </c>
      <c r="AI73" s="53" t="n">
        <f aca="false">+Base!AI73</f>
        <v>0.7</v>
      </c>
      <c r="AJ73" s="53" t="n">
        <f aca="false">+Base!AJ73</f>
        <v>0.7</v>
      </c>
      <c r="AK73" s="53" t="n">
        <f aca="false">+Base!AK73</f>
        <v>0.7</v>
      </c>
      <c r="AL73" s="53" t="n">
        <f aca="false">+Base!AL73</f>
        <v>0.7</v>
      </c>
      <c r="AM73" s="53" t="n">
        <f aca="false">+Base!AM73</f>
        <v>0.7</v>
      </c>
      <c r="AN73" s="53" t="n">
        <f aca="false">+Base!AN73</f>
        <v>0.7</v>
      </c>
      <c r="AO73" s="53" t="n">
        <f aca="false">+Base!AO73</f>
        <v>0.7</v>
      </c>
      <c r="AP73" s="53" t="n">
        <f aca="false">+Base!AP73</f>
        <v>0.7</v>
      </c>
      <c r="AQ73" s="53" t="n">
        <f aca="false">+Base!AQ73</f>
        <v>0.7</v>
      </c>
      <c r="AR73" s="53" t="n">
        <f aca="false">+Base!AR73</f>
        <v>0.7</v>
      </c>
      <c r="AS73" s="53" t="n">
        <f aca="false">+Base!AS73</f>
        <v>0.7</v>
      </c>
      <c r="AT73" s="53" t="n">
        <f aca="false">+Base!AT73</f>
        <v>0.7</v>
      </c>
      <c r="AU73" s="53" t="n">
        <f aca="false">+Base!AU73</f>
        <v>0.7</v>
      </c>
      <c r="AV73" s="53" t="n">
        <f aca="false">+Base!AV73</f>
        <v>0.7</v>
      </c>
      <c r="AW73" s="53" t="n">
        <f aca="false">+Base!AW73</f>
        <v>0.7</v>
      </c>
      <c r="AX73" s="53" t="n">
        <f aca="false">+Base!AX73</f>
        <v>0.7</v>
      </c>
      <c r="AY73" s="53" t="n">
        <f aca="false">+Base!AY73</f>
        <v>0.7</v>
      </c>
      <c r="AZ73" s="53" t="n">
        <f aca="false">+Base!AZ73</f>
        <v>0.7</v>
      </c>
      <c r="BA73" s="53" t="n">
        <f aca="false">+Base!BA73</f>
        <v>0.7</v>
      </c>
      <c r="BB73" s="53" t="n">
        <f aca="false">+Base!BB73</f>
        <v>0.7</v>
      </c>
      <c r="BC73" s="53" t="n">
        <f aca="false">+Base!BC73</f>
        <v>0.7</v>
      </c>
      <c r="BD73" s="53" t="n">
        <f aca="false">+Base!BD73</f>
        <v>0.7</v>
      </c>
      <c r="BE73" s="53" t="n">
        <f aca="false">+Base!BE73</f>
        <v>0.7</v>
      </c>
      <c r="BF73" s="53" t="n">
        <f aca="false">+Base!BF73</f>
        <v>0.7</v>
      </c>
      <c r="BG73" s="53" t="n">
        <f aca="false">+Base!BG73</f>
        <v>0.7</v>
      </c>
      <c r="BH73" s="53" t="n">
        <f aca="false">+Base!BH73</f>
        <v>0.7</v>
      </c>
      <c r="BI73" s="53" t="n">
        <f aca="false">+Base!BI73</f>
        <v>0.7</v>
      </c>
      <c r="BJ73" s="72"/>
      <c r="BK73" s="72"/>
      <c r="BL73" s="72"/>
      <c r="BM73" s="72"/>
      <c r="BN73" s="72"/>
      <c r="BO73" s="72"/>
      <c r="BP73" s="72"/>
      <c r="BQ73" s="72"/>
      <c r="BR73" s="72"/>
      <c r="BS73" s="72"/>
      <c r="BT73" s="72"/>
      <c r="BU73" s="72"/>
      <c r="BV73" s="72"/>
      <c r="BW73" s="72"/>
      <c r="BX73" s="72"/>
      <c r="BY73" s="72"/>
      <c r="BZ73" s="72"/>
      <c r="CA73" s="72"/>
      <c r="CB73" s="72"/>
      <c r="CC73" s="72"/>
      <c r="CD73" s="72"/>
      <c r="CE73" s="72"/>
      <c r="CF73" s="72"/>
      <c r="CG73" s="72"/>
      <c r="CH73" s="72"/>
      <c r="CI73" s="72"/>
      <c r="CJ73" s="72"/>
      <c r="CK73" s="72"/>
      <c r="CL73" s="72"/>
      <c r="CM73" s="72"/>
      <c r="CN73" s="72"/>
      <c r="CO73" s="72"/>
      <c r="CP73" s="72"/>
      <c r="CQ73" s="72"/>
      <c r="CR73" s="72"/>
      <c r="CS73" s="72"/>
      <c r="CT73" s="72"/>
      <c r="CU73" s="72"/>
      <c r="CV73" s="72"/>
      <c r="CW73" s="72"/>
      <c r="CX73" s="72"/>
      <c r="CY73" s="72"/>
      <c r="CZ73" s="72"/>
      <c r="DA73" s="72"/>
      <c r="DB73" s="72"/>
      <c r="DC73" s="72"/>
      <c r="DD73" s="72"/>
      <c r="DE73" s="72"/>
      <c r="DF73" s="72"/>
      <c r="DG73" s="72"/>
      <c r="DH73" s="72"/>
      <c r="DI73" s="72"/>
      <c r="DJ73" s="72"/>
      <c r="DK73" s="72"/>
      <c r="DL73" s="72"/>
      <c r="DM73" s="72"/>
      <c r="DN73" s="72"/>
      <c r="DO73" s="72"/>
      <c r="DP73" s="72"/>
      <c r="DQ73" s="72"/>
      <c r="DR73" s="72"/>
      <c r="DS73" s="72"/>
      <c r="DT73" s="72"/>
    </row>
    <row r="74" s="67" customFormat="true" ht="21" hidden="false" customHeight="true" outlineLevel="0" collapsed="false">
      <c r="A74" s="49" t="str">
        <f aca="false">Base!A74</f>
        <v>2010 forcings, non-CO2 GHG and influences</v>
      </c>
      <c r="B74" s="53" t="n">
        <f aca="false">+Base!B74</f>
        <v>0.25</v>
      </c>
      <c r="C74" s="66"/>
      <c r="D74" s="66"/>
      <c r="E74" s="66"/>
      <c r="F74" s="66"/>
      <c r="G74" s="66"/>
      <c r="H74" s="66"/>
      <c r="I74" s="66"/>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row>
    <row r="75" s="67" customFormat="true" ht="21" hidden="false" customHeight="true" outlineLevel="0" collapsed="false">
      <c r="A75" s="49" t="str">
        <f aca="false">Base!A75</f>
        <v>2100 forcings, non-CO2 GHG and influences</v>
      </c>
      <c r="B75" s="53" t="n">
        <f aca="false">+Base!B75</f>
        <v>0.7</v>
      </c>
      <c r="C75" s="66"/>
      <c r="D75" s="66"/>
      <c r="E75" s="66"/>
      <c r="F75" s="66"/>
      <c r="G75" s="66"/>
      <c r="H75" s="66"/>
      <c r="I75" s="66"/>
      <c r="J75" s="66"/>
      <c r="K75" s="66"/>
      <c r="L75" s="66"/>
      <c r="M75" s="66"/>
      <c r="N75" s="66"/>
      <c r="O75" s="66"/>
      <c r="P75" s="66"/>
      <c r="Q75" s="66"/>
      <c r="R75" s="66"/>
      <c r="S75" s="66"/>
      <c r="T75" s="66"/>
      <c r="U75" s="66"/>
      <c r="V75" s="66"/>
      <c r="W75" s="66"/>
      <c r="X75" s="66"/>
      <c r="Y75" s="66"/>
      <c r="Z75" s="66"/>
      <c r="AA75" s="66"/>
      <c r="AB75" s="66"/>
      <c r="AC75" s="66"/>
      <c r="AD75" s="66"/>
      <c r="AE75" s="66"/>
      <c r="AF75" s="66"/>
      <c r="AG75" s="66"/>
      <c r="AH75" s="66"/>
      <c r="AI75" s="66"/>
      <c r="AJ75" s="66"/>
      <c r="AK75" s="66"/>
      <c r="AL75" s="66"/>
      <c r="AM75" s="66"/>
      <c r="AN75" s="66"/>
      <c r="AO75" s="66"/>
      <c r="AP75" s="66"/>
      <c r="AQ75" s="66"/>
      <c r="AR75" s="66"/>
      <c r="AS75" s="66"/>
      <c r="AT75" s="66"/>
      <c r="AU75" s="66"/>
      <c r="AV75" s="66"/>
      <c r="AW75" s="66"/>
      <c r="AX75" s="66"/>
      <c r="AY75" s="66"/>
      <c r="AZ75" s="66"/>
      <c r="BA75" s="66"/>
      <c r="BB75" s="66"/>
      <c r="BC75" s="66"/>
      <c r="BD75" s="66"/>
      <c r="BE75" s="66"/>
      <c r="BF75" s="66"/>
      <c r="BG75" s="66"/>
      <c r="BH75" s="66"/>
      <c r="BI75" s="66"/>
    </row>
    <row r="76" s="67" customFormat="true" ht="21" hidden="false" customHeight="true" outlineLevel="0" collapsed="false">
      <c r="A76" s="49" t="str">
        <f aca="false">Base!A76</f>
        <v>Initial temperature (2008-2011)</v>
      </c>
      <c r="B76" s="53" t="n">
        <f aca="false">+Base!B76</f>
        <v>0.8</v>
      </c>
      <c r="C76" s="66"/>
      <c r="D76" s="66"/>
      <c r="E76" s="66"/>
      <c r="F76" s="66"/>
      <c r="G76" s="66"/>
      <c r="H76" s="66"/>
      <c r="I76" s="66"/>
      <c r="J76" s="66"/>
      <c r="K76" s="66"/>
      <c r="L76" s="66"/>
      <c r="M76" s="66"/>
      <c r="N76" s="66"/>
      <c r="O76" s="66"/>
      <c r="P76" s="66"/>
      <c r="Q76" s="66"/>
      <c r="R76" s="66"/>
      <c r="S76" s="66"/>
      <c r="T76" s="66"/>
      <c r="U76" s="66"/>
      <c r="V76" s="66"/>
      <c r="W76" s="66"/>
      <c r="X76" s="66"/>
      <c r="Y76" s="66"/>
      <c r="Z76" s="66"/>
      <c r="AA76" s="66"/>
      <c r="AB76" s="66"/>
      <c r="AC76" s="66"/>
      <c r="AD76" s="66"/>
      <c r="AE76" s="66"/>
      <c r="AF76" s="66"/>
      <c r="AG76" s="66"/>
      <c r="AH76" s="66"/>
      <c r="AI76" s="66"/>
      <c r="AJ76" s="66"/>
      <c r="AK76" s="66"/>
      <c r="AL76" s="66"/>
      <c r="AM76" s="66"/>
      <c r="AN76" s="66"/>
      <c r="AO76" s="66"/>
      <c r="AP76" s="66"/>
      <c r="AQ76" s="66"/>
      <c r="AR76" s="66"/>
      <c r="AS76" s="66"/>
      <c r="AT76" s="66"/>
      <c r="AU76" s="66"/>
      <c r="AV76" s="66"/>
      <c r="AW76" s="66"/>
      <c r="AX76" s="66"/>
      <c r="AY76" s="66"/>
      <c r="AZ76" s="66"/>
      <c r="BA76" s="66"/>
      <c r="BB76" s="66"/>
      <c r="BC76" s="66"/>
      <c r="BD76" s="66"/>
      <c r="BE76" s="66"/>
      <c r="BF76" s="66"/>
      <c r="BG76" s="66"/>
      <c r="BH76" s="66"/>
      <c r="BI76" s="66"/>
    </row>
    <row r="77" s="67" customFormat="true" ht="21" hidden="false" customHeight="true" outlineLevel="0" collapsed="false">
      <c r="A77" s="49" t="str">
        <f aca="false">Base!A77</f>
        <v>Initial temperature of deep oceans (deg. C above 1900)</v>
      </c>
      <c r="B77" s="53" t="n">
        <f aca="false">+Base!B77</f>
        <v>0.0068</v>
      </c>
      <c r="C77" s="66"/>
      <c r="D77" s="66"/>
      <c r="E77" s="66"/>
      <c r="F77" s="66"/>
      <c r="G77" s="66"/>
      <c r="H77" s="66"/>
      <c r="I77" s="66"/>
      <c r="J77" s="66"/>
      <c r="K77" s="66"/>
      <c r="L77" s="66"/>
      <c r="M77" s="66"/>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6"/>
      <c r="BH77" s="66"/>
      <c r="BI77" s="66"/>
    </row>
    <row r="78" s="67" customFormat="true" ht="21" hidden="false" customHeight="true" outlineLevel="0" collapsed="false">
      <c r="A78" s="48" t="str">
        <f aca="false">Base!A78</f>
        <v>CLIMATE MODEL PARAMETERS</v>
      </c>
      <c r="B78" s="66"/>
      <c r="C78" s="66"/>
      <c r="D78" s="66"/>
      <c r="E78" s="66"/>
      <c r="F78" s="66"/>
      <c r="G78" s="66"/>
      <c r="H78" s="66"/>
      <c r="I78" s="66"/>
      <c r="J78" s="66"/>
      <c r="K78" s="66"/>
      <c r="L78" s="66"/>
      <c r="M78" s="66"/>
      <c r="N78" s="66"/>
      <c r="O78" s="66"/>
      <c r="P78" s="66"/>
      <c r="Q78" s="66"/>
      <c r="R78" s="66"/>
      <c r="S78" s="66"/>
      <c r="T78" s="66"/>
      <c r="U78" s="66"/>
      <c r="V78" s="66"/>
      <c r="W78" s="66"/>
      <c r="X78" s="66"/>
      <c r="Y78" s="66"/>
      <c r="Z78" s="66"/>
      <c r="AA78" s="66"/>
      <c r="AB78" s="66"/>
      <c r="AC78" s="66"/>
      <c r="AD78" s="66"/>
      <c r="AE78" s="66"/>
      <c r="AF78" s="66"/>
      <c r="AG78" s="66"/>
      <c r="AH78" s="66"/>
      <c r="AI78" s="66"/>
      <c r="AJ78" s="66"/>
      <c r="AK78" s="66"/>
      <c r="AL78" s="66"/>
      <c r="AM78" s="66"/>
      <c r="AN78" s="66"/>
      <c r="AO78" s="66"/>
      <c r="AP78" s="66"/>
      <c r="AQ78" s="66"/>
      <c r="AR78" s="66"/>
      <c r="AS78" s="66"/>
      <c r="AT78" s="66"/>
      <c r="AU78" s="66"/>
      <c r="AV78" s="66"/>
      <c r="AW78" s="66"/>
      <c r="AX78" s="66"/>
      <c r="AY78" s="66"/>
      <c r="AZ78" s="66"/>
      <c r="BA78" s="66"/>
      <c r="BB78" s="66"/>
      <c r="BC78" s="66"/>
      <c r="BD78" s="66"/>
      <c r="BE78" s="66"/>
      <c r="BF78" s="66"/>
      <c r="BG78" s="66"/>
      <c r="BH78" s="66"/>
      <c r="BI78" s="66"/>
    </row>
    <row r="79" s="67" customFormat="true" ht="21" hidden="false" customHeight="true" outlineLevel="0" collapsed="false">
      <c r="A79" s="49" t="str">
        <f aca="false">Base!A79</f>
        <v>Equilibrium temperature increase for CO2 doubling</v>
      </c>
      <c r="B79" s="53" t="n">
        <f aca="false">+Base!B79</f>
        <v>2.9</v>
      </c>
      <c r="C79" s="66"/>
      <c r="D79" s="66"/>
      <c r="E79" s="66"/>
      <c r="F79" s="66"/>
      <c r="G79" s="66"/>
      <c r="H79" s="66"/>
      <c r="I79" s="66"/>
      <c r="J79" s="66"/>
      <c r="K79" s="66"/>
      <c r="L79" s="66"/>
      <c r="M79" s="66"/>
      <c r="N79" s="66"/>
      <c r="O79" s="66"/>
      <c r="P79" s="66"/>
      <c r="Q79" s="66"/>
      <c r="R79" s="66"/>
      <c r="S79" s="66"/>
      <c r="T79" s="66"/>
      <c r="U79" s="66"/>
      <c r="V79" s="66"/>
      <c r="W79" s="66"/>
      <c r="X79" s="66"/>
      <c r="Y79" s="66"/>
      <c r="Z79" s="66"/>
      <c r="AA79" s="66"/>
      <c r="AB79" s="66"/>
      <c r="AC79" s="66"/>
      <c r="AD79" s="66"/>
      <c r="AE79" s="66"/>
      <c r="AF79" s="66"/>
      <c r="AG79" s="66"/>
      <c r="AH79" s="66"/>
      <c r="AI79" s="66"/>
      <c r="AJ79" s="66"/>
      <c r="AK79" s="66"/>
      <c r="AL79" s="66"/>
      <c r="AM79" s="66"/>
      <c r="AN79" s="66"/>
      <c r="AO79" s="66"/>
      <c r="AP79" s="66"/>
      <c r="AQ79" s="66"/>
      <c r="AR79" s="66"/>
      <c r="AS79" s="66"/>
      <c r="AT79" s="66"/>
      <c r="AU79" s="66"/>
      <c r="AV79" s="66"/>
      <c r="AW79" s="66"/>
      <c r="AX79" s="66"/>
      <c r="AY79" s="66"/>
      <c r="AZ79" s="66"/>
      <c r="BA79" s="66"/>
      <c r="BB79" s="66"/>
      <c r="BC79" s="66"/>
      <c r="BD79" s="66"/>
      <c r="BE79" s="66"/>
      <c r="BF79" s="66"/>
      <c r="BG79" s="66"/>
      <c r="BH79" s="66"/>
      <c r="BI79" s="66"/>
    </row>
    <row r="80" s="67" customFormat="true" ht="21" hidden="false" customHeight="true" outlineLevel="0" collapsed="false">
      <c r="A80" s="49" t="str">
        <f aca="false">Base!A80</f>
        <v>Forcings at CO2 doubling (W/m2)</v>
      </c>
      <c r="B80" s="53" t="n">
        <f aca="false">+Base!B80</f>
        <v>3.8</v>
      </c>
      <c r="C80" s="66"/>
      <c r="D80" s="66"/>
      <c r="E80" s="66"/>
      <c r="F80" s="66"/>
      <c r="G80" s="66"/>
      <c r="H80" s="66"/>
      <c r="I80" s="66"/>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row>
    <row r="81" s="67" customFormat="true" ht="21" hidden="false" customHeight="true" outlineLevel="0" collapsed="false">
      <c r="A81" s="48" t="str">
        <f aca="false">Base!A81</f>
        <v>CLIMATE MODULE TRANSITION PARAMETERS (per 5 years)</v>
      </c>
      <c r="B81" s="66"/>
      <c r="C81" s="66"/>
      <c r="D81" s="66"/>
      <c r="E81" s="66"/>
      <c r="F81" s="66"/>
      <c r="G81" s="66"/>
      <c r="H81" s="66"/>
      <c r="I81" s="66"/>
      <c r="J81" s="66"/>
      <c r="K81" s="66"/>
      <c r="L81" s="66"/>
      <c r="M81" s="66"/>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c r="AY81" s="66"/>
      <c r="AZ81" s="66"/>
      <c r="BA81" s="66"/>
      <c r="BB81" s="66"/>
      <c r="BC81" s="66"/>
      <c r="BD81" s="66"/>
      <c r="BE81" s="66"/>
      <c r="BF81" s="66"/>
      <c r="BG81" s="66"/>
      <c r="BH81" s="66"/>
      <c r="BI81" s="66"/>
    </row>
    <row r="82" s="67" customFormat="true" ht="21" hidden="false" customHeight="true" outlineLevel="0" collapsed="false">
      <c r="A82" s="49" t="str">
        <f aca="false">Base!A82</f>
        <v>Speed of adjustment parameter for atmospheric temperature (c1)</v>
      </c>
      <c r="B82" s="53" t="n">
        <f aca="false">+Base!B82</f>
        <v>0.098</v>
      </c>
      <c r="C82" s="66"/>
      <c r="D82" s="66"/>
      <c r="E82" s="66"/>
      <c r="F82" s="66"/>
      <c r="G82" s="66"/>
      <c r="H82" s="66"/>
      <c r="I82" s="66"/>
      <c r="J82" s="66"/>
      <c r="K82" s="66"/>
      <c r="L82" s="66"/>
      <c r="M82" s="66"/>
      <c r="N82" s="66"/>
      <c r="O82" s="66"/>
      <c r="P82" s="66"/>
      <c r="Q82" s="66"/>
      <c r="R82" s="66"/>
      <c r="S82" s="66"/>
      <c r="T82" s="66"/>
      <c r="U82" s="66"/>
      <c r="V82" s="66"/>
      <c r="W82" s="66"/>
      <c r="X82" s="66"/>
      <c r="Y82" s="66"/>
      <c r="Z82" s="66"/>
      <c r="AA82" s="66"/>
      <c r="AB82" s="66"/>
      <c r="AC82" s="66"/>
      <c r="AD82" s="66"/>
      <c r="AE82" s="66"/>
      <c r="AF82" s="66"/>
      <c r="AG82" s="66"/>
      <c r="AH82" s="66"/>
      <c r="AI82" s="66"/>
      <c r="AJ82" s="66"/>
      <c r="AK82" s="66"/>
      <c r="AL82" s="66"/>
      <c r="AM82" s="66"/>
      <c r="AN82" s="66"/>
      <c r="AO82" s="66"/>
      <c r="AP82" s="66"/>
      <c r="AQ82" s="66"/>
      <c r="AR82" s="66"/>
      <c r="AS82" s="66"/>
      <c r="AT82" s="66"/>
      <c r="AU82" s="66"/>
      <c r="AV82" s="66"/>
      <c r="AW82" s="66"/>
      <c r="AX82" s="66"/>
      <c r="AY82" s="66"/>
      <c r="AZ82" s="66"/>
      <c r="BA82" s="66"/>
      <c r="BB82" s="66"/>
      <c r="BC82" s="66"/>
      <c r="BD82" s="66"/>
      <c r="BE82" s="66"/>
      <c r="BF82" s="66"/>
      <c r="BG82" s="66"/>
      <c r="BH82" s="66"/>
      <c r="BI82" s="66"/>
    </row>
    <row r="83" s="67" customFormat="true" ht="21" hidden="false" customHeight="true" outlineLevel="0" collapsed="false">
      <c r="A83" s="49" t="str">
        <f aca="false">Base!A83</f>
        <v>Coefficient of heat loss from atmosphere to oceans (c3)</v>
      </c>
      <c r="B83" s="53" t="n">
        <f aca="false">+Base!B83</f>
        <v>0.088</v>
      </c>
      <c r="C83" s="66"/>
      <c r="D83" s="66"/>
      <c r="E83" s="66"/>
      <c r="F83" s="66"/>
      <c r="G83" s="66"/>
      <c r="H83" s="66"/>
      <c r="I83" s="66"/>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row>
    <row r="84" s="67" customFormat="true" ht="21" hidden="false" customHeight="true" outlineLevel="0" collapsed="false">
      <c r="A84" s="49" t="str">
        <f aca="false">Base!A84</f>
        <v>Coefficient of heat gain by deep oceans (c4)</v>
      </c>
      <c r="B84" s="53" t="n">
        <f aca="false">+Base!B84</f>
        <v>0.025</v>
      </c>
      <c r="C84" s="66"/>
      <c r="D84" s="66"/>
      <c r="E84" s="66"/>
      <c r="F84" s="66"/>
      <c r="G84" s="66"/>
      <c r="H84" s="66"/>
      <c r="I84" s="66"/>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c r="AY84" s="66"/>
      <c r="AZ84" s="66"/>
      <c r="BA84" s="66"/>
      <c r="BB84" s="66"/>
      <c r="BC84" s="66"/>
      <c r="BD84" s="66"/>
      <c r="BE84" s="66"/>
      <c r="BF84" s="66"/>
      <c r="BG84" s="66"/>
      <c r="BH84" s="66"/>
      <c r="BI84" s="66"/>
    </row>
    <row r="85" s="64" customFormat="true" ht="45.75" hidden="false" customHeight="false" outlineLevel="0" collapsed="false">
      <c r="A85" s="46" t="str">
        <f aca="false">Base!A85</f>
        <v>Global Environmental Variables</v>
      </c>
      <c r="B85" s="63"/>
      <c r="C85" s="63"/>
      <c r="D85" s="63"/>
      <c r="E85" s="63"/>
      <c r="F85" s="63"/>
      <c r="G85" s="63"/>
      <c r="H85" s="63"/>
      <c r="I85" s="63"/>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s="63"/>
      <c r="AN85" s="63"/>
      <c r="AO85" s="63"/>
      <c r="AP85" s="63"/>
      <c r="AQ85" s="63"/>
      <c r="AR85" s="63"/>
      <c r="AS85" s="63"/>
      <c r="AT85" s="63"/>
      <c r="AU85" s="63"/>
      <c r="AV85" s="63"/>
      <c r="AW85" s="63"/>
      <c r="AX85" s="63"/>
      <c r="AY85" s="63"/>
      <c r="AZ85" s="63"/>
      <c r="BA85" s="63"/>
      <c r="BB85" s="63"/>
      <c r="BC85" s="63"/>
      <c r="BD85" s="63"/>
      <c r="BE85" s="63"/>
      <c r="BF85" s="63"/>
      <c r="BG85" s="63"/>
      <c r="BH85" s="63"/>
      <c r="BI85" s="63"/>
    </row>
    <row r="86" s="67" customFormat="true" ht="21" hidden="false" customHeight="false" outlineLevel="0" collapsed="false">
      <c r="A86" s="73" t="str">
        <f aca="false">Base!A86</f>
        <v>CARBON CYCLE (beginning of period)</v>
      </c>
      <c r="B86" s="69"/>
      <c r="C86" s="69"/>
      <c r="D86" s="69"/>
      <c r="E86" s="69"/>
      <c r="F86" s="69"/>
      <c r="G86" s="69"/>
      <c r="H86" s="69"/>
      <c r="I86" s="69"/>
      <c r="J86" s="69"/>
      <c r="K86" s="69"/>
      <c r="L86" s="69"/>
      <c r="M86" s="69"/>
      <c r="N86" s="69"/>
      <c r="O86" s="69"/>
      <c r="P86" s="69"/>
      <c r="Q86" s="69"/>
      <c r="R86" s="69"/>
      <c r="S86" s="69"/>
      <c r="T86" s="69"/>
      <c r="U86" s="69"/>
      <c r="V86" s="69"/>
      <c r="W86" s="69"/>
      <c r="X86" s="69"/>
      <c r="Y86" s="69"/>
      <c r="Z86" s="69"/>
      <c r="AA86" s="69"/>
      <c r="AB86" s="69"/>
      <c r="AC86" s="69"/>
      <c r="AD86" s="69"/>
      <c r="AE86" s="69"/>
      <c r="AF86" s="69"/>
      <c r="AG86" s="69"/>
      <c r="AH86" s="69"/>
      <c r="AI86" s="69"/>
      <c r="AJ86" s="69"/>
      <c r="AK86" s="69"/>
      <c r="AL86" s="69"/>
      <c r="AM86" s="69"/>
      <c r="AN86" s="69"/>
      <c r="AO86" s="69"/>
      <c r="AP86" s="69"/>
      <c r="AQ86" s="69"/>
      <c r="AR86" s="69"/>
      <c r="AS86" s="69"/>
      <c r="AT86" s="69"/>
      <c r="AU86" s="69"/>
      <c r="AV86" s="69"/>
      <c r="AW86" s="69"/>
      <c r="AX86" s="69"/>
      <c r="AY86" s="69"/>
      <c r="AZ86" s="69"/>
      <c r="BA86" s="69"/>
      <c r="BB86" s="69"/>
      <c r="BC86" s="69"/>
      <c r="BD86" s="69"/>
      <c r="BE86" s="69"/>
      <c r="BF86" s="69"/>
      <c r="BG86" s="69"/>
      <c r="BH86" s="69"/>
      <c r="BI86" s="69"/>
    </row>
    <row r="87" s="67" customFormat="true" ht="17.25" hidden="false" customHeight="false" outlineLevel="0" collapsed="false">
      <c r="A87" s="49" t="str">
        <f aca="false">Base!A87</f>
        <v>Atmospheric concentration of carbon (GTC)</v>
      </c>
      <c r="B87" s="69" t="n">
        <f aca="false">+Base!B60</f>
        <v>830.4</v>
      </c>
      <c r="C87" s="69" t="n">
        <f aca="false">Base!$B65*B87+Base!$B66*B89+B112*5/3.666</f>
        <v>866.117386032617</v>
      </c>
      <c r="D87" s="69" t="n">
        <f aca="false">Base!$B65*C87+Base!$B66*C89+C112*5/3.666</f>
        <v>895.054280666493</v>
      </c>
      <c r="E87" s="69" t="n">
        <f aca="false">Base!$B65*D87+Base!$B66*D89+D112*5/3.666</f>
        <v>924.942732894749</v>
      </c>
      <c r="F87" s="69" t="n">
        <f aca="false">Base!$B65*E87+Base!$B66*E89+E112*5/3.666</f>
        <v>955.571383762549</v>
      </c>
      <c r="G87" s="69" t="n">
        <f aca="false">Base!$B65*F87+Base!$B66*F89+F112*5/3.666</f>
        <v>986.606135400173</v>
      </c>
      <c r="H87" s="69" t="n">
        <f aca="false">Base!$B65*G87+Base!$B66*G89+G112*5/3.666</f>
        <v>1017.61731146308</v>
      </c>
      <c r="I87" s="69" t="n">
        <f aca="false">Base!$B65*H87+Base!$B66*H89+H112*5/3.666</f>
        <v>1048.10339509377</v>
      </c>
      <c r="J87" s="69" t="n">
        <f aca="false">Base!$B65*I87+Base!$B66*I89+I112*5/3.666</f>
        <v>1077.51175442858</v>
      </c>
      <c r="K87" s="69" t="n">
        <f aca="false">Base!$B65*J87+Base!$B66*J89+J112*5/3.666</f>
        <v>1105.25675446519</v>
      </c>
      <c r="L87" s="69" t="n">
        <f aca="false">Base!$B65*K87+Base!$B66*K89+K112*5/3.666</f>
        <v>1130.73560484532</v>
      </c>
      <c r="M87" s="69" t="n">
        <f aca="false">Base!$B65*L87+Base!$B66*L89+L112*5/3.666</f>
        <v>1153.34222877901</v>
      </c>
      <c r="N87" s="69" t="n">
        <f aca="false">Base!$B65*M87+Base!$B66*M89+M112*5/3.666</f>
        <v>1172.47937476785</v>
      </c>
      <c r="O87" s="69" t="n">
        <f aca="false">Base!$B65*N87+Base!$B66*N89+N112*5/3.666</f>
        <v>1187.56913807145</v>
      </c>
      <c r="P87" s="69" t="n">
        <f aca="false">Base!$B65*O87+Base!$B66*O89+O112*5/3.666</f>
        <v>1198.06201612923</v>
      </c>
      <c r="Q87" s="69" t="n">
        <f aca="false">Base!$B65*P87+Base!$B66*P89+P112*5/3.666</f>
        <v>1203.44459854759</v>
      </c>
      <c r="R87" s="69" t="n">
        <f aca="false">Base!$B65*Q87+Base!$B66*Q89+Q112*5/3.666</f>
        <v>1203.24597873227</v>
      </c>
      <c r="S87" s="69" t="n">
        <f aca="false">Base!$B65*R87+Base!$B66*R89+R112*5/3.666</f>
        <v>1197.04299580904</v>
      </c>
      <c r="T87" s="69" t="n">
        <f aca="false">Base!$B65*S87+Base!$B66*S89+S112*5/3.666</f>
        <v>1184.46447114065</v>
      </c>
      <c r="U87" s="69" t="n">
        <f aca="false">Base!$B65*T87+Base!$B66*T89+T112*5/3.666</f>
        <v>1165.19475002935</v>
      </c>
      <c r="V87" s="69" t="n">
        <f aca="false">Base!$B65*U87+Base!$B66*U89+U112*5/3.666</f>
        <v>1140.52824512852</v>
      </c>
      <c r="W87" s="69" t="n">
        <f aca="false">Base!$B65*V87+Base!$B66*V89+V112*5/3.666</f>
        <v>1118.90255993785</v>
      </c>
      <c r="X87" s="69" t="n">
        <f aca="false">Base!$B65*W87+Base!$B66*W89+W112*5/3.666</f>
        <v>1099.93346241224</v>
      </c>
      <c r="Y87" s="69" t="n">
        <f aca="false">Base!$B65*X87+Base!$B66*X89+X112*5/3.666</f>
        <v>1083.28513947483</v>
      </c>
      <c r="Z87" s="69" t="n">
        <f aca="false">Base!$B65*Y87+Base!$B66*Y89+Y112*5/3.666</f>
        <v>1068.66412628064</v>
      </c>
      <c r="AA87" s="69" t="n">
        <f aca="false">Base!$B65*Z87+Base!$B66*Z89+Z112*5/3.666</f>
        <v>1055.81399040801</v>
      </c>
      <c r="AB87" s="69" t="n">
        <f aca="false">Base!$B65*AA87+Base!$B66*AA89+AA112*5/3.666</f>
        <v>1044.51067835905</v>
      </c>
      <c r="AC87" s="69" t="n">
        <f aca="false">Base!$B65*AB87+Base!$B66*AB89+AB112*5/3.666</f>
        <v>1034.55844285568</v>
      </c>
      <c r="AD87" s="69" t="n">
        <f aca="false">Base!$B65*AC87+Base!$B66*AC89+AC112*5/3.666</f>
        <v>1025.78627924499</v>
      </c>
      <c r="AE87" s="69" t="n">
        <f aca="false">Base!$B65*AD87+Base!$B66*AD89+AD112*5/3.666</f>
        <v>1018.04480801245</v>
      </c>
      <c r="AF87" s="69" t="n">
        <f aca="false">Base!$B65*AE87+Base!$B66*AE89+AE112*5/3.666</f>
        <v>969.979835091003</v>
      </c>
      <c r="AG87" s="69" t="n">
        <f aca="false">Base!$B65*AF87+Base!$B66*AF89+AF112*5/3.666</f>
        <v>925.996223997464</v>
      </c>
      <c r="AH87" s="69" t="n">
        <f aca="false">Base!$B65*AG87+Base!$B66*AG89+AG112*5/3.666</f>
        <v>885.607810117938</v>
      </c>
      <c r="AI87" s="69" t="n">
        <f aca="false">Base!$B65*AH87+Base!$B66*AH89+AH112*5/3.666</f>
        <v>848.393266740603</v>
      </c>
      <c r="AJ87" s="69" t="n">
        <f aca="false">Base!$B65*AI87+Base!$B66*AI89+AI112*5/3.666</f>
        <v>813.987455163049</v>
      </c>
      <c r="AK87" s="69" t="n">
        <f aca="false">Base!$B65*AJ87+Base!$B66*AJ89+AJ112*5/3.666</f>
        <v>782.07391843927</v>
      </c>
      <c r="AL87" s="69" t="n">
        <f aca="false">Base!$B65*AK87+Base!$B66*AK89+AK112*5/3.666</f>
        <v>752.37835055754</v>
      </c>
      <c r="AM87" s="69" t="n">
        <f aca="false">Base!$B65*AL87+Base!$B66*AL89+AL112*5/3.666</f>
        <v>724.662909493856</v>
      </c>
      <c r="AN87" s="69" t="n">
        <f aca="false">Base!$B65*AM87+Base!$B66*AM89+AM112*5/3.666</f>
        <v>698.721267452297</v>
      </c>
      <c r="AO87" s="69" t="n">
        <f aca="false">Base!$B65*AN87+Base!$B66*AN89+AN112*5/3.666</f>
        <v>674.374309122566</v>
      </c>
      <c r="AP87" s="69" t="n">
        <f aca="false">Base!$B65*AO87+Base!$B66*AO89+AO112*5/3.666</f>
        <v>651.466401894282</v>
      </c>
      <c r="AQ87" s="69" t="n">
        <f aca="false">Base!$B65*AP87+Base!$B66*AP89+AP112*5/3.666</f>
        <v>629.862172517771</v>
      </c>
      <c r="AR87" s="69" t="n">
        <f aca="false">Base!$B65*AQ87+Base!$B66*AQ89+AQ112*5/3.666</f>
        <v>609.443733926256</v>
      </c>
      <c r="AS87" s="69" t="n">
        <f aca="false">Base!$B65*AR87+Base!$B66*AR89+AR112*5/3.666</f>
        <v>590.108314674098</v>
      </c>
      <c r="AT87" s="69" t="n">
        <f aca="false">Base!$B65*AS87+Base!$B66*AS89+AS112*5/3.666</f>
        <v>571.766252261485</v>
      </c>
      <c r="AU87" s="69" t="n">
        <f aca="false">Base!$B65*AT87+Base!$B66*AT89+AT112*5/3.666</f>
        <v>554.339321294814</v>
      </c>
      <c r="AV87" s="69" t="n">
        <f aca="false">Base!$B65*AU87+Base!$B66*AU89+AU112*5/3.666</f>
        <v>537.75937876544</v>
      </c>
      <c r="AW87" s="69" t="n">
        <f aca="false">Base!$B65*AV87+Base!$B66*AV89+AV112*5/3.666</f>
        <v>521.967322707334</v>
      </c>
      <c r="AX87" s="69" t="n">
        <f aca="false">Base!$B65*AW87+Base!$B66*AW89+AW112*5/3.666</f>
        <v>506.912379331103</v>
      </c>
      <c r="AY87" s="69" t="n">
        <f aca="false">Base!$B65*AX87+Base!$B66*AX89+AX112*5/3.666</f>
        <v>492.5517602687</v>
      </c>
      <c r="AZ87" s="69" t="n">
        <f aca="false">Base!$B65*AY87+Base!$B66*AY89+AY112*5/3.666</f>
        <v>478.850770775066</v>
      </c>
      <c r="BA87" s="69" t="n">
        <f aca="false">Base!$B65*AZ87+Base!$B66*AZ89+AZ112*5/3.666</f>
        <v>465.78351315549</v>
      </c>
      <c r="BB87" s="69" t="n">
        <f aca="false">Base!$B65*BA87+Base!$B66*BA89+BA112*5/3.666</f>
        <v>467.729504502617</v>
      </c>
      <c r="BC87" s="69" t="n">
        <f aca="false">Base!$B65*BB87+Base!$B66*BB89+BB112*5/3.666</f>
        <v>482.813633524324</v>
      </c>
      <c r="BD87" s="69" t="n">
        <f aca="false">Base!$B65*BC87+Base!$B66*BC89+BC112*5/3.666</f>
        <v>510.132531023164</v>
      </c>
      <c r="BE87" s="69" t="n">
        <f aca="false">Base!$B65*BD87+Base!$B66*BD89+BD112*5/3.666</f>
        <v>550.284068060567</v>
      </c>
      <c r="BF87" s="69" t="n">
        <f aca="false">Base!$B65*BE87+Base!$B66*BE89+BE112*5/3.666</f>
        <v>605.082546014841</v>
      </c>
      <c r="BG87" s="69" t="n">
        <f aca="false">Base!$B65*BF87+Base!$B66*BF89+BF112*5/3.666</f>
        <v>677.09662894373</v>
      </c>
      <c r="BH87" s="69" t="n">
        <f aca="false">Base!$B65*BG87+Base!$B66*BG89+BG112*5/3.666</f>
        <v>769.219157456737</v>
      </c>
      <c r="BI87" s="69" t="n">
        <f aca="false">Base!$B65*BH87+Base!$B66*BH89+BH112*5/3.666</f>
        <v>884.636380717122</v>
      </c>
    </row>
    <row r="88" s="67" customFormat="true" ht="16.5" hidden="false" customHeight="false" outlineLevel="0" collapsed="false">
      <c r="A88" s="49" t="str">
        <f aca="false">Base!A88</f>
        <v>Atmospheric concentration of carbon (ppm)</v>
      </c>
      <c r="B88" s="69" t="n">
        <f aca="false">+B87/2.13</f>
        <v>389.859154929577</v>
      </c>
      <c r="C88" s="69" t="n">
        <f aca="false">+C87/2.13</f>
        <v>406.627880766487</v>
      </c>
      <c r="D88" s="69" t="n">
        <f aca="false">+D87/2.13</f>
        <v>420.213277308213</v>
      </c>
      <c r="E88" s="69" t="n">
        <f aca="false">+E87/2.13</f>
        <v>434.245414504577</v>
      </c>
      <c r="F88" s="69" t="n">
        <f aca="false">+F87/2.13</f>
        <v>448.625062799319</v>
      </c>
      <c r="G88" s="69" t="n">
        <f aca="false">+G87/2.13</f>
        <v>463.195368732476</v>
      </c>
      <c r="H88" s="69" t="n">
        <f aca="false">+H87/2.13</f>
        <v>477.754606320694</v>
      </c>
      <c r="I88" s="69" t="n">
        <f aca="false">+I87/2.13</f>
        <v>492.067321640269</v>
      </c>
      <c r="J88" s="69" t="n">
        <f aca="false">+J87/2.13</f>
        <v>505.874063112011</v>
      </c>
      <c r="K88" s="69" t="n">
        <f aca="false">+K87/2.13</f>
        <v>518.899884725442</v>
      </c>
      <c r="L88" s="69" t="n">
        <f aca="false">+L87/2.13</f>
        <v>530.861786312358</v>
      </c>
      <c r="M88" s="69" t="n">
        <f aca="false">+M87/2.13</f>
        <v>541.475224778877</v>
      </c>
      <c r="N88" s="69" t="n">
        <f aca="false">+N87/2.13</f>
        <v>550.459800360495</v>
      </c>
      <c r="O88" s="69" t="n">
        <f aca="false">+O87/2.13</f>
        <v>557.544196277678</v>
      </c>
      <c r="P88" s="69" t="n">
        <f aca="false">+P87/2.13</f>
        <v>562.470430107622</v>
      </c>
      <c r="Q88" s="69" t="n">
        <f aca="false">+Q87/2.13</f>
        <v>564.997464106851</v>
      </c>
      <c r="R88" s="69" t="n">
        <f aca="false">+R87/2.13</f>
        <v>564.904215367262</v>
      </c>
      <c r="S88" s="69" t="n">
        <f aca="false">+S87/2.13</f>
        <v>561.992016811756</v>
      </c>
      <c r="T88" s="69" t="n">
        <f aca="false">+T87/2.13</f>
        <v>556.086606169321</v>
      </c>
      <c r="U88" s="69" t="n">
        <f aca="false">+U87/2.13</f>
        <v>547.039788746172</v>
      </c>
      <c r="V88" s="69" t="n">
        <f aca="false">+V87/2.13</f>
        <v>535.459270013388</v>
      </c>
      <c r="W88" s="69" t="n">
        <f aca="false">+W87/2.13</f>
        <v>525.306366168006</v>
      </c>
      <c r="X88" s="69" t="n">
        <f aca="false">+X87/2.13</f>
        <v>516.400686578519</v>
      </c>
      <c r="Y88" s="69" t="n">
        <f aca="false">+Y87/2.13</f>
        <v>508.584572523394</v>
      </c>
      <c r="Z88" s="69" t="n">
        <f aca="false">+Z87/2.13</f>
        <v>501.720247080111</v>
      </c>
      <c r="AA88" s="69" t="n">
        <f aca="false">+AA87/2.13</f>
        <v>495.68731944038</v>
      </c>
      <c r="AB88" s="69" t="n">
        <f aca="false">+AB87/2.13</f>
        <v>490.38060016857</v>
      </c>
      <c r="AC88" s="69" t="n">
        <f aca="false">+AC87/2.13</f>
        <v>485.708189134122</v>
      </c>
      <c r="AD88" s="69" t="n">
        <f aca="false">+AD87/2.13</f>
        <v>481.589802462436</v>
      </c>
      <c r="AE88" s="69" t="n">
        <f aca="false">+AE87/2.13</f>
        <v>477.955308926034</v>
      </c>
      <c r="AF88" s="69" t="n">
        <f aca="false">+AF87/2.13</f>
        <v>455.389593939438</v>
      </c>
      <c r="AG88" s="69" t="n">
        <f aca="false">+AG87/2.13</f>
        <v>434.740011266415</v>
      </c>
      <c r="AH88" s="69" t="n">
        <f aca="false">+AH87/2.13</f>
        <v>415.778314609361</v>
      </c>
      <c r="AI88" s="69" t="n">
        <f aca="false">+AI87/2.13</f>
        <v>398.306698000283</v>
      </c>
      <c r="AJ88" s="69" t="n">
        <f aca="false">+AJ87/2.13</f>
        <v>382.153734818333</v>
      </c>
      <c r="AK88" s="69" t="n">
        <f aca="false">+AK87/2.13</f>
        <v>367.170853727357</v>
      </c>
      <c r="AL88" s="69" t="n">
        <f aca="false">+AL87/2.13</f>
        <v>353.229272562225</v>
      </c>
      <c r="AM88" s="69" t="n">
        <f aca="false">+AM87/2.13</f>
        <v>340.217328400872</v>
      </c>
      <c r="AN88" s="69" t="n">
        <f aca="false">+AN87/2.13</f>
        <v>328.038153733473</v>
      </c>
      <c r="AO88" s="69" t="n">
        <f aca="false">+AO87/2.13</f>
        <v>316.607656865054</v>
      </c>
      <c r="AP88" s="69" t="n">
        <f aca="false">+AP87/2.13</f>
        <v>305.852770842386</v>
      </c>
      <c r="AQ88" s="69" t="n">
        <f aca="false">+AQ87/2.13</f>
        <v>295.709940149188</v>
      </c>
      <c r="AR88" s="69" t="n">
        <f aca="false">+AR87/2.13</f>
        <v>286.123818744721</v>
      </c>
      <c r="AS88" s="69" t="n">
        <f aca="false">+AS87/2.13</f>
        <v>277.04615712399</v>
      </c>
      <c r="AT88" s="69" t="n">
        <f aca="false">+AT87/2.13</f>
        <v>268.43486021666</v>
      </c>
      <c r="AU88" s="69" t="n">
        <f aca="false">+AU87/2.13</f>
        <v>260.253202485828</v>
      </c>
      <c r="AV88" s="69" t="n">
        <f aca="false">+AV87/2.13</f>
        <v>252.469191908657</v>
      </c>
      <c r="AW88" s="69" t="n">
        <f aca="false">+AW87/2.13</f>
        <v>245.055081083255</v>
      </c>
      <c r="AX88" s="69" t="n">
        <f aca="false">+AX87/2.13</f>
        <v>237.987032549814</v>
      </c>
      <c r="AY88" s="69" t="n">
        <f aca="false">+AY87/2.13</f>
        <v>231.244957872629</v>
      </c>
      <c r="AZ88" s="69" t="n">
        <f aca="false">+AZ87/2.13</f>
        <v>224.812568438998</v>
      </c>
      <c r="BA88" s="69" t="n">
        <f aca="false">+BA87/2.13</f>
        <v>218.677705706803</v>
      </c>
      <c r="BB88" s="69" t="n">
        <f aca="false">+BB87/2.13</f>
        <v>219.591316667895</v>
      </c>
      <c r="BC88" s="69" t="n">
        <f aca="false">+BC87/2.13</f>
        <v>226.673067382312</v>
      </c>
      <c r="BD88" s="69" t="n">
        <f aca="false">+BD87/2.13</f>
        <v>239.498840855945</v>
      </c>
      <c r="BE88" s="69" t="n">
        <f aca="false">+BE87/2.13</f>
        <v>258.349327727965</v>
      </c>
      <c r="BF88" s="69" t="n">
        <f aca="false">+BF87/2.13</f>
        <v>284.076312683024</v>
      </c>
      <c r="BG88" s="69" t="n">
        <f aca="false">+BG87/2.13</f>
        <v>317.885741288136</v>
      </c>
      <c r="BH88" s="69" t="n">
        <f aca="false">+BH87/2.13</f>
        <v>361.135754674524</v>
      </c>
      <c r="BI88" s="69" t="n">
        <f aca="false">+BI87/2.13</f>
        <v>415.322244468132</v>
      </c>
    </row>
    <row r="89" s="67" customFormat="true" ht="33" hidden="false" customHeight="false" outlineLevel="0" collapsed="false">
      <c r="A89" s="49" t="str">
        <f aca="false">Base!A89</f>
        <v>Concentration in biosphere and upper oceans (GTC)</v>
      </c>
      <c r="B89" s="69" t="n">
        <f aca="false">Base!B62</f>
        <v>1527</v>
      </c>
      <c r="C89" s="69" t="n">
        <f aca="false">B87* Base!$B67+B89* Base!$B68+B90* Base!$B69</f>
        <v>1541.10786166667</v>
      </c>
      <c r="D89" s="69" t="n">
        <f aca="false">C87* Base!$B67+C89* Base!$B68+C90* Base!$B69</f>
        <v>1557.78299319244</v>
      </c>
      <c r="E89" s="69" t="n">
        <f aca="false">D87* Base!$B67+D89* Base!$B68+D90* Base!$B69</f>
        <v>1576.3239044119</v>
      </c>
      <c r="F89" s="69" t="n">
        <f aca="false">E87* Base!$B67+E89* Base!$B68+E90* Base!$B69</f>
        <v>1596.73816869717</v>
      </c>
      <c r="G89" s="69" t="n">
        <f aca="false">F87* Base!$B67+F89* Base!$B68+F90* Base!$B69</f>
        <v>1619.0144521895</v>
      </c>
      <c r="H89" s="69" t="n">
        <f aca="false">G87* Base!$B67+G89* Base!$B68+G90* Base!$B69</f>
        <v>1643.11248474184</v>
      </c>
      <c r="I89" s="69" t="n">
        <f aca="false">H87* Base!$B67+H89* Base!$B68+H90* Base!$B69</f>
        <v>1668.95583043948</v>
      </c>
      <c r="J89" s="69" t="n">
        <f aca="false">I87* Base!$B67+I89* Base!$B68+I90* Base!$B69</f>
        <v>1696.42704220848</v>
      </c>
      <c r="K89" s="69" t="n">
        <f aca="false">J87* Base!$B67+J89* Base!$B68+J90* Base!$B69</f>
        <v>1725.36483807023</v>
      </c>
      <c r="L89" s="69" t="n">
        <f aca="false">K87* Base!$B67+K89* Base!$B68+K90* Base!$B69</f>
        <v>1755.56298649606</v>
      </c>
      <c r="M89" s="69" t="n">
        <f aca="false">L87* Base!$B67+L89* Base!$B68+L90* Base!$B69</f>
        <v>1786.77063183958</v>
      </c>
      <c r="N89" s="69" t="n">
        <f aca="false">M87* Base!$B67+M89* Base!$B68+M90* Base!$B69</f>
        <v>1818.69382690942</v>
      </c>
      <c r="O89" s="69" t="n">
        <f aca="false">N87* Base!$B67+N89* Base!$B68+N90* Base!$B69</f>
        <v>1850.99806876275</v>
      </c>
      <c r="P89" s="69" t="n">
        <f aca="false">O87* Base!$B67+O89* Base!$B68+O90* Base!$B69</f>
        <v>1883.311656818</v>
      </c>
      <c r="Q89" s="69" t="n">
        <f aca="false">P87* Base!$B67+P89* Base!$B68+P90* Base!$B69</f>
        <v>1915.22971070243</v>
      </c>
      <c r="R89" s="69" t="n">
        <f aca="false">Q87* Base!$B67+Q89* Base!$B68+Q90* Base!$B69</f>
        <v>1946.31870074318</v>
      </c>
      <c r="S89" s="69" t="n">
        <f aca="false">R87* Base!$B67+R89* Base!$B68+R90* Base!$B69</f>
        <v>1976.12135767905</v>
      </c>
      <c r="T89" s="69" t="n">
        <f aca="false">S87* Base!$B67+S89* Base!$B68+S90* Base!$B69</f>
        <v>2004.16184317918</v>
      </c>
      <c r="U89" s="69" t="n">
        <f aca="false">T87* Base!$B67+T89* Base!$B68+T90* Base!$B69</f>
        <v>2029.95108204885</v>
      </c>
      <c r="V89" s="69" t="n">
        <f aca="false">U87* Base!$B67+U89* Base!$B68+U90* Base!$B69</f>
        <v>2052.99218838146</v>
      </c>
      <c r="W89" s="69" t="n">
        <f aca="false">V87* Base!$B67+V89* Base!$B68+V90* Base!$B69</f>
        <v>2072.92246997596</v>
      </c>
      <c r="X89" s="69" t="n">
        <f aca="false">W87* Base!$B67+W89* Base!$B68+W90* Base!$B69</f>
        <v>2090.13654973283</v>
      </c>
      <c r="Y89" s="69" t="n">
        <f aca="false">X87* Base!$B67+X89* Base!$B68+X90* Base!$B69</f>
        <v>2104.97912348676</v>
      </c>
      <c r="Z89" s="69" t="n">
        <f aca="false">Y87* Base!$B67+Y89* Base!$B68+Y90* Base!$B69</f>
        <v>2117.75125967636</v>
      </c>
      <c r="AA89" s="69" t="n">
        <f aca="false">Z87* Base!$B67+Z89* Base!$B68+Z90* Base!$B69</f>
        <v>2128.71590753826</v>
      </c>
      <c r="AB89" s="69" t="n">
        <f aca="false">AA87* Base!$B67+AA89* Base!$B68+AA90* Base!$B69</f>
        <v>2138.1027125797</v>
      </c>
      <c r="AC89" s="69" t="n">
        <f aca="false">AB87* Base!$B67+AB89* Base!$B68+AB90* Base!$B69</f>
        <v>2146.11222590061</v>
      </c>
      <c r="AD89" s="69" t="n">
        <f aca="false">AC87* Base!$B67+AC89* Base!$B68+AC90* Base!$B69</f>
        <v>2152.9195832275</v>
      </c>
      <c r="AE89" s="69" t="n">
        <f aca="false">AD87* Base!$B67+AD89* Base!$B68+AD90* Base!$B69</f>
        <v>2158.67772011563</v>
      </c>
      <c r="AF89" s="69" t="n">
        <f aca="false">AE87* Base!$B67+AE89* Base!$B68+AE90* Base!$B69</f>
        <v>2163.52018151764</v>
      </c>
      <c r="AG89" s="69" t="n">
        <f aca="false">AF87* Base!$B67+AF89* Base!$B68+AF90* Base!$B69</f>
        <v>2163.93588992913</v>
      </c>
      <c r="AH89" s="69" t="n">
        <f aca="false">AG87* Base!$B67+AG89* Base!$B68+AG90* Base!$B69</f>
        <v>2160.46474845428</v>
      </c>
      <c r="AI89" s="69" t="n">
        <f aca="false">AH87* Base!$B67+AH89* Base!$B68+AH90* Base!$B69</f>
        <v>2153.58183033106</v>
      </c>
      <c r="AJ89" s="69" t="n">
        <f aca="false">AI87* Base!$B67+AI89* Base!$B68+AI90* Base!$B69</f>
        <v>2143.70573205476</v>
      </c>
      <c r="AK89" s="69" t="n">
        <f aca="false">AJ87* Base!$B67+AJ89* Base!$B68+AJ90* Base!$B69</f>
        <v>2131.20582420744</v>
      </c>
      <c r="AL89" s="69" t="n">
        <f aca="false">AK87* Base!$B67+AK89* Base!$B68+AK90* Base!$B69</f>
        <v>2116.40854564602</v>
      </c>
      <c r="AM89" s="69" t="n">
        <f aca="false">AL87* Base!$B67+AL89* Base!$B68+AL90* Base!$B69</f>
        <v>2099.6028659516</v>
      </c>
      <c r="AN89" s="69" t="n">
        <f aca="false">AM87* Base!$B67+AM89* Base!$B68+AM90* Base!$B69</f>
        <v>2081.04502436548</v>
      </c>
      <c r="AO89" s="69" t="n">
        <f aca="false">AN87* Base!$B67+AN89* Base!$B68+AN90* Base!$B69</f>
        <v>2060.96263962912</v>
      </c>
      <c r="AP89" s="69" t="n">
        <f aca="false">AO87* Base!$B67+AO89* Base!$B68+AO90* Base!$B69</f>
        <v>2039.55827344282</v>
      </c>
      <c r="AQ89" s="69" t="n">
        <f aca="false">AP87* Base!$B67+AP89* Base!$B68+AP90* Base!$B69</f>
        <v>2017.01252018705</v>
      </c>
      <c r="AR89" s="69" t="n">
        <f aca="false">AQ87* Base!$B67+AQ89* Base!$B68+AQ90* Base!$B69</f>
        <v>1993.48668681879</v>
      </c>
      <c r="AS89" s="69" t="n">
        <f aca="false">AR87* Base!$B67+AR89* Base!$B68+AR90* Base!$B69</f>
        <v>1969.1251192924</v>
      </c>
      <c r="AT89" s="69" t="n">
        <f aca="false">AS87* Base!$B67+AS89* Base!$B68+AS90* Base!$B69</f>
        <v>1944.05722536967</v>
      </c>
      <c r="AU89" s="69" t="n">
        <f aca="false">AT87* Base!$B67+AT89* Base!$B68+AT90* Base!$B69</f>
        <v>1918.39923823889</v>
      </c>
      <c r="AV89" s="69" t="n">
        <f aca="false">AU87* Base!$B67+AU89* Base!$B68+AU90* Base!$B69</f>
        <v>1892.25576099279</v>
      </c>
      <c r="AW89" s="69" t="n">
        <f aca="false">AV87* Base!$B67+AV89* Base!$B68+AV90* Base!$B69</f>
        <v>1865.72112882063</v>
      </c>
      <c r="AX89" s="69" t="n">
        <f aca="false">AW87* Base!$B67+AW89* Base!$B68+AW90* Base!$B69</f>
        <v>1838.8806239354</v>
      </c>
      <c r="AY89" s="69" t="n">
        <f aca="false">AX87* Base!$B67+AX89* Base!$B68+AX90* Base!$B69</f>
        <v>1811.81157815611</v>
      </c>
      <c r="AZ89" s="69" t="n">
        <f aca="false">AY87* Base!$B67+AY89* Base!$B68+AY90* Base!$B69</f>
        <v>1784.58440030264</v>
      </c>
      <c r="BA89" s="69" t="n">
        <f aca="false">AZ87* Base!$B67+AZ89* Base!$B68+AZ90* Base!$B69</f>
        <v>1757.2635711583</v>
      </c>
      <c r="BB89" s="69" t="n">
        <f aca="false">BA87* Base!$B67+BA89* Base!$B68+BA90* Base!$B69</f>
        <v>1729.90865970484</v>
      </c>
      <c r="BC89" s="69" t="n">
        <f aca="false">BB87* Base!$B67+BB89* Base!$B68+BB90* Base!$B69</f>
        <v>1703.84220022164</v>
      </c>
      <c r="BD89" s="69" t="n">
        <f aca="false">BC87* Base!$B67+BC89* Base!$B68+BC90* Base!$B69</f>
        <v>1680.16771956825</v>
      </c>
      <c r="BE89" s="69" t="n">
        <f aca="false">BD87* Base!$B67+BD89* Base!$B68+BD90* Base!$B69</f>
        <v>1659.86419343428</v>
      </c>
      <c r="BF89" s="69" t="n">
        <f aca="false">BE87* Base!$B67+BE89* Base!$B68+BE90* Base!$B69</f>
        <v>1643.92324169881</v>
      </c>
      <c r="BG89" s="69" t="n">
        <f aca="false">BF87* Base!$B67+BF89* Base!$B68+BF90* Base!$B69</f>
        <v>1633.45565887533</v>
      </c>
      <c r="BH89" s="69" t="n">
        <f aca="false">BG87* Base!$B67+BG89* Base!$B68+BG90* Base!$B69</f>
        <v>1629.7529330954</v>
      </c>
      <c r="BI89" s="69" t="n">
        <f aca="false">BH87* Base!$B67+BH89* Base!$B68+BH90* Base!$B69</f>
        <v>1634.30839706149</v>
      </c>
    </row>
    <row r="90" s="67" customFormat="true" ht="16.5" hidden="false" customHeight="false" outlineLevel="0" collapsed="false">
      <c r="A90" s="49" t="str">
        <f aca="false">Base!A90</f>
        <v>Concentration in deep oceans (GTC)</v>
      </c>
      <c r="B90" s="69" t="n">
        <f aca="false">Base!B63</f>
        <v>10010</v>
      </c>
      <c r="C90" s="69" t="n">
        <f aca="false">Base!$B70*B89+Base!$B71*B90</f>
        <v>10010.439125</v>
      </c>
      <c r="D90" s="69" t="n">
        <f aca="false">Base!$B70*C89+Base!$B71*C90</f>
        <v>10010.9133714495</v>
      </c>
      <c r="E90" s="69" t="n">
        <f aca="false">Base!$B70*D89+Base!$B71*D90</f>
        <v>10011.4291456696</v>
      </c>
      <c r="F90" s="69" t="n">
        <f aca="false">Base!$B70*E89+Base!$B71*E90</f>
        <v>10011.991098094</v>
      </c>
      <c r="G90" s="69" t="n">
        <f aca="false">Base!$B70*F89+Base!$B71*F90</f>
        <v>10012.6038965201</v>
      </c>
      <c r="H90" s="69" t="n">
        <f aca="false">Base!$B70*G89+Base!$B71*G90</f>
        <v>10013.2721788355</v>
      </c>
      <c r="I90" s="69" t="n">
        <f aca="false">Base!$B70*H89+Base!$B71*H90</f>
        <v>10014.000480687</v>
      </c>
      <c r="J90" s="69" t="n">
        <f aca="false">Base!$B70*I89+Base!$B71*I90</f>
        <v>10014.7931451009</v>
      </c>
      <c r="K90" s="69" t="n">
        <f aca="false">Base!$B70*J89+Base!$B71*J90</f>
        <v>10015.6542200199</v>
      </c>
      <c r="L90" s="69" t="n">
        <f aca="false">Base!$B70*K89+Base!$B71*K90</f>
        <v>10016.5873488158</v>
      </c>
      <c r="M90" s="69" t="n">
        <f aca="false">Base!$B70*L89+Base!$B71*L90</f>
        <v>10017.5956580518</v>
      </c>
      <c r="N90" s="69" t="n">
        <f aca="false">Base!$B70*M89+Base!$B71*M90</f>
        <v>10018.6816460968</v>
      </c>
      <c r="O90" s="69" t="n">
        <f aca="false">Base!$B70*N89+Base!$B71*N90</f>
        <v>10019.8470756086</v>
      </c>
      <c r="P90" s="69" t="n">
        <f aca="false">Base!$B70*O89+Base!$B71*O90</f>
        <v>10021.0928723925</v>
      </c>
      <c r="Q90" s="69" t="n">
        <f aca="false">Base!$B70*P89+Base!$B71*P90</f>
        <v>10022.4190326901</v>
      </c>
      <c r="R90" s="69" t="n">
        <f aca="false">Base!$B70*Q89+Base!$B71*Q90</f>
        <v>10023.8245405433</v>
      </c>
      <c r="S90" s="69" t="n">
        <f aca="false">Base!$B70*R89+Base!$B71*R90</f>
        <v>10025.3072965127</v>
      </c>
      <c r="T90" s="69" t="n">
        <f aca="false">Base!$B70*S89+Base!$B71*S90</f>
        <v>10026.8640586943</v>
      </c>
      <c r="U90" s="69" t="n">
        <f aca="false">Base!$B70*T89+Base!$B71*T90</f>
        <v>10028.4903966825</v>
      </c>
      <c r="V90" s="69" t="n">
        <f aca="false">Base!$B70*U89+Base!$B71*U90</f>
        <v>10030.1806588787</v>
      </c>
      <c r="W90" s="69" t="n">
        <f aca="false">Base!$B70*V89+Base!$B71*V90</f>
        <v>10031.9279533773</v>
      </c>
      <c r="X90" s="69" t="n">
        <f aca="false">Base!$B70*W89+Base!$B71*W90</f>
        <v>10033.724483868</v>
      </c>
      <c r="Y90" s="69" t="n">
        <f aca="false">Base!$B70*X89+Base!$B71*X90</f>
        <v>10035.563443229</v>
      </c>
      <c r="Z90" s="69" t="n">
        <f aca="false">Base!$B70*Y89+Base!$B71*Y90</f>
        <v>10037.4388883756</v>
      </c>
      <c r="AA90" s="69" t="n">
        <f aca="false">Base!$B70*Z89+Base!$B71*Z90</f>
        <v>10039.3456309</v>
      </c>
      <c r="AB90" s="69" t="n">
        <f aca="false">Base!$B70*AA89+Base!$B71*AA90</f>
        <v>10041.2791415184</v>
      </c>
      <c r="AC90" s="69" t="n">
        <f aca="false">Base!$B70*AB89+Base!$B71*AB90</f>
        <v>10043.2354665896</v>
      </c>
      <c r="AD90" s="69" t="n">
        <f aca="false">Base!$B70*AC89+Base!$B71*AC90</f>
        <v>10045.2111551844</v>
      </c>
      <c r="AE90" s="69" t="n">
        <f aca="false">Base!$B70*AD89+Base!$B71*AD90</f>
        <v>10047.2031953776</v>
      </c>
      <c r="AF90" s="69" t="n">
        <f aca="false">Base!$B70*AE89+Base!$B71*AE90</f>
        <v>10049.2089585994</v>
      </c>
      <c r="AG90" s="69" t="n">
        <f aca="false">Base!$B70*AF89+Base!$B71*AF90</f>
        <v>10051.2261510297</v>
      </c>
      <c r="AH90" s="69" t="n">
        <f aca="false">Base!$B70*AG89+Base!$B71*AG90</f>
        <v>10053.2437019285</v>
      </c>
      <c r="AI90" s="69" t="n">
        <f aca="false">Base!$B70*AH89+Base!$B71*AH90</f>
        <v>10055.2518940503</v>
      </c>
      <c r="AJ90" s="69" t="n">
        <f aca="false">Base!$B70*AI89+Base!$B71*AI90</f>
        <v>10057.2422011119</v>
      </c>
      <c r="AK90" s="69" t="n">
        <f aca="false">Base!$B70*AJ89+Base!$B71*AJ90</f>
        <v>10059.2071461991</v>
      </c>
      <c r="AL90" s="69" t="n">
        <f aca="false">Base!$B70*AK89+Base!$B71*AK90</f>
        <v>10061.1401783478</v>
      </c>
      <c r="AM90" s="69" t="n">
        <f aca="false">Base!$B70*AL89+Base!$B71*AL90</f>
        <v>10063.0355649017</v>
      </c>
      <c r="AN90" s="69" t="n">
        <f aca="false">Base!$B70*AM89+Base!$B71*AM90</f>
        <v>10064.8882975634</v>
      </c>
      <c r="AO90" s="69" t="n">
        <f aca="false">Base!$B70*AN89+Base!$B71*AN90</f>
        <v>10066.6940103239</v>
      </c>
      <c r="AP90" s="69" t="n">
        <f aca="false">Base!$B70*AO89+Base!$B71*AO90</f>
        <v>10068.4489076945</v>
      </c>
      <c r="AQ90" s="69" t="n">
        <f aca="false">Base!$B70*AP89+Base!$B71*AP90</f>
        <v>10070.1497018718</v>
      </c>
      <c r="AR90" s="69" t="n">
        <f aca="false">Base!$B70*AQ89+Base!$B71*AQ90</f>
        <v>10071.7935576479</v>
      </c>
      <c r="AS90" s="69" t="n">
        <f aca="false">Base!$B70*AR89+Base!$B71*AR90</f>
        <v>10073.3780440392</v>
      </c>
      <c r="AT90" s="69" t="n">
        <f aca="false">Base!$B70*AS89+Base!$B71*AS90</f>
        <v>10074.9010917476</v>
      </c>
      <c r="AU90" s="69" t="n">
        <f aca="false">Base!$B70*AT89+Base!$B71*AT90</f>
        <v>10076.3609556925</v>
      </c>
      <c r="AV90" s="69" t="n">
        <f aca="false">Base!$B70*AU89+Base!$B71*AU90</f>
        <v>10077.7561819656</v>
      </c>
      <c r="AW90" s="69" t="n">
        <f aca="false">Base!$B70*AV89+Base!$B71*AV90</f>
        <v>10079.0855786566</v>
      </c>
      <c r="AX90" s="69" t="n">
        <f aca="false">Base!$B70*AW89+Base!$B71*AW90</f>
        <v>10080.3481900959</v>
      </c>
      <c r="AY90" s="69" t="n">
        <f aca="false">Base!$B70*AX89+Base!$B71*AX90</f>
        <v>10081.5432741416</v>
      </c>
      <c r="AZ90" s="69" t="n">
        <f aca="false">Base!$B70*AY89+Base!$B71*AY90</f>
        <v>10082.6702822319</v>
      </c>
      <c r="BA90" s="69" t="n">
        <f aca="false">Base!$B70*AZ89+Base!$B71*AZ90</f>
        <v>10083.7288420125</v>
      </c>
      <c r="BB90" s="69" t="n">
        <f aca="false">Base!$B70*BA89+Base!$B71*BA90</f>
        <v>10084.7187424562</v>
      </c>
      <c r="BC90" s="69" t="n">
        <f aca="false">Base!$B70*BB89+Base!$B71*BB90</f>
        <v>10085.6399215299</v>
      </c>
      <c r="BD90" s="69" t="n">
        <f aca="false">Base!$B70*BC89+Base!$B71*BC90</f>
        <v>10086.4956235569</v>
      </c>
      <c r="BE90" s="69" t="n">
        <f aca="false">Base!$B70*BD89+Base!$B71*BD90</f>
        <v>10087.2918505829</v>
      </c>
      <c r="BF90" s="69" t="n">
        <f aca="false">Base!$B70*BE89+Base!$B71*BE90</f>
        <v>10088.0370500669</v>
      </c>
      <c r="BG90" s="69" t="n">
        <f aca="false">Base!$B70*BF89+Base!$B71*BF90</f>
        <v>10088.7421456667</v>
      </c>
      <c r="BH90" s="69" t="n">
        <f aca="false">Base!$B70*BG89+Base!$B71*BG90</f>
        <v>10089.4208343398</v>
      </c>
      <c r="BI90" s="69" t="n">
        <f aca="false">Base!$B70*BH89+Base!$B71*BH90</f>
        <v>10090.0900371409</v>
      </c>
    </row>
    <row r="91" s="67" customFormat="true" ht="39.75" hidden="false" customHeight="false" outlineLevel="0" collapsed="false">
      <c r="A91" s="73" t="str">
        <f aca="false">Base!A91</f>
        <v>CUMULATIVE EMISSIONS/HOTELLING RENTS</v>
      </c>
      <c r="B91" s="69"/>
      <c r="C91" s="69"/>
      <c r="D91" s="69"/>
      <c r="E91" s="69"/>
      <c r="F91" s="69"/>
      <c r="G91" s="69"/>
      <c r="H91" s="69"/>
      <c r="I91" s="69"/>
      <c r="J91" s="69"/>
      <c r="K91" s="69"/>
      <c r="L91" s="69"/>
      <c r="M91" s="69"/>
      <c r="N91" s="69"/>
      <c r="O91" s="69"/>
      <c r="P91" s="69"/>
      <c r="Q91" s="69"/>
      <c r="R91" s="69"/>
      <c r="S91" s="69"/>
      <c r="T91" s="69"/>
      <c r="U91" s="69"/>
      <c r="V91" s="69"/>
      <c r="W91" s="69"/>
      <c r="X91" s="69"/>
      <c r="Y91" s="69"/>
      <c r="Z91" s="69"/>
      <c r="AA91" s="69"/>
      <c r="AB91" s="69"/>
      <c r="AC91" s="69"/>
      <c r="AD91" s="69"/>
      <c r="AE91" s="69"/>
      <c r="AF91" s="69"/>
      <c r="AG91" s="69"/>
      <c r="AH91" s="69"/>
      <c r="AI91" s="69"/>
      <c r="AJ91" s="69"/>
      <c r="AK91" s="69"/>
      <c r="AL91" s="69"/>
      <c r="AM91" s="69"/>
      <c r="AN91" s="69"/>
      <c r="AO91" s="69"/>
      <c r="AP91" s="69"/>
      <c r="AQ91" s="69"/>
      <c r="AR91" s="69"/>
      <c r="AS91" s="69"/>
      <c r="AT91" s="69"/>
      <c r="AU91" s="69"/>
      <c r="AV91" s="69"/>
      <c r="AW91" s="69"/>
      <c r="AX91" s="69"/>
      <c r="AY91" s="69"/>
      <c r="AZ91" s="69"/>
      <c r="BA91" s="69"/>
      <c r="BB91" s="69"/>
      <c r="BC91" s="69"/>
      <c r="BD91" s="69"/>
      <c r="BE91" s="69"/>
      <c r="BF91" s="69"/>
      <c r="BG91" s="69"/>
      <c r="BH91" s="69"/>
      <c r="BI91" s="69"/>
    </row>
    <row r="92" s="67" customFormat="true" ht="17.25" hidden="false" customHeight="false" outlineLevel="0" collapsed="false">
      <c r="A92" s="49" t="str">
        <f aca="false">Base!A92</f>
        <v>Cumulative Emissions to date</v>
      </c>
      <c r="B92" s="69" t="n">
        <f aca="false">+Base!B92</f>
        <v>90</v>
      </c>
      <c r="C92" s="69" t="n">
        <f aca="false">+Parameters!D89+B113*5/3.666+B92</f>
        <v>135.763554368678</v>
      </c>
      <c r="D92" s="69" t="n">
        <f aca="false">+Parameters!E89+C113*5/3.666+C92</f>
        <v>178.249172313326</v>
      </c>
      <c r="E92" s="69" t="n">
        <f aca="false">+Parameters!F89+D113*5/3.666+D92</f>
        <v>224.313786249571</v>
      </c>
      <c r="F92" s="69" t="n">
        <f aca="false">+Parameters!G89+E113*5/3.666+E92</f>
        <v>273.614234841735</v>
      </c>
      <c r="G92" s="69" t="n">
        <f aca="false">+Parameters!H89+F113*5/3.666+F92</f>
        <v>325.694533209606</v>
      </c>
      <c r="H92" s="69" t="n">
        <f aca="false">+Parameters!I89+G113*5/3.666+G92</f>
        <v>379.997195989677</v>
      </c>
      <c r="I92" s="69" t="n">
        <f aca="false">+Parameters!J89+H113*5/3.666+H92</f>
        <v>435.875064649048</v>
      </c>
      <c r="J92" s="69" t="n">
        <f aca="false">+Parameters!K89+I113*5/3.666+I92</f>
        <v>492.603410150365</v>
      </c>
      <c r="K92" s="69" t="n">
        <f aca="false">+Parameters!L89+J113*5/3.666+J92</f>
        <v>549.392168954681</v>
      </c>
      <c r="L92" s="69" t="n">
        <f aca="false">+Parameters!M89+K113*5/3.666+K92</f>
        <v>605.398206946084</v>
      </c>
      <c r="M92" s="69" t="n">
        <f aca="false">+Parameters!N89+L113*5/3.666+L92</f>
        <v>659.737513770925</v>
      </c>
      <c r="N92" s="69" t="n">
        <f aca="false">+Parameters!O89+M113*5/3.666+M92</f>
        <v>711.497225523911</v>
      </c>
      <c r="O92" s="69" t="n">
        <f aca="false">+Parameters!P89+N113*5/3.666+N92</f>
        <v>759.747366311998</v>
      </c>
      <c r="P92" s="69" t="n">
        <f aca="false">+Parameters!Q89+O113*5/3.666+O92</f>
        <v>803.552194104461</v>
      </c>
      <c r="Q92" s="69" t="n">
        <f aca="false">+Parameters!R89+P113*5/3.666+P92</f>
        <v>841.981042621305</v>
      </c>
      <c r="R92" s="69" t="n">
        <f aca="false">+Parameters!S89+Q113*5/3.666+Q92</f>
        <v>874.118562233108</v>
      </c>
      <c r="S92" s="69" t="n">
        <f aca="false">+Parameters!T89+R113*5/3.666+R92</f>
        <v>899.074305441689</v>
      </c>
      <c r="T92" s="69" t="n">
        <f aca="false">+Parameters!U89+S113*5/3.666+S92</f>
        <v>915.991679036275</v>
      </c>
      <c r="U92" s="69" t="n">
        <f aca="false">+Parameters!V89+T113*5/3.666+T92</f>
        <v>924.056455247753</v>
      </c>
      <c r="V92" s="69" t="n">
        <f aca="false">+Parameters!W89+U113*5/3.666+U92</f>
        <v>924.056455247753</v>
      </c>
      <c r="W92" s="69" t="n">
        <f aca="false">+Parameters!X89+V113*5/3.666+V92</f>
        <v>924.056455247753</v>
      </c>
      <c r="X92" s="69" t="n">
        <f aca="false">+Parameters!Y89+W113*5/3.666+W92</f>
        <v>924.056455247753</v>
      </c>
      <c r="Y92" s="69" t="n">
        <f aca="false">+Parameters!Z89+X113*5/3.666+X92</f>
        <v>924.056455247753</v>
      </c>
      <c r="Z92" s="69" t="n">
        <f aca="false">+Parameters!AA89+Y113*5/3.666+Y92</f>
        <v>924.056455247753</v>
      </c>
      <c r="AA92" s="69" t="n">
        <f aca="false">+Parameters!AB89+Z113*5/3.666+Z92</f>
        <v>924.056455247753</v>
      </c>
      <c r="AB92" s="69" t="n">
        <f aca="false">+Parameters!AC89+AA113*5/3.666+AA92</f>
        <v>924.056455247753</v>
      </c>
      <c r="AC92" s="69" t="n">
        <f aca="false">+Parameters!AD89+AB113*5/3.666+AB92</f>
        <v>924.056455247753</v>
      </c>
      <c r="AD92" s="69" t="n">
        <f aca="false">+Parameters!AE89+AC113*5/3.666+AC92</f>
        <v>924.056455247753</v>
      </c>
      <c r="AE92" s="69" t="n">
        <f aca="false">+Parameters!AF89+AD113*5/3.666+AD92</f>
        <v>924.056455247753</v>
      </c>
      <c r="AF92" s="69" t="n">
        <f aca="false">+Parameters!AG89+AE113*5/3.666+AE92</f>
        <v>882.832742271141</v>
      </c>
      <c r="AG92" s="69" t="n">
        <f aca="false">+Parameters!AH89+AF113*5/3.666+AF92</f>
        <v>841.276460276131</v>
      </c>
      <c r="AH92" s="69" t="n">
        <f aca="false">+Parameters!AI89+AG113*5/3.666+AG92</f>
        <v>799.429998426033</v>
      </c>
      <c r="AI92" s="69" t="n">
        <f aca="false">+Parameters!AJ89+AH113*5/3.666+AH92</f>
        <v>757.33716313155</v>
      </c>
      <c r="AJ92" s="69" t="n">
        <f aca="false">+Parameters!AK89+AI113*5/3.666+AI92</f>
        <v>715.042707606751</v>
      </c>
      <c r="AK92" s="69" t="n">
        <f aca="false">+Parameters!AL89+AJ113*5/3.666+AJ92</f>
        <v>672.591925936896</v>
      </c>
      <c r="AL92" s="69" t="n">
        <f aca="false">+Parameters!AM89+AK113*5/3.666+AK92</f>
        <v>630.030285893602</v>
      </c>
      <c r="AM92" s="69" t="n">
        <f aca="false">+Parameters!AN89+AL113*5/3.666+AL92</f>
        <v>587.403091090366</v>
      </c>
      <c r="AN92" s="69" t="n">
        <f aca="false">+Parameters!AO89+AM113*5/3.666+AM92</f>
        <v>544.75517164517</v>
      </c>
      <c r="AO92" s="69" t="n">
        <f aca="false">+Parameters!AP89+AN113*5/3.666+AN92</f>
        <v>502.130606556166</v>
      </c>
      <c r="AP92" s="69" t="n">
        <f aca="false">+Parameters!AQ89+AO113*5/3.666+AO92</f>
        <v>459.572482685457</v>
      </c>
      <c r="AQ92" s="69" t="n">
        <f aca="false">+Parameters!AR89+AP113*5/3.666+AP92</f>
        <v>417.122695969066</v>
      </c>
      <c r="AR92" s="69" t="n">
        <f aca="false">+Parameters!AS89+AQ113*5/3.666+AQ92</f>
        <v>374.821801176268</v>
      </c>
      <c r="AS92" s="69" t="n">
        <f aca="false">+Parameters!AT89+AR113*5/3.666+AR92</f>
        <v>332.708917901786</v>
      </c>
      <c r="AT92" s="69" t="n">
        <f aca="false">+Parameters!AU89+AS113*5/3.666+AS92</f>
        <v>290.821702964993</v>
      </c>
      <c r="AU92" s="69" t="n">
        <f aca="false">+Parameters!AV89+AT113*5/3.666+AT92</f>
        <v>249.196403764637</v>
      </c>
      <c r="AV92" s="69" t="n">
        <f aca="false">+Parameters!AW89+AU113*5/3.666+AU92</f>
        <v>207.868014223933</v>
      </c>
      <c r="AW92" s="69" t="n">
        <f aca="false">+Parameters!AX89+AV113*5/3.666+AV92</f>
        <v>166.870565854104</v>
      </c>
      <c r="AX92" s="69" t="n">
        <f aca="false">+Parameters!AY89+AW113*5/3.666+AW92</f>
        <v>126.237603567397</v>
      </c>
      <c r="AY92" s="69" t="n">
        <f aca="false">+Parameters!AZ89+AX113*5/3.666+AX92</f>
        <v>86.0029223997772</v>
      </c>
      <c r="AZ92" s="69" t="n">
        <f aca="false">+Parameters!BA89+AY113*5/3.666+AY92</f>
        <v>46.2016828457583</v>
      </c>
      <c r="BA92" s="69" t="n">
        <f aca="false">+Parameters!BB89+AZ113*5/3.666+AZ92</f>
        <v>6.87209162451826</v>
      </c>
      <c r="BB92" s="69" t="n">
        <f aca="false">+Parameters!BC89+BA113*5/3.666+BA92</f>
        <v>-17.5469794283511</v>
      </c>
      <c r="BC92" s="69" t="n">
        <f aca="false">+Parameters!BD89+BB113*5/3.666+BB92</f>
        <v>-27.6081719283755</v>
      </c>
      <c r="BD92" s="69" t="n">
        <f aca="false">+Parameters!BE89+BC113*5/3.666+BC92</f>
        <v>-23.1080859456575</v>
      </c>
      <c r="BE92" s="69" t="n">
        <f aca="false">+Parameters!BF89+BD113*5/3.666+BD92</f>
        <v>-2.4638743280587</v>
      </c>
      <c r="BF92" s="69" t="n">
        <f aca="false">+Parameters!BG89+BE113*5/3.666+BE92</f>
        <v>37.1388303253071</v>
      </c>
      <c r="BG92" s="69" t="n">
        <f aca="false">+Parameters!BH89+BF113*5/3.666+BF92</f>
        <v>99.3904091910052</v>
      </c>
      <c r="BH92" s="69" t="n">
        <f aca="false">+Parameters!BI89+BG113*5/3.666+BG92</f>
        <v>188.488887125453</v>
      </c>
      <c r="BI92" s="69" t="n">
        <f aca="false">+Parameters!BJ89+BH113*5/3.666+BH92</f>
        <v>309.130766375757</v>
      </c>
    </row>
    <row r="93" s="67" customFormat="true" ht="16.5" hidden="false" customHeight="false" outlineLevel="0" collapsed="false">
      <c r="A93" s="49" t="str">
        <f aca="false">Base!A93</f>
        <v>Ratio to Max</v>
      </c>
      <c r="B93" s="69" t="n">
        <f aca="false">+B92/ Base!$B$57</f>
        <v>0.015</v>
      </c>
      <c r="C93" s="69" t="n">
        <f aca="false">+C92/ Base!$B$57</f>
        <v>0.0226272590614464</v>
      </c>
      <c r="D93" s="69" t="n">
        <f aca="false">+D92/ Base!$B$57</f>
        <v>0.0297081953855543</v>
      </c>
      <c r="E93" s="69" t="n">
        <f aca="false">+E92/ Base!$B$57</f>
        <v>0.0373856310415952</v>
      </c>
      <c r="F93" s="69" t="n">
        <f aca="false">+F92/ Base!$B$57</f>
        <v>0.0456023724736225</v>
      </c>
      <c r="G93" s="69" t="n">
        <f aca="false">+G92/ Base!$B$57</f>
        <v>0.054282422201601</v>
      </c>
      <c r="H93" s="69" t="n">
        <f aca="false">+H92/ Base!$B$57</f>
        <v>0.0633328659982796</v>
      </c>
      <c r="I93" s="69" t="n">
        <f aca="false">+I92/ Base!$B$57</f>
        <v>0.0726458441081746</v>
      </c>
      <c r="J93" s="69" t="n">
        <f aca="false">+J92/ Base!$B$57</f>
        <v>0.0821005683583942</v>
      </c>
      <c r="K93" s="69" t="n">
        <f aca="false">+K92/ Base!$B$57</f>
        <v>0.0915653614924467</v>
      </c>
      <c r="L93" s="69" t="n">
        <f aca="false">+L92/ Base!$B$57</f>
        <v>0.100899701157681</v>
      </c>
      <c r="M93" s="69" t="n">
        <f aca="false">+M92/ Base!$B$57</f>
        <v>0.109956252295154</v>
      </c>
      <c r="N93" s="69" t="n">
        <f aca="false">+N92/ Base!$B$57</f>
        <v>0.118582870920652</v>
      </c>
      <c r="O93" s="69" t="n">
        <f aca="false">+O92/ Base!$B$57</f>
        <v>0.126624561052</v>
      </c>
      <c r="P93" s="69" t="n">
        <f aca="false">+P92/ Base!$B$57</f>
        <v>0.133925365684077</v>
      </c>
      <c r="Q93" s="69" t="n">
        <f aca="false">+Q92/ Base!$B$57</f>
        <v>0.140330173770218</v>
      </c>
      <c r="R93" s="69" t="n">
        <f aca="false">+R92/ Base!$B$57</f>
        <v>0.145686427038851</v>
      </c>
      <c r="S93" s="69" t="n">
        <f aca="false">+S92/ Base!$B$57</f>
        <v>0.149845717573615</v>
      </c>
      <c r="T93" s="69" t="n">
        <f aca="false">+T92/ Base!$B$57</f>
        <v>0.152665279839379</v>
      </c>
      <c r="U93" s="69" t="n">
        <f aca="false">+U92/ Base!$B$57</f>
        <v>0.154009409207959</v>
      </c>
      <c r="V93" s="69" t="n">
        <f aca="false">+V92/ Base!$B$57</f>
        <v>0.154009409207959</v>
      </c>
      <c r="W93" s="69" t="n">
        <f aca="false">+W92/ Base!$B$57</f>
        <v>0.154009409207959</v>
      </c>
      <c r="X93" s="69" t="n">
        <f aca="false">+X92/ Base!$B$57</f>
        <v>0.154009409207959</v>
      </c>
      <c r="Y93" s="69" t="n">
        <f aca="false">+Y92/ Base!$B$57</f>
        <v>0.154009409207959</v>
      </c>
      <c r="Z93" s="69" t="n">
        <f aca="false">+Z92/ Base!$B$57</f>
        <v>0.154009409207959</v>
      </c>
      <c r="AA93" s="69" t="n">
        <f aca="false">+AA92/ Base!$B$57</f>
        <v>0.154009409207959</v>
      </c>
      <c r="AB93" s="69" t="n">
        <f aca="false">+AB92/ Base!$B$57</f>
        <v>0.154009409207959</v>
      </c>
      <c r="AC93" s="69" t="n">
        <f aca="false">+AC92/ Base!$B$57</f>
        <v>0.154009409207959</v>
      </c>
      <c r="AD93" s="69" t="n">
        <f aca="false">+AD92/ Base!$B$57</f>
        <v>0.154009409207959</v>
      </c>
      <c r="AE93" s="69" t="n">
        <f aca="false">+AE92/ Base!$B$57</f>
        <v>0.154009409207959</v>
      </c>
      <c r="AF93" s="69" t="n">
        <f aca="false">+AF92/ Base!$B$57</f>
        <v>0.147138790378524</v>
      </c>
      <c r="AG93" s="69" t="n">
        <f aca="false">+AG92/ Base!$B$57</f>
        <v>0.140212743379355</v>
      </c>
      <c r="AH93" s="69" t="n">
        <f aca="false">+AH92/ Base!$B$57</f>
        <v>0.133238333071005</v>
      </c>
      <c r="AI93" s="69" t="n">
        <f aca="false">+AI92/ Base!$B$57</f>
        <v>0.126222860521925</v>
      </c>
      <c r="AJ93" s="69" t="n">
        <f aca="false">+AJ92/ Base!$B$57</f>
        <v>0.119173784601125</v>
      </c>
      <c r="AK93" s="69" t="n">
        <f aca="false">+AK92/ Base!$B$57</f>
        <v>0.112098654322816</v>
      </c>
      <c r="AL93" s="69" t="n">
        <f aca="false">+AL92/ Base!$B$57</f>
        <v>0.105005047648934</v>
      </c>
      <c r="AM93" s="69" t="n">
        <f aca="false">+AM92/ Base!$B$57</f>
        <v>0.0979005151817277</v>
      </c>
      <c r="AN93" s="69" t="n">
        <f aca="false">+AN92/ Base!$B$57</f>
        <v>0.0907925286075283</v>
      </c>
      <c r="AO93" s="69" t="n">
        <f aca="false">+AO92/ Base!$B$57</f>
        <v>0.0836884344260277</v>
      </c>
      <c r="AP93" s="69" t="n">
        <f aca="false">+AP92/ Base!$B$57</f>
        <v>0.0765954137809094</v>
      </c>
      <c r="AQ93" s="69" t="n">
        <f aca="false">+AQ92/ Base!$B$57</f>
        <v>0.0695204493281776</v>
      </c>
      <c r="AR93" s="69" t="n">
        <f aca="false">+AR92/ Base!$B$57</f>
        <v>0.0624703001960448</v>
      </c>
      <c r="AS93" s="69" t="n">
        <f aca="false">+AS92/ Base!$B$57</f>
        <v>0.0554514863169644</v>
      </c>
      <c r="AT93" s="69" t="n">
        <f aca="false">+AT92/ Base!$B$57</f>
        <v>0.0484702838274988</v>
      </c>
      <c r="AU93" s="69" t="n">
        <f aca="false">+AU92/ Base!$B$57</f>
        <v>0.0415327339607729</v>
      </c>
      <c r="AV93" s="69" t="n">
        <f aca="false">+AV92/ Base!$B$57</f>
        <v>0.0346446690373222</v>
      </c>
      <c r="AW93" s="69" t="n">
        <f aca="false">+AW92/ Base!$B$57</f>
        <v>0.027811760975684</v>
      </c>
      <c r="AX93" s="69" t="n">
        <f aca="false">+AX92/ Base!$B$57</f>
        <v>0.0210396005945661</v>
      </c>
      <c r="AY93" s="69" t="n">
        <f aca="false">+AY92/ Base!$B$57</f>
        <v>0.0143338203999629</v>
      </c>
      <c r="AZ93" s="69" t="n">
        <f aca="false">+AZ92/ Base!$B$57</f>
        <v>0.00770028047429305</v>
      </c>
      <c r="BA93" s="69" t="n">
        <f aca="false">+BA92/ Base!$B$57</f>
        <v>0.00114534860408638</v>
      </c>
      <c r="BB93" s="69" t="n">
        <f aca="false">+BB92/ Base!$B$57</f>
        <v>-0.00292449657139185</v>
      </c>
      <c r="BC93" s="69" t="n">
        <f aca="false">+BC92/ Base!$B$57</f>
        <v>-0.00460136198806259</v>
      </c>
      <c r="BD93" s="69" t="n">
        <f aca="false">+BD92/ Base!$B$57</f>
        <v>-0.00385134765760958</v>
      </c>
      <c r="BE93" s="69" t="n">
        <f aca="false">+BE92/ Base!$B$57</f>
        <v>-0.000410645721343117</v>
      </c>
      <c r="BF93" s="69" t="n">
        <f aca="false">+BF92/ Base!$B$57</f>
        <v>0.00618980505421784</v>
      </c>
      <c r="BG93" s="69" t="n">
        <f aca="false">+BG92/ Base!$B$57</f>
        <v>0.0165650681985009</v>
      </c>
      <c r="BH93" s="69" t="n">
        <f aca="false">+BH92/ Base!$B$57</f>
        <v>0.0314148145209088</v>
      </c>
      <c r="BI93" s="69" t="n">
        <f aca="false">+BI92/ Base!$B$57</f>
        <v>0.0515217943959595</v>
      </c>
    </row>
    <row r="94" s="67" customFormat="true" ht="16.5" hidden="false" customHeight="false" outlineLevel="0" collapsed="false">
      <c r="A94" s="49" t="str">
        <f aca="false">Base!A94</f>
        <v>Maximum ratio</v>
      </c>
      <c r="B94" s="69" t="n">
        <f aca="false">+MAX(B93:BI93)</f>
        <v>0.154009409207959</v>
      </c>
      <c r="C94" s="69"/>
      <c r="D94" s="69"/>
      <c r="E94" s="69"/>
      <c r="F94" s="69"/>
      <c r="G94" s="69"/>
      <c r="H94" s="69"/>
      <c r="I94" s="69"/>
      <c r="J94" s="69"/>
      <c r="K94" s="69"/>
      <c r="L94" s="69"/>
      <c r="M94" s="69"/>
      <c r="N94" s="69"/>
      <c r="O94" s="69"/>
      <c r="P94" s="69"/>
      <c r="Q94" s="69"/>
      <c r="R94" s="69"/>
      <c r="S94" s="69"/>
      <c r="T94" s="69"/>
      <c r="U94" s="69"/>
      <c r="V94" s="69"/>
      <c r="W94" s="69"/>
      <c r="X94" s="69"/>
      <c r="Y94" s="69"/>
      <c r="Z94" s="69"/>
      <c r="AA94" s="69"/>
      <c r="AB94" s="69"/>
      <c r="AC94" s="69"/>
      <c r="AD94" s="69"/>
      <c r="AE94" s="69"/>
      <c r="AF94" s="69"/>
      <c r="AG94" s="69"/>
      <c r="AH94" s="69"/>
      <c r="AI94" s="69"/>
      <c r="AJ94" s="69"/>
      <c r="AK94" s="69"/>
      <c r="AL94" s="69"/>
      <c r="AM94" s="69"/>
      <c r="AN94" s="69"/>
      <c r="AO94" s="69"/>
      <c r="AP94" s="69"/>
      <c r="AQ94" s="69"/>
      <c r="AR94" s="69"/>
      <c r="AS94" s="69"/>
      <c r="AT94" s="69"/>
      <c r="AU94" s="69"/>
      <c r="AV94" s="69"/>
      <c r="AW94" s="69"/>
      <c r="AX94" s="69"/>
      <c r="AY94" s="69"/>
      <c r="AZ94" s="69"/>
      <c r="BA94" s="69"/>
      <c r="BB94" s="69"/>
      <c r="BC94" s="69"/>
      <c r="BD94" s="69"/>
      <c r="BE94" s="69"/>
      <c r="BF94" s="69"/>
      <c r="BG94" s="69"/>
      <c r="BH94" s="69"/>
      <c r="BI94" s="69"/>
    </row>
    <row r="95" s="67" customFormat="true" ht="16.5" hidden="false" customHeight="false" outlineLevel="0" collapsed="false">
      <c r="A95" s="49" t="str">
        <f aca="false">Base!A95</f>
        <v>Coefficient of Hotelling rent on ratio</v>
      </c>
      <c r="B95" s="69" t="n">
        <v>20</v>
      </c>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row>
    <row r="96" s="67" customFormat="true" ht="16.5" hidden="false" customHeight="false" outlineLevel="0" collapsed="false">
      <c r="A96" s="49" t="str">
        <f aca="false">Base!A96</f>
        <v>Exponent on Hotelling</v>
      </c>
      <c r="B96" s="69" t="n">
        <v>2.5</v>
      </c>
      <c r="C96" s="69"/>
      <c r="D96" s="69"/>
      <c r="E96" s="69"/>
      <c r="F96" s="69"/>
      <c r="G96" s="69"/>
      <c r="H96" s="69"/>
      <c r="I96" s="69"/>
      <c r="J96" s="69"/>
      <c r="K96" s="69"/>
      <c r="L96" s="69"/>
      <c r="M96" s="69"/>
      <c r="N96" s="69"/>
      <c r="O96" s="69"/>
      <c r="P96" s="69"/>
      <c r="Q96" s="69"/>
      <c r="R96" s="69"/>
      <c r="S96" s="69"/>
      <c r="T96" s="69"/>
      <c r="U96" s="69"/>
      <c r="V96" s="69"/>
      <c r="W96" s="69"/>
      <c r="X96" s="69"/>
      <c r="Y96" s="69"/>
      <c r="Z96" s="69"/>
      <c r="AA96" s="69"/>
      <c r="AB96" s="69"/>
      <c r="AC96" s="69"/>
      <c r="AD96" s="69"/>
      <c r="AE96" s="69"/>
      <c r="AF96" s="69"/>
      <c r="AG96" s="69"/>
      <c r="AH96" s="69"/>
      <c r="AI96" s="69"/>
      <c r="AJ96" s="69"/>
      <c r="AK96" s="69"/>
      <c r="AL96" s="69"/>
      <c r="AM96" s="69"/>
      <c r="AN96" s="69"/>
      <c r="AO96" s="69"/>
      <c r="AP96" s="69"/>
      <c r="AQ96" s="69"/>
      <c r="AR96" s="69"/>
      <c r="AS96" s="69"/>
      <c r="AT96" s="69"/>
      <c r="AU96" s="69"/>
      <c r="AV96" s="69"/>
      <c r="AW96" s="69"/>
      <c r="AX96" s="69"/>
      <c r="AY96" s="69"/>
      <c r="AZ96" s="69"/>
      <c r="BA96" s="69"/>
      <c r="BB96" s="69"/>
      <c r="BC96" s="69"/>
      <c r="BD96" s="69"/>
      <c r="BE96" s="69"/>
      <c r="BF96" s="69"/>
      <c r="BG96" s="69"/>
      <c r="BH96" s="69"/>
      <c r="BI96" s="69"/>
    </row>
    <row r="97" s="79" customFormat="true" ht="23.45" hidden="false" customHeight="true" outlineLevel="0" collapsed="false">
      <c r="A97" s="76" t="str">
        <f aca="false">Base!A97</f>
        <v>Hotelling rent on carbon fuels (2005$/t CO2)</v>
      </c>
      <c r="B97" s="131" t="n">
        <v>0</v>
      </c>
      <c r="C97" s="78" t="n">
        <f aca="false">+B97*(1+0.05)^5</f>
        <v>0</v>
      </c>
      <c r="D97" s="78" t="n">
        <f aca="false">+C97*(1+0.05)^5</f>
        <v>0</v>
      </c>
      <c r="E97" s="78" t="n">
        <f aca="false">+D97*(1+0.05)^5</f>
        <v>0</v>
      </c>
      <c r="F97" s="78" t="n">
        <f aca="false">+E97*(1+0.05)^5</f>
        <v>0</v>
      </c>
      <c r="G97" s="78" t="n">
        <f aca="false">+F97*(1+0.05)^5</f>
        <v>0</v>
      </c>
      <c r="H97" s="78" t="n">
        <f aca="false">+G97*(1+0.05)^5</f>
        <v>0</v>
      </c>
      <c r="I97" s="78" t="n">
        <f aca="false">+H97*(1+0.05)^5</f>
        <v>0</v>
      </c>
      <c r="J97" s="78" t="n">
        <f aca="false">+I97*(1+0.04)^5</f>
        <v>0</v>
      </c>
      <c r="K97" s="78" t="n">
        <f aca="false">+J97*(1+0.04)^5</f>
        <v>0</v>
      </c>
      <c r="L97" s="78" t="n">
        <f aca="false">+K97*(1+0.04)^5</f>
        <v>0</v>
      </c>
      <c r="M97" s="78" t="n">
        <f aca="false">+L97*(1+0.04)^5</f>
        <v>0</v>
      </c>
      <c r="N97" s="78" t="n">
        <f aca="false">+M97*(1+0.04)^5</f>
        <v>0</v>
      </c>
      <c r="O97" s="78" t="n">
        <f aca="false">+N97*(1+0.04)^5</f>
        <v>0</v>
      </c>
      <c r="P97" s="78" t="n">
        <f aca="false">+O97*(1+0.04)^5</f>
        <v>0</v>
      </c>
      <c r="Q97" s="78" t="n">
        <f aca="false">+P97*(1+0.04)^5</f>
        <v>0</v>
      </c>
      <c r="R97" s="78" t="n">
        <f aca="false">+Q97*(1+0.04)^5</f>
        <v>0</v>
      </c>
      <c r="S97" s="78" t="n">
        <f aca="false">+R97*(1+0.04)^5</f>
        <v>0</v>
      </c>
      <c r="T97" s="78" t="n">
        <f aca="false">+S97*(1+0.04)^5</f>
        <v>0</v>
      </c>
      <c r="U97" s="78" t="n">
        <f aca="false">+T97*(1+0.03)^5</f>
        <v>0</v>
      </c>
      <c r="V97" s="78" t="n">
        <f aca="false">+U97*(1+0.03)^5</f>
        <v>0</v>
      </c>
      <c r="W97" s="78" t="n">
        <f aca="false">+V97*(1+0.03)^5</f>
        <v>0</v>
      </c>
      <c r="X97" s="78" t="n">
        <f aca="false">+W97*(1+0.03)^5</f>
        <v>0</v>
      </c>
      <c r="Y97" s="78" t="n">
        <f aca="false">+X97*(1+0.03)^5</f>
        <v>0</v>
      </c>
      <c r="Z97" s="78" t="n">
        <f aca="false">+Y97*(1+0.03)^5</f>
        <v>0</v>
      </c>
      <c r="AA97" s="78" t="n">
        <f aca="false">+Z97*(1+0.03)^5</f>
        <v>0</v>
      </c>
      <c r="AB97" s="78" t="n">
        <f aca="false">+AA97*(1+0.03)^5</f>
        <v>0</v>
      </c>
      <c r="AC97" s="78" t="n">
        <f aca="false">+AB97*(1+0.03)^5</f>
        <v>0</v>
      </c>
      <c r="AD97" s="78" t="n">
        <f aca="false">+AC97*(1+0.03)^5</f>
        <v>0</v>
      </c>
      <c r="AE97" s="78" t="n">
        <f aca="false">+AD97*(1+0.03)^5</f>
        <v>0</v>
      </c>
      <c r="AF97" s="78" t="n">
        <f aca="false">+AE97*(1+0.03)^5</f>
        <v>0</v>
      </c>
      <c r="AG97" s="78" t="n">
        <f aca="false">+AF97*(1+0.03)^5</f>
        <v>0</v>
      </c>
      <c r="AH97" s="78" t="n">
        <f aca="false">+AG97*(1+0.03)^5</f>
        <v>0</v>
      </c>
      <c r="AI97" s="78" t="n">
        <f aca="false">+AH97*(1+0.03)^5</f>
        <v>0</v>
      </c>
      <c r="AJ97" s="78" t="n">
        <f aca="false">+AI97*(1+0.03)^5</f>
        <v>0</v>
      </c>
      <c r="AK97" s="78" t="n">
        <f aca="false">+AJ97*(1+0.03)^5</f>
        <v>0</v>
      </c>
      <c r="AL97" s="78" t="n">
        <f aca="false">+AK97*(1+0.03)^5</f>
        <v>0</v>
      </c>
      <c r="AM97" s="78" t="n">
        <f aca="false">+AL97*(1+0.03)^5</f>
        <v>0</v>
      </c>
      <c r="AN97" s="78" t="n">
        <f aca="false">+AM97*(1+0.03)^5</f>
        <v>0</v>
      </c>
      <c r="AO97" s="78" t="n">
        <f aca="false">+AN97*(1+$B$16+$B$17)^5</f>
        <v>0</v>
      </c>
      <c r="AP97" s="78" t="n">
        <f aca="false">+AO97*(1+$B$16+$B$17)^5</f>
        <v>0</v>
      </c>
      <c r="AQ97" s="78" t="n">
        <f aca="false">+AP97*(1+$B$16+$B$17)^5</f>
        <v>0</v>
      </c>
      <c r="AR97" s="78" t="n">
        <f aca="false">+AQ97*(1+$B$16+$B$17)^5</f>
        <v>0</v>
      </c>
      <c r="AS97" s="78" t="n">
        <f aca="false">+AR97*(1+$B$16+$B$17)^5</f>
        <v>0</v>
      </c>
      <c r="AT97" s="78" t="n">
        <f aca="false">+AS97*(1+$B$16+$B$17)^5</f>
        <v>0</v>
      </c>
      <c r="AU97" s="78" t="n">
        <f aca="false">+AT97*(1+$B$16+$B$17)^5</f>
        <v>0</v>
      </c>
      <c r="AV97" s="78" t="n">
        <f aca="false">+AU97*(1+$B$16+$B$17)^5</f>
        <v>0</v>
      </c>
      <c r="AW97" s="78" t="n">
        <f aca="false">+AV97*(1+$B$16+$B$17)^5</f>
        <v>0</v>
      </c>
      <c r="AX97" s="78" t="n">
        <f aca="false">+AW97*(1+$B$16+$B$17)^5</f>
        <v>0</v>
      </c>
      <c r="AY97" s="78" t="n">
        <f aca="false">+AX97*(1+$B$16+$B$17)^5</f>
        <v>0</v>
      </c>
      <c r="AZ97" s="78" t="n">
        <f aca="false">+AY97*(1+$B$16+$B$17)^5</f>
        <v>0</v>
      </c>
      <c r="BA97" s="78" t="n">
        <f aca="false">+AZ97*(1+$B$16+$B$17)^5</f>
        <v>0</v>
      </c>
      <c r="BB97" s="78" t="n">
        <f aca="false">+BA97*(1+$B$16+$B$17)^5</f>
        <v>0</v>
      </c>
      <c r="BC97" s="78" t="n">
        <f aca="false">+BB97*(1+$B$16+$B$17)^5</f>
        <v>0</v>
      </c>
      <c r="BD97" s="78" t="n">
        <f aca="false">+BC97*(1+$B$16+$B$17)^5</f>
        <v>0</v>
      </c>
      <c r="BE97" s="78" t="n">
        <f aca="false">+BD97*(1+$B$16+$B$17)^5</f>
        <v>0</v>
      </c>
      <c r="BF97" s="78" t="n">
        <f aca="false">+BE97*(1+$B$16+$B$17)^5</f>
        <v>0</v>
      </c>
      <c r="BG97" s="78" t="n">
        <f aca="false">+BF97*(1+$B$16+$B$17)^5</f>
        <v>0</v>
      </c>
      <c r="BH97" s="78" t="n">
        <f aca="false">+BG97*(1+$B$16+$B$17)^5</f>
        <v>0</v>
      </c>
      <c r="BI97" s="78" t="n">
        <f aca="false">+BH97*(1+$B$16+$B$17)^5</f>
        <v>0</v>
      </c>
      <c r="DS97" s="72"/>
      <c r="DT97" s="72"/>
      <c r="DU97" s="72"/>
      <c r="DV97" s="72"/>
      <c r="DW97" s="72"/>
      <c r="DX97" s="72"/>
      <c r="DY97" s="72"/>
      <c r="DZ97" s="72"/>
      <c r="EA97" s="72"/>
      <c r="EB97" s="72"/>
      <c r="EC97" s="72"/>
      <c r="ED97" s="72"/>
      <c r="EE97" s="72"/>
      <c r="EF97" s="72"/>
      <c r="EG97" s="72"/>
      <c r="EH97" s="72"/>
      <c r="EI97" s="72"/>
      <c r="EJ97" s="72"/>
      <c r="EK97" s="72"/>
      <c r="EL97" s="72"/>
      <c r="EM97" s="72"/>
      <c r="EN97" s="72"/>
      <c r="EO97" s="72"/>
      <c r="EP97" s="72"/>
      <c r="EQ97" s="72"/>
      <c r="ER97" s="72"/>
      <c r="ES97" s="72"/>
      <c r="ET97" s="72"/>
      <c r="EU97" s="72"/>
      <c r="EV97" s="72"/>
      <c r="EW97" s="72"/>
      <c r="EX97" s="72"/>
      <c r="EY97" s="72"/>
      <c r="EZ97" s="72"/>
      <c r="FA97" s="72"/>
      <c r="FB97" s="72"/>
      <c r="FC97" s="72"/>
      <c r="FD97" s="72"/>
      <c r="FE97" s="72"/>
      <c r="FF97" s="72"/>
      <c r="FG97" s="72"/>
      <c r="FH97" s="72"/>
      <c r="FI97" s="72"/>
      <c r="FJ97" s="72"/>
      <c r="FK97" s="72"/>
      <c r="FL97" s="72"/>
      <c r="FM97" s="72"/>
      <c r="FN97" s="72"/>
      <c r="FO97" s="72"/>
      <c r="FP97" s="72"/>
      <c r="FQ97" s="72"/>
      <c r="FR97" s="72"/>
      <c r="FS97" s="72"/>
      <c r="FT97" s="72"/>
      <c r="FU97" s="72"/>
      <c r="FV97" s="72"/>
      <c r="FW97" s="72"/>
      <c r="FX97" s="72"/>
      <c r="FY97" s="72"/>
      <c r="FZ97" s="72"/>
      <c r="GA97" s="72"/>
      <c r="GB97" s="72"/>
      <c r="GC97" s="72"/>
      <c r="GD97" s="72"/>
      <c r="GE97" s="72"/>
      <c r="GF97" s="72"/>
      <c r="GG97" s="72"/>
      <c r="GH97" s="72"/>
      <c r="GI97" s="72"/>
      <c r="GJ97" s="72"/>
      <c r="GK97" s="72"/>
      <c r="GL97" s="72"/>
      <c r="GM97" s="72"/>
      <c r="GN97" s="72"/>
      <c r="GO97" s="72"/>
      <c r="GP97" s="72"/>
      <c r="GQ97" s="72"/>
      <c r="GR97" s="72"/>
      <c r="GS97" s="72"/>
      <c r="GT97" s="72"/>
      <c r="GU97" s="72"/>
      <c r="GV97" s="72"/>
      <c r="GW97" s="72"/>
      <c r="GX97" s="72"/>
      <c r="GY97" s="72"/>
      <c r="GZ97" s="72"/>
      <c r="HA97" s="72"/>
      <c r="HB97" s="72"/>
      <c r="HC97" s="72"/>
      <c r="HD97" s="72"/>
      <c r="HE97" s="72"/>
      <c r="HF97" s="72"/>
      <c r="HG97" s="72"/>
      <c r="HH97" s="72"/>
      <c r="HI97" s="72"/>
      <c r="HJ97" s="72"/>
      <c r="HK97" s="72"/>
      <c r="HL97" s="72"/>
      <c r="HM97" s="72"/>
      <c r="HN97" s="72"/>
      <c r="HO97" s="72"/>
      <c r="HP97" s="72"/>
      <c r="HQ97" s="72"/>
      <c r="HR97" s="72"/>
      <c r="HS97" s="72"/>
      <c r="HT97" s="72"/>
      <c r="HU97" s="72"/>
      <c r="HV97" s="72"/>
      <c r="HW97" s="72"/>
      <c r="HX97" s="72"/>
      <c r="HY97" s="72"/>
      <c r="HZ97" s="72"/>
      <c r="IA97" s="72"/>
      <c r="IB97" s="72"/>
      <c r="IC97" s="72"/>
      <c r="ID97" s="72"/>
      <c r="IE97" s="72"/>
      <c r="IF97" s="72"/>
      <c r="IG97" s="72"/>
      <c r="IH97" s="72"/>
      <c r="II97" s="72"/>
      <c r="IJ97" s="72"/>
      <c r="IK97" s="72"/>
      <c r="IL97" s="72"/>
      <c r="IM97" s="72"/>
      <c r="IN97" s="72"/>
      <c r="IO97" s="72"/>
      <c r="IP97" s="72"/>
      <c r="IQ97" s="72"/>
      <c r="IR97" s="72"/>
      <c r="IS97" s="72"/>
      <c r="IT97" s="72"/>
      <c r="IU97" s="72"/>
      <c r="IV97" s="72"/>
      <c r="IW97" s="72"/>
      <c r="IX97" s="72"/>
      <c r="IY97" s="72"/>
      <c r="IZ97" s="72"/>
      <c r="JA97" s="72"/>
      <c r="JB97" s="72"/>
      <c r="JC97" s="72"/>
      <c r="JD97" s="72"/>
      <c r="JE97" s="72"/>
      <c r="JF97" s="72"/>
      <c r="JG97" s="72"/>
      <c r="JH97" s="72"/>
      <c r="JI97" s="72"/>
      <c r="JJ97" s="72"/>
      <c r="JK97" s="72"/>
      <c r="JL97" s="72"/>
      <c r="JM97" s="72"/>
      <c r="JN97" s="72"/>
      <c r="JO97" s="72"/>
      <c r="JP97" s="72"/>
      <c r="JQ97" s="72"/>
      <c r="JR97" s="72"/>
      <c r="JS97" s="72"/>
      <c r="JT97" s="72"/>
      <c r="JU97" s="72"/>
      <c r="JV97" s="72"/>
      <c r="JW97" s="72"/>
      <c r="JX97" s="72"/>
      <c r="JY97" s="72"/>
      <c r="JZ97" s="72"/>
      <c r="KA97" s="72"/>
      <c r="KB97" s="72"/>
      <c r="KC97" s="72"/>
      <c r="KD97" s="72"/>
      <c r="KE97" s="72"/>
      <c r="KF97" s="72"/>
      <c r="KG97" s="72"/>
      <c r="KH97" s="72"/>
      <c r="KI97" s="72"/>
      <c r="KJ97" s="72"/>
      <c r="KK97" s="72"/>
      <c r="KL97" s="72"/>
      <c r="KM97" s="72"/>
      <c r="KN97" s="72"/>
      <c r="KO97" s="72"/>
      <c r="KP97" s="72"/>
      <c r="KQ97" s="72"/>
      <c r="KR97" s="72"/>
      <c r="KS97" s="72"/>
      <c r="KT97" s="72"/>
      <c r="KU97" s="72"/>
      <c r="KV97" s="72"/>
      <c r="KW97" s="72"/>
    </row>
    <row r="98" s="67" customFormat="true" ht="18" hidden="false" customHeight="true" outlineLevel="0" collapsed="false">
      <c r="A98" s="73" t="str">
        <f aca="false">Base!A98</f>
        <v>CLIMATE MODULE</v>
      </c>
      <c r="B98" s="69"/>
      <c r="C98" s="69"/>
      <c r="D98" s="69"/>
      <c r="E98" s="69"/>
      <c r="F98" s="69"/>
      <c r="G98" s="69"/>
      <c r="H98" s="69"/>
      <c r="I98" s="69"/>
      <c r="J98" s="69"/>
      <c r="K98" s="69"/>
      <c r="L98" s="69"/>
      <c r="M98" s="69"/>
      <c r="N98" s="69"/>
      <c r="O98" s="69"/>
      <c r="P98" s="69"/>
      <c r="Q98" s="69"/>
      <c r="R98" s="69"/>
      <c r="S98" s="69"/>
      <c r="T98" s="69"/>
      <c r="U98" s="69"/>
      <c r="V98" s="69"/>
      <c r="W98" s="69"/>
      <c r="X98" s="69"/>
      <c r="Y98" s="69"/>
      <c r="Z98" s="69"/>
      <c r="AA98" s="69"/>
      <c r="AB98" s="69"/>
      <c r="AC98" s="69"/>
      <c r="AD98" s="69"/>
      <c r="AE98" s="69"/>
      <c r="AF98" s="69"/>
      <c r="AG98" s="69"/>
      <c r="AH98" s="69"/>
      <c r="AI98" s="69"/>
      <c r="AJ98" s="69"/>
      <c r="AK98" s="69"/>
      <c r="AL98" s="69"/>
      <c r="AM98" s="69"/>
      <c r="AN98" s="69"/>
      <c r="AO98" s="69"/>
      <c r="AP98" s="69"/>
      <c r="AQ98" s="69"/>
      <c r="AR98" s="69"/>
      <c r="AS98" s="69"/>
      <c r="AT98" s="69"/>
      <c r="AU98" s="69"/>
      <c r="AV98" s="69"/>
      <c r="AW98" s="69"/>
      <c r="AX98" s="69"/>
      <c r="AY98" s="69"/>
      <c r="AZ98" s="69"/>
      <c r="BA98" s="69"/>
      <c r="BB98" s="69"/>
      <c r="BC98" s="69"/>
      <c r="BD98" s="69"/>
      <c r="BE98" s="69"/>
      <c r="BF98" s="69"/>
      <c r="BG98" s="69"/>
      <c r="BH98" s="69"/>
      <c r="BI98" s="69"/>
    </row>
    <row r="99" s="67" customFormat="true" ht="18" hidden="false" customHeight="true" outlineLevel="0" collapsed="false">
      <c r="A99" s="49" t="str">
        <f aca="false">Base!A99</f>
        <v>Atmospheric temperature (degrees Celsius above preindustrial)</v>
      </c>
      <c r="B99" s="69" t="n">
        <v>0.83</v>
      </c>
      <c r="C99" s="80" t="n">
        <f aca="false">B99+Base!$B82*(C100-(Base!$B$80/Base!$B79)*B99-Base!$B83*(B99-B101))</f>
        <v>0.951344439313427</v>
      </c>
      <c r="D99" s="80" t="n">
        <f aca="false">C99+Base!$B82*(D100-(Base!$B$80/Base!$B79)*C99-Base!$B83*(C99-C101))</f>
        <v>1.07634404191916</v>
      </c>
      <c r="E99" s="80" t="n">
        <f aca="false">D99+Base!$B82*(E100-(Base!$B$80/Base!$B79)*D99-Base!$B83*(D99-D101))</f>
        <v>1.20451079588299</v>
      </c>
      <c r="F99" s="80" t="n">
        <f aca="false">E99+Base!$B82*(F100-(Base!$B$80/Base!$B79)*E99-Base!$B83*(E99-E101))</f>
        <v>1.33528769025832</v>
      </c>
      <c r="G99" s="80" t="n">
        <f aca="false">F99+Base!$B82*(G100-(Base!$B$80/Base!$B79)*F99-Base!$B83*(F99-F101))</f>
        <v>1.4680080780991</v>
      </c>
      <c r="H99" s="80" t="n">
        <f aca="false">G99+Base!$B82*(H100-(Base!$B$80/Base!$B79)*G99-Base!$B83*(G99-G101))</f>
        <v>1.60188342089742</v>
      </c>
      <c r="I99" s="80" t="n">
        <f aca="false">H99+Base!$B82*(I100-(Base!$B$80/Base!$B79)*H99-Base!$B83*(H99-H101))</f>
        <v>1.73600915424296</v>
      </c>
      <c r="J99" s="80" t="n">
        <f aca="false">I99+Base!$B82*(J100-(Base!$B$80/Base!$B79)*I99-Base!$B83*(I99-I101))</f>
        <v>1.86938080746795</v>
      </c>
      <c r="K99" s="80" t="n">
        <f aca="false">J99+Base!$B82*(K100-(Base!$B$80/Base!$B79)*J99-Base!$B83*(J99-J101))</f>
        <v>2.00091461319363</v>
      </c>
      <c r="L99" s="80" t="n">
        <f aca="false">K99+Base!$B82*(L100-(Base!$B$80/Base!$B79)*K99-Base!$B83*(K99-K101))</f>
        <v>2.12946859994713</v>
      </c>
      <c r="M99" s="80" t="n">
        <f aca="false">L99+Base!$B82*(M100-(Base!$B$80/Base!$B79)*L99-Base!$B83*(L99-L101))</f>
        <v>2.2538615490381</v>
      </c>
      <c r="N99" s="80" t="n">
        <f aca="false">M99+Base!$B82*(N100-(Base!$B$80/Base!$B79)*M99-Base!$B83*(M99-M101))</f>
        <v>2.37288822933113</v>
      </c>
      <c r="O99" s="80" t="n">
        <f aca="false">N99+Base!$B82*(O100-(Base!$B$80/Base!$B79)*N99-Base!$B83*(N99-N101))</f>
        <v>2.48533003937632</v>
      </c>
      <c r="P99" s="80" t="n">
        <f aca="false">O99+Base!$B82*(P100-(Base!$B$80/Base!$B79)*O99-Base!$B83*(O99-O101))</f>
        <v>2.58996063558473</v>
      </c>
      <c r="Q99" s="80" t="n">
        <f aca="false">P99+Base!$B82*(Q100-(Base!$B$80/Base!$B79)*P99-Base!$B83*(P99-P101))</f>
        <v>2.68554636010629</v>
      </c>
      <c r="R99" s="80" t="n">
        <f aca="false">Q99+Base!$B82*(R100-(Base!$B$80/Base!$B79)*Q99-Base!$B83*(Q99-Q101))</f>
        <v>2.77084134224033</v>
      </c>
      <c r="S99" s="80" t="n">
        <f aca="false">R99+Base!$B82*(S100-(Base!$B$80/Base!$B79)*R99-Base!$B83*(R99-R101))</f>
        <v>2.84457707043782</v>
      </c>
      <c r="T99" s="80" t="n">
        <f aca="false">S99+Base!$B82*(T100-(Base!$B$80/Base!$B79)*S99-Base!$B83*(S99-S101))</f>
        <v>2.90544603811682</v>
      </c>
      <c r="U99" s="80" t="n">
        <f aca="false">T99+Base!$B82*(U100-(Base!$B$80/Base!$B79)*T99-Base!$B83*(T99-T101))</f>
        <v>2.94962878271322</v>
      </c>
      <c r="V99" s="80" t="n">
        <f aca="false">U99+Base!$B82*(V100-(Base!$B$80/Base!$B79)*U99-Base!$B83*(U99-U101))</f>
        <v>2.97673019849708</v>
      </c>
      <c r="W99" s="80" t="n">
        <f aca="false">V99+Base!$B82*(W100-(Base!$B$80/Base!$B79)*V99-Base!$B83*(V99-V101))</f>
        <v>2.99029960657469</v>
      </c>
      <c r="X99" s="80" t="n">
        <f aca="false">W99+Base!$B82*(X100-(Base!$B$80/Base!$B79)*W99-Base!$B83*(W99-W101))</f>
        <v>2.9932840162985</v>
      </c>
      <c r="Y99" s="80" t="n">
        <f aca="false">X99+Base!$B82*(Y100-(Base!$B$80/Base!$B79)*X99-Base!$B83*(X99-X101))</f>
        <v>2.98811779471401</v>
      </c>
      <c r="Z99" s="80" t="n">
        <f aca="false">Y99+Base!$B82*(Z100-(Base!$B$80/Base!$B79)*Y99-Base!$B83*(Y99-Y101))</f>
        <v>2.97680048920697</v>
      </c>
      <c r="AA99" s="80" t="n">
        <f aca="false">Z99+Base!$B82*(AA100-(Base!$B$80/Base!$B79)*Z99-Base!$B83*(Z99-Z101))</f>
        <v>2.96096418028516</v>
      </c>
      <c r="AB99" s="80" t="n">
        <f aca="false">AA99+Base!$B82*(AB100-(Base!$B$80/Base!$B79)*AA99-Base!$B83*(AA99-AA101))</f>
        <v>2.94193159598106</v>
      </c>
      <c r="AC99" s="80" t="n">
        <f aca="false">AB99+Base!$B82*(AC100-(Base!$B$80/Base!$B79)*AB99-Base!$B83*(AB99-AB101))</f>
        <v>2.9207660930629</v>
      </c>
      <c r="AD99" s="80" t="n">
        <f aca="false">AC99+Base!$B82*(AD100-(Base!$B$80/Base!$B79)*AC99-Base!$B83*(AC99-AC101))</f>
        <v>2.89831449812371</v>
      </c>
      <c r="AE99" s="80" t="n">
        <f aca="false">AD99+Base!$B82*(AE100-(Base!$B$80/Base!$B79)*AD99-Base!$B83*(AD99-AD101))</f>
        <v>2.87524370034436</v>
      </c>
      <c r="AF99" s="80" t="n">
        <f aca="false">AE99+Base!$B82*(AF100-(Base!$B$80/Base!$B79)*AE99-Base!$B83*(AE99-AE101))</f>
        <v>2.82971037796529</v>
      </c>
      <c r="AG99" s="80" t="n">
        <f aca="false">AF99+Base!$B82*(AG100-(Base!$B$80/Base!$B79)*AF99-Base!$B83*(AF99-AF101))</f>
        <v>2.7658311603997</v>
      </c>
      <c r="AH99" s="80" t="n">
        <f aca="false">AG99+Base!$B82*(AH100-(Base!$B$80/Base!$B79)*AG99-Base!$B83*(AG99-AG101))</f>
        <v>2.68707365730594</v>
      </c>
      <c r="AI99" s="80" t="n">
        <f aca="false">AH99+Base!$B82*(AI100-(Base!$B$80/Base!$B79)*AH99-Base!$B83*(AH99-AH101))</f>
        <v>2.59634989469023</v>
      </c>
      <c r="AJ99" s="80" t="n">
        <f aca="false">AI99+Base!$B82*(AJ100-(Base!$B$80/Base!$B79)*AI99-Base!$B83*(AI99-AI101))</f>
        <v>2.49609740498591</v>
      </c>
      <c r="AK99" s="80" t="n">
        <f aca="false">AJ99+Base!$B82*(AK100-(Base!$B$80/Base!$B79)*AJ99-Base!$B83*(AJ99-AJ101))</f>
        <v>2.38834952001149</v>
      </c>
      <c r="AL99" s="80" t="n">
        <f aca="false">AK99+Base!$B82*(AL100-(Base!$B$80/Base!$B79)*AK99-Base!$B83*(AK99-AK101))</f>
        <v>2.27479620505004</v>
      </c>
      <c r="AM99" s="80" t="n">
        <f aca="false">AL99+Base!$B82*(AM100-(Base!$B$80/Base!$B79)*AL99-Base!$B83*(AL99-AL101))</f>
        <v>2.1568366016846</v>
      </c>
      <c r="AN99" s="80" t="n">
        <f aca="false">AM99+Base!$B82*(AN100-(Base!$B$80/Base!$B79)*AM99-Base!$B83*(AM99-AM101))</f>
        <v>2.03562430639127</v>
      </c>
      <c r="AO99" s="80" t="n">
        <f aca="false">AN99+Base!$B82*(AO100-(Base!$B$80/Base!$B79)*AN99-Base!$B83*(AN99-AN101))</f>
        <v>1.91210629376363</v>
      </c>
      <c r="AP99" s="80" t="n">
        <f aca="false">AO99+Base!$B82*(AP100-(Base!$B$80/Base!$B79)*AO99-Base!$B83*(AO99-AO101))</f>
        <v>1.78705629235824</v>
      </c>
      <c r="AQ99" s="80" t="n">
        <f aca="false">AP99+Base!$B82*(AQ100-(Base!$B$80/Base!$B79)*AP99-Base!$B83*(AP99-AP101))</f>
        <v>1.6611033339967</v>
      </c>
      <c r="AR99" s="80" t="n">
        <f aca="false">AQ99+Base!$B82*(AR100-(Base!$B$80/Base!$B79)*AQ99-Base!$B83*(AQ99-AQ101))</f>
        <v>1.53475612182339</v>
      </c>
      <c r="AS99" s="80" t="n">
        <f aca="false">AR99+Base!$B82*(AS100-(Base!$B$80/Base!$B79)*AR99-Base!$B83*(AR99-AR101))</f>
        <v>1.40842379751574</v>
      </c>
      <c r="AT99" s="80" t="n">
        <f aca="false">AS99+Base!$B82*(AT100-(Base!$B$80/Base!$B79)*AS99-Base!$B83*(AS99-AS101))</f>
        <v>1.28243363367552</v>
      </c>
      <c r="AU99" s="80" t="n">
        <f aca="false">AT99+Base!$B82*(AU100-(Base!$B$80/Base!$B79)*AT99-Base!$B83*(AT99-AT101))</f>
        <v>1.15704613458032</v>
      </c>
      <c r="AV99" s="80" t="n">
        <f aca="false">AU99+Base!$B82*(AV100-(Base!$B$80/Base!$B79)*AU99-Base!$B83*(AU99-AU101))</f>
        <v>1.03246799928058</v>
      </c>
      <c r="AW99" s="80" t="n">
        <f aca="false">AV99+Base!$B82*(AW100-(Base!$B$80/Base!$B79)*AV99-Base!$B83*(AV99-AV101))</f>
        <v>0.908863389049868</v>
      </c>
      <c r="AX99" s="80" t="n">
        <f aca="false">AW99+Base!$B82*(AX100-(Base!$B$80/Base!$B79)*AW99-Base!$B83*(AW99-AW101))</f>
        <v>0.786363952835056</v>
      </c>
      <c r="AY99" s="80" t="n">
        <f aca="false">AX99+Base!$B82*(AY100-(Base!$B$80/Base!$B79)*AX99-Base!$B83*(AX99-AX101))</f>
        <v>0.665078109873035</v>
      </c>
      <c r="AZ99" s="80" t="n">
        <f aca="false">AY99+Base!$B82*(AZ100-(Base!$B$80/Base!$B79)*AY99-Base!$B83*(AY99-AY101))</f>
        <v>0.54510018494402</v>
      </c>
      <c r="BA99" s="80" t="n">
        <f aca="false">AZ99+Base!$B82*(BA100-(Base!$B$80/Base!$B79)*AZ99-Base!$B83*(AZ99-AZ101))</f>
        <v>0.426520170547988</v>
      </c>
      <c r="BB99" s="80" t="n">
        <f aca="false">BA99+Base!$B82*(BB100-(Base!$B$80/Base!$B79)*BA99-Base!$B83*(BA99-BA101))</f>
        <v>0.32622995739451</v>
      </c>
      <c r="BC99" s="80" t="n">
        <f aca="false">BB99+Base!$B82*(BC100-(Base!$B$80/Base!$B79)*BB99-Base!$B83*(BB99-BB101))</f>
        <v>0.256515585356824</v>
      </c>
      <c r="BD99" s="80" t="n">
        <f aca="false">BC99+Base!$B82*(BD100-(Base!$B$80/Base!$B79)*BC99-Base!$B83*(BC99-BC101))</f>
        <v>0.225688648150264</v>
      </c>
      <c r="BE99" s="80" t="n">
        <f aca="false">BD99+Base!$B82*(BE100-(Base!$B$80/Base!$B79)*BD99-Base!$B83*(BD99-BD101))</f>
        <v>0.239545286668299</v>
      </c>
      <c r="BF99" s="80" t="n">
        <f aca="false">BE99+Base!$B82*(BF100-(Base!$B$80/Base!$B79)*BE99-Base!$B83*(BE99-BE101))</f>
        <v>0.302258877644417</v>
      </c>
      <c r="BG99" s="80" t="n">
        <f aca="false">BF99+Base!$B82*(BG100-(Base!$B$80/Base!$B79)*BF99-Base!$B83*(BF99-BF101))</f>
        <v>0.416555489124903</v>
      </c>
      <c r="BH99" s="80" t="n">
        <f aca="false">BG99+Base!$B82*(BH100-(Base!$B$80/Base!$B79)*BG99-Base!$B83*(BG99-BG101))</f>
        <v>0.583505257252505</v>
      </c>
      <c r="BI99" s="80" t="n">
        <f aca="false">BH99+Base!$B82*(BI100-(Base!$B$80/Base!$B79)*BH99-Base!$B83*(BH99-BH101))</f>
        <v>0.802498234444061</v>
      </c>
      <c r="BJ99" s="81"/>
      <c r="BK99" s="81"/>
      <c r="BL99" s="81"/>
      <c r="BM99" s="81"/>
      <c r="BN99" s="81"/>
      <c r="BO99" s="81"/>
      <c r="BP99" s="81"/>
      <c r="BQ99" s="81"/>
      <c r="BR99" s="81"/>
      <c r="BS99" s="81"/>
      <c r="BT99" s="81"/>
      <c r="BU99" s="81"/>
      <c r="BV99" s="81"/>
      <c r="BW99" s="81"/>
      <c r="BX99" s="81"/>
      <c r="BY99" s="81"/>
      <c r="BZ99" s="81"/>
      <c r="CA99" s="81"/>
      <c r="CB99" s="81"/>
      <c r="CC99" s="81"/>
      <c r="CD99" s="81"/>
      <c r="CE99" s="81"/>
      <c r="CF99" s="81"/>
      <c r="CG99" s="81"/>
      <c r="CH99" s="81"/>
      <c r="CI99" s="81"/>
      <c r="CJ99" s="81"/>
      <c r="CK99" s="81"/>
      <c r="CL99" s="81"/>
      <c r="CM99" s="81"/>
      <c r="CN99" s="81"/>
      <c r="CO99" s="81"/>
      <c r="CP99" s="81"/>
      <c r="CQ99" s="81"/>
      <c r="CR99" s="81"/>
      <c r="CS99" s="81"/>
      <c r="CT99" s="81"/>
      <c r="CU99" s="81"/>
      <c r="CV99" s="81"/>
      <c r="CW99" s="81"/>
      <c r="CX99" s="81"/>
      <c r="CY99" s="81"/>
      <c r="CZ99" s="81"/>
      <c r="DA99" s="81"/>
      <c r="DB99" s="81"/>
      <c r="DC99" s="81"/>
      <c r="DD99" s="81"/>
      <c r="DE99" s="81"/>
      <c r="DF99" s="81"/>
      <c r="DG99" s="81"/>
      <c r="DH99" s="81"/>
      <c r="DI99" s="81"/>
      <c r="DJ99" s="81"/>
      <c r="DK99" s="81"/>
      <c r="DL99" s="81"/>
      <c r="DM99" s="81"/>
      <c r="DN99" s="81"/>
      <c r="DO99" s="81"/>
      <c r="DP99" s="81"/>
      <c r="DQ99" s="81"/>
      <c r="DR99" s="81"/>
      <c r="DS99" s="81"/>
      <c r="DT99" s="81"/>
      <c r="DU99" s="81"/>
      <c r="DV99" s="81"/>
      <c r="DW99" s="81"/>
      <c r="DX99" s="81"/>
    </row>
    <row r="100" s="67" customFormat="true" ht="18" hidden="false" customHeight="true" outlineLevel="0" collapsed="false">
      <c r="A100" s="49" t="str">
        <f aca="false">Base!A100</f>
        <v>Total increase in radiative forcing since preindustrial (Watts per square meter)</v>
      </c>
      <c r="B100" s="83" t="n">
        <f aca="false">Base!$B$80*(LOG(B87/Parameters!$B$71))/LOG(2)+Base!B73</f>
        <v>2.14236309680979</v>
      </c>
      <c r="C100" s="83" t="n">
        <f aca="false">Base!$B$80*(LOG(C87/Parameters!$B$71))/LOG(2)+Base!C73</f>
        <v>2.39823637131928</v>
      </c>
      <c r="D100" s="83" t="n">
        <f aca="false">Base!$B$80*(LOG(D87/Parameters!$B$71))/LOG(2)+Base!D73</f>
        <v>2.60340428500493</v>
      </c>
      <c r="E100" s="83" t="n">
        <f aca="false">Base!$B$80*(LOG(E87/Parameters!$B$71))/LOG(2)+Base!E73</f>
        <v>2.8084819819935</v>
      </c>
      <c r="F100" s="83" t="n">
        <f aca="false">Base!$B$80*(LOG(F87/Parameters!$B$71))/LOG(2)+Base!F73</f>
        <v>3.01208048245087</v>
      </c>
      <c r="G100" s="83" t="n">
        <f aca="false">Base!$B$80*(LOG(G87/Parameters!$B$71))/LOG(2)+Base!G73</f>
        <v>3.21230079510686</v>
      </c>
      <c r="H100" s="83" t="n">
        <f aca="false">Base!$B$80*(LOG(H87/Parameters!$B$71))/LOG(2)+Base!H73</f>
        <v>3.40696682250312</v>
      </c>
      <c r="I100" s="83" t="n">
        <f aca="false">Base!$B$80*(LOG(I87/Parameters!$B$71))/LOG(2)+Base!I73</f>
        <v>3.59379334363042</v>
      </c>
      <c r="J100" s="83" t="n">
        <f aca="false">Base!$B$80*(LOG(J87/Parameters!$B$71))/LOG(2)+Base!J73</f>
        <v>3.77049908007867</v>
      </c>
      <c r="K100" s="83" t="n">
        <f aca="false">Base!$B$80*(LOG(K87/Parameters!$B$71))/LOG(2)+Base!K73</f>
        <v>3.93487526492156</v>
      </c>
      <c r="L100" s="83" t="n">
        <f aca="false">Base!$B$80*(LOG(L87/Parameters!$B$71))/LOG(2)+Base!L73</f>
        <v>4.08481956321839</v>
      </c>
      <c r="M100" s="83" t="n">
        <f aca="false">Base!$B$80*(LOG(M87/Parameters!$B$71))/LOG(2)+Base!M73</f>
        <v>4.21834389581715</v>
      </c>
      <c r="N100" s="83" t="n">
        <f aca="false">Base!$B$80*(LOG(N87/Parameters!$B$71))/LOG(2)+Base!N73</f>
        <v>4.33356303980677</v>
      </c>
      <c r="O100" s="83" t="n">
        <f aca="false">Base!$B$80*(LOG(O87/Parameters!$B$71))/LOG(2)+Base!O73</f>
        <v>4.42866909762106</v>
      </c>
      <c r="P100" s="83" t="n">
        <f aca="false">Base!$B$80*(LOG(P87/Parameters!$B$71))/LOG(2)+Base!P73</f>
        <v>4.50189521068025</v>
      </c>
      <c r="Q100" s="83" t="n">
        <f aca="false">Base!$B$80*(LOG(Q87/Parameters!$B$71))/LOG(2)+Base!Q73</f>
        <v>4.55147033705213</v>
      </c>
      <c r="R100" s="83" t="n">
        <f aca="false">Base!$B$80*(LOG(R87/Parameters!$B$71))/LOG(2)+Base!R73</f>
        <v>4.57556545817938</v>
      </c>
      <c r="S100" s="83" t="n">
        <f aca="false">Base!$B$80*(LOG(S87/Parameters!$B$71))/LOG(2)+Base!S73</f>
        <v>4.57223026659907</v>
      </c>
      <c r="T100" s="83" t="n">
        <f aca="false">Base!$B$80*(LOG(T87/Parameters!$B$71))/LOG(2)+Base!T73</f>
        <v>4.53931808465472</v>
      </c>
      <c r="U100" s="83" t="n">
        <f aca="false">Base!$B$80*(LOG(U87/Parameters!$B$71))/LOG(2)+Base!U73</f>
        <v>4.44939557532753</v>
      </c>
      <c r="V100" s="83" t="n">
        <f aca="false">Base!$B$80*(LOG(V87/Parameters!$B$71))/LOG(2)+Base!V73</f>
        <v>4.33209363773427</v>
      </c>
      <c r="W100" s="83" t="n">
        <f aca="false">Base!$B$80*(LOG(W87/Parameters!$B$71))/LOG(2)+Base!W73</f>
        <v>4.22714610702802</v>
      </c>
      <c r="X100" s="83" t="n">
        <f aca="false">Base!$B$80*(LOG(X87/Parameters!$B$71))/LOG(2)+Base!X73</f>
        <v>4.13340713782858</v>
      </c>
      <c r="Y100" s="83" t="n">
        <f aca="false">Base!$B$80*(LOG(Y87/Parameters!$B$71))/LOG(2)+Base!Y73</f>
        <v>4.04979490562739</v>
      </c>
      <c r="Z100" s="83" t="n">
        <f aca="false">Base!$B$80*(LOG(Z87/Parameters!$B$71))/LOG(2)+Base!Z73</f>
        <v>3.97529765331767</v>
      </c>
      <c r="AA100" s="83" t="n">
        <f aca="false">Base!$B$80*(LOG(AA87/Parameters!$B$71))/LOG(2)+Base!AA73</f>
        <v>3.90897698630594</v>
      </c>
      <c r="AB100" s="83" t="n">
        <f aca="false">Base!$B$80*(LOG(AB87/Parameters!$B$71))/LOG(2)+Base!AB73</f>
        <v>3.84996888942774</v>
      </c>
      <c r="AC100" s="83" t="n">
        <f aca="false">Base!$B$80*(LOG(AC87/Parameters!$B$71))/LOG(2)+Base!AC73</f>
        <v>3.79748292708089</v>
      </c>
      <c r="AD100" s="83" t="n">
        <f aca="false">Base!$B$80*(LOG(AD87/Parameters!$B$71))/LOG(2)+Base!AD73</f>
        <v>3.75080005266355</v>
      </c>
      <c r="AE100" s="83" t="n">
        <f aca="false">Base!$B$80*(LOG(AE87/Parameters!$B$71))/LOG(2)+Base!AE73</f>
        <v>3.7092694042418</v>
      </c>
      <c r="AF100" s="83" t="n">
        <f aca="false">Base!$B$80*(LOG(AF87/Parameters!$B$71))/LOG(2)+Base!AF73</f>
        <v>3.44412668138829</v>
      </c>
      <c r="AG100" s="83" t="n">
        <f aca="false">Base!$B$80*(LOG(AG87/Parameters!$B$71))/LOG(2)+Base!AG73</f>
        <v>3.18972259072053</v>
      </c>
      <c r="AH100" s="83" t="n">
        <f aca="false">Base!$B$80*(LOG(AH87/Parameters!$B$71))/LOG(2)+Base!AH73</f>
        <v>2.94523680256272</v>
      </c>
      <c r="AI100" s="83" t="n">
        <f aca="false">Base!$B$80*(LOG(AI87/Parameters!$B$71))/LOG(2)+Base!AI73</f>
        <v>2.70988466052062</v>
      </c>
      <c r="AJ100" s="83" t="n">
        <f aca="false">Base!$B$80*(LOG(AJ87/Parameters!$B$71))/LOG(2)+Base!AJ73</f>
        <v>2.4829235404584</v>
      </c>
      <c r="AK100" s="83" t="n">
        <f aca="false">Base!$B$80*(LOG(AK87/Parameters!$B$71))/LOG(2)+Base!AK73</f>
        <v>2.26365750296846</v>
      </c>
      <c r="AL100" s="83" t="n">
        <f aca="false">Base!$B$80*(LOG(AL87/Parameters!$B$71))/LOG(2)+Base!AL73</f>
        <v>2.05144028900041</v>
      </c>
      <c r="AM100" s="83" t="n">
        <f aca="false">Base!$B$80*(LOG(AM87/Parameters!$B$71))/LOG(2)+Base!AM73</f>
        <v>1.84567681818464</v>
      </c>
      <c r="AN100" s="83" t="n">
        <f aca="false">Base!$B$80*(LOG(AN87/Parameters!$B$71))/LOG(2)+Base!AN73</f>
        <v>1.64582341301697</v>
      </c>
      <c r="AO100" s="83" t="n">
        <f aca="false">Base!$B$80*(LOG(AO87/Parameters!$B$71))/LOG(2)+Base!AO73</f>
        <v>1.4513870018499</v>
      </c>
      <c r="AP100" s="83" t="n">
        <f aca="false">Base!$B$80*(LOG(AP87/Parameters!$B$71))/LOG(2)+Base!AP73</f>
        <v>1.26192356160433</v>
      </c>
      <c r="AQ100" s="83" t="n">
        <f aca="false">Base!$B$80*(LOG(AQ87/Parameters!$B$71))/LOG(2)+Base!AQ73</f>
        <v>1.07703605765127</v>
      </c>
      <c r="AR100" s="83" t="n">
        <f aca="false">Base!$B$80*(LOG(AR87/Parameters!$B$71))/LOG(2)+Base!AR73</f>
        <v>0.896372132794102</v>
      </c>
      <c r="AS100" s="83" t="n">
        <f aca="false">Base!$B$80*(LOG(AS87/Parameters!$B$71))/LOG(2)+Base!AS73</f>
        <v>0.719621798216144</v>
      </c>
      <c r="AT100" s="83" t="n">
        <f aca="false">Base!$B$80*(LOG(AT87/Parameters!$B$71))/LOG(2)+Base!AT73</f>
        <v>0.546515394243398</v>
      </c>
      <c r="AU100" s="83" t="n">
        <f aca="false">Base!$B$80*(LOG(AU87/Parameters!$B$71))/LOG(2)+Base!AU73</f>
        <v>0.376822128744474</v>
      </c>
      <c r="AV100" s="83" t="n">
        <f aca="false">Base!$B$80*(LOG(AV87/Parameters!$B$71))/LOG(2)+Base!AV73</f>
        <v>0.210349579014784</v>
      </c>
      <c r="AW100" s="83" t="n">
        <f aca="false">Base!$B$80*(LOG(AW87/Parameters!$B$71))/LOG(2)+Base!AW73</f>
        <v>0.0469446765755323</v>
      </c>
      <c r="AX100" s="83" t="n">
        <f aca="false">Base!$B$80*(LOG(AX87/Parameters!$B$71))/LOG(2)+Base!AX73</f>
        <v>-0.113503082605755</v>
      </c>
      <c r="AY100" s="83" t="n">
        <f aca="false">Base!$B$80*(LOG(AY87/Parameters!$B$71))/LOG(2)+Base!AY73</f>
        <v>-0.271055099090162</v>
      </c>
      <c r="AZ100" s="83" t="n">
        <f aca="false">Base!$B$80*(LOG(AZ87/Parameters!$B$71))/LOG(2)+Base!AZ73</f>
        <v>-0.425712118007463</v>
      </c>
      <c r="BA100" s="83" t="n">
        <f aca="false">Base!$B$80*(LOG(BA87/Parameters!$B$71))/LOG(2)+Base!BA73</f>
        <v>-0.577395004584563</v>
      </c>
      <c r="BB100" s="83" t="n">
        <f aca="false">Base!$B$80*(LOG(BB87/Parameters!$B$71))/LOG(2)+Base!BB73</f>
        <v>-0.55453852780774</v>
      </c>
      <c r="BC100" s="83" t="n">
        <f aca="false">Base!$B$80*(LOG(BC87/Parameters!$B$71))/LOG(2)+Base!BC73</f>
        <v>-0.380529012266543</v>
      </c>
      <c r="BD100" s="83" t="n">
        <f aca="false">Base!$B$80*(LOG(BD87/Parameters!$B$71))/LOG(2)+Base!BD73</f>
        <v>-0.0787873941550683</v>
      </c>
      <c r="BE100" s="83" t="n">
        <f aca="false">Base!$B$80*(LOG(BE87/Parameters!$B$71))/LOG(2)+Base!BE73</f>
        <v>0.336569539006484</v>
      </c>
      <c r="BF100" s="83" t="n">
        <f aca="false">Base!$B$80*(LOG(BF87/Parameters!$B$71))/LOG(2)+Base!BF73</f>
        <v>0.857000096119179</v>
      </c>
      <c r="BG100" s="83" t="n">
        <f aca="false">Base!$B$80*(LOG(BG87/Parameters!$B$71))/LOG(2)+Base!BG73</f>
        <v>1.4734732095913</v>
      </c>
      <c r="BH100" s="83" t="n">
        <f aca="false">Base!$B$80*(LOG(BH87/Parameters!$B$71))/LOG(2)+Base!BH73</f>
        <v>2.17279844623982</v>
      </c>
      <c r="BI100" s="83" t="n">
        <f aca="false">Base!$B$80*(LOG(BI87/Parameters!$B$71))/LOG(2)+Base!BI73</f>
        <v>2.93921999335319</v>
      </c>
      <c r="BJ100" s="84"/>
      <c r="BK100" s="84"/>
      <c r="BL100" s="84"/>
      <c r="BM100" s="84"/>
      <c r="BN100" s="84"/>
      <c r="BO100" s="84"/>
      <c r="BP100" s="84"/>
      <c r="BQ100" s="84"/>
      <c r="BR100" s="84"/>
      <c r="BS100" s="84"/>
      <c r="BT100" s="84"/>
      <c r="BU100" s="84"/>
      <c r="BV100" s="84"/>
      <c r="BW100" s="84"/>
      <c r="BX100" s="84"/>
      <c r="BY100" s="84"/>
      <c r="BZ100" s="84"/>
      <c r="CA100" s="84"/>
      <c r="CB100" s="84"/>
      <c r="CC100" s="84"/>
      <c r="CD100" s="84"/>
      <c r="CE100" s="84"/>
      <c r="CF100" s="84"/>
      <c r="CG100" s="84"/>
      <c r="CH100" s="84"/>
      <c r="CI100" s="84"/>
      <c r="CJ100" s="84"/>
      <c r="CK100" s="84"/>
      <c r="CL100" s="84"/>
      <c r="CM100" s="84"/>
      <c r="CN100" s="84"/>
      <c r="CO100" s="84"/>
      <c r="CP100" s="84"/>
      <c r="CQ100" s="84"/>
      <c r="CR100" s="84"/>
      <c r="CS100" s="84"/>
      <c r="CT100" s="84"/>
      <c r="CU100" s="84"/>
      <c r="CV100" s="84"/>
      <c r="CW100" s="84"/>
      <c r="CX100" s="84"/>
      <c r="CY100" s="84"/>
      <c r="CZ100" s="84"/>
      <c r="DA100" s="84"/>
      <c r="DB100" s="84"/>
      <c r="DC100" s="84"/>
      <c r="DD100" s="84"/>
      <c r="DE100" s="84"/>
      <c r="DF100" s="84"/>
      <c r="DG100" s="84"/>
      <c r="DH100" s="84"/>
      <c r="DI100" s="84"/>
      <c r="DJ100" s="84"/>
      <c r="DK100" s="84"/>
      <c r="DL100" s="84"/>
      <c r="DM100" s="84"/>
      <c r="DN100" s="84"/>
      <c r="DO100" s="84"/>
      <c r="DP100" s="84"/>
      <c r="DQ100" s="84"/>
      <c r="DR100" s="84"/>
      <c r="DS100" s="84"/>
      <c r="DT100" s="84"/>
      <c r="DU100" s="84"/>
      <c r="DV100" s="84"/>
      <c r="DW100" s="84"/>
      <c r="DX100" s="84"/>
    </row>
    <row r="101" s="67" customFormat="true" ht="18" hidden="false" customHeight="true" outlineLevel="0" collapsed="false">
      <c r="A101" s="49" t="str">
        <f aca="false">Base!A101</f>
        <v>Lower ocean temperature (degrees Celsius above preindustrial)</v>
      </c>
      <c r="B101" s="69" t="n">
        <f aca="false">Base!B77</f>
        <v>0.0068</v>
      </c>
      <c r="C101" s="69" t="n">
        <f aca="false">B101+ Base!$B84*(B99-B101)</f>
        <v>0.02738</v>
      </c>
      <c r="D101" s="69" t="n">
        <f aca="false">C101+ Base!$B84*(C99-C101)</f>
        <v>0.0504791109828357</v>
      </c>
      <c r="E101" s="69" t="n">
        <f aca="false">D101+ Base!$B84*(D99-D101)</f>
        <v>0.0761257342562438</v>
      </c>
      <c r="F101" s="69" t="n">
        <f aca="false">E101+ Base!$B84*(E99-E101)</f>
        <v>0.104335360796913</v>
      </c>
      <c r="G101" s="69" t="n">
        <f aca="false">F101+ Base!$B84*(F99-F101)</f>
        <v>0.135109169033448</v>
      </c>
      <c r="H101" s="69" t="n">
        <f aca="false">G101+ Base!$B84*(G99-G101)</f>
        <v>0.168431641760089</v>
      </c>
      <c r="I101" s="69" t="n">
        <f aca="false">H101+ Base!$B84*(H99-H101)</f>
        <v>0.204267936238522</v>
      </c>
      <c r="J101" s="69" t="n">
        <f aca="false">I101+ Base!$B84*(I99-I101)</f>
        <v>0.242561466688633</v>
      </c>
      <c r="K101" s="69" t="n">
        <f aca="false">J101+ Base!$B84*(J99-J101)</f>
        <v>0.283231950208116</v>
      </c>
      <c r="L101" s="69" t="n">
        <f aca="false">K101+ Base!$B84*(K99-K101)</f>
        <v>0.326174016782754</v>
      </c>
      <c r="M101" s="69" t="n">
        <f aca="false">L101+ Base!$B84*(L99-L101)</f>
        <v>0.371256381361864</v>
      </c>
      <c r="N101" s="69" t="n">
        <f aca="false">M101+ Base!$B84*(M99-M101)</f>
        <v>0.41832151055377</v>
      </c>
      <c r="O101" s="69" t="n">
        <f aca="false">N101+ Base!$B84*(N99-N101)</f>
        <v>0.467185678523204</v>
      </c>
      <c r="P101" s="69" t="n">
        <f aca="false">O101+ Base!$B84*(O99-O101)</f>
        <v>0.517639287544532</v>
      </c>
      <c r="Q101" s="69" t="n">
        <f aca="false">P101+ Base!$B84*(P99-P101)</f>
        <v>0.569447321245537</v>
      </c>
      <c r="R101" s="69" t="n">
        <f aca="false">Q101+ Base!$B84*(Q99-Q101)</f>
        <v>0.622349797217056</v>
      </c>
      <c r="S101" s="69" t="n">
        <f aca="false">R101+ Base!$B84*(R99-R101)</f>
        <v>0.676062085842637</v>
      </c>
      <c r="T101" s="69" t="n">
        <f aca="false">S101+ Base!$B84*(S99-S101)</f>
        <v>0.730274960457517</v>
      </c>
      <c r="U101" s="69" t="n">
        <f aca="false">T101+ Base!$B84*(T99-T101)</f>
        <v>0.784654237399</v>
      </c>
      <c r="V101" s="69" t="n">
        <f aca="false">U101+ Base!$B84*(U99-U101)</f>
        <v>0.838778601031855</v>
      </c>
      <c r="W101" s="69" t="n">
        <f aca="false">V101+ Base!$B84*(V99-V101)</f>
        <v>0.892227390968486</v>
      </c>
      <c r="X101" s="69" t="n">
        <f aca="false">W101+ Base!$B84*(W99-W101)</f>
        <v>0.944679196358641</v>
      </c>
      <c r="Y101" s="69" t="n">
        <f aca="false">X101+ Base!$B84*(X99-X101)</f>
        <v>0.995894316857137</v>
      </c>
      <c r="Z101" s="69" t="n">
        <f aca="false">Y101+ Base!$B84*(Y99-Y101)</f>
        <v>1.04569990380356</v>
      </c>
      <c r="AA101" s="69" t="n">
        <f aca="false">Z101+ Base!$B84*(Z99-Z101)</f>
        <v>1.09397741843864</v>
      </c>
      <c r="AB101" s="69" t="n">
        <f aca="false">AA101+ Base!$B84*(AA99-AA101)</f>
        <v>1.14065208748481</v>
      </c>
      <c r="AC101" s="69" t="n">
        <f aca="false">AB101+ Base!$B84*(AB99-AB101)</f>
        <v>1.18568407519721</v>
      </c>
      <c r="AD101" s="69" t="n">
        <f aca="false">AC101+ Base!$B84*(AC99-AC101)</f>
        <v>1.22906112564386</v>
      </c>
      <c r="AE101" s="69" t="n">
        <f aca="false">AD101+ Base!$B84*(AD99-AD101)</f>
        <v>1.27079245995585</v>
      </c>
      <c r="AF101" s="69" t="n">
        <f aca="false">AE101+ Base!$B84*(AE99-AE101)</f>
        <v>1.31090374096557</v>
      </c>
      <c r="AG101" s="69" t="n">
        <f aca="false">AF101+ Base!$B84*(AF99-AF101)</f>
        <v>1.34887390689056</v>
      </c>
      <c r="AH101" s="69" t="n">
        <f aca="false">AG101+ Base!$B84*(AG99-AG101)</f>
        <v>1.38429783822829</v>
      </c>
      <c r="AI101" s="69" t="n">
        <f aca="false">AH101+ Base!$B84*(AH99-AH101)</f>
        <v>1.41686723370523</v>
      </c>
      <c r="AJ101" s="69" t="n">
        <f aca="false">AI101+ Base!$B84*(AI99-AI101)</f>
        <v>1.44635430022985</v>
      </c>
      <c r="AK101" s="69" t="n">
        <f aca="false">AJ101+ Base!$B84*(AJ99-AJ101)</f>
        <v>1.47259787784875</v>
      </c>
      <c r="AL101" s="69" t="n">
        <f aca="false">AK101+ Base!$B84*(AK99-AK101)</f>
        <v>1.49549166890282</v>
      </c>
      <c r="AM101" s="69" t="n">
        <f aca="false">AL101+ Base!$B84*(AL99-AL101)</f>
        <v>1.5149742823065</v>
      </c>
      <c r="AN101" s="69" t="n">
        <f aca="false">AM101+ Base!$B84*(AM99-AM101)</f>
        <v>1.53102084029096</v>
      </c>
      <c r="AO101" s="69" t="n">
        <f aca="false">AN101+ Base!$B84*(AN99-AN101)</f>
        <v>1.54363592694346</v>
      </c>
      <c r="AP101" s="69" t="n">
        <f aca="false">AO101+ Base!$B84*(AO99-AO101)</f>
        <v>1.55284768611397</v>
      </c>
      <c r="AQ101" s="69" t="n">
        <f aca="false">AP101+ Base!$B84*(AP99-AP101)</f>
        <v>1.55870290127007</v>
      </c>
      <c r="AR101" s="69" t="n">
        <f aca="false">AQ101+ Base!$B84*(AQ99-AQ101)</f>
        <v>1.56126291208824</v>
      </c>
      <c r="AS101" s="69" t="n">
        <f aca="false">AR101+ Base!$B84*(AR99-AR101)</f>
        <v>1.56060024233162</v>
      </c>
      <c r="AT101" s="69" t="n">
        <f aca="false">AS101+ Base!$B84*(AS99-AS101)</f>
        <v>1.55679583121122</v>
      </c>
      <c r="AU101" s="69" t="n">
        <f aca="false">AT101+ Base!$B84*(AT99-AT101)</f>
        <v>1.54993677627283</v>
      </c>
      <c r="AV101" s="69" t="n">
        <f aca="false">AU101+ Base!$B84*(AU99-AU101)</f>
        <v>1.54011451023052</v>
      </c>
      <c r="AW101" s="69" t="n">
        <f aca="false">AV101+ Base!$B84*(AV99-AV101)</f>
        <v>1.52742334745677</v>
      </c>
      <c r="AX101" s="69" t="n">
        <f aca="false">AW101+ Base!$B84*(AW99-AW101)</f>
        <v>1.5119593484966</v>
      </c>
      <c r="AY101" s="69" t="n">
        <f aca="false">AX101+ Base!$B84*(AX99-AX101)</f>
        <v>1.49381946360506</v>
      </c>
      <c r="AZ101" s="69" t="n">
        <f aca="false">AY101+ Base!$B84*(AY99-AY101)</f>
        <v>1.47310092976176</v>
      </c>
      <c r="BA101" s="69" t="n">
        <f aca="false">AZ101+ Base!$B84*(AZ99-AZ101)</f>
        <v>1.44990091114131</v>
      </c>
      <c r="BB101" s="69" t="n">
        <f aca="false">BA101+ Base!$B84*(BA99-BA101)</f>
        <v>1.42431639262648</v>
      </c>
      <c r="BC101" s="69" t="n">
        <f aca="false">BB101+ Base!$B84*(BB99-BB101)</f>
        <v>1.39686423174568</v>
      </c>
      <c r="BD101" s="69" t="n">
        <f aca="false">BC101+ Base!$B84*(BC99-BC101)</f>
        <v>1.36835551558596</v>
      </c>
      <c r="BE101" s="69" t="n">
        <f aca="false">BD101+ Base!$B84*(BD99-BD101)</f>
        <v>1.33978884390007</v>
      </c>
      <c r="BF101" s="69" t="n">
        <f aca="false">BE101+ Base!$B84*(BE99-BE101)</f>
        <v>1.31228275496927</v>
      </c>
      <c r="BG101" s="69" t="n">
        <f aca="false">BF101+ Base!$B84*(BF99-BF101)</f>
        <v>1.28703215803615</v>
      </c>
      <c r="BH101" s="69" t="n">
        <f aca="false">BG101+ Base!$B84*(BG99-BG101)</f>
        <v>1.26527024131337</v>
      </c>
      <c r="BI101" s="69" t="n">
        <f aca="false">BH101+ Base!$B84*(BH99-BH101)</f>
        <v>1.24822611671185</v>
      </c>
    </row>
    <row r="102" customFormat="false" ht="18" hidden="false" customHeight="true" outlineLevel="0" collapsed="false">
      <c r="A102" s="46" t="str">
        <f aca="false">Base!A102</f>
        <v>Economic Endogenous Variables</v>
      </c>
      <c r="B102" s="53"/>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c r="AW102" s="47"/>
      <c r="AX102" s="47"/>
      <c r="AY102" s="47"/>
      <c r="AZ102" s="47"/>
      <c r="BA102" s="47"/>
      <c r="BB102" s="47"/>
      <c r="BC102" s="47"/>
      <c r="BD102" s="47"/>
      <c r="BE102" s="47"/>
      <c r="BF102" s="47"/>
      <c r="BG102" s="47"/>
      <c r="BH102" s="47"/>
      <c r="BI102" s="47"/>
    </row>
    <row r="103" customFormat="false" ht="18" hidden="false" customHeight="true" outlineLevel="0" collapsed="false">
      <c r="A103" s="48" t="str">
        <f aca="false">Base!A103</f>
        <v>OUTPUT  </v>
      </c>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c r="AW103" s="47"/>
      <c r="AX103" s="47"/>
      <c r="AY103" s="47"/>
      <c r="AZ103" s="47"/>
      <c r="BA103" s="47"/>
      <c r="BB103" s="47"/>
      <c r="BC103" s="47"/>
      <c r="BD103" s="47"/>
      <c r="BE103" s="47"/>
      <c r="BF103" s="47"/>
      <c r="BG103" s="47"/>
      <c r="BH103" s="47"/>
      <c r="BI103" s="47"/>
    </row>
    <row r="104" customFormat="false" ht="18" hidden="false" customHeight="true" outlineLevel="0" collapsed="false">
      <c r="A104" s="49" t="str">
        <f aca="false">Base!A104</f>
        <v>Output gross of abatement cost and climate damage ($trill)</v>
      </c>
      <c r="B104" s="47" t="n">
        <f aca="false">B21*B117^$B5*(B53/1000)^(1-$B5)</f>
        <v>63.5819868191407</v>
      </c>
      <c r="C104" s="47" t="n">
        <f aca="false">C21*C117^$B5*(C53/1000)^(1-$B5)</f>
        <v>75.7357858661171</v>
      </c>
      <c r="D104" s="47" t="n">
        <f aca="false">D21*D117^$B5*(D53/1000)^(1-$B5)</f>
        <v>89.3909338561872</v>
      </c>
      <c r="E104" s="47" t="n">
        <f aca="false">E21*E117^$B5*(E53/1000)^(1-$B5)</f>
        <v>104.592813148389</v>
      </c>
      <c r="F104" s="47" t="n">
        <f aca="false">F21*F117^$B5*(F53/1000)^(1-$B5)</f>
        <v>121.362360744101</v>
      </c>
      <c r="G104" s="47" t="n">
        <f aca="false">G21*G117^$B5*(G53/1000)^(1-$B5)</f>
        <v>139.718179689462</v>
      </c>
      <c r="H104" s="47" t="n">
        <f aca="false">H21*H117^$B5*(H53/1000)^(1-$B5)</f>
        <v>159.676902194833</v>
      </c>
      <c r="I104" s="47" t="n">
        <f aca="false">I21*I117^$B5*(I53/1000)^(1-$B5)</f>
        <v>181.253323181948</v>
      </c>
      <c r="J104" s="47" t="n">
        <f aca="false">J21*J117^$B5*(J53/1000)^(1-$B5)</f>
        <v>204.460376399938</v>
      </c>
      <c r="K104" s="47" t="n">
        <f aca="false">K21*K117^$B5*(K53/1000)^(1-$B5)</f>
        <v>229.308989802456</v>
      </c>
      <c r="L104" s="47" t="n">
        <f aca="false">L21*L117^$B5*(L53/1000)^(1-$B5)</f>
        <v>255.807826163231</v>
      </c>
      <c r="M104" s="47" t="n">
        <f aca="false">M21*M117^$B5*(M53/1000)^(1-$B5)</f>
        <v>283.962881059264</v>
      </c>
      <c r="N104" s="47" t="n">
        <f aca="false">N21*N117^$B5*(N53/1000)^(1-$B5)</f>
        <v>313.77686710525</v>
      </c>
      <c r="O104" s="47" t="n">
        <f aca="false">O21*O117^$B5*(O53/1000)^(1-$B5)</f>
        <v>345.248249422242</v>
      </c>
      <c r="P104" s="47" t="n">
        <f aca="false">P21*P117^$B5*(P53/1000)^(1-$B5)</f>
        <v>378.369693963094</v>
      </c>
      <c r="Q104" s="47" t="n">
        <f aca="false">Q21*Q117^$B5*(Q53/1000)^(1-$B5)</f>
        <v>413.125519857944</v>
      </c>
      <c r="R104" s="47" t="n">
        <f aca="false">R21*R117^$B5*(R53/1000)^(1-$B5)</f>
        <v>449.487458955463</v>
      </c>
      <c r="S104" s="47" t="n">
        <f aca="false">S21*S117^$B5*(S53/1000)^(1-$B5)</f>
        <v>487.407534501269</v>
      </c>
      <c r="T104" s="47" t="n">
        <f aca="false">T21*T117^$B5*(T53/1000)^(1-$B5)</f>
        <v>526.806017630683</v>
      </c>
      <c r="U104" s="47" t="n">
        <f aca="false">U21*U117^$B5*(U53/1000)^(1-$B5)</f>
        <v>567.550899105694</v>
      </c>
      <c r="V104" s="47" t="n">
        <f aca="false">V21*V117^$B5*(V53/1000)^(1-$B5)</f>
        <v>609.57737166361</v>
      </c>
      <c r="W104" s="47" t="n">
        <f aca="false">W21*W117^$B5*(W53/1000)^(1-$B5)</f>
        <v>653.43023371577</v>
      </c>
      <c r="X104" s="47" t="n">
        <f aca="false">X21*X117^$B5*(X53/1000)^(1-$B5)</f>
        <v>699.037627354343</v>
      </c>
      <c r="Y104" s="47" t="n">
        <f aca="false">Y21*Y117^$B5*(Y53/1000)^(1-$B5)</f>
        <v>746.340869527976</v>
      </c>
      <c r="Z104" s="47" t="n">
        <f aca="false">Z21*Z117^$B5*(Z53/1000)^(1-$B5)</f>
        <v>795.29407682102</v>
      </c>
      <c r="AA104" s="47" t="n">
        <f aca="false">AA21*AA117^$B5*(AA53/1000)^(1-$B5)</f>
        <v>845.867179222896</v>
      </c>
      <c r="AB104" s="47" t="n">
        <f aca="false">AB21*AB117^$B5*(AB53/1000)^(1-$B5)</f>
        <v>898.053218791246</v>
      </c>
      <c r="AC104" s="47" t="n">
        <f aca="false">AC21*AC117^$B5*(AC53/1000)^(1-$B5)</f>
        <v>951.881632876684</v>
      </c>
      <c r="AD104" s="47" t="n">
        <f aca="false">AD21*AD117^$B5*(AD53/1000)^(1-$B5)</f>
        <v>1007.4402958322</v>
      </c>
      <c r="AE104" s="47" t="n">
        <f aca="false">AE21*AE117^$B5*(AE53/1000)^(1-$B5)</f>
        <v>1064.9104259919</v>
      </c>
      <c r="AF104" s="47" t="n">
        <f aca="false">AF21*AF117^$B5*(AF53/1000)^(1-$B5)</f>
        <v>1120.94683679789</v>
      </c>
      <c r="AG104" s="47" t="n">
        <f aca="false">AG21*AG117^$B5*(AG53/1000)^(1-$B5)</f>
        <v>1178.40807183075</v>
      </c>
      <c r="AH104" s="47" t="n">
        <f aca="false">AH21*AH117^$B5*(AH53/1000)^(1-$B5)</f>
        <v>1237.20173917965</v>
      </c>
      <c r="AI104" s="47" t="n">
        <f aca="false">AI21*AI117^$B5*(AI53/1000)^(1-$B5)</f>
        <v>1297.23412987368</v>
      </c>
      <c r="AJ104" s="47" t="n">
        <f aca="false">AJ21*AJ117^$B5*(AJ53/1000)^(1-$B5)</f>
        <v>1358.41002297404</v>
      </c>
      <c r="AK104" s="47" t="n">
        <f aca="false">AK21*AK117^$B5*(AK53/1000)^(1-$B5)</f>
        <v>1420.63310484774</v>
      </c>
      <c r="AL104" s="47" t="n">
        <f aca="false">AL21*AL117^$B5*(AL53/1000)^(1-$B5)</f>
        <v>1483.80664478028</v>
      </c>
      <c r="AM104" s="47" t="n">
        <f aca="false">AM21*AM117^$B5*(AM53/1000)^(1-$B5)</f>
        <v>1547.83419138739</v>
      </c>
      <c r="AN104" s="47" t="n">
        <f aca="false">AN21*AN117^$B5*(AN53/1000)^(1-$B5)</f>
        <v>1612.62013226893</v>
      </c>
      <c r="AO104" s="47" t="n">
        <f aca="false">AO21*AO117^$B5*(AO53/1000)^(1-$B5)</f>
        <v>1678.06999993902</v>
      </c>
      <c r="AP104" s="47" t="n">
        <f aca="false">AP21*AP117^$B5*(AP53/1000)^(1-$B5)</f>
        <v>1744.09041723947</v>
      </c>
      <c r="AQ104" s="47" t="n">
        <f aca="false">AQ21*AQ117^$B5*(AQ53/1000)^(1-$B5)</f>
        <v>1810.58855565303</v>
      </c>
      <c r="AR104" s="47" t="n">
        <f aca="false">AR21*AR117^$B5*(AR53/1000)^(1-$B5)</f>
        <v>1877.47092786979</v>
      </c>
      <c r="AS104" s="47" t="n">
        <f aca="false">AS21*AS117^$B5*(AS53/1000)^(1-$B5)</f>
        <v>1944.64124825179</v>
      </c>
      <c r="AT104" s="47" t="n">
        <f aca="false">AT21*AT117^$B5*(AT53/1000)^(1-$B5)</f>
        <v>2011.99694677105</v>
      </c>
      <c r="AU104" s="47" t="n">
        <f aca="false">AU21*AU117^$B5*(AU53/1000)^(1-$B5)</f>
        <v>2079.42369101794</v>
      </c>
      <c r="AV104" s="47" t="n">
        <f aca="false">AV21*AV117^$B5*(AV53/1000)^(1-$B5)</f>
        <v>2146.78691938156</v>
      </c>
      <c r="AW104" s="47" t="n">
        <f aca="false">AW21*AW117^$B5*(AW53/1000)^(1-$B5)</f>
        <v>2213.91881193868</v>
      </c>
      <c r="AX104" s="47" t="n">
        <f aca="false">AX21*AX117^$B5*(AX53/1000)^(1-$B5)</f>
        <v>2280.59821026438</v>
      </c>
      <c r="AY104" s="47" t="n">
        <f aca="false">AY21*AY117^$B5*(AY53/1000)^(1-$B5)</f>
        <v>2346.51950585658</v>
      </c>
      <c r="AZ104" s="47" t="n">
        <f aca="false">AZ21*AZ117^$B5*(AZ53/1000)^(1-$B5)</f>
        <v>2411.24385160329</v>
      </c>
      <c r="BA104" s="47" t="n">
        <f aca="false">BA21*BA117^$B5*(BA53/1000)^(1-$B5)</f>
        <v>2456.57906897764</v>
      </c>
      <c r="BB104" s="47" t="n">
        <f aca="false">BB21*BB117^$B5*(BB53/1000)^(1-$B5)</f>
        <v>2506.69679821998</v>
      </c>
      <c r="BC104" s="47" t="n">
        <f aca="false">BC21*BC117^$B5*(BC53/1000)^(1-$B5)</f>
        <v>2560.12212016238</v>
      </c>
      <c r="BD104" s="47" t="n">
        <f aca="false">BD21*BD117^$B5*(BD53/1000)^(1-$B5)</f>
        <v>2615.76881029632</v>
      </c>
      <c r="BE104" s="47" t="n">
        <f aca="false">BE21*BE117^$B5*(BE53/1000)^(1-$B5)</f>
        <v>2672.84780891695</v>
      </c>
      <c r="BF104" s="47" t="n">
        <f aca="false">BF21*BF117^$B5*(BF53/1000)^(1-$B5)</f>
        <v>2730.77931405149</v>
      </c>
      <c r="BG104" s="47" t="n">
        <f aca="false">BG21*BG117^$B5*(BG53/1000)^(1-$B5)</f>
        <v>2789.12066438076</v>
      </c>
      <c r="BH104" s="47" t="n">
        <f aca="false">BH21*BH117^$B5*(BH53/1000)^(1-$B5)</f>
        <v>2847.51194152093</v>
      </c>
      <c r="BI104" s="47" t="n">
        <f aca="false">BI21*BI117^$B5*(BI53/1000)^(1-$B5)</f>
        <v>2905.63911733348</v>
      </c>
    </row>
    <row r="105" customFormat="false" ht="18" hidden="false" customHeight="true" outlineLevel="0" collapsed="false">
      <c r="A105" s="49" t="str">
        <f aca="false">Base!A105</f>
        <v>     Total damage (fraction of gross output)</v>
      </c>
      <c r="B105" s="47" t="n">
        <f aca="false">($B25*B99+$B26*B99^$B$27)</f>
        <v>0.001839363</v>
      </c>
      <c r="C105" s="47" t="n">
        <f aca="false">($B25*C99+$B26*C99^$B$27)</f>
        <v>0.00241650016670759</v>
      </c>
      <c r="D105" s="47" t="n">
        <f aca="false">($B25*D99+$B26*D99^$B$27)</f>
        <v>0.00309323904585492</v>
      </c>
      <c r="E105" s="47" t="n">
        <f aca="false">($B25*E99+$B26*E99^$B$27)</f>
        <v>0.00387375950725448</v>
      </c>
      <c r="F105" s="47" t="n">
        <f aca="false">($B25*F99+$B26*F99^$B$27)</f>
        <v>0.00476059188606692</v>
      </c>
      <c r="G105" s="47" t="n">
        <f aca="false">($B25*G99+$B26*G99^$B$27)</f>
        <v>0.00575397740536249</v>
      </c>
      <c r="H105" s="47" t="n">
        <f aca="false">($B25*H99+$B26*H99^$B$27)</f>
        <v>0.00685130141936986</v>
      </c>
      <c r="I105" s="47" t="n">
        <f aca="false">($B25*I99+$B26*I99^$B$27)</f>
        <v>0.00804665318225296</v>
      </c>
      <c r="J105" s="47" t="n">
        <f aca="false">($B25*J99+$B26*J99^$B$27)</f>
        <v>0.00933054089088981</v>
      </c>
      <c r="K105" s="47" t="n">
        <f aca="false">($B25*K99+$B26*K99^$B$27)</f>
        <v>0.0106897703024092</v>
      </c>
      <c r="L105" s="47" t="n">
        <f aca="false">($B25*L99+$B26*L99^$B$27)</f>
        <v>0.0121074795034894</v>
      </c>
      <c r="M105" s="47" t="n">
        <f aca="false">($B25*M99+$B26*M99^$B$27)</f>
        <v>0.0135633113255606</v>
      </c>
      <c r="N105" s="47" t="n">
        <f aca="false">($B25*N99+$B26*N99^$B$27)</f>
        <v>0.0150336981255583</v>
      </c>
      <c r="O105" s="47" t="n">
        <f aca="false">($B25*O99+$B26*O99^$B$27)</f>
        <v>0.0164922306303523</v>
      </c>
      <c r="P105" s="47" t="n">
        <f aca="false">($B25*P99+$B26*P99^$B$27)</f>
        <v>0.0179100825706555</v>
      </c>
      <c r="Q105" s="47" t="n">
        <f aca="false">($B25*Q99+$B26*Q99^$B$27)</f>
        <v>0.019256465203588</v>
      </c>
      <c r="R105" s="47" t="n">
        <f aca="false">($B25*R99+$B26*R99^$B$27)</f>
        <v>0.020499089856128</v>
      </c>
      <c r="S105" s="47" t="n">
        <f aca="false">($B25*S99+$B26*S99^$B$27)</f>
        <v>0.0216046219547939</v>
      </c>
      <c r="T105" s="47" t="n">
        <f aca="false">($B25*T99+$B26*T99^$B$27)</f>
        <v>0.0225391165366913</v>
      </c>
      <c r="U105" s="47" t="n">
        <f aca="false">($B25*U99+$B26*U99^$B$27)</f>
        <v>0.0232298275820134</v>
      </c>
      <c r="V105" s="47" t="n">
        <f aca="false">($B25*V99+$B26*V99^$B$27)</f>
        <v>0.0236586635413007</v>
      </c>
      <c r="W105" s="47" t="n">
        <f aca="false">($B25*W99+$B26*W99^$B$27)</f>
        <v>0.0238748509380056</v>
      </c>
      <c r="X105" s="47" t="n">
        <f aca="false">($B25*X99+$B26*X99^$B$27)</f>
        <v>0.023922530369949</v>
      </c>
      <c r="Y105" s="47" t="n">
        <f aca="false">($B25*Y99+$B26*Y99^$B$27)</f>
        <v>0.023840024040081</v>
      </c>
      <c r="Z105" s="47" t="n">
        <f aca="false">($B25*Z99+$B26*Z99^$B$27)</f>
        <v>0.0236597808772894</v>
      </c>
      <c r="AA105" s="47" t="n">
        <f aca="false">($B25*AA99+$B26*AA99^$B$27)</f>
        <v>0.0234087147014079</v>
      </c>
      <c r="AB105" s="47" t="n">
        <f aca="false">($B25*AB99+$B26*AB99^$B$27)</f>
        <v>0.0231087472462025</v>
      </c>
      <c r="AC105" s="47" t="n">
        <f aca="false">($B25*AC99+$B26*AC99^$B$27)</f>
        <v>0.0227774351029305</v>
      </c>
      <c r="AD105" s="47" t="n">
        <f aca="false">($B25*AD99+$B26*AD99^$B$27)</f>
        <v>0.0224286059031911</v>
      </c>
      <c r="AE105" s="47" t="n">
        <f aca="false">($B25*AE99+$B26*AE99^$B$27)</f>
        <v>0.0220729603181077</v>
      </c>
      <c r="AF105" s="47" t="n">
        <f aca="false">($B25*AF99+$B26*AF99^$B$27)</f>
        <v>0.0213793863978491</v>
      </c>
      <c r="AG105" s="47" t="n">
        <f aca="false">($B25*AG99+$B26*AG99^$B$27)</f>
        <v>0.0204250247609273</v>
      </c>
      <c r="AH105" s="47" t="n">
        <f aca="false">($B25*AH99+$B26*AH99^$B$27)</f>
        <v>0.0192783741222327</v>
      </c>
      <c r="AI105" s="47" t="n">
        <f aca="false">($B25*AI99+$B26*AI99^$B$27)</f>
        <v>0.0179985575110068</v>
      </c>
      <c r="AJ105" s="47" t="n">
        <f aca="false">($B25*AJ99+$B26*AJ99^$B$27)</f>
        <v>0.0166354410213236</v>
      </c>
      <c r="AK105" s="47" t="n">
        <f aca="false">($B25*AK99+$B26*AK99^$B$27)</f>
        <v>0.0152302498574034</v>
      </c>
      <c r="AL105" s="47" t="n">
        <f aca="false">($B25*AL99+$B26*AL99^$B$27)</f>
        <v>0.0138164430579419</v>
      </c>
      <c r="AM105" s="47" t="n">
        <f aca="false">($B25*AM99+$B26*AM99^$B$27)</f>
        <v>0.0124206908173982</v>
      </c>
      <c r="AN105" s="47" t="n">
        <f aca="false">($B25*AN99+$B26*AN99^$B$27)</f>
        <v>0.0110638560657784</v>
      </c>
      <c r="AO105" s="47" t="n">
        <f aca="false">($B25*AO99+$B26*AO99^$B$27)</f>
        <v>0.00976192177799683</v>
      </c>
      <c r="AP105" s="47" t="n">
        <f aca="false">($B25*AP99+$B26*AP99^$B$27)</f>
        <v>0.00852683241279263</v>
      </c>
      <c r="AQ105" s="47" t="n">
        <f aca="false">($B25*AQ99+$B26*AQ99^$B$27)</f>
        <v>0.00736723564419395</v>
      </c>
      <c r="AR105" s="47" t="n">
        <f aca="false">($B25*AR99+$B26*AR99^$B$27)</f>
        <v>0.00628912186377657</v>
      </c>
      <c r="AS105" s="47" t="n">
        <f aca="false">($B25*AS99+$B26*AS99^$B$27)</f>
        <v>0.00529636577440109</v>
      </c>
      <c r="AT105" s="47" t="n">
        <f aca="false">($B25*AT99+$B26*AT99^$B$27)</f>
        <v>0.00439117818616849</v>
      </c>
      <c r="AU105" s="47" t="n">
        <f aca="false">($B25*AU99+$B26*AU99^$B$27)</f>
        <v>0.00357447787265117</v>
      </c>
      <c r="AV105" s="47" t="n">
        <f aca="false">($B25*AV99+$B26*AV99^$B$27)</f>
        <v>0.00284619375266765</v>
      </c>
      <c r="AW105" s="47" t="n">
        <f aca="false">($B25*AW99+$B26*AW99^$B$27)</f>
        <v>0.00220550720208041</v>
      </c>
      <c r="AX105" s="47" t="n">
        <f aca="false">($B25*AX99+$B26*AX99^$B$27)</f>
        <v>0.00165104327107006</v>
      </c>
      <c r="AY105" s="47" t="n">
        <f aca="false">($B25*AY99+$B26*AY99^$B$27)</f>
        <v>0.00118101814226021</v>
      </c>
      <c r="AZ105" s="47" t="n">
        <f aca="false">($B25*AZ99+$B26*AZ99^$B$27)</f>
        <v>0.000793348345041433</v>
      </c>
      <c r="BA105" s="47" t="n">
        <f aca="false">($B25*BA99+$B26*BA99^$B$27)</f>
        <v>0.000485724947211041</v>
      </c>
      <c r="BB105" s="47" t="n">
        <f aca="false">($B25*BB99+$B26*BB99^$B$27)</f>
        <v>0.000284157380221335</v>
      </c>
      <c r="BC105" s="47" t="n">
        <f aca="false">($B25*BC99+$B26*BC99^$B$27)</f>
        <v>0.000175686655567647</v>
      </c>
      <c r="BD105" s="47" t="n">
        <f aca="false">($B25*BD99+$B26*BD99^$B$27)</f>
        <v>0.000135997426963396</v>
      </c>
      <c r="BE105" s="47" t="n">
        <f aca="false">($B25*BE99+$B26*BE99^$B$27)</f>
        <v>0.000153209791454544</v>
      </c>
      <c r="BF105" s="47" t="n">
        <f aca="false">($B25*BF99+$B26*BF99^$B$27)</f>
        <v>0.000243932345736683</v>
      </c>
      <c r="BG105" s="47" t="n">
        <f aca="false">($B25*BG99+$B26*BG99^$B$27)</f>
        <v>0.000463294329638633</v>
      </c>
      <c r="BH105" s="47" t="n">
        <f aca="false">($B25*BH99+$B26*BH99^$B$27)</f>
        <v>0.000909077288594302</v>
      </c>
      <c r="BI105" s="47" t="n">
        <f aca="false">($B25*BI99+$B26*BI99^$B$27)</f>
        <v>0.00171948912148318</v>
      </c>
    </row>
    <row r="106" customFormat="false" ht="18" hidden="false" customHeight="true" outlineLevel="0" collapsed="false">
      <c r="A106" s="49" t="str">
        <f aca="false">Base!A106</f>
        <v>     Climate damages (trillion $)</v>
      </c>
      <c r="B106" s="47" t="n">
        <f aca="false">+B104*B105/(1+B105^Parameters!$B$56)</f>
        <v>0.116950354021615</v>
      </c>
      <c r="C106" s="47" t="n">
        <f aca="false">+C104*C105/(1+C105^Parameters!$B$56)</f>
        <v>0.183015539171202</v>
      </c>
      <c r="D106" s="47" t="n">
        <f aca="false">+D104*D105/(1+D105^Parameters!$B$56)</f>
        <v>0.276507526949393</v>
      </c>
      <c r="E106" s="47" t="n">
        <f aca="false">+E104*E105/(1+E105^Parameters!$B$56)</f>
        <v>0.405167404324064</v>
      </c>
      <c r="F106" s="47" t="n">
        <f aca="false">+F104*F105/(1+F105^Parameters!$B$56)</f>
        <v>0.577756669832293</v>
      </c>
      <c r="G106" s="47" t="n">
        <f aca="false">+G104*G105/(1+G105^Parameters!$B$56)</f>
        <v>0.803935249051538</v>
      </c>
      <c r="H106" s="47" t="n">
        <f aca="false">+H104*H105/(1+H105^Parameters!$B$56)</f>
        <v>1.09399458664804</v>
      </c>
      <c r="I106" s="47" t="n">
        <f aca="false">+I104*I105/(1+I105^Parameters!$B$56)</f>
        <v>1.45848262977595</v>
      </c>
      <c r="J106" s="47" t="n">
        <f aca="false">+J104*J105/(1+J105^Parameters!$B$56)</f>
        <v>1.90772590256635</v>
      </c>
      <c r="K106" s="47" t="n">
        <f aca="false">+K104*K105/(1+K105^Parameters!$B$56)</f>
        <v>2.45126042926574</v>
      </c>
      <c r="L106" s="47" t="n">
        <f aca="false">+L104*L105/(1+L105^Parameters!$B$56)</f>
        <v>3.09718801210348</v>
      </c>
      <c r="M106" s="47" t="n">
        <f aca="false">+M104*M105/(1+M105^Parameters!$B$56)</f>
        <v>3.85147696070993</v>
      </c>
      <c r="N106" s="47" t="n">
        <f aca="false">+N104*N105/(1+N105^Parameters!$B$56)</f>
        <v>4.71722669884374</v>
      </c>
      <c r="O106" s="47" t="n">
        <f aca="false">+O104*O105/(1+O105^Parameters!$B$56)</f>
        <v>5.69391375419699</v>
      </c>
      <c r="P106" s="47" t="n">
        <f aca="false">+P104*P105/(1+P105^Parameters!$B$56)</f>
        <v>6.77663246111268</v>
      </c>
      <c r="Q106" s="47" t="n">
        <f aca="false">+Q104*Q105/(1+Q105^Parameters!$B$56)</f>
        <v>7.95533719785869</v>
      </c>
      <c r="R106" s="47" t="n">
        <f aca="false">+R104*R105/(1+R105^Parameters!$B$56)</f>
        <v>9.2140838103307</v>
      </c>
      <c r="S106" s="47" t="n">
        <f aca="false">+S104*S105/(1+S105^Parameters!$B$56)</f>
        <v>10.5302555208181</v>
      </c>
      <c r="T106" s="47" t="n">
        <f aca="false">+T104*T105/(1+T105^Parameters!$B$56)</f>
        <v>11.8737422236082</v>
      </c>
      <c r="U106" s="47" t="n">
        <f aca="false">+U104*U105/(1+U105^Parameters!$B$56)</f>
        <v>13.184109530242</v>
      </c>
      <c r="V106" s="47" t="n">
        <f aca="false">+V104*V105/(1+V105^Parameters!$B$56)</f>
        <v>14.4217859385797</v>
      </c>
      <c r="W106" s="47" t="n">
        <f aca="false">+W104*W105/(1+W105^Parameters!$B$56)</f>
        <v>15.6005494283502</v>
      </c>
      <c r="X106" s="47" t="n">
        <f aca="false">+X104*X105/(1+X105^Parameters!$B$56)</f>
        <v>16.7227488701213</v>
      </c>
      <c r="Y106" s="47" t="n">
        <f aca="false">+Y104*Y105/(1+Y105^Parameters!$B$56)</f>
        <v>17.7927842716419</v>
      </c>
      <c r="Z106" s="47" t="n">
        <f aca="false">+Z104*Z105/(1+Z105^Parameters!$B$56)</f>
        <v>18.8164835905915</v>
      </c>
      <c r="AA106" s="47" t="n">
        <f aca="false">+AA104*AA105/(1+AA105^Parameters!$B$56)</f>
        <v>19.8006634737134</v>
      </c>
      <c r="AB106" s="47" t="n">
        <f aca="false">+AB104*AB105/(1+AB105^Parameters!$B$56)</f>
        <v>20.7528848466855</v>
      </c>
      <c r="AC106" s="47" t="n">
        <f aca="false">+AC104*AC105/(1+AC105^Parameters!$B$56)</f>
        <v>21.6814221185201</v>
      </c>
      <c r="AD106" s="47" t="n">
        <f aca="false">+AD104*AD105/(1+AD105^Parameters!$B$56)</f>
        <v>22.5954813662146</v>
      </c>
      <c r="AE106" s="47" t="n">
        <f aca="false">+AE104*AE105/(1+AE105^Parameters!$B$56)</f>
        <v>23.5057255752583</v>
      </c>
      <c r="AF106" s="47" t="n">
        <f aca="false">+AF104*AF105/(1+AF105^Parameters!$B$56)</f>
        <v>23.9651555553488</v>
      </c>
      <c r="AG106" s="47" t="n">
        <f aca="false">+AG104*AG105/(1+AG105^Parameters!$B$56)</f>
        <v>24.0690140456197</v>
      </c>
      <c r="AH106" s="47" t="n">
        <f aca="false">+AH104*AH105/(1+AH105^Parameters!$B$56)</f>
        <v>23.8512379925824</v>
      </c>
      <c r="AI106" s="47" t="n">
        <f aca="false">+AI104*AI105/(1+AI105^Parameters!$B$56)</f>
        <v>23.3483430917723</v>
      </c>
      <c r="AJ106" s="47" t="n">
        <f aca="false">+AJ104*AJ105/(1+AJ105^Parameters!$B$56)</f>
        <v>22.5977498199595</v>
      </c>
      <c r="AK106" s="47" t="n">
        <f aca="false">+AK104*AK105/(1+AK105^Parameters!$B$56)</f>
        <v>21.6365971425297</v>
      </c>
      <c r="AL106" s="47" t="n">
        <f aca="false">+AL104*AL105/(1+AL105^Parameters!$B$56)</f>
        <v>20.5009300166025</v>
      </c>
      <c r="AM106" s="47" t="n">
        <f aca="false">+AM104*AM105/(1+AM105^Parameters!$B$56)</f>
        <v>19.2251699278203</v>
      </c>
      <c r="AN106" s="47" t="n">
        <f aca="false">+AN104*AN105/(1+AN105^Parameters!$B$56)</f>
        <v>17.8417970321999</v>
      </c>
      <c r="AO106" s="47" t="n">
        <f aca="false">+AO104*AO105/(1+AO105^Parameters!$B$56)</f>
        <v>16.3811880774079</v>
      </c>
      <c r="AP106" s="47" t="n">
        <f aca="false">+AP104*AP105/(1+AP105^Parameters!$B$56)</f>
        <v>14.8715667005585</v>
      </c>
      <c r="AQ106" s="47" t="n">
        <f aca="false">+AQ104*AQ105/(1+AQ105^Parameters!$B$56)</f>
        <v>13.3390325441766</v>
      </c>
      <c r="AR106" s="47" t="n">
        <f aca="false">+AR104*AR105/(1+AR105^Parameters!$B$56)</f>
        <v>11.8076434610708</v>
      </c>
      <c r="AS106" s="47" t="n">
        <f aca="false">+AS104*AS105/(1+AS105^Parameters!$B$56)</f>
        <v>10.2995313507294</v>
      </c>
      <c r="AT106" s="47" t="n">
        <f aca="false">+AT104*AT105/(1+AT105^Parameters!$B$56)</f>
        <v>8.83503710329862</v>
      </c>
      <c r="AU106" s="47" t="n">
        <f aca="false">+AU104*AU105/(1+AU105^Parameters!$B$56)</f>
        <v>7.43285397141023</v>
      </c>
      <c r="AV106" s="47" t="n">
        <f aca="false">+AV104*AV105/(1+AV105^Parameters!$B$56)</f>
        <v>6.11017151825241</v>
      </c>
      <c r="AW106" s="47" t="n">
        <f aca="false">+AW104*AW105/(1+AW105^Parameters!$B$56)</f>
        <v>4.88281388455206</v>
      </c>
      <c r="AX106" s="47" t="n">
        <f aca="false">+AX104*AX105/(1+AX105^Parameters!$B$56)</f>
        <v>3.76536632907142</v>
      </c>
      <c r="AY106" s="47" t="n">
        <f aca="false">+AY104*AY105/(1+AY105^Parameters!$B$56)</f>
        <v>2.77128210758408</v>
      </c>
      <c r="AZ106" s="47" t="n">
        <f aca="false">+AZ104*AZ105/(1+AZ105^Parameters!$B$56)</f>
        <v>1.9129563191608</v>
      </c>
      <c r="BA106" s="47" t="n">
        <f aca="false">+BA104*BA105/(1+BA105^Parameters!$B$56)</f>
        <v>1.19322173859891</v>
      </c>
      <c r="BB106" s="47" t="n">
        <f aca="false">+BB104*BB105/(1+BB105^Parameters!$B$56)</f>
        <v>0.712296395191399</v>
      </c>
      <c r="BC106" s="47" t="n">
        <f aca="false">+BC104*BC105/(1+BC105^Parameters!$B$56)</f>
        <v>0.449779293136082</v>
      </c>
      <c r="BD106" s="47" t="n">
        <f aca="false">+BD104*BD105/(1+BD105^Parameters!$B$56)</f>
        <v>0.355737827731401</v>
      </c>
      <c r="BE106" s="47" t="n">
        <f aca="false">+BE104*BE105/(1+BE105^Parameters!$B$56)</f>
        <v>0.409506455393902</v>
      </c>
      <c r="BF106" s="47" t="n">
        <f aca="false">+BF104*BF105/(1+BF105^Parameters!$B$56)</f>
        <v>0.666125403765789</v>
      </c>
      <c r="BG106" s="47" t="n">
        <f aca="false">+BG104*BG105/(1+BG105^Parameters!$B$56)</f>
        <v>1.29218378848554</v>
      </c>
      <c r="BH106" s="47" t="n">
        <f aca="false">+BH104*BH105/(1+BH105^Parameters!$B$56)</f>
        <v>2.58860843503774</v>
      </c>
      <c r="BI106" s="47" t="n">
        <f aca="false">+BI104*BI105/(1+BI105^Parameters!$B$56)</f>
        <v>4.99621485321089</v>
      </c>
    </row>
    <row r="107" customFormat="false" ht="18" hidden="false" customHeight="true" outlineLevel="0" collapsed="false">
      <c r="A107" s="49" t="str">
        <f aca="false">Base!A107</f>
        <v>Output after damages before abatement</v>
      </c>
      <c r="B107" s="47" t="n">
        <f aca="false">+B104-B106</f>
        <v>63.4650364651191</v>
      </c>
      <c r="C107" s="47" t="n">
        <f aca="false">+C104-C106</f>
        <v>75.5527703269459</v>
      </c>
      <c r="D107" s="47" t="n">
        <f aca="false">+D104-D106</f>
        <v>89.1144263292379</v>
      </c>
      <c r="E107" s="47" t="n">
        <f aca="false">+E104-E106</f>
        <v>104.187645744065</v>
      </c>
      <c r="F107" s="47" t="n">
        <f aca="false">+F104-F106</f>
        <v>120.784604074269</v>
      </c>
      <c r="G107" s="47" t="n">
        <f aca="false">+G104-G106</f>
        <v>138.91424444041</v>
      </c>
      <c r="H107" s="47" t="n">
        <f aca="false">+H104-H106</f>
        <v>158.582907608185</v>
      </c>
      <c r="I107" s="47" t="n">
        <f aca="false">+I104-I106</f>
        <v>179.794840552172</v>
      </c>
      <c r="J107" s="47" t="n">
        <f aca="false">+J104-J106</f>
        <v>202.552650497372</v>
      </c>
      <c r="K107" s="47" t="n">
        <f aca="false">+K104-K106</f>
        <v>226.85772937319</v>
      </c>
      <c r="L107" s="47" t="n">
        <f aca="false">+L104-L106</f>
        <v>252.710638151127</v>
      </c>
      <c r="M107" s="47" t="n">
        <f aca="false">+M104-M106</f>
        <v>280.111404098554</v>
      </c>
      <c r="N107" s="47" t="n">
        <f aca="false">+N104-N106</f>
        <v>309.059640406406</v>
      </c>
      <c r="O107" s="47" t="n">
        <f aca="false">+O104-O106</f>
        <v>339.554335668045</v>
      </c>
      <c r="P107" s="47" t="n">
        <f aca="false">+P104-P106</f>
        <v>371.593061501982</v>
      </c>
      <c r="Q107" s="47" t="n">
        <f aca="false">+Q104-Q106</f>
        <v>405.170182660085</v>
      </c>
      <c r="R107" s="47" t="n">
        <f aca="false">+R104-R106</f>
        <v>440.273375145133</v>
      </c>
      <c r="S107" s="47" t="n">
        <f aca="false">+S104-S106</f>
        <v>476.877278980451</v>
      </c>
      <c r="T107" s="47" t="n">
        <f aca="false">+T104-T106</f>
        <v>514.932275407075</v>
      </c>
      <c r="U107" s="47" t="n">
        <f aca="false">+U104-U106</f>
        <v>554.366789575452</v>
      </c>
      <c r="V107" s="47" t="n">
        <f aca="false">+V104-V106</f>
        <v>595.15558572503</v>
      </c>
      <c r="W107" s="47" t="n">
        <f aca="false">+W104-W106</f>
        <v>637.82968428742</v>
      </c>
      <c r="X107" s="47" t="n">
        <f aca="false">+X104-X106</f>
        <v>682.314878484222</v>
      </c>
      <c r="Y107" s="47" t="n">
        <f aca="false">+Y104-Y106</f>
        <v>728.548085256334</v>
      </c>
      <c r="Z107" s="47" t="n">
        <f aca="false">+Z104-Z106</f>
        <v>776.477593230429</v>
      </c>
      <c r="AA107" s="47" t="n">
        <f aca="false">+AA104-AA106</f>
        <v>826.066515749182</v>
      </c>
      <c r="AB107" s="47" t="n">
        <f aca="false">+AB104-AB106</f>
        <v>877.30033394456</v>
      </c>
      <c r="AC107" s="47" t="n">
        <f aca="false">+AC104-AC106</f>
        <v>930.200210758163</v>
      </c>
      <c r="AD107" s="47" t="n">
        <f aca="false">+AD104-AD106</f>
        <v>984.844814465985</v>
      </c>
      <c r="AE107" s="47" t="n">
        <f aca="false">+AE104-AE106</f>
        <v>1041.40470041664</v>
      </c>
      <c r="AF107" s="47" t="n">
        <f aca="false">+AF104-AF106</f>
        <v>1096.98168124254</v>
      </c>
      <c r="AG107" s="47" t="n">
        <f aca="false">+AG104-AG106</f>
        <v>1154.33905778513</v>
      </c>
      <c r="AH107" s="47" t="n">
        <f aca="false">+AH104-AH106</f>
        <v>1213.35050118707</v>
      </c>
      <c r="AI107" s="47" t="n">
        <f aca="false">+AI104-AI106</f>
        <v>1273.88578678191</v>
      </c>
      <c r="AJ107" s="47" t="n">
        <f aca="false">+AJ104-AJ106</f>
        <v>1335.81227315408</v>
      </c>
      <c r="AK107" s="47" t="n">
        <f aca="false">+AK104-AK106</f>
        <v>1398.99650770521</v>
      </c>
      <c r="AL107" s="47" t="n">
        <f aca="false">+AL104-AL106</f>
        <v>1463.30571476368</v>
      </c>
      <c r="AM107" s="47" t="n">
        <f aca="false">+AM104-AM106</f>
        <v>1528.60902145957</v>
      </c>
      <c r="AN107" s="47" t="n">
        <f aca="false">+AN104-AN106</f>
        <v>1594.77833523673</v>
      </c>
      <c r="AO107" s="47" t="n">
        <f aca="false">+AO104-AO106</f>
        <v>1661.68881186161</v>
      </c>
      <c r="AP107" s="47" t="n">
        <f aca="false">+AP104-AP106</f>
        <v>1729.21885053891</v>
      </c>
      <c r="AQ107" s="47" t="n">
        <f aca="false">+AQ104-AQ106</f>
        <v>1797.24952310885</v>
      </c>
      <c r="AR107" s="47" t="n">
        <f aca="false">+AR104-AR106</f>
        <v>1865.66328440872</v>
      </c>
      <c r="AS107" s="47" t="n">
        <f aca="false">+AS104-AS106</f>
        <v>1934.34171690106</v>
      </c>
      <c r="AT107" s="47" t="n">
        <f aca="false">+AT104-AT106</f>
        <v>2003.16190966775</v>
      </c>
      <c r="AU107" s="47" t="n">
        <f aca="false">+AU104-AU106</f>
        <v>2071.99083704653</v>
      </c>
      <c r="AV107" s="47" t="n">
        <f aca="false">+AV104-AV106</f>
        <v>2140.6767478633</v>
      </c>
      <c r="AW107" s="47" t="n">
        <f aca="false">+AW104-AW106</f>
        <v>2209.03599805412</v>
      </c>
      <c r="AX107" s="47" t="n">
        <f aca="false">+AX104-AX106</f>
        <v>2276.8328439353</v>
      </c>
      <c r="AY107" s="47" t="n">
        <f aca="false">+AY104-AY106</f>
        <v>2343.74822374899</v>
      </c>
      <c r="AZ107" s="47" t="n">
        <f aca="false">+AZ104-AZ106</f>
        <v>2409.33089528412</v>
      </c>
      <c r="BA107" s="47" t="n">
        <f aca="false">+BA104-BA106</f>
        <v>2455.38584723905</v>
      </c>
      <c r="BB107" s="47" t="n">
        <f aca="false">+BB104-BB106</f>
        <v>2505.98450182479</v>
      </c>
      <c r="BC107" s="47" t="n">
        <f aca="false">+BC104-BC106</f>
        <v>2559.67234086924</v>
      </c>
      <c r="BD107" s="47" t="n">
        <f aca="false">+BD104-BD106</f>
        <v>2615.41307246859</v>
      </c>
      <c r="BE107" s="47" t="n">
        <f aca="false">+BE104-BE106</f>
        <v>2672.43830246156</v>
      </c>
      <c r="BF107" s="47" t="n">
        <f aca="false">+BF104-BF106</f>
        <v>2730.11318864772</v>
      </c>
      <c r="BG107" s="47" t="n">
        <f aca="false">+BG104-BG106</f>
        <v>2787.82848059228</v>
      </c>
      <c r="BH107" s="47" t="n">
        <f aca="false">+BH104-BH106</f>
        <v>2844.92333308589</v>
      </c>
      <c r="BI107" s="47" t="n">
        <f aca="false">+BI104-BI106</f>
        <v>2900.64290248027</v>
      </c>
    </row>
    <row r="108" customFormat="false" ht="18" hidden="false" customHeight="true" outlineLevel="0" collapsed="false">
      <c r="A108" s="49" t="str">
        <f aca="false">Base!A108</f>
        <v>    Abatement cost (fraction of output)</v>
      </c>
      <c r="B108" s="47" t="n">
        <f aca="false">(B32*(B135)^$B39)*B47^(1-$B$39)</f>
        <v>7.64375280386136E-006</v>
      </c>
      <c r="C108" s="47" t="n">
        <f aca="false">(C32*(C135)^$B39)*C47^(1-$B$39)</f>
        <v>0.000819315386901559</v>
      </c>
      <c r="D108" s="47" t="n">
        <f aca="false">(D32*(D135)^$B39)*D47^(1-$B$39)</f>
        <v>0.00106463356455902</v>
      </c>
      <c r="E108" s="47" t="n">
        <f aca="false">(E32*(E135)^$B39)*E47^(1-$B$39)</f>
        <v>0.00136803220349348</v>
      </c>
      <c r="F108" s="47" t="n">
        <f aca="false">(F32*(F135)^$B39)*F47^(1-$B$39)</f>
        <v>0.00173660646461555</v>
      </c>
      <c r="G108" s="47" t="n">
        <f aca="false">(G32*(G135)^$B39)*G47^(1-$B$39)</f>
        <v>0.00217716071233217</v>
      </c>
      <c r="H108" s="47" t="n">
        <f aca="false">(H32*(H135)^$B39)*H47^(1-$B$39)</f>
        <v>0.0026959782868722</v>
      </c>
      <c r="I108" s="47" t="n">
        <f aca="false">(I32*(I135)^$B39)*I47^(1-$B$39)</f>
        <v>0.00329858556660315</v>
      </c>
      <c r="J108" s="47" t="n">
        <f aca="false">(J32*(J135)^$B39)*J47^(1-$B$39)</f>
        <v>0.00398951693432524</v>
      </c>
      <c r="K108" s="47" t="n">
        <f aca="false">(K32*(K135)^$B39)*K47^(1-$B$39)</f>
        <v>0.00477209055715941</v>
      </c>
      <c r="L108" s="47" t="n">
        <f aca="false">(L32*(L135)^$B39)*L47^(1-$B$39)</f>
        <v>0.00564820701381126</v>
      </c>
      <c r="M108" s="47" t="n">
        <f aca="false">(M32*(M135)^$B39)*M47^(1-$B$39)</f>
        <v>0.0066181832705385</v>
      </c>
      <c r="N108" s="47" t="n">
        <f aca="false">(N32*(N135)^$B39)*N47^(1-$B$39)</f>
        <v>0.00768063400442015</v>
      </c>
      <c r="O108" s="47" t="n">
        <f aca="false">(O32*(O135)^$B39)*O47^(1-$B$39)</f>
        <v>0.00883241151946471</v>
      </c>
      <c r="P108" s="47" t="n">
        <f aca="false">(P32*(P135)^$B39)*P47^(1-$B$39)</f>
        <v>0.010068613589406</v>
      </c>
      <c r="Q108" s="47" t="n">
        <f aca="false">(Q32*(Q135)^$B39)*Q47^(1-$B$39)</f>
        <v>0.0113826705812021</v>
      </c>
      <c r="R108" s="47" t="n">
        <f aca="false">(R32*(R135)^$B39)*R47^(1-$B$39)</f>
        <v>0.0127665223236563</v>
      </c>
      <c r="S108" s="47" t="n">
        <f aca="false">(S32*(S135)^$B39)*S47^(1-$B$39)</f>
        <v>0.0142109008258851</v>
      </c>
      <c r="T108" s="47" t="n">
        <f aca="false">(T32*(T135)^$B39)*T47^(1-$B$39)</f>
        <v>0.0157057378159908</v>
      </c>
      <c r="U108" s="47" t="n">
        <f aca="false">(U32*(U135)^$B39)*U47^(1-$B$39)</f>
        <v>0.0168111562822538</v>
      </c>
      <c r="V108" s="47" t="n">
        <f aca="false">(V32*(V135)^$B39)*V47^(1-$B$39)</f>
        <v>0.0156623295405563</v>
      </c>
      <c r="W108" s="47" t="n">
        <f aca="false">(W32*(W135)^$B39)*W47^(1-$B$39)</f>
        <v>0.0145953213450444</v>
      </c>
      <c r="X108" s="47" t="n">
        <f aca="false">(X32*(X135)^$B39)*X47^(1-$B$39)</f>
        <v>0.0136040746201366</v>
      </c>
      <c r="Y108" s="47" t="n">
        <f aca="false">(Y32*(Y135)^$B39)*Y47^(1-$B$39)</f>
        <v>0.0126829973185172</v>
      </c>
      <c r="Z108" s="47" t="n">
        <f aca="false">(Z32*(Z135)^$B39)*Z47^(1-$B$39)</f>
        <v>0.0118269254727125</v>
      </c>
      <c r="AA108" s="47" t="n">
        <f aca="false">(AA32*(AA135)^$B39)*AA47^(1-$B$39)</f>
        <v>0.0110310892791535</v>
      </c>
      <c r="AB108" s="47" t="n">
        <f aca="false">(AB32*(AB135)^$B39)*AB47^(1-$B$39)</f>
        <v>0.0102910819580691</v>
      </c>
      <c r="AC108" s="47" t="n">
        <f aca="false">(AC32*(AC135)^$B39)*AC47^(1-$B$39)</f>
        <v>0.00960283115491521</v>
      </c>
      <c r="AD108" s="47" t="n">
        <f aca="false">(AD32*(AD135)^$B39)*AD47^(1-$B$39)</f>
        <v>0.00896257266941505</v>
      </c>
      <c r="AE108" s="47" t="n">
        <f aca="false">(AE32*(AE135)^$B39)*AE47^(1-$B$39)</f>
        <v>0.0139401755429252</v>
      </c>
      <c r="AF108" s="47" t="n">
        <f aca="false">(AF32*(AF135)^$B39)*AF47^(1-$B$39)</f>
        <v>0.0130163884439744</v>
      </c>
      <c r="AG108" s="47" t="n">
        <f aca="false">(AG32*(AG135)^$B39)*AG47^(1-$B$39)</f>
        <v>0.0121564420108155</v>
      </c>
      <c r="AH108" s="47" t="n">
        <f aca="false">(AH32*(AH135)^$B39)*AH47^(1-$B$39)</f>
        <v>0.0113557473449049</v>
      </c>
      <c r="AI108" s="47" t="n">
        <f aca="false">(AI32*(AI135)^$B39)*AI47^(1-$B$39)</f>
        <v>0.0106100578290929</v>
      </c>
      <c r="AJ108" s="47" t="n">
        <f aca="false">(AJ32*(AJ135)^$B39)*AJ47^(1-$B$39)</f>
        <v>0.00991544269117359</v>
      </c>
      <c r="AK108" s="47" t="n">
        <f aca="false">(AK32*(AK135)^$B39)*AK47^(1-$B$39)</f>
        <v>0.00926826267771744</v>
      </c>
      <c r="AL108" s="47" t="n">
        <f aca="false">(AL32*(AL135)^$B39)*AL47^(1-$B$39)</f>
        <v>0.0086651476643846</v>
      </c>
      <c r="AM108" s="47" t="n">
        <f aca="false">(AM32*(AM135)^$B39)*AM47^(1-$B$39)</f>
        <v>0.00810297604366689</v>
      </c>
      <c r="AN108" s="47" t="n">
        <f aca="false">(AN32*(AN135)^$B39)*AN47^(1-$B$39)</f>
        <v>0.0075788557444621</v>
      </c>
      <c r="AO108" s="47" t="n">
        <f aca="false">(AO32*(AO135)^$B39)*AO47^(1-$B$39)</f>
        <v>0.00709010675017169</v>
      </c>
      <c r="AP108" s="47" t="n">
        <f aca="false">(AP32*(AP135)^$B39)*AP47^(1-$B$39)</f>
        <v>0.00663424499323329</v>
      </c>
      <c r="AQ108" s="47" t="n">
        <f aca="false">(AQ32*(AQ135)^$B39)*AQ47^(1-$B$39)</f>
        <v>0.0062089675142474</v>
      </c>
      <c r="AR108" s="47" t="n">
        <f aca="false">(AR32*(AR135)^$B39)*AR47^(1-$B$39)</f>
        <v>0.00581213878322155</v>
      </c>
      <c r="AS108" s="47" t="n">
        <f aca="false">(AS32*(AS135)^$B39)*AS47^(1-$B$39)</f>
        <v>0.00544177808901171</v>
      </c>
      <c r="AT108" s="47" t="n">
        <f aca="false">(AT32*(AT135)^$B39)*AT47^(1-$B$39)</f>
        <v>0.00509604791086263</v>
      </c>
      <c r="AU108" s="47" t="n">
        <f aca="false">(AU32*(AU135)^$B39)*AU47^(1-$B$39)</f>
        <v>0.00477324319309998</v>
      </c>
      <c r="AV108" s="47" t="n">
        <f aca="false">(AV32*(AV135)^$B39)*AV47^(1-$B$39)</f>
        <v>0.00447178145056753</v>
      </c>
      <c r="AW108" s="47" t="n">
        <f aca="false">(AW32*(AW135)^$B39)*AW47^(1-$B$39)</f>
        <v>0.00419019363838496</v>
      </c>
      <c r="AX108" s="47" t="n">
        <f aca="false">(AX32*(AX135)^$B39)*AX47^(1-$B$39)</f>
        <v>0.00392711572507609</v>
      </c>
      <c r="AY108" s="47" t="n">
        <f aca="false">(AY32*(AY135)^$B39)*AY47^(1-$B$39)</f>
        <v>0.00368128091312667</v>
      </c>
      <c r="AZ108" s="47" t="n">
        <f aca="false">(AZ32*(AZ135)^$B39)*AZ47^(1-$B$39)</f>
        <v>0.00345151245561693</v>
      </c>
      <c r="BA108" s="47" t="n">
        <f aca="false">(BA32*(BA135)^$B39)*BA47^(1-$B$39)</f>
        <v>0.00271322956423509</v>
      </c>
      <c r="BB108" s="47" t="n">
        <f aca="false">(BB32*(BB135)^$B39)*BB47^(1-$B$39)</f>
        <v>0.00210666876909147</v>
      </c>
      <c r="BC108" s="47" t="n">
        <f aca="false">(BC32*(BC135)^$B39)*BC47^(1-$B$39)</f>
        <v>0.00159602202137654</v>
      </c>
      <c r="BD108" s="47" t="n">
        <f aca="false">(BD32*(BD135)^$B39)*BD47^(1-$B$39)</f>
        <v>0.00114668303837111</v>
      </c>
      <c r="BE108" s="47" t="n">
        <f aca="false">(BE32*(BE135)^$B39)*BE47^(1-$B$39)</f>
        <v>0.000749927209648055</v>
      </c>
      <c r="BF108" s="47" t="n">
        <f aca="false">(BF32*(BF135)^$B39)*BF47^(1-$B$39)</f>
        <v>0.000419210556427461</v>
      </c>
      <c r="BG108" s="47" t="n">
        <f aca="false">(BG32*(BG135)^$B39)*BG47^(1-$B$39)</f>
        <v>0.000177599248704448</v>
      </c>
      <c r="BH108" s="47" t="n">
        <f aca="false">(BH32*(BH135)^$B39)*BH47^(1-$B$39)</f>
        <v>4.06153238394941E-005</v>
      </c>
      <c r="BI108" s="47" t="n">
        <f aca="false">(BI32*(BI135)^$B39)*BI47^(1-$B$39)</f>
        <v>2.93874586163607E-009</v>
      </c>
    </row>
    <row r="109" customFormat="false" ht="18" hidden="false" customHeight="true" outlineLevel="0" collapsed="false">
      <c r="A109" s="49" t="str">
        <f aca="false">Base!A109</f>
        <v>    Abatement cost ($ trillion)</v>
      </c>
      <c r="B109" s="47" t="n">
        <f aca="false">+B104*B108</f>
        <v>0.000486004990023883</v>
      </c>
      <c r="C109" s="47" t="n">
        <f aca="false">+C104*C108</f>
        <v>0.0620514946991914</v>
      </c>
      <c r="D109" s="47" t="n">
        <f aca="false">+D104*D108</f>
        <v>0.0951685885505719</v>
      </c>
      <c r="E109" s="47" t="n">
        <f aca="false">+E104*E108</f>
        <v>0.143086336640973</v>
      </c>
      <c r="F109" s="47" t="n">
        <f aca="false">+F104*F108</f>
        <v>0.21075866022921</v>
      </c>
      <c r="G109" s="47" t="n">
        <f aca="false">+G104*G108</f>
        <v>0.304188931618462</v>
      </c>
      <c r="H109" s="47" t="n">
        <f aca="false">+H104*H108</f>
        <v>0.430485461232285</v>
      </c>
      <c r="I109" s="47" t="n">
        <f aca="false">+I104*I108</f>
        <v>0.59787959574683</v>
      </c>
      <c r="J109" s="47" t="n">
        <f aca="false">+J104*J108</f>
        <v>0.815698134046068</v>
      </c>
      <c r="K109" s="47" t="n">
        <f aca="false">+K104*K108</f>
        <v>1.09428326490807</v>
      </c>
      <c r="L109" s="47" t="n">
        <f aca="false">+L104*L108</f>
        <v>1.44485555792297</v>
      </c>
      <c r="M109" s="47" t="n">
        <f aca="false">+M104*M108</f>
        <v>1.87931838888033</v>
      </c>
      <c r="N109" s="47" t="n">
        <f aca="false">+N104*N108</f>
        <v>2.410005275289</v>
      </c>
      <c r="O109" s="47" t="n">
        <f aca="false">+O104*O108</f>
        <v>3.04937461527203</v>
      </c>
      <c r="P109" s="47" t="n">
        <f aca="false">+P104*P108</f>
        <v>3.80965824245618</v>
      </c>
      <c r="Q109" s="47" t="n">
        <f aca="false">+Q104*Q108</f>
        <v>4.70247170123084</v>
      </c>
      <c r="R109" s="47" t="n">
        <f aca="false">+R104*R108</f>
        <v>5.73839167895845</v>
      </c>
      <c r="S109" s="47" t="n">
        <f aca="false">+S104*S108</f>
        <v>6.92650013458669</v>
      </c>
      <c r="T109" s="47" t="n">
        <f aca="false">+T104*T108</f>
        <v>8.27387719279373</v>
      </c>
      <c r="U109" s="47" t="n">
        <f aca="false">+U104*U108</f>
        <v>9.54118686299949</v>
      </c>
      <c r="V109" s="47" t="n">
        <f aca="false">+V104*V108</f>
        <v>9.54740167546161</v>
      </c>
      <c r="W109" s="47" t="n">
        <f aca="false">+W104*W108</f>
        <v>9.5370242376491</v>
      </c>
      <c r="X109" s="47" t="n">
        <f aca="false">+X104*X108</f>
        <v>9.50976004481172</v>
      </c>
      <c r="Y109" s="47" t="n">
        <f aca="false">+Y104*Y108</f>
        <v>9.46583924692314</v>
      </c>
      <c r="Z109" s="47" t="n">
        <f aca="false">+Z104*Z108</f>
        <v>9.40588377545186</v>
      </c>
      <c r="AA109" s="47" t="n">
        <f aca="false">+AA104*AA108</f>
        <v>9.33083637231353</v>
      </c>
      <c r="AB109" s="47" t="n">
        <f aca="false">+AB104*AB108</f>
        <v>9.24193927728845</v>
      </c>
      <c r="AC109" s="47" t="n">
        <f aca="false">+AC104*AC108</f>
        <v>9.14075859997978</v>
      </c>
      <c r="AD109" s="47" t="n">
        <f aca="false">+AD104*AD108</f>
        <v>9.02925686149308</v>
      </c>
      <c r="AE109" s="47" t="n">
        <f aca="false">+AE104*AE108</f>
        <v>14.8450382758183</v>
      </c>
      <c r="AF109" s="47" t="n">
        <f aca="false">+AF104*AF108</f>
        <v>14.5906794528057</v>
      </c>
      <c r="AG109" s="47" t="n">
        <f aca="false">+AG104*AG108</f>
        <v>14.3252493902874</v>
      </c>
      <c r="AH109" s="47" t="n">
        <f aca="false">+AH104*AH108</f>
        <v>14.0493503648011</v>
      </c>
      <c r="AI109" s="47" t="n">
        <f aca="false">+AI104*AI108</f>
        <v>13.7637291358327</v>
      </c>
      <c r="AJ109" s="47" t="n">
        <f aca="false">+AJ104*AJ108</f>
        <v>13.4692367339149</v>
      </c>
      <c r="AK109" s="47" t="n">
        <f aca="false">+AK104*AK108</f>
        <v>13.1668007843901</v>
      </c>
      <c r="AL109" s="47" t="n">
        <f aca="false">+AL104*AL108</f>
        <v>12.8574036824162</v>
      </c>
      <c r="AM109" s="47" t="n">
        <f aca="false">+AM104*AM108</f>
        <v>12.5420633723806</v>
      </c>
      <c r="AN109" s="47" t="n">
        <f aca="false">+AN104*AN108</f>
        <v>12.2218153530816</v>
      </c>
      <c r="AO109" s="47" t="n">
        <f aca="false">+AO104*AO108</f>
        <v>11.8976954338283</v>
      </c>
      <c r="AP109" s="47" t="n">
        <f aca="false">+AP104*AP108</f>
        <v>11.5707231183171</v>
      </c>
      <c r="AQ109" s="47" t="n">
        <f aca="false">+AQ104*AQ108</f>
        <v>11.2418855237178</v>
      </c>
      <c r="AR109" s="47" t="n">
        <f aca="false">+AR104*AR108</f>
        <v>10.912121594243</v>
      </c>
      <c r="AS109" s="47" t="n">
        <f aca="false">+AS104*AS108</f>
        <v>10.582306135725</v>
      </c>
      <c r="AT109" s="47" t="n">
        <f aca="false">+AT104*AT108</f>
        <v>10.2532328372546</v>
      </c>
      <c r="AU109" s="47" t="n">
        <f aca="false">+AU104*AU108</f>
        <v>9.9255949787222</v>
      </c>
      <c r="AV109" s="47" t="n">
        <f aca="false">+AV104*AV108</f>
        <v>9.59996192441145</v>
      </c>
      <c r="AW109" s="47" t="n">
        <f aca="false">+AW104*AW108</f>
        <v>9.27674852168622</v>
      </c>
      <c r="AX109" s="47" t="n">
        <f aca="false">+AX104*AX108</f>
        <v>8.95617309410962</v>
      </c>
      <c r="AY109" s="47" t="n">
        <f aca="false">+AY104*AY108</f>
        <v>8.63819746918923</v>
      </c>
      <c r="AZ109" s="47" t="n">
        <f aca="false">+AZ104*AZ108</f>
        <v>8.32243818733847</v>
      </c>
      <c r="BA109" s="47" t="n">
        <f aca="false">+BA104*BA108</f>
        <v>6.66526295683126</v>
      </c>
      <c r="BB109" s="47" t="n">
        <f aca="false">+BB104*BB108</f>
        <v>5.28077985839162</v>
      </c>
      <c r="BC109" s="47" t="n">
        <f aca="false">+BC104*BC108</f>
        <v>4.08601128119236</v>
      </c>
      <c r="BD109" s="47" t="n">
        <f aca="false">+BD104*BD108</f>
        <v>2.99945772706696</v>
      </c>
      <c r="BE109" s="47" t="n">
        <f aca="false">+BE104*BE108</f>
        <v>2.00444129915501</v>
      </c>
      <c r="BF109" s="47" t="n">
        <f aca="false">+BF104*BF108</f>
        <v>1.14477151572412</v>
      </c>
      <c r="BG109" s="47" t="n">
        <f aca="false">+BG104*BG108</f>
        <v>0.495345734540074</v>
      </c>
      <c r="BH109" s="47" t="n">
        <f aca="false">+BH104*BH108</f>
        <v>0.115652619641699</v>
      </c>
      <c r="BI109" s="47" t="n">
        <f aca="false">+BI104*BI108</f>
        <v>8.53893493147163E-006</v>
      </c>
    </row>
    <row r="110" customFormat="false" ht="18" hidden="false" customHeight="true" outlineLevel="0" collapsed="false">
      <c r="A110" s="49" t="str">
        <f aca="false">Base!A110</f>
        <v>Net output (net of damages and abatement, $trill p.a.)</v>
      </c>
      <c r="B110" s="47" t="n">
        <f aca="false">+B107-B109</f>
        <v>63.464550460129</v>
      </c>
      <c r="C110" s="47" t="n">
        <f aca="false">+C107-C109</f>
        <v>75.4907188322467</v>
      </c>
      <c r="D110" s="47" t="n">
        <f aca="false">+D107-D109</f>
        <v>89.0192577406873</v>
      </c>
      <c r="E110" s="47" t="n">
        <f aca="false">+E107-E109</f>
        <v>104.044559407424</v>
      </c>
      <c r="F110" s="47" t="n">
        <f aca="false">+F107-F109</f>
        <v>120.573845414039</v>
      </c>
      <c r="G110" s="47" t="n">
        <f aca="false">+G107-G109</f>
        <v>138.610055508792</v>
      </c>
      <c r="H110" s="47" t="n">
        <f aca="false">+H107-H109</f>
        <v>158.152422146953</v>
      </c>
      <c r="I110" s="47" t="n">
        <f aca="false">+I107-I109</f>
        <v>179.196960956426</v>
      </c>
      <c r="J110" s="47" t="n">
        <f aca="false">+J107-J109</f>
        <v>201.736952363326</v>
      </c>
      <c r="K110" s="47" t="n">
        <f aca="false">+K107-K109</f>
        <v>225.763446108282</v>
      </c>
      <c r="L110" s="47" t="n">
        <f aca="false">+L107-L109</f>
        <v>251.265782593204</v>
      </c>
      <c r="M110" s="47" t="n">
        <f aca="false">+M107-M109</f>
        <v>278.232085709673</v>
      </c>
      <c r="N110" s="47" t="n">
        <f aca="false">+N107-N109</f>
        <v>306.649635131117</v>
      </c>
      <c r="O110" s="47" t="n">
        <f aca="false">+O107-O109</f>
        <v>336.504961052773</v>
      </c>
      <c r="P110" s="47" t="n">
        <f aca="false">+P107-P109</f>
        <v>367.783403259525</v>
      </c>
      <c r="Q110" s="47" t="n">
        <f aca="false">+Q107-Q109</f>
        <v>400.467710958854</v>
      </c>
      <c r="R110" s="47" t="n">
        <f aca="false">+R107-R109</f>
        <v>434.534983466174</v>
      </c>
      <c r="S110" s="47" t="n">
        <f aca="false">+S107-S109</f>
        <v>469.950778845864</v>
      </c>
      <c r="T110" s="47" t="n">
        <f aca="false">+T107-T109</f>
        <v>506.658398214281</v>
      </c>
      <c r="U110" s="47" t="n">
        <f aca="false">+U107-U109</f>
        <v>544.825602712453</v>
      </c>
      <c r="V110" s="47" t="n">
        <f aca="false">+V107-V109</f>
        <v>585.608184049568</v>
      </c>
      <c r="W110" s="47" t="n">
        <f aca="false">+W107-W109</f>
        <v>628.292660049771</v>
      </c>
      <c r="X110" s="47" t="n">
        <f aca="false">+X107-X109</f>
        <v>672.80511843941</v>
      </c>
      <c r="Y110" s="47" t="n">
        <f aca="false">+Y107-Y109</f>
        <v>719.082246009411</v>
      </c>
      <c r="Z110" s="47" t="n">
        <f aca="false">+Z107-Z109</f>
        <v>767.071709454977</v>
      </c>
      <c r="AA110" s="47" t="n">
        <f aca="false">+AA107-AA109</f>
        <v>816.735679376869</v>
      </c>
      <c r="AB110" s="47" t="n">
        <f aca="false">+AB107-AB109</f>
        <v>868.058394667272</v>
      </c>
      <c r="AC110" s="47" t="n">
        <f aca="false">+AC107-AC109</f>
        <v>921.059452158184</v>
      </c>
      <c r="AD110" s="47" t="n">
        <f aca="false">+AD107-AD109</f>
        <v>975.815557604492</v>
      </c>
      <c r="AE110" s="47" t="n">
        <f aca="false">+AE107-AE109</f>
        <v>1026.55966214082</v>
      </c>
      <c r="AF110" s="47" t="n">
        <f aca="false">+AF107-AF109</f>
        <v>1082.39100178974</v>
      </c>
      <c r="AG110" s="47" t="n">
        <f aca="false">+AG107-AG109</f>
        <v>1140.01380839484</v>
      </c>
      <c r="AH110" s="47" t="n">
        <f aca="false">+AH107-AH109</f>
        <v>1199.30115082227</v>
      </c>
      <c r="AI110" s="47" t="n">
        <f aca="false">+AI107-AI109</f>
        <v>1260.12205764608</v>
      </c>
      <c r="AJ110" s="47" t="n">
        <f aca="false">+AJ107-AJ109</f>
        <v>1322.34303642017</v>
      </c>
      <c r="AK110" s="47" t="n">
        <f aca="false">+AK107-AK109</f>
        <v>1385.82970692082</v>
      </c>
      <c r="AL110" s="47" t="n">
        <f aca="false">+AL107-AL109</f>
        <v>1450.44831108126</v>
      </c>
      <c r="AM110" s="47" t="n">
        <f aca="false">+AM107-AM109</f>
        <v>1516.06695808719</v>
      </c>
      <c r="AN110" s="47" t="n">
        <f aca="false">+AN107-AN109</f>
        <v>1582.55651988364</v>
      </c>
      <c r="AO110" s="47" t="n">
        <f aca="false">+AO107-AO109</f>
        <v>1649.79111642779</v>
      </c>
      <c r="AP110" s="47" t="n">
        <f aca="false">+AP107-AP109</f>
        <v>1717.64812742059</v>
      </c>
      <c r="AQ110" s="47" t="n">
        <f aca="false">+AQ107-AQ109</f>
        <v>1786.00763758513</v>
      </c>
      <c r="AR110" s="47" t="n">
        <f aca="false">+AR107-AR109</f>
        <v>1854.75116281448</v>
      </c>
      <c r="AS110" s="47" t="n">
        <f aca="false">+AS107-AS109</f>
        <v>1923.75941076534</v>
      </c>
      <c r="AT110" s="47" t="n">
        <f aca="false">+AT107-AT109</f>
        <v>1992.90867683049</v>
      </c>
      <c r="AU110" s="47" t="n">
        <f aca="false">+AU107-AU109</f>
        <v>2062.0652420678</v>
      </c>
      <c r="AV110" s="47" t="n">
        <f aca="false">+AV107-AV109</f>
        <v>2131.07678593889</v>
      </c>
      <c r="AW110" s="47" t="n">
        <f aca="false">+AW107-AW109</f>
        <v>2199.75924953244</v>
      </c>
      <c r="AX110" s="47" t="n">
        <f aca="false">+AX107-AX109</f>
        <v>2267.87667084119</v>
      </c>
      <c r="AY110" s="47" t="n">
        <f aca="false">+AY107-AY109</f>
        <v>2335.1100262798</v>
      </c>
      <c r="AZ110" s="47" t="n">
        <f aca="false">+AZ107-AZ109</f>
        <v>2401.00845709679</v>
      </c>
      <c r="BA110" s="47" t="n">
        <f aca="false">+BA107-BA109</f>
        <v>2448.72058428221</v>
      </c>
      <c r="BB110" s="47" t="n">
        <f aca="false">+BB107-BB109</f>
        <v>2500.7037219664</v>
      </c>
      <c r="BC110" s="47" t="n">
        <f aca="false">+BC107-BC109</f>
        <v>2555.58632958805</v>
      </c>
      <c r="BD110" s="47" t="n">
        <f aca="false">+BD107-BD109</f>
        <v>2612.41361474152</v>
      </c>
      <c r="BE110" s="47" t="n">
        <f aca="false">+BE107-BE109</f>
        <v>2670.43386116241</v>
      </c>
      <c r="BF110" s="47" t="n">
        <f aca="false">+BF107-BF109</f>
        <v>2728.968417132</v>
      </c>
      <c r="BG110" s="47" t="n">
        <f aca="false">+BG107-BG109</f>
        <v>2787.33313485774</v>
      </c>
      <c r="BH110" s="47" t="n">
        <f aca="false">+BH107-BH109</f>
        <v>2844.80768046625</v>
      </c>
      <c r="BI110" s="47" t="n">
        <f aca="false">+BI107-BI109</f>
        <v>2900.64289394133</v>
      </c>
    </row>
    <row r="111" customFormat="false" ht="18" hidden="false" customHeight="true" outlineLevel="0" collapsed="false">
      <c r="A111" s="48" t="str">
        <f aca="false">Base!A111</f>
        <v>EMISSIONS</v>
      </c>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c r="AW111" s="47"/>
      <c r="AX111" s="47"/>
      <c r="AY111" s="47"/>
      <c r="AZ111" s="47"/>
      <c r="BA111" s="47"/>
      <c r="BB111" s="47"/>
      <c r="BC111" s="47"/>
      <c r="BD111" s="47"/>
      <c r="BE111" s="47"/>
      <c r="BF111" s="47"/>
      <c r="BG111" s="47"/>
      <c r="BH111" s="47"/>
      <c r="BI111" s="47"/>
    </row>
    <row r="112" customFormat="false" ht="18" hidden="false" customHeight="true" outlineLevel="0" collapsed="false">
      <c r="A112" s="49" t="str">
        <f aca="false">Base!A112</f>
        <v>Total carbon emissions (GTCO2 per year)</v>
      </c>
      <c r="B112" s="47" t="n">
        <f aca="false">+B113+B44</f>
        <v>36.853838063115</v>
      </c>
      <c r="C112" s="47" t="n">
        <f aca="false">+C113+C44</f>
        <v>33.7904550770153</v>
      </c>
      <c r="D112" s="47" t="n">
        <f aca="false">+D113+D44</f>
        <v>35.8865749380552</v>
      </c>
      <c r="E112" s="47" t="n">
        <f aca="false">+E113+E44</f>
        <v>37.8366889077748</v>
      </c>
      <c r="F112" s="47" t="n">
        <f aca="false">+F113+F44</f>
        <v>39.5369547633227</v>
      </c>
      <c r="G112" s="47" t="n">
        <f aca="false">+G113+G44</f>
        <v>40.8960563503485</v>
      </c>
      <c r="H112" s="47" t="n">
        <f aca="false">+H113+H44</f>
        <v>41.8347285010503</v>
      </c>
      <c r="I112" s="47" t="n">
        <f aca="false">+I113+I44</f>
        <v>42.2852830815659</v>
      </c>
      <c r="J112" s="47" t="n">
        <f aca="false">+J113+J44</f>
        <v>42.1911660833242</v>
      </c>
      <c r="K112" s="47" t="n">
        <f aca="false">+K113+K44</f>
        <v>41.5065455576971</v>
      </c>
      <c r="L112" s="47" t="n">
        <f aca="false">+L113+L44</f>
        <v>40.195914565893</v>
      </c>
      <c r="M112" s="47" t="n">
        <f aca="false">+M113+M44</f>
        <v>38.2336884988253</v>
      </c>
      <c r="N112" s="47" t="n">
        <f aca="false">+N113+N44</f>
        <v>35.6037774990547</v>
      </c>
      <c r="O112" s="47" t="n">
        <f aca="false">+O113+O44</f>
        <v>32.299119156017</v>
      </c>
      <c r="P112" s="47" t="n">
        <f aca="false">+P113+P44</f>
        <v>28.3211672674164</v>
      </c>
      <c r="Q112" s="47" t="n">
        <f aca="false">+Q113+Q44</f>
        <v>23.6793378072667</v>
      </c>
      <c r="R112" s="47" t="n">
        <f aca="false">+R113+R44</f>
        <v>18.3904376628464</v>
      </c>
      <c r="S112" s="47" t="n">
        <f aca="false">+S113+S44</f>
        <v>12.478127713402</v>
      </c>
      <c r="T112" s="47" t="n">
        <f aca="false">+T113+T44</f>
        <v>5.9725414333372</v>
      </c>
      <c r="U112" s="47" t="n">
        <f aca="false">+U113+U44</f>
        <v>0.0475580120650325</v>
      </c>
      <c r="V112" s="47" t="n">
        <f aca="false">+V113+V44</f>
        <v>0.038046409652026</v>
      </c>
      <c r="W112" s="47" t="n">
        <f aca="false">+W113+W44</f>
        <v>0.0304371277216208</v>
      </c>
      <c r="X112" s="47" t="n">
        <f aca="false">+X113+X44</f>
        <v>0.0243497021772966</v>
      </c>
      <c r="Y112" s="47" t="n">
        <f aca="false">+Y113+Y44</f>
        <v>0.0194797617418373</v>
      </c>
      <c r="Z112" s="47" t="n">
        <f aca="false">+Z113+Z44</f>
        <v>0.0155838093934698</v>
      </c>
      <c r="AA112" s="47" t="n">
        <f aca="false">+AA113+AA44</f>
        <v>0.0124670475147759</v>
      </c>
      <c r="AB112" s="47" t="n">
        <f aca="false">+AB113+AB44</f>
        <v>0.0099736380118207</v>
      </c>
      <c r="AC112" s="47" t="n">
        <f aca="false">+AC113+AC44</f>
        <v>0.00797891040945656</v>
      </c>
      <c r="AD112" s="47" t="n">
        <f aca="false">+AD113+AD44</f>
        <v>0.00638312832756525</v>
      </c>
      <c r="AE112" s="47" t="n">
        <f aca="false">+AE113+AE44</f>
        <v>-30.2201198517898</v>
      </c>
      <c r="AF112" s="47" t="n">
        <f aca="false">+AF113+AF44</f>
        <v>-30.4649807566118</v>
      </c>
      <c r="AG112" s="47" t="n">
        <f aca="false">+AG113+AG44</f>
        <v>-30.6785576667886</v>
      </c>
      <c r="AH112" s="47" t="n">
        <f aca="false">+AH113+AH44</f>
        <v>-30.8598523085521</v>
      </c>
      <c r="AI112" s="47" t="n">
        <f aca="false">+AI113+AI44</f>
        <v>-31.0082031672921</v>
      </c>
      <c r="AJ112" s="47" t="n">
        <f aca="false">+AJ113+AJ44</f>
        <v>-31.1232398215454</v>
      </c>
      <c r="AK112" s="47" t="n">
        <f aca="false">+AK113+AK44</f>
        <v>-31.2048558407088</v>
      </c>
      <c r="AL112" s="47" t="n">
        <f aca="false">+AL113+AL44</f>
        <v>-31.2531883185058</v>
      </c>
      <c r="AM112" s="47" t="n">
        <f aca="false">+AM113+AM44</f>
        <v>-31.2685978082361</v>
      </c>
      <c r="AN112" s="47" t="n">
        <f aca="false">+AN113+AN44</f>
        <v>-31.2516457400721</v>
      </c>
      <c r="AO112" s="47" t="n">
        <f aca="false">+AO113+AO44</f>
        <v>-31.2030681154562</v>
      </c>
      <c r="AP112" s="47" t="n">
        <f aca="false">+AP113+AP44</f>
        <v>-31.1237449752193</v>
      </c>
      <c r="AQ112" s="47" t="n">
        <f aca="false">+AQ113+AQ44</f>
        <v>-31.0146651458879</v>
      </c>
      <c r="AR112" s="47" t="n">
        <f aca="false">+AR113+AR44</f>
        <v>-30.8768852838976</v>
      </c>
      <c r="AS112" s="47" t="n">
        <f aca="false">+AS113+AS44</f>
        <v>-30.711481405295</v>
      </c>
      <c r="AT112" s="47" t="n">
        <f aca="false">+AT113+AT44</f>
        <v>-30.5194897046107</v>
      </c>
      <c r="AU112" s="47" t="n">
        <f aca="false">+AU113+AU44</f>
        <v>-30.3018314759724</v>
      </c>
      <c r="AV112" s="47" t="n">
        <f aca="false">+AV113+AV44</f>
        <v>-30.0592141565416</v>
      </c>
      <c r="AW112" s="47" t="n">
        <f aca="false">+AW113+AW44</f>
        <v>-29.7919959580397</v>
      </c>
      <c r="AX112" s="47" t="n">
        <f aca="false">+AX113+AX44</f>
        <v>-29.4999946396396</v>
      </c>
      <c r="AY112" s="47" t="n">
        <f aca="false">+AY113+AY44</f>
        <v>-29.1822099670394</v>
      </c>
      <c r="AZ112" s="47" t="n">
        <f aca="false">+AZ113+AZ44</f>
        <v>-28.8364091842393</v>
      </c>
      <c r="BA112" s="47" t="n">
        <f aca="false">+BA113+BA44</f>
        <v>-17.9040252166247</v>
      </c>
      <c r="BB112" s="47" t="n">
        <f aca="false">+BB113+BB44</f>
        <v>-7.37683619754666</v>
      </c>
      <c r="BC112" s="47" t="n">
        <f aca="false">+BC113+BC44</f>
        <v>3.29948715730587</v>
      </c>
      <c r="BD112" s="47" t="n">
        <f aca="false">+BD113+BD44</f>
        <v>15.136355249845</v>
      </c>
      <c r="BE112" s="47" t="n">
        <f aca="false">+BE113+BE44</f>
        <v>29.0367184853051</v>
      </c>
      <c r="BF112" s="47" t="n">
        <f aca="false">+BF113+BF44</f>
        <v>45.6428699710957</v>
      </c>
      <c r="BG112" s="47" t="n">
        <f aca="false">+BG113+BG44</f>
        <v>65.3270138989495</v>
      </c>
      <c r="BH112" s="47" t="n">
        <f aca="false">+BH113+BH44</f>
        <v>88.4546337682535</v>
      </c>
      <c r="BI112" s="47" t="n">
        <f aca="false">+BI113+BI44</f>
        <v>122.001784706198</v>
      </c>
    </row>
    <row r="113" customFormat="false" ht="16.5" hidden="false" customHeight="false" outlineLevel="0" collapsed="false">
      <c r="A113" s="49" t="str">
        <f aca="false">Base!A113</f>
        <v>Industrial emissions (GTCO2 per year)</v>
      </c>
      <c r="B113" s="53" t="n">
        <f aca="false">+B41*B104*(1-B135)</f>
        <v>33.553838063115</v>
      </c>
      <c r="C113" s="53" t="n">
        <f aca="false">+C41*C104*(1-C135)</f>
        <v>31.1504550770153</v>
      </c>
      <c r="D113" s="53" t="n">
        <f aca="false">+D41*D104*(1-D135)</f>
        <v>33.7745749380552</v>
      </c>
      <c r="E113" s="53" t="n">
        <f aca="false">+E41*E104*(1-E135)</f>
        <v>36.1470889077748</v>
      </c>
      <c r="F113" s="53" t="n">
        <f aca="false">+F41*F104*(1-F135)</f>
        <v>38.1852747633227</v>
      </c>
      <c r="G113" s="53" t="n">
        <f aca="false">+G41*G104*(1-G135)</f>
        <v>39.8147123503485</v>
      </c>
      <c r="H113" s="53" t="n">
        <f aca="false">+H41*H104*(1-H135)</f>
        <v>40.9696533010503</v>
      </c>
      <c r="I113" s="53" t="n">
        <f aca="false">+I41*I104*(1-I135)</f>
        <v>41.5932229215659</v>
      </c>
      <c r="J113" s="53" t="n">
        <f aca="false">+J41*J104*(1-J135)</f>
        <v>41.6375179553242</v>
      </c>
      <c r="K113" s="53" t="n">
        <f aca="false">+K41*K104*(1-K135)</f>
        <v>41.0636270552971</v>
      </c>
      <c r="L113" s="53" t="n">
        <f aca="false">+L41*L104*(1-L135)</f>
        <v>39.841579763973</v>
      </c>
      <c r="M113" s="53" t="n">
        <f aca="false">+M41*M104*(1-M135)</f>
        <v>37.9502206572893</v>
      </c>
      <c r="N113" s="53" t="n">
        <f aca="false">+N41*N104*(1-N135)</f>
        <v>35.3770032258259</v>
      </c>
      <c r="O113" s="53" t="n">
        <f aca="false">+O41*O104*(1-O135)</f>
        <v>32.117699737434</v>
      </c>
      <c r="P113" s="53" t="n">
        <f aca="false">+P41*P104*(1-P135)</f>
        <v>28.17603173255</v>
      </c>
      <c r="Q113" s="53" t="n">
        <f aca="false">+Q41*Q104*(1-Q135)</f>
        <v>23.5632293793735</v>
      </c>
      <c r="R113" s="53" t="n">
        <f aca="false">+R41*R104*(1-R135)</f>
        <v>18.2975509205318</v>
      </c>
      <c r="S113" s="53" t="n">
        <f aca="false">+S41*S104*(1-S135)</f>
        <v>12.4038183195504</v>
      </c>
      <c r="T113" s="53" t="n">
        <f aca="false">+T41*T104*(1-T135)</f>
        <v>5.9130939182559</v>
      </c>
      <c r="U113" s="53" t="n">
        <f aca="false">+U41*U104*(1-U135)</f>
        <v>0</v>
      </c>
      <c r="V113" s="53" t="n">
        <f aca="false">+V41*V104*(1-V135)</f>
        <v>0</v>
      </c>
      <c r="W113" s="53" t="n">
        <f aca="false">+W41*W104*(1-W135)</f>
        <v>0</v>
      </c>
      <c r="X113" s="53" t="n">
        <f aca="false">+X41*X104*(1-X135)</f>
        <v>0</v>
      </c>
      <c r="Y113" s="53" t="n">
        <f aca="false">+Y41*Y104*(1-Y135)</f>
        <v>0</v>
      </c>
      <c r="Z113" s="53" t="n">
        <f aca="false">+Z41*Z104*(1-Z135)</f>
        <v>0</v>
      </c>
      <c r="AA113" s="53" t="n">
        <f aca="false">+AA41*AA104*(1-AA135)</f>
        <v>0</v>
      </c>
      <c r="AB113" s="53" t="n">
        <f aca="false">+AB41*AB104*(1-AB135)</f>
        <v>0</v>
      </c>
      <c r="AC113" s="53" t="n">
        <f aca="false">+AC41*AC104*(1-AC135)</f>
        <v>0</v>
      </c>
      <c r="AD113" s="53" t="n">
        <f aca="false">+AD41*AD104*(1-AD135)</f>
        <v>0</v>
      </c>
      <c r="AE113" s="53" t="n">
        <f aca="false">+AE41*AE104*(1-AE135)</f>
        <v>-30.2252263544518</v>
      </c>
      <c r="AF113" s="53" t="n">
        <f aca="false">+AF41*AF104*(1-AF135)</f>
        <v>-30.4690659587415</v>
      </c>
      <c r="AG113" s="53" t="n">
        <f aca="false">+AG41*AG104*(1-AG135)</f>
        <v>-30.6818258284923</v>
      </c>
      <c r="AH113" s="53" t="n">
        <f aca="false">+AH41*AH104*(1-AH135)</f>
        <v>-30.8624668379151</v>
      </c>
      <c r="AI113" s="53" t="n">
        <f aca="false">+AI41*AI104*(1-AI135)</f>
        <v>-31.0102947907825</v>
      </c>
      <c r="AJ113" s="53" t="n">
        <f aca="false">+AJ41*AJ104*(1-AJ135)</f>
        <v>-31.1249131203377</v>
      </c>
      <c r="AK113" s="53" t="n">
        <f aca="false">+AK41*AK104*(1-AK135)</f>
        <v>-31.2061944797426</v>
      </c>
      <c r="AL113" s="53" t="n">
        <f aca="false">+AL41*AL104*(1-AL135)</f>
        <v>-31.2542592297328</v>
      </c>
      <c r="AM113" s="53" t="n">
        <f aca="false">+AM41*AM104*(1-AM135)</f>
        <v>-31.2694545372177</v>
      </c>
      <c r="AN113" s="53" t="n">
        <f aca="false">+AN41*AN104*(1-AN135)</f>
        <v>-31.2523311232575</v>
      </c>
      <c r="AO113" s="53" t="n">
        <f aca="false">+AO41*AO104*(1-AO135)</f>
        <v>-31.2036164220045</v>
      </c>
      <c r="AP113" s="53" t="n">
        <f aca="false">+AP41*AP104*(1-AP135)</f>
        <v>-31.1241836204579</v>
      </c>
      <c r="AQ113" s="53" t="n">
        <f aca="false">+AQ41*AQ104*(1-AQ135)</f>
        <v>-31.0150160620788</v>
      </c>
      <c r="AR113" s="53" t="n">
        <f aca="false">+AR41*AR104*(1-AR135)</f>
        <v>-30.8771660168503</v>
      </c>
      <c r="AS113" s="53" t="n">
        <f aca="false">+AS41*AS104*(1-AS135)</f>
        <v>-30.7117059916572</v>
      </c>
      <c r="AT113" s="53" t="n">
        <f aca="false">+AT41*AT104*(1-AT135)</f>
        <v>-30.5196693737005</v>
      </c>
      <c r="AU113" s="53" t="n">
        <f aca="false">+AU41*AU104*(1-AU135)</f>
        <v>-30.3019752112442</v>
      </c>
      <c r="AV113" s="53" t="n">
        <f aca="false">+AV41*AV104*(1-AV135)</f>
        <v>-30.059329144759</v>
      </c>
      <c r="AW113" s="53" t="n">
        <f aca="false">+AW41*AW104*(1-AW135)</f>
        <v>-29.7920879486136</v>
      </c>
      <c r="AX113" s="53" t="n">
        <f aca="false">+AX41*AX104*(1-AX135)</f>
        <v>-29.5000682320988</v>
      </c>
      <c r="AY113" s="53" t="n">
        <f aca="false">+AY41*AY104*(1-AY135)</f>
        <v>-29.1822688410067</v>
      </c>
      <c r="AZ113" s="53" t="n">
        <f aca="false">+AZ41*AZ104*(1-AZ135)</f>
        <v>-28.8364562834132</v>
      </c>
      <c r="BA113" s="53" t="n">
        <f aca="false">+BA41*BA104*(1-BA135)</f>
        <v>-17.9040628959638</v>
      </c>
      <c r="BB113" s="53" t="n">
        <f aca="false">+BB41*BB104*(1-BB135)</f>
        <v>-7.37686634101793</v>
      </c>
      <c r="BC113" s="53" t="n">
        <f aca="false">+BC41*BC104*(1-BC135)</f>
        <v>3.29946304252885</v>
      </c>
      <c r="BD113" s="53" t="n">
        <f aca="false">+BD41*BD104*(1-BD135)</f>
        <v>15.1363359580234</v>
      </c>
      <c r="BE113" s="53" t="n">
        <f aca="false">+BE41*BE104*(1-BE135)</f>
        <v>29.0367030518478</v>
      </c>
      <c r="BF113" s="53" t="n">
        <f aca="false">+BF41*BF104*(1-BF135)</f>
        <v>45.6428576243299</v>
      </c>
      <c r="BG113" s="53" t="n">
        <f aca="false">+BG41*BG104*(1-BG135)</f>
        <v>65.3270040215369</v>
      </c>
      <c r="BH113" s="53" t="n">
        <f aca="false">+BH41*BH104*(1-BH135)</f>
        <v>88.4546258663234</v>
      </c>
      <c r="BI113" s="53" t="n">
        <f aca="false">+BI41*BI104*(1-BI135)</f>
        <v>122.001778384654</v>
      </c>
      <c r="BJ113" s="54"/>
      <c r="BK113" s="54"/>
      <c r="BL113" s="54"/>
      <c r="BM113" s="54"/>
      <c r="BN113" s="54"/>
      <c r="BO113" s="54"/>
      <c r="BP113" s="54"/>
      <c r="BQ113" s="54"/>
      <c r="BR113" s="54"/>
      <c r="BS113" s="54"/>
      <c r="BT113" s="54"/>
      <c r="BU113" s="54"/>
      <c r="BV113" s="54"/>
      <c r="BW113" s="54"/>
      <c r="BX113" s="54"/>
      <c r="BY113" s="54"/>
      <c r="BZ113" s="54"/>
      <c r="CA113" s="54"/>
      <c r="CB113" s="54"/>
      <c r="CC113" s="54"/>
      <c r="CD113" s="54"/>
      <c r="CE113" s="54"/>
      <c r="CF113" s="54"/>
      <c r="CG113" s="54"/>
      <c r="CH113" s="54"/>
      <c r="CI113" s="54"/>
      <c r="CJ113" s="54"/>
      <c r="CK113" s="54"/>
      <c r="CL113" s="54"/>
      <c r="CM113" s="54"/>
      <c r="CN113" s="54"/>
      <c r="CO113" s="54"/>
      <c r="CP113" s="54"/>
      <c r="CQ113" s="54"/>
      <c r="CR113" s="54"/>
      <c r="CS113" s="54"/>
      <c r="CT113" s="54"/>
      <c r="CU113" s="54"/>
      <c r="CV113" s="54"/>
      <c r="CW113" s="54"/>
      <c r="CX113" s="54"/>
      <c r="CY113" s="54"/>
      <c r="CZ113" s="54"/>
      <c r="DA113" s="54"/>
      <c r="DB113" s="54"/>
      <c r="DC113" s="54"/>
      <c r="DD113" s="54"/>
      <c r="DE113" s="54"/>
      <c r="DF113" s="54"/>
      <c r="DG113" s="54"/>
      <c r="DH113" s="54"/>
      <c r="DI113" s="54"/>
      <c r="DJ113" s="54"/>
      <c r="DK113" s="54"/>
      <c r="DL113" s="54"/>
      <c r="DM113" s="54"/>
      <c r="DN113" s="54"/>
      <c r="DO113" s="54"/>
      <c r="DP113" s="54"/>
      <c r="DQ113" s="54"/>
      <c r="DR113" s="54"/>
      <c r="DS113" s="54"/>
      <c r="DT113" s="54"/>
    </row>
    <row r="114" s="87" customFormat="true" ht="16.5" hidden="false" customHeight="false" outlineLevel="0" collapsed="false">
      <c r="A114" s="49" t="str">
        <f aca="false">Base!A114</f>
        <v>World emissions intensity (sigma)</v>
      </c>
      <c r="B114" s="53" t="n">
        <f aca="false">+B113/B104</f>
        <v>0.52772553582761</v>
      </c>
      <c r="C114" s="53" t="n">
        <f aca="false">+C113/C104</f>
        <v>0.411304309063114</v>
      </c>
      <c r="D114" s="53" t="n">
        <f aca="false">+D113/D104</f>
        <v>0.377829982091831</v>
      </c>
      <c r="E114" s="53" t="n">
        <f aca="false">+E113/E104</f>
        <v>0.345598209090061</v>
      </c>
      <c r="F114" s="53" t="n">
        <f aca="false">+F113/F104</f>
        <v>0.314638529847309</v>
      </c>
      <c r="G114" s="53" t="n">
        <f aca="false">+G113/G104</f>
        <v>0.284964436545343</v>
      </c>
      <c r="H114" s="53" t="n">
        <f aca="false">+H113/H104</f>
        <v>0.256578457734985</v>
      </c>
      <c r="I114" s="53" t="n">
        <f aca="false">+I113/I104</f>
        <v>0.229475643212418</v>
      </c>
      <c r="J114" s="53" t="n">
        <f aca="false">+J113/J104</f>
        <v>0.203645902880851</v>
      </c>
      <c r="K114" s="53" t="n">
        <f aca="false">+K113/K104</f>
        <v>0.179075522031092</v>
      </c>
      <c r="L114" s="53" t="n">
        <f aca="false">+L113/L104</f>
        <v>0.155748087779575</v>
      </c>
      <c r="M114" s="53" t="n">
        <f aca="false">+M113/M104</f>
        <v>0.133645004994047</v>
      </c>
      <c r="N114" s="53" t="n">
        <f aca="false">+N113/N104</f>
        <v>0.112745734101423</v>
      </c>
      <c r="O114" s="53" t="n">
        <f aca="false">+O113/O104</f>
        <v>0.0930278424037823</v>
      </c>
      <c r="P114" s="53" t="n">
        <f aca="false">+P113/P104</f>
        <v>0.0744669358622001</v>
      </c>
      <c r="Q114" s="53" t="n">
        <f aca="false">+Q113/Q104</f>
        <v>0.0570364895092318</v>
      </c>
      <c r="R114" s="53" t="n">
        <f aca="false">+R113/R104</f>
        <v>0.0407075894020545</v>
      </c>
      <c r="S114" s="53" t="n">
        <f aca="false">+S113/S104</f>
        <v>0.0254485567857345</v>
      </c>
      <c r="T114" s="53" t="n">
        <f aca="false">+T113/T104</f>
        <v>0.0112244236405084</v>
      </c>
      <c r="U114" s="53" t="n">
        <f aca="false">+U113/U104</f>
        <v>0</v>
      </c>
      <c r="V114" s="53" t="n">
        <f aca="false">+V113/V104</f>
        <v>0</v>
      </c>
      <c r="W114" s="53" t="n">
        <f aca="false">+W113/W104</f>
        <v>0</v>
      </c>
      <c r="X114" s="53" t="n">
        <f aca="false">+X113/X104</f>
        <v>0</v>
      </c>
      <c r="Y114" s="53" t="n">
        <f aca="false">+Y113/Y104</f>
        <v>0</v>
      </c>
      <c r="Z114" s="53" t="n">
        <f aca="false">+Z113/Z104</f>
        <v>0</v>
      </c>
      <c r="AA114" s="53" t="n">
        <f aca="false">+AA113/AA104</f>
        <v>0</v>
      </c>
      <c r="AB114" s="53" t="n">
        <f aca="false">+AB113/AB104</f>
        <v>0</v>
      </c>
      <c r="AC114" s="53" t="n">
        <f aca="false">+AC113/AC104</f>
        <v>0</v>
      </c>
      <c r="AD114" s="53" t="n">
        <f aca="false">+AD113/AD104</f>
        <v>0</v>
      </c>
      <c r="AE114" s="53" t="n">
        <f aca="false">+AE113/AE104</f>
        <v>-0.0283828814299558</v>
      </c>
      <c r="AF114" s="53" t="n">
        <f aca="false">+AF113/AF104</f>
        <v>-0.0271815441718715</v>
      </c>
      <c r="AG114" s="53" t="n">
        <f aca="false">+AG113/AG104</f>
        <v>-0.0260366731711415</v>
      </c>
      <c r="AH114" s="53" t="n">
        <f aca="false">+AH113/AH104</f>
        <v>-0.0249453794482854</v>
      </c>
      <c r="AI114" s="53" t="n">
        <f aca="false">+AI113/AI104</f>
        <v>-0.0239049328695986</v>
      </c>
      <c r="AJ114" s="53" t="n">
        <f aca="false">+AJ113/AJ104</f>
        <v>-0.0229127528462976</v>
      </c>
      <c r="AK114" s="53" t="n">
        <f aca="false">+AK113/AK104</f>
        <v>-0.0219663996096215</v>
      </c>
      <c r="AL114" s="53" t="n">
        <f aca="false">+AL113/AL104</f>
        <v>-0.021063566024373</v>
      </c>
      <c r="AM114" s="53" t="n">
        <f aca="false">+AM113/AM104</f>
        <v>-0.0202020699059435</v>
      </c>
      <c r="AN114" s="53" t="n">
        <f aca="false">+AN113/AN104</f>
        <v>-0.0193798468082412</v>
      </c>
      <c r="AO114" s="53" t="n">
        <f aca="false">+AO113/AO104</f>
        <v>-0.0185949432521518</v>
      </c>
      <c r="AP114" s="53" t="n">
        <f aca="false">+AP113/AP104</f>
        <v>-0.017845510366212</v>
      </c>
      <c r="AQ114" s="53" t="n">
        <f aca="false">+AQ113/AQ104</f>
        <v>-0.0171297979130839</v>
      </c>
      <c r="AR114" s="53" t="n">
        <f aca="false">+AR113/AR104</f>
        <v>-0.016446148677191</v>
      </c>
      <c r="AS114" s="53" t="n">
        <f aca="false">+AS113/AS104</f>
        <v>-0.0157929931905263</v>
      </c>
      <c r="AT114" s="53" t="n">
        <f aca="false">+AT113/AT104</f>
        <v>-0.0151688447751772</v>
      </c>
      <c r="AU114" s="53" t="n">
        <f aca="false">+AU113/AU104</f>
        <v>-0.0145722948825357</v>
      </c>
      <c r="AV114" s="53" t="n">
        <f aca="false">+AV113/AV104</f>
        <v>-0.0140020087104958</v>
      </c>
      <c r="AW114" s="53" t="n">
        <f aca="false">+AW113/AW104</f>
        <v>-0.0134567210811698</v>
      </c>
      <c r="AX114" s="53" t="n">
        <f aca="false">+AX113/AX104</f>
        <v>-0.0129352325628104</v>
      </c>
      <c r="AY114" s="53" t="n">
        <f aca="false">+AY113/AY104</f>
        <v>-0.012436405820694</v>
      </c>
      <c r="AZ114" s="53" t="n">
        <f aca="false">+AZ113/AZ104</f>
        <v>-0.0119591621827213</v>
      </c>
      <c r="BA114" s="53" t="n">
        <f aca="false">+BA113/BA104</f>
        <v>-0.00728820949509064</v>
      </c>
      <c r="BB114" s="53" t="n">
        <f aca="false">+BB113/BB104</f>
        <v>-0.00294286343137163</v>
      </c>
      <c r="BC114" s="53" t="n">
        <f aca="false">+BC113/BC104</f>
        <v>0.00128879127153496</v>
      </c>
      <c r="BD114" s="53" t="n">
        <f aca="false">+BD113/BD104</f>
        <v>0.00578657253593782</v>
      </c>
      <c r="BE114" s="53" t="n">
        <f aca="false">+BE113/BE104</f>
        <v>0.0108635826383297</v>
      </c>
      <c r="BF114" s="53" t="n">
        <f aca="false">+BF113/BF104</f>
        <v>0.0167142241738357</v>
      </c>
      <c r="BG114" s="53" t="n">
        <f aca="false">+BG113/BG104</f>
        <v>0.0234220788135176</v>
      </c>
      <c r="BH114" s="53" t="n">
        <f aca="false">+BH113/BH104</f>
        <v>0.0310638296459882</v>
      </c>
      <c r="BI114" s="53" t="n">
        <f aca="false">+BI113/BI104</f>
        <v>0.0419879322441859</v>
      </c>
      <c r="BJ114" s="54"/>
      <c r="BK114" s="54"/>
      <c r="BL114" s="54"/>
      <c r="BM114" s="54"/>
      <c r="BN114" s="54"/>
      <c r="BO114" s="54"/>
      <c r="BP114" s="54"/>
      <c r="BQ114" s="54"/>
      <c r="BR114" s="54"/>
      <c r="BS114" s="54"/>
      <c r="BT114" s="54"/>
      <c r="BU114" s="54"/>
      <c r="BV114" s="54"/>
      <c r="BW114" s="54"/>
      <c r="BX114" s="54"/>
      <c r="BY114" s="54"/>
      <c r="BZ114" s="54"/>
      <c r="CA114" s="54"/>
      <c r="CB114" s="54"/>
      <c r="CC114" s="54"/>
      <c r="CD114" s="54"/>
      <c r="CE114" s="54"/>
      <c r="CF114" s="54"/>
      <c r="CG114" s="54"/>
      <c r="CH114" s="54"/>
      <c r="CI114" s="54"/>
      <c r="CJ114" s="54"/>
      <c r="CK114" s="54"/>
      <c r="CL114" s="54"/>
      <c r="CM114" s="54"/>
      <c r="CN114" s="54"/>
      <c r="CO114" s="54"/>
      <c r="CP114" s="54"/>
      <c r="CQ114" s="54"/>
      <c r="CR114" s="54"/>
      <c r="CS114" s="54"/>
      <c r="CT114" s="54"/>
      <c r="CU114" s="54"/>
      <c r="CV114" s="54"/>
      <c r="CW114" s="54"/>
      <c r="CX114" s="54"/>
      <c r="CY114" s="54"/>
      <c r="CZ114" s="54"/>
      <c r="DA114" s="54"/>
      <c r="DB114" s="54"/>
      <c r="DC114" s="54"/>
      <c r="DD114" s="54"/>
      <c r="DE114" s="54"/>
      <c r="DF114" s="54"/>
      <c r="DG114" s="54"/>
      <c r="DH114" s="54"/>
      <c r="DI114" s="54"/>
      <c r="DJ114" s="54"/>
      <c r="DK114" s="54"/>
      <c r="DL114" s="54"/>
      <c r="DM114" s="54"/>
      <c r="DN114" s="54"/>
      <c r="DO114" s="54"/>
      <c r="DP114" s="54"/>
      <c r="DQ114" s="54"/>
    </row>
    <row r="115" customFormat="false" ht="18" hidden="false" customHeight="false" outlineLevel="0" collapsed="false">
      <c r="A115" s="48" t="str">
        <f aca="false">Base!A115</f>
        <v>CAPITAL ACCUMULATION</v>
      </c>
      <c r="B115" s="53"/>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c r="AW115" s="47"/>
      <c r="AX115" s="47"/>
      <c r="AY115" s="47"/>
      <c r="AZ115" s="47"/>
      <c r="BA115" s="47"/>
      <c r="BB115" s="47"/>
      <c r="BC115" s="47"/>
      <c r="BD115" s="47"/>
      <c r="BE115" s="47"/>
      <c r="BF115" s="47"/>
      <c r="BG115" s="47"/>
      <c r="BH115" s="47"/>
      <c r="BI115" s="47"/>
    </row>
    <row r="116" customFormat="false" ht="17.25" hidden="false" customHeight="false" outlineLevel="0" collapsed="false">
      <c r="A116" s="49" t="str">
        <f aca="false">Base!A116</f>
        <v>Gross investment ($trill per year, 2005$)</v>
      </c>
      <c r="B116" s="53" t="n">
        <f aca="false">(B131)*B110</f>
        <v>16.2093119221205</v>
      </c>
      <c r="C116" s="47" t="n">
        <f aca="false">(C131)*C110</f>
        <v>19.1460105163955</v>
      </c>
      <c r="D116" s="47" t="n">
        <f aca="false">(D131)*D110</f>
        <v>22.466887950523</v>
      </c>
      <c r="E116" s="47" t="n">
        <f aca="false">(E131)*E110</f>
        <v>26.1627423782255</v>
      </c>
      <c r="F116" s="47" t="n">
        <f aca="false">(F131)*F110</f>
        <v>30.2422373527398</v>
      </c>
      <c r="G116" s="47" t="n">
        <f aca="false">(G131)*G110</f>
        <v>34.7140535122295</v>
      </c>
      <c r="H116" s="47" t="n">
        <f aca="false">(H131)*H110</f>
        <v>39.5868365523018</v>
      </c>
      <c r="I116" s="47" t="n">
        <f aca="false">(I131)*I110</f>
        <v>44.8690906052175</v>
      </c>
      <c r="J116" s="47" t="n">
        <f aca="false">(J131)*J110</f>
        <v>50.5690235114345</v>
      </c>
      <c r="K116" s="47" t="n">
        <f aca="false">(K131)*K110</f>
        <v>56.6943221520034</v>
      </c>
      <c r="L116" s="47" t="n">
        <f aca="false">(L131)*L110</f>
        <v>63.251803341764</v>
      </c>
      <c r="M116" s="47" t="n">
        <f aca="false">(M131)*M110</f>
        <v>70.2468422714023</v>
      </c>
      <c r="N116" s="47" t="n">
        <f aca="false">(N131)*N110</f>
        <v>77.682411453783</v>
      </c>
      <c r="O116" s="47" t="n">
        <f aca="false">(O131)*O110</f>
        <v>85.5574461700423</v>
      </c>
      <c r="P116" s="47" t="n">
        <f aca="false">(P131)*P110</f>
        <v>93.8640571149592</v>
      </c>
      <c r="Q116" s="47" t="n">
        <f aca="false">(Q131)*Q110</f>
        <v>102.582777755005</v>
      </c>
      <c r="R116" s="47" t="n">
        <f aca="false">(R131)*R110</f>
        <v>111.674467855456</v>
      </c>
      <c r="S116" s="47" t="n">
        <f aca="false">(S131)*S110</f>
        <v>121.06652206244</v>
      </c>
      <c r="T116" s="47" t="n">
        <f aca="false">(T131)*T110</f>
        <v>130.629336898721</v>
      </c>
      <c r="U116" s="47" t="n">
        <f aca="false">(U131)*U110</f>
        <v>140.398192703664</v>
      </c>
      <c r="V116" s="47" t="n">
        <f aca="false">(V131)*V110</f>
        <v>151.383033515663</v>
      </c>
      <c r="W116" s="47" t="n">
        <f aca="false">(W131)*W110</f>
        <v>162.94947907516</v>
      </c>
      <c r="X116" s="47" t="n">
        <f aca="false">(X131)*X110</f>
        <v>175.096305213723</v>
      </c>
      <c r="Y116" s="47" t="n">
        <f aca="false">(Y131)*Y110</f>
        <v>187.832272668127</v>
      </c>
      <c r="Z116" s="47" t="n">
        <f aca="false">(Z131)*Z110</f>
        <v>201.182316429514</v>
      </c>
      <c r="AA116" s="47" t="n">
        <f aca="false">(AA131)*AA110</f>
        <v>215.198131848847</v>
      </c>
      <c r="AB116" s="47" t="n">
        <f aca="false">(AB131)*AB110</f>
        <v>229.975638887653</v>
      </c>
      <c r="AC116" s="47" t="n">
        <f aca="false">(AC131)*AC110</f>
        <v>245.683210925181</v>
      </c>
      <c r="AD116" s="47" t="n">
        <f aca="false">(AD131)*AD110</f>
        <v>262.60651391212</v>
      </c>
      <c r="AE116" s="47" t="n">
        <f aca="false">(AE131)*AE110</f>
        <v>274.412122718502</v>
      </c>
      <c r="AF116" s="47" t="n">
        <f aca="false">(AF131)*AF110</f>
        <v>289.982917386398</v>
      </c>
      <c r="AG116" s="47" t="n">
        <f aca="false">(AG131)*AG110</f>
        <v>306.112789789149</v>
      </c>
      <c r="AH116" s="47" t="n">
        <f aca="false">(AH131)*AH110</f>
        <v>322.766606325548</v>
      </c>
      <c r="AI116" s="47" t="n">
        <f aca="false">(AI131)*AI110</f>
        <v>339.907206703831</v>
      </c>
      <c r="AJ116" s="47" t="n">
        <f aca="false">(AJ131)*AJ110</f>
        <v>357.496229599454</v>
      </c>
      <c r="AK116" s="47" t="n">
        <f aca="false">(AK131)*AK110</f>
        <v>375.494801807843</v>
      </c>
      <c r="AL116" s="47" t="n">
        <f aca="false">(AL131)*AL110</f>
        <v>393.864029153873</v>
      </c>
      <c r="AM116" s="47" t="n">
        <f aca="false">(AM131)*AM110</f>
        <v>412.565233995364</v>
      </c>
      <c r="AN116" s="47" t="n">
        <f aca="false">(AN131)*AN110</f>
        <v>431.559871887731</v>
      </c>
      <c r="AO116" s="47" t="n">
        <f aca="false">(AO131)*AO110</f>
        <v>450.809031976897</v>
      </c>
      <c r="AP116" s="47" t="n">
        <f aca="false">(AP131)*AP110</f>
        <v>470.272373040218</v>
      </c>
      <c r="AQ116" s="47" t="n">
        <f aca="false">(AQ131)*AQ110</f>
        <v>489.906263028481</v>
      </c>
      <c r="AR116" s="47" t="n">
        <f aca="false">(AR131)*AR110</f>
        <v>509.66076921439</v>
      </c>
      <c r="AS116" s="47" t="n">
        <f aca="false">(AS131)*AS110</f>
        <v>529.474942142288</v>
      </c>
      <c r="AT116" s="47" t="n">
        <f aca="false">(AT131)*AT110</f>
        <v>549.269532088955</v>
      </c>
      <c r="AU116" s="47" t="n">
        <f aca="false">(AU131)*AU110</f>
        <v>568.93582439514</v>
      </c>
      <c r="AV116" s="47" t="n">
        <f aca="false">(AV131)*AV110</f>
        <v>588.318519751455</v>
      </c>
      <c r="AW116" s="47" t="n">
        <f aca="false">(AW131)*AW110</f>
        <v>607.189433135193</v>
      </c>
      <c r="AX116" s="47" t="n">
        <f aca="false">(AX131)*AX110</f>
        <v>625.206958813606</v>
      </c>
      <c r="AY116" s="47" t="n">
        <f aca="false">(AY131)*AY110</f>
        <v>641.852979102132</v>
      </c>
      <c r="AZ116" s="47" t="n">
        <f aca="false">(AZ131)*AZ110</f>
        <v>620.128012108976</v>
      </c>
      <c r="BA116" s="47" t="n">
        <f aca="false">(BA131)*BA110</f>
        <v>632.451011845831</v>
      </c>
      <c r="BB116" s="47" t="n">
        <f aca="false">(BB131)*BB110</f>
        <v>645.87712025457</v>
      </c>
      <c r="BC116" s="47" t="n">
        <f aca="false">(BC131)*BC110</f>
        <v>660.05209838227</v>
      </c>
      <c r="BD116" s="47" t="n">
        <f aca="false">(BD131)*BD110</f>
        <v>674.729344216874</v>
      </c>
      <c r="BE116" s="47" t="n">
        <f aca="false">(BE131)*BE110</f>
        <v>689.714705875517</v>
      </c>
      <c r="BF116" s="47" t="n">
        <f aca="false">(BF131)*BF110</f>
        <v>704.832902450717</v>
      </c>
      <c r="BG116" s="47" t="n">
        <f aca="false">(BG131)*BG110</f>
        <v>719.907233519224</v>
      </c>
      <c r="BH116" s="47" t="n">
        <f aca="false">(BH131)*BH110</f>
        <v>734.751652583941</v>
      </c>
      <c r="BI116" s="47" t="n">
        <f aca="false">(BI131)*BI110</f>
        <v>749.172667985049</v>
      </c>
    </row>
    <row r="117" customFormat="false" ht="16.5" hidden="false" customHeight="false" outlineLevel="0" collapsed="false">
      <c r="A117" s="49" t="str">
        <f aca="false">Base!A117</f>
        <v>Capital ($trill, 2005$)</v>
      </c>
      <c r="B117" s="53" t="n">
        <f aca="false">+B12</f>
        <v>135</v>
      </c>
      <c r="C117" s="47" t="n">
        <f aca="false">+B117*(1-$B$10)^(C2-B2)+B116*(C2-B2)</f>
        <v>160.762709610603</v>
      </c>
      <c r="D117" s="47" t="n">
        <f aca="false">+C117*(1-$B$10)^(D2-C2)+C116*(D2-C2)</f>
        <v>190.658824979942</v>
      </c>
      <c r="E117" s="47" t="n">
        <f aca="false">+D117*(1-$B$10)^(E2-D2)+D116*(E2-D2)</f>
        <v>224.916569315021</v>
      </c>
      <c r="F117" s="47" t="n">
        <f aca="false">+E117*(1-$B$10)^(F2-E2)+E116*(F2-E2)</f>
        <v>263.624696905954</v>
      </c>
      <c r="G117" s="47" t="n">
        <f aca="false">+F117*(1-$B$10)^(G2-F2)+F116*(G2-F2)</f>
        <v>306.878934039696</v>
      </c>
      <c r="H117" s="47" t="n">
        <f aca="false">+G117*(1-$B$10)^(H2-G2)+G116*(H2-G2)</f>
        <v>354.779209322248</v>
      </c>
      <c r="I117" s="47" t="n">
        <f aca="false">+H117*(1-$B$10)^(I2-H2)+H116*(I2-H2)</f>
        <v>407.427758074203</v>
      </c>
      <c r="J117" s="47" t="n">
        <f aca="false">+I117*(1-$B$10)^(J2-I2)+I116*(J2-I2)</f>
        <v>464.927469891324</v>
      </c>
      <c r="K117" s="47" t="n">
        <f aca="false">+J117*(1-$B$10)^(K2-J2)+J116*(K2-J2)</f>
        <v>527.3801392533</v>
      </c>
      <c r="L117" s="47" t="n">
        <f aca="false">+K117*(1-$B$10)^(L2-K2)+K116*(L2-K2)</f>
        <v>594.884309187698</v>
      </c>
      <c r="M117" s="47" t="n">
        <f aca="false">+L117*(1-$B$10)^(M2-L2)+L116*(M2-L2)</f>
        <v>667.532252441064</v>
      </c>
      <c r="N117" s="47" t="n">
        <f aca="false">+M117*(1-$B$10)^(N2-M2)+M116*(N2-M2)</f>
        <v>745.405331100936</v>
      </c>
      <c r="O117" s="47" t="n">
        <f aca="false">+N117*(1-$B$10)^(O2-N2)+N116*(O2-N2)</f>
        <v>828.566451230707</v>
      </c>
      <c r="P117" s="47" t="n">
        <f aca="false">+O117*(1-$B$10)^(P2-O2)+O116*(P2-O2)</f>
        <v>917.047434637431</v>
      </c>
      <c r="Q117" s="47" t="n">
        <f aca="false">+P117*(1-$B$10)^(Q2-P2)+P116*(Q2-P2)</f>
        <v>1010.82762525385</v>
      </c>
      <c r="R117" s="47" t="n">
        <f aca="false">+Q117*(1-$B$10)^(R2-Q2)+Q116*(R2-Q2)</f>
        <v>1109.79749321117</v>
      </c>
      <c r="S117" s="47" t="n">
        <f aca="false">+R117*(1-$B$10)^(S2-R2)+R116*(S2-R2)</f>
        <v>1213.69666104354</v>
      </c>
      <c r="T117" s="47" t="n">
        <f aca="false">+S117*(1-$B$10)^(T2-S2)+S116*(T2-S2)</f>
        <v>1322.0083516918</v>
      </c>
      <c r="U117" s="47" t="n">
        <f aca="false">+T117*(1-$B$10)^(U2-T2)+T116*(U2-T2)</f>
        <v>1433.7793960841</v>
      </c>
      <c r="V117" s="47" t="n">
        <f aca="false">+U117*(1-$B$10)^(V2-U2)+U116*(V2-U2)</f>
        <v>1548.62335911202</v>
      </c>
      <c r="W117" s="47" t="n">
        <f aca="false">+V117*(1-$B$10)^(W2-V2)+V116*(W2-V2)</f>
        <v>1671.36177490037</v>
      </c>
      <c r="X117" s="47" t="n">
        <f aca="false">+W117*(1-$B$10)^(X2-W2)+W116*(X2-W2)</f>
        <v>1801.66980983672</v>
      </c>
      <c r="Y117" s="47" t="n">
        <f aca="false">+X117*(1-$B$10)^(Y2-X2)+X116*(Y2-X2)</f>
        <v>1939.3495320791</v>
      </c>
      <c r="Z117" s="47" t="n">
        <f aca="false">+Y117*(1-$B$10)^(Z2-Y2)+Y116*(Z2-Y2)</f>
        <v>2084.32786853802</v>
      </c>
      <c r="AA117" s="47" t="n">
        <f aca="false">+Z117*(1-$B$10)^(AA2-Z2)+Z116*(AA2-Z2)</f>
        <v>2236.68634524059</v>
      </c>
      <c r="AB117" s="47" t="n">
        <f aca="false">+AA117*(1-$B$10)^(AB2-AA2)+AA116*(AB2-AA2)</f>
        <v>2396.73157924535</v>
      </c>
      <c r="AC117" s="47" t="n">
        <f aca="false">+AB117*(1-$B$10)^(AC2-AB2)+AB116*(AC2-AB2)</f>
        <v>2565.12422466685</v>
      </c>
      <c r="AD117" s="47" t="n">
        <f aca="false">+AC117*(1-$B$10)^(AD2-AC2)+AC116*(AD2-AC2)</f>
        <v>2743.09625804944</v>
      </c>
      <c r="AE117" s="47" t="n">
        <f aca="false">+AD117*(1-$B$10)^(AE2-AD2)+AD116*(AE2-AD2)</f>
        <v>2932.80347897621</v>
      </c>
      <c r="AF117" s="47" t="n">
        <f aca="false">+AE117*(1-$B$10)^(AF2-AE2)+AE116*(AF2-AE2)</f>
        <v>3103.85173989317</v>
      </c>
      <c r="AG117" s="47" t="n">
        <f aca="false">+AF117*(1-$B$10)^(AG2-AF2)+AF116*(AG2-AF2)</f>
        <v>3282.70800082151</v>
      </c>
      <c r="AH117" s="47" t="n">
        <f aca="false">+AG117*(1-$B$10)^(AH2-AG2)+AG116*(AH2-AG2)</f>
        <v>3468.97019635084</v>
      </c>
      <c r="AI117" s="47" t="n">
        <f aca="false">+AH117*(1-$B$10)^(AI2-AH2)+AH116*(AI2-AH2)</f>
        <v>3662.22524287095</v>
      </c>
      <c r="AJ117" s="47" t="n">
        <f aca="false">+AI117*(1-$B$10)^(AJ2-AI2)+AI116*(AJ2-AI2)</f>
        <v>3862.04341718202</v>
      </c>
      <c r="AK117" s="47" t="n">
        <f aca="false">+AJ117*(1-$B$10)^(AK2-AJ2)+AJ116*(AK2-AJ2)</f>
        <v>4067.97916540908</v>
      </c>
      <c r="AL117" s="47" t="n">
        <f aca="false">+AK117*(1-$B$10)^(AL2-AK2)+AK116*(AL2-AK2)</f>
        <v>4279.57502642163</v>
      </c>
      <c r="AM117" s="47" t="n">
        <f aca="false">+AL117*(1-$B$10)^(AM2-AL2)+AL116*(AM2-AL2)</f>
        <v>4496.36640312107</v>
      </c>
      <c r="AN117" s="47" t="n">
        <f aca="false">+AM117*(1-$B$10)^(AN2-AM2)+AM116*(AN2-AM2)</f>
        <v>4717.88556735578</v>
      </c>
      <c r="AO117" s="47" t="n">
        <f aca="false">+AN117*(1-$B$10)^(AO2-AN2)+AN116*(AO2-AN2)</f>
        <v>4943.66360810657</v>
      </c>
      <c r="AP117" s="47" t="n">
        <f aca="false">+AO117*(1-$B$10)^(AP2-AO2)+AO116*(AP2-AO2)</f>
        <v>5173.22908383533</v>
      </c>
      <c r="AQ117" s="47" t="n">
        <f aca="false">+AP117*(1-$B$10)^(AQ2-AP2)+AP116*(AQ2-AP2)</f>
        <v>5406.10190691502</v>
      </c>
      <c r="AR117" s="47" t="n">
        <f aca="false">+AQ117*(1-$B$10)^(AR2-AQ2)+AQ116*(AR2-AQ2)</f>
        <v>5641.78043015665</v>
      </c>
      <c r="AS117" s="47" t="n">
        <f aca="false">+AR117*(1-$B$10)^(AS2-AR2)+AR116*(AS2-AR2)</f>
        <v>5879.71877227515</v>
      </c>
      <c r="AT117" s="47" t="n">
        <f aca="false">+AS117*(1-$B$10)^(AT2-AS2)+AS116*(AT2-AS2)</f>
        <v>6119.2898485522</v>
      </c>
      <c r="AU117" s="47" t="n">
        <f aca="false">+AT117*(1-$B$10)^(AU2-AT2)+AT116*(AU2-AT2)</f>
        <v>6359.72712311636</v>
      </c>
      <c r="AV117" s="47" t="n">
        <f aca="false">+AU117*(1-$B$10)^(AV2-AU2)+AU116*(AV2-AU2)</f>
        <v>6600.03439090468</v>
      </c>
      <c r="AW117" s="47" t="n">
        <f aca="false">+AV117*(1-$B$10)^(AW2-AV2)+AV116*(AW2-AV2)</f>
        <v>6838.84690624258</v>
      </c>
      <c r="AX117" s="47" t="n">
        <f aca="false">+AW117*(1-$B$10)^(AX2-AW2)+AW116*(AX2-AW2)</f>
        <v>7074.21787534314</v>
      </c>
      <c r="AY117" s="47" t="n">
        <f aca="false">+AX117*(1-$B$10)^(AY2-AX2)+AX116*(AY2-AX2)</f>
        <v>7303.2897072794</v>
      </c>
      <c r="AZ117" s="47" t="n">
        <f aca="false">+AY117*(1-$B$10)^(AZ2-AY2)+AY116*(AZ2-AY2)</f>
        <v>7521.78443476207</v>
      </c>
      <c r="BA117" s="47" t="n">
        <f aca="false">+AZ117*(1-$B$10)^(BA2-AZ2)+AZ116*(BA2-AZ2)</f>
        <v>7542.17855142754</v>
      </c>
      <c r="BB117" s="47" t="n">
        <f aca="false">+BA117*(1-$B$10)^(BB2-BA2)+BA116*(BB2-BA2)</f>
        <v>7615.8360720616</v>
      </c>
      <c r="BC117" s="47" t="n">
        <f aca="false">+BB117*(1-$B$10)^(BC2-BB2)+BB116*(BC2-BB2)</f>
        <v>7726.4606434645</v>
      </c>
      <c r="BD117" s="47" t="n">
        <f aca="false">+BC117*(1-$B$10)^(BD2-BC2)+BC116*(BD2-BC2)</f>
        <v>7862.65823727071</v>
      </c>
      <c r="BE117" s="47" t="n">
        <f aca="false">+BD117*(1-$B$10)^(BE2-BD2)+BD116*(BE2-BD2)</f>
        <v>8016.46778361035</v>
      </c>
      <c r="BF117" s="47" t="n">
        <f aca="false">+BE117*(1-$B$10)^(BF2-BE2)+BE116*(BF2-BE2)</f>
        <v>8182.21759092166</v>
      </c>
      <c r="BG117" s="47" t="n">
        <f aca="false">+BF117*(1-$B$10)^(BG2-BF2)+BF116*(BG2-BF2)</f>
        <v>8355.68217751692</v>
      </c>
      <c r="BH117" s="47" t="n">
        <f aca="false">+BG117*(1-$B$10)^(BH2-BG2)+BG116*(BH2-BG2)</f>
        <v>8533.48293659809</v>
      </c>
      <c r="BI117" s="47" t="n">
        <f aca="false">+BH117*(1-$B$10)^(BI2-BH2)+BH116*(BI2-BH2)</f>
        <v>8712.69460215151</v>
      </c>
    </row>
    <row r="118" customFormat="false" ht="18" hidden="false" customHeight="false" outlineLevel="0" collapsed="false">
      <c r="A118" s="48" t="str">
        <f aca="false">Base!A118</f>
        <v>DISCOUNT RATES</v>
      </c>
      <c r="B118" s="53"/>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c r="AW118" s="47"/>
      <c r="AX118" s="47"/>
      <c r="AY118" s="47"/>
      <c r="AZ118" s="47"/>
      <c r="BA118" s="47"/>
      <c r="BB118" s="47"/>
      <c r="BC118" s="47"/>
      <c r="BD118" s="47"/>
      <c r="BE118" s="47"/>
      <c r="BF118" s="47"/>
      <c r="BG118" s="47"/>
      <c r="BH118" s="47"/>
      <c r="BI118" s="47"/>
    </row>
    <row r="119" customFormat="false" ht="17.25" hidden="false" customHeight="false" outlineLevel="0" collapsed="false">
      <c r="A119" s="49" t="str">
        <f aca="false">Base!A119</f>
        <v>Utility discount rate (per year)</v>
      </c>
      <c r="B119" s="53" t="n">
        <f aca="false">+B15</f>
        <v>0.001</v>
      </c>
      <c r="C119" s="47" t="n">
        <f aca="false">+C15</f>
        <v>0.001</v>
      </c>
      <c r="D119" s="47" t="n">
        <f aca="false">+D15</f>
        <v>0.001</v>
      </c>
      <c r="E119" s="47" t="n">
        <f aca="false">+E15</f>
        <v>0.001</v>
      </c>
      <c r="F119" s="47" t="n">
        <f aca="false">+F15</f>
        <v>0.001</v>
      </c>
      <c r="G119" s="47" t="n">
        <f aca="false">+G15</f>
        <v>0.001</v>
      </c>
      <c r="H119" s="47" t="n">
        <f aca="false">+H15</f>
        <v>0.001</v>
      </c>
      <c r="I119" s="47" t="n">
        <f aca="false">+I15</f>
        <v>0.001</v>
      </c>
      <c r="J119" s="47" t="n">
        <f aca="false">+J15</f>
        <v>0.001</v>
      </c>
      <c r="K119" s="47" t="n">
        <f aca="false">+K15</f>
        <v>0.001</v>
      </c>
      <c r="L119" s="47" t="n">
        <f aca="false">+L15</f>
        <v>0.001</v>
      </c>
      <c r="M119" s="47" t="n">
        <f aca="false">+M15</f>
        <v>0.001</v>
      </c>
      <c r="N119" s="47" t="n">
        <f aca="false">+N15</f>
        <v>0.001</v>
      </c>
      <c r="O119" s="47" t="n">
        <f aca="false">+O15</f>
        <v>0.001</v>
      </c>
      <c r="P119" s="47" t="n">
        <f aca="false">+P15</f>
        <v>0.001</v>
      </c>
      <c r="Q119" s="47" t="n">
        <f aca="false">+Q15</f>
        <v>0.001</v>
      </c>
      <c r="R119" s="47" t="n">
        <f aca="false">+R15</f>
        <v>0.001</v>
      </c>
      <c r="S119" s="47" t="n">
        <f aca="false">+S15</f>
        <v>0.001</v>
      </c>
      <c r="T119" s="47" t="n">
        <f aca="false">+T15</f>
        <v>0.001</v>
      </c>
      <c r="U119" s="47" t="n">
        <f aca="false">+U15</f>
        <v>0.001</v>
      </c>
      <c r="V119" s="47" t="n">
        <f aca="false">+V15</f>
        <v>0.001</v>
      </c>
      <c r="W119" s="47" t="n">
        <f aca="false">+W15</f>
        <v>0.001</v>
      </c>
      <c r="X119" s="47" t="n">
        <f aca="false">+X15</f>
        <v>0.001</v>
      </c>
      <c r="Y119" s="47" t="n">
        <f aca="false">+Y15</f>
        <v>0.001</v>
      </c>
      <c r="Z119" s="47" t="n">
        <f aca="false">+Z15</f>
        <v>0.001</v>
      </c>
      <c r="AA119" s="47" t="n">
        <f aca="false">+AA15</f>
        <v>0.001</v>
      </c>
      <c r="AB119" s="47" t="n">
        <f aca="false">+AB15</f>
        <v>0.001</v>
      </c>
      <c r="AC119" s="47" t="n">
        <f aca="false">+AC15</f>
        <v>0.001</v>
      </c>
      <c r="AD119" s="47" t="n">
        <f aca="false">+AD15</f>
        <v>0.001</v>
      </c>
      <c r="AE119" s="47" t="n">
        <f aca="false">+AE15</f>
        <v>0.001</v>
      </c>
      <c r="AF119" s="47" t="n">
        <f aca="false">+AF15</f>
        <v>0.001</v>
      </c>
      <c r="AG119" s="47" t="n">
        <f aca="false">+AG15</f>
        <v>0.001</v>
      </c>
      <c r="AH119" s="47" t="n">
        <f aca="false">+AH15</f>
        <v>0.001</v>
      </c>
      <c r="AI119" s="47" t="n">
        <f aca="false">+AI15</f>
        <v>0.001</v>
      </c>
      <c r="AJ119" s="47" t="n">
        <f aca="false">+AJ15</f>
        <v>0.001</v>
      </c>
      <c r="AK119" s="47" t="n">
        <f aca="false">+AK15</f>
        <v>0.001</v>
      </c>
      <c r="AL119" s="47" t="n">
        <f aca="false">+AL15</f>
        <v>0.001</v>
      </c>
      <c r="AM119" s="47" t="n">
        <f aca="false">+AM15</f>
        <v>0.001</v>
      </c>
      <c r="AN119" s="47" t="n">
        <f aca="false">+AN15</f>
        <v>0.001</v>
      </c>
      <c r="AO119" s="47" t="n">
        <f aca="false">+AO15</f>
        <v>0.001</v>
      </c>
      <c r="AP119" s="47" t="n">
        <f aca="false">+AP15</f>
        <v>0.001</v>
      </c>
      <c r="AQ119" s="47" t="n">
        <f aca="false">+AQ15</f>
        <v>0.001</v>
      </c>
      <c r="AR119" s="47" t="n">
        <f aca="false">+AR15</f>
        <v>0.001</v>
      </c>
      <c r="AS119" s="47" t="n">
        <f aca="false">+AS15</f>
        <v>0.001</v>
      </c>
      <c r="AT119" s="47" t="n">
        <f aca="false">+AT15</f>
        <v>0.001</v>
      </c>
      <c r="AU119" s="47" t="n">
        <f aca="false">+AU15</f>
        <v>0.001</v>
      </c>
      <c r="AV119" s="47" t="n">
        <f aca="false">+AV15</f>
        <v>0.001</v>
      </c>
      <c r="AW119" s="47" t="n">
        <f aca="false">+AW15</f>
        <v>0.001</v>
      </c>
      <c r="AX119" s="47" t="n">
        <f aca="false">+AX15</f>
        <v>0.001</v>
      </c>
      <c r="AY119" s="47" t="n">
        <f aca="false">+AY15</f>
        <v>0.001</v>
      </c>
      <c r="AZ119" s="47" t="n">
        <f aca="false">+AZ15</f>
        <v>0.001</v>
      </c>
      <c r="BA119" s="47" t="n">
        <f aca="false">+BA15</f>
        <v>0.001</v>
      </c>
      <c r="BB119" s="47" t="n">
        <f aca="false">+BB15</f>
        <v>0.001</v>
      </c>
      <c r="BC119" s="47" t="n">
        <f aca="false">+BC15</f>
        <v>0.001</v>
      </c>
      <c r="BD119" s="47" t="n">
        <f aca="false">+BD15</f>
        <v>0.001</v>
      </c>
      <c r="BE119" s="47" t="n">
        <f aca="false">+BE15</f>
        <v>0.001</v>
      </c>
      <c r="BF119" s="47" t="n">
        <f aca="false">+BF15</f>
        <v>0.001</v>
      </c>
      <c r="BG119" s="47" t="n">
        <f aca="false">+BG15</f>
        <v>0.001</v>
      </c>
      <c r="BH119" s="47" t="n">
        <f aca="false">+BH15</f>
        <v>0.001</v>
      </c>
      <c r="BI119" s="47" t="n">
        <f aca="false">+BI15</f>
        <v>0.001</v>
      </c>
    </row>
    <row r="120" customFormat="false" ht="16.5" hidden="false" customHeight="false" outlineLevel="0" collapsed="false">
      <c r="A120" s="49" t="str">
        <f aca="false">Base!A120</f>
        <v>First period gross MPK</v>
      </c>
      <c r="B120" s="53" t="n">
        <f aca="false">+$B$5*B104/B117</f>
        <v>0.141293304042535</v>
      </c>
      <c r="C120" s="47" t="n">
        <f aca="false">+$B$5*C104/C117</f>
        <v>0.141330883355157</v>
      </c>
      <c r="D120" s="47" t="n">
        <f aca="false">+$B$5*D104/D117</f>
        <v>0.140655855608454</v>
      </c>
      <c r="E120" s="47" t="n">
        <f aca="false">+$B$5*E104/E117</f>
        <v>0.13950881449098</v>
      </c>
      <c r="F120" s="47" t="n">
        <f aca="false">+$B$5*F104/F117</f>
        <v>0.138108108422857</v>
      </c>
      <c r="G120" s="47" t="n">
        <f aca="false">+$B$5*G104/G117</f>
        <v>0.136586286178303</v>
      </c>
      <c r="H120" s="47" t="n">
        <f aca="false">+$B$5*H104/H117</f>
        <v>0.135022203668477</v>
      </c>
      <c r="I120" s="47" t="n">
        <f aca="false">+$B$5*I104/I117</f>
        <v>0.133461689531427</v>
      </c>
      <c r="J120" s="47" t="n">
        <f aca="false">+$B$5*J104/J117</f>
        <v>0.131930498609427</v>
      </c>
      <c r="K120" s="47" t="n">
        <f aca="false">+$B$5*K104/K117</f>
        <v>0.130442335272879</v>
      </c>
      <c r="L120" s="47" t="n">
        <f aca="false">+$B$5*L104/L117</f>
        <v>0.129003819169074</v>
      </c>
      <c r="M120" s="47" t="n">
        <f aca="false">+$B$5*M104/M117</f>
        <v>0.127617600507326</v>
      </c>
      <c r="N120" s="47" t="n">
        <f aca="false">+$B$5*N104/N117</f>
        <v>0.126284393475619</v>
      </c>
      <c r="O120" s="47" t="n">
        <f aca="false">+$B$5*O104/O117</f>
        <v>0.125004427433465</v>
      </c>
      <c r="P120" s="47" t="n">
        <f aca="false">+$B$5*P104/P117</f>
        <v>0.123778666077188</v>
      </c>
      <c r="Q120" s="47" t="n">
        <f aca="false">+$B$5*Q104/Q117</f>
        <v>0.12261007995924</v>
      </c>
      <c r="R120" s="47" t="n">
        <f aca="false">+$B$5*R104/R117</f>
        <v>0.121505264259036</v>
      </c>
      <c r="S120" s="47" t="n">
        <f aca="false">+$B$5*S104/S117</f>
        <v>0.120476775658803</v>
      </c>
      <c r="T120" s="47" t="n">
        <f aca="false">+$B$5*T104/T117</f>
        <v>0.119546752550357</v>
      </c>
      <c r="U120" s="47" t="n">
        <f aca="false">+$B$5*U104/U117</f>
        <v>0.11875276642748</v>
      </c>
      <c r="V120" s="47" t="n">
        <f aca="false">+$B$5*V104/V117</f>
        <v>0.11808759723471</v>
      </c>
      <c r="W120" s="47" t="n">
        <f aca="false">+$B$5*W104/W117</f>
        <v>0.117287036869332</v>
      </c>
      <c r="X120" s="47" t="n">
        <f aca="false">+$B$5*X104/X117</f>
        <v>0.116398291774289</v>
      </c>
      <c r="Y120" s="47" t="n">
        <f aca="false">+$B$5*Y104/Y117</f>
        <v>0.115452246825437</v>
      </c>
      <c r="Z120" s="47" t="n">
        <f aca="false">+$B$5*Z104/Z117</f>
        <v>0.114467702825302</v>
      </c>
      <c r="AA120" s="47" t="n">
        <f aca="false">+$B$5*AA104/AA117</f>
        <v>0.113453616018554</v>
      </c>
      <c r="AB120" s="47" t="n">
        <f aca="false">+$B$5*AB104/AB117</f>
        <v>0.112409736647357</v>
      </c>
      <c r="AC120" s="47" t="n">
        <f aca="false">+$B$5*AC104/AC117</f>
        <v>0.11132579354908</v>
      </c>
      <c r="AD120" s="47" t="n">
        <f aca="false">+$B$5*AD104/AD117</f>
        <v>0.110179177220916</v>
      </c>
      <c r="AE120" s="47" t="n">
        <f aca="false">+$B$5*AE104/AE117</f>
        <v>0.10893097000454</v>
      </c>
      <c r="AF120" s="47" t="n">
        <f aca="false">+$B$5*AF104/AF117</f>
        <v>0.108344108939605</v>
      </c>
      <c r="AG120" s="47" t="n">
        <f aca="false">+$B$5*AG104/AG117</f>
        <v>0.107692314229823</v>
      </c>
      <c r="AH120" s="47" t="n">
        <f aca="false">+$B$5*AH104/AH117</f>
        <v>0.10699443948649</v>
      </c>
      <c r="AI120" s="47" t="n">
        <f aca="false">+$B$5*AI104/AI117</f>
        <v>0.10626605769803</v>
      </c>
      <c r="AJ120" s="47" t="n">
        <f aca="false">+$B$5*AJ104/AJ117</f>
        <v>0.105520048034459</v>
      </c>
      <c r="AK120" s="47" t="n">
        <f aca="false">+$B$5*AK104/AK117</f>
        <v>0.104766989732471</v>
      </c>
      <c r="AL120" s="47" t="n">
        <f aca="false">+$B$5*AL104/AL117</f>
        <v>0.104015466649335</v>
      </c>
      <c r="AM120" s="47" t="n">
        <f aca="false">+$B$5*AM104/AM117</f>
        <v>0.103272334988959</v>
      </c>
      <c r="AN120" s="47" t="n">
        <f aca="false">+$B$5*AN104/AN117</f>
        <v>0.102542978792897</v>
      </c>
      <c r="AO120" s="47" t="n">
        <f aca="false">+$B$5*AO104/AO117</f>
        <v>0.101831564582226</v>
      </c>
      <c r="AP120" s="47" t="n">
        <f aca="false">+$B$5*AP104/AP117</f>
        <v>0.101141302017101</v>
      </c>
      <c r="AQ120" s="47" t="n">
        <f aca="false">+$B$5*AQ104/AQ117</f>
        <v>0.100474718392031</v>
      </c>
      <c r="AR120" s="47" t="n">
        <f aca="false">+$B$5*AR104/AR117</f>
        <v>0.099833959391663</v>
      </c>
      <c r="AS120" s="47" t="n">
        <f aca="false">+$B$5*AS104/AS117</f>
        <v>0.0992211357499662</v>
      </c>
      <c r="AT120" s="47" t="n">
        <f aca="false">+$B$5*AT104/AT117</f>
        <v>0.0986387471373208</v>
      </c>
      <c r="AU120" s="47" t="n">
        <f aca="false">+$B$5*AU104/AU117</f>
        <v>0.0980902317393292</v>
      </c>
      <c r="AV120" s="47" t="n">
        <f aca="false">+$B$5*AV104/AV117</f>
        <v>0.0975807151402112</v>
      </c>
      <c r="AW120" s="47" t="n">
        <f aca="false">+$B$5*AW104/AW117</f>
        <v>0.0971180745361232</v>
      </c>
      <c r="AX120" s="47" t="n">
        <f aca="false">+$B$5*AX104/AX117</f>
        <v>0.0967145025973809</v>
      </c>
      <c r="AY120" s="47" t="n">
        <f aca="false">+$B$5*AY104/AY117</f>
        <v>0.0963888713130631</v>
      </c>
      <c r="AZ120" s="47" t="n">
        <f aca="false">+$B$5*AZ104/AZ117</f>
        <v>0.0961704183036545</v>
      </c>
      <c r="BA120" s="47" t="n">
        <f aca="false">+$B$5*BA104/BA117</f>
        <v>0.0977136401197773</v>
      </c>
      <c r="BB120" s="47" t="n">
        <f aca="false">+$B$5*BB104/BB117</f>
        <v>0.0987428080581606</v>
      </c>
      <c r="BC120" s="47" t="n">
        <f aca="false">+$B$5*BC104/BC117</f>
        <v>0.099403423053525</v>
      </c>
      <c r="BD120" s="47" t="n">
        <f aca="false">+$B$5*BD104/BD117</f>
        <v>0.0998047504302173</v>
      </c>
      <c r="BE120" s="47" t="n">
        <f aca="false">+$B$5*BE104/BE117</f>
        <v>0.100025892240779</v>
      </c>
      <c r="BF120" s="47" t="n">
        <f aca="false">+$B$5*BF104/BF117</f>
        <v>0.10012368714374</v>
      </c>
      <c r="BG120" s="47" t="n">
        <f aca="false">+$B$5*BG104/BG117</f>
        <v>0.10013978290913</v>
      </c>
      <c r="BH120" s="47" t="n">
        <f aca="false">+$B$5*BH104/BH117</f>
        <v>0.100106086670964</v>
      </c>
      <c r="BI120" s="47" t="n">
        <f aca="false">+$B$5*BI104/BI117</f>
        <v>0.100048466634511</v>
      </c>
    </row>
    <row r="121" customFormat="false" ht="16.5" hidden="false" customHeight="false" outlineLevel="0" collapsed="false">
      <c r="A121" s="49" t="str">
        <f aca="false">Base!A121</f>
        <v>All period gross MPK</v>
      </c>
      <c r="B121" s="47" t="n">
        <f aca="false">+AVERAGE($B120:B120)</f>
        <v>0.141293304042535</v>
      </c>
      <c r="C121" s="47" t="n">
        <f aca="false">+AVERAGE($B120:C120)</f>
        <v>0.141312093698846</v>
      </c>
      <c r="D121" s="47" t="n">
        <f aca="false">+AVERAGE($B120:D120)</f>
        <v>0.141093347668715</v>
      </c>
      <c r="E121" s="47" t="n">
        <f aca="false">+AVERAGE($B120:E120)</f>
        <v>0.140697214374281</v>
      </c>
      <c r="F121" s="47" t="n">
        <f aca="false">+AVERAGE($B120:F120)</f>
        <v>0.140179393183996</v>
      </c>
      <c r="G121" s="47" t="n">
        <f aca="false">+AVERAGE($B120:G120)</f>
        <v>0.139580542016381</v>
      </c>
      <c r="H121" s="47" t="n">
        <f aca="false">+AVERAGE($B120:H120)</f>
        <v>0.138929350823823</v>
      </c>
      <c r="I121" s="47" t="n">
        <f aca="false">+AVERAGE($B120:I120)</f>
        <v>0.138245893162274</v>
      </c>
      <c r="J121" s="47" t="n">
        <f aca="false">+AVERAGE($B120:J120)</f>
        <v>0.137544182656402</v>
      </c>
      <c r="K121" s="47" t="n">
        <f aca="false">+AVERAGE($B120:K120)</f>
        <v>0.13683399791805</v>
      </c>
      <c r="L121" s="47" t="n">
        <f aca="false">+AVERAGE($B120:L120)</f>
        <v>0.136122163486324</v>
      </c>
      <c r="M121" s="47" t="n">
        <f aca="false">+AVERAGE($B120:M120)</f>
        <v>0.135413449904741</v>
      </c>
      <c r="N121" s="47" t="n">
        <f aca="false">+AVERAGE($B120:N120)</f>
        <v>0.134711214794809</v>
      </c>
      <c r="O121" s="47" t="n">
        <f aca="false">+AVERAGE($B120:O120)</f>
        <v>0.134017872840427</v>
      </c>
      <c r="P121" s="47" t="n">
        <f aca="false">+AVERAGE($B120:P120)</f>
        <v>0.133335259056211</v>
      </c>
      <c r="Q121" s="47" t="n">
        <f aca="false">+AVERAGE($B120:Q120)</f>
        <v>0.13266493536265</v>
      </c>
      <c r="R121" s="47" t="n">
        <f aca="false">+AVERAGE($B120:R120)</f>
        <v>0.132008484121261</v>
      </c>
      <c r="S121" s="47" t="n">
        <f aca="false">+AVERAGE($B120:S120)</f>
        <v>0.131367833651125</v>
      </c>
      <c r="T121" s="47" t="n">
        <f aca="false">+AVERAGE($B120:T120)</f>
        <v>0.130745671487926</v>
      </c>
      <c r="U121" s="47" t="n">
        <f aca="false">+AVERAGE($B120:U120)</f>
        <v>0.130146026234904</v>
      </c>
      <c r="V121" s="47" t="n">
        <f aca="false">+AVERAGE($B120:V120)</f>
        <v>0.129571815330133</v>
      </c>
      <c r="W121" s="47" t="n">
        <f aca="false">+AVERAGE($B120:W120)</f>
        <v>0.129013416309187</v>
      </c>
      <c r="X121" s="47" t="n">
        <f aca="false">+AVERAGE($B120:X120)</f>
        <v>0.128464932633757</v>
      </c>
      <c r="Y121" s="47" t="n">
        <f aca="false">+AVERAGE($B120:Y120)</f>
        <v>0.127922737391744</v>
      </c>
      <c r="Z121" s="47" t="n">
        <f aca="false">+AVERAGE($B120:Z120)</f>
        <v>0.127384536009086</v>
      </c>
      <c r="AA121" s="47" t="n">
        <f aca="false">+AVERAGE($B120:AA120)</f>
        <v>0.126848731394066</v>
      </c>
      <c r="AB121" s="47" t="n">
        <f aca="false">+AVERAGE($B120:AB120)</f>
        <v>0.126313953810854</v>
      </c>
      <c r="AC121" s="47" t="n">
        <f aca="false">+AVERAGE($B120:AC120)</f>
        <v>0.125778662372934</v>
      </c>
      <c r="AD121" s="47" t="n">
        <f aca="false">+AVERAGE($B120:AD120)</f>
        <v>0.12524074909183</v>
      </c>
      <c r="AE121" s="47" t="n">
        <f aca="false">+AVERAGE($B120:AE120)</f>
        <v>0.12469708978892</v>
      </c>
      <c r="AF121" s="47" t="n">
        <f aca="false">+AVERAGE($B120:AF120)</f>
        <v>0.124169574277652</v>
      </c>
      <c r="AG121" s="47" t="n">
        <f aca="false">+AVERAGE($B120:AG120)</f>
        <v>0.123654659901157</v>
      </c>
      <c r="AH121" s="47" t="n">
        <f aca="false">+AVERAGE($B120:AH120)</f>
        <v>0.123149804737076</v>
      </c>
      <c r="AI121" s="47" t="n">
        <f aca="false">+AVERAGE($B120:AI120)</f>
        <v>0.12265322394181</v>
      </c>
      <c r="AJ121" s="47" t="n">
        <f aca="false">+AVERAGE($B120:AJ120)</f>
        <v>0.122163704630172</v>
      </c>
      <c r="AK121" s="47" t="n">
        <f aca="false">+AVERAGE($B120:AK120)</f>
        <v>0.12168046254968</v>
      </c>
      <c r="AL121" s="47" t="n">
        <f aca="false">+AVERAGE($B120:AL120)</f>
        <v>0.121203030228049</v>
      </c>
      <c r="AM121" s="47" t="n">
        <f aca="false">+AVERAGE($B120:AM120)</f>
        <v>0.12073116982702</v>
      </c>
      <c r="AN121" s="47" t="n">
        <f aca="false">+AVERAGE($B120:AN120)</f>
        <v>0.12026480595435</v>
      </c>
      <c r="AO121" s="47" t="n">
        <f aca="false">+AVERAGE($B120:AO120)</f>
        <v>0.119803974920047</v>
      </c>
      <c r="AP121" s="47" t="n">
        <f aca="false">+AVERAGE($B120:AP120)</f>
        <v>0.119348787776073</v>
      </c>
      <c r="AQ121" s="47" t="n">
        <f aca="false">+AVERAGE($B120:AQ120)</f>
        <v>0.118899405171691</v>
      </c>
      <c r="AR121" s="47" t="n">
        <f aca="false">+AVERAGE($B120:AR120)</f>
        <v>0.118456022711691</v>
      </c>
      <c r="AS121" s="47" t="n">
        <f aca="false">+AVERAGE($B120:AS120)</f>
        <v>0.118018866189833</v>
      </c>
      <c r="AT121" s="47" t="n">
        <f aca="false">+AVERAGE($B120:AT120)</f>
        <v>0.117588196877555</v>
      </c>
      <c r="AU121" s="47" t="n">
        <f aca="false">+AVERAGE($B120:AU120)</f>
        <v>0.117164328070202</v>
      </c>
      <c r="AV121" s="47" t="n">
        <f aca="false">+AVERAGE($B120:AV120)</f>
        <v>0.116747655454671</v>
      </c>
      <c r="AW121" s="47" t="n">
        <f aca="false">+AVERAGE($B120:AW120)</f>
        <v>0.116338705852201</v>
      </c>
      <c r="AX121" s="47" t="n">
        <f aca="false">+AVERAGE($B120:AX120)</f>
        <v>0.115938211908225</v>
      </c>
      <c r="AY121" s="47" t="n">
        <f aca="false">+AVERAGE($B120:AY120)</f>
        <v>0.115547225096322</v>
      </c>
      <c r="AZ121" s="47" t="n">
        <f aca="false">+AVERAGE($B120:AZ120)</f>
        <v>0.11516728770823</v>
      </c>
      <c r="BA121" s="47" t="n">
        <f aca="false">+AVERAGE($B120:BA120)</f>
        <v>0.114831640639221</v>
      </c>
      <c r="BB121" s="47" t="n">
        <f aca="false">+AVERAGE($B120:BB120)</f>
        <v>0.114528077760334</v>
      </c>
      <c r="BC121" s="47" t="n">
        <f aca="false">+AVERAGE($B120:BC120)</f>
        <v>0.114247991562059</v>
      </c>
      <c r="BD121" s="47" t="n">
        <f aca="false">+AVERAGE($B120:BD120)</f>
        <v>0.113985387177844</v>
      </c>
      <c r="BE121" s="47" t="n">
        <f aca="false">+AVERAGE($B120:BE120)</f>
        <v>0.113736110482539</v>
      </c>
      <c r="BF121" s="47" t="n">
        <f aca="false">+AVERAGE($B120:BF120)</f>
        <v>0.113497296037999</v>
      </c>
      <c r="BG121" s="47" t="n">
        <f aca="false">+AVERAGE($B120:BG120)</f>
        <v>0.113266994087501</v>
      </c>
      <c r="BH121" s="47" t="n">
        <f aca="false">+AVERAGE($B120:BH120)</f>
        <v>0.113043927860102</v>
      </c>
      <c r="BI121" s="47" t="n">
        <f aca="false">+AVERAGE($B120:BI120)</f>
        <v>0.112827336839676</v>
      </c>
    </row>
    <row r="122" customFormat="false" ht="22.5" hidden="false" customHeight="false" outlineLevel="0" collapsed="false">
      <c r="A122" s="88" t="str">
        <f aca="false">Base!A122</f>
        <v>WELFARE</v>
      </c>
      <c r="B122" s="53"/>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c r="AW122" s="47"/>
      <c r="AX122" s="47"/>
      <c r="AY122" s="47"/>
      <c r="AZ122" s="47"/>
      <c r="BA122" s="47"/>
      <c r="BB122" s="47"/>
      <c r="BC122" s="47"/>
      <c r="BD122" s="47"/>
      <c r="BE122" s="47"/>
      <c r="BF122" s="47"/>
      <c r="BG122" s="47"/>
      <c r="BH122" s="47"/>
      <c r="BI122" s="47"/>
    </row>
    <row r="123" customFormat="false" ht="16.5" hidden="false" customHeight="false" outlineLevel="0" collapsed="false">
      <c r="A123" s="49" t="str">
        <f aca="false">Base!A123</f>
        <v>Consumption ($trill per year)</v>
      </c>
      <c r="B123" s="53" t="n">
        <f aca="false">B110-B116</f>
        <v>47.2552385380085</v>
      </c>
      <c r="C123" s="47" t="n">
        <f aca="false">C110-C116</f>
        <v>56.3447083158512</v>
      </c>
      <c r="D123" s="47" t="n">
        <f aca="false">D110-D116</f>
        <v>66.5523697901643</v>
      </c>
      <c r="E123" s="47" t="n">
        <f aca="false">E110-E116</f>
        <v>77.8818170291988</v>
      </c>
      <c r="F123" s="47" t="n">
        <f aca="false">F110-F116</f>
        <v>90.3316080612995</v>
      </c>
      <c r="G123" s="47" t="n">
        <f aca="false">G110-G116</f>
        <v>103.896001996562</v>
      </c>
      <c r="H123" s="47" t="n">
        <f aca="false">H110-H116</f>
        <v>118.565585594651</v>
      </c>
      <c r="I123" s="47" t="n">
        <f aca="false">I110-I116</f>
        <v>134.327870351208</v>
      </c>
      <c r="J123" s="47" t="n">
        <f aca="false">J110-J116</f>
        <v>151.167928851892</v>
      </c>
      <c r="K123" s="47" t="n">
        <f aca="false">K110-K116</f>
        <v>169.069123956279</v>
      </c>
      <c r="L123" s="47" t="n">
        <f aca="false">L110-L116</f>
        <v>188.01397925144</v>
      </c>
      <c r="M123" s="47" t="n">
        <f aca="false">M110-M116</f>
        <v>207.985243438271</v>
      </c>
      <c r="N123" s="47" t="n">
        <f aca="false">N110-N116</f>
        <v>228.967223677334</v>
      </c>
      <c r="O123" s="47" t="n">
        <f aca="false">O110-O116</f>
        <v>250.94751488273</v>
      </c>
      <c r="P123" s="47" t="n">
        <f aca="false">P110-P116</f>
        <v>273.919346144566</v>
      </c>
      <c r="Q123" s="47" t="n">
        <f aca="false">Q110-Q116</f>
        <v>297.88493320385</v>
      </c>
      <c r="R123" s="47" t="n">
        <f aca="false">R110-R116</f>
        <v>322.860515610718</v>
      </c>
      <c r="S123" s="47" t="n">
        <f aca="false">S110-S116</f>
        <v>348.884256783425</v>
      </c>
      <c r="T123" s="47" t="n">
        <f aca="false">T110-T116</f>
        <v>376.02906131556</v>
      </c>
      <c r="U123" s="47" t="n">
        <f aca="false">U110-U116</f>
        <v>404.427410008789</v>
      </c>
      <c r="V123" s="47" t="n">
        <f aca="false">V110-V116</f>
        <v>434.225150533906</v>
      </c>
      <c r="W123" s="47" t="n">
        <f aca="false">W110-W116</f>
        <v>465.34318097461</v>
      </c>
      <c r="X123" s="47" t="n">
        <f aca="false">X110-X116</f>
        <v>497.708813225687</v>
      </c>
      <c r="Y123" s="47" t="n">
        <f aca="false">Y110-Y116</f>
        <v>531.249973341285</v>
      </c>
      <c r="Z123" s="47" t="n">
        <f aca="false">Z110-Z116</f>
        <v>565.889393025463</v>
      </c>
      <c r="AA123" s="47" t="n">
        <f aca="false">AA110-AA116</f>
        <v>601.537547528022</v>
      </c>
      <c r="AB123" s="47" t="n">
        <f aca="false">AB110-AB116</f>
        <v>638.082755779618</v>
      </c>
      <c r="AC123" s="47" t="n">
        <f aca="false">AC110-AC116</f>
        <v>675.376241233002</v>
      </c>
      <c r="AD123" s="47" t="n">
        <f aca="false">AD110-AD116</f>
        <v>713.209043692372</v>
      </c>
      <c r="AE123" s="47" t="n">
        <f aca="false">AE110-AE116</f>
        <v>752.14753942232</v>
      </c>
      <c r="AF123" s="47" t="n">
        <f aca="false">AF110-AF116</f>
        <v>792.408084403338</v>
      </c>
      <c r="AG123" s="47" t="n">
        <f aca="false">AG110-AG116</f>
        <v>833.901018605695</v>
      </c>
      <c r="AH123" s="47" t="n">
        <f aca="false">AH110-AH116</f>
        <v>876.534544496722</v>
      </c>
      <c r="AI123" s="47" t="n">
        <f aca="false">AI110-AI116</f>
        <v>920.214850942245</v>
      </c>
      <c r="AJ123" s="47" t="n">
        <f aca="false">AJ110-AJ116</f>
        <v>964.846806820716</v>
      </c>
      <c r="AK123" s="47" t="n">
        <f aca="false">AK110-AK116</f>
        <v>1010.33490511297</v>
      </c>
      <c r="AL123" s="47" t="n">
        <f aca="false">AL110-AL116</f>
        <v>1056.58428192739</v>
      </c>
      <c r="AM123" s="47" t="n">
        <f aca="false">AM110-AM116</f>
        <v>1103.50172409183</v>
      </c>
      <c r="AN123" s="47" t="n">
        <f aca="false">AN110-AN116</f>
        <v>1150.99664799591</v>
      </c>
      <c r="AO123" s="47" t="n">
        <f aca="false">AO110-AO116</f>
        <v>1198.98208445089</v>
      </c>
      <c r="AP123" s="47" t="n">
        <f aca="false">AP110-AP116</f>
        <v>1247.37575438037</v>
      </c>
      <c r="AQ123" s="47" t="n">
        <f aca="false">AQ110-AQ116</f>
        <v>1296.10137455665</v>
      </c>
      <c r="AR123" s="47" t="n">
        <f aca="false">AR110-AR116</f>
        <v>1345.09039360009</v>
      </c>
      <c r="AS123" s="47" t="n">
        <f aca="false">AS110-AS116</f>
        <v>1394.28446862305</v>
      </c>
      <c r="AT123" s="47" t="n">
        <f aca="false">AT110-AT116</f>
        <v>1443.63914474154</v>
      </c>
      <c r="AU123" s="47" t="n">
        <f aca="false">AU110-AU116</f>
        <v>1493.12941767266</v>
      </c>
      <c r="AV123" s="47" t="n">
        <f aca="false">AV110-AV116</f>
        <v>1542.75826618744</v>
      </c>
      <c r="AW123" s="47" t="n">
        <f aca="false">AW110-AW116</f>
        <v>1592.56981639724</v>
      </c>
      <c r="AX123" s="47" t="n">
        <f aca="false">AX110-AX116</f>
        <v>1642.66971202759</v>
      </c>
      <c r="AY123" s="47" t="n">
        <f aca="false">AY110-AY116</f>
        <v>1693.25704717767</v>
      </c>
      <c r="AZ123" s="47" t="n">
        <f aca="false">AZ110-AZ116</f>
        <v>1780.88044498781</v>
      </c>
      <c r="BA123" s="47" t="n">
        <f aca="false">BA110-BA116</f>
        <v>1816.26957243638</v>
      </c>
      <c r="BB123" s="47" t="n">
        <f aca="false">BB110-BB116</f>
        <v>1854.82660171183</v>
      </c>
      <c r="BC123" s="47" t="n">
        <f aca="false">BC110-BC116</f>
        <v>1895.53423120578</v>
      </c>
      <c r="BD123" s="47" t="n">
        <f aca="false">BD110-BD116</f>
        <v>1937.68427052465</v>
      </c>
      <c r="BE123" s="47" t="n">
        <f aca="false">BE110-BE116</f>
        <v>1980.71915528689</v>
      </c>
      <c r="BF123" s="47" t="n">
        <f aca="false">BF110-BF116</f>
        <v>2024.13551468128</v>
      </c>
      <c r="BG123" s="47" t="n">
        <f aca="false">BG110-BG116</f>
        <v>2067.42590133851</v>
      </c>
      <c r="BH123" s="47" t="n">
        <f aca="false">BH110-BH116</f>
        <v>2110.05602788231</v>
      </c>
      <c r="BI123" s="47" t="n">
        <f aca="false">BI110-BI116</f>
        <v>2151.47022595628</v>
      </c>
    </row>
    <row r="124" customFormat="false" ht="16.5" hidden="false" customHeight="false" outlineLevel="0" collapsed="false">
      <c r="A124" s="49" t="str">
        <f aca="false">Base!A124</f>
        <v>Net capital accumulation ($trill per year)</v>
      </c>
      <c r="B124" s="53" t="n">
        <f aca="false">+C124</f>
        <v>5.15254192212051</v>
      </c>
      <c r="C124" s="53" t="n">
        <f aca="false">+(C117-B117)/(C2-B2)</f>
        <v>5.15254192212052</v>
      </c>
      <c r="D124" s="53" t="n">
        <f aca="false">+(D117-C117)/(D2-C2)</f>
        <v>5.97922307386789</v>
      </c>
      <c r="E124" s="53" t="n">
        <f aca="false">+(E117-D117)/(E2-D2)</f>
        <v>6.85154886701575</v>
      </c>
      <c r="F124" s="53" t="n">
        <f aca="false">+(F117-E117)/(F2-E2)</f>
        <v>7.7416255181867</v>
      </c>
      <c r="G124" s="53" t="n">
        <f aca="false">+(G117-F117)/(G2-F2)</f>
        <v>8.65084742674829</v>
      </c>
      <c r="H124" s="53" t="n">
        <f aca="false">+(H117-G117)/(H2-G2)</f>
        <v>9.58005505651036</v>
      </c>
      <c r="I124" s="53" t="n">
        <f aca="false">+(I117-H117)/(I2-H2)</f>
        <v>10.5297097503911</v>
      </c>
      <c r="J124" s="53" t="n">
        <f aca="false">+(J117-I117)/(J2-I2)</f>
        <v>11.4999423634242</v>
      </c>
      <c r="K124" s="53" t="n">
        <f aca="false">+(K117-J117)/(K2-J2)</f>
        <v>12.4905338723953</v>
      </c>
      <c r="L124" s="53" t="n">
        <f aca="false">+(L117-K117)/(L2-K2)</f>
        <v>13.5008339868796</v>
      </c>
      <c r="M124" s="53" t="n">
        <f aca="false">+(M117-L117)/(M2-L2)</f>
        <v>14.5295886506731</v>
      </c>
      <c r="N124" s="53" t="n">
        <f aca="false">+(N117-M117)/(N2-M2)</f>
        <v>15.5746157319743</v>
      </c>
      <c r="O124" s="53" t="n">
        <f aca="false">+(O117-N117)/(O2-N2)</f>
        <v>16.6322240259542</v>
      </c>
      <c r="P124" s="53" t="n">
        <f aca="false">+(P117-O117)/(P2-O2)</f>
        <v>17.696196681345</v>
      </c>
      <c r="Q124" s="53" t="n">
        <f aca="false">+(Q117-P117)/(Q2-P2)</f>
        <v>18.7560381232843</v>
      </c>
      <c r="R124" s="53" t="n">
        <f aca="false">+(R117-Q117)/(R2-Q2)</f>
        <v>19.7939735914636</v>
      </c>
      <c r="S124" s="53" t="n">
        <f aca="false">+(S117-R117)/(S2-R2)</f>
        <v>20.7798335664744</v>
      </c>
      <c r="T124" s="53" t="n">
        <f aca="false">+(T117-S117)/(T2-S2)</f>
        <v>21.6623381296513</v>
      </c>
      <c r="U124" s="53" t="n">
        <f aca="false">+(U117-T117)/(U2-T2)</f>
        <v>22.3542088784593</v>
      </c>
      <c r="V124" s="53" t="n">
        <f aca="false">+(V117-U117)/(V2-U2)</f>
        <v>22.9687926055843</v>
      </c>
      <c r="W124" s="53" t="n">
        <f aca="false">+(W117-V117)/(W2-V2)</f>
        <v>24.5476831576701</v>
      </c>
      <c r="X124" s="53" t="n">
        <f aca="false">+(X117-W117)/(X2-W2)</f>
        <v>26.0616069872705</v>
      </c>
      <c r="Y124" s="53" t="n">
        <f aca="false">+(Y117-X117)/(Y2-X2)</f>
        <v>27.5359444484759</v>
      </c>
      <c r="Z124" s="53" t="n">
        <f aca="false">+(Z117-Y117)/(Z2-Y2)</f>
        <v>28.9956672917841</v>
      </c>
      <c r="AA124" s="53" t="n">
        <f aca="false">+(AA117-Z117)/(AA2-Z2)</f>
        <v>30.4716953405131</v>
      </c>
      <c r="AB124" s="53" t="n">
        <f aca="false">+(AB117-AA117)/(AB2-AA2)</f>
        <v>32.0090468009528</v>
      </c>
      <c r="AC124" s="53" t="n">
        <f aca="false">+(AC117-AB117)/(AC2-AB2)</f>
        <v>33.6785290843009</v>
      </c>
      <c r="AD124" s="53" t="n">
        <f aca="false">+(AD117-AC117)/(AD2-AC2)</f>
        <v>35.5944066765167</v>
      </c>
      <c r="AE124" s="53" t="n">
        <f aca="false">+(AE117-AD117)/(AE2-AD2)</f>
        <v>37.9414441853551</v>
      </c>
      <c r="AF124" s="53" t="n">
        <f aca="false">+(AF117-AE117)/(AF2-AE2)</f>
        <v>34.2096521833921</v>
      </c>
      <c r="AG124" s="53" t="n">
        <f aca="false">+(AG117-AF117)/(AG2-AF2)</f>
        <v>35.7712521856677</v>
      </c>
      <c r="AH124" s="53" t="n">
        <f aca="false">+(AH117-AG117)/(AH2-AG2)</f>
        <v>37.2524391058653</v>
      </c>
      <c r="AI124" s="53" t="n">
        <f aca="false">+(AI117-AH117)/(AI2-AH2)</f>
        <v>38.6510093040219</v>
      </c>
      <c r="AJ124" s="53" t="n">
        <f aca="false">+(AJ117-AI117)/(AJ2-AI2)</f>
        <v>39.9636348622149</v>
      </c>
      <c r="AK124" s="53" t="n">
        <f aca="false">+(AK117-AJ117)/(AK2-AJ2)</f>
        <v>41.1871496454123</v>
      </c>
      <c r="AL124" s="53" t="n">
        <f aca="false">+(AL117-AK117)/(AL2-AK2)</f>
        <v>42.3191722025082</v>
      </c>
      <c r="AM124" s="53" t="n">
        <f aca="false">+(AM117-AL117)/(AM2-AL2)</f>
        <v>43.358275339889</v>
      </c>
      <c r="AN124" s="53" t="n">
        <f aca="false">+(AN117-AM117)/(AN2-AM2)</f>
        <v>44.3038328469422</v>
      </c>
      <c r="AO124" s="53" t="n">
        <f aca="false">+(AO117-AN117)/(AO2-AN2)</f>
        <v>45.1556081501578</v>
      </c>
      <c r="AP124" s="53" t="n">
        <f aca="false">+(AP117-AO117)/(AP2-AO2)</f>
        <v>45.913095145753</v>
      </c>
      <c r="AQ124" s="53" t="n">
        <f aca="false">+(AQ117-AP117)/(AQ2-AP2)</f>
        <v>46.5745646159359</v>
      </c>
      <c r="AR124" s="53" t="n">
        <f aca="false">+(AR117-AQ117)/(AR2-AQ2)</f>
        <v>47.1357046483276</v>
      </c>
      <c r="AS124" s="53" t="n">
        <f aca="false">+(AS117-AR117)/(AS2-AR2)</f>
        <v>47.5876684236995</v>
      </c>
      <c r="AT124" s="53" t="n">
        <f aca="false">+(AT117-AS117)/(AT2-AS2)</f>
        <v>47.9142152554092</v>
      </c>
      <c r="AU124" s="53" t="n">
        <f aca="false">+(AU117-AT117)/(AU2-AT2)</f>
        <v>48.0874549128328</v>
      </c>
      <c r="AV124" s="53" t="n">
        <f aca="false">+(AV117-AU117)/(AV2-AU2)</f>
        <v>48.0614535576642</v>
      </c>
      <c r="AW124" s="53" t="n">
        <f aca="false">+(AW117-AV117)/(AW2-AV2)</f>
        <v>47.7625030675798</v>
      </c>
      <c r="AX124" s="53" t="n">
        <f aca="false">+(AX117-AW117)/(AX2-AW2)</f>
        <v>47.0741938201129</v>
      </c>
      <c r="AY124" s="53" t="n">
        <f aca="false">+(AY117-AX117)/(AY2-AX2)</f>
        <v>45.8143663872521</v>
      </c>
      <c r="AZ124" s="53" t="n">
        <f aca="false">+(AZ117-AY117)/(AZ2-AY2)</f>
        <v>43.698945496534</v>
      </c>
      <c r="BA124" s="53" t="n">
        <f aca="false">+(BA117-AZ117)/(BA2-AZ2)</f>
        <v>4.07882333309244</v>
      </c>
      <c r="BB124" s="53" t="n">
        <f aca="false">+(BB117-BA117)/(BB2-BA2)</f>
        <v>14.731504126813</v>
      </c>
      <c r="BC124" s="53" t="n">
        <f aca="false">+(BC117-BB117)/(BC2-BB2)</f>
        <v>22.1249142805806</v>
      </c>
      <c r="BD124" s="53" t="n">
        <f aca="false">+(BD117-BC117)/(BD2-BC2)</f>
        <v>27.2395187612407</v>
      </c>
      <c r="BE124" s="53" t="n">
        <f aca="false">+(BE117-BD117)/(BE2-BD2)</f>
        <v>30.7619092679288</v>
      </c>
      <c r="BF124" s="53" t="n">
        <f aca="false">+(BF117-BE117)/(BF2-BE2)</f>
        <v>33.1499614622626</v>
      </c>
      <c r="BG124" s="53" t="n">
        <f aca="false">+(BG117-BF117)/(BG2-BF2)</f>
        <v>34.692917319051</v>
      </c>
      <c r="BH124" s="53" t="n">
        <f aca="false">+(BH117-BG117)/(BH2-BG2)</f>
        <v>35.5601518162337</v>
      </c>
      <c r="BI124" s="53" t="n">
        <f aca="false">+(BI117-BH117)/(BI2-BH2)</f>
        <v>35.8423331106849</v>
      </c>
      <c r="BJ124" s="54"/>
      <c r="BK124" s="54"/>
      <c r="BL124" s="54"/>
      <c r="BM124" s="54"/>
      <c r="BN124" s="54"/>
      <c r="BO124" s="54"/>
      <c r="BP124" s="54"/>
      <c r="BQ124" s="54"/>
      <c r="BR124" s="54"/>
      <c r="BS124" s="54"/>
      <c r="BT124" s="54"/>
      <c r="BU124" s="54"/>
      <c r="BV124" s="54"/>
      <c r="BW124" s="54"/>
      <c r="BX124" s="54"/>
      <c r="BY124" s="54"/>
      <c r="BZ124" s="54"/>
      <c r="CA124" s="54"/>
      <c r="CB124" s="54"/>
      <c r="CC124" s="54"/>
      <c r="CD124" s="54"/>
      <c r="CE124" s="54"/>
      <c r="CF124" s="54"/>
      <c r="CG124" s="54"/>
      <c r="CH124" s="54"/>
      <c r="CI124" s="54"/>
      <c r="CJ124" s="54"/>
      <c r="CK124" s="54"/>
      <c r="CL124" s="54"/>
      <c r="CM124" s="54"/>
      <c r="CN124" s="54"/>
      <c r="CO124" s="54"/>
      <c r="CP124" s="54"/>
      <c r="CQ124" s="54"/>
      <c r="CR124" s="54"/>
      <c r="CS124" s="54"/>
      <c r="CT124" s="54"/>
      <c r="CU124" s="54"/>
      <c r="CV124" s="54"/>
      <c r="CW124" s="54"/>
      <c r="CX124" s="54"/>
      <c r="CY124" s="54"/>
      <c r="CZ124" s="54"/>
      <c r="DA124" s="54"/>
      <c r="DB124" s="54"/>
      <c r="DC124" s="54"/>
      <c r="DD124" s="54"/>
      <c r="DE124" s="54"/>
      <c r="DF124" s="54"/>
      <c r="DG124" s="54"/>
      <c r="DH124" s="54"/>
      <c r="DI124" s="54"/>
      <c r="DJ124" s="54"/>
      <c r="DK124" s="54"/>
      <c r="DL124" s="54"/>
      <c r="DM124" s="54"/>
      <c r="DN124" s="54"/>
      <c r="DO124" s="54"/>
      <c r="DP124" s="54"/>
      <c r="DQ124" s="54"/>
      <c r="DR124" s="54"/>
      <c r="DS124" s="54"/>
      <c r="DT124" s="54"/>
    </row>
    <row r="125" customFormat="false" ht="16.5" hidden="false" customHeight="false" outlineLevel="0" collapsed="false">
      <c r="A125" s="49" t="str">
        <f aca="false">Base!A125</f>
        <v>Net National Income (Consumption basis)</v>
      </c>
      <c r="B125" s="53" t="n">
        <f aca="false">+SUM(B123:B124)</f>
        <v>52.407780460129</v>
      </c>
      <c r="C125" s="53" t="n">
        <f aca="false">+SUM(C123:C124)</f>
        <v>61.4972502379717</v>
      </c>
      <c r="D125" s="53" t="n">
        <f aca="false">+SUM(D123:D124)</f>
        <v>72.5315928640322</v>
      </c>
      <c r="E125" s="53" t="n">
        <f aca="false">+SUM(E123:E124)</f>
        <v>84.7333658962146</v>
      </c>
      <c r="F125" s="53" t="n">
        <f aca="false">+SUM(F123:F124)</f>
        <v>98.0732335794863</v>
      </c>
      <c r="G125" s="53" t="n">
        <f aca="false">+SUM(G123:G124)</f>
        <v>112.54684942331</v>
      </c>
      <c r="H125" s="53" t="n">
        <f aca="false">+SUM(H123:H124)</f>
        <v>128.145640651161</v>
      </c>
      <c r="I125" s="53" t="n">
        <f aca="false">+SUM(I123:I124)</f>
        <v>144.857580101599</v>
      </c>
      <c r="J125" s="53" t="n">
        <f aca="false">+SUM(J123:J124)</f>
        <v>162.667871215316</v>
      </c>
      <c r="K125" s="53" t="n">
        <f aca="false">+SUM(K123:K124)</f>
        <v>181.559657828674</v>
      </c>
      <c r="L125" s="53" t="n">
        <f aca="false">+SUM(L123:L124)</f>
        <v>201.51481323832</v>
      </c>
      <c r="M125" s="53" t="n">
        <f aca="false">+SUM(M123:M124)</f>
        <v>222.514832088944</v>
      </c>
      <c r="N125" s="53" t="n">
        <f aca="false">+SUM(N123:N124)</f>
        <v>244.541839409308</v>
      </c>
      <c r="O125" s="53" t="n">
        <f aca="false">+SUM(O123:O124)</f>
        <v>267.579738908685</v>
      </c>
      <c r="P125" s="53" t="n">
        <f aca="false">+SUM(P123:P124)</f>
        <v>291.615542825911</v>
      </c>
      <c r="Q125" s="53" t="n">
        <f aca="false">+SUM(Q123:Q124)</f>
        <v>316.640971327134</v>
      </c>
      <c r="R125" s="53" t="n">
        <f aca="false">+SUM(R123:R124)</f>
        <v>342.654489202182</v>
      </c>
      <c r="S125" s="53" t="n">
        <f aca="false">+SUM(S123:S124)</f>
        <v>369.664090349899</v>
      </c>
      <c r="T125" s="53" t="n">
        <f aca="false">+SUM(T123:T124)</f>
        <v>397.691399445211</v>
      </c>
      <c r="U125" s="53" t="n">
        <f aca="false">+SUM(U123:U124)</f>
        <v>426.781618887248</v>
      </c>
      <c r="V125" s="53" t="n">
        <f aca="false">+SUM(V123:V124)</f>
        <v>457.19394313949</v>
      </c>
      <c r="W125" s="53" t="n">
        <f aca="false">+SUM(W123:W124)</f>
        <v>489.89086413228</v>
      </c>
      <c r="X125" s="53" t="n">
        <f aca="false">+SUM(X123:X124)</f>
        <v>523.770420212957</v>
      </c>
      <c r="Y125" s="53" t="n">
        <f aca="false">+SUM(Y123:Y124)</f>
        <v>558.785917789761</v>
      </c>
      <c r="Z125" s="53" t="n">
        <f aca="false">+SUM(Z123:Z124)</f>
        <v>594.885060317247</v>
      </c>
      <c r="AA125" s="53" t="n">
        <f aca="false">+SUM(AA123:AA124)</f>
        <v>632.009242868535</v>
      </c>
      <c r="AB125" s="53" t="n">
        <f aca="false">+SUM(AB123:AB124)</f>
        <v>670.091802580571</v>
      </c>
      <c r="AC125" s="53" t="n">
        <f aca="false">+SUM(AC123:AC124)</f>
        <v>709.054770317303</v>
      </c>
      <c r="AD125" s="53" t="n">
        <f aca="false">+SUM(AD123:AD124)</f>
        <v>748.803450368889</v>
      </c>
      <c r="AE125" s="53" t="n">
        <f aca="false">+SUM(AE123:AE124)</f>
        <v>790.088983607676</v>
      </c>
      <c r="AF125" s="53" t="n">
        <f aca="false">+SUM(AF123:AF124)</f>
        <v>826.61773658673</v>
      </c>
      <c r="AG125" s="53" t="n">
        <f aca="false">+SUM(AG123:AG124)</f>
        <v>869.672270791362</v>
      </c>
      <c r="AH125" s="53" t="n">
        <f aca="false">+SUM(AH123:AH124)</f>
        <v>913.786983602587</v>
      </c>
      <c r="AI125" s="53" t="n">
        <f aca="false">+SUM(AI123:AI124)</f>
        <v>958.865860246267</v>
      </c>
      <c r="AJ125" s="53" t="n">
        <f aca="false">+SUM(AJ123:AJ124)</f>
        <v>1004.81044168293</v>
      </c>
      <c r="AK125" s="53" t="n">
        <f aca="false">+SUM(AK123:AK124)</f>
        <v>1051.52205475839</v>
      </c>
      <c r="AL125" s="53" t="n">
        <f aca="false">+SUM(AL123:AL124)</f>
        <v>1098.9034541299</v>
      </c>
      <c r="AM125" s="53" t="n">
        <f aca="false">+SUM(AM123:AM124)</f>
        <v>1146.85999943172</v>
      </c>
      <c r="AN125" s="53" t="n">
        <f aca="false">+SUM(AN123:AN124)</f>
        <v>1195.30048084286</v>
      </c>
      <c r="AO125" s="53" t="n">
        <f aca="false">+SUM(AO123:AO124)</f>
        <v>1244.13769260105</v>
      </c>
      <c r="AP125" s="53" t="n">
        <f aca="false">+SUM(AP123:AP124)</f>
        <v>1293.28884952613</v>
      </c>
      <c r="AQ125" s="53" t="n">
        <f aca="false">+SUM(AQ123:AQ124)</f>
        <v>1342.67593917259</v>
      </c>
      <c r="AR125" s="53" t="n">
        <f aca="false">+SUM(AR123:AR124)</f>
        <v>1392.22609824842</v>
      </c>
      <c r="AS125" s="53" t="n">
        <f aca="false">+SUM(AS123:AS124)</f>
        <v>1441.87213704675</v>
      </c>
      <c r="AT125" s="53" t="n">
        <f aca="false">+SUM(AT123:AT124)</f>
        <v>1491.55335999695</v>
      </c>
      <c r="AU125" s="53" t="n">
        <f aca="false">+SUM(AU123:AU124)</f>
        <v>1541.2168725855</v>
      </c>
      <c r="AV125" s="53" t="n">
        <f aca="false">+SUM(AV123:AV124)</f>
        <v>1590.8197197451</v>
      </c>
      <c r="AW125" s="53" t="n">
        <f aca="false">+SUM(AW123:AW124)</f>
        <v>1640.33231946482</v>
      </c>
      <c r="AX125" s="53" t="n">
        <f aca="false">+SUM(AX123:AX124)</f>
        <v>1689.7439058477</v>
      </c>
      <c r="AY125" s="53" t="n">
        <f aca="false">+SUM(AY123:AY124)</f>
        <v>1739.07141356492</v>
      </c>
      <c r="AZ125" s="53" t="n">
        <f aca="false">+SUM(AZ123:AZ124)</f>
        <v>1824.57939048434</v>
      </c>
      <c r="BA125" s="53" t="n">
        <f aca="false">+SUM(BA123:BA124)</f>
        <v>1820.34839576948</v>
      </c>
      <c r="BB125" s="53" t="n">
        <f aca="false">+SUM(BB123:BB124)</f>
        <v>1869.55810583864</v>
      </c>
      <c r="BC125" s="53" t="n">
        <f aca="false">+SUM(BC123:BC124)</f>
        <v>1917.65914548636</v>
      </c>
      <c r="BD125" s="53" t="n">
        <f aca="false">+SUM(BD123:BD124)</f>
        <v>1964.92378928589</v>
      </c>
      <c r="BE125" s="53" t="n">
        <f aca="false">+SUM(BE123:BE124)</f>
        <v>2011.48106455482</v>
      </c>
      <c r="BF125" s="53" t="n">
        <f aca="false">+SUM(BF123:BF124)</f>
        <v>2057.28547614355</v>
      </c>
      <c r="BG125" s="53" t="n">
        <f aca="false">+SUM(BG123:BG124)</f>
        <v>2102.11881865756</v>
      </c>
      <c r="BH125" s="53" t="n">
        <f aca="false">+SUM(BH123:BH124)</f>
        <v>2145.61617969854</v>
      </c>
      <c r="BI125" s="53" t="n">
        <f aca="false">+SUM(BI123:BI124)</f>
        <v>2187.31255906697</v>
      </c>
      <c r="BJ125" s="54"/>
      <c r="BK125" s="54"/>
      <c r="BL125" s="54"/>
      <c r="BM125" s="54"/>
      <c r="BN125" s="54"/>
      <c r="BO125" s="54"/>
      <c r="BP125" s="54"/>
      <c r="BQ125" s="54"/>
      <c r="BR125" s="54"/>
      <c r="BS125" s="54"/>
      <c r="BT125" s="54"/>
      <c r="BU125" s="54"/>
      <c r="BV125" s="54"/>
      <c r="BW125" s="54"/>
      <c r="BX125" s="54"/>
      <c r="BY125" s="54"/>
      <c r="BZ125" s="54"/>
      <c r="CA125" s="54"/>
      <c r="CB125" s="54"/>
      <c r="CC125" s="54"/>
      <c r="CD125" s="54"/>
      <c r="CE125" s="54"/>
      <c r="CF125" s="54"/>
      <c r="CG125" s="54"/>
      <c r="CH125" s="54"/>
      <c r="CI125" s="54"/>
      <c r="CJ125" s="54"/>
      <c r="CK125" s="54"/>
      <c r="CL125" s="54"/>
      <c r="CM125" s="54"/>
      <c r="CN125" s="54"/>
      <c r="CO125" s="54"/>
      <c r="CP125" s="54"/>
      <c r="CQ125" s="54"/>
      <c r="CR125" s="54"/>
      <c r="CS125" s="54"/>
      <c r="CT125" s="54"/>
      <c r="CU125" s="54"/>
      <c r="CV125" s="54"/>
      <c r="CW125" s="54"/>
      <c r="CX125" s="54"/>
      <c r="CY125" s="54"/>
      <c r="CZ125" s="54"/>
      <c r="DA125" s="54"/>
      <c r="DB125" s="54"/>
      <c r="DC125" s="54"/>
      <c r="DD125" s="54"/>
      <c r="DE125" s="54"/>
      <c r="DF125" s="54"/>
      <c r="DG125" s="54"/>
      <c r="DH125" s="54"/>
      <c r="DI125" s="54"/>
      <c r="DJ125" s="54"/>
      <c r="DK125" s="54"/>
      <c r="DL125" s="54"/>
      <c r="DM125" s="54"/>
      <c r="DN125" s="54"/>
      <c r="DO125" s="54"/>
      <c r="DP125" s="54"/>
      <c r="DQ125" s="54"/>
      <c r="DR125" s="54"/>
      <c r="DS125" s="54"/>
      <c r="DT125" s="54"/>
    </row>
    <row r="126" customFormat="false" ht="16.5" hidden="false" customHeight="false" outlineLevel="0" collapsed="false">
      <c r="A126" s="49" t="str">
        <f aca="false">Base!A126</f>
        <v>Consumption per capita ($thous per year)</v>
      </c>
      <c r="B126" s="47" t="n">
        <f aca="false">(B123/B53)*1000</f>
        <v>6.91068127201061</v>
      </c>
      <c r="C126" s="47" t="n">
        <f aca="false">(C123/C53)*1000</f>
        <v>7.7797415822066</v>
      </c>
      <c r="D126" s="47" t="n">
        <f aca="false">(D123/D53)*1000</f>
        <v>8.74301416152666</v>
      </c>
      <c r="E126" s="47" t="n">
        <f aca="false">(E123/E53)*1000</f>
        <v>9.79976543365257</v>
      </c>
      <c r="F126" s="47" t="n">
        <f aca="false">(F123/F53)*1000</f>
        <v>10.9498838785835</v>
      </c>
      <c r="G126" s="47" t="n">
        <f aca="false">(G123/G53)*1000</f>
        <v>12.1935704671227</v>
      </c>
      <c r="H126" s="47" t="n">
        <f aca="false">(H123/H53)*1000</f>
        <v>13.5311293451122</v>
      </c>
      <c r="I126" s="47" t="n">
        <f aca="false">(I123/I53)*1000</f>
        <v>14.9628339147107</v>
      </c>
      <c r="J126" s="47" t="n">
        <f aca="false">(J123/J53)*1000</f>
        <v>16.4888522853811</v>
      </c>
      <c r="K126" s="47" t="n">
        <f aca="false">(K123/K53)*1000</f>
        <v>18.109221400046</v>
      </c>
      <c r="L126" s="47" t="n">
        <f aca="false">(L123/L53)*1000</f>
        <v>19.8238634421708</v>
      </c>
      <c r="M126" s="47" t="n">
        <f aca="false">(M123/M53)*1000</f>
        <v>21.6326418425267</v>
      </c>
      <c r="N126" s="47" t="n">
        <f aca="false">(N123/N53)*1000</f>
        <v>23.5354586603955</v>
      </c>
      <c r="O126" s="47" t="n">
        <f aca="false">(O123/O53)*1000</f>
        <v>25.5324017054513</v>
      </c>
      <c r="P126" s="47" t="n">
        <f aca="false">(P123/P53)*1000</f>
        <v>27.6239598766979</v>
      </c>
      <c r="Q126" s="47" t="n">
        <f aca="false">(Q123/Q53)*1000</f>
        <v>29.8113420126295</v>
      </c>
      <c r="R126" s="47" t="n">
        <f aca="false">(R123/R53)*1000</f>
        <v>32.0969627991329</v>
      </c>
      <c r="S126" s="47" t="n">
        <f aca="false">(S123/S53)*1000</f>
        <v>34.4852074594703</v>
      </c>
      <c r="T126" s="47" t="n">
        <f aca="false">(T123/T53)*1000</f>
        <v>36.983671071198</v>
      </c>
      <c r="U126" s="47" t="n">
        <f aca="false">(U123/U53)*1000</f>
        <v>39.6055592404379</v>
      </c>
      <c r="V126" s="47" t="n">
        <f aca="false">(V123/V53)*1000</f>
        <v>42.3651247985715</v>
      </c>
      <c r="W126" s="47" t="n">
        <f aca="false">(W123/W53)*1000</f>
        <v>45.2545418746814</v>
      </c>
      <c r="X126" s="47" t="n">
        <f aca="false">(X123/X53)*1000</f>
        <v>48.2667083139956</v>
      </c>
      <c r="Y126" s="47" t="n">
        <f aca="false">(Y123/Y53)*1000</f>
        <v>51.3946379414287</v>
      </c>
      <c r="Z126" s="47" t="n">
        <f aca="false">(Z123/Z53)*1000</f>
        <v>54.6308736841924</v>
      </c>
      <c r="AA126" s="47" t="n">
        <f aca="false">(AA123/AA53)*1000</f>
        <v>57.9667943350884</v>
      </c>
      <c r="AB126" s="47" t="n">
        <f aca="false">(AB123/AB53)*1000</f>
        <v>61.3916587850876</v>
      </c>
      <c r="AC126" s="47" t="n">
        <f aca="false">(AC123/AC53)*1000</f>
        <v>64.8911747580527</v>
      </c>
      <c r="AD126" s="47" t="n">
        <f aca="false">(AD123/AD53)*1000</f>
        <v>68.4452938376431</v>
      </c>
      <c r="AE126" s="47" t="n">
        <f aca="false">(AE123/AE53)*1000</f>
        <v>72.1083302623112</v>
      </c>
      <c r="AF126" s="47" t="n">
        <f aca="false">(AF123/AF53)*1000</f>
        <v>75.9008238872802</v>
      </c>
      <c r="AG126" s="47" t="n">
        <f aca="false">(AG123/AG53)*1000</f>
        <v>79.8139589402834</v>
      </c>
      <c r="AH126" s="47" t="n">
        <f aca="false">(AH123/AH53)*1000</f>
        <v>83.8387503877268</v>
      </c>
      <c r="AI126" s="47" t="n">
        <f aca="false">(AI123/AI53)*1000</f>
        <v>87.966047784662</v>
      </c>
      <c r="AJ126" s="47" t="n">
        <f aca="false">(AJ123/AJ53)*1000</f>
        <v>92.1865956232916</v>
      </c>
      <c r="AK126" s="47" t="n">
        <f aca="false">(AK123/AK53)*1000</f>
        <v>96.4911190372994</v>
      </c>
      <c r="AL126" s="47" t="n">
        <f aca="false">(AL123/AL53)*1000</f>
        <v>100.870417723128</v>
      </c>
      <c r="AM126" s="47" t="n">
        <f aca="false">(AM123/AM53)*1000</f>
        <v>105.315459587174</v>
      </c>
      <c r="AN126" s="47" t="n">
        <f aca="false">(AN123/AN53)*1000</f>
        <v>109.817472284864</v>
      </c>
      <c r="AO126" s="47" t="n">
        <f aca="false">(AO123/AO53)*1000</f>
        <v>114.368035821176</v>
      </c>
      <c r="AP126" s="47" t="n">
        <f aca="false">(AP123/AP53)*1000</f>
        <v>118.959184175843</v>
      </c>
      <c r="AQ126" s="47" t="n">
        <f aca="false">(AQ123/AQ53)*1000</f>
        <v>123.583529117806</v>
      </c>
      <c r="AR126" s="47" t="n">
        <f aca="false">(AR123/AR53)*1000</f>
        <v>128.234425199409</v>
      </c>
      <c r="AS126" s="47" t="n">
        <f aca="false">(AS123/AS53)*1000</f>
        <v>132.906205430006</v>
      </c>
      <c r="AT126" s="47" t="n">
        <f aca="false">(AT123/AT53)*1000</f>
        <v>137.59453160363</v>
      </c>
      <c r="AU126" s="47" t="n">
        <f aca="false">(AU123/AU53)*1000</f>
        <v>142.296924028591</v>
      </c>
      <c r="AV126" s="47" t="n">
        <f aca="false">(AV123/AV53)*1000</f>
        <v>147.013574141191</v>
      </c>
      <c r="AW126" s="47" t="n">
        <f aca="false">(AW123/AW53)*1000</f>
        <v>151.748598276442</v>
      </c>
      <c r="AX126" s="47" t="n">
        <f aca="false">(AX123/AX53)*1000</f>
        <v>156.511977751931</v>
      </c>
      <c r="AY126" s="47" t="n">
        <f aca="false">(AY123/AY53)*1000</f>
        <v>161.322600189903</v>
      </c>
      <c r="AZ126" s="47" t="n">
        <f aca="false">(AZ123/AZ53)*1000</f>
        <v>169.662331016583</v>
      </c>
      <c r="BA126" s="47" t="n">
        <f aca="false">(BA123/BA53)*1000</f>
        <v>173.026338142554</v>
      </c>
      <c r="BB126" s="47" t="n">
        <f aca="false">(BB123/BB53)*1000</f>
        <v>176.692853013042</v>
      </c>
      <c r="BC126" s="47" t="n">
        <f aca="false">(BC123/BC53)*1000</f>
        <v>180.564859197364</v>
      </c>
      <c r="BD126" s="47" t="n">
        <f aca="false">(BD123/BD53)*1000</f>
        <v>184.574812092469</v>
      </c>
      <c r="BE126" s="47" t="n">
        <f aca="false">(BE123/BE53)*1000</f>
        <v>188.669532899083</v>
      </c>
      <c r="BF126" s="47" t="n">
        <f aca="false">(BF123/BF53)*1000</f>
        <v>192.80101793461</v>
      </c>
      <c r="BG126" s="47" t="n">
        <f aca="false">(BG123/BG53)*1000</f>
        <v>196.9208853372</v>
      </c>
      <c r="BH126" s="47" t="n">
        <f aca="false">(BH123/BH53)*1000</f>
        <v>200.978204976885</v>
      </c>
      <c r="BI126" s="47" t="n">
        <f aca="false">(BI123/BI53)*1000</f>
        <v>204.920017032762</v>
      </c>
    </row>
    <row r="127" customFormat="false" ht="16.5" hidden="false" customHeight="false" outlineLevel="0" collapsed="false">
      <c r="A127" s="49" t="str">
        <f aca="false">Base!A127</f>
        <v>Utility of p. c. consumption</v>
      </c>
      <c r="B127" s="47" t="n">
        <f aca="false">((B126)^(1-$B$19)-1)/(1-$B$19)-1</f>
        <v>-0.199335322823513</v>
      </c>
      <c r="C127" s="47" t="n">
        <f aca="false">((C126)^(1-$B$19)-1)/(1-$B$19)-1</f>
        <v>-0.186089074662103</v>
      </c>
      <c r="D127" s="47" t="n">
        <f aca="false">((D126)^(1-$B$19)-1)/(1-$B$19)-1</f>
        <v>-0.174619606108648</v>
      </c>
      <c r="E127" s="47" t="n">
        <f aca="false">((E126)^(1-$B$19)-1)/(1-$B$19)-1</f>
        <v>-0.164745414797183</v>
      </c>
      <c r="F127" s="47" t="n">
        <f aca="false">((F126)^(1-$B$19)-1)/(1-$B$19)-1</f>
        <v>-0.156260784962881</v>
      </c>
      <c r="G127" s="47" t="n">
        <f aca="false">((G126)^(1-$B$19)-1)/(1-$B$19)-1</f>
        <v>-0.148967259636153</v>
      </c>
      <c r="H127" s="47" t="n">
        <f aca="false">((H126)^(1-$B$19)-1)/(1-$B$19)-1</f>
        <v>-0.142686446344681</v>
      </c>
      <c r="I127" s="47" t="n">
        <f aca="false">((I126)^(1-$B$19)-1)/(1-$B$19)-1</f>
        <v>-0.137263609374479</v>
      </c>
      <c r="J127" s="47" t="n">
        <f aca="false">((J126)^(1-$B$19)-1)/(1-$B$19)-1</f>
        <v>-0.132567036142303</v>
      </c>
      <c r="K127" s="47" t="n">
        <f aca="false">((K126)^(1-$B$19)-1)/(1-$B$19)-1</f>
        <v>-0.128485697559191</v>
      </c>
      <c r="L127" s="47" t="n">
        <f aca="false">((L126)^(1-$B$19)-1)/(1-$B$19)-1</f>
        <v>-0.124926418138286</v>
      </c>
      <c r="M127" s="47" t="n">
        <f aca="false">((M126)^(1-$B$19)-1)/(1-$B$19)-1</f>
        <v>-0.121811105897025</v>
      </c>
      <c r="N127" s="47" t="n">
        <f aca="false">((N126)^(1-$B$19)-1)/(1-$B$19)-1</f>
        <v>-0.119074261235175</v>
      </c>
      <c r="O127" s="47" t="n">
        <f aca="false">((O126)^(1-$B$19)-1)/(1-$B$19)-1</f>
        <v>-0.116660825006439</v>
      </c>
      <c r="P127" s="47" t="n">
        <f aca="false">((P126)^(1-$B$19)-1)/(1-$B$19)-1</f>
        <v>-0.114524353921726</v>
      </c>
      <c r="Q127" s="47" t="n">
        <f aca="false">((Q126)^(1-$B$19)-1)/(1-$B$19)-1</f>
        <v>-0.112625481041166</v>
      </c>
      <c r="R127" s="47" t="n">
        <f aca="false">((R126)^(1-$B$19)-1)/(1-$B$19)-1</f>
        <v>-0.110930607994075</v>
      </c>
      <c r="S127" s="47" t="n">
        <f aca="false">((S126)^(1-$B$19)-1)/(1-$B$19)-1</f>
        <v>-0.109410771858729</v>
      </c>
      <c r="T127" s="47" t="n">
        <f aca="false">((T126)^(1-$B$19)-1)/(1-$B$19)-1</f>
        <v>-0.108040626592075</v>
      </c>
      <c r="U127" s="47" t="n">
        <f aca="false">((U126)^(1-$B$19)-1)/(1-$B$19)-1</f>
        <v>-0.106797322069755</v>
      </c>
      <c r="V127" s="47" t="n">
        <f aca="false">((V126)^(1-$B$19)-1)/(1-$B$19)-1</f>
        <v>-0.105662689926365</v>
      </c>
      <c r="W127" s="47" t="n">
        <f aca="false">((W126)^(1-$B$19)-1)/(1-$B$19)-1</f>
        <v>-0.104629874824331</v>
      </c>
      <c r="X127" s="47" t="n">
        <f aca="false">((X126)^(1-$B$19)-1)/(1-$B$19)-1</f>
        <v>-0.103690974700703</v>
      </c>
      <c r="Y127" s="47" t="n">
        <f aca="false">((Y126)^(1-$B$19)-1)/(1-$B$19)-1</f>
        <v>-0.102837917431473</v>
      </c>
      <c r="Z127" s="47" t="n">
        <f aca="false">((Z126)^(1-$B$19)-1)/(1-$B$19)-1</f>
        <v>-0.10206295515093</v>
      </c>
      <c r="AA127" s="47" t="n">
        <f aca="false">((AA126)^(1-$B$19)-1)/(1-$B$19)-1</f>
        <v>-0.101358942019788</v>
      </c>
      <c r="AB127" s="47" t="n">
        <f aca="false">((AB126)^(1-$B$19)-1)/(1-$B$19)-1</f>
        <v>-0.100719497566837</v>
      </c>
      <c r="AC127" s="47" t="n">
        <f aca="false">((AC126)^(1-$B$19)-1)/(1-$B$19)-1</f>
        <v>-0.100139120953944</v>
      </c>
      <c r="AD127" s="47" t="n">
        <f aca="false">((AD126)^(1-$B$19)-1)/(1-$B$19)-1</f>
        <v>-0.0996133009684762</v>
      </c>
      <c r="AE127" s="47" t="n">
        <f aca="false">((AE126)^(1-$B$19)-1)/(1-$B$19)-1</f>
        <v>-0.0991281732577373</v>
      </c>
      <c r="AF127" s="47" t="n">
        <f aca="false">((AF126)^(1-$B$19)-1)/(1-$B$19)-1</f>
        <v>-0.0986775731227856</v>
      </c>
      <c r="AG127" s="47" t="n">
        <f aca="false">((AG126)^(1-$B$19)-1)/(1-$B$19)-1</f>
        <v>-0.0982596534364711</v>
      </c>
      <c r="AH127" s="47" t="n">
        <f aca="false">((AH126)^(1-$B$19)-1)/(1-$B$19)-1</f>
        <v>-0.0978724379251706</v>
      </c>
      <c r="AI127" s="47" t="n">
        <f aca="false">((AI126)^(1-$B$19)-1)/(1-$B$19)-1</f>
        <v>-0.0975139069614906</v>
      </c>
      <c r="AJ127" s="47" t="n">
        <f aca="false">((AJ126)^(1-$B$19)-1)/(1-$B$19)-1</f>
        <v>-0.0971820544011867</v>
      </c>
      <c r="AK127" s="47" t="n">
        <f aca="false">((AK126)^(1-$B$19)-1)/(1-$B$19)-1</f>
        <v>-0.0968749259057502</v>
      </c>
      <c r="AL127" s="47" t="n">
        <f aca="false">((AL126)^(1-$B$19)-1)/(1-$B$19)-1</f>
        <v>-0.0965906445797183</v>
      </c>
      <c r="AM127" s="47" t="n">
        <f aca="false">((AM126)^(1-$B$19)-1)/(1-$B$19)-1</f>
        <v>-0.096327427432348</v>
      </c>
      <c r="AN127" s="47" t="n">
        <f aca="false">((AN126)^(1-$B$19)-1)/(1-$B$19)-1</f>
        <v>-0.0960835949135814</v>
      </c>
      <c r="AO127" s="47" t="n">
        <f aca="false">((AO126)^(1-$B$19)-1)/(1-$B$19)-1</f>
        <v>-0.0958575750877812</v>
      </c>
      <c r="AP127" s="47" t="n">
        <f aca="false">((AP126)^(1-$B$19)-1)/(1-$B$19)-1</f>
        <v>-0.0956479035688384</v>
      </c>
      <c r="AQ127" s="47" t="n">
        <f aca="false">((AQ126)^(1-$B$19)-1)/(1-$B$19)-1</f>
        <v>-0.0954532200219691</v>
      </c>
      <c r="AR127" s="47" t="n">
        <f aca="false">((AR126)^(1-$B$19)-1)/(1-$B$19)-1</f>
        <v>-0.0952722617925029</v>
      </c>
      <c r="AS127" s="47" t="n">
        <f aca="false">((AS126)^(1-$B$19)-1)/(1-$B$19)-1</f>
        <v>-0.095103854890111</v>
      </c>
      <c r="AT127" s="47" t="n">
        <f aca="false">((AT126)^(1-$B$19)-1)/(1-$B$19)-1</f>
        <v>-0.0949469022479813</v>
      </c>
      <c r="AU127" s="47" t="n">
        <f aca="false">((AU126)^(1-$B$19)-1)/(1-$B$19)-1</f>
        <v>-0.0948003688435748</v>
      </c>
      <c r="AV127" s="47" t="n">
        <f aca="false">((AV126)^(1-$B$19)-1)/(1-$B$19)-1</f>
        <v>-0.0946632626398997</v>
      </c>
      <c r="AW127" s="47" t="n">
        <f aca="false">((AW126)^(1-$B$19)-1)/(1-$B$19)-1</f>
        <v>-0.0945346096791706</v>
      </c>
      <c r="AX127" s="47" t="n">
        <f aca="false">((AX126)^(1-$B$19)-1)/(1-$B$19)-1</f>
        <v>-0.0944134207549969</v>
      </c>
      <c r="AY127" s="47" t="n">
        <f aca="false">((AY126)^(1-$B$19)-1)/(1-$B$19)-1</f>
        <v>-0.0942986450886252</v>
      </c>
      <c r="AZ127" s="47" t="n">
        <f aca="false">((AZ126)^(1-$B$19)-1)/(1-$B$19)-1</f>
        <v>-0.0941158279057179</v>
      </c>
      <c r="BA127" s="47" t="n">
        <f aca="false">((BA126)^(1-$B$19)-1)/(1-$B$19)-1</f>
        <v>-0.0940473144547037</v>
      </c>
      <c r="BB127" s="47" t="n">
        <f aca="false">((BB126)^(1-$B$19)-1)/(1-$B$19)-1</f>
        <v>-0.0939757565918036</v>
      </c>
      <c r="BC127" s="47" t="n">
        <f aca="false">((BC126)^(1-$B$19)-1)/(1-$B$19)-1</f>
        <v>-0.0939034974165613</v>
      </c>
      <c r="BD127" s="47" t="n">
        <f aca="false">((BD126)^(1-$B$19)-1)/(1-$B$19)-1</f>
        <v>-0.0938320156704907</v>
      </c>
      <c r="BE127" s="47" t="n">
        <f aca="false">((BE126)^(1-$B$19)-1)/(1-$B$19)-1</f>
        <v>-0.0937623115895742</v>
      </c>
      <c r="BF127" s="47" t="n">
        <f aca="false">((BF126)^(1-$B$19)-1)/(1-$B$19)-1</f>
        <v>-0.0936951290656372</v>
      </c>
      <c r="BG127" s="47" t="n">
        <f aca="false">((BG126)^(1-$B$19)-1)/(1-$B$19)-1</f>
        <v>-0.0936310798552487</v>
      </c>
      <c r="BH127" s="47" t="n">
        <f aca="false">((BH126)^(1-$B$19)-1)/(1-$B$19)-1</f>
        <v>-0.093570695000782</v>
      </c>
      <c r="BI127" s="47" t="n">
        <f aca="false">((BI126)^(1-$B$19)-1)/(1-$B$19)-1</f>
        <v>-0.0935144314245471</v>
      </c>
    </row>
    <row r="128" customFormat="false" ht="16.5" hidden="false" customHeight="false" outlineLevel="0" collapsed="false">
      <c r="A128" s="49" t="str">
        <f aca="false">Base!A128</f>
        <v>Total period utility</v>
      </c>
      <c r="B128" s="53" t="n">
        <f aca="false">B$18*B$53*B127</f>
        <v>-1363.05493746718</v>
      </c>
      <c r="C128" s="53" t="n">
        <f aca="false">C$18*C$53*C127</f>
        <v>-1341.02987354666</v>
      </c>
      <c r="D128" s="53" t="n">
        <f aca="false">D$18*D$53*D127</f>
        <v>-1315.99600842065</v>
      </c>
      <c r="E128" s="53" t="n">
        <f aca="false">E$18*E$53*E127</f>
        <v>-1289.80058230581</v>
      </c>
      <c r="F128" s="53" t="n">
        <f aca="false">F$18*F$53*F127</f>
        <v>-1263.56817786471</v>
      </c>
      <c r="G128" s="53" t="n">
        <f aca="false">G$18*G$53*G127</f>
        <v>-1237.960635122</v>
      </c>
      <c r="H128" s="53" t="n">
        <f aca="false">H$18*H$53*H127</f>
        <v>-1213.34694937644</v>
      </c>
      <c r="I128" s="53" t="n">
        <f aca="false">I$18*I$53*I127</f>
        <v>-1189.91236323637</v>
      </c>
      <c r="J128" s="53" t="n">
        <f aca="false">J$18*J$53*J127</f>
        <v>-1167.72797049041</v>
      </c>
      <c r="K128" s="53" t="n">
        <f aca="false">K$18*K$53*K127</f>
        <v>-1146.79508796835</v>
      </c>
      <c r="L128" s="53" t="n">
        <f aca="false">L$18*L$53*L127</f>
        <v>-1127.07355021998</v>
      </c>
      <c r="M128" s="53" t="n">
        <f aca="false">M$18*M$53*M127</f>
        <v>-1108.4997194883</v>
      </c>
      <c r="N128" s="53" t="n">
        <f aca="false">N$18*N$53*N127</f>
        <v>-1090.99786034861</v>
      </c>
      <c r="O128" s="53" t="n">
        <f aca="false">O$18*O$53*O127</f>
        <v>-1074.48717912946</v>
      </c>
      <c r="P128" s="53" t="n">
        <f aca="false">P$18*P$53*P127</f>
        <v>-1058.88598125685</v>
      </c>
      <c r="Q128" s="53" t="n">
        <f aca="false">Q$18*Q$53*Q127</f>
        <v>-1044.11385427235</v>
      </c>
      <c r="R128" s="53" t="n">
        <f aca="false">R$18*R$53*R127</f>
        <v>-1030.0924215904</v>
      </c>
      <c r="S128" s="53" t="n">
        <f aca="false">S$18*S$53*S127</f>
        <v>-1016.74495392777</v>
      </c>
      <c r="T128" s="53" t="n">
        <f aca="false">T$18*T$53*T127</f>
        <v>-1003.99491637141</v>
      </c>
      <c r="U128" s="53" t="n">
        <f aca="false">U$18*U$53*U127</f>
        <v>-991.761932759812</v>
      </c>
      <c r="V128" s="53" t="n">
        <f aca="false">V$18*V$53*V127</f>
        <v>-979.987190439092</v>
      </c>
      <c r="W128" s="53" t="n">
        <f aca="false">W$18*W$53*W127</f>
        <v>-968.69877805767</v>
      </c>
      <c r="X128" s="53" t="n">
        <f aca="false">X$18*X$53*X127</f>
        <v>-957.899801823057</v>
      </c>
      <c r="Y128" s="53" t="n">
        <f aca="false">Y$18*Y$53*Y127</f>
        <v>-947.579100228418</v>
      </c>
      <c r="Z128" s="53" t="n">
        <f aca="false">Z$18*Z$53*Z127</f>
        <v>-937.717992052857</v>
      </c>
      <c r="AA128" s="53" t="n">
        <f aca="false">AA$18*AA$53*AA127</f>
        <v>-928.294635886408</v>
      </c>
      <c r="AB128" s="53" t="n">
        <f aca="false">AB$18*AB$53*AB127</f>
        <v>-919.286999172556</v>
      </c>
      <c r="AC128" s="53" t="n">
        <f aca="false">AC$18*AC$53*AC127</f>
        <v>-910.67508982704</v>
      </c>
      <c r="AD128" s="53" t="n">
        <f aca="false">AD$18*AD$53*AD127</f>
        <v>-902.442903304554</v>
      </c>
      <c r="AE128" s="53" t="n">
        <f aca="false">AE$18*AE$53*AE127</f>
        <v>-894.485836953073</v>
      </c>
      <c r="AF128" s="53" t="n">
        <f aca="false">AF$18*AF$53*AF127</f>
        <v>-886.766433659933</v>
      </c>
      <c r="AG128" s="53" t="n">
        <f aca="false">AG$18*AG$53*AG127</f>
        <v>-879.283391131788</v>
      </c>
      <c r="AH128" s="53" t="n">
        <f aca="false">AH$18*AH$53*AH127</f>
        <v>-872.031653710119</v>
      </c>
      <c r="AI128" s="53" t="n">
        <f aca="false">AI$18*AI$53*AI127</f>
        <v>-865.003631670285</v>
      </c>
      <c r="AJ128" s="53" t="n">
        <f aca="false">AJ$18*AJ$53*AJ127</f>
        <v>-858.190081640464</v>
      </c>
      <c r="AK128" s="53" t="n">
        <f aca="false">AK$18*AK$53*AK127</f>
        <v>-851.580755934918</v>
      </c>
      <c r="AL128" s="53" t="n">
        <f aca="false">AL$18*AL$53*AL127</f>
        <v>-845.164884447104</v>
      </c>
      <c r="AM128" s="53" t="n">
        <f aca="false">AM$18*AM$53*AM127</f>
        <v>-838.931529965717</v>
      </c>
      <c r="AN128" s="53" t="n">
        <f aca="false">AN$18*AN$53*AN127</f>
        <v>-832.869844944791</v>
      </c>
      <c r="AO128" s="53" t="n">
        <f aca="false">AO$18*AO$53*AO127</f>
        <v>-826.969250343915</v>
      </c>
      <c r="AP128" s="53" t="n">
        <f aca="false">AP$18*AP$53*AP127</f>
        <v>-821.21955216075</v>
      </c>
      <c r="AQ128" s="53" t="n">
        <f aca="false">AQ$18*AQ$53*AQ127</f>
        <v>-815.61100755284</v>
      </c>
      <c r="AR128" s="53" t="n">
        <f aca="false">AR$18*AR$53*AR127</f>
        <v>-810.134349535462</v>
      </c>
      <c r="AS128" s="53" t="n">
        <f aca="false">AS$18*AS$53*AS127</f>
        <v>-804.780775758416</v>
      </c>
      <c r="AT128" s="53" t="n">
        <f aca="false">AT$18*AT$53*AT127</f>
        <v>-799.541903763706</v>
      </c>
      <c r="AU128" s="53" t="n">
        <f aca="false">AU$18*AU$53*AU127</f>
        <v>-794.409691997764</v>
      </c>
      <c r="AV128" s="53" t="n">
        <f aca="false">AV$18*AV$53*AV127</f>
        <v>-789.376320439435</v>
      </c>
      <c r="AW128" s="53" t="n">
        <f aca="false">AW$18*AW$53*AW127</f>
        <v>-784.434019571805</v>
      </c>
      <c r="AX128" s="53" t="n">
        <f aca="false">AX$18*AX$53*AX127</f>
        <v>-779.574829255763</v>
      </c>
      <c r="AY128" s="53" t="n">
        <f aca="false">AY$18*AY$53*AY127</f>
        <v>-774.790253252483</v>
      </c>
      <c r="AZ128" s="53" t="n">
        <f aca="false">AZ$18*AZ$53*AZ127</f>
        <v>-769.471666238009</v>
      </c>
      <c r="BA128" s="53" t="n">
        <f aca="false">BA$18*BA$53*BA127</f>
        <v>-765.111504383167</v>
      </c>
      <c r="BB128" s="53" t="n">
        <f aca="false">BB$18*BB$53*BB127</f>
        <v>-760.746597963656</v>
      </c>
      <c r="BC128" s="53" t="n">
        <f aca="false">BC$18*BC$53*BC127</f>
        <v>-756.396714718922</v>
      </c>
      <c r="BD128" s="53" t="n">
        <f aca="false">BD$18*BD$53*BD127</f>
        <v>-752.074225706323</v>
      </c>
      <c r="BE128" s="53" t="n">
        <f aca="false">BE$18*BE$53*BE127</f>
        <v>-747.787371058305</v>
      </c>
      <c r="BF128" s="53" t="n">
        <f aca="false">BF$18*BF$53*BF127</f>
        <v>-743.542131268007</v>
      </c>
      <c r="BG128" s="53" t="n">
        <f aca="false">BG$18*BG$53*BG127</f>
        <v>-739.343269777467</v>
      </c>
      <c r="BH128" s="53" t="n">
        <f aca="false">BH$18*BH$53*BH127</f>
        <v>-735.194772463213</v>
      </c>
      <c r="BI128" s="53" t="n">
        <f aca="false">BI$18*BI$53*BI127</f>
        <v>-731.099923137599</v>
      </c>
      <c r="BJ128" s="54"/>
      <c r="BK128" s="54"/>
      <c r="BL128" s="54"/>
      <c r="BM128" s="54"/>
      <c r="BN128" s="54"/>
      <c r="BO128" s="54"/>
      <c r="BP128" s="54"/>
      <c r="BQ128" s="54"/>
      <c r="BR128" s="54"/>
      <c r="BS128" s="54"/>
      <c r="BT128" s="54"/>
      <c r="BU128" s="54"/>
      <c r="BV128" s="54"/>
      <c r="BW128" s="54"/>
      <c r="BX128" s="54"/>
      <c r="BY128" s="54"/>
      <c r="BZ128" s="54"/>
      <c r="CA128" s="54"/>
      <c r="CB128" s="54"/>
      <c r="CC128" s="54"/>
      <c r="CD128" s="54"/>
      <c r="CE128" s="54"/>
      <c r="CF128" s="54"/>
      <c r="CG128" s="54"/>
      <c r="CH128" s="54"/>
      <c r="CI128" s="54"/>
      <c r="CJ128" s="54"/>
      <c r="CK128" s="54"/>
      <c r="CL128" s="54"/>
      <c r="CM128" s="54"/>
      <c r="CN128" s="54"/>
      <c r="CO128" s="54"/>
      <c r="CP128" s="54"/>
      <c r="CQ128" s="54"/>
      <c r="CR128" s="54"/>
      <c r="CS128" s="54"/>
      <c r="CT128" s="54"/>
      <c r="CU128" s="54"/>
      <c r="CV128" s="54"/>
      <c r="CW128" s="54"/>
      <c r="CX128" s="54"/>
      <c r="CY128" s="54"/>
      <c r="CZ128" s="54"/>
      <c r="DA128" s="54"/>
      <c r="DB128" s="54"/>
      <c r="DC128" s="54"/>
      <c r="DD128" s="54"/>
      <c r="DE128" s="54"/>
      <c r="DF128" s="54"/>
      <c r="DG128" s="54"/>
      <c r="DH128" s="54"/>
      <c r="DI128" s="54"/>
      <c r="DJ128" s="54"/>
      <c r="DK128" s="54"/>
      <c r="DL128" s="54"/>
      <c r="DM128" s="54"/>
      <c r="DN128" s="54"/>
      <c r="DO128" s="54"/>
      <c r="DP128" s="54"/>
      <c r="DQ128" s="54"/>
      <c r="DR128" s="54"/>
      <c r="DS128" s="54"/>
      <c r="DT128" s="54"/>
    </row>
    <row r="129" customFormat="false" ht="16.5" hidden="false" customHeight="false" outlineLevel="0" collapsed="false">
      <c r="A129" s="89" t="str">
        <f aca="false">Base!A129</f>
        <v>Discounted utility (in trillions 2000$) </v>
      </c>
      <c r="B129" s="132" t="n">
        <f aca="false">SUM(B128:DQ128)*5*B49+B50</f>
        <v>-8486.80827357837</v>
      </c>
      <c r="C129" s="91" t="n">
        <v>3048.56930495737</v>
      </c>
      <c r="D129" s="91" t="n">
        <f aca="false">+B129-C129</f>
        <v>-11535.3775785357</v>
      </c>
      <c r="E129" s="47"/>
      <c r="F129" s="47"/>
      <c r="G129" s="47"/>
      <c r="H129" s="47"/>
      <c r="I129" s="47"/>
      <c r="J129" s="47"/>
      <c r="K129" s="47"/>
      <c r="L129" s="47"/>
      <c r="M129" s="47"/>
      <c r="N129" s="47"/>
      <c r="O129" s="47"/>
      <c r="P129" s="47"/>
      <c r="Q129" s="47"/>
      <c r="R129" s="47"/>
      <c r="S129" s="47"/>
      <c r="T129" s="47"/>
      <c r="U129" s="47" t="n">
        <f aca="false">+D129</f>
        <v>-11535.3775785357</v>
      </c>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c r="AW129" s="47"/>
      <c r="AX129" s="47"/>
      <c r="AY129" s="47"/>
      <c r="AZ129" s="47"/>
      <c r="BA129" s="47"/>
      <c r="BB129" s="47"/>
      <c r="BC129" s="47"/>
      <c r="BD129" s="47"/>
      <c r="BE129" s="47"/>
      <c r="BF129" s="47"/>
      <c r="BG129" s="47"/>
      <c r="BH129" s="47"/>
      <c r="BI129" s="47"/>
    </row>
    <row r="130" customFormat="false" ht="23.25" hidden="false" customHeight="false" outlineLevel="0" collapsed="false">
      <c r="A130" s="92" t="str">
        <f aca="false">Base!A130</f>
        <v>Control variables: Optimized for 2015 and beyond.</v>
      </c>
      <c r="B130" s="53"/>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c r="AW130" s="47"/>
      <c r="AX130" s="47"/>
      <c r="AY130" s="47"/>
      <c r="AZ130" s="47"/>
      <c r="BA130" s="47"/>
      <c r="BB130" s="47"/>
      <c r="BC130" s="47"/>
      <c r="BD130" s="47"/>
      <c r="BE130" s="47"/>
      <c r="BF130" s="47"/>
      <c r="BG130" s="47"/>
      <c r="BH130" s="47"/>
      <c r="BI130" s="47"/>
    </row>
    <row r="131" s="100" customFormat="true" ht="21.6" hidden="false" customHeight="true" outlineLevel="0" collapsed="false">
      <c r="A131" s="100" t="str">
        <f aca="false">Base!A131</f>
        <v>Savings Rate (fraction of gross output)</v>
      </c>
      <c r="B131" s="98" t="n">
        <v>0.2554073385</v>
      </c>
      <c r="C131" s="98" t="n">
        <v>0.2536207207</v>
      </c>
      <c r="D131" s="98" t="n">
        <v>0.252382333</v>
      </c>
      <c r="E131" s="98" t="n">
        <v>0.2514570923</v>
      </c>
      <c r="F131" s="98" t="n">
        <v>0.2508192158</v>
      </c>
      <c r="G131" s="98" t="n">
        <v>0.2504439767</v>
      </c>
      <c r="H131" s="98" t="n">
        <v>0.2503081269</v>
      </c>
      <c r="I131" s="98" t="n">
        <v>0.2503897966</v>
      </c>
      <c r="J131" s="98" t="n">
        <v>0.2506681246</v>
      </c>
      <c r="K131" s="98" t="n">
        <v>0.2511226823</v>
      </c>
      <c r="L131" s="98" t="n">
        <v>0.2517326581</v>
      </c>
      <c r="M131" s="98" t="n">
        <v>0.252475706</v>
      </c>
      <c r="N131" s="98" t="n">
        <v>0.2533262804</v>
      </c>
      <c r="O131" s="98" t="n">
        <v>0.2542531495</v>
      </c>
      <c r="P131" s="98" t="n">
        <v>0.2552155869</v>
      </c>
      <c r="Q131" s="98" t="n">
        <v>0.2561574253</v>
      </c>
      <c r="R131" s="98" t="n">
        <v>0.256997646</v>
      </c>
      <c r="S131" s="98" t="n">
        <v>0.2576153238</v>
      </c>
      <c r="T131" s="98" t="n">
        <v>0.2578252672</v>
      </c>
      <c r="U131" s="98" t="n">
        <v>0.2576938235</v>
      </c>
      <c r="V131" s="98" t="n">
        <v>0.2585056658</v>
      </c>
      <c r="W131" s="98" t="n">
        <v>0.2593528294</v>
      </c>
      <c r="X131" s="98" t="n">
        <v>0.2602481765</v>
      </c>
      <c r="Y131" s="98" t="n">
        <v>0.2612111114</v>
      </c>
      <c r="Z131" s="98" t="n">
        <v>0.2622731538</v>
      </c>
      <c r="AA131" s="98" t="n">
        <v>0.2634856506</v>
      </c>
      <c r="AB131" s="98" t="n">
        <v>0.2649310695</v>
      </c>
      <c r="AC131" s="98" t="n">
        <v>0.2667397966</v>
      </c>
      <c r="AD131" s="98" t="n">
        <v>0.2691149079</v>
      </c>
      <c r="AE131" s="98" t="n">
        <v>0.2673123958</v>
      </c>
      <c r="AF131" s="98" t="n">
        <v>0.2679095788</v>
      </c>
      <c r="AG131" s="98" t="n">
        <v>0.2685167386</v>
      </c>
      <c r="AH131" s="98" t="n">
        <v>0.2691289057</v>
      </c>
      <c r="AI131" s="98" t="n">
        <v>0.2697414942</v>
      </c>
      <c r="AJ131" s="98" t="n">
        <v>0.2703505972</v>
      </c>
      <c r="AK131" s="98" t="n">
        <v>0.2709530615</v>
      </c>
      <c r="AL131" s="98" t="n">
        <v>0.2715464082</v>
      </c>
      <c r="AM131" s="98" t="n">
        <v>0.2721286364</v>
      </c>
      <c r="AN131" s="98" t="n">
        <v>0.2726979204</v>
      </c>
      <c r="AO131" s="98" t="n">
        <v>0.2732521878</v>
      </c>
      <c r="AP131" s="98" t="n">
        <v>0.27378854</v>
      </c>
      <c r="AQ131" s="98" t="n">
        <v>0.2743024457</v>
      </c>
      <c r="AR131" s="98" t="n">
        <v>0.2747866018</v>
      </c>
      <c r="AS131" s="98" t="n">
        <v>0.2752292928</v>
      </c>
      <c r="AT131" s="98" t="n">
        <v>0.2756119929</v>
      </c>
      <c r="AU131" s="98" t="n">
        <v>0.2759058311</v>
      </c>
      <c r="AV131" s="98" t="n">
        <v>0.2760663171</v>
      </c>
      <c r="AW131" s="98" t="n">
        <v>0.2760254029</v>
      </c>
      <c r="AX131" s="98" t="n">
        <v>0.2756794348</v>
      </c>
      <c r="AY131" s="98" t="n">
        <v>0.2748705508</v>
      </c>
      <c r="AZ131" s="98" t="n">
        <v>0.2582781457</v>
      </c>
      <c r="BA131" s="98" t="n">
        <v>0.2582781457</v>
      </c>
      <c r="BB131" s="98" t="n">
        <v>0.2582781457</v>
      </c>
      <c r="BC131" s="98" t="n">
        <v>0.2582781457</v>
      </c>
      <c r="BD131" s="98" t="n">
        <v>0.2582781457</v>
      </c>
      <c r="BE131" s="98" t="n">
        <v>0.2582781457</v>
      </c>
      <c r="BF131" s="98" t="n">
        <v>0.2582781457</v>
      </c>
      <c r="BG131" s="98" t="n">
        <v>0.2582781457</v>
      </c>
      <c r="BH131" s="98" t="n">
        <v>0.2582781457</v>
      </c>
      <c r="BI131" s="98" t="n">
        <v>0.2582781457</v>
      </c>
      <c r="BJ131" s="99"/>
      <c r="BK131" s="99"/>
      <c r="BL131" s="99"/>
      <c r="BM131" s="99"/>
      <c r="BN131" s="99"/>
      <c r="BO131" s="99"/>
      <c r="BP131" s="99"/>
      <c r="BQ131" s="99"/>
      <c r="BR131" s="99"/>
      <c r="BS131" s="99"/>
      <c r="BT131" s="99"/>
      <c r="BU131" s="99"/>
      <c r="BV131" s="99"/>
      <c r="BW131" s="99"/>
      <c r="BX131" s="99"/>
      <c r="BY131" s="99"/>
      <c r="BZ131" s="99"/>
      <c r="CA131" s="99"/>
      <c r="CB131" s="99"/>
      <c r="CC131" s="99"/>
      <c r="CD131" s="99"/>
      <c r="CE131" s="99"/>
      <c r="CF131" s="99"/>
      <c r="CG131" s="99"/>
      <c r="CH131" s="99"/>
      <c r="CI131" s="99"/>
      <c r="CJ131" s="99"/>
      <c r="CK131" s="99"/>
      <c r="CL131" s="99"/>
      <c r="CM131" s="99"/>
      <c r="CN131" s="99"/>
      <c r="CO131" s="99"/>
      <c r="CP131" s="99"/>
      <c r="CQ131" s="99"/>
      <c r="CR131" s="99"/>
      <c r="CS131" s="99"/>
      <c r="CT131" s="99"/>
      <c r="CU131" s="99"/>
      <c r="CV131" s="99"/>
      <c r="CW131" s="99"/>
      <c r="CX131" s="99"/>
      <c r="CY131" s="99"/>
      <c r="CZ131" s="99"/>
      <c r="DA131" s="99"/>
      <c r="DB131" s="99"/>
      <c r="DC131" s="99"/>
      <c r="DD131" s="99"/>
      <c r="DE131" s="99"/>
      <c r="DF131" s="99"/>
      <c r="DG131" s="99"/>
      <c r="DH131" s="99"/>
      <c r="DI131" s="99"/>
      <c r="DJ131" s="99"/>
      <c r="DK131" s="99"/>
      <c r="DL131" s="99"/>
      <c r="DM131" s="99"/>
      <c r="DN131" s="99"/>
      <c r="DO131" s="99"/>
      <c r="DP131" s="99"/>
      <c r="DQ131" s="99"/>
      <c r="DR131" s="99"/>
      <c r="DS131" s="99"/>
      <c r="DT131" s="99"/>
    </row>
    <row r="132" s="100" customFormat="true" ht="25.15" hidden="false" customHeight="true" outlineLevel="0" collapsed="false">
      <c r="A132" s="96" t="str">
        <f aca="false">Base!A132</f>
        <v>Carbon price (per t CO2)</v>
      </c>
      <c r="B132" s="98" t="n">
        <v>0.9999850851</v>
      </c>
      <c r="C132" s="98" t="n">
        <v>20.659458935</v>
      </c>
      <c r="D132" s="98" t="n">
        <v>25.0153286325</v>
      </c>
      <c r="E132" s="98" t="n">
        <v>30.067994752</v>
      </c>
      <c r="F132" s="98" t="n">
        <v>35.8535653701</v>
      </c>
      <c r="G132" s="98" t="n">
        <v>42.4042989409</v>
      </c>
      <c r="H132" s="98" t="n">
        <v>49.7475151739</v>
      </c>
      <c r="I132" s="98" t="n">
        <v>57.9045590942</v>
      </c>
      <c r="J132" s="98" t="n">
        <v>66.8898391787</v>
      </c>
      <c r="K132" s="98" t="n">
        <v>76.7099805321</v>
      </c>
      <c r="L132" s="98" t="n">
        <v>87.3631422272</v>
      </c>
      <c r="M132" s="98" t="n">
        <v>98.8385430007</v>
      </c>
      <c r="N132" s="98" t="n">
        <v>111.1162338041</v>
      </c>
      <c r="O132" s="98" t="n">
        <v>124.167153893</v>
      </c>
      <c r="P132" s="98" t="n">
        <v>137.9535005735</v>
      </c>
      <c r="Q132" s="98" t="n">
        <v>152.429475175</v>
      </c>
      <c r="R132" s="98" t="n">
        <v>167.5424717159</v>
      </c>
      <c r="S132" s="98" t="n">
        <v>183.2348374093</v>
      </c>
      <c r="T132" s="98" t="n">
        <v>199.4463691592</v>
      </c>
      <c r="U132" s="98" t="n">
        <v>212.6405764055</v>
      </c>
      <c r="V132" s="98" t="n">
        <v>207.3245619954</v>
      </c>
      <c r="W132" s="98" t="n">
        <v>202.1414479455</v>
      </c>
      <c r="X132" s="98" t="n">
        <v>197.0879117468</v>
      </c>
      <c r="Y132" s="98" t="n">
        <v>192.1607139532</v>
      </c>
      <c r="Z132" s="98" t="n">
        <v>187.3566961043</v>
      </c>
      <c r="AA132" s="98" t="n">
        <v>182.6727787017</v>
      </c>
      <c r="AB132" s="98" t="n">
        <v>178.1059592342</v>
      </c>
      <c r="AC132" s="98" t="n">
        <v>173.6533102533</v>
      </c>
      <c r="AD132" s="98" t="n">
        <v>169.311977497</v>
      </c>
      <c r="AE132" s="98" t="n">
        <v>229.2020727148</v>
      </c>
      <c r="AF132" s="98" t="n">
        <v>223.472020897</v>
      </c>
      <c r="AG132" s="98" t="n">
        <v>217.8852203745</v>
      </c>
      <c r="AH132" s="98" t="n">
        <v>212.4380898652</v>
      </c>
      <c r="AI132" s="98" t="n">
        <v>207.1271376185</v>
      </c>
      <c r="AJ132" s="98" t="n">
        <v>201.9489591781</v>
      </c>
      <c r="AK132" s="98" t="n">
        <v>196.9002351986</v>
      </c>
      <c r="AL132" s="98" t="n">
        <v>191.9777293187</v>
      </c>
      <c r="AM132" s="98" t="n">
        <v>187.1782860857</v>
      </c>
      <c r="AN132" s="98" t="n">
        <v>182.4988289336</v>
      </c>
      <c r="AO132" s="98" t="n">
        <v>177.9363582102</v>
      </c>
      <c r="AP132" s="98" t="n">
        <v>173.487949255</v>
      </c>
      <c r="AQ132" s="98" t="n">
        <v>169.1507505236</v>
      </c>
      <c r="AR132" s="98" t="n">
        <v>164.9219817605</v>
      </c>
      <c r="AS132" s="98" t="n">
        <v>160.7989322165</v>
      </c>
      <c r="AT132" s="98" t="n">
        <v>156.7789589111</v>
      </c>
      <c r="AU132" s="98" t="n">
        <v>152.8594849383</v>
      </c>
      <c r="AV132" s="98" t="n">
        <v>149.0379978148</v>
      </c>
      <c r="AW132" s="98" t="n">
        <v>145.3120478695</v>
      </c>
      <c r="AX132" s="98" t="n">
        <v>141.6792466727</v>
      </c>
      <c r="AY132" s="98" t="n">
        <v>138.1372655059</v>
      </c>
      <c r="AZ132" s="98" t="n">
        <v>134.6838338683</v>
      </c>
      <c r="BA132" s="98" t="n">
        <v>117.2372262101</v>
      </c>
      <c r="BB132" s="98" t="n">
        <v>101.2303871895</v>
      </c>
      <c r="BC132" s="98" t="n">
        <v>86.0289993725</v>
      </c>
      <c r="BD132" s="98" t="n">
        <v>70.6504490818</v>
      </c>
      <c r="BE132" s="98" t="n">
        <v>54.6115458671</v>
      </c>
      <c r="BF132" s="98" t="n">
        <v>38.1576847501</v>
      </c>
      <c r="BG132" s="98" t="n">
        <v>22.3061165918</v>
      </c>
      <c r="BH132" s="98" t="n">
        <v>8.7716597476</v>
      </c>
      <c r="BI132" s="98" t="n">
        <v>0.0194012972</v>
      </c>
      <c r="BJ132" s="99" t="n">
        <v>141.8143</v>
      </c>
      <c r="BK132" s="99" t="n">
        <v>141.8143</v>
      </c>
      <c r="BL132" s="99" t="n">
        <v>141.8143</v>
      </c>
      <c r="BM132" s="99" t="n">
        <v>141.8143</v>
      </c>
      <c r="BN132" s="99" t="n">
        <v>141.8143</v>
      </c>
      <c r="BO132" s="99" t="n">
        <v>141.8143</v>
      </c>
      <c r="BP132" s="99"/>
      <c r="BQ132" s="99"/>
      <c r="BR132" s="99"/>
      <c r="BS132" s="99"/>
      <c r="BT132" s="99"/>
      <c r="BU132" s="99"/>
      <c r="BV132" s="99"/>
      <c r="BW132" s="99"/>
      <c r="BX132" s="99"/>
      <c r="BY132" s="99"/>
      <c r="BZ132" s="99"/>
      <c r="CA132" s="99"/>
      <c r="CB132" s="99"/>
      <c r="CC132" s="99"/>
      <c r="CD132" s="99"/>
      <c r="CE132" s="99"/>
      <c r="CF132" s="99"/>
      <c r="CG132" s="99"/>
      <c r="CH132" s="99"/>
      <c r="CI132" s="99"/>
      <c r="CJ132" s="99"/>
      <c r="CK132" s="99"/>
      <c r="CL132" s="99"/>
      <c r="CM132" s="99"/>
      <c r="CN132" s="99"/>
      <c r="CO132" s="99"/>
      <c r="CP132" s="99"/>
      <c r="CQ132" s="99"/>
      <c r="CR132" s="99"/>
      <c r="CS132" s="99"/>
      <c r="CT132" s="99"/>
      <c r="CU132" s="99"/>
      <c r="CV132" s="99"/>
      <c r="CW132" s="99"/>
      <c r="CX132" s="99"/>
      <c r="CY132" s="99"/>
      <c r="CZ132" s="99"/>
      <c r="DA132" s="99"/>
      <c r="DB132" s="99"/>
      <c r="DC132" s="99"/>
      <c r="DD132" s="99"/>
      <c r="DE132" s="99"/>
      <c r="DF132" s="99"/>
      <c r="DG132" s="99"/>
      <c r="DH132" s="99"/>
      <c r="DI132" s="99"/>
      <c r="DJ132" s="99"/>
      <c r="DK132" s="99"/>
      <c r="DL132" s="99"/>
      <c r="DM132" s="99"/>
      <c r="DN132" s="99"/>
      <c r="DO132" s="99"/>
      <c r="DP132" s="99"/>
      <c r="DQ132" s="99"/>
      <c r="DR132" s="99"/>
      <c r="DS132" s="99"/>
      <c r="DT132" s="99"/>
    </row>
    <row r="133" s="47" customFormat="true" ht="16.5" hidden="false" customHeight="false" outlineLevel="0" collapsed="false">
      <c r="A133" s="47" t="str">
        <f aca="false">Base!A133</f>
        <v>Carbon price (per ton CO2 plus Hotelling rent)</v>
      </c>
      <c r="B133" s="53" t="n">
        <f aca="false">+MIN(B132,B34)</f>
        <v>0.9999850851</v>
      </c>
      <c r="C133" s="53" t="n">
        <f aca="false">+MIN(C132,C34)</f>
        <v>20.659458935</v>
      </c>
      <c r="D133" s="53" t="n">
        <f aca="false">+MIN(D132,D34)</f>
        <v>25.0153286325</v>
      </c>
      <c r="E133" s="53" t="n">
        <f aca="false">+MIN(E132,E34)</f>
        <v>30.067994752</v>
      </c>
      <c r="F133" s="53" t="n">
        <f aca="false">+MIN(F132,F34)</f>
        <v>35.8535653701</v>
      </c>
      <c r="G133" s="53" t="n">
        <f aca="false">+MIN(G132,G34)</f>
        <v>42.4042989409</v>
      </c>
      <c r="H133" s="53" t="n">
        <f aca="false">+MIN(H132,H34)</f>
        <v>49.7475151739</v>
      </c>
      <c r="I133" s="53" t="n">
        <f aca="false">+MIN(I132,I34)</f>
        <v>57.9045590942</v>
      </c>
      <c r="J133" s="53" t="n">
        <f aca="false">+MIN(J132,J34)</f>
        <v>66.8898391787</v>
      </c>
      <c r="K133" s="53" t="n">
        <f aca="false">+MIN(K132,K34)</f>
        <v>76.7099805321</v>
      </c>
      <c r="L133" s="53" t="n">
        <f aca="false">+MIN(L132,L34)</f>
        <v>87.3631422272</v>
      </c>
      <c r="M133" s="53" t="n">
        <f aca="false">+MIN(M132,M34)</f>
        <v>98.8385430007</v>
      </c>
      <c r="N133" s="53" t="n">
        <f aca="false">+MIN(N132,N34)</f>
        <v>111.1162338041</v>
      </c>
      <c r="O133" s="53" t="n">
        <f aca="false">+MIN(O132,O34)</f>
        <v>124.167153893</v>
      </c>
      <c r="P133" s="53" t="n">
        <f aca="false">+MIN(P132,P34)</f>
        <v>137.9535005735</v>
      </c>
      <c r="Q133" s="53" t="n">
        <f aca="false">+MIN(Q132,Q34)</f>
        <v>152.429475175</v>
      </c>
      <c r="R133" s="53" t="n">
        <f aca="false">+MIN(R132,R34)</f>
        <v>167.5424717159</v>
      </c>
      <c r="S133" s="53" t="n">
        <f aca="false">+MIN(S132,S34)</f>
        <v>183.2348374093</v>
      </c>
      <c r="T133" s="53" t="n">
        <f aca="false">+MIN(T132,T34)</f>
        <v>199.4463691592</v>
      </c>
      <c r="U133" s="53" t="n">
        <f aca="false">+MIN(U132,U34)</f>
        <v>212.6405764055</v>
      </c>
      <c r="V133" s="53" t="n">
        <f aca="false">+MIN(V132,V34)</f>
        <v>207.32456199537</v>
      </c>
      <c r="W133" s="53" t="n">
        <f aca="false">+MIN(W132,W34)</f>
        <v>202.141447945486</v>
      </c>
      <c r="X133" s="53" t="n">
        <f aca="false">+MIN(X132,X34)</f>
        <v>197.0879117468</v>
      </c>
      <c r="Y133" s="53" t="n">
        <f aca="false">+MIN(Y132,Y34)</f>
        <v>192.160713953178</v>
      </c>
      <c r="Z133" s="53" t="n">
        <f aca="false">+MIN(Z132,Z34)</f>
        <v>187.3566961043</v>
      </c>
      <c r="AA133" s="53" t="n">
        <f aca="false">+MIN(AA132,AA34)</f>
        <v>182.6727787017</v>
      </c>
      <c r="AB133" s="53" t="n">
        <f aca="false">+MIN(AB132,AB34)</f>
        <v>178.105959234196</v>
      </c>
      <c r="AC133" s="53" t="n">
        <f aca="false">+MIN(AC132,AC34)</f>
        <v>173.6533102533</v>
      </c>
      <c r="AD133" s="53" t="n">
        <f aca="false">+MIN(AD132,AD34)</f>
        <v>169.311977497</v>
      </c>
      <c r="AE133" s="53" t="n">
        <f aca="false">+MIN(AE132,AE34)</f>
        <v>165.079178059582</v>
      </c>
      <c r="AF133" s="53" t="n">
        <f aca="false">+MIN(AF132,AF34)</f>
        <v>160.952198608093</v>
      </c>
      <c r="AG133" s="53" t="n">
        <f aca="false">+MIN(AG132,AG34)</f>
        <v>156.928393642891</v>
      </c>
      <c r="AH133" s="53" t="n">
        <f aca="false">+MIN(AH132,AH34)</f>
        <v>153.005183801818</v>
      </c>
      <c r="AI133" s="53" t="n">
        <f aca="false">+MIN(AI132,AI34)</f>
        <v>149.180054206773</v>
      </c>
      <c r="AJ133" s="53" t="n">
        <f aca="false">+MIN(AJ132,AJ34)</f>
        <v>145.450552851603</v>
      </c>
      <c r="AK133" s="53" t="n">
        <f aca="false">+MIN(AK132,AK34)</f>
        <v>141.814289030313</v>
      </c>
      <c r="AL133" s="53" t="n">
        <f aca="false">+MIN(AL132,AL34)</f>
        <v>138.268931804556</v>
      </c>
      <c r="AM133" s="53" t="n">
        <f aca="false">+MIN(AM132,AM34)</f>
        <v>134.812208509442</v>
      </c>
      <c r="AN133" s="53" t="n">
        <f aca="false">+MIN(AN132,AN34)</f>
        <v>131.441903296706</v>
      </c>
      <c r="AO133" s="53" t="n">
        <f aca="false">+MIN(AO132,AO34)</f>
        <v>128.155855714288</v>
      </c>
      <c r="AP133" s="53" t="n">
        <f aca="false">+MIN(AP132,AP34)</f>
        <v>124.951959321431</v>
      </c>
      <c r="AQ133" s="53" t="n">
        <f aca="false">+MIN(AQ132,AQ34)</f>
        <v>121.828160338395</v>
      </c>
      <c r="AR133" s="53" t="n">
        <f aca="false">+MIN(AR132,AR34)</f>
        <v>118.782456329935</v>
      </c>
      <c r="AS133" s="53" t="n">
        <f aca="false">+MIN(AS132,AS34)</f>
        <v>115.812894921687</v>
      </c>
      <c r="AT133" s="53" t="n">
        <f aca="false">+MIN(AT132,AT34)</f>
        <v>112.917572548645</v>
      </c>
      <c r="AU133" s="53" t="n">
        <f aca="false">+MIN(AU132,AU34)</f>
        <v>110.094633234928</v>
      </c>
      <c r="AV133" s="53" t="n">
        <f aca="false">+MIN(AV132,AV34)</f>
        <v>107.342267404055</v>
      </c>
      <c r="AW133" s="53" t="n">
        <f aca="false">+MIN(AW132,AW34)</f>
        <v>104.658710718954</v>
      </c>
      <c r="AX133" s="53" t="n">
        <f aca="false">+MIN(AX132,AX34)</f>
        <v>102.04224295098</v>
      </c>
      <c r="AY133" s="53" t="n">
        <f aca="false">+MIN(AY132,AY34)</f>
        <v>99.4911868772055</v>
      </c>
      <c r="AZ133" s="53" t="n">
        <f aca="false">+MIN(AZ132,AZ34)</f>
        <v>97.0039072052753</v>
      </c>
      <c r="BA133" s="53" t="n">
        <f aca="false">+MIN(BA132,BA34)</f>
        <v>94.5788095251435</v>
      </c>
      <c r="BB133" s="53" t="n">
        <f aca="false">+MIN(BB132,BB34)</f>
        <v>92.2143392870149</v>
      </c>
      <c r="BC133" s="53" t="n">
        <f aca="false">+MIN(BC132,BC34)</f>
        <v>86.0289993725</v>
      </c>
      <c r="BD133" s="53" t="n">
        <f aca="false">+MIN(BD132,BD34)</f>
        <v>70.6504490818</v>
      </c>
      <c r="BE133" s="53" t="n">
        <f aca="false">+MIN(BE132,BE34)</f>
        <v>54.6115458671</v>
      </c>
      <c r="BF133" s="53" t="n">
        <f aca="false">+MIN(BF132,BF34)</f>
        <v>38.1576847501</v>
      </c>
      <c r="BG133" s="53" t="n">
        <f aca="false">+MIN(BG132,BG34)</f>
        <v>22.3061165918</v>
      </c>
      <c r="BH133" s="53" t="n">
        <f aca="false">+MIN(BH132,BH34)</f>
        <v>8.7716597476</v>
      </c>
      <c r="BI133" s="53" t="n">
        <f aca="false">+MIN(BI132,BI34)</f>
        <v>0.0194012972</v>
      </c>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53"/>
      <c r="CH133" s="53"/>
      <c r="CI133" s="53"/>
      <c r="CJ133" s="53"/>
      <c r="CK133" s="53"/>
      <c r="CL133" s="53"/>
      <c r="CM133" s="53"/>
      <c r="CN133" s="53"/>
      <c r="CO133" s="53"/>
      <c r="CP133" s="53"/>
      <c r="CQ133" s="53"/>
      <c r="CR133" s="53"/>
      <c r="CS133" s="53"/>
      <c r="CT133" s="53"/>
      <c r="CU133" s="53"/>
      <c r="CV133" s="53"/>
      <c r="CW133" s="53"/>
      <c r="CX133" s="53"/>
      <c r="CY133" s="53"/>
      <c r="CZ133" s="53"/>
      <c r="DA133" s="53"/>
      <c r="DB133" s="53"/>
      <c r="DC133" s="53"/>
      <c r="DD133" s="53"/>
      <c r="DE133" s="53"/>
      <c r="DF133" s="53"/>
      <c r="DG133" s="53"/>
      <c r="DH133" s="53"/>
      <c r="DI133" s="53"/>
      <c r="DJ133" s="53"/>
      <c r="DK133" s="53"/>
      <c r="DL133" s="53"/>
      <c r="DM133" s="53"/>
      <c r="DN133" s="53"/>
      <c r="DO133" s="53"/>
      <c r="DP133" s="53"/>
      <c r="DQ133" s="53"/>
      <c r="DR133" s="53"/>
      <c r="DS133" s="53"/>
      <c r="DT133" s="53"/>
    </row>
    <row r="134" s="47" customFormat="true" ht="16.5" hidden="false" customHeight="false" outlineLevel="0" collapsed="false">
      <c r="A134" s="49" t="str">
        <f aca="false">Base!A134</f>
        <v>    Carbon price [per t C]</v>
      </c>
      <c r="B134" s="53" t="n">
        <f aca="false">+B132*3.666</f>
        <v>3.6659453219766</v>
      </c>
      <c r="C134" s="53" t="n">
        <f aca="false">+C132*3.666</f>
        <v>75.73757645571</v>
      </c>
      <c r="D134" s="53" t="n">
        <f aca="false">+D132*3.666</f>
        <v>91.706194766745</v>
      </c>
      <c r="E134" s="53" t="n">
        <f aca="false">+E132*3.666</f>
        <v>110.229268760832</v>
      </c>
      <c r="F134" s="53" t="n">
        <f aca="false">+F132*3.666</f>
        <v>131.439170646787</v>
      </c>
      <c r="G134" s="53" t="n">
        <f aca="false">+G132*3.666</f>
        <v>155.454159917339</v>
      </c>
      <c r="H134" s="53" t="n">
        <f aca="false">+H132*3.666</f>
        <v>182.374390627517</v>
      </c>
      <c r="I134" s="53" t="n">
        <f aca="false">+I132*3.666</f>
        <v>212.278113639337</v>
      </c>
      <c r="J134" s="53" t="n">
        <f aca="false">+J132*3.666</f>
        <v>245.218150429114</v>
      </c>
      <c r="K134" s="53" t="n">
        <f aca="false">+K132*3.666</f>
        <v>281.218788630679</v>
      </c>
      <c r="L134" s="53" t="n">
        <f aca="false">+L132*3.666</f>
        <v>320.273279404915</v>
      </c>
      <c r="M134" s="53" t="n">
        <f aca="false">+M132*3.666</f>
        <v>362.342098640566</v>
      </c>
      <c r="N134" s="53" t="n">
        <f aca="false">+N132*3.666</f>
        <v>407.352113125831</v>
      </c>
      <c r="O134" s="53" t="n">
        <f aca="false">+O132*3.666</f>
        <v>455.196786171738</v>
      </c>
      <c r="P134" s="53" t="n">
        <f aca="false">+P132*3.666</f>
        <v>505.737533102451</v>
      </c>
      <c r="Q134" s="53" t="n">
        <f aca="false">+Q132*3.666</f>
        <v>558.80645599155</v>
      </c>
      <c r="R134" s="53" t="n">
        <f aca="false">+R132*3.666</f>
        <v>614.210701310489</v>
      </c>
      <c r="S134" s="53" t="n">
        <f aca="false">+S132*3.666</f>
        <v>671.738913942494</v>
      </c>
      <c r="T134" s="53" t="n">
        <f aca="false">+T132*3.666</f>
        <v>731.170389337627</v>
      </c>
      <c r="U134" s="53" t="n">
        <f aca="false">+U132*3.666</f>
        <v>779.540353102563</v>
      </c>
      <c r="V134" s="53" t="n">
        <f aca="false">+V132*3.666</f>
        <v>760.051844275136</v>
      </c>
      <c r="W134" s="53" t="n">
        <f aca="false">+W132*3.666</f>
        <v>741.050548168203</v>
      </c>
      <c r="X134" s="53" t="n">
        <f aca="false">+X132*3.666</f>
        <v>722.524284463769</v>
      </c>
      <c r="Y134" s="53" t="n">
        <f aca="false">+Y132*3.666</f>
        <v>704.461177352431</v>
      </c>
      <c r="Z134" s="53" t="n">
        <f aca="false">+Z132*3.666</f>
        <v>686.849647918364</v>
      </c>
      <c r="AA134" s="53" t="n">
        <f aca="false">+AA132*3.666</f>
        <v>669.678406720432</v>
      </c>
      <c r="AB134" s="53" t="n">
        <f aca="false">+AB132*3.666</f>
        <v>652.936446552577</v>
      </c>
      <c r="AC134" s="53" t="n">
        <f aca="false">+AC132*3.666</f>
        <v>636.613035388598</v>
      </c>
      <c r="AD134" s="53" t="n">
        <f aca="false">+AD132*3.666</f>
        <v>620.697709504002</v>
      </c>
      <c r="AE134" s="53" t="n">
        <f aca="false">+AE132*3.666</f>
        <v>840.254798572457</v>
      </c>
      <c r="AF134" s="53" t="n">
        <f aca="false">+AF132*3.666</f>
        <v>819.248428608402</v>
      </c>
      <c r="AG134" s="53" t="n">
        <f aca="false">+AG132*3.666</f>
        <v>798.767217892917</v>
      </c>
      <c r="AH134" s="53" t="n">
        <f aca="false">+AH132*3.666</f>
        <v>778.798037445823</v>
      </c>
      <c r="AI134" s="53" t="n">
        <f aca="false">+AI132*3.666</f>
        <v>759.328086509421</v>
      </c>
      <c r="AJ134" s="53" t="n">
        <f aca="false">+AJ132*3.666</f>
        <v>740.344884346915</v>
      </c>
      <c r="AK134" s="53" t="n">
        <f aca="false">+AK132*3.666</f>
        <v>721.836262238068</v>
      </c>
      <c r="AL134" s="53" t="n">
        <f aca="false">+AL132*3.666</f>
        <v>703.790355682354</v>
      </c>
      <c r="AM134" s="53" t="n">
        <f aca="false">+AM132*3.666</f>
        <v>686.195596790176</v>
      </c>
      <c r="AN134" s="53" t="n">
        <f aca="false">+AN132*3.666</f>
        <v>669.040706870578</v>
      </c>
      <c r="AO134" s="53" t="n">
        <f aca="false">+AO132*3.666</f>
        <v>652.314689198593</v>
      </c>
      <c r="AP134" s="53" t="n">
        <f aca="false">+AP132*3.666</f>
        <v>636.00682196883</v>
      </c>
      <c r="AQ134" s="53" t="n">
        <f aca="false">+AQ132*3.666</f>
        <v>620.106651419518</v>
      </c>
      <c r="AR134" s="53" t="n">
        <f aca="false">+AR132*3.666</f>
        <v>604.603985133993</v>
      </c>
      <c r="AS134" s="53" t="n">
        <f aca="false">+AS132*3.666</f>
        <v>589.488885505689</v>
      </c>
      <c r="AT134" s="53" t="n">
        <f aca="false">+AT132*3.666</f>
        <v>574.751663368093</v>
      </c>
      <c r="AU134" s="53" t="n">
        <f aca="false">+AU132*3.666</f>
        <v>560.382871783808</v>
      </c>
      <c r="AV134" s="53" t="n">
        <f aca="false">+AV132*3.666</f>
        <v>546.373299989057</v>
      </c>
      <c r="AW134" s="53" t="n">
        <f aca="false">+AW132*3.666</f>
        <v>532.713967489587</v>
      </c>
      <c r="AX134" s="53" t="n">
        <f aca="false">+AX132*3.666</f>
        <v>519.396118302118</v>
      </c>
      <c r="AY134" s="53" t="n">
        <f aca="false">+AY132*3.666</f>
        <v>506.411215344629</v>
      </c>
      <c r="AZ134" s="53" t="n">
        <f aca="false">+AZ132*3.666</f>
        <v>493.750934961188</v>
      </c>
      <c r="BA134" s="53" t="n">
        <f aca="false">+BA132*3.666</f>
        <v>429.791671286227</v>
      </c>
      <c r="BB134" s="53" t="n">
        <f aca="false">+BB132*3.666</f>
        <v>371.110599436707</v>
      </c>
      <c r="BC134" s="53" t="n">
        <f aca="false">+BC132*3.666</f>
        <v>315.382311699585</v>
      </c>
      <c r="BD134" s="53" t="n">
        <f aca="false">+BD132*3.666</f>
        <v>259.004546333879</v>
      </c>
      <c r="BE134" s="53" t="n">
        <f aca="false">+BE132*3.666</f>
        <v>200.205927148789</v>
      </c>
      <c r="BF134" s="53" t="n">
        <f aca="false">+BF132*3.666</f>
        <v>139.886072293867</v>
      </c>
      <c r="BG134" s="53" t="n">
        <f aca="false">+BG132*3.666</f>
        <v>81.7742234255388</v>
      </c>
      <c r="BH134" s="53" t="n">
        <f aca="false">+BH132*3.666</f>
        <v>32.1569046347016</v>
      </c>
      <c r="BI134" s="53" t="n">
        <f aca="false">+BI132*3.666</f>
        <v>0.0711251555352</v>
      </c>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53"/>
      <c r="CH134" s="53"/>
      <c r="CI134" s="53"/>
      <c r="CJ134" s="53"/>
      <c r="CK134" s="53"/>
      <c r="CL134" s="53"/>
      <c r="CM134" s="53"/>
      <c r="CN134" s="53"/>
      <c r="CO134" s="53"/>
      <c r="CP134" s="53"/>
      <c r="CQ134" s="53"/>
      <c r="CR134" s="53"/>
      <c r="CS134" s="53"/>
      <c r="CT134" s="53"/>
      <c r="CU134" s="53"/>
      <c r="CV134" s="53"/>
      <c r="CW134" s="53"/>
      <c r="CX134" s="53"/>
      <c r="CY134" s="53"/>
      <c r="CZ134" s="53"/>
      <c r="DA134" s="53"/>
      <c r="DB134" s="53"/>
      <c r="DC134" s="53"/>
      <c r="DD134" s="53"/>
      <c r="DE134" s="53"/>
      <c r="DF134" s="53"/>
      <c r="DG134" s="53"/>
      <c r="DH134" s="53"/>
      <c r="DI134" s="53"/>
      <c r="DJ134" s="53"/>
      <c r="DK134" s="53"/>
      <c r="DL134" s="53"/>
      <c r="DM134" s="53"/>
      <c r="DN134" s="53"/>
      <c r="DO134" s="53"/>
      <c r="DP134" s="53"/>
      <c r="DQ134" s="53"/>
      <c r="DR134" s="53"/>
      <c r="DS134" s="53"/>
      <c r="DT134" s="53"/>
    </row>
    <row r="135" s="103" customFormat="true" ht="18.75" hidden="false" customHeight="true" outlineLevel="0" collapsed="false">
      <c r="A135" s="100" t="str">
        <f aca="false">Base!A135</f>
        <v>Emissions control rate (total)</v>
      </c>
      <c r="B135" s="102" t="n">
        <v>0.038976</v>
      </c>
      <c r="C135" s="102" t="n">
        <v>0.2125842314</v>
      </c>
      <c r="D135" s="102" t="n">
        <v>0.2397723988</v>
      </c>
      <c r="E135" s="102" t="n">
        <v>0.2693367736</v>
      </c>
      <c r="F135" s="102" t="n">
        <v>0.3012063585</v>
      </c>
      <c r="G135" s="102" t="n">
        <v>0.3353205761</v>
      </c>
      <c r="H135" s="102" t="n">
        <v>0.3716232869</v>
      </c>
      <c r="I135" s="102" t="n">
        <v>0.410058255</v>
      </c>
      <c r="J135" s="102" t="n">
        <v>0.450565789</v>
      </c>
      <c r="K135" s="102" t="n">
        <v>0.4930803731</v>
      </c>
      <c r="L135" s="102" t="n">
        <v>0.5375291562</v>
      </c>
      <c r="M135" s="102" t="n">
        <v>0.5838311847</v>
      </c>
      <c r="N135" s="102" t="n">
        <v>0.6318972859</v>
      </c>
      <c r="O135" s="102" t="n">
        <v>0.6816305461</v>
      </c>
      <c r="P135" s="102" t="n">
        <v>0.7329273426</v>
      </c>
      <c r="Q135" s="102" t="n">
        <v>0.7856790149</v>
      </c>
      <c r="R135" s="102" t="n">
        <v>0.8397742798</v>
      </c>
      <c r="S135" s="102" t="n">
        <v>0.8951026735</v>
      </c>
      <c r="T135" s="102" t="n">
        <v>0.9515593788</v>
      </c>
      <c r="U135" s="102" t="n">
        <v>1</v>
      </c>
      <c r="V135" s="102" t="n">
        <v>1</v>
      </c>
      <c r="W135" s="102" t="n">
        <v>1</v>
      </c>
      <c r="X135" s="102" t="n">
        <v>1</v>
      </c>
      <c r="Y135" s="102" t="n">
        <v>1</v>
      </c>
      <c r="Z135" s="102" t="n">
        <v>1</v>
      </c>
      <c r="AA135" s="102" t="n">
        <v>1</v>
      </c>
      <c r="AB135" s="102" t="n">
        <v>1</v>
      </c>
      <c r="AC135" s="102" t="n">
        <v>1</v>
      </c>
      <c r="AD135" s="102" t="n">
        <v>1</v>
      </c>
      <c r="AE135" s="102" t="n">
        <v>1.2</v>
      </c>
      <c r="AF135" s="102" t="n">
        <v>1.2</v>
      </c>
      <c r="AG135" s="102" t="n">
        <v>1.2</v>
      </c>
      <c r="AH135" s="102" t="n">
        <v>1.2</v>
      </c>
      <c r="AI135" s="102" t="n">
        <v>1.2</v>
      </c>
      <c r="AJ135" s="102" t="n">
        <v>1.2</v>
      </c>
      <c r="AK135" s="102" t="n">
        <v>1.2</v>
      </c>
      <c r="AL135" s="102" t="n">
        <v>1.2</v>
      </c>
      <c r="AM135" s="102" t="n">
        <v>1.2</v>
      </c>
      <c r="AN135" s="102" t="n">
        <v>1.2</v>
      </c>
      <c r="AO135" s="102" t="n">
        <v>1.2</v>
      </c>
      <c r="AP135" s="102" t="n">
        <v>1.2</v>
      </c>
      <c r="AQ135" s="102" t="n">
        <v>1.2</v>
      </c>
      <c r="AR135" s="102" t="n">
        <v>1.2</v>
      </c>
      <c r="AS135" s="102" t="n">
        <v>1.2</v>
      </c>
      <c r="AT135" s="102" t="n">
        <v>1.2</v>
      </c>
      <c r="AU135" s="102" t="n">
        <v>1.2</v>
      </c>
      <c r="AV135" s="102" t="n">
        <v>1.2</v>
      </c>
      <c r="AW135" s="102" t="n">
        <v>1.2</v>
      </c>
      <c r="AX135" s="102" t="n">
        <v>1.2</v>
      </c>
      <c r="AY135" s="102" t="n">
        <v>1.2</v>
      </c>
      <c r="AZ135" s="102" t="n">
        <v>1.2</v>
      </c>
      <c r="BA135" s="102" t="n">
        <v>1.1267241587</v>
      </c>
      <c r="BB135" s="102" t="n">
        <v>1.0531904456</v>
      </c>
      <c r="BC135" s="102" t="n">
        <v>0.9757904286</v>
      </c>
      <c r="BD135" s="102" t="n">
        <v>0.8870507444</v>
      </c>
      <c r="BE135" s="102" t="n">
        <v>0.7797025958</v>
      </c>
      <c r="BF135" s="102" t="n">
        <v>0.6479420466</v>
      </c>
      <c r="BG135" s="102" t="n">
        <v>0.4876547529</v>
      </c>
      <c r="BH135" s="102" t="n">
        <v>0.2944631151</v>
      </c>
      <c r="BI135" s="102" t="n">
        <v>0.01</v>
      </c>
      <c r="BJ135" s="47"/>
      <c r="BK135" s="47"/>
      <c r="BL135" s="47"/>
      <c r="BM135" s="47"/>
      <c r="BN135" s="47"/>
      <c r="BO135" s="47"/>
      <c r="BP135" s="47"/>
      <c r="BQ135" s="47"/>
      <c r="BR135" s="47"/>
      <c r="BS135" s="47"/>
      <c r="BT135" s="47"/>
      <c r="BU135" s="47"/>
      <c r="BV135" s="47"/>
      <c r="BW135" s="47"/>
      <c r="BX135" s="47"/>
      <c r="BY135" s="47"/>
      <c r="BZ135" s="47"/>
      <c r="CA135" s="47"/>
      <c r="CB135" s="47"/>
      <c r="CC135" s="47"/>
      <c r="CD135" s="47"/>
      <c r="CE135" s="47"/>
      <c r="CF135" s="47"/>
      <c r="CG135" s="47"/>
      <c r="CH135" s="47"/>
      <c r="CI135" s="47"/>
      <c r="CJ135" s="47"/>
      <c r="CK135" s="47"/>
      <c r="CL135" s="47"/>
      <c r="CM135" s="47"/>
      <c r="CN135" s="47"/>
      <c r="CO135" s="47"/>
      <c r="CP135" s="47"/>
      <c r="CQ135" s="47"/>
      <c r="CR135" s="47"/>
      <c r="CS135" s="47"/>
      <c r="CT135" s="47"/>
      <c r="CU135" s="47"/>
      <c r="CV135" s="47"/>
      <c r="CW135" s="47"/>
      <c r="CX135" s="47"/>
      <c r="CY135" s="47"/>
      <c r="CZ135" s="47"/>
      <c r="DA135" s="47"/>
      <c r="DB135" s="47"/>
      <c r="DC135" s="47"/>
      <c r="DD135" s="47"/>
      <c r="DE135" s="47"/>
      <c r="DF135" s="47"/>
      <c r="DG135" s="47"/>
      <c r="DH135" s="47"/>
      <c r="DI135" s="47"/>
      <c r="DJ135" s="47"/>
      <c r="DK135" s="47"/>
      <c r="DL135" s="47"/>
      <c r="DM135" s="47"/>
      <c r="DN135" s="47"/>
      <c r="DO135" s="47"/>
      <c r="DP135" s="47"/>
      <c r="DQ135" s="47"/>
      <c r="DR135" s="47"/>
      <c r="DS135" s="47"/>
      <c r="DT135" s="47"/>
    </row>
    <row r="136" s="103" customFormat="true" ht="18.75" hidden="false" customHeight="true" outlineLevel="0" collapsed="false">
      <c r="A136" s="49" t="str">
        <f aca="false">Base!A136</f>
        <v>Emissions control rate (participants)</v>
      </c>
      <c r="B136" s="47" t="n">
        <f aca="false">+MIN(((B133)/(B$34))^(1/($B$39-1)),Parameters!$B$42)</f>
        <v>0.0389760000005596</v>
      </c>
      <c r="C136" s="47" t="n">
        <f aca="false">+MIN(((C133)/(C$34))^(1/($B$39-1)),Parameters!$B$42)</f>
        <v>0.212584231390906</v>
      </c>
      <c r="D136" s="47" t="n">
        <f aca="false">+MIN(((D133)/(D$34))^(1/($B$39-1)),Parameters!$B$42)</f>
        <v>0.239772398792273</v>
      </c>
      <c r="E136" s="47" t="n">
        <f aca="false">+MIN(((E133)/(E$34))^(1/($B$39-1)),Parameters!$B$42)</f>
        <v>0.269336773608243</v>
      </c>
      <c r="F136" s="47" t="n">
        <f aca="false">+MIN(((F133)/(F$34))^(1/($B$39-1)),Parameters!$B$42)</f>
        <v>0.30120635850108</v>
      </c>
      <c r="G136" s="47" t="n">
        <f aca="false">+MIN(((G133)/(G$34))^(1/($B$39-1)),Parameters!$B$42)</f>
        <v>0.33532057606989</v>
      </c>
      <c r="H136" s="47" t="n">
        <f aca="false">+MIN(((H133)/(H$34))^(1/($B$39-1)),Parameters!$B$42)</f>
        <v>0.371623286901743</v>
      </c>
      <c r="I136" s="47" t="n">
        <f aca="false">+MIN(((I133)/(I$34))^(1/($B$39-1)),Parameters!$B$42)</f>
        <v>0.410058255010965</v>
      </c>
      <c r="J136" s="47" t="n">
        <f aca="false">+MIN(((J133)/(J$34))^(1/($B$39-1)),Parameters!$B$42)</f>
        <v>0.450565789026727</v>
      </c>
      <c r="K136" s="47" t="n">
        <f aca="false">+MIN(((K133)/(K$34))^(1/($B$39-1)),Parameters!$B$42)</f>
        <v>0.493080373099689</v>
      </c>
      <c r="L136" s="47" t="n">
        <f aca="false">+MIN(((L133)/(L$34))^(1/($B$39-1)),Parameters!$B$42)</f>
        <v>0.537529156194745</v>
      </c>
      <c r="M136" s="47" t="n">
        <f aca="false">+MIN(((M133)/(M$34))^(1/($B$39-1)),Parameters!$B$42)</f>
        <v>0.58383118466843</v>
      </c>
      <c r="N136" s="47" t="n">
        <f aca="false">+MIN(((N133)/(N$34))^(1/($B$39-1)),Parameters!$B$42)</f>
        <v>0.631897285862995</v>
      </c>
      <c r="O136" s="47" t="n">
        <f aca="false">+MIN(((O133)/(O$34))^(1/($B$39-1)),Parameters!$B$42)</f>
        <v>0.681630546125452</v>
      </c>
      <c r="P136" s="47" t="n">
        <f aca="false">+MIN(((P133)/(P$34))^(1/($B$39-1)),Parameters!$B$42)</f>
        <v>0.732927342609725</v>
      </c>
      <c r="Q136" s="47" t="n">
        <f aca="false">+MIN(((Q133)/(Q$34))^(1/($B$39-1)),Parameters!$B$42)</f>
        <v>0.785679014863378</v>
      </c>
      <c r="R136" s="47" t="n">
        <f aca="false">+MIN(((R133)/(R$34))^(1/($B$39-1)),Parameters!$B$42)</f>
        <v>0.839774279792377</v>
      </c>
      <c r="S136" s="47" t="n">
        <f aca="false">+MIN(((S133)/(S$34))^(1/($B$39-1)),Parameters!$B$42)</f>
        <v>0.895102673489613</v>
      </c>
      <c r="T136" s="47" t="n">
        <f aca="false">+MIN(((T133)/(T$34))^(1/($B$39-1)),Parameters!$B$42)</f>
        <v>0.951559378786381</v>
      </c>
      <c r="U136" s="47" t="n">
        <f aca="false">+MIN(((U133)/(U$34))^(1/($B$39-1)),Parameters!$B$42)</f>
        <v>0.999999999999979</v>
      </c>
      <c r="V136" s="47" t="n">
        <f aca="false">+MIN(((V133)/(V$34))^(1/($B$39-1)),Parameters!$B$42)</f>
        <v>1</v>
      </c>
      <c r="W136" s="47" t="n">
        <f aca="false">+MIN(((W133)/(W$34))^(1/($B$39-1)),Parameters!$B$42)</f>
        <v>1</v>
      </c>
      <c r="X136" s="47" t="n">
        <f aca="false">+MIN(((X133)/(X$34))^(1/($B$39-1)),Parameters!$B$42)</f>
        <v>0.999999999999862</v>
      </c>
      <c r="Y136" s="47" t="n">
        <f aca="false">+MIN(((Y133)/(Y$34))^(1/($B$39-1)),Parameters!$B$42)</f>
        <v>1</v>
      </c>
      <c r="Z136" s="47" t="n">
        <f aca="false">+MIN(((Z133)/(Z$34))^(1/($B$39-1)),Parameters!$B$42)</f>
        <v>0.999999999999857</v>
      </c>
      <c r="AA136" s="47" t="n">
        <f aca="false">+MIN(((AA133)/(AA$34))^(1/($B$39-1)),Parameters!$B$42)</f>
        <v>0.99999999999988</v>
      </c>
      <c r="AB136" s="47" t="n">
        <f aca="false">+MIN(((AB133)/(AB$34))^(1/($B$39-1)),Parameters!$B$42)</f>
        <v>1</v>
      </c>
      <c r="AC136" s="47" t="n">
        <f aca="false">+MIN(((AC133)/(AC$34))^(1/($B$39-1)),Parameters!$B$42)</f>
        <v>0.999999999999868</v>
      </c>
      <c r="AD136" s="47" t="n">
        <f aca="false">+MIN(((AD133)/(AD$34))^(1/($B$39-1)),Parameters!$B$42)</f>
        <v>0.999999999999975</v>
      </c>
      <c r="AE136" s="47" t="n">
        <f aca="false">+MIN(((AE133)/(AE$34))^(1/($B$39-1)),Parameters!$B$42)</f>
        <v>1</v>
      </c>
      <c r="AF136" s="47" t="n">
        <f aca="false">+MIN(((AF133)/(AF$34))^(1/($B$39-1)),Parameters!$B$42)</f>
        <v>1</v>
      </c>
      <c r="AG136" s="47" t="n">
        <f aca="false">+MIN(((AG133)/(AG$34))^(1/($B$39-1)),Parameters!$B$42)</f>
        <v>1</v>
      </c>
      <c r="AH136" s="47" t="n">
        <f aca="false">+MIN(((AH133)/(AH$34))^(1/($B$39-1)),Parameters!$B$42)</f>
        <v>1</v>
      </c>
      <c r="AI136" s="47" t="n">
        <f aca="false">+MIN(((AI133)/(AI$34))^(1/($B$39-1)),Parameters!$B$42)</f>
        <v>1</v>
      </c>
      <c r="AJ136" s="47" t="n">
        <f aca="false">+MIN(((AJ133)/(AJ$34))^(1/($B$39-1)),Parameters!$B$42)</f>
        <v>1</v>
      </c>
      <c r="AK136" s="47" t="n">
        <f aca="false">+MIN(((AK133)/(AK$34))^(1/($B$39-1)),Parameters!$B$42)</f>
        <v>1</v>
      </c>
      <c r="AL136" s="47" t="n">
        <f aca="false">+MIN(((AL133)/(AL$34))^(1/($B$39-1)),Parameters!$B$42)</f>
        <v>1</v>
      </c>
      <c r="AM136" s="47" t="n">
        <f aca="false">+MIN(((AM133)/(AM$34))^(1/($B$39-1)),Parameters!$B$42)</f>
        <v>1</v>
      </c>
      <c r="AN136" s="47" t="n">
        <f aca="false">+MIN(((AN133)/(AN$34))^(1/($B$39-1)),Parameters!$B$42)</f>
        <v>1</v>
      </c>
      <c r="AO136" s="47" t="n">
        <f aca="false">+MIN(((AO133)/(AO$34))^(1/($B$39-1)),Parameters!$B$42)</f>
        <v>1</v>
      </c>
      <c r="AP136" s="47" t="n">
        <f aca="false">+MIN(((AP133)/(AP$34))^(1/($B$39-1)),Parameters!$B$42)</f>
        <v>1</v>
      </c>
      <c r="AQ136" s="47" t="n">
        <f aca="false">+MIN(((AQ133)/(AQ$34))^(1/($B$39-1)),Parameters!$B$42)</f>
        <v>1</v>
      </c>
      <c r="AR136" s="47" t="n">
        <f aca="false">+MIN(((AR133)/(AR$34))^(1/($B$39-1)),Parameters!$B$42)</f>
        <v>1</v>
      </c>
      <c r="AS136" s="47" t="n">
        <f aca="false">+MIN(((AS133)/(AS$34))^(1/($B$39-1)),Parameters!$B$42)</f>
        <v>1</v>
      </c>
      <c r="AT136" s="47" t="n">
        <f aca="false">+MIN(((AT133)/(AT$34))^(1/($B$39-1)),Parameters!$B$42)</f>
        <v>1</v>
      </c>
      <c r="AU136" s="47" t="n">
        <f aca="false">+MIN(((AU133)/(AU$34))^(1/($B$39-1)),Parameters!$B$42)</f>
        <v>1</v>
      </c>
      <c r="AV136" s="47" t="n">
        <f aca="false">+MIN(((AV133)/(AV$34))^(1/($B$39-1)),Parameters!$B$42)</f>
        <v>1</v>
      </c>
      <c r="AW136" s="47" t="n">
        <f aca="false">+MIN(((AW133)/(AW$34))^(1/($B$39-1)),Parameters!$B$42)</f>
        <v>1</v>
      </c>
      <c r="AX136" s="47" t="n">
        <f aca="false">+MIN(((AX133)/(AX$34))^(1/($B$39-1)),Parameters!$B$42)</f>
        <v>1</v>
      </c>
      <c r="AY136" s="47" t="n">
        <f aca="false">+MIN(((AY133)/(AY$34))^(1/($B$39-1)),Parameters!$B$42)</f>
        <v>1</v>
      </c>
      <c r="AZ136" s="47" t="n">
        <f aca="false">+MIN(((AZ133)/(AZ$34))^(1/($B$39-1)),Parameters!$B$42)</f>
        <v>1</v>
      </c>
      <c r="BA136" s="47" t="n">
        <f aca="false">+MIN(((BA133)/(BA$34))^(1/($B$39-1)),Parameters!$B$42)</f>
        <v>1</v>
      </c>
      <c r="BB136" s="47" t="n">
        <f aca="false">+MIN(((BB133)/(BB$34))^(1/($B$39-1)),Parameters!$B$42)</f>
        <v>1</v>
      </c>
      <c r="BC136" s="47" t="n">
        <f aca="false">+MIN(((BC133)/(BC$34))^(1/($B$39-1)),Parameters!$B$42)</f>
        <v>0.975790428584226</v>
      </c>
      <c r="BD136" s="47" t="n">
        <f aca="false">+MIN(((BD133)/(BD$34))^(1/($B$39-1)),Parameters!$B$42)</f>
        <v>0.887050744419939</v>
      </c>
      <c r="BE136" s="47" t="n">
        <f aca="false">+MIN(((BE133)/(BE$34))^(1/($B$39-1)),Parameters!$B$42)</f>
        <v>0.77970259576664</v>
      </c>
      <c r="BF136" s="47" t="n">
        <f aca="false">+MIN(((BF133)/(BF$34))^(1/($B$39-1)),Parameters!$B$42)</f>
        <v>0.647942046570694</v>
      </c>
      <c r="BG136" s="47" t="n">
        <f aca="false">+MIN(((BG133)/(BG$34))^(1/($B$39-1)),Parameters!$B$42)</f>
        <v>0.487654752885114</v>
      </c>
      <c r="BH136" s="47" t="n">
        <f aca="false">+MIN(((BH133)/(BH$34))^(1/($B$39-1)),Parameters!$B$42)</f>
        <v>0.294463115147465</v>
      </c>
      <c r="BI136" s="47" t="n">
        <f aca="false">+MIN(((BI133)/(BI$34))^(1/($B$39-1)),Parameters!$B$42)</f>
        <v>0.00999999999616315</v>
      </c>
      <c r="BJ136" s="47"/>
      <c r="BK136" s="47"/>
      <c r="BL136" s="47"/>
      <c r="BM136" s="47"/>
      <c r="BN136" s="47"/>
      <c r="BO136" s="47"/>
      <c r="BP136" s="47"/>
      <c r="BQ136" s="47"/>
      <c r="BR136" s="47"/>
      <c r="BS136" s="47"/>
      <c r="BT136" s="47"/>
      <c r="BU136" s="47"/>
      <c r="BV136" s="47"/>
      <c r="BW136" s="47"/>
      <c r="BX136" s="47"/>
      <c r="BY136" s="47"/>
      <c r="BZ136" s="47"/>
      <c r="CA136" s="47"/>
      <c r="CB136" s="47"/>
      <c r="CC136" s="47"/>
      <c r="CD136" s="47"/>
      <c r="CE136" s="47"/>
      <c r="CF136" s="47"/>
      <c r="CG136" s="47"/>
      <c r="CH136" s="47"/>
      <c r="CI136" s="47"/>
      <c r="CJ136" s="47"/>
      <c r="CK136" s="47"/>
      <c r="CL136" s="47"/>
      <c r="CM136" s="47"/>
      <c r="CN136" s="47"/>
      <c r="CO136" s="47"/>
      <c r="CP136" s="47"/>
      <c r="CQ136" s="47"/>
      <c r="CR136" s="47"/>
      <c r="CS136" s="47"/>
      <c r="CT136" s="47"/>
      <c r="CU136" s="47"/>
      <c r="CV136" s="47"/>
      <c r="CW136" s="47"/>
      <c r="CX136" s="47"/>
      <c r="CY136" s="47"/>
      <c r="CZ136" s="47"/>
      <c r="DA136" s="47"/>
      <c r="DB136" s="47"/>
      <c r="DC136" s="47"/>
      <c r="DD136" s="47"/>
      <c r="DE136" s="47"/>
      <c r="DF136" s="47"/>
      <c r="DG136" s="47"/>
      <c r="DH136" s="47"/>
      <c r="DI136" s="47"/>
      <c r="DJ136" s="47"/>
      <c r="DK136" s="47"/>
      <c r="DL136" s="47"/>
      <c r="DM136" s="47"/>
      <c r="DN136" s="47"/>
      <c r="DO136" s="47"/>
      <c r="DP136" s="47"/>
      <c r="DQ136" s="47"/>
      <c r="DR136" s="47"/>
      <c r="DS136" s="47"/>
      <c r="DT136" s="47"/>
    </row>
    <row r="137" s="103" customFormat="true" ht="28.15" hidden="false" customHeight="true" outlineLevel="0" collapsed="false">
      <c r="A137" s="49" t="str">
        <f aca="false">Base!A137</f>
        <v>Global average carbon price (per t CO2)</v>
      </c>
      <c r="B137" s="47" t="n">
        <v>1</v>
      </c>
      <c r="C137" s="47" t="n">
        <f aca="false">+C133*C47</f>
        <v>20.659458935</v>
      </c>
      <c r="D137" s="47" t="n">
        <f aca="false">+D133*D47</f>
        <v>25.0153286325</v>
      </c>
      <c r="E137" s="47" t="n">
        <f aca="false">+E133*E47</f>
        <v>30.067994752</v>
      </c>
      <c r="F137" s="47" t="n">
        <f aca="false">+F133*F47</f>
        <v>35.8535653701</v>
      </c>
      <c r="G137" s="47" t="n">
        <f aca="false">+G133*G47</f>
        <v>42.4042989409</v>
      </c>
      <c r="H137" s="47" t="n">
        <f aca="false">+H133*H47</f>
        <v>49.7475151739</v>
      </c>
      <c r="I137" s="47" t="n">
        <f aca="false">+I133*I47</f>
        <v>57.9045590942</v>
      </c>
      <c r="J137" s="47" t="n">
        <f aca="false">+J133*J47</f>
        <v>66.8898391787</v>
      </c>
      <c r="K137" s="47" t="n">
        <f aca="false">+K133*K47</f>
        <v>76.7099805321</v>
      </c>
      <c r="L137" s="47" t="n">
        <f aca="false">+L133*L47</f>
        <v>87.3631422272</v>
      </c>
      <c r="M137" s="47" t="n">
        <f aca="false">+M133*M47</f>
        <v>98.8385430007</v>
      </c>
      <c r="N137" s="47" t="n">
        <f aca="false">+N133*N47</f>
        <v>111.1162338041</v>
      </c>
      <c r="O137" s="47" t="n">
        <f aca="false">+O133*O47</f>
        <v>124.167153893</v>
      </c>
      <c r="P137" s="47" t="n">
        <f aca="false">+P133*P47</f>
        <v>137.9535005735</v>
      </c>
      <c r="Q137" s="47" t="n">
        <f aca="false">+Q133*Q47</f>
        <v>152.429475175</v>
      </c>
      <c r="R137" s="47" t="n">
        <f aca="false">+R133*R47</f>
        <v>167.5424717159</v>
      </c>
      <c r="S137" s="47" t="n">
        <f aca="false">+S133*S47</f>
        <v>183.2348374093</v>
      </c>
      <c r="T137" s="47" t="n">
        <f aca="false">+T133*T47</f>
        <v>199.4463691592</v>
      </c>
      <c r="U137" s="47" t="n">
        <f aca="false">+U133*U47</f>
        <v>212.6405764055</v>
      </c>
      <c r="V137" s="47" t="n">
        <f aca="false">+V133*V47</f>
        <v>207.32456199537</v>
      </c>
      <c r="W137" s="47" t="n">
        <f aca="false">+W133*W47</f>
        <v>202.141447945486</v>
      </c>
      <c r="X137" s="47" t="n">
        <f aca="false">+X133*X47</f>
        <v>197.0879117468</v>
      </c>
      <c r="Y137" s="47" t="n">
        <f aca="false">+Y133*Y47</f>
        <v>192.160713953178</v>
      </c>
      <c r="Z137" s="47" t="n">
        <f aca="false">+Z133*Z47</f>
        <v>187.3566961043</v>
      </c>
      <c r="AA137" s="47" t="n">
        <f aca="false">+AA133*AA47</f>
        <v>182.6727787017</v>
      </c>
      <c r="AB137" s="47" t="n">
        <f aca="false">+AB133*AB47</f>
        <v>178.105959234196</v>
      </c>
      <c r="AC137" s="47" t="n">
        <f aca="false">+AC133*AC47</f>
        <v>173.6533102533</v>
      </c>
      <c r="AD137" s="47" t="n">
        <f aca="false">+AD133*AD47</f>
        <v>169.311977497</v>
      </c>
      <c r="AE137" s="47" t="n">
        <f aca="false">+AE133*AE47</f>
        <v>165.079178059582</v>
      </c>
      <c r="AF137" s="47" t="n">
        <f aca="false">+AF133*AF47</f>
        <v>160.952198608093</v>
      </c>
      <c r="AG137" s="47" t="n">
        <f aca="false">+AG133*AG47</f>
        <v>156.928393642891</v>
      </c>
      <c r="AH137" s="47" t="n">
        <f aca="false">+AH133*AH47</f>
        <v>153.005183801818</v>
      </c>
      <c r="AI137" s="47" t="n">
        <f aca="false">+AI133*AI47</f>
        <v>149.180054206773</v>
      </c>
      <c r="AJ137" s="47" t="n">
        <f aca="false">+AJ133*AJ47</f>
        <v>145.450552851603</v>
      </c>
      <c r="AK137" s="47" t="n">
        <f aca="false">+AK133*AK47</f>
        <v>141.814289030313</v>
      </c>
      <c r="AL137" s="47" t="n">
        <f aca="false">+AL133*AL47</f>
        <v>138.268931804556</v>
      </c>
      <c r="AM137" s="47" t="n">
        <f aca="false">+AM133*AM47</f>
        <v>134.812208509442</v>
      </c>
      <c r="AN137" s="47" t="n">
        <f aca="false">+AN133*AN47</f>
        <v>131.441903296706</v>
      </c>
      <c r="AO137" s="47" t="n">
        <f aca="false">+AO133*AO47</f>
        <v>128.155855714288</v>
      </c>
      <c r="AP137" s="47" t="n">
        <f aca="false">+AP133*AP47</f>
        <v>124.951959321431</v>
      </c>
      <c r="AQ137" s="47" t="n">
        <f aca="false">+AQ133*AQ47</f>
        <v>121.828160338395</v>
      </c>
      <c r="AR137" s="47" t="n">
        <f aca="false">+AR133*AR47</f>
        <v>118.782456329935</v>
      </c>
      <c r="AS137" s="47" t="n">
        <f aca="false">+AS133*AS47</f>
        <v>115.812894921687</v>
      </c>
      <c r="AT137" s="47" t="n">
        <f aca="false">+AT133*AT47</f>
        <v>112.917572548645</v>
      </c>
      <c r="AU137" s="47" t="n">
        <f aca="false">+AU133*AU47</f>
        <v>110.094633234928</v>
      </c>
      <c r="AV137" s="47" t="n">
        <f aca="false">+AV133*AV47</f>
        <v>107.342267404055</v>
      </c>
      <c r="AW137" s="47" t="n">
        <f aca="false">+AW133*AW47</f>
        <v>104.658710718954</v>
      </c>
      <c r="AX137" s="47" t="n">
        <f aca="false">+AX133*AX47</f>
        <v>102.04224295098</v>
      </c>
      <c r="AY137" s="47" t="n">
        <f aca="false">+AY133*AY47</f>
        <v>99.4911868772055</v>
      </c>
      <c r="AZ137" s="47" t="n">
        <f aca="false">+AZ133*AZ47</f>
        <v>97.0039072052753</v>
      </c>
      <c r="BA137" s="47" t="n">
        <f aca="false">+BA133*BA47</f>
        <v>94.5788095251435</v>
      </c>
      <c r="BB137" s="47" t="n">
        <f aca="false">+BB133*BB47</f>
        <v>92.2143392870149</v>
      </c>
      <c r="BC137" s="47" t="n">
        <f aca="false">+BC133*BC47</f>
        <v>86.0289993725</v>
      </c>
      <c r="BD137" s="47" t="n">
        <f aca="false">+BD133*BD47</f>
        <v>70.6504490818</v>
      </c>
      <c r="BE137" s="47" t="n">
        <f aca="false">+BE133*BE47</f>
        <v>54.6115458671</v>
      </c>
      <c r="BF137" s="47" t="n">
        <f aca="false">+BF133*BF47</f>
        <v>38.1576847501</v>
      </c>
      <c r="BG137" s="47" t="n">
        <f aca="false">+BG133*BG47</f>
        <v>22.3061165918</v>
      </c>
      <c r="BH137" s="47" t="n">
        <f aca="false">+BH133*BH47</f>
        <v>8.7716597476</v>
      </c>
      <c r="BI137" s="47" t="n">
        <f aca="false">+BI133*BI47</f>
        <v>0.0194012972</v>
      </c>
      <c r="BJ137" s="47"/>
      <c r="BK137" s="47"/>
      <c r="BL137" s="47"/>
      <c r="BM137" s="47"/>
      <c r="BN137" s="47"/>
      <c r="BO137" s="47"/>
      <c r="BP137" s="47"/>
      <c r="BQ137" s="47"/>
      <c r="BR137" s="47"/>
      <c r="BS137" s="47"/>
      <c r="BT137" s="47"/>
      <c r="BU137" s="47"/>
      <c r="BV137" s="47"/>
      <c r="BW137" s="47"/>
      <c r="BX137" s="47"/>
      <c r="BY137" s="47"/>
      <c r="BZ137" s="47"/>
      <c r="CA137" s="47"/>
      <c r="CB137" s="47"/>
      <c r="CC137" s="47"/>
      <c r="CD137" s="47"/>
      <c r="CE137" s="47"/>
      <c r="CF137" s="47"/>
      <c r="CG137" s="47"/>
      <c r="CH137" s="47"/>
      <c r="CI137" s="47"/>
      <c r="CJ137" s="47"/>
      <c r="CK137" s="47"/>
      <c r="CL137" s="47"/>
      <c r="CM137" s="47"/>
      <c r="CN137" s="47"/>
      <c r="CO137" s="47"/>
      <c r="CP137" s="47"/>
      <c r="CQ137" s="47"/>
      <c r="CR137" s="47"/>
      <c r="CS137" s="47"/>
      <c r="CT137" s="47"/>
      <c r="CU137" s="47"/>
      <c r="CV137" s="47"/>
      <c r="CW137" s="47"/>
      <c r="CX137" s="47"/>
      <c r="CY137" s="47"/>
      <c r="CZ137" s="47"/>
      <c r="DA137" s="47"/>
      <c r="DB137" s="47"/>
      <c r="DC137" s="47"/>
      <c r="DD137" s="47"/>
      <c r="DE137" s="47"/>
      <c r="DF137" s="47"/>
      <c r="DG137" s="47"/>
      <c r="DH137" s="47"/>
      <c r="DI137" s="47"/>
      <c r="DJ137" s="47"/>
      <c r="DK137" s="47"/>
      <c r="DL137" s="47"/>
      <c r="DM137" s="47"/>
      <c r="DN137" s="47"/>
      <c r="DO137" s="47"/>
      <c r="DP137" s="47"/>
      <c r="DQ137" s="47"/>
      <c r="DR137" s="47"/>
      <c r="DS137" s="47"/>
      <c r="DT137" s="47"/>
    </row>
    <row r="138" s="111" customFormat="true" ht="31.15" hidden="false" customHeight="true" outlineLevel="0" collapsed="false">
      <c r="A138" s="133" t="str">
        <f aca="false">Base!A138</f>
        <v>Consumption discount rate (end of period, % per year)</v>
      </c>
      <c r="B138" s="134" t="n">
        <f aca="false">+C154</f>
        <v>0.0520604314624935</v>
      </c>
      <c r="C138" s="134" t="n">
        <f aca="false">+D154</f>
        <v>0.0512993644689586</v>
      </c>
      <c r="D138" s="134" t="n">
        <f aca="false">+E154</f>
        <v>0.0501394337209187</v>
      </c>
      <c r="E138" s="134" t="n">
        <f aca="false">+F154</f>
        <v>0.0487584845769666</v>
      </c>
      <c r="F138" s="134" t="n">
        <f aca="false">+G154</f>
        <v>0.0472661263745988</v>
      </c>
      <c r="G138" s="134" t="n">
        <f aca="false">+H154</f>
        <v>0.0457296014991335</v>
      </c>
      <c r="H138" s="134" t="n">
        <f aca="false">+I154</f>
        <v>0.0441901631812192</v>
      </c>
      <c r="I138" s="134" t="n">
        <f aca="false">+J154</f>
        <v>0.0426732643476342</v>
      </c>
      <c r="J138" s="134" t="n">
        <f aca="false">+K154</f>
        <v>0.0411948345638236</v>
      </c>
      <c r="K138" s="134" t="n">
        <f aca="false">+L154</f>
        <v>0.0397651462904915</v>
      </c>
      <c r="L138" s="134" t="n">
        <f aca="false">+M154</f>
        <v>0.0383912210538071</v>
      </c>
      <c r="M138" s="134" t="n">
        <f aca="false">+N154</f>
        <v>0.0370783835934205</v>
      </c>
      <c r="N138" s="134" t="n">
        <f aca="false">+O154</f>
        <v>0.0358313677191107</v>
      </c>
      <c r="O138" s="134" t="n">
        <f aca="false">+P154</f>
        <v>0.0346552580696764</v>
      </c>
      <c r="P138" s="134" t="n">
        <f aca="false">+Q154</f>
        <v>0.033556508911508</v>
      </c>
      <c r="Q138" s="134" t="n">
        <f aca="false">+R154</f>
        <v>0.0325442925661534</v>
      </c>
      <c r="R138" s="134" t="n">
        <f aca="false">+S154</f>
        <v>0.03163250414762</v>
      </c>
      <c r="S138" s="134" t="n">
        <f aca="false">+T154</f>
        <v>0.0308429163457222</v>
      </c>
      <c r="T138" s="134" t="n">
        <f aca="false">+U154</f>
        <v>0.0302140132528483</v>
      </c>
      <c r="U138" s="134" t="n">
        <f aca="false">+V154</f>
        <v>0.0297221630537248</v>
      </c>
      <c r="V138" s="134" t="n">
        <f aca="false">+W154</f>
        <v>0.0291261748336402</v>
      </c>
      <c r="W138" s="134" t="n">
        <f aca="false">+X154</f>
        <v>0.0284613877383058</v>
      </c>
      <c r="X138" s="134" t="n">
        <f aca="false">+Y154</f>
        <v>0.0277501094135395</v>
      </c>
      <c r="Y138" s="134" t="n">
        <f aca="false">+Z154</f>
        <v>0.0270051424477287</v>
      </c>
      <c r="Z138" s="134" t="n">
        <f aca="false">+AA154</f>
        <v>0.0262315336090138</v>
      </c>
      <c r="AA138" s="134" t="n">
        <f aca="false">+AB154</f>
        <v>0.0254269160027685</v>
      </c>
      <c r="AB138" s="134" t="n">
        <f aca="false">+AC154</f>
        <v>0.0245805570278026</v>
      </c>
      <c r="AC138" s="134" t="n">
        <f aca="false">+AD154</f>
        <v>0.0236710442120038</v>
      </c>
      <c r="AD138" s="134" t="n">
        <f aca="false">+AE154</f>
        <v>0.0231602354282279</v>
      </c>
      <c r="AE138" s="134" t="n">
        <f aca="false">+AF154</f>
        <v>0.0227835133979024</v>
      </c>
      <c r="AF138" s="134" t="n">
        <f aca="false">+AG154</f>
        <v>0.0223595779261805</v>
      </c>
      <c r="AG138" s="134" t="n">
        <f aca="false">+AH154</f>
        <v>0.0218985282121913</v>
      </c>
      <c r="AH138" s="134" t="n">
        <f aca="false">+AI154</f>
        <v>0.0214088031183965</v>
      </c>
      <c r="AI138" s="134" t="n">
        <f aca="false">+AJ154</f>
        <v>0.0208976644252261</v>
      </c>
      <c r="AJ138" s="134" t="n">
        <f aca="false">+AK154</f>
        <v>0.0203714420912533</v>
      </c>
      <c r="AK138" s="134" t="n">
        <f aca="false">+AL154</f>
        <v>0.0198356691203241</v>
      </c>
      <c r="AL138" s="134" t="n">
        <f aca="false">+AM154</f>
        <v>0.0192951712968998</v>
      </c>
      <c r="AM138" s="134" t="n">
        <f aca="false">+AN154</f>
        <v>0.0187541482031082</v>
      </c>
      <c r="AN138" s="134" t="n">
        <f aca="false">+AO154</f>
        <v>0.0182162636647831</v>
      </c>
      <c r="AO138" s="134" t="n">
        <f aca="false">+AP154</f>
        <v>0.0176847569120466</v>
      </c>
      <c r="AP138" s="134" t="n">
        <f aca="false">+AQ154</f>
        <v>0.0171625833768956</v>
      </c>
      <c r="AQ138" s="134" t="n">
        <f aca="false">+AR154</f>
        <v>0.0166525932790078</v>
      </c>
      <c r="AR138" s="134" t="n">
        <f aca="false">+AS154</f>
        <v>0.0161577687542955</v>
      </c>
      <c r="AS138" s="134" t="n">
        <f aca="false">+AT154</f>
        <v>0.0156815463588673</v>
      </c>
      <c r="AT138" s="134" t="n">
        <f aca="false">+AU154</f>
        <v>0.0152282626905218</v>
      </c>
      <c r="AU138" s="134" t="n">
        <f aca="false">+AV154</f>
        <v>0.0148038016794798</v>
      </c>
      <c r="AV138" s="134" t="n">
        <f aca="false">+AW154</f>
        <v>0.0144165436878081</v>
      </c>
      <c r="AW138" s="134" t="n">
        <f aca="false">+AX154</f>
        <v>0.0140787725051101</v>
      </c>
      <c r="AX138" s="134" t="n">
        <f aca="false">+AY154</f>
        <v>0.0138088632321454</v>
      </c>
      <c r="AY138" s="134" t="n">
        <f aca="false">+AZ154</f>
        <v>0.0224167793763632</v>
      </c>
      <c r="AZ138" s="134" t="n">
        <f aca="false">+BA154</f>
        <v>0.00928850744993248</v>
      </c>
      <c r="BA138" s="134" t="n">
        <f aca="false">+BB154</f>
        <v>0.00985476595346735</v>
      </c>
      <c r="BB138" s="134" t="n">
        <f aca="false">+BC154</f>
        <v>0.0101551041913128</v>
      </c>
      <c r="BC138" s="134" t="n">
        <f aca="false">+BD154</f>
        <v>0.010277177086681</v>
      </c>
      <c r="BD138" s="134" t="n">
        <f aca="false">+BE154</f>
        <v>0.0102675416059663</v>
      </c>
      <c r="BE138" s="134" t="n">
        <f aca="false">+BF154</f>
        <v>0.0101485569424902</v>
      </c>
      <c r="BF138" s="134" t="n">
        <f aca="false">+BG154</f>
        <v>0.00992868926228163</v>
      </c>
      <c r="BG138" s="134" t="n">
        <f aca="false">+BH154</f>
        <v>0.00961104838295324</v>
      </c>
      <c r="BH138" s="134" t="n">
        <f aca="false">+BI154</f>
        <v>0.00919933109436766</v>
      </c>
      <c r="BI138" s="134"/>
    </row>
    <row r="139" customFormat="false" ht="21" hidden="true" customHeight="true" outlineLevel="0" collapsed="false">
      <c r="A139" s="112" t="n">
        <f aca="false">Base!A139</f>
        <v>0</v>
      </c>
    </row>
    <row r="140" customFormat="false" ht="21" hidden="true" customHeight="true" outlineLevel="0" collapsed="false">
      <c r="A140" s="112" t="n">
        <f aca="false">Base!A140</f>
        <v>0</v>
      </c>
    </row>
    <row r="141" customFormat="false" ht="21" hidden="true" customHeight="true" outlineLevel="0" collapsed="false">
      <c r="A141" s="112" t="n">
        <f aca="false">Base!A141</f>
        <v>0</v>
      </c>
    </row>
    <row r="142" customFormat="false" ht="21" hidden="true" customHeight="true" outlineLevel="0" collapsed="false">
      <c r="A142" s="112" t="n">
        <f aca="false">Base!A142</f>
        <v>0</v>
      </c>
    </row>
    <row r="143" customFormat="false" ht="21" hidden="true" customHeight="true" outlineLevel="0" collapsed="false">
      <c r="A143" s="112" t="n">
        <f aca="false">Base!A143</f>
        <v>0</v>
      </c>
    </row>
    <row r="144" customFormat="false" ht="21" hidden="true" customHeight="true" outlineLevel="0" collapsed="false">
      <c r="A144" s="112" t="n">
        <f aca="false">Base!A144</f>
        <v>0</v>
      </c>
    </row>
    <row r="145" s="42" customFormat="true" ht="21" hidden="true" customHeight="true" outlineLevel="0" collapsed="false">
      <c r="A145" s="67" t="n">
        <f aca="false">Base!A145</f>
        <v>0</v>
      </c>
    </row>
    <row r="146" s="42" customFormat="true" ht="20.25" hidden="false" customHeight="false" outlineLevel="0" collapsed="false">
      <c r="A146" s="113" t="str">
        <f aca="false">Base!A146</f>
        <v>DERIVATION OF DISCOUNT RATES  </v>
      </c>
    </row>
    <row r="147" s="42" customFormat="true" ht="17.25" hidden="false" customHeight="false" outlineLevel="0" collapsed="false">
      <c r="A147" s="40" t="str">
        <f aca="false">Base!A147</f>
        <v>Components of discount rate</v>
      </c>
    </row>
    <row r="148" s="42" customFormat="true" ht="16.5" hidden="false" customHeight="false" outlineLevel="0" collapsed="false">
      <c r="A148" s="40" t="str">
        <f aca="false">Base!A148</f>
        <v>   Population growth</v>
      </c>
      <c r="C148" s="42" t="n">
        <f aca="false">+(C53/B53)^0.2</f>
        <v>1.01156029272138</v>
      </c>
      <c r="D148" s="42" t="n">
        <f aca="false">+(D53/C53)^0.2</f>
        <v>1.01000349309153</v>
      </c>
      <c r="E148" s="42" t="n">
        <f aca="false">+(E53/D53)^0.2</f>
        <v>1.0086572406019</v>
      </c>
      <c r="F148" s="42" t="n">
        <f aca="false">+(F53/E53)^0.2</f>
        <v>1.00749283590435</v>
      </c>
      <c r="G148" s="42" t="n">
        <f aca="false">+(G53/F53)^0.2</f>
        <v>1.00648554757732</v>
      </c>
      <c r="H148" s="42" t="n">
        <f aca="false">+(H53/G53)^0.2</f>
        <v>1.00561404962406</v>
      </c>
      <c r="I148" s="42" t="n">
        <f aca="false">+(I53/H53)^0.2</f>
        <v>1.00485994213211</v>
      </c>
      <c r="J148" s="42" t="n">
        <f aca="false">+(J53/I53)^0.2</f>
        <v>1.00420734197365</v>
      </c>
      <c r="K148" s="42" t="n">
        <f aca="false">+(K53/J53)^0.2</f>
        <v>1.00364253268941</v>
      </c>
      <c r="L148" s="42" t="n">
        <f aca="false">+(L53/K53)^0.2</f>
        <v>1.00315366452847</v>
      </c>
      <c r="M148" s="42" t="n">
        <f aca="false">+(M53/L53)^0.2</f>
        <v>1.00273049710481</v>
      </c>
      <c r="N148" s="42" t="n">
        <f aca="false">+(N53/M53)^0.2</f>
        <v>1.00236417834894</v>
      </c>
      <c r="O148" s="42" t="n">
        <f aca="false">+(O53/N53)^0.2</f>
        <v>1.002047054435</v>
      </c>
      <c r="P148" s="42" t="n">
        <f aca="false">+(P53/O53)^0.2</f>
        <v>1.0017725061914</v>
      </c>
      <c r="Q148" s="42" t="n">
        <f aca="false">+(Q53/P53)^0.2</f>
        <v>1.00153480819152</v>
      </c>
      <c r="R148" s="42" t="n">
        <f aca="false">+(R53/Q53)^0.2</f>
        <v>1.00132900729436</v>
      </c>
      <c r="S148" s="42" t="n">
        <f aca="false">+(S53/R53)^0.2</f>
        <v>1.00115081788641</v>
      </c>
      <c r="T148" s="42" t="n">
        <f aca="false">+(T53/S53)^0.2</f>
        <v>1.00099653147975</v>
      </c>
      <c r="U148" s="42" t="n">
        <f aca="false">+(U53/T53)^0.2</f>
        <v>1.00086293866296</v>
      </c>
      <c r="V148" s="42" t="n">
        <f aca="false">+(V53/U53)^0.2</f>
        <v>1.00074726168937</v>
      </c>
      <c r="W148" s="42" t="n">
        <f aca="false">+(W53/V53)^0.2</f>
        <v>1.00064709623265</v>
      </c>
      <c r="X148" s="42" t="n">
        <f aca="false">+(X53/W53)^0.2</f>
        <v>1.00056036104766</v>
      </c>
      <c r="Y148" s="42" t="n">
        <f aca="false">+(Y53/X53)^0.2</f>
        <v>1.00048525445196</v>
      </c>
      <c r="Z148" s="42" t="n">
        <f aca="false">+(Z53/Y53)^0.2</f>
        <v>1.00042021669536</v>
      </c>
      <c r="AA148" s="42" t="n">
        <f aca="false">+(AA53/Z53)^0.2</f>
        <v>1.00036389741416</v>
      </c>
      <c r="AB148" s="42" t="n">
        <f aca="false">+(AB53/AA53)^0.2</f>
        <v>1.00031512747837</v>
      </c>
      <c r="AC148" s="42" t="n">
        <f aca="false">+(AC53/AB53)^0.2</f>
        <v>1.00027289463506</v>
      </c>
      <c r="AD148" s="42" t="n">
        <f aca="false">+(AD53/AC53)^0.2</f>
        <v>1.00023632243342</v>
      </c>
      <c r="AE148" s="42" t="n">
        <f aca="false">+(AE53/AD53)^0.2</f>
        <v>1.00020465198721</v>
      </c>
      <c r="AF148" s="42" t="n">
        <f aca="false">+(AF53/AE53)^0.2</f>
        <v>1.000177226191</v>
      </c>
      <c r="AG148" s="42" t="n">
        <f aca="false">+(AG53/AF53)^0.2</f>
        <v>1.00015347605911</v>
      </c>
      <c r="AH148" s="42" t="n">
        <f aca="false">+(AH53/AG53)^0.2</f>
        <v>1.00013290890057</v>
      </c>
      <c r="AI148" s="42" t="n">
        <f aca="false">+(AI53/AH53)^0.2</f>
        <v>1.000115098083</v>
      </c>
      <c r="AJ148" s="42" t="n">
        <f aca="false">+(AJ53/AI53)^0.2</f>
        <v>1.00009967417126</v>
      </c>
      <c r="AK148" s="42" t="n">
        <f aca="false">+(AK53/AJ53)^0.2</f>
        <v>1.00008631725589</v>
      </c>
      <c r="AL148" s="42" t="n">
        <f aca="false">+(AL53/AK53)^0.2</f>
        <v>1.00007475031131</v>
      </c>
      <c r="AM148" s="42" t="n">
        <f aca="false">+(AM53/AL53)^0.2</f>
        <v>1.0000647334454</v>
      </c>
      <c r="AN148" s="42" t="n">
        <f aca="false">+(AN53/AM53)^0.2</f>
        <v>1.00005605892059</v>
      </c>
      <c r="AO148" s="42" t="n">
        <f aca="false">+(AO53/AN53)^0.2</f>
        <v>1.00004854684289</v>
      </c>
      <c r="AP148" s="42" t="n">
        <f aca="false">+(AP53/AO53)^0.2</f>
        <v>1.0000420414292</v>
      </c>
      <c r="AQ148" s="42" t="n">
        <f aca="false">+(AQ53/AP53)^0.2</f>
        <v>1.00003640777514</v>
      </c>
      <c r="AR148" s="42" t="n">
        <f aca="false">+(AR53/AQ53)^0.2</f>
        <v>1.00003152905636</v>
      </c>
      <c r="AS148" s="42" t="n">
        <f aca="false">+(AS53/AR53)^0.2</f>
        <v>1.00002730410513</v>
      </c>
      <c r="AT148" s="42" t="n">
        <f aca="false">+(AT53/AS53)^0.2</f>
        <v>1.00002364531179</v>
      </c>
      <c r="AU148" s="42" t="n">
        <f aca="false">+(AU53/AT53)^0.2</f>
        <v>1.00002047680757</v>
      </c>
      <c r="AV148" s="42" t="n">
        <f aca="false">+(AV53/AU53)^0.2</f>
        <v>1.00001773289103</v>
      </c>
      <c r="AW148" s="42" t="n">
        <f aca="false">+(AW53/AV53)^0.2</f>
        <v>1.00001535666538</v>
      </c>
      <c r="AX148" s="42" t="n">
        <f aca="false">+(AX53/AW53)^0.2</f>
        <v>1.00001329885854</v>
      </c>
      <c r="AY148" s="42" t="n">
        <f aca="false">+(AY53/AX53)^0.2</f>
        <v>1.00001151680123</v>
      </c>
      <c r="AZ148" s="42" t="n">
        <f aca="false">+(AZ53/AY53)^0.2</f>
        <v>1.00000997354217</v>
      </c>
      <c r="BA148" s="42" t="n">
        <f aca="false">+(BA53/AZ53)^0.2</f>
        <v>1.00000863708175</v>
      </c>
      <c r="BB148" s="42" t="n">
        <f aca="false">+(BB53/BA53)^0.2</f>
        <v>1.00000747970847</v>
      </c>
      <c r="BC148" s="42" t="n">
        <f aca="false">+(BC53/BB53)^0.2</f>
        <v>1.00000647742429</v>
      </c>
      <c r="BD148" s="42" t="n">
        <f aca="false">+(BD53/BC53)^0.2</f>
        <v>1.000005609447</v>
      </c>
      <c r="BE148" s="42" t="n">
        <f aca="false">+(BE53/BD53)^0.2</f>
        <v>1.00000485777927</v>
      </c>
      <c r="BF148" s="42" t="n">
        <f aca="false">+(BF53/BE53)^0.2</f>
        <v>1.00000420683548</v>
      </c>
      <c r="BG148" s="42" t="n">
        <f aca="false">+(BG53/BF53)^0.2</f>
        <v>1.0000036431185</v>
      </c>
      <c r="BH148" s="42" t="n">
        <f aca="false">+(BH53/BG53)^0.2</f>
        <v>1.00000315493985</v>
      </c>
      <c r="BI148" s="42" t="n">
        <f aca="false">+(BI53/BH53)^0.2</f>
        <v>1.00000273217733</v>
      </c>
    </row>
    <row r="149" s="42" customFormat="true" ht="16.5" hidden="false" customHeight="false" outlineLevel="0" collapsed="false">
      <c r="A149" s="40" t="str">
        <f aca="false">Base!A149</f>
        <v>   Time and risk preference</v>
      </c>
      <c r="C149" s="42" t="n">
        <f aca="false">+(B18/C18)^0.2</f>
        <v>1.001</v>
      </c>
      <c r="D149" s="42" t="n">
        <f aca="false">+(C18/D18)^0.2</f>
        <v>1.001</v>
      </c>
      <c r="E149" s="42" t="n">
        <f aca="false">+(D18/E18)^0.2</f>
        <v>1.001</v>
      </c>
      <c r="F149" s="42" t="n">
        <f aca="false">+(E18/F18)^0.2</f>
        <v>1.001</v>
      </c>
      <c r="G149" s="42" t="n">
        <f aca="false">+(F18/G18)^0.2</f>
        <v>1.001</v>
      </c>
      <c r="H149" s="42" t="n">
        <f aca="false">+(G18/H18)^0.2</f>
        <v>1.001</v>
      </c>
      <c r="I149" s="42" t="n">
        <f aca="false">+(H18/I18)^0.2</f>
        <v>1.001</v>
      </c>
      <c r="J149" s="42" t="n">
        <f aca="false">+(I18/J18)^0.2</f>
        <v>1.001</v>
      </c>
      <c r="K149" s="42" t="n">
        <f aca="false">+(J18/K18)^0.2</f>
        <v>1.001</v>
      </c>
      <c r="L149" s="42" t="n">
        <f aca="false">+(K18/L18)^0.2</f>
        <v>1.001</v>
      </c>
      <c r="M149" s="42" t="n">
        <f aca="false">+(L18/M18)^0.2</f>
        <v>1.001</v>
      </c>
      <c r="N149" s="42" t="n">
        <f aca="false">+(M18/N18)^0.2</f>
        <v>1.001</v>
      </c>
      <c r="O149" s="42" t="n">
        <f aca="false">+(N18/O18)^0.2</f>
        <v>1.001</v>
      </c>
      <c r="P149" s="42" t="n">
        <f aca="false">+(O18/P18)^0.2</f>
        <v>1.001</v>
      </c>
      <c r="Q149" s="42" t="n">
        <f aca="false">+(P18/Q18)^0.2</f>
        <v>1.001</v>
      </c>
      <c r="R149" s="42" t="n">
        <f aca="false">+(Q18/R18)^0.2</f>
        <v>1.001</v>
      </c>
      <c r="S149" s="42" t="n">
        <f aca="false">+(R18/S18)^0.2</f>
        <v>1.001</v>
      </c>
      <c r="T149" s="42" t="n">
        <f aca="false">+(S18/T18)^0.2</f>
        <v>1.001</v>
      </c>
      <c r="U149" s="42" t="n">
        <f aca="false">+(T18/U18)^0.2</f>
        <v>1.001</v>
      </c>
      <c r="V149" s="42" t="n">
        <f aca="false">+(U18/V18)^0.2</f>
        <v>1.001</v>
      </c>
      <c r="W149" s="42" t="n">
        <f aca="false">+(V18/W18)^0.2</f>
        <v>1.001</v>
      </c>
      <c r="X149" s="42" t="n">
        <f aca="false">+(W18/X18)^0.2</f>
        <v>1.001</v>
      </c>
      <c r="Y149" s="42" t="n">
        <f aca="false">+(X18/Y18)^0.2</f>
        <v>1.001</v>
      </c>
      <c r="Z149" s="42" t="n">
        <f aca="false">+(Y18/Z18)^0.2</f>
        <v>1.001</v>
      </c>
      <c r="AA149" s="42" t="n">
        <f aca="false">+(Z18/AA18)^0.2</f>
        <v>1.001</v>
      </c>
      <c r="AB149" s="42" t="n">
        <f aca="false">+(AA18/AB18)^0.2</f>
        <v>1.001</v>
      </c>
      <c r="AC149" s="42" t="n">
        <f aca="false">+(AB18/AC18)^0.2</f>
        <v>1.001</v>
      </c>
      <c r="AD149" s="42" t="n">
        <f aca="false">+(AC18/AD18)^0.2</f>
        <v>1.001</v>
      </c>
      <c r="AE149" s="42" t="n">
        <f aca="false">+(AD18/AE18)^0.2</f>
        <v>1.001</v>
      </c>
      <c r="AF149" s="42" t="n">
        <f aca="false">+(AE18/AF18)^0.2</f>
        <v>1.001</v>
      </c>
      <c r="AG149" s="42" t="n">
        <f aca="false">+(AF18/AG18)^0.2</f>
        <v>1.001</v>
      </c>
      <c r="AH149" s="42" t="n">
        <f aca="false">+(AG18/AH18)^0.2</f>
        <v>1.001</v>
      </c>
      <c r="AI149" s="42" t="n">
        <f aca="false">+(AH18/AI18)^0.2</f>
        <v>1.001</v>
      </c>
      <c r="AJ149" s="42" t="n">
        <f aca="false">+(AI18/AJ18)^0.2</f>
        <v>1.001</v>
      </c>
      <c r="AK149" s="42" t="n">
        <f aca="false">+(AJ18/AK18)^0.2</f>
        <v>1.001</v>
      </c>
      <c r="AL149" s="42" t="n">
        <f aca="false">+(AK18/AL18)^0.2</f>
        <v>1.001</v>
      </c>
      <c r="AM149" s="42" t="n">
        <f aca="false">+(AL18/AM18)^0.2</f>
        <v>1.001</v>
      </c>
      <c r="AN149" s="42" t="n">
        <f aca="false">+(AM18/AN18)^0.2</f>
        <v>1.001</v>
      </c>
      <c r="AO149" s="42" t="n">
        <f aca="false">+(AN18/AO18)^0.2</f>
        <v>1.001</v>
      </c>
      <c r="AP149" s="42" t="n">
        <f aca="false">+(AO18/AP18)^0.2</f>
        <v>1.001</v>
      </c>
      <c r="AQ149" s="42" t="n">
        <f aca="false">+(AP18/AQ18)^0.2</f>
        <v>1.001</v>
      </c>
      <c r="AR149" s="42" t="n">
        <f aca="false">+(AQ18/AR18)^0.2</f>
        <v>1.001</v>
      </c>
      <c r="AS149" s="42" t="n">
        <f aca="false">+(AR18/AS18)^0.2</f>
        <v>1.001</v>
      </c>
      <c r="AT149" s="42" t="n">
        <f aca="false">+(AS18/AT18)^0.2</f>
        <v>1.001</v>
      </c>
      <c r="AU149" s="42" t="n">
        <f aca="false">+(AT18/AU18)^0.2</f>
        <v>1.001</v>
      </c>
      <c r="AV149" s="42" t="n">
        <f aca="false">+(AU18/AV18)^0.2</f>
        <v>1.001</v>
      </c>
      <c r="AW149" s="42" t="n">
        <f aca="false">+(AV18/AW18)^0.2</f>
        <v>1.001</v>
      </c>
      <c r="AX149" s="42" t="n">
        <f aca="false">+(AW18/AX18)^0.2</f>
        <v>1.001</v>
      </c>
      <c r="AY149" s="42" t="n">
        <f aca="false">+(AX18/AY18)^0.2</f>
        <v>1.001</v>
      </c>
      <c r="AZ149" s="42" t="n">
        <f aca="false">+(AY18/AZ18)^0.2</f>
        <v>1.001</v>
      </c>
      <c r="BA149" s="42" t="n">
        <f aca="false">+(AZ18/BA18)^0.2</f>
        <v>1.001</v>
      </c>
      <c r="BB149" s="42" t="n">
        <f aca="false">+(BA18/BB18)^0.2</f>
        <v>1.001</v>
      </c>
      <c r="BC149" s="42" t="n">
        <f aca="false">+(BB18/BC18)^0.2</f>
        <v>1.001</v>
      </c>
      <c r="BD149" s="42" t="n">
        <f aca="false">+(BC18/BD18)^0.2</f>
        <v>1.001</v>
      </c>
      <c r="BE149" s="42" t="n">
        <f aca="false">+(BD18/BE18)^0.2</f>
        <v>1.001</v>
      </c>
      <c r="BF149" s="42" t="n">
        <f aca="false">+(BE18/BF18)^0.2</f>
        <v>1.001</v>
      </c>
      <c r="BG149" s="42" t="n">
        <f aca="false">+(BF18/BG18)^0.2</f>
        <v>1.001</v>
      </c>
      <c r="BH149" s="42" t="n">
        <f aca="false">+(BG18/BH18)^0.2</f>
        <v>1.001</v>
      </c>
      <c r="BI149" s="42" t="n">
        <f aca="false">+(BH18/BI18)^0.2</f>
        <v>1.001</v>
      </c>
    </row>
    <row r="150" s="42" customFormat="true" ht="16.5" hidden="false" customHeight="false" outlineLevel="0" collapsed="false">
      <c r="A150" s="40" t="str">
        <f aca="false">Base!A150</f>
        <v>   Ratio MU</v>
      </c>
      <c r="C150" s="42" t="n">
        <f aca="false">+((C126/B126)^($B$19))^0.2</f>
        <v>1.05100942204045</v>
      </c>
      <c r="D150" s="42" t="n">
        <f aca="false">+((D126/C126)^($B$19))^0.2</f>
        <v>1.05024911535361</v>
      </c>
      <c r="E150" s="42" t="n">
        <f aca="false">+((E126/D126)^($B$19))^0.2</f>
        <v>1.04909034337754</v>
      </c>
      <c r="F150" s="42" t="n">
        <f aca="false">+((F126/E126)^($B$19))^0.2</f>
        <v>1.04771077380316</v>
      </c>
      <c r="G150" s="42" t="n">
        <f aca="false">+((G126/F126)^($B$19))^0.2</f>
        <v>1.04621990646813</v>
      </c>
      <c r="H150" s="42" t="n">
        <f aca="false">+((H126/G126)^($B$19))^0.2</f>
        <v>1.04468491658255</v>
      </c>
      <c r="I150" s="42" t="n">
        <f aca="false">+((I126/H126)^($B$19))^0.2</f>
        <v>1.04314701616505</v>
      </c>
      <c r="J150" s="42" t="n">
        <f aca="false">+((J126/I126)^($B$19))^0.2</f>
        <v>1.04163163271492</v>
      </c>
      <c r="K150" s="42" t="n">
        <f aca="false">+((K126/J126)^($B$19))^0.2</f>
        <v>1.04015467988394</v>
      </c>
      <c r="L150" s="42" t="n">
        <f aca="false">+((L126/K126)^($B$19))^0.2</f>
        <v>1.03872641987062</v>
      </c>
      <c r="M150" s="42" t="n">
        <f aca="false">+((M126/L126)^($B$19))^0.2</f>
        <v>1.03735386718662</v>
      </c>
      <c r="N150" s="42" t="n">
        <f aca="false">+((N126/M126)^($B$19))^0.2</f>
        <v>1.03604234125217</v>
      </c>
      <c r="O150" s="42" t="n">
        <f aca="false">+((O126/N126)^($B$19))^0.2</f>
        <v>1.03479657114796</v>
      </c>
      <c r="P150" s="42" t="n">
        <f aca="false">+((P126/O126)^($B$19))^0.2</f>
        <v>1.03362163643324</v>
      </c>
      <c r="Q150" s="42" t="n">
        <f aca="false">+((Q126/P126)^($B$19))^0.2</f>
        <v>1.03252398492658</v>
      </c>
      <c r="R150" s="42" t="n">
        <f aca="false">+((R126/Q126)^($B$19))^0.2</f>
        <v>1.03151277978637</v>
      </c>
      <c r="S150" s="42" t="n">
        <f aca="false">+((S126/R126)^($B$19))^0.2</f>
        <v>1.03060190224537</v>
      </c>
      <c r="T150" s="42" t="n">
        <f aca="false">+((T126/S126)^($B$19))^0.2</f>
        <v>1.02981310324248</v>
      </c>
      <c r="U150" s="42" t="n">
        <f aca="false">+((U126/T126)^($B$19))^0.2</f>
        <v>1.02918482842442</v>
      </c>
      <c r="V150" s="42" t="n">
        <f aca="false">+((V126/U126)^($B$19))^0.2</f>
        <v>1.02869346958414</v>
      </c>
      <c r="W150" s="42" t="n">
        <f aca="false">+((W126/V126)^($B$19))^0.2</f>
        <v>1.02809807675688</v>
      </c>
      <c r="X150" s="42" t="n">
        <f aca="false">+((X126/W126)^($B$19))^0.2</f>
        <v>1.02743395378452</v>
      </c>
      <c r="Y150" s="42" t="n">
        <f aca="false">+((Y126/X126)^($B$19))^0.2</f>
        <v>1.02672338602751</v>
      </c>
      <c r="Z150" s="42" t="n">
        <f aca="false">+((Z126/Y126)^($B$19))^0.2</f>
        <v>1.02597916328444</v>
      </c>
      <c r="AA150" s="42" t="n">
        <f aca="false">+((AA126/Z126)^($B$19))^0.2</f>
        <v>1.02520632728173</v>
      </c>
      <c r="AB150" s="42" t="n">
        <f aca="false">+((AB126/AA126)^($B$19))^0.2</f>
        <v>1.02440251348928</v>
      </c>
      <c r="AC150" s="42" t="n">
        <f aca="false">+((AC126/AB126)^($B$19))^0.2</f>
        <v>1.02355700002778</v>
      </c>
      <c r="AD150" s="42" t="n">
        <f aca="false">+((AD126/AC126)^($B$19))^0.2</f>
        <v>1.02264839581619</v>
      </c>
      <c r="AE150" s="42" t="n">
        <f aca="false">+((AE126/AD126)^($B$19))^0.2</f>
        <v>1.0221380973309</v>
      </c>
      <c r="AF150" s="42" t="n">
        <f aca="false">+((AF126/AE126)^($B$19))^0.2</f>
        <v>1.02176175164626</v>
      </c>
      <c r="AG150" s="42" t="n">
        <f aca="false">+((AG126/AF126)^($B$19))^0.2</f>
        <v>1.02133823968649</v>
      </c>
      <c r="AH150" s="42" t="n">
        <f aca="false">+((AH126/AG126)^($B$19))^0.2</f>
        <v>1.02087765056163</v>
      </c>
      <c r="AI150" s="42" t="n">
        <f aca="false">+((AI126/AH126)^($B$19))^0.2</f>
        <v>1.02038841470369</v>
      </c>
      <c r="AJ150" s="42" t="n">
        <f aca="false">+((AJ126/AI126)^($B$19))^0.2</f>
        <v>1.01987778663859</v>
      </c>
      <c r="AK150" s="42" t="n">
        <f aca="false">+((AK126/AJ126)^($B$19))^0.2</f>
        <v>1.01935209000125</v>
      </c>
      <c r="AL150" s="42" t="n">
        <f aca="false">+((AL126/AK126)^($B$19))^0.2</f>
        <v>1.01881685226806</v>
      </c>
      <c r="AM150" s="42" t="n">
        <f aca="false">+((AM126/AL126)^($B$19))^0.2</f>
        <v>1.0182768944025</v>
      </c>
      <c r="AN150" s="42" t="n">
        <f aca="false">+((AN126/AM126)^($B$19))^0.2</f>
        <v>1.01773641179132</v>
      </c>
      <c r="AO150" s="42" t="n">
        <f aca="false">+((AO126/AN126)^($B$19))^0.2</f>
        <v>1.01719906460018</v>
      </c>
      <c r="AP150" s="42" t="n">
        <f aca="false">+((AP126/AO126)^($B$19))^0.2</f>
        <v>1.01666808882322</v>
      </c>
      <c r="AQ150" s="42" t="n">
        <f aca="false">+((AQ126/AP126)^($B$19))^0.2</f>
        <v>1.01614643693996</v>
      </c>
      <c r="AR150" s="42" t="n">
        <f aca="false">+((AR126/AQ126)^($B$19))^0.2</f>
        <v>1.01563695632269</v>
      </c>
      <c r="AS150" s="42" t="n">
        <f aca="false">+((AS126/AR126)^($B$19))^0.2</f>
        <v>1.01514262612817</v>
      </c>
      <c r="AT150" s="42" t="n">
        <f aca="false">+((AT126/AS126)^($B$19))^0.2</f>
        <v>1.01466687947939</v>
      </c>
      <c r="AU150" s="42" t="n">
        <f aca="false">+((AU126/AT126)^($B$19))^0.2</f>
        <v>1.01421404864188</v>
      </c>
      <c r="AV150" s="42" t="n">
        <f aca="false">+((AV126/AU126)^($B$19))^0.2</f>
        <v>1.01379001166781</v>
      </c>
      <c r="AW150" s="42" t="n">
        <f aca="false">+((AW126/AV126)^($B$19))^0.2</f>
        <v>1.01340314054726</v>
      </c>
      <c r="AX150" s="42" t="n">
        <f aca="false">+((AX126/AW126)^($B$19))^0.2</f>
        <v>1.01306570679831</v>
      </c>
      <c r="AY150" s="42" t="n">
        <f aca="false">+((AY126/AX126)^($B$19))^0.2</f>
        <v>1.01279606716498</v>
      </c>
      <c r="AZ150" s="42" t="n">
        <f aca="false">+((AZ126/AY126)^($B$19))^0.2</f>
        <v>1.02139538399237</v>
      </c>
      <c r="BA150" s="42" t="n">
        <f aca="false">+((BA126/AZ126)^($B$19))^0.2</f>
        <v>1.00828022722271</v>
      </c>
      <c r="BB150" s="42" t="n">
        <f aca="false">+((BB126/BA126)^($B$19))^0.2</f>
        <v>1.00884592003343</v>
      </c>
      <c r="BC150" s="42" t="n">
        <f aca="false">+((BC126/BB126)^($B$19))^0.2</f>
        <v>1.00914595823308</v>
      </c>
      <c r="BD150" s="42" t="n">
        <f aca="false">+((BD126/BC126)^($B$19))^0.2</f>
        <v>1.0092679091775</v>
      </c>
      <c r="BE150" s="42" t="n">
        <f aca="false">+((BE126/BD126)^($B$19))^0.2</f>
        <v>1.00925828332264</v>
      </c>
      <c r="BF150" s="42" t="n">
        <f aca="false">+((BF126/BE126)^($B$19))^0.2</f>
        <v>1.00913941752497</v>
      </c>
      <c r="BG150" s="42" t="n">
        <f aca="false">+((BG126/BF126)^($B$19))^0.2</f>
        <v>1.00891976949279</v>
      </c>
      <c r="BH150" s="42" t="n">
        <f aca="false">+((BH126/BG126)^($B$19))^0.2</f>
        <v>1.00860244593702</v>
      </c>
      <c r="BI150" s="42" t="n">
        <f aca="false">+((BI126/BH126)^($B$19))^0.2</f>
        <v>1.00819113995441</v>
      </c>
    </row>
    <row r="151" s="42" customFormat="true" ht="16.5" hidden="false" customHeight="false" outlineLevel="0" collapsed="false">
      <c r="A151" s="40" t="str">
        <f aca="false">Base!A151</f>
        <v>Product</v>
      </c>
      <c r="C151" s="42" t="n">
        <f aca="false">+C150*C149</f>
        <v>1.05206043146249</v>
      </c>
      <c r="D151" s="42" t="n">
        <f aca="false">+D150*D149</f>
        <v>1.05129936446896</v>
      </c>
      <c r="E151" s="42" t="n">
        <f aca="false">+E150*E149</f>
        <v>1.05013943372092</v>
      </c>
      <c r="F151" s="42" t="n">
        <f aca="false">+F150*F149</f>
        <v>1.04875848457697</v>
      </c>
      <c r="G151" s="42" t="n">
        <f aca="false">+G150*G149</f>
        <v>1.0472661263746</v>
      </c>
      <c r="H151" s="42" t="n">
        <f aca="false">+H150*H149</f>
        <v>1.04572960149913</v>
      </c>
      <c r="I151" s="42" t="n">
        <f aca="false">+I150*I149</f>
        <v>1.04419016318122</v>
      </c>
      <c r="J151" s="42" t="n">
        <f aca="false">+J150*J149</f>
        <v>1.04267326434763</v>
      </c>
      <c r="K151" s="42" t="n">
        <f aca="false">+K150*K149</f>
        <v>1.04119483456382</v>
      </c>
      <c r="L151" s="42" t="n">
        <f aca="false">+L150*L149</f>
        <v>1.03976514629049</v>
      </c>
      <c r="M151" s="42" t="n">
        <f aca="false">+M150*M149</f>
        <v>1.03839122105381</v>
      </c>
      <c r="N151" s="42" t="n">
        <f aca="false">+N150*N149</f>
        <v>1.03707838359342</v>
      </c>
      <c r="O151" s="42" t="n">
        <f aca="false">+O150*O149</f>
        <v>1.03583136771911</v>
      </c>
      <c r="P151" s="42" t="n">
        <f aca="false">+P150*P149</f>
        <v>1.03465525806968</v>
      </c>
      <c r="Q151" s="42" t="n">
        <f aca="false">+Q150*Q149</f>
        <v>1.03355650891151</v>
      </c>
      <c r="R151" s="42" t="n">
        <f aca="false">+R150*R149</f>
        <v>1.03254429256615</v>
      </c>
      <c r="S151" s="42" t="n">
        <f aca="false">+S150*S149</f>
        <v>1.03163250414762</v>
      </c>
      <c r="T151" s="42" t="n">
        <f aca="false">+T150*T149</f>
        <v>1.03084291634572</v>
      </c>
      <c r="U151" s="42" t="n">
        <f aca="false">+U150*U149</f>
        <v>1.03021401325285</v>
      </c>
      <c r="V151" s="42" t="n">
        <f aca="false">+V150*V149</f>
        <v>1.02972216305372</v>
      </c>
      <c r="W151" s="42" t="n">
        <f aca="false">+W150*W149</f>
        <v>1.02912617483364</v>
      </c>
      <c r="X151" s="42" t="n">
        <f aca="false">+X150*X149</f>
        <v>1.02846138773831</v>
      </c>
      <c r="Y151" s="42" t="n">
        <f aca="false">+Y150*Y149</f>
        <v>1.02775010941354</v>
      </c>
      <c r="Z151" s="42" t="n">
        <f aca="false">+Z150*Z149</f>
        <v>1.02700514244773</v>
      </c>
      <c r="AA151" s="42" t="n">
        <f aca="false">+AA150*AA149</f>
        <v>1.02623153360901</v>
      </c>
      <c r="AB151" s="42" t="n">
        <f aca="false">+AB150*AB149</f>
        <v>1.02542691600277</v>
      </c>
      <c r="AC151" s="42" t="n">
        <f aca="false">+AC150*AC149</f>
        <v>1.0245805570278</v>
      </c>
      <c r="AD151" s="42" t="n">
        <f aca="false">+AD150*AD149</f>
        <v>1.023671044212</v>
      </c>
      <c r="AE151" s="42" t="n">
        <f aca="false">+AE150*AE149</f>
        <v>1.02316023542823</v>
      </c>
      <c r="AF151" s="42" t="n">
        <f aca="false">+AF150*AF149</f>
        <v>1.0227835133979</v>
      </c>
      <c r="AG151" s="42" t="n">
        <f aca="false">+AG150*AG149</f>
        <v>1.02235957792618</v>
      </c>
      <c r="AH151" s="42" t="n">
        <f aca="false">+AH150*AH149</f>
        <v>1.02189852821219</v>
      </c>
      <c r="AI151" s="42" t="n">
        <f aca="false">+AI150*AI149</f>
        <v>1.0214088031184</v>
      </c>
      <c r="AJ151" s="42" t="n">
        <f aca="false">+AJ150*AJ149</f>
        <v>1.02089766442523</v>
      </c>
      <c r="AK151" s="42" t="n">
        <f aca="false">+AK150*AK149</f>
        <v>1.02037144209125</v>
      </c>
      <c r="AL151" s="42" t="n">
        <f aca="false">+AL150*AL149</f>
        <v>1.01983566912032</v>
      </c>
      <c r="AM151" s="42" t="n">
        <f aca="false">+AM150*AM149</f>
        <v>1.0192951712969</v>
      </c>
      <c r="AN151" s="42" t="n">
        <f aca="false">+AN150*AN149</f>
        <v>1.01875414820311</v>
      </c>
      <c r="AO151" s="42" t="n">
        <f aca="false">+AO150*AO149</f>
        <v>1.01821626366478</v>
      </c>
      <c r="AP151" s="42" t="n">
        <f aca="false">+AP150*AP149</f>
        <v>1.01768475691205</v>
      </c>
      <c r="AQ151" s="42" t="n">
        <f aca="false">+AQ150*AQ149</f>
        <v>1.0171625833769</v>
      </c>
      <c r="AR151" s="42" t="n">
        <f aca="false">+AR150*AR149</f>
        <v>1.01665259327901</v>
      </c>
      <c r="AS151" s="42" t="n">
        <f aca="false">+AS150*AS149</f>
        <v>1.0161577687543</v>
      </c>
      <c r="AT151" s="42" t="n">
        <f aca="false">+AT150*AT149</f>
        <v>1.01568154635887</v>
      </c>
      <c r="AU151" s="42" t="n">
        <f aca="false">+AU150*AU149</f>
        <v>1.01522826269052</v>
      </c>
      <c r="AV151" s="42" t="n">
        <f aca="false">+AV150*AV149</f>
        <v>1.01480380167948</v>
      </c>
      <c r="AW151" s="42" t="n">
        <f aca="false">+AW150*AW149</f>
        <v>1.01441654368781</v>
      </c>
      <c r="AX151" s="42" t="n">
        <f aca="false">+AX150*AX149</f>
        <v>1.01407877250511</v>
      </c>
      <c r="AY151" s="42" t="n">
        <f aca="false">+AY150*AY149</f>
        <v>1.01380886323215</v>
      </c>
      <c r="AZ151" s="42" t="n">
        <f aca="false">+AZ150*AZ149</f>
        <v>1.02241677937636</v>
      </c>
      <c r="BA151" s="42" t="n">
        <f aca="false">+BA150*BA149</f>
        <v>1.00928850744993</v>
      </c>
      <c r="BB151" s="42" t="n">
        <f aca="false">+BB150*BB149</f>
        <v>1.00985476595347</v>
      </c>
      <c r="BC151" s="42" t="n">
        <f aca="false">+BC150*BC149</f>
        <v>1.01015510419131</v>
      </c>
      <c r="BD151" s="42" t="n">
        <f aca="false">+BD150*BD149</f>
        <v>1.01027717708668</v>
      </c>
      <c r="BE151" s="42" t="n">
        <f aca="false">+BE150*BE149</f>
        <v>1.01026754160597</v>
      </c>
      <c r="BF151" s="42" t="n">
        <f aca="false">+BF150*BF149</f>
        <v>1.01014855694249</v>
      </c>
      <c r="BG151" s="42" t="n">
        <f aca="false">+BG150*BG149</f>
        <v>1.00992868926228</v>
      </c>
      <c r="BH151" s="42" t="n">
        <f aca="false">+BH150*BH149</f>
        <v>1.00961104838295</v>
      </c>
      <c r="BI151" s="42" t="n">
        <f aca="false">+BI150*BI149</f>
        <v>1.00919933109437</v>
      </c>
    </row>
    <row r="152" s="42" customFormat="true" ht="16.5" hidden="false" customHeight="false" outlineLevel="0" collapsed="false">
      <c r="A152" s="40" t="str">
        <f aca="false">Base!A152</f>
        <v>Consumption discount rate</v>
      </c>
      <c r="C152" s="42" t="n">
        <f aca="false">+C151-1</f>
        <v>0.0520604314624935</v>
      </c>
      <c r="D152" s="42" t="n">
        <f aca="false">+D151-1</f>
        <v>0.0512993644689586</v>
      </c>
      <c r="E152" s="42" t="n">
        <f aca="false">+E151-1</f>
        <v>0.0501394337209187</v>
      </c>
      <c r="F152" s="42" t="n">
        <f aca="false">+F151-1</f>
        <v>0.0487584845769666</v>
      </c>
      <c r="G152" s="42" t="n">
        <f aca="false">+G151-1</f>
        <v>0.0472661263745988</v>
      </c>
      <c r="H152" s="42" t="n">
        <f aca="false">+H151-1</f>
        <v>0.0457296014991335</v>
      </c>
      <c r="I152" s="42" t="n">
        <f aca="false">+I151-1</f>
        <v>0.0441901631812192</v>
      </c>
      <c r="J152" s="42" t="n">
        <f aca="false">+J151-1</f>
        <v>0.0426732643476342</v>
      </c>
      <c r="K152" s="42" t="n">
        <f aca="false">+K151-1</f>
        <v>0.0411948345638236</v>
      </c>
      <c r="L152" s="42" t="n">
        <f aca="false">+L151-1</f>
        <v>0.0397651462904915</v>
      </c>
      <c r="M152" s="42" t="n">
        <f aca="false">+M151-1</f>
        <v>0.0383912210538071</v>
      </c>
      <c r="N152" s="42" t="n">
        <f aca="false">+N151-1</f>
        <v>0.0370783835934205</v>
      </c>
      <c r="O152" s="42" t="n">
        <f aca="false">+O151-1</f>
        <v>0.0358313677191107</v>
      </c>
      <c r="P152" s="42" t="n">
        <f aca="false">+P151-1</f>
        <v>0.0346552580696764</v>
      </c>
      <c r="Q152" s="42" t="n">
        <f aca="false">+Q151-1</f>
        <v>0.033556508911508</v>
      </c>
      <c r="R152" s="42" t="n">
        <f aca="false">+R151-1</f>
        <v>0.0325442925661534</v>
      </c>
      <c r="S152" s="42" t="n">
        <f aca="false">+S151-1</f>
        <v>0.03163250414762</v>
      </c>
      <c r="T152" s="42" t="n">
        <f aca="false">+T151-1</f>
        <v>0.0308429163457222</v>
      </c>
      <c r="U152" s="42" t="n">
        <f aca="false">+U151-1</f>
        <v>0.0302140132528483</v>
      </c>
      <c r="V152" s="42" t="n">
        <f aca="false">+V151-1</f>
        <v>0.0297221630537248</v>
      </c>
      <c r="W152" s="42" t="n">
        <f aca="false">+W151-1</f>
        <v>0.0291261748336402</v>
      </c>
      <c r="X152" s="42" t="n">
        <f aca="false">+X151-1</f>
        <v>0.0284613877383058</v>
      </c>
      <c r="Y152" s="42" t="n">
        <f aca="false">+Y151-1</f>
        <v>0.0277501094135395</v>
      </c>
      <c r="Z152" s="42" t="n">
        <f aca="false">+Z151-1</f>
        <v>0.0270051424477287</v>
      </c>
      <c r="AA152" s="42" t="n">
        <f aca="false">+AA151-1</f>
        <v>0.0262315336090138</v>
      </c>
      <c r="AB152" s="42" t="n">
        <f aca="false">+AB151-1</f>
        <v>0.0254269160027685</v>
      </c>
      <c r="AC152" s="42" t="n">
        <f aca="false">+AC151-1</f>
        <v>0.0245805570278026</v>
      </c>
      <c r="AD152" s="42" t="n">
        <f aca="false">+AD151-1</f>
        <v>0.0236710442120038</v>
      </c>
      <c r="AE152" s="42" t="n">
        <f aca="false">+AE151-1</f>
        <v>0.0231602354282279</v>
      </c>
      <c r="AF152" s="42" t="n">
        <f aca="false">+AF151-1</f>
        <v>0.0227835133979024</v>
      </c>
      <c r="AG152" s="42" t="n">
        <f aca="false">+AG151-1</f>
        <v>0.0223595779261805</v>
      </c>
      <c r="AH152" s="42" t="n">
        <f aca="false">+AH151-1</f>
        <v>0.0218985282121913</v>
      </c>
      <c r="AI152" s="42" t="n">
        <f aca="false">+AI151-1</f>
        <v>0.0214088031183965</v>
      </c>
      <c r="AJ152" s="42" t="n">
        <f aca="false">+AJ151-1</f>
        <v>0.0208976644252261</v>
      </c>
      <c r="AK152" s="42" t="n">
        <f aca="false">+AK151-1</f>
        <v>0.0203714420912533</v>
      </c>
      <c r="AL152" s="42" t="n">
        <f aca="false">+AL151-1</f>
        <v>0.0198356691203241</v>
      </c>
      <c r="AM152" s="42" t="n">
        <f aca="false">+AM151-1</f>
        <v>0.0192951712968998</v>
      </c>
      <c r="AN152" s="42" t="n">
        <f aca="false">+AN151-1</f>
        <v>0.0187541482031082</v>
      </c>
      <c r="AO152" s="42" t="n">
        <f aca="false">+AO151-1</f>
        <v>0.0182162636647831</v>
      </c>
      <c r="AP152" s="42" t="n">
        <f aca="false">+AP151-1</f>
        <v>0.0176847569120466</v>
      </c>
      <c r="AQ152" s="42" t="n">
        <f aca="false">+AQ151-1</f>
        <v>0.0171625833768956</v>
      </c>
      <c r="AR152" s="42" t="n">
        <f aca="false">+AR151-1</f>
        <v>0.0166525932790078</v>
      </c>
      <c r="AS152" s="42" t="n">
        <f aca="false">+AS151-1</f>
        <v>0.0161577687542955</v>
      </c>
      <c r="AT152" s="42" t="n">
        <f aca="false">+AT151-1</f>
        <v>0.0156815463588673</v>
      </c>
      <c r="AU152" s="42" t="n">
        <f aca="false">+AU151-1</f>
        <v>0.0152282626905218</v>
      </c>
      <c r="AV152" s="42" t="n">
        <f aca="false">+AV151-1</f>
        <v>0.0148038016794798</v>
      </c>
      <c r="AW152" s="42" t="n">
        <f aca="false">+AW151-1</f>
        <v>0.0144165436878081</v>
      </c>
      <c r="AX152" s="42" t="n">
        <f aca="false">+AX151-1</f>
        <v>0.0140787725051101</v>
      </c>
      <c r="AY152" s="42" t="n">
        <f aca="false">+AY151-1</f>
        <v>0.0138088632321454</v>
      </c>
      <c r="AZ152" s="42" t="n">
        <f aca="false">+AZ151-1</f>
        <v>0.0224167793763632</v>
      </c>
      <c r="BA152" s="42" t="n">
        <f aca="false">+BA151-1</f>
        <v>0.00928850744993248</v>
      </c>
      <c r="BB152" s="42" t="n">
        <f aca="false">+BB151-1</f>
        <v>0.00985476595346735</v>
      </c>
      <c r="BC152" s="42" t="n">
        <f aca="false">+BC151-1</f>
        <v>0.0101551041913128</v>
      </c>
      <c r="BD152" s="42" t="n">
        <f aca="false">+BD151-1</f>
        <v>0.010277177086681</v>
      </c>
      <c r="BE152" s="42" t="n">
        <f aca="false">+BE151-1</f>
        <v>0.0102675416059663</v>
      </c>
      <c r="BF152" s="42" t="n">
        <f aca="false">+BF151-1</f>
        <v>0.0101485569424902</v>
      </c>
      <c r="BG152" s="42" t="n">
        <f aca="false">+BG151-1</f>
        <v>0.00992868926228163</v>
      </c>
      <c r="BH152" s="42" t="n">
        <f aca="false">+BH151-1</f>
        <v>0.00961104838295324</v>
      </c>
      <c r="BI152" s="42" t="n">
        <f aca="false">+BI151-1</f>
        <v>0.00919933109436766</v>
      </c>
    </row>
    <row r="153" s="42" customFormat="true" ht="16.5" hidden="false" customHeight="false" outlineLevel="0" collapsed="false">
      <c r="A153" s="40" t="str">
        <f aca="false">Base!A153</f>
        <v>Risk-free rate of return</v>
      </c>
      <c r="C153" s="42" t="n">
        <f aca="false">+C148*C150*(1+B16)-1</f>
        <v>0.0642225580107809</v>
      </c>
      <c r="D153" s="42" t="n">
        <f aca="false">+D148*D150*(1+C16)-1</f>
        <v>0.060755275123433</v>
      </c>
      <c r="E153" s="42" t="n">
        <f aca="false">+E148*E150*(1+D16)-1</f>
        <v>0.0581725708932923</v>
      </c>
      <c r="F153" s="42" t="n">
        <f aca="false">+F148*F150*(1+E16)-1</f>
        <v>0.0555610987064952</v>
      </c>
      <c r="G153" s="42" t="n">
        <f aca="false">+G148*G150*(1+F16)-1</f>
        <v>0.053005215447866</v>
      </c>
      <c r="H153" s="42" t="n">
        <f aca="false">+H148*H150*(1+G16)-1</f>
        <v>0.0505498295457485</v>
      </c>
      <c r="I153" s="42" t="n">
        <f aca="false">+I148*I150*(1+H16)-1</f>
        <v>0.0482166502988957</v>
      </c>
      <c r="J153" s="42" t="n">
        <f aca="false">+J148*J150*(1+I16)-1</f>
        <v>0.0460141332043214</v>
      </c>
      <c r="K153" s="42" t="n">
        <f aca="false">+K148*K150*(1+J16)-1</f>
        <v>0.043943477307459</v>
      </c>
      <c r="L153" s="42" t="n">
        <f aca="false">+L148*L150*(1+K16)-1</f>
        <v>0.0420022145357535</v>
      </c>
      <c r="M153" s="42" t="n">
        <f aca="false">+M148*M150*(1+L16)-1</f>
        <v>0.0401863589176388</v>
      </c>
      <c r="N153" s="42" t="n">
        <f aca="false">+N148*N150*(1+M16)-1</f>
        <v>0.0384917301239458</v>
      </c>
      <c r="O153" s="42" t="n">
        <f aca="false">+O148*O150*(1+N16)-1</f>
        <v>0.0369148560582497</v>
      </c>
      <c r="P153" s="42" t="n">
        <f aca="false">+P148*P150*(1+O16)-1</f>
        <v>0.0354537371833847</v>
      </c>
      <c r="Q153" s="42" t="n">
        <f aca="false">+Q148*Q150*(1+P16)-1</f>
        <v>0.0341087111965872</v>
      </c>
      <c r="R153" s="42" t="n">
        <f aca="false">+R148*R150*(1+Q16)-1</f>
        <v>0.0328836677949331</v>
      </c>
      <c r="S153" s="42" t="n">
        <f aca="false">+S148*S150*(1+R16)-1</f>
        <v>0.0317879373482421</v>
      </c>
      <c r="T153" s="42" t="n">
        <f aca="false">+T148*T150*(1+S16)-1</f>
        <v>0.0308393444181227</v>
      </c>
      <c r="U153" s="42" t="n">
        <f aca="false">+U148*U150*(1+T16)-1</f>
        <v>0.0300729518042058</v>
      </c>
      <c r="V153" s="42" t="n">
        <f aca="false">+V148*V150*(1+U16)-1</f>
        <v>0.0294621728040643</v>
      </c>
      <c r="W153" s="42" t="n">
        <f aca="false">+W148*W150*(1+V16)-1</f>
        <v>0.0287633551491508</v>
      </c>
      <c r="X153" s="42" t="n">
        <f aca="false">+X148*X150*(1+W16)-1</f>
        <v>0.0280096877512681</v>
      </c>
      <c r="Y153" s="42" t="n">
        <f aca="false">+Y148*Y150*(1+X16)-1</f>
        <v>0.0272216081215164</v>
      </c>
      <c r="Z153" s="42" t="n">
        <f aca="false">+Z148*Z150*(1+Y16)-1</f>
        <v>0.0264102968579452</v>
      </c>
      <c r="AA153" s="42" t="n">
        <f aca="false">+AA148*AA150*(1+Z16)-1</f>
        <v>0.0255793972132112</v>
      </c>
      <c r="AB153" s="42" t="n">
        <f aca="false">+AB148*AB150*(1+AA16)-1</f>
        <v>0.0247253308701898</v>
      </c>
      <c r="AC153" s="42" t="n">
        <f aca="false">+AC148*AC150*(1+AB16)-1</f>
        <v>0.023836323241762</v>
      </c>
      <c r="AD153" s="42" t="n">
        <f aca="false">+AD148*AD150*(1+AC16)-1</f>
        <v>0.0228900705736235</v>
      </c>
      <c r="AE153" s="42" t="n">
        <f aca="false">+AE148*AE150*(1+AD16)-1</f>
        <v>0.022347279923715</v>
      </c>
      <c r="AF153" s="42" t="n">
        <f aca="false">+AF148*AF150*(1+AE16)-1</f>
        <v>0.0219428345896142</v>
      </c>
      <c r="AG153" s="42" t="n">
        <f aca="false">+AG148*AG150*(1+AF16)-1</f>
        <v>0.021494990654543</v>
      </c>
      <c r="AH153" s="42" t="n">
        <f aca="false">+AH148*AH150*(1+AG16)-1</f>
        <v>0.021013334287779</v>
      </c>
      <c r="AI153" s="42" t="n">
        <f aca="false">+AI148*AI150*(1+AH16)-1</f>
        <v>0.0205058594541385</v>
      </c>
      <c r="AJ153" s="42" t="n">
        <f aca="false">+AJ148*AJ150*(1+AI16)-1</f>
        <v>0.0199794421117563</v>
      </c>
      <c r="AK153" s="42" t="n">
        <f aca="false">+AK148*AK150*(1+AJ16)-1</f>
        <v>0.0194400776764441</v>
      </c>
      <c r="AL153" s="42" t="n">
        <f aca="false">+AL148*AL150*(1+AK16)-1</f>
        <v>0.0188930091449311</v>
      </c>
      <c r="AM153" s="42" t="n">
        <f aca="false">+AM148*AM150*(1+AL16)-1</f>
        <v>0.0183428109742405</v>
      </c>
      <c r="AN153" s="42" t="n">
        <f aca="false">+AN148*AN150*(1+AM16)-1</f>
        <v>0.0177934649960028</v>
      </c>
      <c r="AO153" s="42" t="n">
        <f aca="false">+AO148*AO150*(1+AN16)-1</f>
        <v>0.0172484464033593</v>
      </c>
      <c r="AP153" s="42" t="n">
        <f aca="false">+AP148*AP150*(1+AO16)-1</f>
        <v>0.0167108310027009</v>
      </c>
      <c r="AQ153" s="42" t="n">
        <f aca="false">+AQ148*AQ150*(1+AP16)-1</f>
        <v>0.0161834325709369</v>
      </c>
      <c r="AR153" s="42" t="n">
        <f aca="false">+AR148*AR150*(1+AQ16)-1</f>
        <v>0.015668978397521</v>
      </c>
      <c r="AS153" s="42" t="n">
        <f aca="false">+AS148*AS150*(1+AR16)-1</f>
        <v>0.0151703436891515</v>
      </c>
      <c r="AT153" s="42" t="n">
        <f aca="false">+AT148*AT150*(1+AS16)-1</f>
        <v>0.0146908715941112</v>
      </c>
      <c r="AU153" s="42" t="n">
        <f aca="false">+AU148*AU150*(1+AT16)-1</f>
        <v>0.0142348165077859</v>
      </c>
      <c r="AV153" s="42" t="n">
        <f aca="false">+AV148*AV150*(1+AU16)-1</f>
        <v>0.0138079890956113</v>
      </c>
      <c r="AW153" s="42" t="n">
        <f aca="false">+AW148*AW150*(1+AV16)-1</f>
        <v>0.0134187030401871</v>
      </c>
      <c r="AX153" s="42" t="n">
        <f aca="false">+AX148*AX150*(1+AW16)-1</f>
        <v>0.0130791794158349</v>
      </c>
      <c r="AY153" s="42" t="n">
        <f aca="false">+AY148*AY150*(1+AX16)-1</f>
        <v>0.0128077313359756</v>
      </c>
      <c r="AZ153" s="42" t="n">
        <f aca="false">+AZ148*AZ150*(1+AY16)-1</f>
        <v>0.021405570922306</v>
      </c>
      <c r="BA153" s="42" t="n">
        <f aca="false">+BA148*BA150*(1+AZ16)-1</f>
        <v>0.00828893582145818</v>
      </c>
      <c r="BB153" s="42" t="n">
        <f aca="false">+BB148*BB150*(1+BA16)-1</f>
        <v>0.00885346590680269</v>
      </c>
      <c r="BC153" s="42" t="n">
        <f aca="false">+BC148*BC150*(1+BB16)-1</f>
        <v>0.00915249489961734</v>
      </c>
      <c r="BD153" s="42" t="n">
        <f aca="false">+BD148*BD150*(1+BC16)-1</f>
        <v>0.00927357061234546</v>
      </c>
      <c r="BE153" s="42" t="n">
        <f aca="false">+BE148*BE150*(1+BD16)-1</f>
        <v>0.00926318607661303</v>
      </c>
      <c r="BF153" s="42" t="n">
        <f aca="false">+BF148*BF150*(1+BE16)-1</f>
        <v>0.00914366280847312</v>
      </c>
      <c r="BG153" s="42" t="n">
        <f aca="false">+BG148*BG150*(1+BF16)-1</f>
        <v>0.00892344510706589</v>
      </c>
      <c r="BH153" s="42" t="n">
        <f aca="false">+BH148*BH150*(1+BG16)-1</f>
        <v>0.00860562801706832</v>
      </c>
      <c r="BI153" s="42" t="n">
        <f aca="false">+BI148*BI150*(1+BH16)-1</f>
        <v>0.00819389451139396</v>
      </c>
    </row>
    <row r="154" s="42" customFormat="true" ht="16.5" hidden="false" customHeight="false" outlineLevel="0" collapsed="false">
      <c r="A154" s="40" t="str">
        <f aca="false">Base!A154</f>
        <v>Real rate of return on capital (with full risks)</v>
      </c>
      <c r="C154" s="42" t="n">
        <f aca="false">+C151*(1+B9)-1</f>
        <v>0.0520604314624935</v>
      </c>
      <c r="D154" s="42" t="n">
        <f aca="false">+D151*(1+C9)-1</f>
        <v>0.0512993644689586</v>
      </c>
      <c r="E154" s="42" t="n">
        <f aca="false">+E151*(1+D9)-1</f>
        <v>0.0501394337209187</v>
      </c>
      <c r="F154" s="42" t="n">
        <f aca="false">+F151*(1+E9)-1</f>
        <v>0.0487584845769666</v>
      </c>
      <c r="G154" s="42" t="n">
        <f aca="false">+G151*(1+F9)-1</f>
        <v>0.0472661263745988</v>
      </c>
      <c r="H154" s="42" t="n">
        <f aca="false">+H151*(1+G9)-1</f>
        <v>0.0457296014991335</v>
      </c>
      <c r="I154" s="42" t="n">
        <f aca="false">+I151*(1+H9)-1</f>
        <v>0.0441901631812192</v>
      </c>
      <c r="J154" s="42" t="n">
        <f aca="false">+J151*(1+I9)-1</f>
        <v>0.0426732643476342</v>
      </c>
      <c r="K154" s="42" t="n">
        <f aca="false">+K151*(1+J9)-1</f>
        <v>0.0411948345638236</v>
      </c>
      <c r="L154" s="42" t="n">
        <f aca="false">+L151*(1+K9)-1</f>
        <v>0.0397651462904915</v>
      </c>
      <c r="M154" s="42" t="n">
        <f aca="false">+M151*(1+L9)-1</f>
        <v>0.0383912210538071</v>
      </c>
      <c r="N154" s="42" t="n">
        <f aca="false">+N151*(1+M9)-1</f>
        <v>0.0370783835934205</v>
      </c>
      <c r="O154" s="42" t="n">
        <f aca="false">+O151*(1+N9)-1</f>
        <v>0.0358313677191107</v>
      </c>
      <c r="P154" s="42" t="n">
        <f aca="false">+P151*(1+O9)-1</f>
        <v>0.0346552580696764</v>
      </c>
      <c r="Q154" s="42" t="n">
        <f aca="false">+Q151*(1+P9)-1</f>
        <v>0.033556508911508</v>
      </c>
      <c r="R154" s="42" t="n">
        <f aca="false">+R151*(1+Q9)-1</f>
        <v>0.0325442925661534</v>
      </c>
      <c r="S154" s="42" t="n">
        <f aca="false">+S151*(1+R9)-1</f>
        <v>0.03163250414762</v>
      </c>
      <c r="T154" s="42" t="n">
        <f aca="false">+T151*(1+S9)-1</f>
        <v>0.0308429163457222</v>
      </c>
      <c r="U154" s="42" t="n">
        <f aca="false">+U151*(1+T9)-1</f>
        <v>0.0302140132528483</v>
      </c>
      <c r="V154" s="42" t="n">
        <f aca="false">+V151*(1+U9)-1</f>
        <v>0.0297221630537248</v>
      </c>
      <c r="W154" s="42" t="n">
        <f aca="false">+W151*(1+V9)-1</f>
        <v>0.0291261748336402</v>
      </c>
      <c r="X154" s="42" t="n">
        <f aca="false">+X151*(1+W9)-1</f>
        <v>0.0284613877383058</v>
      </c>
      <c r="Y154" s="42" t="n">
        <f aca="false">+Y151*(1+X9)-1</f>
        <v>0.0277501094135395</v>
      </c>
      <c r="Z154" s="42" t="n">
        <f aca="false">+Z151*(1+Y9)-1</f>
        <v>0.0270051424477287</v>
      </c>
      <c r="AA154" s="42" t="n">
        <f aca="false">+AA151*(1+Z9)-1</f>
        <v>0.0262315336090138</v>
      </c>
      <c r="AB154" s="42" t="n">
        <f aca="false">+AB151*(1+AA9)-1</f>
        <v>0.0254269160027685</v>
      </c>
      <c r="AC154" s="42" t="n">
        <f aca="false">+AC151*(1+AB9)-1</f>
        <v>0.0245805570278026</v>
      </c>
      <c r="AD154" s="42" t="n">
        <f aca="false">+AD151*(1+AC9)-1</f>
        <v>0.0236710442120038</v>
      </c>
      <c r="AE154" s="42" t="n">
        <f aca="false">+AE151*(1+AD9)-1</f>
        <v>0.0231602354282279</v>
      </c>
      <c r="AF154" s="42" t="n">
        <f aca="false">+AF151*(1+AE9)-1</f>
        <v>0.0227835133979024</v>
      </c>
      <c r="AG154" s="42" t="n">
        <f aca="false">+AG151*(1+AF9)-1</f>
        <v>0.0223595779261805</v>
      </c>
      <c r="AH154" s="42" t="n">
        <f aca="false">+AH151*(1+AG9)-1</f>
        <v>0.0218985282121913</v>
      </c>
      <c r="AI154" s="42" t="n">
        <f aca="false">+AI151*(1+AH9)-1</f>
        <v>0.0214088031183965</v>
      </c>
      <c r="AJ154" s="42" t="n">
        <f aca="false">+AJ151*(1+AI9)-1</f>
        <v>0.0208976644252261</v>
      </c>
      <c r="AK154" s="42" t="n">
        <f aca="false">+AK151*(1+AJ9)-1</f>
        <v>0.0203714420912533</v>
      </c>
      <c r="AL154" s="42" t="n">
        <f aca="false">+AL151*(1+AK9)-1</f>
        <v>0.0198356691203241</v>
      </c>
      <c r="AM154" s="42" t="n">
        <f aca="false">+AM151*(1+AL9)-1</f>
        <v>0.0192951712968998</v>
      </c>
      <c r="AN154" s="42" t="n">
        <f aca="false">+AN151*(1+AM9)-1</f>
        <v>0.0187541482031082</v>
      </c>
      <c r="AO154" s="42" t="n">
        <f aca="false">+AO151*(1+AN9)-1</f>
        <v>0.0182162636647831</v>
      </c>
      <c r="AP154" s="42" t="n">
        <f aca="false">+AP151*(1+AO9)-1</f>
        <v>0.0176847569120466</v>
      </c>
      <c r="AQ154" s="42" t="n">
        <f aca="false">+AQ151*(1+AP9)-1</f>
        <v>0.0171625833768956</v>
      </c>
      <c r="AR154" s="42" t="n">
        <f aca="false">+AR151*(1+AQ9)-1</f>
        <v>0.0166525932790078</v>
      </c>
      <c r="AS154" s="42" t="n">
        <f aca="false">+AS151*(1+AR9)-1</f>
        <v>0.0161577687542955</v>
      </c>
      <c r="AT154" s="42" t="n">
        <f aca="false">+AT151*(1+AS9)-1</f>
        <v>0.0156815463588673</v>
      </c>
      <c r="AU154" s="42" t="n">
        <f aca="false">+AU151*(1+AT9)-1</f>
        <v>0.0152282626905218</v>
      </c>
      <c r="AV154" s="42" t="n">
        <f aca="false">+AV151*(1+AU9)-1</f>
        <v>0.0148038016794798</v>
      </c>
      <c r="AW154" s="42" t="n">
        <f aca="false">+AW151*(1+AV9)-1</f>
        <v>0.0144165436878081</v>
      </c>
      <c r="AX154" s="42" t="n">
        <f aca="false">+AX151*(1+AW9)-1</f>
        <v>0.0140787725051101</v>
      </c>
      <c r="AY154" s="42" t="n">
        <f aca="false">+AY151*(1+AX9)-1</f>
        <v>0.0138088632321454</v>
      </c>
      <c r="AZ154" s="42" t="n">
        <f aca="false">+AZ151*(1+AY9)-1</f>
        <v>0.0224167793763632</v>
      </c>
      <c r="BA154" s="42" t="n">
        <f aca="false">+BA151*(1+AZ9)-1</f>
        <v>0.00928850744993248</v>
      </c>
      <c r="BB154" s="42" t="n">
        <f aca="false">+BB151*(1+BA9)-1</f>
        <v>0.00985476595346735</v>
      </c>
      <c r="BC154" s="42" t="n">
        <f aca="false">+BC151*(1+BB9)-1</f>
        <v>0.0101551041913128</v>
      </c>
      <c r="BD154" s="42" t="n">
        <f aca="false">+BD151*(1+BC9)-1</f>
        <v>0.010277177086681</v>
      </c>
      <c r="BE154" s="42" t="n">
        <f aca="false">+BE151*(1+BD9)-1</f>
        <v>0.0102675416059663</v>
      </c>
      <c r="BF154" s="42" t="n">
        <f aca="false">+BF151*(1+BE9)-1</f>
        <v>0.0101485569424902</v>
      </c>
      <c r="BG154" s="42" t="n">
        <f aca="false">+BG151*(1+BF9)-1</f>
        <v>0.00992868926228163</v>
      </c>
      <c r="BH154" s="42" t="n">
        <f aca="false">+BH151*(1+BG9)-1</f>
        <v>0.00961104838295324</v>
      </c>
      <c r="BI154" s="42" t="n">
        <f aca="false">+BI151*(1+BH9)-1</f>
        <v>0.00919933109436766</v>
      </c>
    </row>
    <row r="155" customFormat="false" ht="16.5" hidden="false" customHeight="false" outlineLevel="0" collapsed="false">
      <c r="A155" s="114" t="str">
        <f aca="false">Base!A155</f>
        <v>Consumption discount factor</v>
      </c>
      <c r="B155" s="54" t="n">
        <v>1</v>
      </c>
      <c r="C155" s="54" t="n">
        <f aca="false">+B155/(1+C152)^5</f>
        <v>0.775883588316636</v>
      </c>
      <c r="D155" s="54" t="n">
        <f aca="false">+C155/(1+D152)^5</f>
        <v>0.604177511804549</v>
      </c>
      <c r="E155" s="54" t="n">
        <f aca="false">+D155/(1+E152)^5</f>
        <v>0.473074698801521</v>
      </c>
      <c r="F155" s="54" t="n">
        <f aca="false">+E155/(1+F152)^5</f>
        <v>0.372865571615613</v>
      </c>
      <c r="G155" s="54" t="n">
        <f aca="false">+F155/(1+G152)^5</f>
        <v>0.295983159560416</v>
      </c>
      <c r="H155" s="54" t="n">
        <f aca="false">+G155/(1+H152)^5</f>
        <v>0.23668459548388</v>
      </c>
      <c r="I155" s="54" t="n">
        <f aca="false">+H155/(1+I152)^5</f>
        <v>0.190665450937908</v>
      </c>
      <c r="J155" s="54" t="n">
        <f aca="false">+I155/(1+J152)^5</f>
        <v>0.15471442806318</v>
      </c>
      <c r="K155" s="54" t="n">
        <f aca="false">+J155/(1+K152)^5</f>
        <v>0.12643601280912</v>
      </c>
      <c r="L155" s="54" t="n">
        <f aca="false">+K155/(1+L152)^5</f>
        <v>0.104038603598058</v>
      </c>
      <c r="M155" s="54" t="n">
        <f aca="false">+L155/(1+M152)^5</f>
        <v>0.0861766238240373</v>
      </c>
      <c r="N155" s="54" t="n">
        <f aca="false">+M155/(1+N152)^5</f>
        <v>0.0718342505310255</v>
      </c>
      <c r="O155" s="54" t="n">
        <f aca="false">+N155/(1+O152)^5</f>
        <v>0.0602401816319049</v>
      </c>
      <c r="P155" s="54" t="n">
        <f aca="false">+O155/(1+P152)^5</f>
        <v>0.0508051721010945</v>
      </c>
      <c r="Q155" s="54" t="n">
        <f aca="false">+P155/(1+Q152)^5</f>
        <v>0.043076141530813</v>
      </c>
      <c r="R155" s="54" t="n">
        <f aca="false">+Q155/(1+R152)^5</f>
        <v>0.0367023052543505</v>
      </c>
      <c r="S155" s="54" t="n">
        <f aca="false">+R155/(1+S152)^5</f>
        <v>0.0314100231795099</v>
      </c>
      <c r="T155" s="54" t="n">
        <f aca="false">+S155/(1+T152)^5</f>
        <v>0.0269839673229359</v>
      </c>
      <c r="U155" s="54" t="n">
        <f aca="false">+T155/(1+U152)^5</f>
        <v>0.0232524402659787</v>
      </c>
      <c r="V155" s="54" t="n">
        <f aca="false">+U155/(1+V152)^5</f>
        <v>0.0200848334992839</v>
      </c>
      <c r="W155" s="54" t="n">
        <f aca="false">+V155/(1+W152)^5</f>
        <v>0.0173990331201463</v>
      </c>
      <c r="X155" s="54" t="n">
        <f aca="false">+W155/(1+X152)^5</f>
        <v>0.0151211617235505</v>
      </c>
      <c r="Y155" s="54" t="n">
        <f aca="false">+X155/(1+Y152)^5</f>
        <v>0.0131870453536885</v>
      </c>
      <c r="Z155" s="54" t="n">
        <f aca="false">+Y155/(1+Z152)^5</f>
        <v>0.0115420887337882</v>
      </c>
      <c r="AA155" s="54" t="n">
        <f aca="false">+Z155/(1+AA152)^5</f>
        <v>0.0101404594347793</v>
      </c>
      <c r="AB155" s="54" t="n">
        <f aca="false">+AA155/(1+AB152)^5</f>
        <v>0.00894404689711512</v>
      </c>
      <c r="AC155" s="54" t="n">
        <f aca="false">+AB155/(1+AC152)^5</f>
        <v>0.00792142868354131</v>
      </c>
      <c r="AD155" s="54" t="n">
        <f aca="false">+AC155/(1+AD152)^5</f>
        <v>0.00704695376442411</v>
      </c>
      <c r="AE155" s="54" t="n">
        <f aca="false">+AD155/(1+AE152)^5</f>
        <v>0.00628467980859603</v>
      </c>
      <c r="AF155" s="54" t="n">
        <f aca="false">+AE155/(1+AF152)^5</f>
        <v>0.00561519136882247</v>
      </c>
      <c r="AG155" s="54" t="n">
        <f aca="false">+AF155/(1+AG152)^5</f>
        <v>0.0050274320771583</v>
      </c>
      <c r="AH155" s="54" t="n">
        <f aca="false">+AG155/(1+AH152)^5</f>
        <v>0.00451135853473443</v>
      </c>
      <c r="AI155" s="54" t="n">
        <f aca="false">+AH155/(1+AI152)^5</f>
        <v>0.00405797494030541</v>
      </c>
      <c r="AJ155" s="54" t="n">
        <f aca="false">+AI155/(1+AJ152)^5</f>
        <v>0.00365930247575508</v>
      </c>
      <c r="AK155" s="54" t="n">
        <f aca="false">+AJ155/(1+AK152)^5</f>
        <v>0.00330831484427965</v>
      </c>
      <c r="AL155" s="54" t="n">
        <f aca="false">+AK155/(1+AL152)^5</f>
        <v>0.00299885761516596</v>
      </c>
      <c r="AM155" s="54" t="n">
        <f aca="false">+AL155/(1+AM152)^5</f>
        <v>0.00272556166280191</v>
      </c>
      <c r="AN155" s="54" t="n">
        <f aca="false">+AM155/(1+AN152)^5</f>
        <v>0.00248375675501436</v>
      </c>
      <c r="AO155" s="54" t="n">
        <f aca="false">+AN155/(1+AO152)^5</f>
        <v>0.00226938883142873</v>
      </c>
      <c r="AP155" s="54" t="n">
        <f aca="false">+AO155/(1+AP152)^5</f>
        <v>0.00207894291868137</v>
      </c>
      <c r="AQ155" s="54" t="n">
        <f aca="false">+AP155/(1+AQ152)^5</f>
        <v>0.0019093725927183</v>
      </c>
      <c r="AR155" s="54" t="n">
        <f aca="false">+AQ155/(1+AR152)^5</f>
        <v>0.00175803622826952</v>
      </c>
      <c r="AS155" s="54" t="n">
        <f aca="false">+AR155/(1+AS152)^5</f>
        <v>0.00162263975287917</v>
      </c>
      <c r="AT155" s="54" t="n">
        <f aca="false">+AS155/(1+AT152)^5</f>
        <v>0.00150118529565174</v>
      </c>
      <c r="AU155" s="54" t="n">
        <f aca="false">+AT155/(1+AU152)^5</f>
        <v>0.00139192490147486</v>
      </c>
      <c r="AV155" s="54" t="n">
        <f aca="false">+AU155/(1+AV152)^5</f>
        <v>0.00129331816332593</v>
      </c>
      <c r="AW155" s="54" t="n">
        <f aca="false">+AV155/(1+AW152)^5</f>
        <v>0.00120399244080939</v>
      </c>
      <c r="AX155" s="54" t="n">
        <f aca="false">+AW155/(1+AX152)^5</f>
        <v>0.00112270408062563</v>
      </c>
      <c r="AY155" s="54" t="n">
        <f aca="false">+AX155/(1+AY152)^5</f>
        <v>0.00104829830242771</v>
      </c>
      <c r="AZ155" s="54" t="n">
        <f aca="false">+AY155/(1+AZ152)^5</f>
        <v>0.000938307183188867</v>
      </c>
      <c r="BA155" s="54" t="n">
        <f aca="false">+AZ155/(1+BA152)^5</f>
        <v>0.000895918285935864</v>
      </c>
      <c r="BB155" s="54" t="n">
        <f aca="false">+BA155/(1+BB152)^5</f>
        <v>0.000853048656893999</v>
      </c>
      <c r="BC155" s="54" t="n">
        <f aca="false">+BB155/(1+BC152)^5</f>
        <v>0.000811023597186504</v>
      </c>
      <c r="BD155" s="54" t="n">
        <f aca="false">+BC155/(1+BD152)^5</f>
        <v>0.000770603150292606</v>
      </c>
      <c r="BE155" s="54" t="n">
        <f aca="false">+BD155/(1+BE152)^5</f>
        <v>0.00073223212768496</v>
      </c>
      <c r="BF155" s="54" t="n">
        <f aca="false">+BE155/(1+BF152)^5</f>
        <v>0.00069618160110005</v>
      </c>
      <c r="BG155" s="54" t="n">
        <f aca="false">+BF155/(1+BG152)^5</f>
        <v>0.00066262679556018</v>
      </c>
      <c r="BH155" s="54" t="n">
        <f aca="false">+BG155/(1+BH152)^5</f>
        <v>0.000631682028901138</v>
      </c>
      <c r="BI155" s="54" t="n">
        <f aca="false">+BH155/(1+BI152)^5</f>
        <v>0.000603411734496722</v>
      </c>
      <c r="BJ155" s="54"/>
      <c r="BK155" s="54"/>
      <c r="BL155" s="54"/>
      <c r="BM155" s="54"/>
      <c r="BN155" s="54"/>
      <c r="BO155" s="54"/>
      <c r="BP155" s="54"/>
      <c r="BQ155" s="54"/>
      <c r="BR155" s="54"/>
      <c r="BS155" s="54"/>
      <c r="BT155" s="54"/>
      <c r="BU155" s="54"/>
      <c r="BV155" s="54"/>
      <c r="BW155" s="54"/>
      <c r="BX155" s="54"/>
      <c r="BY155" s="54"/>
      <c r="BZ155" s="54"/>
      <c r="CA155" s="54"/>
      <c r="CB155" s="54"/>
      <c r="CC155" s="54"/>
      <c r="CD155" s="54"/>
      <c r="CE155" s="54"/>
      <c r="CF155" s="54"/>
      <c r="CG155" s="54"/>
      <c r="CH155" s="54"/>
      <c r="CI155" s="54"/>
      <c r="CJ155" s="54"/>
      <c r="CK155" s="54"/>
      <c r="CL155" s="54"/>
      <c r="CM155" s="54"/>
      <c r="CN155" s="54"/>
      <c r="CO155" s="54"/>
      <c r="CP155" s="54"/>
      <c r="CQ155" s="54"/>
      <c r="CR155" s="54"/>
      <c r="CS155" s="54"/>
      <c r="CT155" s="54"/>
      <c r="CU155" s="54"/>
      <c r="CV155" s="54"/>
      <c r="CW155" s="54"/>
      <c r="CX155" s="54"/>
      <c r="CY155" s="54"/>
      <c r="CZ155" s="54"/>
      <c r="DA155" s="54"/>
      <c r="DB155" s="54"/>
      <c r="DC155" s="54"/>
      <c r="DD155" s="54"/>
      <c r="DE155" s="54"/>
      <c r="DF155" s="54"/>
      <c r="DG155" s="54"/>
      <c r="DH155" s="54"/>
      <c r="DI155" s="54"/>
      <c r="DJ155" s="54"/>
      <c r="DK155" s="54"/>
      <c r="DL155" s="54"/>
      <c r="DM155" s="54"/>
      <c r="DN155" s="54"/>
      <c r="DO155" s="54"/>
      <c r="DP155" s="54"/>
      <c r="DQ155" s="54"/>
      <c r="DR155" s="54"/>
      <c r="DS155" s="54"/>
      <c r="DT155" s="54"/>
    </row>
    <row r="156" customFormat="false" ht="16.5" hidden="false" customHeight="false" outlineLevel="0" collapsed="false">
      <c r="A156" s="54" t="n">
        <f aca="false">Base!A156</f>
        <v>0</v>
      </c>
      <c r="C156" s="54"/>
      <c r="D156" s="54"/>
      <c r="E156" s="54"/>
      <c r="F156" s="54"/>
      <c r="G156" s="54"/>
      <c r="H156" s="54"/>
      <c r="I156" s="54"/>
      <c r="J156" s="54"/>
      <c r="K156" s="54"/>
      <c r="L156" s="54"/>
      <c r="M156" s="54"/>
      <c r="N156" s="54"/>
      <c r="O156" s="54"/>
      <c r="P156" s="54"/>
      <c r="Q156" s="54"/>
      <c r="R156" s="54"/>
      <c r="S156" s="54"/>
      <c r="T156" s="54"/>
      <c r="U156" s="54"/>
      <c r="V156" s="54"/>
      <c r="W156" s="54"/>
      <c r="X156" s="54"/>
      <c r="Y156" s="54"/>
      <c r="Z156" s="54"/>
      <c r="AA156" s="54"/>
      <c r="AB156" s="54"/>
      <c r="AC156" s="54"/>
      <c r="AD156" s="54"/>
      <c r="AE156" s="54"/>
      <c r="AF156" s="54"/>
      <c r="AG156" s="54"/>
      <c r="AH156" s="54"/>
      <c r="AI156" s="54"/>
      <c r="AJ156" s="54"/>
      <c r="AK156" s="54"/>
      <c r="AL156" s="54"/>
      <c r="AM156" s="54"/>
      <c r="AN156" s="54"/>
      <c r="AO156" s="54"/>
      <c r="AP156" s="54"/>
      <c r="AQ156" s="54"/>
      <c r="AR156" s="54"/>
      <c r="AS156" s="54"/>
      <c r="AT156" s="54"/>
      <c r="AU156" s="54"/>
      <c r="AV156" s="54"/>
      <c r="AW156" s="54"/>
      <c r="AX156" s="54"/>
      <c r="AY156" s="54"/>
      <c r="AZ156" s="54"/>
      <c r="BA156" s="54"/>
      <c r="BB156" s="54"/>
      <c r="BC156" s="54"/>
      <c r="BD156" s="54"/>
      <c r="BE156" s="54"/>
      <c r="BF156" s="54"/>
      <c r="BG156" s="54"/>
      <c r="BH156" s="54"/>
      <c r="BI156" s="54"/>
      <c r="BJ156" s="54"/>
      <c r="BK156" s="54"/>
      <c r="BL156" s="54"/>
      <c r="BM156" s="54"/>
      <c r="BN156" s="54"/>
      <c r="BO156" s="54"/>
      <c r="BP156" s="54"/>
      <c r="BQ156" s="54"/>
      <c r="BR156" s="54"/>
      <c r="BS156" s="54"/>
      <c r="BT156" s="54"/>
      <c r="BU156" s="54"/>
      <c r="BV156" s="54"/>
      <c r="BW156" s="54"/>
      <c r="BX156" s="54"/>
      <c r="BY156" s="54"/>
      <c r="BZ156" s="54"/>
      <c r="CA156" s="54"/>
      <c r="CB156" s="54"/>
      <c r="CC156" s="54"/>
      <c r="CD156" s="54"/>
      <c r="CE156" s="54"/>
      <c r="CF156" s="54"/>
      <c r="CG156" s="54"/>
      <c r="CH156" s="54"/>
      <c r="CI156" s="54"/>
      <c r="CJ156" s="54"/>
      <c r="CK156" s="54"/>
      <c r="CL156" s="54"/>
      <c r="CM156" s="54"/>
      <c r="CN156" s="54"/>
      <c r="CO156" s="54"/>
      <c r="CP156" s="54"/>
      <c r="CQ156" s="54"/>
      <c r="CR156" s="54"/>
      <c r="CS156" s="54"/>
      <c r="CT156" s="54"/>
      <c r="CU156" s="54"/>
      <c r="CV156" s="54"/>
      <c r="CW156" s="54"/>
      <c r="CX156" s="54"/>
      <c r="CY156" s="54"/>
      <c r="CZ156" s="54"/>
      <c r="DA156" s="54"/>
      <c r="DB156" s="54"/>
      <c r="DC156" s="54"/>
      <c r="DD156" s="54"/>
      <c r="DE156" s="54"/>
      <c r="DF156" s="54"/>
      <c r="DG156" s="54"/>
      <c r="DH156" s="54"/>
      <c r="DI156" s="54"/>
      <c r="DJ156" s="54"/>
      <c r="DK156" s="54"/>
      <c r="DL156" s="54"/>
      <c r="DM156" s="54"/>
      <c r="DN156" s="54"/>
      <c r="DO156" s="54"/>
      <c r="DP156" s="54"/>
      <c r="DQ156" s="54"/>
      <c r="DR156" s="54"/>
      <c r="DS156" s="54"/>
      <c r="DT156" s="54"/>
    </row>
    <row r="157" customFormat="false" ht="16.5" hidden="false" customHeight="false" outlineLevel="0" collapsed="false">
      <c r="A157" s="54" t="n">
        <f aca="false">Base!A157</f>
        <v>0</v>
      </c>
      <c r="C157" s="54"/>
      <c r="D157" s="54"/>
      <c r="E157" s="54"/>
      <c r="F157" s="54"/>
      <c r="G157" s="54"/>
      <c r="H157" s="54"/>
      <c r="I157" s="54"/>
      <c r="J157" s="54"/>
      <c r="K157" s="54"/>
      <c r="L157" s="54"/>
      <c r="M157" s="54"/>
      <c r="N157" s="54"/>
      <c r="O157" s="54"/>
      <c r="P157" s="54"/>
      <c r="Q157" s="54"/>
      <c r="R157" s="54"/>
      <c r="S157" s="54"/>
      <c r="T157" s="54"/>
      <c r="U157" s="54"/>
      <c r="V157" s="54"/>
      <c r="W157" s="54"/>
      <c r="X157" s="54"/>
      <c r="Y157" s="54"/>
      <c r="Z157" s="54"/>
      <c r="AA157" s="54"/>
      <c r="AB157" s="54"/>
      <c r="AC157" s="54"/>
      <c r="AD157" s="54"/>
      <c r="AE157" s="54"/>
      <c r="AF157" s="54"/>
      <c r="AG157" s="54"/>
      <c r="AH157" s="54"/>
      <c r="AI157" s="54"/>
      <c r="AJ157" s="54"/>
      <c r="AK157" s="54"/>
      <c r="AL157" s="54"/>
      <c r="AM157" s="54"/>
      <c r="AN157" s="54"/>
      <c r="AO157" s="54"/>
      <c r="AP157" s="54"/>
      <c r="AQ157" s="54"/>
      <c r="AR157" s="54"/>
      <c r="AS157" s="54"/>
      <c r="AT157" s="54"/>
      <c r="AU157" s="54"/>
      <c r="AV157" s="54"/>
      <c r="AW157" s="54"/>
      <c r="AX157" s="54"/>
      <c r="AY157" s="54"/>
      <c r="AZ157" s="54"/>
      <c r="BA157" s="54"/>
      <c r="BB157" s="54"/>
      <c r="BC157" s="54"/>
      <c r="BD157" s="54"/>
      <c r="BE157" s="54"/>
      <c r="BF157" s="54"/>
      <c r="BG157" s="54"/>
      <c r="BH157" s="54"/>
      <c r="BI157" s="54"/>
      <c r="BJ157" s="54"/>
      <c r="BK157" s="54"/>
      <c r="BL157" s="54"/>
      <c r="BM157" s="54"/>
      <c r="BN157" s="54"/>
      <c r="BO157" s="54"/>
      <c r="BP157" s="54"/>
      <c r="BQ157" s="54"/>
      <c r="BR157" s="54"/>
      <c r="BS157" s="54"/>
      <c r="BT157" s="54"/>
      <c r="BU157" s="54"/>
      <c r="BV157" s="54"/>
      <c r="BW157" s="54"/>
      <c r="BX157" s="54"/>
      <c r="BY157" s="54"/>
      <c r="BZ157" s="54"/>
      <c r="CA157" s="54"/>
      <c r="CB157" s="54"/>
      <c r="CC157" s="54"/>
      <c r="CD157" s="54"/>
      <c r="CE157" s="54"/>
      <c r="CF157" s="54"/>
      <c r="CG157" s="54"/>
      <c r="CH157" s="54"/>
      <c r="CI157" s="54"/>
      <c r="CJ157" s="54"/>
      <c r="CK157" s="54"/>
      <c r="CL157" s="54"/>
      <c r="CM157" s="54"/>
      <c r="CN157" s="54"/>
      <c r="CO157" s="54"/>
      <c r="CP157" s="54"/>
      <c r="CQ157" s="54"/>
      <c r="CR157" s="54"/>
      <c r="CS157" s="54"/>
      <c r="CT157" s="54"/>
      <c r="CU157" s="54"/>
      <c r="CV157" s="54"/>
      <c r="CW157" s="54"/>
      <c r="CX157" s="54"/>
      <c r="CY157" s="54"/>
      <c r="CZ157" s="54"/>
      <c r="DA157" s="54"/>
      <c r="DB157" s="54"/>
      <c r="DC157" s="54"/>
      <c r="DD157" s="54"/>
      <c r="DE157" s="54"/>
      <c r="DF157" s="54"/>
      <c r="DG157" s="54"/>
      <c r="DH157" s="54"/>
      <c r="DI157" s="54"/>
      <c r="DJ157" s="54"/>
      <c r="DK157" s="54"/>
      <c r="DL157" s="54"/>
      <c r="DM157" s="54"/>
      <c r="DN157" s="54"/>
      <c r="DO157" s="54"/>
      <c r="DP157" s="54"/>
      <c r="DQ157" s="54"/>
      <c r="DR157" s="54"/>
      <c r="DS157" s="54"/>
      <c r="DT157" s="54"/>
    </row>
    <row r="158" s="60" customFormat="true" ht="45.6" hidden="false" customHeight="true" outlineLevel="0" collapsed="false">
      <c r="A158" s="115" t="str">
        <f aca="false">Base!A158</f>
        <v>Present value consumption (trillions)</v>
      </c>
      <c r="B158" s="60" t="s">
        <v>462</v>
      </c>
      <c r="D158" s="60" t="s">
        <v>463</v>
      </c>
      <c r="E158" s="60" t="s">
        <v>464</v>
      </c>
      <c r="F158" s="116" t="s">
        <v>465</v>
      </c>
      <c r="G158" s="116"/>
    </row>
    <row r="159" s="42" customFormat="true" ht="17.25" hidden="false" customHeight="false" outlineLevel="0" collapsed="false">
      <c r="A159" s="40" t="str">
        <f aca="false">Base!A159</f>
        <v>Present value consumption (trillions)</v>
      </c>
      <c r="F159" s="42" t="s">
        <v>466</v>
      </c>
      <c r="G159" s="42" t="s">
        <v>467</v>
      </c>
    </row>
    <row r="160" customFormat="false" ht="16.5" hidden="false" customHeight="false" outlineLevel="0" collapsed="false">
      <c r="A160" s="40" t="str">
        <f aca="false">Base!A160</f>
        <v>  through 2100</v>
      </c>
      <c r="B160" s="42" t="n">
        <f aca="false">+SUMPRODUCT(B155:T155*B123:T123)*5</f>
        <v>2298.24676820306</v>
      </c>
      <c r="D160" s="42" t="n">
        <f aca="false">+SUMPRODUCT(Base!B155:T155*B123:T123)*5</f>
        <v>2255.31553452601</v>
      </c>
      <c r="E160" s="47" t="n">
        <v>2263.21945356431</v>
      </c>
      <c r="F160" s="42" t="n">
        <f aca="false">+D160-E160</f>
        <v>-7.9039190383005</v>
      </c>
      <c r="G160" s="117" t="n">
        <f aca="false">+F160*1000</f>
        <v>-7903.9190383005</v>
      </c>
    </row>
    <row r="161" customFormat="false" ht="16.5" hidden="false" customHeight="false" outlineLevel="0" collapsed="false">
      <c r="A161" s="40" t="str">
        <f aca="false">Base!A161</f>
        <v>  through 2200</v>
      </c>
      <c r="B161" s="42" t="n">
        <f aca="false">+SUMPRODUCT(B155:AN155*B123:AN123)*5</f>
        <v>2830.41349561918</v>
      </c>
      <c r="D161" s="42" t="n">
        <f aca="false">+SUMPRODUCT(Base!B155:AN155*B123:AN123)*5</f>
        <v>2637.48156737004</v>
      </c>
      <c r="E161" s="47" t="n">
        <v>2628.35542394425</v>
      </c>
      <c r="F161" s="42" t="n">
        <f aca="false">+D161-E161</f>
        <v>9.12614342578354</v>
      </c>
      <c r="G161" s="117" t="n">
        <f aca="false">+F161*1000</f>
        <v>9126.14342578354</v>
      </c>
    </row>
    <row r="162" customFormat="false" ht="16.5" hidden="false" customHeight="false" outlineLevel="0" collapsed="false">
      <c r="A162" s="40" t="str">
        <f aca="false">Base!A162</f>
        <v>  through 2300</v>
      </c>
      <c r="B162" s="42" t="n">
        <f aca="false">+SUMPRODUCT(B155:BH155*B123:BH123)*5</f>
        <v>3018.74789082148</v>
      </c>
      <c r="D162" s="42" t="n">
        <f aca="false">+SUMPRODUCT(Base!B155:BH155*B123:BH123)*5</f>
        <v>2706.16344280197</v>
      </c>
      <c r="E162" s="47" t="n">
        <v>2687.73703861561</v>
      </c>
      <c r="F162" s="42" t="n">
        <f aca="false">+D162-E162</f>
        <v>18.4264041863644</v>
      </c>
      <c r="G162" s="117" t="n">
        <f aca="false">+F162*1000</f>
        <v>18426.4041863644</v>
      </c>
    </row>
    <row r="163" customFormat="false" ht="16.5" hidden="false" customHeight="false" outlineLevel="0" collapsed="false">
      <c r="A163" s="40" t="str">
        <f aca="false">Base!A163</f>
        <v>  through end</v>
      </c>
      <c r="B163" s="119" t="n">
        <f aca="false">+SUMPRODUCT(B155:DQ155*B123:DQ123)*5</f>
        <v>3025.2390027253</v>
      </c>
      <c r="D163" s="119" t="n">
        <f aca="false">+SUMPRODUCT(Base!B155:DQ155*B123:DQ123)*5</f>
        <v>2707.34710824849</v>
      </c>
      <c r="E163" s="47" t="n">
        <v>2688.79366283102</v>
      </c>
      <c r="F163" s="119" t="n">
        <f aca="false">+D163-E163</f>
        <v>18.5534454174685</v>
      </c>
      <c r="G163" s="117" t="n">
        <f aca="false">+F163*1000</f>
        <v>18553.4454174685</v>
      </c>
    </row>
    <row r="164" customFormat="false" ht="16.5" hidden="false" customHeight="false" outlineLevel="0" collapsed="false">
      <c r="A164" s="40" t="str">
        <f aca="false">Base!A164</f>
        <v>PDV utility</v>
      </c>
      <c r="B164" s="135" t="n">
        <f aca="false">+B129</f>
        <v>-8486.80827357837</v>
      </c>
      <c r="D164" s="119" t="n">
        <f aca="false">+B129</f>
        <v>-8486.80827357837</v>
      </c>
      <c r="E164" s="47" t="n">
        <v>2688.78719643521</v>
      </c>
      <c r="F164" s="119" t="n">
        <f aca="false">+D164-E164</f>
        <v>-11175.5954700136</v>
      </c>
      <c r="G164" s="117" t="n">
        <f aca="false">+F164*1000</f>
        <v>-11175595.4700136</v>
      </c>
    </row>
    <row r="165" s="42" customFormat="true" ht="20.25" hidden="false" customHeight="false" outlineLevel="0" collapsed="false">
      <c r="A165" s="115" t="str">
        <f aca="false">Base!A165</f>
        <v>Other</v>
      </c>
    </row>
    <row r="166" customFormat="false" ht="17.25" hidden="false" customHeight="false" outlineLevel="0" collapsed="false">
      <c r="A166" s="40" t="str">
        <f aca="false">Base!A166</f>
        <v>Capital output ratio</v>
      </c>
      <c r="B166" s="42" t="n">
        <f aca="false">+B117/B104</f>
        <v>2.12324286726063</v>
      </c>
      <c r="C166" s="42" t="n">
        <f aca="false">+C117/C104</f>
        <v>2.12267830553436</v>
      </c>
      <c r="D166" s="42" t="n">
        <f aca="false">+D117/D104</f>
        <v>2.13286534500999</v>
      </c>
      <c r="E166" s="42" t="n">
        <f aca="false">+E117/E104</f>
        <v>2.15040175844514</v>
      </c>
      <c r="F166" s="42" t="n">
        <f aca="false">+F117/F104</f>
        <v>2.17221134534307</v>
      </c>
      <c r="G166" s="42" t="n">
        <f aca="false">+G117/G104</f>
        <v>2.19641377179238</v>
      </c>
      <c r="H166" s="42" t="n">
        <f aca="false">+H117/H104</f>
        <v>2.22185678984025</v>
      </c>
      <c r="I166" s="42" t="n">
        <f aca="false">+I117/I104</f>
        <v>2.24783607230866</v>
      </c>
      <c r="J166" s="42" t="n">
        <f aca="false">+J117/J104</f>
        <v>2.27392455241251</v>
      </c>
      <c r="K166" s="42" t="n">
        <f aca="false">+K117/K104</f>
        <v>2.29986682906599</v>
      </c>
      <c r="L166" s="42" t="n">
        <f aca="false">+L117/L104</f>
        <v>2.3255125463132</v>
      </c>
      <c r="M166" s="42" t="n">
        <f aca="false">+M117/M104</f>
        <v>2.35077292479558</v>
      </c>
      <c r="N166" s="42" t="n">
        <f aca="false">+N117/N104</f>
        <v>2.37559045693099</v>
      </c>
      <c r="O166" s="42" t="n">
        <f aca="false">+O117/O104</f>
        <v>2.39991499628826</v>
      </c>
      <c r="P166" s="42" t="n">
        <f aca="false">+P117/P104</f>
        <v>2.42368099049412</v>
      </c>
      <c r="Q166" s="42" t="n">
        <f aca="false">+Q117/Q104</f>
        <v>2.44678088538668</v>
      </c>
      <c r="R166" s="42" t="n">
        <f aca="false">+R117/R104</f>
        <v>2.46902882627729</v>
      </c>
      <c r="S166" s="42" t="n">
        <f aca="false">+S117/S104</f>
        <v>2.49010648201291</v>
      </c>
      <c r="T166" s="42" t="n">
        <f aca="false">+T117/T104</f>
        <v>2.50947845591732</v>
      </c>
      <c r="U166" s="42" t="n">
        <f aca="false">+U117/U104</f>
        <v>2.52625693720747</v>
      </c>
      <c r="V166" s="42" t="n">
        <f aca="false">+V117/V104</f>
        <v>2.54048695227259</v>
      </c>
      <c r="W166" s="42" t="n">
        <f aca="false">+W117/W104</f>
        <v>2.55782742925143</v>
      </c>
      <c r="X166" s="42" t="n">
        <f aca="false">+X117/X104</f>
        <v>2.57735741158244</v>
      </c>
      <c r="Y166" s="42" t="n">
        <f aca="false">+Y117/Y104</f>
        <v>2.59847693093056</v>
      </c>
      <c r="Z166" s="42" t="n">
        <f aca="false">+Z117/Z104</f>
        <v>2.62082659645797</v>
      </c>
      <c r="AA166" s="42" t="n">
        <f aca="false">+AA117/AA104</f>
        <v>2.64425243132787</v>
      </c>
      <c r="AB166" s="42" t="n">
        <f aca="false">+AB117/AB104</f>
        <v>2.66880796048065</v>
      </c>
      <c r="AC166" s="42" t="n">
        <f aca="false">+AC117/AC104</f>
        <v>2.69479327688547</v>
      </c>
      <c r="AD166" s="42" t="n">
        <f aca="false">+AD117/AD104</f>
        <v>2.7228375412396</v>
      </c>
      <c r="AE166" s="42" t="n">
        <f aca="false">+AE117/AE104</f>
        <v>2.75403771753337</v>
      </c>
      <c r="AF166" s="42" t="n">
        <f aca="false">+AF117/AF104</f>
        <v>2.76895534917577</v>
      </c>
      <c r="AG166" s="42" t="n">
        <f aca="false">+AG117/AG104</f>
        <v>2.78571411660611</v>
      </c>
      <c r="AH166" s="42" t="n">
        <f aca="false">+AH117/AH104</f>
        <v>2.80388402836468</v>
      </c>
      <c r="AI166" s="42" t="n">
        <f aca="false">+AI117/AI104</f>
        <v>2.82310275264463</v>
      </c>
      <c r="AJ166" s="42" t="n">
        <f aca="false">+AJ117/AJ104</f>
        <v>2.8430616322505</v>
      </c>
      <c r="AK166" s="42" t="n">
        <f aca="false">+AK117/AK104</f>
        <v>2.86349737418311</v>
      </c>
      <c r="AL166" s="42" t="n">
        <f aca="false">+AL117/AL104</f>
        <v>2.88418645480277</v>
      </c>
      <c r="AM166" s="42" t="n">
        <f aca="false">+AM117/AM104</f>
        <v>2.90494061194679</v>
      </c>
      <c r="AN166" s="42" t="n">
        <f aca="false">+AN117/AN104</f>
        <v>2.92560254764884</v>
      </c>
      <c r="AO166" s="42" t="n">
        <f aca="false">+AO117/AO104</f>
        <v>2.94604135005465</v>
      </c>
      <c r="AP166" s="42" t="n">
        <f aca="false">+AP117/AP104</f>
        <v>2.96614730102324</v>
      </c>
      <c r="AQ166" s="42" t="n">
        <f aca="false">+AQ117/AQ104</f>
        <v>2.98582573607685</v>
      </c>
      <c r="AR166" s="42" t="n">
        <f aca="false">+AR117/AR104</f>
        <v>3.004989502851</v>
      </c>
      <c r="AS166" s="42" t="n">
        <f aca="false">+AS117/AS104</f>
        <v>3.02354934492979</v>
      </c>
      <c r="AT166" s="42" t="n">
        <f aca="false">+AT117/AT104</f>
        <v>3.04140116036097</v>
      </c>
      <c r="AU166" s="42" t="n">
        <f aca="false">+AU117/AU104</f>
        <v>3.05840851510309</v>
      </c>
    </row>
    <row r="167" customFormat="false" ht="16.5" hidden="false" customHeight="false" outlineLevel="0" collapsed="false">
      <c r="A167" s="40" t="str">
        <f aca="false">Base!A167</f>
        <v>Net savings rate (delta K/delta K + C)</v>
      </c>
      <c r="C167" s="42" t="n">
        <f aca="false">+C124/(C124+C123)</f>
        <v>0.0837849156211387</v>
      </c>
      <c r="D167" s="42" t="n">
        <f aca="false">+D124/(D124+D123)</f>
        <v>0.0824361197344245</v>
      </c>
      <c r="E167" s="42" t="n">
        <f aca="false">+E124/(E124+E123)</f>
        <v>0.0808601050430105</v>
      </c>
      <c r="F167" s="42" t="n">
        <f aca="false">+F124/(F124+F123)</f>
        <v>0.0789371904609659</v>
      </c>
      <c r="G167" s="42" t="n">
        <f aca="false">+G124/(G124+G123)</f>
        <v>0.0768644122076735</v>
      </c>
      <c r="H167" s="42" t="n">
        <f aca="false">+H124/(H124+H123)</f>
        <v>0.0747591178898488</v>
      </c>
      <c r="I167" s="42" t="n">
        <f aca="false">+I124/(I124+I123)</f>
        <v>0.0726900845851893</v>
      </c>
      <c r="J167" s="42" t="n">
        <f aca="false">+J124/(J124+J123)</f>
        <v>0.0706958434846807</v>
      </c>
      <c r="K167" s="42" t="n">
        <f aca="false">+K124/(K124+K123)</f>
        <v>0.0687957557409686</v>
      </c>
      <c r="L167" s="42" t="n">
        <f aca="false">+L124/(L124+L123)</f>
        <v>0.0669967322497178</v>
      </c>
      <c r="M167" s="42" t="n">
        <f aca="false">+M124/(M124+M123)</f>
        <v>0.0652971692460723</v>
      </c>
      <c r="N167" s="42" t="n">
        <f aca="false">+N124/(N124+N123)</f>
        <v>0.063688961241131</v>
      </c>
      <c r="O167" s="42" t="n">
        <f aca="false">+O124/(O124+O123)</f>
        <v>0.0621580097722952</v>
      </c>
      <c r="P167" s="42" t="n">
        <f aca="false">+P124/(P124+P123)</f>
        <v>0.0606833110123669</v>
      </c>
      <c r="Q167" s="42" t="n">
        <f aca="false">+Q124/(Q124+Q123)</f>
        <v>0.0592344005410048</v>
      </c>
      <c r="R167" s="42" t="n">
        <f aca="false">+R124/(R124+R123)</f>
        <v>0.0577665672425622</v>
      </c>
      <c r="S167" s="42" t="n">
        <f aca="false">+S124/(S124+S123)</f>
        <v>0.0562127458655927</v>
      </c>
      <c r="T167" s="42" t="n">
        <f aca="false">+T124/(T124+T123)</f>
        <v>0.0544702202759998</v>
      </c>
      <c r="U167" s="42" t="n">
        <f aca="false">+U124/(U124+U123)</f>
        <v>0.0523785652642296</v>
      </c>
      <c r="V167" s="42" t="n">
        <f aca="false">+V124/(V124+V123)</f>
        <v>0.0502386196279431</v>
      </c>
      <c r="W167" s="42" t="n">
        <f aca="false">+W124/(W124+W123)</f>
        <v>0.0501084730395008</v>
      </c>
      <c r="X167" s="42" t="n">
        <f aca="false">+X124/(X124+X123)</f>
        <v>0.0497576915028425</v>
      </c>
      <c r="Y167" s="42" t="n">
        <f aca="false">+Y124/(Y124+Y123)</f>
        <v>0.049278164627685</v>
      </c>
      <c r="Z167" s="42" t="n">
        <f aca="false">+Z124/(Z124+Z123)</f>
        <v>0.0487416296457689</v>
      </c>
      <c r="AA167" s="42" t="n">
        <f aca="false">+AA124/(AA124+AA123)</f>
        <v>0.0482140026975073</v>
      </c>
      <c r="AB167" s="42" t="n">
        <f aca="false">+AB124/(AB124+AB123)</f>
        <v>0.0477681515841318</v>
      </c>
      <c r="AC167" s="42" t="n">
        <f aca="false">+AC124/(AC124+AC123)</f>
        <v>0.0474977822506288</v>
      </c>
      <c r="AD167" s="42" t="n">
        <f aca="false">+AD124/(AD124+AD123)</f>
        <v>0.0475350462914955</v>
      </c>
      <c r="AE167" s="42" t="n">
        <f aca="false">+AE124/(AE124+AE123)</f>
        <v>0.0480217354912459</v>
      </c>
      <c r="AF167" s="42" t="n">
        <f aca="false">+AF124/(AF124+AF123)</f>
        <v>0.0413850933378838</v>
      </c>
      <c r="AG167" s="42" t="n">
        <f aca="false">+AG124/(AG124+AG123)</f>
        <v>0.0411318762102389</v>
      </c>
      <c r="AH167" s="42" t="n">
        <f aca="false">+AH124/(AH124+AH123)</f>
        <v>0.0407670931785418</v>
      </c>
      <c r="AI167" s="42" t="n">
        <f aca="false">+AI124/(AI124+AI123)</f>
        <v>0.0403090890044777</v>
      </c>
      <c r="AJ167" s="42" t="n">
        <f aca="false">+AJ124/(AJ124+AJ123)</f>
        <v>0.0397723124724708</v>
      </c>
      <c r="AK167" s="42" t="n">
        <f aca="false">+AK124/(AK124+AK123)</f>
        <v>0.0391690782509323</v>
      </c>
      <c r="AL167" s="42" t="n">
        <f aca="false">+AL124/(AL124+AL123)</f>
        <v>0.0385103641666284</v>
      </c>
      <c r="AM167" s="42" t="n">
        <f aca="false">+AM124/(AM124+AM123)</f>
        <v>0.0378060751629436</v>
      </c>
      <c r="AN167" s="42" t="n">
        <f aca="false">+AN124/(AN124+AN123)</f>
        <v>0.0370650171709976</v>
      </c>
      <c r="AO167" s="42" t="n">
        <f aca="false">+AO124/(AO124+AO123)</f>
        <v>0.0362947030852779</v>
      </c>
      <c r="AP167" s="42" t="n">
        <f aca="false">+AP124/(AP124+AP123)</f>
        <v>0.0355010368817268</v>
      </c>
      <c r="AQ167" s="42" t="n">
        <f aca="false">+AQ124/(AQ124+AQ123)</f>
        <v>0.034687867159247</v>
      </c>
      <c r="AR167" s="42" t="n">
        <f aca="false">+AR124/(AR124+AR123)</f>
        <v>0.0338563576042927</v>
      </c>
      <c r="AS167" s="42" t="n">
        <f aca="false">+AS124/(AS124+AS123)</f>
        <v>0.0330040835112945</v>
      </c>
      <c r="AT167" s="42" t="n">
        <f aca="false">+AT124/(AT124+AT123)</f>
        <v>0.0321237017330089</v>
      </c>
      <c r="AU167" s="42" t="n">
        <f aca="false">+AU124/(AU124+AU123)</f>
        <v>0.0312009657876135</v>
      </c>
    </row>
    <row r="169" customFormat="false" ht="16.5" hidden="false" customHeight="false" outlineLevel="0" collapsed="false">
      <c r="B169" s="42"/>
    </row>
    <row r="170" customFormat="false" ht="16.5" hidden="false" customHeight="false" outlineLevel="0" collapsed="false">
      <c r="B170" s="42"/>
    </row>
    <row r="171" customFormat="false" ht="16.5" hidden="false" customHeight="false" outlineLevel="0" collapsed="false">
      <c r="B171" s="42"/>
    </row>
    <row r="172" customFormat="false" ht="16.5" hidden="false" customHeight="false" outlineLevel="0" collapsed="false">
      <c r="B172" s="42"/>
    </row>
    <row r="173" customFormat="false" ht="16.5" hidden="false" customHeight="false" outlineLevel="0" collapsed="false">
      <c r="A173" s="42"/>
    </row>
    <row r="174" customFormat="false" ht="16.5" hidden="false" customHeight="false" outlineLevel="0" collapsed="false">
      <c r="A174" s="42"/>
    </row>
    <row r="175" customFormat="false" ht="16.5" hidden="false" customHeight="false" outlineLevel="0" collapsed="false">
      <c r="A175" s="42"/>
    </row>
    <row r="176" customFormat="false" ht="16.5" hidden="false" customHeight="false" outlineLevel="0" collapsed="false">
      <c r="A176" s="42"/>
    </row>
    <row r="177" s="42" customFormat="true" ht="16.5" hidden="false" customHeight="false" outlineLevel="0" collapsed="false"/>
    <row r="178" s="42" customFormat="true" ht="16.5" hidden="false" customHeight="false" outlineLevel="0" collapsed="false"/>
    <row r="179" s="42" customFormat="true" ht="16.5" hidden="false" customHeight="false" outlineLevel="0" collapsed="false"/>
    <row r="180" s="42" customFormat="true" ht="16.5" hidden="false" customHeight="false" outlineLevel="0" collapsed="false"/>
    <row r="181" s="42" customFormat="true" ht="16.5" hidden="false" customHeight="false" outlineLevel="0" collapsed="false"/>
    <row r="182" s="42" customFormat="true" ht="16.5" hidden="false" customHeight="false" outlineLevel="0" collapsed="false"/>
    <row r="183" s="42" customFormat="true" ht="16.5" hidden="false" customHeight="false" outlineLevel="0" collapsed="false"/>
    <row r="184" s="42" customFormat="true" ht="16.5" hidden="false" customHeight="false" outlineLevel="0" collapsed="false"/>
    <row r="185" s="42" customFormat="true" ht="16.5" hidden="false" customHeight="false" outlineLevel="0" collapsed="false"/>
    <row r="186" s="42" customFormat="true" ht="16.5" hidden="false" customHeight="false" outlineLevel="0" collapsed="false"/>
    <row r="187" s="42" customFormat="true" ht="16.5" hidden="false" customHeight="false" outlineLevel="0" collapsed="false"/>
    <row r="188" s="42" customFormat="true" ht="16.5" hidden="false" customHeight="false" outlineLevel="0" collapsed="false"/>
    <row r="189" customFormat="false" ht="16.5" hidden="false" customHeight="false" outlineLevel="0" collapsed="false">
      <c r="B189" s="42"/>
    </row>
    <row r="190" customFormat="false" ht="16.5" hidden="false" customHeight="false" outlineLevel="0" collapsed="false">
      <c r="B190" s="42"/>
    </row>
    <row r="191" customFormat="false" ht="16.5" hidden="false" customHeight="false" outlineLevel="0" collapsed="false">
      <c r="B191" s="42"/>
    </row>
    <row r="192" customFormat="false" ht="16.5" hidden="false" customHeight="false" outlineLevel="0" collapsed="false">
      <c r="B192" s="42"/>
    </row>
    <row r="204" s="122" customFormat="true" ht="17.25" hidden="false" customHeight="false" outlineLevel="0" collapsed="false">
      <c r="A204" s="121" t="s">
        <v>468</v>
      </c>
      <c r="B204" s="42"/>
      <c r="C204" s="42"/>
      <c r="D204" s="42"/>
      <c r="E204" s="42"/>
      <c r="F204" s="42"/>
      <c r="G204" s="42"/>
      <c r="H204" s="42"/>
      <c r="I204" s="42"/>
      <c r="J204" s="42"/>
      <c r="K204" s="42"/>
      <c r="L204" s="42"/>
      <c r="M204" s="42"/>
      <c r="N204" s="42"/>
      <c r="O204" s="42"/>
      <c r="P204" s="42"/>
      <c r="Q204" s="42"/>
      <c r="R204" s="42"/>
      <c r="S204" s="42"/>
      <c r="T204" s="42"/>
      <c r="U204" s="42"/>
      <c r="V204" s="42"/>
      <c r="W204" s="42"/>
      <c r="X204" s="42"/>
      <c r="Y204" s="42"/>
      <c r="Z204" s="42"/>
      <c r="AA204" s="42"/>
      <c r="AB204" s="42"/>
      <c r="AC204" s="42"/>
      <c r="AD204" s="42"/>
      <c r="AE204" s="42"/>
      <c r="AF204" s="42"/>
      <c r="AG204" s="42"/>
      <c r="AH204" s="42"/>
      <c r="AI204" s="42"/>
      <c r="AJ204" s="42"/>
      <c r="AK204" s="42"/>
      <c r="AL204" s="42"/>
      <c r="AM204" s="42"/>
      <c r="AN204" s="42"/>
      <c r="AO204" s="42"/>
      <c r="AP204" s="42"/>
      <c r="AQ204" s="42"/>
      <c r="AR204" s="42"/>
      <c r="AS204" s="42"/>
      <c r="AT204" s="42"/>
      <c r="AU204" s="42"/>
      <c r="AV204" s="42"/>
      <c r="AW204" s="42"/>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c r="CD204" s="42"/>
      <c r="CE204" s="42"/>
      <c r="CF204" s="42"/>
      <c r="CG204" s="42"/>
      <c r="CH204" s="42"/>
      <c r="CI204" s="42"/>
      <c r="CJ204" s="42"/>
      <c r="CK204" s="42"/>
      <c r="CL204" s="42"/>
      <c r="CM204" s="42"/>
      <c r="CN204" s="42"/>
      <c r="CO204" s="42"/>
      <c r="CP204" s="42"/>
      <c r="CQ204" s="42"/>
      <c r="CR204" s="42"/>
      <c r="CS204" s="42"/>
      <c r="CT204" s="42"/>
      <c r="CU204" s="42"/>
      <c r="CV204" s="42"/>
      <c r="CW204" s="42"/>
      <c r="CX204" s="42"/>
      <c r="CY204" s="42"/>
      <c r="CZ204" s="42"/>
      <c r="DA204" s="42"/>
      <c r="DB204" s="42"/>
      <c r="DC204" s="42"/>
      <c r="DD204" s="42"/>
      <c r="DE204" s="42"/>
      <c r="DF204" s="42"/>
      <c r="DG204" s="42"/>
      <c r="DH204" s="42"/>
      <c r="DI204" s="42"/>
      <c r="DJ204" s="42"/>
      <c r="DK204" s="42"/>
      <c r="DL204" s="42"/>
      <c r="DM204" s="42"/>
      <c r="DN204" s="42"/>
      <c r="DO204" s="42"/>
      <c r="DP204" s="42"/>
      <c r="DQ204" s="42"/>
      <c r="DR204" s="42"/>
      <c r="DS204" s="42"/>
    </row>
    <row r="205" s="126" customFormat="true" ht="17.25" hidden="false" customHeight="false" outlineLevel="0" collapsed="false">
      <c r="A205" s="123" t="s">
        <v>469</v>
      </c>
      <c r="B205" s="125" t="n">
        <v>0.001</v>
      </c>
      <c r="C205" s="125" t="n">
        <v>0.001</v>
      </c>
      <c r="D205" s="125" t="n">
        <v>0.001</v>
      </c>
      <c r="E205" s="125" t="n">
        <v>0.001</v>
      </c>
      <c r="F205" s="125" t="n">
        <v>0.001</v>
      </c>
      <c r="G205" s="125" t="n">
        <v>0.001</v>
      </c>
      <c r="H205" s="125" t="n">
        <v>0.001</v>
      </c>
      <c r="I205" s="125" t="n">
        <v>0.001</v>
      </c>
      <c r="J205" s="125" t="n">
        <v>0.001</v>
      </c>
      <c r="K205" s="125" t="n">
        <v>0.001</v>
      </c>
      <c r="L205" s="125" t="n">
        <v>0.001</v>
      </c>
      <c r="M205" s="125" t="n">
        <v>0.001</v>
      </c>
      <c r="N205" s="125" t="n">
        <v>0.001</v>
      </c>
      <c r="O205" s="125" t="n">
        <v>0.001</v>
      </c>
      <c r="P205" s="125" t="n">
        <v>0.001</v>
      </c>
      <c r="Q205" s="125" t="n">
        <v>0.001</v>
      </c>
      <c r="R205" s="125" t="n">
        <v>0.001</v>
      </c>
      <c r="S205" s="125" t="n">
        <v>0.001</v>
      </c>
      <c r="T205" s="125" t="n">
        <v>0.001</v>
      </c>
      <c r="U205" s="125" t="n">
        <v>0.001</v>
      </c>
      <c r="V205" s="125" t="n">
        <v>0.001</v>
      </c>
      <c r="W205" s="125" t="n">
        <v>0.001</v>
      </c>
      <c r="X205" s="125" t="n">
        <v>0.001</v>
      </c>
      <c r="Y205" s="125" t="n">
        <v>0.001</v>
      </c>
      <c r="Z205" s="125" t="n">
        <v>0.001</v>
      </c>
      <c r="AA205" s="125" t="n">
        <v>0.001</v>
      </c>
      <c r="AB205" s="125" t="n">
        <v>0.001</v>
      </c>
      <c r="AC205" s="125" t="n">
        <v>0.001</v>
      </c>
      <c r="AD205" s="125" t="n">
        <v>0.001</v>
      </c>
      <c r="AE205" s="125" t="n">
        <v>0.001</v>
      </c>
      <c r="AF205" s="125" t="n">
        <v>0.001</v>
      </c>
      <c r="AG205" s="125" t="n">
        <v>0.001</v>
      </c>
      <c r="AH205" s="125" t="n">
        <v>0.001</v>
      </c>
      <c r="AI205" s="125" t="n">
        <v>0.001</v>
      </c>
      <c r="AJ205" s="125" t="n">
        <v>0.001</v>
      </c>
      <c r="AK205" s="125" t="n">
        <v>0.001</v>
      </c>
      <c r="AL205" s="125" t="n">
        <v>0.001</v>
      </c>
      <c r="AM205" s="125" t="n">
        <v>0.001</v>
      </c>
      <c r="AN205" s="125" t="n">
        <v>0.001</v>
      </c>
      <c r="AO205" s="125" t="n">
        <v>0.001</v>
      </c>
      <c r="AP205" s="125" t="n">
        <v>0.001</v>
      </c>
      <c r="AQ205" s="125" t="n">
        <v>0.001</v>
      </c>
      <c r="AR205" s="125" t="n">
        <v>0.001</v>
      </c>
      <c r="AS205" s="125" t="n">
        <v>0.001</v>
      </c>
      <c r="AT205" s="125" t="n">
        <v>0.001</v>
      </c>
      <c r="AU205" s="125" t="n">
        <v>0.001</v>
      </c>
      <c r="AV205" s="125" t="n">
        <v>0.001</v>
      </c>
      <c r="AW205" s="125" t="n">
        <v>0.001</v>
      </c>
      <c r="AX205" s="125" t="n">
        <v>0.001</v>
      </c>
      <c r="AY205" s="125" t="n">
        <v>0.001</v>
      </c>
      <c r="AZ205" s="125" t="n">
        <v>0.001</v>
      </c>
      <c r="BA205" s="125" t="n">
        <v>0.001</v>
      </c>
      <c r="BB205" s="125" t="n">
        <v>0.001</v>
      </c>
      <c r="BC205" s="125" t="n">
        <v>0.001</v>
      </c>
      <c r="BD205" s="125" t="n">
        <v>0.001</v>
      </c>
      <c r="BE205" s="125" t="n">
        <v>0.001</v>
      </c>
      <c r="BF205" s="125" t="n">
        <v>0.001</v>
      </c>
      <c r="BG205" s="125" t="n">
        <v>0.001</v>
      </c>
      <c r="BH205" s="125" t="n">
        <v>0.001</v>
      </c>
      <c r="BI205" s="125" t="n">
        <v>0.001</v>
      </c>
      <c r="BJ205" s="125"/>
      <c r="BK205" s="125"/>
      <c r="BL205" s="125"/>
      <c r="BM205" s="125"/>
      <c r="BN205" s="125"/>
      <c r="BO205" s="125"/>
      <c r="BP205" s="125"/>
      <c r="BQ205" s="125"/>
      <c r="BR205" s="125"/>
      <c r="BS205" s="125"/>
      <c r="BT205" s="125"/>
      <c r="BU205" s="125"/>
      <c r="BV205" s="125"/>
      <c r="BW205" s="125"/>
      <c r="BX205" s="125"/>
      <c r="BY205" s="125"/>
      <c r="BZ205" s="125"/>
      <c r="CA205" s="125"/>
      <c r="CB205" s="125"/>
      <c r="CC205" s="125"/>
      <c r="CD205" s="125"/>
      <c r="CE205" s="125"/>
      <c r="CF205" s="125"/>
      <c r="CG205" s="125"/>
      <c r="CH205" s="125"/>
      <c r="CI205" s="125"/>
      <c r="CJ205" s="125"/>
      <c r="CK205" s="125"/>
      <c r="CL205" s="125"/>
      <c r="CM205" s="125"/>
      <c r="CN205" s="125"/>
      <c r="CO205" s="125"/>
      <c r="CP205" s="125"/>
      <c r="CQ205" s="125"/>
      <c r="CR205" s="125"/>
      <c r="CS205" s="125"/>
      <c r="CT205" s="125"/>
      <c r="CU205" s="125"/>
      <c r="CV205" s="125"/>
      <c r="CW205" s="125"/>
      <c r="CX205" s="125"/>
      <c r="CY205" s="125"/>
      <c r="CZ205" s="125"/>
      <c r="DA205" s="125"/>
      <c r="DB205" s="125"/>
      <c r="DC205" s="125"/>
      <c r="DD205" s="125"/>
      <c r="DE205" s="125"/>
      <c r="DF205" s="125"/>
      <c r="DG205" s="125"/>
      <c r="DH205" s="125"/>
      <c r="DI205" s="125"/>
      <c r="DJ205" s="125"/>
      <c r="DK205" s="125"/>
      <c r="DL205" s="125"/>
      <c r="DM205" s="125"/>
      <c r="DN205" s="125"/>
      <c r="DO205" s="125"/>
      <c r="DP205" s="125"/>
      <c r="DQ205" s="125"/>
      <c r="DR205" s="125"/>
      <c r="DS205" s="125"/>
      <c r="DT205" s="125"/>
    </row>
    <row r="206" customFormat="false" ht="17.25" hidden="false" customHeight="false" outlineLevel="0" collapsed="false">
      <c r="A206" s="121" t="s">
        <v>470</v>
      </c>
    </row>
    <row r="207" s="126" customFormat="true" ht="17.25" hidden="false" customHeight="false" outlineLevel="0" collapsed="false">
      <c r="A207" s="123" t="s">
        <v>469</v>
      </c>
      <c r="B207" s="125" t="n">
        <v>1</v>
      </c>
      <c r="C207" s="125" t="n">
        <v>45.9658554180318</v>
      </c>
      <c r="D207" s="125" t="n">
        <v>52.8857844242518</v>
      </c>
      <c r="E207" s="125" t="n">
        <v>60.4826213769014</v>
      </c>
      <c r="F207" s="125" t="n">
        <v>68.6652180388936</v>
      </c>
      <c r="G207" s="125" t="n">
        <v>77.436213167367</v>
      </c>
      <c r="H207" s="125" t="n">
        <v>86.8192742904576</v>
      </c>
      <c r="I207" s="125" t="n">
        <v>97.0078452429531</v>
      </c>
      <c r="J207" s="125" t="n">
        <v>108.126824349794</v>
      </c>
      <c r="K207" s="125" t="n">
        <v>120.204025768648</v>
      </c>
      <c r="L207" s="125" t="n">
        <v>133.292858064042</v>
      </c>
      <c r="M207" s="125" t="n">
        <v>147.464159294741</v>
      </c>
      <c r="N207" s="125" t="n">
        <v>162.80409495624</v>
      </c>
      <c r="O207" s="125" t="n">
        <v>179.413727398797</v>
      </c>
      <c r="P207" s="125" t="n">
        <v>197.40295077064</v>
      </c>
      <c r="Q207" s="125" t="n">
        <v>216.880386709473</v>
      </c>
      <c r="R207" s="125" t="n">
        <v>237.927990950425</v>
      </c>
      <c r="S207" s="125" t="n">
        <v>260.579812440988</v>
      </c>
      <c r="T207" s="125" t="n">
        <v>264.01915693949</v>
      </c>
      <c r="U207" s="125" t="n">
        <v>260.568728835078</v>
      </c>
      <c r="V207" s="125" t="n">
        <v>257.204553228473</v>
      </c>
      <c r="W207" s="125" t="n">
        <v>253.924474374442</v>
      </c>
      <c r="X207" s="125" t="n">
        <v>250.726390273812</v>
      </c>
      <c r="Y207" s="125" t="n">
        <v>247.608251287838</v>
      </c>
      <c r="Z207" s="125" t="n">
        <v>244.568058867643</v>
      </c>
      <c r="AA207" s="125" t="n">
        <v>244.568058867643</v>
      </c>
      <c r="AB207" s="125" t="n">
        <v>244.568058867643</v>
      </c>
      <c r="AC207" s="125" t="n">
        <v>244.568058867643</v>
      </c>
      <c r="AD207" s="125" t="n">
        <v>244.568058867643</v>
      </c>
      <c r="AE207" s="125" t="n">
        <v>244.568058867643</v>
      </c>
      <c r="AF207" s="125" t="n">
        <v>244.568058867643</v>
      </c>
      <c r="AG207" s="125" t="n">
        <v>244.568058867643</v>
      </c>
      <c r="AH207" s="125" t="n">
        <v>244.568058867643</v>
      </c>
      <c r="AI207" s="125" t="n">
        <v>244.568058867643</v>
      </c>
      <c r="AJ207" s="125" t="n">
        <v>244.568058867643</v>
      </c>
      <c r="AK207" s="125" t="n">
        <v>244.568058867643</v>
      </c>
      <c r="AL207" s="125" t="n">
        <v>244.568058867643</v>
      </c>
      <c r="AM207" s="125" t="n">
        <v>244.568058867643</v>
      </c>
      <c r="AN207" s="125" t="n">
        <v>244.568058867643</v>
      </c>
      <c r="AO207" s="125" t="n">
        <v>244.568058867643</v>
      </c>
      <c r="AP207" s="125" t="n">
        <v>244.568058867643</v>
      </c>
      <c r="AQ207" s="125" t="n">
        <v>244.568058867643</v>
      </c>
      <c r="AR207" s="125" t="n">
        <v>244.568058867643</v>
      </c>
      <c r="AS207" s="125" t="n">
        <v>244.568058867643</v>
      </c>
      <c r="AT207" s="125" t="n">
        <v>244.568058867643</v>
      </c>
      <c r="AU207" s="125" t="n">
        <v>244.568058867643</v>
      </c>
      <c r="AV207" s="125" t="n">
        <v>244.568058867643</v>
      </c>
      <c r="AW207" s="125" t="n">
        <v>244.568058867643</v>
      </c>
      <c r="AX207" s="125" t="n">
        <v>244.568058867643</v>
      </c>
      <c r="AY207" s="125" t="n">
        <v>244.568058867643</v>
      </c>
      <c r="AZ207" s="125" t="n">
        <v>244.568058867643</v>
      </c>
      <c r="BA207" s="125" t="n">
        <v>244.568058867643</v>
      </c>
      <c r="BB207" s="125" t="n">
        <v>244.568058867643</v>
      </c>
      <c r="BC207" s="125" t="n">
        <v>244.568058867643</v>
      </c>
      <c r="BD207" s="125" t="n">
        <v>244.568058867643</v>
      </c>
      <c r="BE207" s="125" t="n">
        <v>244.568058867643</v>
      </c>
      <c r="BF207" s="125" t="n">
        <v>244.568058867643</v>
      </c>
      <c r="BG207" s="125" t="n">
        <v>244.568058867643</v>
      </c>
      <c r="BH207" s="125" t="n">
        <v>244.568058867643</v>
      </c>
      <c r="BI207" s="125" t="n">
        <v>244.568058867643</v>
      </c>
      <c r="BJ207" s="125"/>
      <c r="BK207" s="125"/>
      <c r="BL207" s="125"/>
      <c r="BM207" s="125"/>
      <c r="BN207" s="125"/>
      <c r="BO207" s="125"/>
      <c r="BP207" s="125"/>
      <c r="BQ207" s="125"/>
      <c r="BR207" s="125"/>
      <c r="BS207" s="125"/>
      <c r="BT207" s="125"/>
      <c r="BU207" s="125"/>
      <c r="BV207" s="125"/>
      <c r="BW207" s="125"/>
      <c r="BX207" s="125"/>
      <c r="BY207" s="125"/>
      <c r="BZ207" s="125"/>
      <c r="CA207" s="125"/>
      <c r="CB207" s="125"/>
      <c r="CC207" s="125"/>
      <c r="CD207" s="125"/>
      <c r="CE207" s="125"/>
      <c r="CF207" s="125"/>
      <c r="CG207" s="125"/>
      <c r="CH207" s="125"/>
      <c r="CI207" s="125"/>
      <c r="CJ207" s="125"/>
      <c r="CK207" s="125"/>
      <c r="CL207" s="125"/>
      <c r="CM207" s="125"/>
      <c r="CN207" s="125"/>
      <c r="CO207" s="125"/>
      <c r="CP207" s="125"/>
      <c r="CQ207" s="125"/>
      <c r="CR207" s="125"/>
      <c r="CS207" s="125"/>
      <c r="CT207" s="125"/>
      <c r="CU207" s="125"/>
      <c r="CV207" s="125"/>
      <c r="CW207" s="125"/>
      <c r="CX207" s="125"/>
      <c r="CY207" s="125"/>
      <c r="CZ207" s="125"/>
      <c r="DA207" s="125"/>
      <c r="DB207" s="125"/>
      <c r="DC207" s="125"/>
      <c r="DD207" s="125"/>
      <c r="DE207" s="125"/>
      <c r="DF207" s="125"/>
      <c r="DG207" s="125"/>
      <c r="DH207" s="125"/>
      <c r="DI207" s="125"/>
      <c r="DJ207" s="125"/>
      <c r="DK207" s="125"/>
      <c r="DL207" s="125"/>
      <c r="DM207" s="125"/>
      <c r="DN207" s="125"/>
      <c r="DO207" s="125"/>
      <c r="DP207" s="125"/>
      <c r="DQ207" s="125"/>
      <c r="DR207" s="125"/>
      <c r="DS207" s="125"/>
      <c r="DT207" s="125"/>
    </row>
    <row r="208" s="122" customFormat="true" ht="17.25" hidden="false" customHeight="false" outlineLevel="0" collapsed="false">
      <c r="A208" s="121" t="s">
        <v>471</v>
      </c>
      <c r="B208" s="42"/>
      <c r="C208" s="42"/>
      <c r="D208" s="42"/>
      <c r="E208" s="42"/>
      <c r="F208" s="42"/>
      <c r="G208" s="42"/>
      <c r="H208" s="42"/>
      <c r="I208" s="42"/>
      <c r="J208" s="42"/>
      <c r="K208" s="42"/>
      <c r="L208" s="42"/>
      <c r="M208" s="42"/>
      <c r="N208" s="42"/>
      <c r="O208" s="42"/>
      <c r="P208" s="42"/>
      <c r="Q208" s="42"/>
      <c r="R208" s="42"/>
      <c r="S208" s="42"/>
      <c r="T208" s="42"/>
      <c r="U208" s="42"/>
      <c r="V208" s="42"/>
      <c r="W208" s="42"/>
      <c r="X208" s="42"/>
      <c r="Y208" s="42"/>
      <c r="Z208" s="42"/>
      <c r="AA208" s="42"/>
      <c r="AB208" s="42"/>
      <c r="AC208" s="42"/>
      <c r="AD208" s="42"/>
      <c r="AE208" s="42"/>
      <c r="AF208" s="42"/>
      <c r="AG208" s="42"/>
      <c r="AH208" s="42"/>
      <c r="AI208" s="42"/>
      <c r="AJ208" s="42"/>
      <c r="AK208" s="42"/>
      <c r="AL208" s="42"/>
      <c r="AM208" s="42"/>
      <c r="AN208" s="42"/>
      <c r="AO208" s="42"/>
      <c r="AP208" s="42"/>
      <c r="AQ208" s="42"/>
      <c r="AR208" s="42"/>
      <c r="AS208" s="42"/>
      <c r="AT208" s="42"/>
      <c r="AU208" s="42"/>
      <c r="AV208" s="42"/>
      <c r="AW208" s="42"/>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c r="CD208" s="42"/>
      <c r="CE208" s="42"/>
      <c r="CF208" s="42"/>
      <c r="CG208" s="42"/>
      <c r="CH208" s="42"/>
      <c r="CI208" s="42"/>
      <c r="CJ208" s="42"/>
      <c r="CK208" s="42"/>
      <c r="CL208" s="42"/>
      <c r="CM208" s="42"/>
      <c r="CN208" s="42"/>
      <c r="CO208" s="42"/>
      <c r="CP208" s="42"/>
      <c r="CQ208" s="42"/>
      <c r="CR208" s="42"/>
      <c r="CS208" s="42"/>
      <c r="CT208" s="42"/>
      <c r="CU208" s="42"/>
      <c r="CV208" s="42"/>
      <c r="CW208" s="42"/>
      <c r="CX208" s="42"/>
      <c r="CY208" s="42"/>
      <c r="CZ208" s="42"/>
      <c r="DA208" s="42"/>
      <c r="DB208" s="42"/>
      <c r="DC208" s="42"/>
      <c r="DD208" s="42"/>
      <c r="DE208" s="42"/>
      <c r="DF208" s="42"/>
      <c r="DG208" s="42"/>
      <c r="DH208" s="42"/>
      <c r="DI208" s="42"/>
      <c r="DJ208" s="42"/>
      <c r="DK208" s="42"/>
      <c r="DL208" s="42"/>
      <c r="DM208" s="42"/>
      <c r="DN208" s="42"/>
      <c r="DO208" s="42"/>
      <c r="DP208" s="42"/>
      <c r="DQ208" s="42"/>
      <c r="DR208" s="42"/>
      <c r="DS208" s="42"/>
      <c r="DT208" s="42"/>
    </row>
    <row r="209" s="126" customFormat="true" ht="17.25" hidden="false" customHeight="false" outlineLevel="0" collapsed="false">
      <c r="A209" s="123" t="s">
        <v>469</v>
      </c>
      <c r="B209" s="125" t="n">
        <v>1</v>
      </c>
      <c r="C209" s="125" t="n">
        <v>35.1554817514817</v>
      </c>
      <c r="D209" s="125" t="n">
        <v>44.3322823747492</v>
      </c>
      <c r="E209" s="125" t="n">
        <v>55.5290137464051</v>
      </c>
      <c r="F209" s="125" t="n">
        <v>69.1215670969424</v>
      </c>
      <c r="G209" s="125" t="n">
        <v>85.5673821362437</v>
      </c>
      <c r="H209" s="125" t="n">
        <v>105.659963389317</v>
      </c>
      <c r="I209" s="125" t="n">
        <v>130.450689937258</v>
      </c>
      <c r="J209" s="125" t="n">
        <v>161.447278451623</v>
      </c>
      <c r="K209" s="125" t="n">
        <v>200.168128547475</v>
      </c>
      <c r="L209" s="125" t="n">
        <v>248.465082192873</v>
      </c>
      <c r="M209" s="125" t="n">
        <v>291</v>
      </c>
      <c r="N209" s="125" t="n">
        <v>289</v>
      </c>
      <c r="O209" s="125" t="n">
        <v>297.857669947086</v>
      </c>
      <c r="P209" s="125" t="n">
        <v>290.735420234324</v>
      </c>
      <c r="Q209" s="125" t="n">
        <v>321.964939619736</v>
      </c>
      <c r="R209" s="125" t="n">
        <v>285.955339331011</v>
      </c>
      <c r="S209" s="125" t="n">
        <v>273.613894240455</v>
      </c>
      <c r="T209" s="125" t="n">
        <v>305.711926383358</v>
      </c>
      <c r="U209" s="125" t="n">
        <v>261.304660018266</v>
      </c>
      <c r="V209" s="125" t="n">
        <v>204.041974604337</v>
      </c>
      <c r="W209" s="125" t="n">
        <v>200.13987587412</v>
      </c>
      <c r="X209" s="125" t="n">
        <v>216.987420136062</v>
      </c>
      <c r="Y209" s="125" t="n">
        <v>216.987420136062</v>
      </c>
      <c r="Z209" s="125" t="n">
        <v>300</v>
      </c>
      <c r="AA209" s="125" t="n">
        <v>209.661026035231</v>
      </c>
      <c r="AB209" s="125" t="n">
        <v>212.250674595908</v>
      </c>
      <c r="AC209" s="125" t="n">
        <v>213.565589782684</v>
      </c>
      <c r="AD209" s="125" t="n">
        <v>213.565589782684</v>
      </c>
      <c r="AE209" s="125" t="n">
        <v>213.565589782684</v>
      </c>
      <c r="AF209" s="125" t="n">
        <v>213.565589782684</v>
      </c>
      <c r="AG209" s="125" t="n">
        <v>213.565589782684</v>
      </c>
      <c r="AH209" s="125" t="n">
        <v>213.565589782684</v>
      </c>
      <c r="AI209" s="125" t="n">
        <v>213.565589782684</v>
      </c>
      <c r="AJ209" s="125" t="n">
        <v>213.565589782684</v>
      </c>
      <c r="AK209" s="125" t="n">
        <v>213.565589782684</v>
      </c>
      <c r="AL209" s="125" t="n">
        <v>213.565589782684</v>
      </c>
      <c r="AM209" s="125" t="n">
        <v>213.565589782684</v>
      </c>
      <c r="AN209" s="125" t="n">
        <v>213.565589782684</v>
      </c>
      <c r="AO209" s="125" t="n">
        <v>213.565589782684</v>
      </c>
      <c r="AP209" s="125" t="n">
        <v>213.565589782684</v>
      </c>
      <c r="AQ209" s="125" t="n">
        <v>213.565589782684</v>
      </c>
      <c r="AR209" s="125" t="n">
        <v>213.565589782684</v>
      </c>
      <c r="AS209" s="125" t="n">
        <v>213.565589782684</v>
      </c>
      <c r="AT209" s="125" t="n">
        <v>213.565589782684</v>
      </c>
      <c r="AU209" s="125" t="n">
        <v>213.565589782684</v>
      </c>
      <c r="AV209" s="125" t="n">
        <v>213.565589782684</v>
      </c>
      <c r="AW209" s="125" t="n">
        <v>213.565589782684</v>
      </c>
      <c r="AX209" s="125" t="n">
        <v>301.301106640135</v>
      </c>
      <c r="AY209" s="125" t="n">
        <v>200.413896695195</v>
      </c>
      <c r="AZ209" s="125" t="n">
        <v>100.206948347598</v>
      </c>
      <c r="BA209" s="125" t="n">
        <v>50.1034741737988</v>
      </c>
      <c r="BB209" s="125" t="n">
        <v>25.0517370868994</v>
      </c>
      <c r="BC209" s="125" t="n">
        <v>12.5258685434497</v>
      </c>
      <c r="BD209" s="125" t="n">
        <v>6.26293427172485</v>
      </c>
      <c r="BE209" s="125" t="n">
        <v>3.13146713586242</v>
      </c>
      <c r="BF209" s="125" t="n">
        <v>1.56573356793121</v>
      </c>
      <c r="BG209" s="125" t="n">
        <v>0.782866783965606</v>
      </c>
      <c r="BH209" s="125" t="n">
        <v>0.391433391982803</v>
      </c>
      <c r="BI209" s="125" t="n">
        <v>0.195716695991401</v>
      </c>
      <c r="BJ209" s="125"/>
      <c r="BK209" s="125"/>
      <c r="BL209" s="125"/>
      <c r="BM209" s="125"/>
      <c r="BN209" s="125"/>
      <c r="BO209" s="125"/>
      <c r="BP209" s="125"/>
      <c r="BQ209" s="125"/>
      <c r="BR209" s="125"/>
      <c r="BS209" s="125"/>
      <c r="BT209" s="125"/>
      <c r="BU209" s="125"/>
      <c r="BV209" s="125"/>
      <c r="BW209" s="125"/>
      <c r="BX209" s="125"/>
      <c r="BY209" s="125"/>
      <c r="BZ209" s="125"/>
      <c r="CA209" s="125"/>
      <c r="CB209" s="125"/>
      <c r="CC209" s="125"/>
      <c r="CD209" s="125"/>
      <c r="CE209" s="125"/>
      <c r="CF209" s="125"/>
      <c r="CG209" s="125"/>
      <c r="CH209" s="125"/>
      <c r="CI209" s="125"/>
      <c r="CJ209" s="125"/>
      <c r="CK209" s="125"/>
      <c r="CL209" s="125"/>
      <c r="CM209" s="125"/>
      <c r="CN209" s="125"/>
      <c r="CO209" s="125"/>
      <c r="CP209" s="125"/>
      <c r="CQ209" s="125"/>
      <c r="CR209" s="125"/>
      <c r="CS209" s="125"/>
      <c r="CT209" s="125"/>
      <c r="CU209" s="125"/>
      <c r="CV209" s="125"/>
      <c r="CW209" s="125"/>
      <c r="CX209" s="125"/>
      <c r="CY209" s="125"/>
      <c r="CZ209" s="125"/>
      <c r="DA209" s="125"/>
      <c r="DB209" s="125"/>
      <c r="DC209" s="125"/>
      <c r="DD209" s="125"/>
      <c r="DE209" s="125"/>
      <c r="DF209" s="125"/>
      <c r="DG209" s="125"/>
      <c r="DH209" s="125"/>
      <c r="DI209" s="125"/>
      <c r="DJ209" s="125"/>
      <c r="DK209" s="125"/>
      <c r="DL209" s="125"/>
      <c r="DM209" s="125"/>
      <c r="DN209" s="125"/>
      <c r="DO209" s="125"/>
      <c r="DP209" s="125"/>
      <c r="DQ209" s="125"/>
      <c r="DR209" s="125"/>
      <c r="DS209" s="125"/>
      <c r="DT209" s="125"/>
    </row>
    <row r="212" s="42" customFormat="true" ht="20.25" hidden="false" customHeight="false" outlineLevel="0" collapsed="false">
      <c r="A212" s="115" t="s">
        <v>91</v>
      </c>
    </row>
    <row r="213" customFormat="false" ht="17.25" hidden="false" customHeight="false" outlineLevel="0" collapsed="false">
      <c r="A213" s="40" t="s">
        <v>326</v>
      </c>
      <c r="B213" s="42" t="n">
        <f aca="false">+B117/B104</f>
        <v>2.12324286726063</v>
      </c>
      <c r="C213" s="42" t="n">
        <f aca="false">+C117/C104</f>
        <v>2.12267830553436</v>
      </c>
      <c r="D213" s="42" t="n">
        <f aca="false">+D117/D104</f>
        <v>2.13286534500999</v>
      </c>
      <c r="E213" s="42" t="n">
        <f aca="false">+E117/E104</f>
        <v>2.15040175844514</v>
      </c>
      <c r="F213" s="42" t="n">
        <f aca="false">+F117/F104</f>
        <v>2.17221134534307</v>
      </c>
      <c r="G213" s="42" t="n">
        <f aca="false">+G117/G104</f>
        <v>2.19641377179238</v>
      </c>
      <c r="H213" s="42" t="n">
        <f aca="false">+H117/H104</f>
        <v>2.22185678984025</v>
      </c>
      <c r="I213" s="42" t="n">
        <f aca="false">+I117/I104</f>
        <v>2.24783607230866</v>
      </c>
      <c r="J213" s="42" t="n">
        <f aca="false">+J117/J104</f>
        <v>2.27392455241251</v>
      </c>
      <c r="K213" s="42" t="n">
        <f aca="false">+K117/K104</f>
        <v>2.29986682906599</v>
      </c>
      <c r="L213" s="42" t="n">
        <f aca="false">+L117/L104</f>
        <v>2.3255125463132</v>
      </c>
      <c r="M213" s="42" t="n">
        <f aca="false">+M117/M104</f>
        <v>2.35077292479558</v>
      </c>
      <c r="N213" s="42" t="n">
        <f aca="false">+N117/N104</f>
        <v>2.37559045693099</v>
      </c>
      <c r="O213" s="42" t="n">
        <f aca="false">+O117/O104</f>
        <v>2.39991499628826</v>
      </c>
      <c r="P213" s="42" t="n">
        <f aca="false">+P117/P104</f>
        <v>2.42368099049412</v>
      </c>
      <c r="Q213" s="42" t="n">
        <f aca="false">+Q117/Q104</f>
        <v>2.44678088538668</v>
      </c>
      <c r="R213" s="42" t="n">
        <f aca="false">+R117/R104</f>
        <v>2.46902882627729</v>
      </c>
      <c r="S213" s="42" t="n">
        <f aca="false">+S117/S104</f>
        <v>2.49010648201291</v>
      </c>
      <c r="T213" s="42" t="n">
        <f aca="false">+T117/T104</f>
        <v>2.50947845591732</v>
      </c>
      <c r="U213" s="42" t="n">
        <f aca="false">+U117/U104</f>
        <v>2.52625693720747</v>
      </c>
      <c r="V213" s="42" t="n">
        <f aca="false">+V117/V104</f>
        <v>2.54048695227259</v>
      </c>
      <c r="W213" s="42" t="n">
        <f aca="false">+W117/W104</f>
        <v>2.55782742925143</v>
      </c>
      <c r="X213" s="42" t="n">
        <f aca="false">+X117/X104</f>
        <v>2.57735741158244</v>
      </c>
      <c r="Y213" s="42" t="n">
        <f aca="false">+Y117/Y104</f>
        <v>2.59847693093056</v>
      </c>
      <c r="Z213" s="42" t="n">
        <f aca="false">+Z117/Z104</f>
        <v>2.62082659645797</v>
      </c>
      <c r="AA213" s="42" t="n">
        <f aca="false">+AA117/AA104</f>
        <v>2.64425243132787</v>
      </c>
      <c r="AB213" s="42" t="n">
        <f aca="false">+AB117/AB104</f>
        <v>2.66880796048065</v>
      </c>
      <c r="AC213" s="42" t="n">
        <f aca="false">+AC117/AC104</f>
        <v>2.69479327688547</v>
      </c>
      <c r="AD213" s="42" t="n">
        <f aca="false">+AD117/AD104</f>
        <v>2.7228375412396</v>
      </c>
      <c r="AE213" s="42" t="n">
        <f aca="false">+AE117/AE104</f>
        <v>2.75403771753337</v>
      </c>
      <c r="AF213" s="42" t="n">
        <f aca="false">+AF117/AF104</f>
        <v>2.76895534917577</v>
      </c>
      <c r="AG213" s="42" t="n">
        <f aca="false">+AG117/AG104</f>
        <v>2.78571411660611</v>
      </c>
      <c r="AH213" s="42" t="n">
        <f aca="false">+AH117/AH104</f>
        <v>2.80388402836468</v>
      </c>
      <c r="AI213" s="42" t="n">
        <f aca="false">+AI117/AI104</f>
        <v>2.82310275264463</v>
      </c>
      <c r="AJ213" s="42" t="n">
        <f aca="false">+AJ117/AJ104</f>
        <v>2.8430616322505</v>
      </c>
      <c r="AK213" s="42" t="n">
        <f aca="false">+AK117/AK104</f>
        <v>2.86349737418311</v>
      </c>
      <c r="AL213" s="42" t="n">
        <f aca="false">+AL117/AL104</f>
        <v>2.88418645480277</v>
      </c>
      <c r="AM213" s="42" t="n">
        <f aca="false">+AM117/AM104</f>
        <v>2.90494061194679</v>
      </c>
      <c r="AN213" s="42" t="n">
        <f aca="false">+AN117/AN104</f>
        <v>2.92560254764884</v>
      </c>
      <c r="AO213" s="42" t="n">
        <f aca="false">+AO117/AO104</f>
        <v>2.94604135005465</v>
      </c>
      <c r="AP213" s="42" t="n">
        <f aca="false">+AP117/AP104</f>
        <v>2.96614730102324</v>
      </c>
      <c r="AQ213" s="42" t="n">
        <f aca="false">+AQ117/AQ104</f>
        <v>2.98582573607685</v>
      </c>
      <c r="AR213" s="42" t="n">
        <f aca="false">+AR117/AR104</f>
        <v>3.004989502851</v>
      </c>
      <c r="AS213" s="42" t="n">
        <f aca="false">+AS117/AS104</f>
        <v>3.02354934492979</v>
      </c>
      <c r="AT213" s="42" t="n">
        <f aca="false">+AT117/AT104</f>
        <v>3.04140116036097</v>
      </c>
      <c r="AU213" s="42" t="n">
        <f aca="false">+AU117/AU104</f>
        <v>3.05840851510309</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sheetPr filterMode="false">
    <tabColor rgb="FFFF0000"/>
    <pageSetUpPr fitToPage="false"/>
  </sheetPr>
  <dimension ref="A1:BI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2" topLeftCell="B15" activePane="bottomRight" state="frozen"/>
      <selection pane="topLeft" activeCell="A1" activeCellId="0" sqref="A1"/>
      <selection pane="topRight" activeCell="B1" activeCellId="0" sqref="B1"/>
      <selection pane="bottomLeft" activeCell="A15" activeCellId="0" sqref="A15"/>
      <selection pane="bottomRight" activeCell="B135" activeCellId="0" sqref="B135"/>
    </sheetView>
  </sheetViews>
  <sheetFormatPr defaultRowHeight="12.75" zeroHeight="false" outlineLevelRow="0" outlineLevelCol="0"/>
  <cols>
    <col collapsed="false" customWidth="true" hidden="false" outlineLevel="0" max="1025" min="1" style="0" width="8.67"/>
  </cols>
  <sheetData>
    <row r="1" customFormat="false" ht="12.75" hidden="false" customHeight="false" outlineLevel="0" collapsed="false">
      <c r="A1" s="0" t="s">
        <v>108</v>
      </c>
      <c r="B1" s="0" t="n">
        <v>2010</v>
      </c>
      <c r="C1" s="0" t="n">
        <v>2015</v>
      </c>
      <c r="D1" s="0" t="n">
        <v>2020</v>
      </c>
      <c r="E1" s="0" t="n">
        <v>2025</v>
      </c>
      <c r="F1" s="0" t="n">
        <v>2030</v>
      </c>
      <c r="G1" s="0" t="n">
        <v>2035</v>
      </c>
      <c r="H1" s="0" t="n">
        <v>2040</v>
      </c>
      <c r="I1" s="0" t="n">
        <v>2045</v>
      </c>
      <c r="J1" s="0" t="n">
        <v>2050</v>
      </c>
      <c r="K1" s="0" t="n">
        <v>2055</v>
      </c>
      <c r="L1" s="0" t="n">
        <v>2060</v>
      </c>
      <c r="M1" s="0" t="n">
        <v>2065</v>
      </c>
      <c r="N1" s="0" t="n">
        <v>2070</v>
      </c>
      <c r="O1" s="0" t="n">
        <v>2075</v>
      </c>
      <c r="P1" s="0" t="n">
        <v>2080</v>
      </c>
      <c r="Q1" s="0" t="n">
        <v>2085</v>
      </c>
      <c r="R1" s="0" t="n">
        <v>2090</v>
      </c>
      <c r="S1" s="0" t="n">
        <v>2095</v>
      </c>
      <c r="T1" s="0" t="n">
        <v>2100</v>
      </c>
      <c r="U1" s="0" t="n">
        <v>2105</v>
      </c>
      <c r="V1" s="0" t="n">
        <v>2110</v>
      </c>
      <c r="W1" s="0" t="n">
        <v>2115</v>
      </c>
      <c r="X1" s="0" t="n">
        <v>2120</v>
      </c>
      <c r="Y1" s="0" t="n">
        <v>2125</v>
      </c>
      <c r="Z1" s="0" t="n">
        <v>2130</v>
      </c>
      <c r="AA1" s="0" t="n">
        <v>2135</v>
      </c>
      <c r="AB1" s="0" t="n">
        <v>2140</v>
      </c>
      <c r="AC1" s="0" t="n">
        <v>2145</v>
      </c>
      <c r="AD1" s="0" t="n">
        <v>2150</v>
      </c>
      <c r="AE1" s="0" t="n">
        <v>2155</v>
      </c>
      <c r="AF1" s="0" t="n">
        <v>2160</v>
      </c>
      <c r="AG1" s="0" t="n">
        <v>2165</v>
      </c>
      <c r="AH1" s="0" t="n">
        <v>2170</v>
      </c>
      <c r="AI1" s="0" t="n">
        <v>2175</v>
      </c>
      <c r="AJ1" s="0" t="n">
        <v>2180</v>
      </c>
      <c r="AK1" s="0" t="n">
        <v>2185</v>
      </c>
      <c r="AL1" s="0" t="n">
        <v>2190</v>
      </c>
      <c r="AM1" s="0" t="n">
        <v>2195</v>
      </c>
      <c r="AN1" s="0" t="n">
        <v>2200</v>
      </c>
      <c r="AO1" s="0" t="n">
        <v>2205</v>
      </c>
      <c r="AP1" s="0" t="n">
        <v>2210</v>
      </c>
      <c r="AQ1" s="0" t="n">
        <v>2215</v>
      </c>
      <c r="AR1" s="0" t="n">
        <v>2220</v>
      </c>
      <c r="AS1" s="0" t="n">
        <v>2225</v>
      </c>
      <c r="AT1" s="0" t="n">
        <v>2230</v>
      </c>
      <c r="AU1" s="0" t="n">
        <v>2235</v>
      </c>
      <c r="AV1" s="0" t="n">
        <v>2240</v>
      </c>
      <c r="AW1" s="0" t="n">
        <v>2245</v>
      </c>
      <c r="AX1" s="0" t="n">
        <v>2250</v>
      </c>
      <c r="AY1" s="0" t="n">
        <v>2255</v>
      </c>
      <c r="AZ1" s="0" t="n">
        <v>2260</v>
      </c>
      <c r="BA1" s="0" t="n">
        <v>2265</v>
      </c>
      <c r="BB1" s="0" t="n">
        <v>2270</v>
      </c>
      <c r="BC1" s="0" t="n">
        <v>2275</v>
      </c>
      <c r="BD1" s="0" t="n">
        <v>2280</v>
      </c>
      <c r="BE1" s="0" t="n">
        <v>2285</v>
      </c>
      <c r="BF1" s="0" t="n">
        <v>2290</v>
      </c>
      <c r="BG1" s="0" t="n">
        <v>2295</v>
      </c>
      <c r="BH1" s="0" t="n">
        <v>2300</v>
      </c>
      <c r="BI1" s="0" t="n">
        <v>2305</v>
      </c>
    </row>
    <row r="2" customFormat="false" ht="12.75" hidden="false" customHeight="false" outlineLevel="0" collapsed="false">
      <c r="A2" s="0" t="s">
        <v>328</v>
      </c>
      <c r="B2" s="0" t="n">
        <v>1</v>
      </c>
      <c r="C2" s="0" t="n">
        <v>2</v>
      </c>
      <c r="D2" s="0" t="n">
        <v>3</v>
      </c>
      <c r="E2" s="0" t="n">
        <v>4</v>
      </c>
      <c r="F2" s="0" t="n">
        <v>5</v>
      </c>
      <c r="G2" s="0" t="n">
        <v>6</v>
      </c>
      <c r="H2" s="0" t="n">
        <v>7</v>
      </c>
      <c r="I2" s="0" t="n">
        <v>8</v>
      </c>
      <c r="J2" s="0" t="n">
        <v>9</v>
      </c>
      <c r="K2" s="0" t="n">
        <v>10</v>
      </c>
      <c r="L2" s="0" t="n">
        <v>11</v>
      </c>
      <c r="M2" s="0" t="n">
        <v>12</v>
      </c>
      <c r="N2" s="0" t="n">
        <v>13</v>
      </c>
      <c r="O2" s="0" t="n">
        <v>14</v>
      </c>
      <c r="P2" s="0" t="n">
        <v>15</v>
      </c>
      <c r="Q2" s="0" t="n">
        <v>16</v>
      </c>
      <c r="R2" s="0" t="n">
        <v>17</v>
      </c>
      <c r="S2" s="0" t="n">
        <v>18</v>
      </c>
      <c r="T2" s="0" t="n">
        <v>19</v>
      </c>
      <c r="U2" s="0" t="n">
        <v>20</v>
      </c>
      <c r="V2" s="0" t="n">
        <v>21</v>
      </c>
      <c r="W2" s="0" t="n">
        <v>22</v>
      </c>
      <c r="X2" s="0" t="n">
        <v>23</v>
      </c>
      <c r="Y2" s="0" t="n">
        <v>24</v>
      </c>
      <c r="Z2" s="0" t="n">
        <v>25</v>
      </c>
      <c r="AA2" s="0" t="n">
        <v>26</v>
      </c>
      <c r="AB2" s="0" t="n">
        <v>27</v>
      </c>
      <c r="AC2" s="0" t="n">
        <v>28</v>
      </c>
      <c r="AD2" s="0" t="n">
        <v>29</v>
      </c>
      <c r="AE2" s="0" t="n">
        <v>30</v>
      </c>
      <c r="AF2" s="0" t="n">
        <v>31</v>
      </c>
      <c r="AG2" s="0" t="n">
        <v>32</v>
      </c>
      <c r="AH2" s="0" t="n">
        <v>33</v>
      </c>
      <c r="AI2" s="0" t="n">
        <v>34</v>
      </c>
      <c r="AJ2" s="0" t="n">
        <v>35</v>
      </c>
      <c r="AK2" s="0" t="n">
        <v>36</v>
      </c>
      <c r="AL2" s="0" t="n">
        <v>37</v>
      </c>
      <c r="AM2" s="0" t="n">
        <v>38</v>
      </c>
      <c r="AN2" s="0" t="n">
        <v>39</v>
      </c>
      <c r="AO2" s="0" t="n">
        <v>40</v>
      </c>
      <c r="AP2" s="0" t="n">
        <v>41</v>
      </c>
      <c r="AQ2" s="0" t="n">
        <v>42</v>
      </c>
      <c r="AR2" s="0" t="n">
        <v>43</v>
      </c>
      <c r="AS2" s="0" t="n">
        <v>44</v>
      </c>
      <c r="AT2" s="0" t="n">
        <v>45</v>
      </c>
      <c r="AU2" s="0" t="n">
        <v>46</v>
      </c>
      <c r="AV2" s="0" t="n">
        <v>47</v>
      </c>
      <c r="AW2" s="0" t="n">
        <v>48</v>
      </c>
      <c r="AX2" s="0" t="n">
        <v>49</v>
      </c>
      <c r="AY2" s="0" t="n">
        <v>50</v>
      </c>
      <c r="AZ2" s="0" t="n">
        <v>51</v>
      </c>
      <c r="BA2" s="0" t="n">
        <v>52</v>
      </c>
      <c r="BB2" s="0" t="n">
        <v>53</v>
      </c>
      <c r="BC2" s="0" t="n">
        <v>54</v>
      </c>
      <c r="BD2" s="0" t="n">
        <v>55</v>
      </c>
      <c r="BE2" s="0" t="n">
        <v>56</v>
      </c>
      <c r="BF2" s="0" t="n">
        <v>57</v>
      </c>
      <c r="BG2" s="0" t="n">
        <v>58</v>
      </c>
      <c r="BH2" s="0" t="n">
        <v>59</v>
      </c>
      <c r="BI2" s="0" t="n">
        <v>60</v>
      </c>
    </row>
    <row r="3" customFormat="false" ht="12.75" hidden="false" customHeight="false" outlineLevel="0" collapsed="false">
      <c r="A3" s="0" t="s">
        <v>329</v>
      </c>
    </row>
    <row r="4" customFormat="false" ht="12.75" hidden="false" customHeight="false" outlineLevel="0" collapsed="false">
      <c r="A4" s="0" t="s">
        <v>330</v>
      </c>
    </row>
    <row r="5" customFormat="false" ht="12.75" hidden="false" customHeight="false" outlineLevel="0" collapsed="false">
      <c r="A5" s="0" t="s">
        <v>331</v>
      </c>
      <c r="B5" s="0" t="n">
        <v>0.3</v>
      </c>
    </row>
    <row r="6" customFormat="false" ht="12.75" hidden="false" customHeight="false" outlineLevel="0" collapsed="false">
      <c r="A6" s="0" t="s">
        <v>194</v>
      </c>
      <c r="B6" s="0" t="n">
        <v>0.1</v>
      </c>
    </row>
    <row r="7" customFormat="false" ht="12.75" hidden="false" customHeight="false" outlineLevel="0" collapsed="false">
      <c r="A7" s="0" t="s">
        <v>332</v>
      </c>
      <c r="B7" s="0" t="s">
        <v>333</v>
      </c>
    </row>
    <row r="8" customFormat="false" ht="12.75" hidden="false" customHeight="false" outlineLevel="0" collapsed="false">
      <c r="A8" s="0" t="s">
        <v>334</v>
      </c>
      <c r="B8" s="0" t="s">
        <v>333</v>
      </c>
    </row>
    <row r="9" customFormat="false" ht="12.75" hidden="false" customHeight="false" outlineLevel="0" collapsed="false">
      <c r="A9" s="0" t="s">
        <v>335</v>
      </c>
      <c r="B9" s="0" t="s">
        <v>333</v>
      </c>
    </row>
    <row r="10" customFormat="false" ht="12.75" hidden="false" customHeight="false" outlineLevel="0" collapsed="false">
      <c r="A10" s="0" t="s">
        <v>336</v>
      </c>
      <c r="B10" s="0" t="s">
        <v>333</v>
      </c>
    </row>
    <row r="11" customFormat="false" ht="12.75" hidden="false" customHeight="false" outlineLevel="0" collapsed="false">
      <c r="A11" s="0" t="s">
        <v>337</v>
      </c>
      <c r="B11" s="0" t="n">
        <v>63.5819868191</v>
      </c>
    </row>
    <row r="12" customFormat="false" ht="12.75" hidden="false" customHeight="false" outlineLevel="0" collapsed="false">
      <c r="A12" s="0" t="s">
        <v>338</v>
      </c>
      <c r="B12" s="0" t="n">
        <v>135</v>
      </c>
    </row>
    <row r="13" customFormat="false" ht="12.75" hidden="false" customHeight="false" outlineLevel="0" collapsed="false">
      <c r="A13" s="0" t="s">
        <v>339</v>
      </c>
      <c r="B13" s="0" t="n">
        <v>3.8</v>
      </c>
    </row>
    <row r="14" customFormat="false" ht="12.75" hidden="false" customHeight="false" outlineLevel="0" collapsed="false">
      <c r="A14" s="0" t="s">
        <v>340</v>
      </c>
    </row>
    <row r="15" customFormat="false" ht="12.75" hidden="false" customHeight="false" outlineLevel="0" collapsed="false">
      <c r="A15" s="0" t="s">
        <v>341</v>
      </c>
      <c r="B15" s="0" t="n">
        <v>0.001</v>
      </c>
      <c r="C15" s="0" t="n">
        <v>0.001</v>
      </c>
      <c r="D15" s="0" t="n">
        <v>0.001</v>
      </c>
      <c r="E15" s="0" t="n">
        <v>0.001</v>
      </c>
      <c r="F15" s="0" t="n">
        <v>0.001</v>
      </c>
      <c r="G15" s="0" t="n">
        <v>0.001</v>
      </c>
      <c r="H15" s="0" t="n">
        <v>0.001</v>
      </c>
      <c r="I15" s="0" t="n">
        <v>0.001</v>
      </c>
      <c r="J15" s="0" t="n">
        <v>0.001</v>
      </c>
      <c r="K15" s="0" t="n">
        <v>0.001</v>
      </c>
      <c r="L15" s="0" t="n">
        <v>0.001</v>
      </c>
      <c r="M15" s="0" t="n">
        <v>0.001</v>
      </c>
      <c r="N15" s="0" t="n">
        <v>0.001</v>
      </c>
      <c r="O15" s="0" t="n">
        <v>0.001</v>
      </c>
      <c r="P15" s="0" t="n">
        <v>0.001</v>
      </c>
      <c r="Q15" s="0" t="n">
        <v>0.001</v>
      </c>
      <c r="R15" s="0" t="n">
        <v>0.001</v>
      </c>
      <c r="S15" s="0" t="n">
        <v>0.001</v>
      </c>
      <c r="T15" s="0" t="n">
        <v>0.001</v>
      </c>
      <c r="U15" s="0" t="n">
        <v>0.001</v>
      </c>
      <c r="V15" s="0" t="n">
        <v>0.001</v>
      </c>
      <c r="W15" s="0" t="n">
        <v>0.001</v>
      </c>
      <c r="X15" s="0" t="n">
        <v>0.001</v>
      </c>
      <c r="Y15" s="0" t="n">
        <v>0.001</v>
      </c>
      <c r="Z15" s="0" t="n">
        <v>0.001</v>
      </c>
      <c r="AA15" s="0" t="n">
        <v>0.001</v>
      </c>
      <c r="AB15" s="0" t="n">
        <v>0.001</v>
      </c>
      <c r="AC15" s="0" t="n">
        <v>0.001</v>
      </c>
      <c r="AD15" s="0" t="n">
        <v>0.001</v>
      </c>
      <c r="AE15" s="0" t="n">
        <v>0.001</v>
      </c>
      <c r="AF15" s="0" t="n">
        <v>0.001</v>
      </c>
      <c r="AG15" s="0" t="n">
        <v>0.001</v>
      </c>
      <c r="AH15" s="0" t="n">
        <v>0.001</v>
      </c>
      <c r="AI15" s="0" t="n">
        <v>0.001</v>
      </c>
      <c r="AJ15" s="0" t="n">
        <v>0.001</v>
      </c>
      <c r="AK15" s="0" t="n">
        <v>0.001</v>
      </c>
      <c r="AL15" s="0" t="n">
        <v>0.001</v>
      </c>
      <c r="AM15" s="0" t="n">
        <v>0.001</v>
      </c>
      <c r="AN15" s="0" t="n">
        <v>0.001</v>
      </c>
      <c r="AO15" s="0" t="n">
        <v>0.001</v>
      </c>
      <c r="AP15" s="0" t="n">
        <v>0.001</v>
      </c>
      <c r="AQ15" s="0" t="n">
        <v>0.001</v>
      </c>
      <c r="AR15" s="0" t="n">
        <v>0.001</v>
      </c>
      <c r="AS15" s="0" t="n">
        <v>0.001</v>
      </c>
      <c r="AT15" s="0" t="n">
        <v>0.001</v>
      </c>
      <c r="AU15" s="0" t="n">
        <v>0.001</v>
      </c>
      <c r="AV15" s="0" t="n">
        <v>0.001</v>
      </c>
      <c r="AW15" s="0" t="n">
        <v>0.001</v>
      </c>
      <c r="AX15" s="0" t="n">
        <v>0.001</v>
      </c>
      <c r="AY15" s="0" t="n">
        <v>0.001</v>
      </c>
      <c r="AZ15" s="0" t="n">
        <v>0.001</v>
      </c>
      <c r="BA15" s="0" t="n">
        <v>0.001</v>
      </c>
      <c r="BB15" s="0" t="n">
        <v>0.001</v>
      </c>
      <c r="BC15" s="0" t="n">
        <v>0.001</v>
      </c>
      <c r="BD15" s="0" t="n">
        <v>0.001</v>
      </c>
      <c r="BE15" s="0" t="n">
        <v>0.001</v>
      </c>
      <c r="BF15" s="0" t="n">
        <v>0.001</v>
      </c>
      <c r="BG15" s="0" t="n">
        <v>0.001</v>
      </c>
      <c r="BH15" s="0" t="n">
        <v>0.001</v>
      </c>
      <c r="BI15" s="0" t="n">
        <v>0.001</v>
      </c>
    </row>
    <row r="16" customFormat="false" ht="12.75" hidden="false" customHeight="false" outlineLevel="0" collapsed="false">
      <c r="A16" s="0" t="s">
        <v>342</v>
      </c>
      <c r="B16" s="0" t="n">
        <v>0.001</v>
      </c>
    </row>
    <row r="17" customFormat="false" ht="12.75" hidden="false" customHeight="false" outlineLevel="0" collapsed="false">
      <c r="A17" s="0" t="s">
        <v>343</v>
      </c>
      <c r="B17" s="0" t="s">
        <v>333</v>
      </c>
    </row>
    <row r="18" customFormat="false" ht="12.75" hidden="false" customHeight="false" outlineLevel="0" collapsed="false">
      <c r="A18" s="0" t="s">
        <v>344</v>
      </c>
      <c r="B18" s="0" t="n">
        <v>1</v>
      </c>
      <c r="C18" s="0" t="n">
        <v>0.9950149651</v>
      </c>
      <c r="D18" s="0" t="n">
        <v>0.9900547807</v>
      </c>
      <c r="E18" s="0" t="n">
        <v>0.985119323</v>
      </c>
      <c r="F18" s="0" t="n">
        <v>0.9802084688</v>
      </c>
      <c r="G18" s="0" t="n">
        <v>0.9753220954</v>
      </c>
      <c r="H18" s="0" t="n">
        <v>0.9704600806</v>
      </c>
      <c r="I18" s="0" t="n">
        <v>0.9656223032</v>
      </c>
      <c r="J18" s="0" t="n">
        <v>0.9608086423</v>
      </c>
      <c r="K18" s="0" t="n">
        <v>0.9560189777</v>
      </c>
      <c r="L18" s="0" t="n">
        <v>0.9512531897</v>
      </c>
      <c r="M18" s="0" t="n">
        <v>0.9465111593</v>
      </c>
      <c r="N18" s="0" t="n">
        <v>0.9417927681</v>
      </c>
      <c r="O18" s="0" t="n">
        <v>0.9370978983</v>
      </c>
      <c r="P18" s="0" t="n">
        <v>0.9324264325</v>
      </c>
      <c r="Q18" s="0" t="n">
        <v>0.9277782542</v>
      </c>
      <c r="R18" s="0" t="n">
        <v>0.9231532472</v>
      </c>
      <c r="S18" s="0" t="n">
        <v>0.918551296</v>
      </c>
      <c r="T18" s="0" t="n">
        <v>0.9139722857</v>
      </c>
      <c r="U18" s="0" t="n">
        <v>0.9094161019</v>
      </c>
      <c r="V18" s="0" t="n">
        <v>0.9048826309</v>
      </c>
      <c r="W18" s="0" t="n">
        <v>0.9003717594</v>
      </c>
      <c r="X18" s="0" t="n">
        <v>0.8958833747</v>
      </c>
      <c r="Y18" s="0" t="n">
        <v>0.8914173648</v>
      </c>
      <c r="Z18" s="0" t="n">
        <v>0.8869736181</v>
      </c>
      <c r="AA18" s="0" t="n">
        <v>0.8825520236</v>
      </c>
      <c r="AB18" s="0" t="n">
        <v>0.878152471</v>
      </c>
      <c r="AC18" s="0" t="n">
        <v>0.8737748502</v>
      </c>
      <c r="AD18" s="0" t="n">
        <v>0.8694190521</v>
      </c>
      <c r="AE18" s="0" t="n">
        <v>0.8650849677</v>
      </c>
      <c r="AF18" s="0" t="n">
        <v>0.8607724889</v>
      </c>
      <c r="AG18" s="0" t="n">
        <v>0.856481508</v>
      </c>
      <c r="AH18" s="0" t="n">
        <v>0.8522119178</v>
      </c>
      <c r="AI18" s="0" t="n">
        <v>0.8479636116</v>
      </c>
      <c r="AJ18" s="0" t="n">
        <v>0.8437364834</v>
      </c>
      <c r="AK18" s="0" t="n">
        <v>0.8395304275</v>
      </c>
      <c r="AL18" s="0" t="n">
        <v>0.835345339</v>
      </c>
      <c r="AM18" s="0" t="n">
        <v>0.8311811133</v>
      </c>
      <c r="AN18" s="0" t="n">
        <v>0.8270376465</v>
      </c>
      <c r="AO18" s="0" t="n">
        <v>0.8229148349</v>
      </c>
      <c r="AP18" s="0" t="n">
        <v>0.8188125757</v>
      </c>
      <c r="AQ18" s="0" t="n">
        <v>0.8147307664</v>
      </c>
      <c r="AR18" s="0" t="n">
        <v>0.8106693051</v>
      </c>
      <c r="AS18" s="0" t="n">
        <v>0.8066280903</v>
      </c>
      <c r="AT18" s="0" t="n">
        <v>0.8026070211</v>
      </c>
      <c r="AU18" s="0" t="n">
        <v>0.798605997</v>
      </c>
      <c r="AV18" s="0" t="n">
        <v>0.7946249182</v>
      </c>
      <c r="AW18" s="0" t="n">
        <v>0.7906636853</v>
      </c>
      <c r="AX18" s="0" t="n">
        <v>0.7867221992</v>
      </c>
      <c r="AY18" s="0" t="n">
        <v>0.7828003615</v>
      </c>
      <c r="AZ18" s="0" t="n">
        <v>0.7788980744</v>
      </c>
      <c r="BA18" s="0" t="n">
        <v>0.7750152403</v>
      </c>
      <c r="BB18" s="0" t="n">
        <v>0.7711517622</v>
      </c>
      <c r="BC18" s="0" t="n">
        <v>0.7673075438</v>
      </c>
      <c r="BD18" s="0" t="n">
        <v>0.7634824889</v>
      </c>
      <c r="BE18" s="0" t="n">
        <v>0.759676502</v>
      </c>
      <c r="BF18" s="0" t="n">
        <v>0.7558894881</v>
      </c>
      <c r="BG18" s="0" t="n">
        <v>0.7521213526</v>
      </c>
      <c r="BH18" s="0" t="n">
        <v>0.7483720014</v>
      </c>
      <c r="BI18" s="0" t="n">
        <v>0.7446413408</v>
      </c>
    </row>
    <row r="19" customFormat="false" ht="12.75" hidden="false" customHeight="false" outlineLevel="0" collapsed="false">
      <c r="A19" s="0" t="s">
        <v>345</v>
      </c>
      <c r="B19" s="0" t="n">
        <v>2.1</v>
      </c>
    </row>
    <row r="20" customFormat="false" ht="12.75" hidden="false" customHeight="false" outlineLevel="0" collapsed="false">
      <c r="A20" s="0" t="s">
        <v>346</v>
      </c>
    </row>
    <row r="21" customFormat="false" ht="12.75" hidden="false" customHeight="false" outlineLevel="0" collapsed="false">
      <c r="A21" s="0" t="s">
        <v>347</v>
      </c>
      <c r="B21" s="0" t="n">
        <v>3.8</v>
      </c>
      <c r="C21" s="0" t="n">
        <v>4.1259500543</v>
      </c>
      <c r="D21" s="0" t="n">
        <v>4.4685308531</v>
      </c>
      <c r="E21" s="0" t="n">
        <v>4.8277095371</v>
      </c>
      <c r="F21" s="0" t="n">
        <v>5.2033977904</v>
      </c>
      <c r="G21" s="0" t="n">
        <v>5.5954527831</v>
      </c>
      <c r="H21" s="0" t="n">
        <v>6.003678486</v>
      </c>
      <c r="I21" s="0" t="n">
        <v>6.4278273286</v>
      </c>
      <c r="J21" s="0" t="n">
        <v>6.8676021685</v>
      </c>
      <c r="K21" s="0" t="n">
        <v>7.3226585392</v>
      </c>
      <c r="L21" s="0" t="n">
        <v>7.7926071428</v>
      </c>
      <c r="M21" s="0" t="n">
        <v>8.277016552</v>
      </c>
      <c r="N21" s="0" t="n">
        <v>8.7754160889</v>
      </c>
      <c r="O21" s="0" t="n">
        <v>9.2872988433</v>
      </c>
      <c r="P21" s="0" t="n">
        <v>9.8121248007</v>
      </c>
      <c r="Q21" s="0" t="n">
        <v>10.3493240464</v>
      </c>
      <c r="R21" s="0" t="n">
        <v>10.8983000151</v>
      </c>
      <c r="S21" s="0" t="n">
        <v>11.4584327581</v>
      </c>
      <c r="T21" s="0" t="n">
        <v>12.0290822018</v>
      </c>
      <c r="U21" s="0" t="n">
        <v>12.6095913712</v>
      </c>
      <c r="V21" s="0" t="n">
        <v>13.1992895587</v>
      </c>
      <c r="W21" s="0" t="n">
        <v>13.7974954153</v>
      </c>
      <c r="X21" s="0" t="n">
        <v>14.4035199491</v>
      </c>
      <c r="Y21" s="0" t="n">
        <v>15.0166694135</v>
      </c>
      <c r="Z21" s="0" t="n">
        <v>15.6362480732</v>
      </c>
      <c r="AA21" s="0" t="n">
        <v>16.2615608355</v>
      </c>
      <c r="AB21" s="0" t="n">
        <v>16.8919157401</v>
      </c>
      <c r="AC21" s="0" t="n">
        <v>17.5266262975</v>
      </c>
      <c r="AD21" s="0" t="n">
        <v>18.165013673</v>
      </c>
      <c r="AE21" s="0" t="n">
        <v>18.8064087124</v>
      </c>
      <c r="AF21" s="0" t="n">
        <v>19.450153806</v>
      </c>
      <c r="AG21" s="0" t="n">
        <v>20.0956045925</v>
      </c>
      <c r="AH21" s="0" t="n">
        <v>20.7421315033</v>
      </c>
      <c r="AI21" s="0" t="n">
        <v>21.3891211469</v>
      </c>
      <c r="AJ21" s="0" t="n">
        <v>22.0359775407</v>
      </c>
      <c r="AK21" s="0" t="n">
        <v>22.6821231902</v>
      </c>
      <c r="AL21" s="0" t="n">
        <v>23.3270000229</v>
      </c>
      <c r="AM21" s="0" t="n">
        <v>23.9700701809</v>
      </c>
      <c r="AN21" s="0" t="n">
        <v>24.6108166798</v>
      </c>
      <c r="AO21" s="0" t="n">
        <v>25.2487439383</v>
      </c>
      <c r="AP21" s="0" t="n">
        <v>25.8833781868</v>
      </c>
      <c r="AQ21" s="0" t="n">
        <v>26.5142677614</v>
      </c>
      <c r="AR21" s="0" t="n">
        <v>27.1409832908</v>
      </c>
      <c r="AS21" s="0" t="n">
        <v>27.7631177825</v>
      </c>
      <c r="AT21" s="0" t="n">
        <v>28.3802866164</v>
      </c>
      <c r="AU21" s="0" t="n">
        <v>28.9921274535</v>
      </c>
      <c r="AV21" s="0" t="n">
        <v>29.5983000643</v>
      </c>
      <c r="AW21" s="0" t="n">
        <v>30.1984860876</v>
      </c>
      <c r="AX21" s="0" t="n">
        <v>30.7923887231</v>
      </c>
      <c r="AY21" s="0" t="n">
        <v>31.379732366</v>
      </c>
      <c r="AZ21" s="0" t="n">
        <v>31.9602621905</v>
      </c>
      <c r="BA21" s="0" t="n">
        <v>32.5337436862</v>
      </c>
      <c r="BB21" s="0" t="n">
        <v>33.0999621553</v>
      </c>
      <c r="BC21" s="0" t="n">
        <v>33.6587221748</v>
      </c>
      <c r="BD21" s="0" t="n">
        <v>34.2098470294</v>
      </c>
      <c r="BE21" s="0" t="n">
        <v>34.7531781198</v>
      </c>
      <c r="BF21" s="0" t="n">
        <v>35.2885743507</v>
      </c>
      <c r="BG21" s="0" t="n">
        <v>35.8159115034</v>
      </c>
      <c r="BH21" s="0" t="n">
        <v>36.3350815967</v>
      </c>
      <c r="BI21" s="0" t="n">
        <v>36.8459922389</v>
      </c>
    </row>
    <row r="22" customFormat="false" ht="12.75" hidden="false" customHeight="false" outlineLevel="0" collapsed="false">
      <c r="A22" s="0" t="s">
        <v>348</v>
      </c>
      <c r="B22" s="0" t="n">
        <v>3.8</v>
      </c>
    </row>
    <row r="23" customFormat="false" ht="12.75" hidden="false" customHeight="false" outlineLevel="0" collapsed="false">
      <c r="A23" s="0" t="s">
        <v>349</v>
      </c>
      <c r="B23" s="0" t="n">
        <v>0.079</v>
      </c>
      <c r="C23" s="0" t="n">
        <v>0.0766651972</v>
      </c>
      <c r="D23" s="0" t="n">
        <v>0.0743993982</v>
      </c>
      <c r="E23" s="0" t="n">
        <v>0.0722005636</v>
      </c>
      <c r="F23" s="0" t="n">
        <v>0.0700667145</v>
      </c>
      <c r="G23" s="0" t="n">
        <v>0.0679959301</v>
      </c>
      <c r="H23" s="0" t="n">
        <v>0.0659863467</v>
      </c>
      <c r="I23" s="0" t="n">
        <v>0.0640361554</v>
      </c>
      <c r="J23" s="0" t="n">
        <v>0.062143601</v>
      </c>
      <c r="K23" s="0" t="n">
        <v>0.0603069801</v>
      </c>
      <c r="L23" s="0" t="n">
        <v>0.0585246394</v>
      </c>
      <c r="M23" s="0" t="n">
        <v>0.0567949749</v>
      </c>
      <c r="N23" s="0" t="n">
        <v>0.0551164298</v>
      </c>
      <c r="O23" s="0" t="n">
        <v>0.0534874931</v>
      </c>
      <c r="P23" s="0" t="n">
        <v>0.0519066988</v>
      </c>
      <c r="Q23" s="0" t="n">
        <v>0.050372624</v>
      </c>
      <c r="R23" s="0" t="n">
        <v>0.048883888</v>
      </c>
      <c r="S23" s="0" t="n">
        <v>0.0474391507</v>
      </c>
      <c r="T23" s="0" t="n">
        <v>0.0460371119</v>
      </c>
      <c r="U23" s="0" t="n">
        <v>0.0446765097</v>
      </c>
      <c r="V23" s="0" t="n">
        <v>0.0433561193</v>
      </c>
      <c r="W23" s="0" t="n">
        <v>0.0420747523</v>
      </c>
      <c r="X23" s="0" t="n">
        <v>0.0408312554</v>
      </c>
      <c r="Y23" s="0" t="n">
        <v>0.0396245095</v>
      </c>
      <c r="Z23" s="0" t="n">
        <v>0.0384534282</v>
      </c>
      <c r="AA23" s="0" t="n">
        <v>0.0373169577</v>
      </c>
      <c r="AB23" s="0" t="n">
        <v>0.0362140749</v>
      </c>
      <c r="AC23" s="0" t="n">
        <v>0.0351437872</v>
      </c>
      <c r="AD23" s="0" t="n">
        <v>0.0341051314</v>
      </c>
      <c r="AE23" s="0" t="n">
        <v>0.0330971724</v>
      </c>
      <c r="AF23" s="0" t="n">
        <v>0.0321190031</v>
      </c>
      <c r="AG23" s="0" t="n">
        <v>0.0311697431</v>
      </c>
      <c r="AH23" s="0" t="n">
        <v>0.030248538</v>
      </c>
      <c r="AI23" s="0" t="n">
        <v>0.0293545586</v>
      </c>
      <c r="AJ23" s="0" t="n">
        <v>0.0284870003</v>
      </c>
      <c r="AK23" s="0" t="n">
        <v>0.0276450822</v>
      </c>
      <c r="AL23" s="0" t="n">
        <v>0.0268280465</v>
      </c>
      <c r="AM23" s="0" t="n">
        <v>0.0260351579</v>
      </c>
      <c r="AN23" s="0" t="n">
        <v>0.0252657027</v>
      </c>
      <c r="AO23" s="0" t="n">
        <v>0.0245189884</v>
      </c>
      <c r="AP23" s="0" t="n">
        <v>0.0237943427</v>
      </c>
      <c r="AQ23" s="0" t="n">
        <v>0.0230911136</v>
      </c>
      <c r="AR23" s="0" t="n">
        <v>0.0224086681</v>
      </c>
      <c r="AS23" s="0" t="n">
        <v>0.0217463919</v>
      </c>
      <c r="AT23" s="0" t="n">
        <v>0.0211036889</v>
      </c>
      <c r="AU23" s="0" t="n">
        <v>0.0204799806</v>
      </c>
      <c r="AV23" s="0" t="n">
        <v>0.0198747057</v>
      </c>
      <c r="AW23" s="0" t="n">
        <v>0.0192873194</v>
      </c>
      <c r="AX23" s="0" t="n">
        <v>0.0187172929</v>
      </c>
      <c r="AY23" s="0" t="n">
        <v>0.0181641133</v>
      </c>
      <c r="AZ23" s="0" t="n">
        <v>0.0176272827</v>
      </c>
      <c r="BA23" s="0" t="n">
        <v>0.0171063177</v>
      </c>
      <c r="BB23" s="0" t="n">
        <v>0.0166007496</v>
      </c>
      <c r="BC23" s="0" t="n">
        <v>0.0161101233</v>
      </c>
      <c r="BD23" s="0" t="n">
        <v>0.0156339972</v>
      </c>
      <c r="BE23" s="0" t="n">
        <v>0.0151719428</v>
      </c>
      <c r="BF23" s="0" t="n">
        <v>0.0147235441</v>
      </c>
      <c r="BG23" s="0" t="n">
        <v>0.0142883976</v>
      </c>
      <c r="BH23" s="0" t="n">
        <v>0.0138661116</v>
      </c>
      <c r="BI23" s="0" t="n">
        <v>0.0134563061</v>
      </c>
    </row>
    <row r="24" customFormat="false" ht="12.75" hidden="false" customHeight="false" outlineLevel="0" collapsed="false">
      <c r="A24" s="0" t="s">
        <v>350</v>
      </c>
    </row>
    <row r="25" customFormat="false" ht="12.75" hidden="false" customHeight="false" outlineLevel="0" collapsed="false">
      <c r="A25" s="0" t="s">
        <v>351</v>
      </c>
      <c r="B25" s="0" t="n">
        <v>0</v>
      </c>
    </row>
    <row r="26" customFormat="false" ht="12.75" hidden="false" customHeight="false" outlineLevel="0" collapsed="false">
      <c r="A26" s="0" t="s">
        <v>352</v>
      </c>
      <c r="B26" s="0" t="n">
        <v>0.00267</v>
      </c>
    </row>
    <row r="27" customFormat="false" ht="12.75" hidden="false" customHeight="false" outlineLevel="0" collapsed="false">
      <c r="A27" s="0" t="s">
        <v>353</v>
      </c>
      <c r="B27" s="0" t="n">
        <v>2</v>
      </c>
    </row>
    <row r="28" customFormat="false" ht="12.75" hidden="false" customHeight="false" outlineLevel="0" collapsed="false">
      <c r="A28" s="0" t="s">
        <v>354</v>
      </c>
      <c r="B28" s="0" t="s">
        <v>355</v>
      </c>
    </row>
    <row r="29" customFormat="false" ht="12.75" hidden="false" customHeight="false" outlineLevel="0" collapsed="false">
      <c r="A29" s="0" t="s">
        <v>356</v>
      </c>
      <c r="B29" s="0" t="s">
        <v>357</v>
      </c>
    </row>
    <row r="30" customFormat="false" ht="12.75" hidden="false" customHeight="false" outlineLevel="0" collapsed="false">
      <c r="A30" s="0" t="s">
        <v>358</v>
      </c>
      <c r="B30" s="0" t="s">
        <v>359</v>
      </c>
    </row>
    <row r="31" customFormat="false" ht="12.75" hidden="false" customHeight="false" outlineLevel="0" collapsed="false">
      <c r="A31" s="0" t="s">
        <v>360</v>
      </c>
    </row>
    <row r="32" customFormat="false" ht="12.75" hidden="false" customHeight="false" outlineLevel="0" collapsed="false">
      <c r="A32" s="0" t="s">
        <v>210</v>
      </c>
      <c r="B32" s="0" t="n">
        <v>0.0674643417</v>
      </c>
      <c r="C32" s="0" t="n">
        <v>0.0625697153</v>
      </c>
      <c r="D32" s="0" t="n">
        <v>0.0580446808</v>
      </c>
      <c r="E32" s="0" t="n">
        <v>0.0538602657</v>
      </c>
      <c r="F32" s="0" t="n">
        <v>0.04998985</v>
      </c>
      <c r="G32" s="0" t="n">
        <v>0.0464089688</v>
      </c>
      <c r="H32" s="0" t="n">
        <v>0.0430951318</v>
      </c>
      <c r="I32" s="0" t="n">
        <v>0.0400276587</v>
      </c>
      <c r="J32" s="0" t="n">
        <v>0.0371875285</v>
      </c>
      <c r="K32" s="0" t="n">
        <v>0.0345572418</v>
      </c>
      <c r="L32" s="0" t="n">
        <v>0.032120695</v>
      </c>
      <c r="M32" s="0" t="n">
        <v>0.0298630651</v>
      </c>
      <c r="N32" s="0" t="n">
        <v>0.0277707046</v>
      </c>
      <c r="O32" s="0" t="n">
        <v>0.0258310447</v>
      </c>
      <c r="P32" s="0" t="n">
        <v>0.0240325075</v>
      </c>
      <c r="Q32" s="0" t="n">
        <v>0.022364425</v>
      </c>
      <c r="R32" s="0" t="n">
        <v>0.0208169652</v>
      </c>
      <c r="S32" s="0" t="n">
        <v>0.019381064</v>
      </c>
      <c r="T32" s="0" t="n">
        <v>0.0180483639</v>
      </c>
      <c r="U32" s="0" t="n">
        <v>0.0168111563</v>
      </c>
      <c r="V32" s="0" t="n">
        <v>0.0156623295</v>
      </c>
      <c r="W32" s="0" t="n">
        <v>0.0145953213</v>
      </c>
      <c r="X32" s="0" t="n">
        <v>0.0136040746</v>
      </c>
      <c r="Y32" s="0" t="n">
        <v>0.0126829973</v>
      </c>
      <c r="Z32" s="0" t="n">
        <v>0.0118269255</v>
      </c>
      <c r="AA32" s="0" t="n">
        <v>0.0110310893</v>
      </c>
      <c r="AB32" s="0" t="n">
        <v>0.010291082</v>
      </c>
      <c r="AC32" s="0" t="n">
        <v>0.0096028312</v>
      </c>
      <c r="AD32" s="0" t="n">
        <v>0.0089625727</v>
      </c>
      <c r="AE32" s="0" t="n">
        <v>0.0083668263</v>
      </c>
      <c r="AF32" s="0" t="n">
        <v>0.0078123737</v>
      </c>
      <c r="AG32" s="0" t="n">
        <v>0.007296238</v>
      </c>
      <c r="AH32" s="0" t="n">
        <v>0.0068156649</v>
      </c>
      <c r="AI32" s="0" t="n">
        <v>0.0063681057</v>
      </c>
      <c r="AJ32" s="0" t="n">
        <v>0.005951201</v>
      </c>
      <c r="AK32" s="0" t="n">
        <v>0.0055627667</v>
      </c>
      <c r="AL32" s="0" t="n">
        <v>0.00520078</v>
      </c>
      <c r="AM32" s="0" t="n">
        <v>0.0048633673</v>
      </c>
      <c r="AN32" s="0" t="n">
        <v>0.0045487928</v>
      </c>
      <c r="AO32" s="0" t="n">
        <v>0.004255448</v>
      </c>
      <c r="AP32" s="0" t="n">
        <v>0.0039818419</v>
      </c>
      <c r="AQ32" s="0" t="n">
        <v>0.0037265924</v>
      </c>
      <c r="AR32" s="0" t="n">
        <v>0.0034884177</v>
      </c>
      <c r="AS32" s="0" t="n">
        <v>0.003266129</v>
      </c>
      <c r="AT32" s="0" t="n">
        <v>0.0030586234</v>
      </c>
      <c r="AU32" s="0" t="n">
        <v>0.0028648776</v>
      </c>
      <c r="AV32" s="0" t="n">
        <v>0.0026839417</v>
      </c>
      <c r="AW32" s="0" t="n">
        <v>0.0025149341</v>
      </c>
      <c r="AX32" s="0" t="n">
        <v>0.002357036</v>
      </c>
      <c r="AY32" s="0" t="n">
        <v>0.0022094871</v>
      </c>
      <c r="AZ32" s="0" t="n">
        <v>0.0020715812</v>
      </c>
      <c r="BA32" s="0" t="n">
        <v>0.001942662</v>
      </c>
      <c r="BB32" s="0" t="n">
        <v>0.0018221197</v>
      </c>
      <c r="BC32" s="0" t="n">
        <v>0.0017093875</v>
      </c>
      <c r="BD32" s="0" t="n">
        <v>0.0016039384</v>
      </c>
      <c r="BE32" s="0" t="n">
        <v>0.0015052823</v>
      </c>
      <c r="BF32" s="0" t="n">
        <v>0.0014129635</v>
      </c>
      <c r="BG32" s="0" t="n">
        <v>0.001326558</v>
      </c>
      <c r="BH32" s="0" t="n">
        <v>0.0012456711</v>
      </c>
      <c r="BI32" s="0" t="n">
        <v>0.0011699358</v>
      </c>
    </row>
    <row r="33" customFormat="false" ht="12.75" hidden="false" customHeight="false" outlineLevel="0" collapsed="false">
      <c r="A33" s="0" t="s">
        <v>361</v>
      </c>
      <c r="B33" s="0" t="n">
        <v>344</v>
      </c>
    </row>
    <row r="34" customFormat="false" ht="12.75" hidden="false" customHeight="false" outlineLevel="0" collapsed="false">
      <c r="A34" s="0" t="s">
        <v>362</v>
      </c>
      <c r="B34" s="0" t="n">
        <v>344</v>
      </c>
      <c r="C34" s="0" t="n">
        <v>335.4</v>
      </c>
      <c r="D34" s="0" t="n">
        <v>327.015</v>
      </c>
      <c r="E34" s="0" t="n">
        <v>318.839625</v>
      </c>
      <c r="F34" s="0" t="n">
        <v>310.868634375</v>
      </c>
      <c r="G34" s="0" t="n">
        <v>303.0969185156</v>
      </c>
      <c r="H34" s="0" t="n">
        <v>295.5194955527</v>
      </c>
      <c r="I34" s="0" t="n">
        <v>288.1315081639</v>
      </c>
      <c r="J34" s="0" t="n">
        <v>280.9282204598</v>
      </c>
      <c r="K34" s="0" t="n">
        <v>273.9050149483</v>
      </c>
      <c r="L34" s="0" t="n">
        <v>267.0573895746</v>
      </c>
      <c r="M34" s="0" t="n">
        <v>260.3809548352</v>
      </c>
      <c r="N34" s="0" t="n">
        <v>253.8714309644</v>
      </c>
      <c r="O34" s="0" t="n">
        <v>247.5246451903</v>
      </c>
      <c r="P34" s="0" t="n">
        <v>241.3365290605</v>
      </c>
      <c r="Q34" s="0" t="n">
        <v>235.303115834</v>
      </c>
      <c r="R34" s="0" t="n">
        <v>229.4205379381</v>
      </c>
      <c r="S34" s="0" t="n">
        <v>223.6850244897</v>
      </c>
      <c r="T34" s="0" t="n">
        <v>218.0928988774</v>
      </c>
      <c r="U34" s="0" t="n">
        <v>212.6405764055</v>
      </c>
      <c r="V34" s="0" t="n">
        <v>207.3245619954</v>
      </c>
      <c r="W34" s="0" t="n">
        <v>202.1414479455</v>
      </c>
      <c r="X34" s="0" t="n">
        <v>197.0879117468</v>
      </c>
      <c r="Y34" s="0" t="n">
        <v>192.1607139532</v>
      </c>
      <c r="Z34" s="0" t="n">
        <v>187.3566961043</v>
      </c>
      <c r="AA34" s="0" t="n">
        <v>182.6727787017</v>
      </c>
      <c r="AB34" s="0" t="n">
        <v>178.1059592342</v>
      </c>
      <c r="AC34" s="0" t="n">
        <v>173.6533102533</v>
      </c>
      <c r="AD34" s="0" t="n">
        <v>169.311977497</v>
      </c>
      <c r="AE34" s="0" t="n">
        <v>165.0791780596</v>
      </c>
      <c r="AF34" s="0" t="n">
        <v>160.9521986081</v>
      </c>
      <c r="AG34" s="0" t="n">
        <v>156.9283936429</v>
      </c>
      <c r="AH34" s="0" t="n">
        <v>153.0051838018</v>
      </c>
      <c r="AI34" s="0" t="n">
        <v>149.1800542068</v>
      </c>
      <c r="AJ34" s="0" t="n">
        <v>145.4505528516</v>
      </c>
      <c r="AK34" s="0" t="n">
        <v>141.8142890303</v>
      </c>
      <c r="AL34" s="0" t="n">
        <v>138.2689318046</v>
      </c>
      <c r="AM34" s="0" t="n">
        <v>134.8122085094</v>
      </c>
      <c r="AN34" s="0" t="n">
        <v>131.4419032967</v>
      </c>
      <c r="AO34" s="0" t="n">
        <v>128.1558557143</v>
      </c>
      <c r="AP34" s="0" t="n">
        <v>124.9519593214</v>
      </c>
      <c r="AQ34" s="0" t="n">
        <v>121.8281603384</v>
      </c>
      <c r="AR34" s="0" t="n">
        <v>118.7824563299</v>
      </c>
      <c r="AS34" s="0" t="n">
        <v>115.8128949217</v>
      </c>
      <c r="AT34" s="0" t="n">
        <v>112.9175725486</v>
      </c>
      <c r="AU34" s="0" t="n">
        <v>110.0946332349</v>
      </c>
      <c r="AV34" s="0" t="n">
        <v>107.3422674041</v>
      </c>
      <c r="AW34" s="0" t="n">
        <v>104.658710719</v>
      </c>
      <c r="AX34" s="0" t="n">
        <v>102.042242951</v>
      </c>
      <c r="AY34" s="0" t="n">
        <v>99.4911868772</v>
      </c>
      <c r="AZ34" s="0" t="n">
        <v>97.0039072053</v>
      </c>
      <c r="BA34" s="0" t="n">
        <v>94.5788095251</v>
      </c>
      <c r="BB34" s="0" t="n">
        <v>92.214339287</v>
      </c>
      <c r="BC34" s="0" t="n">
        <v>89.9089808048</v>
      </c>
      <c r="BD34" s="0" t="n">
        <v>87.6612562847</v>
      </c>
      <c r="BE34" s="0" t="n">
        <v>85.4697248776</v>
      </c>
      <c r="BF34" s="0" t="n">
        <v>83.3329817557</v>
      </c>
      <c r="BG34" s="0" t="n">
        <v>81.2496572118</v>
      </c>
      <c r="BH34" s="0" t="n">
        <v>79.2184157815</v>
      </c>
      <c r="BI34" s="0" t="n">
        <v>77.2379553869</v>
      </c>
    </row>
    <row r="35" customFormat="false" ht="12.75" hidden="false" customHeight="false" outlineLevel="0" collapsed="false">
      <c r="A35" s="0" t="s">
        <v>363</v>
      </c>
      <c r="B35" s="0" t="s">
        <v>333</v>
      </c>
    </row>
    <row r="36" customFormat="false" ht="12.75" hidden="false" customHeight="false" outlineLevel="0" collapsed="false">
      <c r="A36" s="0" t="s">
        <v>364</v>
      </c>
      <c r="B36" s="0" t="s">
        <v>333</v>
      </c>
    </row>
    <row r="37" customFormat="false" ht="12.75" hidden="false" customHeight="false" outlineLevel="0" collapsed="false">
      <c r="A37" s="0" t="s">
        <v>365</v>
      </c>
      <c r="B37" s="0" t="n">
        <v>1.2</v>
      </c>
    </row>
    <row r="38" customFormat="false" ht="12.75" hidden="false" customHeight="false" outlineLevel="0" collapsed="false">
      <c r="A38" s="0" t="s">
        <v>366</v>
      </c>
      <c r="B38" s="0" t="s">
        <v>333</v>
      </c>
    </row>
    <row r="39" customFormat="false" ht="12.75" hidden="false" customHeight="false" outlineLevel="0" collapsed="false">
      <c r="A39" s="0" t="s">
        <v>51</v>
      </c>
      <c r="B39" s="0" t="n">
        <v>2.8</v>
      </c>
    </row>
    <row r="40" customFormat="false" ht="12.75" hidden="false" customHeight="false" outlineLevel="0" collapsed="false">
      <c r="A40" s="0" t="s">
        <v>367</v>
      </c>
    </row>
    <row r="41" customFormat="false" ht="12.75" hidden="false" customHeight="false" outlineLevel="0" collapsed="false">
      <c r="A41" s="0" t="s">
        <v>368</v>
      </c>
      <c r="B41" s="0" t="n">
        <v>0.5491283629</v>
      </c>
      <c r="C41" s="0" t="n">
        <v>0.5223470566</v>
      </c>
      <c r="D41" s="0" t="n">
        <v>0.4969958753</v>
      </c>
      <c r="E41" s="0" t="n">
        <v>0.4729924767</v>
      </c>
      <c r="F41" s="0" t="n">
        <v>0.4502595776</v>
      </c>
      <c r="G41" s="0" t="n">
        <v>0.4287246247</v>
      </c>
      <c r="H41" s="0" t="n">
        <v>0.4083194879</v>
      </c>
      <c r="I41" s="0" t="n">
        <v>0.388980175</v>
      </c>
      <c r="J41" s="0" t="n">
        <v>0.3706465648</v>
      </c>
      <c r="K41" s="0" t="n">
        <v>0.3532621594</v>
      </c>
      <c r="L41" s="0" t="n">
        <v>0.3367738526</v>
      </c>
      <c r="M41" s="0" t="n">
        <v>0.321131714</v>
      </c>
      <c r="N41" s="0" t="n">
        <v>0.3062887878</v>
      </c>
      <c r="O41" s="0" t="n">
        <v>0.2922009045</v>
      </c>
      <c r="P41" s="0" t="n">
        <v>0.2788265058</v>
      </c>
      <c r="Q41" s="0" t="n">
        <v>0.2661264807</v>
      </c>
      <c r="R41" s="0" t="n">
        <v>0.2540640126</v>
      </c>
      <c r="S41" s="0" t="n">
        <v>0.2426044365</v>
      </c>
      <c r="T41" s="0" t="n">
        <v>0.2317151053</v>
      </c>
      <c r="U41" s="0" t="n">
        <v>0.2213652652</v>
      </c>
      <c r="V41" s="0" t="n">
        <v>0.2115259393</v>
      </c>
      <c r="W41" s="0" t="n">
        <v>0.2021698181</v>
      </c>
      <c r="X41" s="0" t="n">
        <v>0.193271158</v>
      </c>
      <c r="Y41" s="0" t="n">
        <v>0.1848056856</v>
      </c>
      <c r="Z41" s="0" t="n">
        <v>0.1767505086</v>
      </c>
      <c r="AA41" s="0" t="n">
        <v>0.1690840321</v>
      </c>
      <c r="AB41" s="0" t="n">
        <v>0.1617858808</v>
      </c>
      <c r="AC41" s="0" t="n">
        <v>0.1548368251</v>
      </c>
      <c r="AD41" s="0" t="n">
        <v>0.1482187134</v>
      </c>
      <c r="AE41" s="0" t="n">
        <v>0.1419144071</v>
      </c>
      <c r="AF41" s="0" t="n">
        <v>0.1359077209</v>
      </c>
      <c r="AG41" s="0" t="n">
        <v>0.1301833659</v>
      </c>
      <c r="AH41" s="0" t="n">
        <v>0.1247268972</v>
      </c>
      <c r="AI41" s="0" t="n">
        <v>0.1195246643</v>
      </c>
      <c r="AJ41" s="0" t="n">
        <v>0.1145637642</v>
      </c>
      <c r="AK41" s="0" t="n">
        <v>0.109831998</v>
      </c>
      <c r="AL41" s="0" t="n">
        <v>0.1053178301</v>
      </c>
      <c r="AM41" s="0" t="n">
        <v>0.1010103495</v>
      </c>
      <c r="AN41" s="0" t="n">
        <v>0.096899234</v>
      </c>
      <c r="AO41" s="0" t="n">
        <v>0.0929747163</v>
      </c>
      <c r="AP41" s="0" t="n">
        <v>0.0892275518</v>
      </c>
      <c r="AQ41" s="0" t="n">
        <v>0.0856489896</v>
      </c>
      <c r="AR41" s="0" t="n">
        <v>0.0822307434</v>
      </c>
      <c r="AS41" s="0" t="n">
        <v>0.0789649659</v>
      </c>
      <c r="AT41" s="0" t="n">
        <v>0.0758442239</v>
      </c>
      <c r="AU41" s="0" t="n">
        <v>0.0728614744</v>
      </c>
      <c r="AV41" s="0" t="n">
        <v>0.0700100435</v>
      </c>
      <c r="AW41" s="0" t="n">
        <v>0.0672836054</v>
      </c>
      <c r="AX41" s="0" t="n">
        <v>0.0646761628</v>
      </c>
      <c r="AY41" s="0" t="n">
        <v>0.0621820291</v>
      </c>
      <c r="AZ41" s="0" t="n">
        <v>0.0597958109</v>
      </c>
      <c r="BA41" s="0" t="n">
        <v>0.057512392</v>
      </c>
      <c r="BB41" s="0" t="n">
        <v>0.0553269182</v>
      </c>
      <c r="BC41" s="0" t="n">
        <v>0.0532347826</v>
      </c>
      <c r="BD41" s="0" t="n">
        <v>0.0512316129</v>
      </c>
      <c r="BE41" s="0" t="n">
        <v>0.0493132576</v>
      </c>
      <c r="BF41" s="0" t="n">
        <v>0.047475775</v>
      </c>
      <c r="BG41" s="0" t="n">
        <v>0.0457154213</v>
      </c>
      <c r="BH41" s="0" t="n">
        <v>0.0440286402</v>
      </c>
      <c r="BI41" s="0" t="n">
        <v>0.0424120528</v>
      </c>
    </row>
    <row r="42" customFormat="false" ht="12.75" hidden="false" customHeight="false" outlineLevel="0" collapsed="false">
      <c r="A42" s="0" t="s">
        <v>369</v>
      </c>
      <c r="B42" s="0" t="n">
        <v>0.5491283629</v>
      </c>
    </row>
    <row r="43" customFormat="false" ht="12.75" hidden="false" customHeight="false" outlineLevel="0" collapsed="false">
      <c r="A43" s="0" t="s">
        <v>370</v>
      </c>
      <c r="B43" s="0" t="n">
        <v>-0.01</v>
      </c>
      <c r="C43" s="0" t="n">
        <v>-0.0099500999</v>
      </c>
      <c r="D43" s="0" t="n">
        <v>-0.0099004488</v>
      </c>
      <c r="E43" s="0" t="n">
        <v>-0.0098510455</v>
      </c>
      <c r="F43" s="0" t="n">
        <v>-0.0098018886</v>
      </c>
      <c r="G43" s="0" t="n">
        <v>-0.0097529771</v>
      </c>
      <c r="H43" s="0" t="n">
        <v>-0.0097043097</v>
      </c>
      <c r="I43" s="0" t="n">
        <v>-0.0096558851</v>
      </c>
      <c r="J43" s="0" t="n">
        <v>-0.0096077021</v>
      </c>
      <c r="K43" s="0" t="n">
        <v>-0.0095597596</v>
      </c>
      <c r="L43" s="0" t="n">
        <v>-0.0095120563</v>
      </c>
      <c r="M43" s="0" t="n">
        <v>-0.009464591</v>
      </c>
      <c r="N43" s="0" t="n">
        <v>-0.0094173626</v>
      </c>
      <c r="O43" s="0" t="n">
        <v>-0.0093703699</v>
      </c>
      <c r="P43" s="0" t="n">
        <v>-0.0093236116</v>
      </c>
      <c r="Q43" s="0" t="n">
        <v>-0.0092770867</v>
      </c>
      <c r="R43" s="0" t="n">
        <v>-0.009230794</v>
      </c>
      <c r="S43" s="0" t="n">
        <v>-0.0091847322</v>
      </c>
      <c r="T43" s="0" t="n">
        <v>-0.0091389003</v>
      </c>
      <c r="U43" s="0" t="n">
        <v>-0.0090932971</v>
      </c>
      <c r="V43" s="0" t="n">
        <v>-0.0090479215</v>
      </c>
      <c r="W43" s="0" t="n">
        <v>-0.0090027723</v>
      </c>
      <c r="X43" s="0" t="n">
        <v>-0.0089578483</v>
      </c>
      <c r="Y43" s="0" t="n">
        <v>-0.0089131486</v>
      </c>
      <c r="Z43" s="0" t="n">
        <v>-0.0088686719</v>
      </c>
      <c r="AA43" s="0" t="n">
        <v>-0.0088244171</v>
      </c>
      <c r="AB43" s="0" t="n">
        <v>-0.0087803832</v>
      </c>
      <c r="AC43" s="0" t="n">
        <v>-0.008736569</v>
      </c>
      <c r="AD43" s="0" t="n">
        <v>-0.0086929734</v>
      </c>
      <c r="AE43" s="0" t="n">
        <v>-0.0086495954</v>
      </c>
      <c r="AF43" s="0" t="n">
        <v>-0.0086064338</v>
      </c>
      <c r="AG43" s="0" t="n">
        <v>-0.0085634876</v>
      </c>
      <c r="AH43" s="0" t="n">
        <v>-0.0085207557</v>
      </c>
      <c r="AI43" s="0" t="n">
        <v>-0.0084782371</v>
      </c>
      <c r="AJ43" s="0" t="n">
        <v>-0.0084359306</v>
      </c>
      <c r="AK43" s="0" t="n">
        <v>-0.0083938352</v>
      </c>
      <c r="AL43" s="0" t="n">
        <v>-0.0083519499</v>
      </c>
      <c r="AM43" s="0" t="n">
        <v>-0.0083102736</v>
      </c>
      <c r="AN43" s="0" t="n">
        <v>-0.0082688052</v>
      </c>
      <c r="AO43" s="0" t="n">
        <v>-0.0082275438</v>
      </c>
      <c r="AP43" s="0" t="n">
        <v>-0.0081864883</v>
      </c>
      <c r="AQ43" s="0" t="n">
        <v>-0.0081456376</v>
      </c>
      <c r="AR43" s="0" t="n">
        <v>-0.0081049908</v>
      </c>
      <c r="AS43" s="0" t="n">
        <v>-0.0080645468</v>
      </c>
      <c r="AT43" s="0" t="n">
        <v>-0.0080243047</v>
      </c>
      <c r="AU43" s="0" t="n">
        <v>-0.0079842633</v>
      </c>
      <c r="AV43" s="0" t="n">
        <v>-0.0079444218</v>
      </c>
      <c r="AW43" s="0" t="n">
        <v>-0.007904779</v>
      </c>
      <c r="AX43" s="0" t="n">
        <v>-0.0078653341</v>
      </c>
      <c r="AY43" s="0" t="n">
        <v>-0.007826086</v>
      </c>
      <c r="AZ43" s="0" t="n">
        <v>-0.0077870337</v>
      </c>
      <c r="BA43" s="0" t="n">
        <v>-0.0077481764</v>
      </c>
      <c r="BB43" s="0" t="n">
        <v>-0.0077095129</v>
      </c>
      <c r="BC43" s="0" t="n">
        <v>-0.0076710423</v>
      </c>
      <c r="BD43" s="0" t="n">
        <v>-0.0076327638</v>
      </c>
      <c r="BE43" s="0" t="n">
        <v>-0.0075946762</v>
      </c>
      <c r="BF43" s="0" t="n">
        <v>-0.0075567787</v>
      </c>
      <c r="BG43" s="0" t="n">
        <v>-0.0075190703</v>
      </c>
      <c r="BH43" s="0" t="n">
        <v>-0.00748155</v>
      </c>
      <c r="BI43" s="0" t="n">
        <v>-0.007444217</v>
      </c>
    </row>
    <row r="44" customFormat="false" ht="12.75" hidden="false" customHeight="false" outlineLevel="0" collapsed="false">
      <c r="A44" s="0" t="s">
        <v>371</v>
      </c>
      <c r="B44" s="0" t="n">
        <v>3.3</v>
      </c>
      <c r="C44" s="0" t="n">
        <v>2.64</v>
      </c>
      <c r="D44" s="0" t="n">
        <v>2.112</v>
      </c>
      <c r="E44" s="0" t="n">
        <v>1.6896</v>
      </c>
      <c r="F44" s="0" t="n">
        <v>1.35168</v>
      </c>
      <c r="G44" s="0" t="n">
        <v>1.081344</v>
      </c>
      <c r="H44" s="0" t="n">
        <v>0.8650752</v>
      </c>
      <c r="I44" s="0" t="n">
        <v>0.69206016</v>
      </c>
      <c r="J44" s="0" t="n">
        <v>0.553648128</v>
      </c>
      <c r="K44" s="0" t="n">
        <v>0.4429185024</v>
      </c>
      <c r="L44" s="0" t="n">
        <v>0.3543348019</v>
      </c>
      <c r="M44" s="0" t="n">
        <v>0.2834678415</v>
      </c>
      <c r="N44" s="0" t="n">
        <v>0.2267742732</v>
      </c>
      <c r="O44" s="0" t="n">
        <v>0.1814194186</v>
      </c>
      <c r="P44" s="0" t="n">
        <v>0.1451355349</v>
      </c>
      <c r="Q44" s="0" t="n">
        <v>0.1161084279</v>
      </c>
      <c r="R44" s="0" t="n">
        <v>0.0928867423</v>
      </c>
      <c r="S44" s="0" t="n">
        <v>0.0743093939</v>
      </c>
      <c r="T44" s="0" t="n">
        <v>0.0594475151</v>
      </c>
      <c r="U44" s="0" t="n">
        <v>0.0475580121</v>
      </c>
      <c r="V44" s="0" t="n">
        <v>0.0380464097</v>
      </c>
      <c r="W44" s="0" t="n">
        <v>0.0304371277</v>
      </c>
      <c r="X44" s="0" t="n">
        <v>0.0243497022</v>
      </c>
      <c r="Y44" s="0" t="n">
        <v>0.0194797617</v>
      </c>
      <c r="Z44" s="0" t="n">
        <v>0.0155838094</v>
      </c>
      <c r="AA44" s="0" t="n">
        <v>0.0124670475</v>
      </c>
      <c r="AB44" s="0" t="n">
        <v>0.009973638</v>
      </c>
      <c r="AC44" s="0" t="n">
        <v>0.0079789104</v>
      </c>
      <c r="AD44" s="0" t="n">
        <v>0.0063831283</v>
      </c>
      <c r="AE44" s="0" t="n">
        <v>0.0051065027</v>
      </c>
      <c r="AF44" s="0" t="n">
        <v>0.0040852021</v>
      </c>
      <c r="AG44" s="0" t="n">
        <v>0.0032681617</v>
      </c>
      <c r="AH44" s="0" t="n">
        <v>0.0026145294</v>
      </c>
      <c r="AI44" s="0" t="n">
        <v>0.0020916235</v>
      </c>
      <c r="AJ44" s="0" t="n">
        <v>0.0016732988</v>
      </c>
      <c r="AK44" s="0" t="n">
        <v>0.001338639</v>
      </c>
      <c r="AL44" s="0" t="n">
        <v>0.0010709112</v>
      </c>
      <c r="AM44" s="0" t="n">
        <v>0.000856729</v>
      </c>
      <c r="AN44" s="0" t="n">
        <v>0.0006853832</v>
      </c>
      <c r="AO44" s="0" t="n">
        <v>0.0005483065</v>
      </c>
      <c r="AP44" s="0" t="n">
        <v>0.0004386452</v>
      </c>
      <c r="AQ44" s="0" t="n">
        <v>0.0003509162</v>
      </c>
      <c r="AR44" s="0" t="n">
        <v>0.000280733</v>
      </c>
      <c r="AS44" s="0" t="n">
        <v>0.0002245864</v>
      </c>
      <c r="AT44" s="0" t="n">
        <v>0.0001796691</v>
      </c>
      <c r="AU44" s="0" t="n">
        <v>0.0001437353</v>
      </c>
      <c r="AV44" s="0" t="n">
        <v>0.0001149882</v>
      </c>
      <c r="AW44" s="0" t="n">
        <v>9.19906E-005</v>
      </c>
      <c r="AX44" s="0" t="n">
        <v>7.35925E-005</v>
      </c>
      <c r="AY44" s="0" t="n">
        <v>5.8874E-005</v>
      </c>
      <c r="AZ44" s="0" t="n">
        <v>4.70992E-005</v>
      </c>
      <c r="BA44" s="0" t="n">
        <v>3.76793E-005</v>
      </c>
      <c r="BB44" s="0" t="n">
        <v>3.01435E-005</v>
      </c>
      <c r="BC44" s="0" t="n">
        <v>2.41148E-005</v>
      </c>
      <c r="BD44" s="0" t="n">
        <v>1.92918E-005</v>
      </c>
      <c r="BE44" s="0" t="n">
        <v>1.54335E-005</v>
      </c>
      <c r="BF44" s="0" t="n">
        <v>1.23468E-005</v>
      </c>
      <c r="BG44" s="0" t="n">
        <v>9.8774E-006</v>
      </c>
      <c r="BH44" s="0" t="n">
        <v>7.9019E-006</v>
      </c>
      <c r="BI44" s="0" t="n">
        <v>6.3215E-006</v>
      </c>
    </row>
    <row r="45" customFormat="false" ht="12.75" hidden="false" customHeight="false" outlineLevel="0" collapsed="false">
      <c r="A45" s="0" t="s">
        <v>372</v>
      </c>
      <c r="B45" s="0" t="n">
        <v>3.3</v>
      </c>
    </row>
    <row r="46" customFormat="false" ht="12.75" hidden="false" customHeight="false" outlineLevel="0" collapsed="false">
      <c r="A46" s="0" t="s">
        <v>373</v>
      </c>
    </row>
    <row r="47" customFormat="false" ht="12.75" hidden="false" customHeight="false" outlineLevel="0" collapsed="false">
      <c r="A47" s="0" t="s">
        <v>374</v>
      </c>
      <c r="B47" s="0" t="n">
        <v>1</v>
      </c>
      <c r="C47" s="0" t="n">
        <v>1</v>
      </c>
      <c r="D47" s="0" t="n">
        <v>1</v>
      </c>
      <c r="E47" s="0" t="n">
        <v>1</v>
      </c>
      <c r="F47" s="0" t="n">
        <v>1</v>
      </c>
      <c r="G47" s="0" t="n">
        <v>1</v>
      </c>
      <c r="H47" s="0" t="n">
        <v>1</v>
      </c>
      <c r="I47" s="0" t="n">
        <v>1</v>
      </c>
      <c r="J47" s="0" t="n">
        <v>1</v>
      </c>
      <c r="K47" s="0" t="n">
        <v>1</v>
      </c>
      <c r="L47" s="0" t="n">
        <v>1</v>
      </c>
      <c r="M47" s="0" t="n">
        <v>1</v>
      </c>
      <c r="N47" s="0" t="n">
        <v>1</v>
      </c>
      <c r="O47" s="0" t="n">
        <v>1</v>
      </c>
      <c r="P47" s="0" t="n">
        <v>1</v>
      </c>
      <c r="Q47" s="0" t="n">
        <v>1</v>
      </c>
      <c r="R47" s="0" t="n">
        <v>1</v>
      </c>
      <c r="S47" s="0" t="n">
        <v>1</v>
      </c>
      <c r="T47" s="0" t="n">
        <v>1</v>
      </c>
      <c r="U47" s="0" t="n">
        <v>1</v>
      </c>
      <c r="V47" s="0" t="n">
        <v>1</v>
      </c>
      <c r="W47" s="0" t="n">
        <v>1</v>
      </c>
      <c r="X47" s="0" t="n">
        <v>1</v>
      </c>
      <c r="Y47" s="0" t="n">
        <v>1</v>
      </c>
      <c r="Z47" s="0" t="n">
        <v>1</v>
      </c>
      <c r="AA47" s="0" t="n">
        <v>1</v>
      </c>
      <c r="AB47" s="0" t="n">
        <v>1</v>
      </c>
      <c r="AC47" s="0" t="n">
        <v>1</v>
      </c>
      <c r="AD47" s="0" t="n">
        <v>1</v>
      </c>
      <c r="AE47" s="0" t="n">
        <v>1</v>
      </c>
      <c r="AF47" s="0" t="n">
        <v>1</v>
      </c>
      <c r="AG47" s="0" t="n">
        <v>1</v>
      </c>
      <c r="AH47" s="0" t="n">
        <v>1</v>
      </c>
      <c r="AI47" s="0" t="n">
        <v>1</v>
      </c>
      <c r="AJ47" s="0" t="n">
        <v>1</v>
      </c>
      <c r="AK47" s="0" t="n">
        <v>1</v>
      </c>
      <c r="AL47" s="0" t="n">
        <v>1</v>
      </c>
      <c r="AM47" s="0" t="n">
        <v>1</v>
      </c>
      <c r="AN47" s="0" t="n">
        <v>1</v>
      </c>
      <c r="AO47" s="0" t="n">
        <v>1</v>
      </c>
      <c r="AP47" s="0" t="n">
        <v>1</v>
      </c>
      <c r="AQ47" s="0" t="n">
        <v>1</v>
      </c>
      <c r="AR47" s="0" t="n">
        <v>1</v>
      </c>
      <c r="AS47" s="0" t="n">
        <v>1</v>
      </c>
      <c r="AT47" s="0" t="n">
        <v>1</v>
      </c>
      <c r="AU47" s="0" t="n">
        <v>1</v>
      </c>
      <c r="AV47" s="0" t="n">
        <v>1</v>
      </c>
      <c r="AW47" s="0" t="n">
        <v>1</v>
      </c>
      <c r="AX47" s="0" t="n">
        <v>1</v>
      </c>
      <c r="AY47" s="0" t="n">
        <v>1</v>
      </c>
      <c r="AZ47" s="0" t="n">
        <v>1</v>
      </c>
      <c r="BA47" s="0" t="n">
        <v>1</v>
      </c>
      <c r="BB47" s="0" t="n">
        <v>1</v>
      </c>
      <c r="BC47" s="0" t="n">
        <v>1</v>
      </c>
      <c r="BD47" s="0" t="n">
        <v>1</v>
      </c>
      <c r="BE47" s="0" t="n">
        <v>1</v>
      </c>
      <c r="BF47" s="0" t="n">
        <v>1</v>
      </c>
      <c r="BG47" s="0" t="n">
        <v>1</v>
      </c>
      <c r="BH47" s="0" t="n">
        <v>1</v>
      </c>
      <c r="BI47" s="0" t="n">
        <v>1</v>
      </c>
    </row>
    <row r="48" customFormat="false" ht="12.75" hidden="false" customHeight="false" outlineLevel="0" collapsed="false">
      <c r="A48" s="0" t="s">
        <v>375</v>
      </c>
    </row>
    <row r="49" customFormat="false" ht="12.75" hidden="false" customHeight="false" outlineLevel="0" collapsed="false">
      <c r="A49" s="0" t="s">
        <v>376</v>
      </c>
      <c r="B49" s="0" t="n">
        <v>0.016408662</v>
      </c>
    </row>
    <row r="50" customFormat="false" ht="12.75" hidden="false" customHeight="false" outlineLevel="0" collapsed="false">
      <c r="A50" s="0" t="s">
        <v>377</v>
      </c>
      <c r="B50" s="0" t="n">
        <v>-3855.106895</v>
      </c>
    </row>
    <row r="51" customFormat="false" ht="12.75" hidden="false" customHeight="false" outlineLevel="0" collapsed="false">
      <c r="A51" s="0" t="s">
        <v>378</v>
      </c>
      <c r="B51" s="0" t="s">
        <v>333</v>
      </c>
    </row>
    <row r="52" customFormat="false" ht="12.75" hidden="false" customHeight="false" outlineLevel="0" collapsed="false">
      <c r="A52" s="0" t="s">
        <v>379</v>
      </c>
    </row>
    <row r="53" customFormat="false" ht="12.75" hidden="false" customHeight="false" outlineLevel="0" collapsed="false">
      <c r="A53" s="0" t="s">
        <v>227</v>
      </c>
      <c r="B53" s="0" t="n">
        <v>6838</v>
      </c>
      <c r="C53" s="0" t="n">
        <v>7242.4909902817</v>
      </c>
      <c r="D53" s="0" t="n">
        <v>7612.0624490151</v>
      </c>
      <c r="E53" s="0" t="n">
        <v>7947.3144083379</v>
      </c>
      <c r="F53" s="0" t="n">
        <v>8249.5494073664</v>
      </c>
      <c r="G53" s="0" t="n">
        <v>8520.5561633235</v>
      </c>
      <c r="H53" s="0" t="n">
        <v>8762.4308785046</v>
      </c>
      <c r="I53" s="0" t="n">
        <v>8977.4350979826</v>
      </c>
      <c r="J53" s="0" t="n">
        <v>9167.8866567272</v>
      </c>
      <c r="K53" s="0" t="n">
        <v>9336.079129048</v>
      </c>
      <c r="L53" s="0" t="n">
        <v>9484.2248989409</v>
      </c>
      <c r="M53" s="0" t="n">
        <v>9614.4171827133</v>
      </c>
      <c r="N53" s="0" t="n">
        <v>9728.6068217838</v>
      </c>
      <c r="O53" s="0" t="n">
        <v>9828.5902665064</v>
      </c>
      <c r="P53" s="0" t="n">
        <v>9916.005792335</v>
      </c>
      <c r="Q53" s="0" t="n">
        <v>9992.3355707251</v>
      </c>
      <c r="R53" s="0" t="n">
        <v>10058.9117304096</v>
      </c>
      <c r="S53" s="0" t="n">
        <v>10116.9249798906</v>
      </c>
      <c r="T53" s="0" t="n">
        <v>10167.4347198162</v>
      </c>
      <c r="U53" s="0" t="n">
        <v>10211.3798609328</v>
      </c>
      <c r="V53" s="0" t="n">
        <v>10249.5897887346</v>
      </c>
      <c r="W53" s="0" t="n">
        <v>10282.7950896782</v>
      </c>
      <c r="X53" s="0" t="n">
        <v>10311.6377853629</v>
      </c>
      <c r="Y53" s="0" t="n">
        <v>10336.6809188678</v>
      </c>
      <c r="Z53" s="0" t="n">
        <v>10358.4174087482</v>
      </c>
      <c r="AA53" s="0" t="n">
        <v>10377.2781370437</v>
      </c>
      <c r="AB53" s="0" t="n">
        <v>10393.63927294</v>
      </c>
      <c r="AC53" s="0" t="n">
        <v>10407.8288573315</v>
      </c>
      <c r="AD53" s="0" t="n">
        <v>10420.1326885111</v>
      </c>
      <c r="AE53" s="0" t="n">
        <v>10430.799557918</v>
      </c>
      <c r="AF53" s="0" t="n">
        <v>10440.0458890952</v>
      </c>
      <c r="AG53" s="0" t="n">
        <v>10448.0598341152</v>
      </c>
      <c r="AH53" s="0" t="n">
        <v>10455.0048807149</v>
      </c>
      <c r="AI53" s="0" t="n">
        <v>10461.0230210058</v>
      </c>
      <c r="AJ53" s="0" t="n">
        <v>10466.2375294065</v>
      </c>
      <c r="AK53" s="0" t="n">
        <v>10470.7553937935</v>
      </c>
      <c r="AL53" s="0" t="n">
        <v>10474.6694400288</v>
      </c>
      <c r="AM53" s="0" t="n">
        <v>10478.060186201</v>
      </c>
      <c r="AN53" s="0" t="n">
        <v>10480.9974592226</v>
      </c>
      <c r="AO53" s="0" t="n">
        <v>10483.5418029352</v>
      </c>
      <c r="AP53" s="0" t="n">
        <v>10485.7457036401</v>
      </c>
      <c r="AQ53" s="0" t="n">
        <v>10487.654655995</v>
      </c>
      <c r="AR53" s="0" t="n">
        <v>10489.3080895277</v>
      </c>
      <c r="AS53" s="0" t="n">
        <v>10490.7401735831</v>
      </c>
      <c r="AT53" s="0" t="n">
        <v>10491.9805163496</v>
      </c>
      <c r="AU53" s="0" t="n">
        <v>10493.0547716735</v>
      </c>
      <c r="AV53" s="0" t="n">
        <v>10493.985165654</v>
      </c>
      <c r="AW53" s="0" t="n">
        <v>10494.7909534956</v>
      </c>
      <c r="AX53" s="0" t="n">
        <v>10495.4888157582</v>
      </c>
      <c r="AY53" s="0" t="n">
        <v>10496.0932019719</v>
      </c>
      <c r="AZ53" s="0" t="n">
        <v>10496.6166285535</v>
      </c>
      <c r="BA53" s="0" t="n">
        <v>10497.0699370635</v>
      </c>
      <c r="BB53" s="0" t="n">
        <v>10497.4625180506</v>
      </c>
      <c r="BC53" s="0" t="n">
        <v>10497.8025050483</v>
      </c>
      <c r="BD53" s="0" t="n">
        <v>10498.0969426852</v>
      </c>
      <c r="BE53" s="0" t="n">
        <v>10498.3519323512</v>
      </c>
      <c r="BF53" s="0" t="n">
        <v>10498.5727584062</v>
      </c>
      <c r="BG53" s="0" t="n">
        <v>10498.7639975228</v>
      </c>
      <c r="BH53" s="0" t="n">
        <v>10498.9296134125</v>
      </c>
      <c r="BI53" s="0" t="n">
        <v>10499.0730388838</v>
      </c>
    </row>
    <row r="54" customFormat="false" ht="12.75" hidden="false" customHeight="false" outlineLevel="0" collapsed="false">
      <c r="A54" s="0" t="s">
        <v>380</v>
      </c>
      <c r="B54" s="0" t="s">
        <v>381</v>
      </c>
      <c r="C54" s="0" t="s">
        <v>381</v>
      </c>
      <c r="D54" s="0" t="s">
        <v>381</v>
      </c>
      <c r="E54" s="0" t="s">
        <v>381</v>
      </c>
      <c r="F54" s="0" t="s">
        <v>381</v>
      </c>
      <c r="G54" s="0" t="s">
        <v>381</v>
      </c>
      <c r="H54" s="0" t="s">
        <v>381</v>
      </c>
      <c r="I54" s="0" t="s">
        <v>381</v>
      </c>
      <c r="J54" s="0" t="s">
        <v>381</v>
      </c>
      <c r="K54" s="0" t="s">
        <v>381</v>
      </c>
      <c r="L54" s="0" t="s">
        <v>381</v>
      </c>
      <c r="M54" s="0" t="s">
        <v>381</v>
      </c>
      <c r="N54" s="0" t="s">
        <v>381</v>
      </c>
      <c r="O54" s="0" t="s">
        <v>381</v>
      </c>
      <c r="P54" s="0" t="s">
        <v>381</v>
      </c>
      <c r="Q54" s="0" t="s">
        <v>381</v>
      </c>
      <c r="R54" s="0" t="s">
        <v>381</v>
      </c>
      <c r="S54" s="0" t="s">
        <v>381</v>
      </c>
      <c r="T54" s="0" t="s">
        <v>381</v>
      </c>
      <c r="U54" s="0" t="s">
        <v>381</v>
      </c>
      <c r="V54" s="0" t="s">
        <v>381</v>
      </c>
      <c r="W54" s="0" t="s">
        <v>381</v>
      </c>
      <c r="X54" s="0" t="s">
        <v>381</v>
      </c>
      <c r="Y54" s="0" t="s">
        <v>381</v>
      </c>
      <c r="Z54" s="0" t="s">
        <v>381</v>
      </c>
      <c r="AA54" s="0" t="s">
        <v>381</v>
      </c>
      <c r="AB54" s="0" t="s">
        <v>381</v>
      </c>
      <c r="AC54" s="0" t="s">
        <v>381</v>
      </c>
      <c r="AD54" s="0" t="s">
        <v>381</v>
      </c>
      <c r="AE54" s="0" t="s">
        <v>381</v>
      </c>
      <c r="AF54" s="0" t="s">
        <v>381</v>
      </c>
      <c r="AG54" s="0" t="s">
        <v>381</v>
      </c>
      <c r="AH54" s="0" t="s">
        <v>381</v>
      </c>
      <c r="AI54" s="0" t="s">
        <v>381</v>
      </c>
      <c r="AJ54" s="0" t="s">
        <v>381</v>
      </c>
      <c r="AK54" s="0" t="s">
        <v>381</v>
      </c>
      <c r="AL54" s="0" t="s">
        <v>381</v>
      </c>
      <c r="AM54" s="0" t="s">
        <v>381</v>
      </c>
      <c r="AN54" s="0" t="s">
        <v>381</v>
      </c>
      <c r="AO54" s="0" t="s">
        <v>381</v>
      </c>
      <c r="AP54" s="0" t="s">
        <v>381</v>
      </c>
      <c r="AQ54" s="0" t="s">
        <v>381</v>
      </c>
      <c r="AR54" s="0" t="s">
        <v>381</v>
      </c>
      <c r="AS54" s="0" t="s">
        <v>381</v>
      </c>
      <c r="AT54" s="0" t="s">
        <v>381</v>
      </c>
      <c r="AU54" s="0" t="s">
        <v>381</v>
      </c>
      <c r="AV54" s="0" t="s">
        <v>381</v>
      </c>
      <c r="AW54" s="0" t="s">
        <v>381</v>
      </c>
      <c r="AX54" s="0" t="s">
        <v>381</v>
      </c>
      <c r="AY54" s="0" t="s">
        <v>381</v>
      </c>
      <c r="AZ54" s="0" t="s">
        <v>381</v>
      </c>
      <c r="BA54" s="0" t="s">
        <v>381</v>
      </c>
      <c r="BB54" s="0" t="s">
        <v>381</v>
      </c>
      <c r="BC54" s="0" t="s">
        <v>381</v>
      </c>
      <c r="BD54" s="0" t="s">
        <v>381</v>
      </c>
      <c r="BE54" s="0" t="s">
        <v>381</v>
      </c>
      <c r="BF54" s="0" t="s">
        <v>381</v>
      </c>
      <c r="BG54" s="0" t="s">
        <v>381</v>
      </c>
      <c r="BH54" s="0" t="s">
        <v>381</v>
      </c>
      <c r="BI54" s="0" t="s">
        <v>381</v>
      </c>
    </row>
    <row r="55" customFormat="false" ht="12.75" hidden="false" customHeight="false" outlineLevel="0" collapsed="false">
      <c r="A55" s="0" t="s">
        <v>382</v>
      </c>
    </row>
    <row r="56" customFormat="false" ht="12.75" hidden="false" customHeight="false" outlineLevel="0" collapsed="false">
      <c r="A56" s="0" t="s">
        <v>383</v>
      </c>
    </row>
    <row r="57" customFormat="false" ht="12.75" hidden="false" customHeight="false" outlineLevel="0" collapsed="false">
      <c r="A57" s="0" t="s">
        <v>384</v>
      </c>
      <c r="B57" s="0" t="n">
        <v>6000</v>
      </c>
    </row>
    <row r="58" customFormat="false" ht="12.75" hidden="false" customHeight="false" outlineLevel="0" collapsed="false">
      <c r="A58" s="0" t="s">
        <v>385</v>
      </c>
    </row>
    <row r="59" customFormat="false" ht="12.75" hidden="false" customHeight="false" outlineLevel="0" collapsed="false">
      <c r="A59" s="0" t="s">
        <v>386</v>
      </c>
    </row>
    <row r="60" customFormat="false" ht="12.75" hidden="false" customHeight="false" outlineLevel="0" collapsed="false">
      <c r="A60" s="0" t="s">
        <v>387</v>
      </c>
      <c r="B60" s="0" t="n">
        <v>830.4</v>
      </c>
    </row>
    <row r="61" customFormat="false" ht="12.75" hidden="false" customHeight="false" outlineLevel="0" collapsed="false">
      <c r="A61" s="0" t="s">
        <v>388</v>
      </c>
      <c r="B61" s="0" t="s">
        <v>333</v>
      </c>
    </row>
    <row r="62" customFormat="false" ht="12.75" hidden="false" customHeight="false" outlineLevel="0" collapsed="false">
      <c r="A62" s="0" t="s">
        <v>389</v>
      </c>
      <c r="B62" s="0" t="n">
        <v>1527</v>
      </c>
    </row>
    <row r="63" customFormat="false" ht="12.75" hidden="false" customHeight="false" outlineLevel="0" collapsed="false">
      <c r="A63" s="0" t="s">
        <v>390</v>
      </c>
      <c r="B63" s="0" t="n">
        <v>10010</v>
      </c>
    </row>
    <row r="64" customFormat="false" ht="12.75" hidden="false" customHeight="false" outlineLevel="0" collapsed="false">
      <c r="A64" s="0" t="s">
        <v>391</v>
      </c>
    </row>
    <row r="65" customFormat="false" ht="12.75" hidden="false" customHeight="false" outlineLevel="0" collapsed="false">
      <c r="A65" s="0" t="s">
        <v>392</v>
      </c>
      <c r="B65" s="0" t="n">
        <v>0.912</v>
      </c>
    </row>
    <row r="66" customFormat="false" ht="12.75" hidden="false" customHeight="false" outlineLevel="0" collapsed="false">
      <c r="A66" s="0" t="s">
        <v>393</v>
      </c>
      <c r="B66" s="0" t="n">
        <v>0.0383288889</v>
      </c>
    </row>
    <row r="67" customFormat="false" ht="12.75" hidden="false" customHeight="false" outlineLevel="0" collapsed="false">
      <c r="A67" s="0" t="s">
        <v>394</v>
      </c>
      <c r="B67" s="0" t="n">
        <v>0.088</v>
      </c>
    </row>
    <row r="68" customFormat="false" ht="12.75" hidden="false" customHeight="false" outlineLevel="0" collapsed="false">
      <c r="A68" s="0" t="s">
        <v>395</v>
      </c>
      <c r="B68" s="0" t="n">
        <v>0.9591711111</v>
      </c>
    </row>
    <row r="69" customFormat="false" ht="12.75" hidden="false" customHeight="false" outlineLevel="0" collapsed="false">
      <c r="A69" s="0" t="s">
        <v>396</v>
      </c>
      <c r="B69" s="0" t="n">
        <v>0.0003375</v>
      </c>
    </row>
    <row r="70" customFormat="false" ht="12.75" hidden="false" customHeight="false" outlineLevel="0" collapsed="false">
      <c r="A70" s="0" t="s">
        <v>397</v>
      </c>
      <c r="B70" s="0" t="n">
        <v>0.0025</v>
      </c>
    </row>
    <row r="71" customFormat="false" ht="12.75" hidden="false" customHeight="false" outlineLevel="0" collapsed="false">
      <c r="A71" s="0" t="s">
        <v>398</v>
      </c>
      <c r="B71" s="0" t="n">
        <v>0.9996625</v>
      </c>
    </row>
    <row r="72" customFormat="false" ht="12.75" hidden="false" customHeight="false" outlineLevel="0" collapsed="false">
      <c r="A72" s="0" t="s">
        <v>399</v>
      </c>
    </row>
    <row r="73" customFormat="false" ht="12.75" hidden="false" customHeight="false" outlineLevel="0" collapsed="false">
      <c r="A73" s="0" t="s">
        <v>400</v>
      </c>
      <c r="B73" s="0" t="n">
        <v>0.25</v>
      </c>
      <c r="C73" s="0" t="n">
        <v>0.275</v>
      </c>
      <c r="D73" s="0" t="n">
        <v>0.3</v>
      </c>
      <c r="E73" s="0" t="n">
        <v>0.325</v>
      </c>
      <c r="F73" s="0" t="n">
        <v>0.35</v>
      </c>
      <c r="G73" s="0" t="n">
        <v>0.375</v>
      </c>
      <c r="H73" s="0" t="n">
        <v>0.4</v>
      </c>
      <c r="I73" s="0" t="n">
        <v>0.425</v>
      </c>
      <c r="J73" s="0" t="n">
        <v>0.45</v>
      </c>
      <c r="K73" s="0" t="n">
        <v>0.475</v>
      </c>
      <c r="L73" s="0" t="n">
        <v>0.5</v>
      </c>
      <c r="M73" s="0" t="n">
        <v>0.525</v>
      </c>
      <c r="N73" s="0" t="n">
        <v>0.55</v>
      </c>
      <c r="O73" s="0" t="n">
        <v>0.575</v>
      </c>
      <c r="P73" s="0" t="n">
        <v>0.6</v>
      </c>
      <c r="Q73" s="0" t="n">
        <v>0.625</v>
      </c>
      <c r="R73" s="0" t="n">
        <v>0.65</v>
      </c>
      <c r="S73" s="0" t="n">
        <v>0.675</v>
      </c>
      <c r="T73" s="0" t="n">
        <v>0.7</v>
      </c>
      <c r="U73" s="0" t="n">
        <v>0.7</v>
      </c>
      <c r="V73" s="0" t="n">
        <v>0.7</v>
      </c>
      <c r="W73" s="0" t="n">
        <v>0.7</v>
      </c>
      <c r="X73" s="0" t="n">
        <v>0.7</v>
      </c>
      <c r="Y73" s="0" t="n">
        <v>0.7</v>
      </c>
      <c r="Z73" s="0" t="n">
        <v>0.7</v>
      </c>
      <c r="AA73" s="0" t="n">
        <v>0.7</v>
      </c>
      <c r="AB73" s="0" t="n">
        <v>0.7</v>
      </c>
      <c r="AC73" s="0" t="n">
        <v>0.7</v>
      </c>
      <c r="AD73" s="0" t="n">
        <v>0.7</v>
      </c>
      <c r="AE73" s="0" t="n">
        <v>0.7</v>
      </c>
      <c r="AF73" s="0" t="n">
        <v>0.7</v>
      </c>
      <c r="AG73" s="0" t="n">
        <v>0.7</v>
      </c>
      <c r="AH73" s="0" t="n">
        <v>0.7</v>
      </c>
      <c r="AI73" s="0" t="n">
        <v>0.7</v>
      </c>
      <c r="AJ73" s="0" t="n">
        <v>0.7</v>
      </c>
      <c r="AK73" s="0" t="n">
        <v>0.7</v>
      </c>
      <c r="AL73" s="0" t="n">
        <v>0.7</v>
      </c>
      <c r="AM73" s="0" t="n">
        <v>0.7</v>
      </c>
      <c r="AN73" s="0" t="n">
        <v>0.7</v>
      </c>
      <c r="AO73" s="0" t="n">
        <v>0.7</v>
      </c>
      <c r="AP73" s="0" t="n">
        <v>0.7</v>
      </c>
      <c r="AQ73" s="0" t="n">
        <v>0.7</v>
      </c>
      <c r="AR73" s="0" t="n">
        <v>0.7</v>
      </c>
      <c r="AS73" s="0" t="n">
        <v>0.7</v>
      </c>
      <c r="AT73" s="0" t="n">
        <v>0.7</v>
      </c>
      <c r="AU73" s="0" t="n">
        <v>0.7</v>
      </c>
      <c r="AV73" s="0" t="n">
        <v>0.7</v>
      </c>
      <c r="AW73" s="0" t="n">
        <v>0.7</v>
      </c>
      <c r="AX73" s="0" t="n">
        <v>0.7</v>
      </c>
      <c r="AY73" s="0" t="n">
        <v>0.7</v>
      </c>
      <c r="AZ73" s="0" t="n">
        <v>0.7</v>
      </c>
      <c r="BA73" s="0" t="n">
        <v>0.7</v>
      </c>
      <c r="BB73" s="0" t="n">
        <v>0.7</v>
      </c>
      <c r="BC73" s="0" t="n">
        <v>0.7</v>
      </c>
      <c r="BD73" s="0" t="n">
        <v>0.7</v>
      </c>
      <c r="BE73" s="0" t="n">
        <v>0.7</v>
      </c>
      <c r="BF73" s="0" t="n">
        <v>0.7</v>
      </c>
      <c r="BG73" s="0" t="n">
        <v>0.7</v>
      </c>
      <c r="BH73" s="0" t="n">
        <v>0.7</v>
      </c>
      <c r="BI73" s="0" t="n">
        <v>0.7</v>
      </c>
    </row>
    <row r="74" customFormat="false" ht="12.75" hidden="false" customHeight="false" outlineLevel="0" collapsed="false">
      <c r="A74" s="0" t="s">
        <v>401</v>
      </c>
      <c r="B74" s="0" t="n">
        <v>0.25</v>
      </c>
    </row>
    <row r="75" customFormat="false" ht="12.75" hidden="false" customHeight="false" outlineLevel="0" collapsed="false">
      <c r="A75" s="0" t="s">
        <v>402</v>
      </c>
      <c r="B75" s="0" t="n">
        <v>0.7</v>
      </c>
    </row>
    <row r="76" customFormat="false" ht="12.75" hidden="false" customHeight="false" outlineLevel="0" collapsed="false">
      <c r="A76" s="0" t="s">
        <v>403</v>
      </c>
      <c r="B76" s="0" t="n">
        <v>0.8</v>
      </c>
    </row>
    <row r="77" customFormat="false" ht="12.75" hidden="false" customHeight="false" outlineLevel="0" collapsed="false">
      <c r="A77" s="0" t="s">
        <v>404</v>
      </c>
      <c r="B77" s="0" t="n">
        <v>0.0068</v>
      </c>
    </row>
    <row r="78" customFormat="false" ht="12.75" hidden="false" customHeight="false" outlineLevel="0" collapsed="false">
      <c r="A78" s="0" t="s">
        <v>405</v>
      </c>
    </row>
    <row r="79" customFormat="false" ht="12.75" hidden="false" customHeight="false" outlineLevel="0" collapsed="false">
      <c r="A79" s="0" t="s">
        <v>406</v>
      </c>
      <c r="B79" s="0" t="n">
        <v>2.9</v>
      </c>
    </row>
    <row r="80" customFormat="false" ht="12.75" hidden="false" customHeight="false" outlineLevel="0" collapsed="false">
      <c r="A80" s="0" t="s">
        <v>407</v>
      </c>
      <c r="B80" s="0" t="n">
        <v>3.8</v>
      </c>
    </row>
    <row r="81" customFormat="false" ht="12.75" hidden="false" customHeight="false" outlineLevel="0" collapsed="false">
      <c r="A81" s="0" t="s">
        <v>408</v>
      </c>
    </row>
    <row r="82" customFormat="false" ht="12.75" hidden="false" customHeight="false" outlineLevel="0" collapsed="false">
      <c r="A82" s="0" t="s">
        <v>409</v>
      </c>
      <c r="B82" s="0" t="n">
        <v>0.098</v>
      </c>
    </row>
    <row r="83" customFormat="false" ht="12.75" hidden="false" customHeight="false" outlineLevel="0" collapsed="false">
      <c r="A83" s="0" t="s">
        <v>410</v>
      </c>
      <c r="B83" s="0" t="n">
        <v>0.088</v>
      </c>
    </row>
    <row r="84" customFormat="false" ht="12.75" hidden="false" customHeight="false" outlineLevel="0" collapsed="false">
      <c r="A84" s="0" t="s">
        <v>411</v>
      </c>
      <c r="B84" s="0" t="n">
        <v>0.025</v>
      </c>
    </row>
    <row r="85" customFormat="false" ht="12.75" hidden="false" customHeight="false" outlineLevel="0" collapsed="false">
      <c r="A85" s="0" t="s">
        <v>412</v>
      </c>
    </row>
    <row r="86" customFormat="false" ht="12.75" hidden="false" customHeight="false" outlineLevel="0" collapsed="false">
      <c r="A86" s="0" t="s">
        <v>413</v>
      </c>
    </row>
    <row r="87" customFormat="false" ht="12.75" hidden="false" customHeight="false" outlineLevel="0" collapsed="false">
      <c r="A87" s="0" t="s">
        <v>257</v>
      </c>
      <c r="B87" s="0" t="n">
        <v>830.4</v>
      </c>
      <c r="C87" s="0" t="n">
        <v>866.117386031</v>
      </c>
      <c r="D87" s="0" t="n">
        <v>895.0542806652</v>
      </c>
      <c r="E87" s="0" t="n">
        <v>924.942732893</v>
      </c>
      <c r="F87" s="0" t="n">
        <v>955.57138376</v>
      </c>
      <c r="G87" s="0" t="n">
        <v>986.6061353956</v>
      </c>
      <c r="H87" s="0" t="n">
        <v>1017.6173114587</v>
      </c>
      <c r="I87" s="0" t="n">
        <v>1048.1033950856</v>
      </c>
      <c r="J87" s="0" t="n">
        <v>1077.511754416</v>
      </c>
      <c r="K87" s="0" t="n">
        <v>1105.2567544479</v>
      </c>
      <c r="L87" s="0" t="n">
        <v>1130.7356048265</v>
      </c>
      <c r="M87" s="0" t="n">
        <v>1153.3422287601</v>
      </c>
      <c r="N87" s="0" t="n">
        <v>1172.4793747518</v>
      </c>
      <c r="O87" s="0" t="n">
        <v>1187.5691380588</v>
      </c>
      <c r="P87" s="0" t="n">
        <v>1198.0620161117</v>
      </c>
      <c r="Q87" s="0" t="n">
        <v>1203.4445985282</v>
      </c>
      <c r="R87" s="0" t="n">
        <v>1203.2459787185</v>
      </c>
      <c r="S87" s="0" t="n">
        <v>1197.0429957963</v>
      </c>
      <c r="T87" s="0" t="n">
        <v>1184.4644711292</v>
      </c>
      <c r="U87" s="0" t="n">
        <v>1165.1947500204</v>
      </c>
      <c r="V87" s="0" t="n">
        <v>1140.5282451198</v>
      </c>
      <c r="W87" s="0" t="n">
        <v>1118.9025599294</v>
      </c>
      <c r="X87" s="0" t="n">
        <v>1099.933462404</v>
      </c>
      <c r="Y87" s="0" t="n">
        <v>1083.2851394668</v>
      </c>
      <c r="Z87" s="0" t="n">
        <v>1068.6641262727</v>
      </c>
      <c r="AA87" s="0" t="n">
        <v>1055.8139904002</v>
      </c>
      <c r="AB87" s="0" t="n">
        <v>1044.5106783514</v>
      </c>
      <c r="AC87" s="0" t="n">
        <v>1034.5584428482</v>
      </c>
      <c r="AD87" s="0" t="n">
        <v>1025.7862792376</v>
      </c>
      <c r="AE87" s="0" t="n">
        <v>1018.0448080051</v>
      </c>
      <c r="AF87" s="0" t="n">
        <v>969.9798350852</v>
      </c>
      <c r="AG87" s="0" t="n">
        <v>925.996223993</v>
      </c>
      <c r="AH87" s="0" t="n">
        <v>885.6078101142</v>
      </c>
      <c r="AI87" s="0" t="n">
        <v>848.3932667373</v>
      </c>
      <c r="AJ87" s="0" t="n">
        <v>813.9874551593</v>
      </c>
      <c r="AK87" s="0" t="n">
        <v>782.0739184367</v>
      </c>
      <c r="AL87" s="0" t="n">
        <v>752.3783505554</v>
      </c>
      <c r="AM87" s="0" t="n">
        <v>724.6629094914</v>
      </c>
      <c r="AN87" s="0" t="n">
        <v>698.7212674494</v>
      </c>
      <c r="AO87" s="0" t="n">
        <v>674.3743091203</v>
      </c>
      <c r="AP87" s="0" t="n">
        <v>651.4664018934</v>
      </c>
      <c r="AQ87" s="0" t="n">
        <v>629.8621725183</v>
      </c>
      <c r="AR87" s="0" t="n">
        <v>609.4437339287</v>
      </c>
      <c r="AS87" s="0" t="n">
        <v>590.1083146785</v>
      </c>
      <c r="AT87" s="0" t="n">
        <v>571.7662522666</v>
      </c>
      <c r="AU87" s="0" t="n">
        <v>554.3393213015</v>
      </c>
      <c r="AV87" s="0" t="n">
        <v>537.7593787731</v>
      </c>
      <c r="AW87" s="0" t="n">
        <v>521.9673227158</v>
      </c>
      <c r="AX87" s="0" t="n">
        <v>506.9123793405</v>
      </c>
      <c r="AY87" s="0" t="n">
        <v>492.5517602788</v>
      </c>
      <c r="AZ87" s="0" t="n">
        <v>478.8507707867</v>
      </c>
      <c r="BA87" s="0" t="n">
        <v>465.783513168</v>
      </c>
      <c r="BB87" s="0" t="n">
        <v>467.7295045161</v>
      </c>
      <c r="BC87" s="0" t="n">
        <v>482.8136335381</v>
      </c>
      <c r="BD87" s="0" t="n">
        <v>510.1325310384</v>
      </c>
      <c r="BE87" s="0" t="n">
        <v>550.2840680699</v>
      </c>
      <c r="BF87" s="0" t="n">
        <v>605.0825460277</v>
      </c>
      <c r="BG87" s="0" t="n">
        <v>677.0966289581</v>
      </c>
      <c r="BH87" s="0" t="n">
        <v>769.2191574685</v>
      </c>
      <c r="BI87" s="0" t="n">
        <v>884.6363807147</v>
      </c>
    </row>
    <row r="88" customFormat="false" ht="12.75" hidden="false" customHeight="false" outlineLevel="0" collapsed="false">
      <c r="A88" s="0" t="s">
        <v>258</v>
      </c>
      <c r="B88" s="0" t="n">
        <v>389.8591549296</v>
      </c>
      <c r="C88" s="0" t="n">
        <v>406.6278807657</v>
      </c>
      <c r="D88" s="0" t="n">
        <v>420.2132773076</v>
      </c>
      <c r="E88" s="0" t="n">
        <v>434.2454145038</v>
      </c>
      <c r="F88" s="0" t="n">
        <v>448.6250627981</v>
      </c>
      <c r="G88" s="0" t="n">
        <v>463.1953687303</v>
      </c>
      <c r="H88" s="0" t="n">
        <v>477.7546063186</v>
      </c>
      <c r="I88" s="0" t="n">
        <v>492.0673216364</v>
      </c>
      <c r="J88" s="0" t="n">
        <v>505.8740631061</v>
      </c>
      <c r="K88" s="0" t="n">
        <v>518.8998847173</v>
      </c>
      <c r="L88" s="0" t="n">
        <v>530.8617863035</v>
      </c>
      <c r="M88" s="0" t="n">
        <v>541.47522477</v>
      </c>
      <c r="N88" s="0" t="n">
        <v>550.4598003529</v>
      </c>
      <c r="O88" s="0" t="n">
        <v>557.5441962718</v>
      </c>
      <c r="P88" s="0" t="n">
        <v>562.4704300994</v>
      </c>
      <c r="Q88" s="0" t="n">
        <v>564.9974640977</v>
      </c>
      <c r="R88" s="0" t="n">
        <v>564.9042153608</v>
      </c>
      <c r="S88" s="0" t="n">
        <v>561.9920168058</v>
      </c>
      <c r="T88" s="0" t="n">
        <v>556.086606164</v>
      </c>
      <c r="U88" s="0" t="n">
        <v>547.039788742</v>
      </c>
      <c r="V88" s="0" t="n">
        <v>535.4592700093</v>
      </c>
      <c r="W88" s="0" t="n">
        <v>525.306366164</v>
      </c>
      <c r="X88" s="0" t="n">
        <v>516.4006865746</v>
      </c>
      <c r="Y88" s="0" t="n">
        <v>508.5845725196</v>
      </c>
      <c r="Z88" s="0" t="n">
        <v>501.7202470764</v>
      </c>
      <c r="AA88" s="0" t="n">
        <v>495.6873194367</v>
      </c>
      <c r="AB88" s="0" t="n">
        <v>490.380600165</v>
      </c>
      <c r="AC88" s="0" t="n">
        <v>485.7081891306</v>
      </c>
      <c r="AD88" s="0" t="n">
        <v>481.589802459</v>
      </c>
      <c r="AE88" s="0" t="n">
        <v>477.9553089226</v>
      </c>
      <c r="AF88" s="0" t="n">
        <v>455.3895939367</v>
      </c>
      <c r="AG88" s="0" t="n">
        <v>434.7400112643</v>
      </c>
      <c r="AH88" s="0" t="n">
        <v>415.7783146076</v>
      </c>
      <c r="AI88" s="0" t="n">
        <v>398.3066979987</v>
      </c>
      <c r="AJ88" s="0" t="n">
        <v>382.1537348166</v>
      </c>
      <c r="AK88" s="0" t="n">
        <v>367.1708537261</v>
      </c>
      <c r="AL88" s="0" t="n">
        <v>353.2292725612</v>
      </c>
      <c r="AM88" s="0" t="n">
        <v>340.2173283997</v>
      </c>
      <c r="AN88" s="0" t="n">
        <v>328.0381537321</v>
      </c>
      <c r="AO88" s="0" t="n">
        <v>316.607656864</v>
      </c>
      <c r="AP88" s="0" t="n">
        <v>305.852770842</v>
      </c>
      <c r="AQ88" s="0" t="n">
        <v>295.7099401495</v>
      </c>
      <c r="AR88" s="0" t="n">
        <v>286.1238187459</v>
      </c>
      <c r="AS88" s="0" t="n">
        <v>277.0461571261</v>
      </c>
      <c r="AT88" s="0" t="n">
        <v>268.4348602191</v>
      </c>
      <c r="AU88" s="0" t="n">
        <v>260.253202489</v>
      </c>
      <c r="AV88" s="0" t="n">
        <v>252.4691919122</v>
      </c>
      <c r="AW88" s="0" t="n">
        <v>245.0550810872</v>
      </c>
      <c r="AX88" s="0" t="n">
        <v>237.9870325542</v>
      </c>
      <c r="AY88" s="0" t="n">
        <v>231.2449578774</v>
      </c>
      <c r="AZ88" s="0" t="n">
        <v>224.8125684444</v>
      </c>
      <c r="BA88" s="0" t="n">
        <v>218.6777057127</v>
      </c>
      <c r="BB88" s="0" t="n">
        <v>219.5913166742</v>
      </c>
      <c r="BC88" s="0" t="n">
        <v>226.6730673888</v>
      </c>
      <c r="BD88" s="0" t="n">
        <v>239.4988408631</v>
      </c>
      <c r="BE88" s="0" t="n">
        <v>258.3493277324</v>
      </c>
      <c r="BF88" s="0" t="n">
        <v>284.0763126891</v>
      </c>
      <c r="BG88" s="0" t="n">
        <v>317.8857412949</v>
      </c>
      <c r="BH88" s="0" t="n">
        <v>361.1357546801</v>
      </c>
      <c r="BI88" s="0" t="n">
        <v>415.322244467</v>
      </c>
    </row>
    <row r="89" customFormat="false" ht="12.75" hidden="false" customHeight="false" outlineLevel="0" collapsed="false">
      <c r="A89" s="0" t="s">
        <v>259</v>
      </c>
      <c r="B89" s="0" t="n">
        <v>1527</v>
      </c>
      <c r="C89" s="0" t="n">
        <v>1541.1078616667</v>
      </c>
      <c r="D89" s="0" t="n">
        <v>1557.7829931923</v>
      </c>
      <c r="E89" s="0" t="n">
        <v>1576.3239044116</v>
      </c>
      <c r="F89" s="0" t="n">
        <v>1596.7381686968</v>
      </c>
      <c r="G89" s="0" t="n">
        <v>1619.0144521889</v>
      </c>
      <c r="H89" s="0" t="n">
        <v>1643.1124847409</v>
      </c>
      <c r="I89" s="0" t="n">
        <v>1668.9558304381</v>
      </c>
      <c r="J89" s="0" t="n">
        <v>1696.4270422065</v>
      </c>
      <c r="K89" s="0" t="n">
        <v>1725.3648380672</v>
      </c>
      <c r="L89" s="0" t="n">
        <v>1755.5629864916</v>
      </c>
      <c r="M89" s="0" t="n">
        <v>1786.7706318337</v>
      </c>
      <c r="N89" s="0" t="n">
        <v>1818.6938269021</v>
      </c>
      <c r="O89" s="0" t="n">
        <v>1850.9980687543</v>
      </c>
      <c r="P89" s="0" t="n">
        <v>1883.3116568088</v>
      </c>
      <c r="Q89" s="0" t="n">
        <v>1915.2297106921</v>
      </c>
      <c r="R89" s="0" t="n">
        <v>1946.3187007315</v>
      </c>
      <c r="S89" s="0" t="n">
        <v>1976.1213576667</v>
      </c>
      <c r="T89" s="0" t="n">
        <v>2004.1618431662</v>
      </c>
      <c r="U89" s="0" t="n">
        <v>2029.9510820354</v>
      </c>
      <c r="V89" s="0" t="n">
        <v>2052.9921883677</v>
      </c>
      <c r="W89" s="0" t="n">
        <v>2072.922469962</v>
      </c>
      <c r="X89" s="0" t="n">
        <v>2090.1365497187</v>
      </c>
      <c r="Y89" s="0" t="n">
        <v>2104.9791234725</v>
      </c>
      <c r="Z89" s="0" t="n">
        <v>2117.751259662</v>
      </c>
      <c r="AA89" s="0" t="n">
        <v>2128.7159075238</v>
      </c>
      <c r="AB89" s="0" t="n">
        <v>2138.1027125651</v>
      </c>
      <c r="AC89" s="0" t="n">
        <v>2146.112225886</v>
      </c>
      <c r="AD89" s="0" t="n">
        <v>2152.9195832128</v>
      </c>
      <c r="AE89" s="0" t="n">
        <v>2158.6777201009</v>
      </c>
      <c r="AF89" s="0" t="n">
        <v>2163.5201815028</v>
      </c>
      <c r="AG89" s="0" t="n">
        <v>2163.9358899144</v>
      </c>
      <c r="AH89" s="0" t="n">
        <v>2160.4647484398</v>
      </c>
      <c r="AI89" s="0" t="n">
        <v>2153.5818303168</v>
      </c>
      <c r="AJ89" s="0" t="n">
        <v>2143.7057320408</v>
      </c>
      <c r="AK89" s="0" t="n">
        <v>2131.2058241937</v>
      </c>
      <c r="AL89" s="0" t="n">
        <v>2116.4085456326</v>
      </c>
      <c r="AM89" s="0" t="n">
        <v>2099.6028659386</v>
      </c>
      <c r="AN89" s="0" t="n">
        <v>2081.0450243528</v>
      </c>
      <c r="AO89" s="0" t="n">
        <v>2060.9626396167</v>
      </c>
      <c r="AP89" s="0" t="n">
        <v>2039.5582734307</v>
      </c>
      <c r="AQ89" s="0" t="n">
        <v>2017.0125201753</v>
      </c>
      <c r="AR89" s="0" t="n">
        <v>1993.4866868076</v>
      </c>
      <c r="AS89" s="0" t="n">
        <v>1969.1251192819</v>
      </c>
      <c r="AT89" s="0" t="n">
        <v>1944.05722536</v>
      </c>
      <c r="AU89" s="0" t="n">
        <v>1918.39923823</v>
      </c>
      <c r="AV89" s="0" t="n">
        <v>1892.2557609849</v>
      </c>
      <c r="AW89" s="0" t="n">
        <v>1865.7211288137</v>
      </c>
      <c r="AX89" s="0" t="n">
        <v>1838.8806239295</v>
      </c>
      <c r="AY89" s="0" t="n">
        <v>1811.8115781513</v>
      </c>
      <c r="AZ89" s="0" t="n">
        <v>1784.5844002989</v>
      </c>
      <c r="BA89" s="0" t="n">
        <v>1757.2635711557</v>
      </c>
      <c r="BB89" s="0" t="n">
        <v>1729.9086597035</v>
      </c>
      <c r="BC89" s="0" t="n">
        <v>1703.8422002215</v>
      </c>
      <c r="BD89" s="0" t="n">
        <v>1680.1677195693</v>
      </c>
      <c r="BE89" s="0" t="n">
        <v>1659.8641934367</v>
      </c>
      <c r="BF89" s="0" t="n">
        <v>1643.9232417019</v>
      </c>
      <c r="BG89" s="0" t="n">
        <v>1633.4556588795</v>
      </c>
      <c r="BH89" s="0" t="n">
        <v>1629.7529331006</v>
      </c>
      <c r="BI89" s="0" t="n">
        <v>1634.3083970675</v>
      </c>
    </row>
    <row r="90" customFormat="false" ht="12.75" hidden="false" customHeight="false" outlineLevel="0" collapsed="false">
      <c r="A90" s="0" t="s">
        <v>260</v>
      </c>
      <c r="B90" s="0" t="n">
        <v>10010</v>
      </c>
      <c r="C90" s="0" t="n">
        <v>10010.439125</v>
      </c>
      <c r="D90" s="0" t="n">
        <v>10010.9133714495</v>
      </c>
      <c r="E90" s="0" t="n">
        <v>10011.4291456696</v>
      </c>
      <c r="F90" s="0" t="n">
        <v>10011.991098094</v>
      </c>
      <c r="G90" s="0" t="n">
        <v>10012.6038965201</v>
      </c>
      <c r="H90" s="0" t="n">
        <v>10013.2721788355</v>
      </c>
      <c r="I90" s="0" t="n">
        <v>10014.000480687</v>
      </c>
      <c r="J90" s="0" t="n">
        <v>10014.7931451009</v>
      </c>
      <c r="K90" s="0" t="n">
        <v>10015.6542200199</v>
      </c>
      <c r="L90" s="0" t="n">
        <v>10016.5873488158</v>
      </c>
      <c r="M90" s="0" t="n">
        <v>10017.5956580518</v>
      </c>
      <c r="N90" s="0" t="n">
        <v>10018.6816460968</v>
      </c>
      <c r="O90" s="0" t="n">
        <v>10019.8470756085</v>
      </c>
      <c r="P90" s="0" t="n">
        <v>10021.0928723924</v>
      </c>
      <c r="Q90" s="0" t="n">
        <v>10022.41903269</v>
      </c>
      <c r="R90" s="0" t="n">
        <v>10023.8245405432</v>
      </c>
      <c r="S90" s="0" t="n">
        <v>10025.3072965125</v>
      </c>
      <c r="T90" s="0" t="n">
        <v>10026.8640586941</v>
      </c>
      <c r="U90" s="0" t="n">
        <v>10028.4903966823</v>
      </c>
      <c r="V90" s="0" t="n">
        <v>10030.1806588785</v>
      </c>
      <c r="W90" s="0" t="n">
        <v>10031.927953377</v>
      </c>
      <c r="X90" s="0" t="n">
        <v>10033.7244838676</v>
      </c>
      <c r="Y90" s="0" t="n">
        <v>10035.5634432286</v>
      </c>
      <c r="Z90" s="0" t="n">
        <v>10037.4388883752</v>
      </c>
      <c r="AA90" s="0" t="n">
        <v>10039.3456308996</v>
      </c>
      <c r="AB90" s="0" t="n">
        <v>10041.2791415179</v>
      </c>
      <c r="AC90" s="0" t="n">
        <v>10043.2354665891</v>
      </c>
      <c r="AD90" s="0" t="n">
        <v>10045.2111551838</v>
      </c>
      <c r="AE90" s="0" t="n">
        <v>10047.203195377</v>
      </c>
      <c r="AF90" s="0" t="n">
        <v>10049.2089585988</v>
      </c>
      <c r="AG90" s="0" t="n">
        <v>10051.226151029</v>
      </c>
      <c r="AH90" s="0" t="n">
        <v>10053.2437019278</v>
      </c>
      <c r="AI90" s="0" t="n">
        <v>10055.2518940495</v>
      </c>
      <c r="AJ90" s="0" t="n">
        <v>10057.2422011111</v>
      </c>
      <c r="AK90" s="0" t="n">
        <v>10059.2071461983</v>
      </c>
      <c r="AL90" s="0" t="n">
        <v>10061.140178347</v>
      </c>
      <c r="AM90" s="0" t="n">
        <v>10063.0355649009</v>
      </c>
      <c r="AN90" s="0" t="n">
        <v>10064.8882975625</v>
      </c>
      <c r="AO90" s="0" t="n">
        <v>10066.694010323</v>
      </c>
      <c r="AP90" s="0" t="n">
        <v>10068.4489076936</v>
      </c>
      <c r="AQ90" s="0" t="n">
        <v>10070.1497018708</v>
      </c>
      <c r="AR90" s="0" t="n">
        <v>10071.7935576468</v>
      </c>
      <c r="AS90" s="0" t="n">
        <v>10073.3780440382</v>
      </c>
      <c r="AT90" s="0" t="n">
        <v>10074.9010917465</v>
      </c>
      <c r="AU90" s="0" t="n">
        <v>10076.3609556914</v>
      </c>
      <c r="AV90" s="0" t="n">
        <v>10077.7561819645</v>
      </c>
      <c r="AW90" s="0" t="n">
        <v>10079.0855786555</v>
      </c>
      <c r="AX90" s="0" t="n">
        <v>10080.3481900948</v>
      </c>
      <c r="AY90" s="0" t="n">
        <v>10081.5432741404</v>
      </c>
      <c r="AZ90" s="0" t="n">
        <v>10082.6702822308</v>
      </c>
      <c r="BA90" s="0" t="n">
        <v>10083.7288420113</v>
      </c>
      <c r="BB90" s="0" t="n">
        <v>10084.718742455</v>
      </c>
      <c r="BC90" s="0" t="n">
        <v>10085.6399215287</v>
      </c>
      <c r="BD90" s="0" t="n">
        <v>10086.4956235557</v>
      </c>
      <c r="BE90" s="0" t="n">
        <v>10087.2918505817</v>
      </c>
      <c r="BF90" s="0" t="n">
        <v>10088.0370500657</v>
      </c>
      <c r="BG90" s="0" t="n">
        <v>10088.7421456655</v>
      </c>
      <c r="BH90" s="0" t="n">
        <v>10089.4208343386</v>
      </c>
      <c r="BI90" s="0" t="n">
        <v>10090.0900371397</v>
      </c>
    </row>
    <row r="91" customFormat="false" ht="12.75" hidden="false" customHeight="false" outlineLevel="0" collapsed="false">
      <c r="A91" s="0" t="s">
        <v>414</v>
      </c>
    </row>
    <row r="92" customFormat="false" ht="12.75" hidden="false" customHeight="false" outlineLevel="0" collapsed="false">
      <c r="A92" s="0" t="s">
        <v>415</v>
      </c>
      <c r="B92" s="0" t="n">
        <v>90</v>
      </c>
      <c r="C92" s="0" t="n">
        <v>135.763554367</v>
      </c>
      <c r="D92" s="0" t="n">
        <v>178.2491723119</v>
      </c>
      <c r="E92" s="0" t="n">
        <v>224.3137862476</v>
      </c>
      <c r="F92" s="0" t="n">
        <v>273.6142348388</v>
      </c>
      <c r="G92" s="0" t="n">
        <v>325.6945332044</v>
      </c>
      <c r="H92" s="0" t="n">
        <v>379.9971959843</v>
      </c>
      <c r="I92" s="0" t="n">
        <v>435.8750646396</v>
      </c>
      <c r="J92" s="0" t="n">
        <v>492.6034101358</v>
      </c>
      <c r="K92" s="0" t="n">
        <v>549.3921689343</v>
      </c>
      <c r="L92" s="0" t="n">
        <v>605.3982069228</v>
      </c>
      <c r="M92" s="0" t="n">
        <v>659.7375137461</v>
      </c>
      <c r="N92" s="0" t="n">
        <v>711.4972255005</v>
      </c>
      <c r="O92" s="0" t="n">
        <v>759.7473662909</v>
      </c>
      <c r="P92" s="0" t="n">
        <v>803.5521940776</v>
      </c>
      <c r="Q92" s="0" t="n">
        <v>841.9810425914</v>
      </c>
      <c r="R92" s="0" t="n">
        <v>874.1185622075</v>
      </c>
      <c r="S92" s="0" t="n">
        <v>899.0743054164</v>
      </c>
      <c r="T92" s="0" t="n">
        <v>915.9916790117</v>
      </c>
      <c r="U92" s="0" t="n">
        <v>924.0564552251</v>
      </c>
      <c r="V92" s="0" t="n">
        <v>924.0564552251</v>
      </c>
      <c r="W92" s="0" t="n">
        <v>924.0564552251</v>
      </c>
      <c r="X92" s="0" t="n">
        <v>924.0564552251</v>
      </c>
      <c r="Y92" s="0" t="n">
        <v>924.0564552251</v>
      </c>
      <c r="Z92" s="0" t="n">
        <v>924.0564552251</v>
      </c>
      <c r="AA92" s="0" t="n">
        <v>924.0564552251</v>
      </c>
      <c r="AB92" s="0" t="n">
        <v>924.0564552251</v>
      </c>
      <c r="AC92" s="0" t="n">
        <v>924.0564552251</v>
      </c>
      <c r="AD92" s="0" t="n">
        <v>924.0564552251</v>
      </c>
      <c r="AE92" s="0" t="n">
        <v>924.0564552251</v>
      </c>
      <c r="AF92" s="0" t="n">
        <v>882.8327422499</v>
      </c>
      <c r="AG92" s="0" t="n">
        <v>841.2764602563</v>
      </c>
      <c r="AH92" s="0" t="n">
        <v>799.4299984071</v>
      </c>
      <c r="AI92" s="0" t="n">
        <v>757.3371631132</v>
      </c>
      <c r="AJ92" s="0" t="n">
        <v>715.0427075883</v>
      </c>
      <c r="AK92" s="0" t="n">
        <v>672.5919259198</v>
      </c>
      <c r="AL92" s="0" t="n">
        <v>630.0302858772</v>
      </c>
      <c r="AM92" s="0" t="n">
        <v>587.403091074</v>
      </c>
      <c r="AN92" s="0" t="n">
        <v>544.7551716286</v>
      </c>
      <c r="AO92" s="0" t="n">
        <v>502.1306065405</v>
      </c>
      <c r="AP92" s="0" t="n">
        <v>459.5724826714</v>
      </c>
      <c r="AQ92" s="0" t="n">
        <v>417.1226959569</v>
      </c>
      <c r="AR92" s="0" t="n">
        <v>374.8218011665</v>
      </c>
      <c r="AS92" s="0" t="n">
        <v>332.7089178946</v>
      </c>
      <c r="AT92" s="0" t="n">
        <v>290.8217029594</v>
      </c>
      <c r="AU92" s="0" t="n">
        <v>249.1964037614</v>
      </c>
      <c r="AV92" s="0" t="n">
        <v>207.8680142225</v>
      </c>
      <c r="AW92" s="0" t="n">
        <v>166.8705658545</v>
      </c>
      <c r="AX92" s="0" t="n">
        <v>126.2376035697</v>
      </c>
      <c r="AY92" s="0" t="n">
        <v>86.0029224039</v>
      </c>
      <c r="AZ92" s="0" t="n">
        <v>46.2016828524</v>
      </c>
      <c r="BA92" s="0" t="n">
        <v>6.8720916332</v>
      </c>
      <c r="BB92" s="0" t="n">
        <v>-17.5469794174</v>
      </c>
      <c r="BC92" s="0" t="n">
        <v>-27.6081719159</v>
      </c>
      <c r="BD92" s="0" t="n">
        <v>-23.1080859305</v>
      </c>
      <c r="BE92" s="0" t="n">
        <v>-2.4638743175</v>
      </c>
      <c r="BF92" s="0" t="n">
        <v>37.1388303401</v>
      </c>
      <c r="BG92" s="0" t="n">
        <v>99.3904092083</v>
      </c>
      <c r="BH92" s="0" t="n">
        <v>188.4888871413</v>
      </c>
      <c r="BI92" s="0" t="n">
        <v>309.1307663782</v>
      </c>
    </row>
    <row r="93" customFormat="false" ht="12.75" hidden="false" customHeight="false" outlineLevel="0" collapsed="false">
      <c r="A93" s="0" t="s">
        <v>416</v>
      </c>
      <c r="B93" s="0" t="n">
        <v>0.015</v>
      </c>
      <c r="C93" s="0" t="n">
        <v>0.0226272591</v>
      </c>
      <c r="D93" s="0" t="n">
        <v>0.0297081954</v>
      </c>
      <c r="E93" s="0" t="n">
        <v>0.037385631</v>
      </c>
      <c r="F93" s="0" t="n">
        <v>0.0456023725</v>
      </c>
      <c r="G93" s="0" t="n">
        <v>0.0542824222</v>
      </c>
      <c r="H93" s="0" t="n">
        <v>0.063332866</v>
      </c>
      <c r="I93" s="0" t="n">
        <v>0.0726458441</v>
      </c>
      <c r="J93" s="0" t="n">
        <v>0.0821005684</v>
      </c>
      <c r="K93" s="0" t="n">
        <v>0.0915653615</v>
      </c>
      <c r="L93" s="0" t="n">
        <v>0.1008997012</v>
      </c>
      <c r="M93" s="0" t="n">
        <v>0.1099562523</v>
      </c>
      <c r="N93" s="0" t="n">
        <v>0.1185828709</v>
      </c>
      <c r="O93" s="0" t="n">
        <v>0.126624561</v>
      </c>
      <c r="P93" s="0" t="n">
        <v>0.1339253657</v>
      </c>
      <c r="Q93" s="0" t="n">
        <v>0.1403301738</v>
      </c>
      <c r="R93" s="0" t="n">
        <v>0.145686427</v>
      </c>
      <c r="S93" s="0" t="n">
        <v>0.1498457176</v>
      </c>
      <c r="T93" s="0" t="n">
        <v>0.1526652798</v>
      </c>
      <c r="U93" s="0" t="n">
        <v>0.1540094092</v>
      </c>
      <c r="V93" s="0" t="n">
        <v>0.1540094092</v>
      </c>
      <c r="W93" s="0" t="n">
        <v>0.1540094092</v>
      </c>
      <c r="X93" s="0" t="n">
        <v>0.1540094092</v>
      </c>
      <c r="Y93" s="0" t="n">
        <v>0.1540094092</v>
      </c>
      <c r="Z93" s="0" t="n">
        <v>0.1540094092</v>
      </c>
      <c r="AA93" s="0" t="n">
        <v>0.1540094092</v>
      </c>
      <c r="AB93" s="0" t="n">
        <v>0.1540094092</v>
      </c>
      <c r="AC93" s="0" t="n">
        <v>0.1540094092</v>
      </c>
      <c r="AD93" s="0" t="n">
        <v>0.1540094092</v>
      </c>
      <c r="AE93" s="0" t="n">
        <v>0.1540094092</v>
      </c>
      <c r="AF93" s="0" t="n">
        <v>0.1471387904</v>
      </c>
      <c r="AG93" s="0" t="n">
        <v>0.1402127434</v>
      </c>
      <c r="AH93" s="0" t="n">
        <v>0.1332383331</v>
      </c>
      <c r="AI93" s="0" t="n">
        <v>0.1262228605</v>
      </c>
      <c r="AJ93" s="0" t="n">
        <v>0.1191737846</v>
      </c>
      <c r="AK93" s="0" t="n">
        <v>0.1120986543</v>
      </c>
      <c r="AL93" s="0" t="n">
        <v>0.1050050476</v>
      </c>
      <c r="AM93" s="0" t="n">
        <v>0.0979005152</v>
      </c>
      <c r="AN93" s="0" t="n">
        <v>0.0907925286</v>
      </c>
      <c r="AO93" s="0" t="n">
        <v>0.0836884344</v>
      </c>
      <c r="AP93" s="0" t="n">
        <v>0.0765954138</v>
      </c>
      <c r="AQ93" s="0" t="n">
        <v>0.0695204493</v>
      </c>
      <c r="AR93" s="0" t="n">
        <v>0.0624703002</v>
      </c>
      <c r="AS93" s="0" t="n">
        <v>0.0554514863</v>
      </c>
      <c r="AT93" s="0" t="n">
        <v>0.0484702838</v>
      </c>
      <c r="AU93" s="0" t="n">
        <v>0.041532734</v>
      </c>
      <c r="AV93" s="0" t="n">
        <v>0.034644669</v>
      </c>
      <c r="AW93" s="0" t="n">
        <v>0.027811761</v>
      </c>
      <c r="AX93" s="0" t="n">
        <v>0.0210396006</v>
      </c>
      <c r="AY93" s="0" t="n">
        <v>0.0143338204</v>
      </c>
      <c r="AZ93" s="0" t="n">
        <v>0.0077002805</v>
      </c>
      <c r="BA93" s="0" t="n">
        <v>0.0011453486</v>
      </c>
      <c r="BB93" s="0" t="n">
        <v>-0.0029244966</v>
      </c>
      <c r="BC93" s="0" t="n">
        <v>-0.004601362</v>
      </c>
      <c r="BD93" s="0" t="n">
        <v>-0.0038513477</v>
      </c>
      <c r="BE93" s="0" t="n">
        <v>-0.0004106457</v>
      </c>
      <c r="BF93" s="0" t="n">
        <v>0.0061898051</v>
      </c>
      <c r="BG93" s="0" t="n">
        <v>0.0165650682</v>
      </c>
      <c r="BH93" s="0" t="n">
        <v>0.0314148145</v>
      </c>
      <c r="BI93" s="0" t="n">
        <v>0.0515217944</v>
      </c>
    </row>
    <row r="94" customFormat="false" ht="12.75" hidden="false" customHeight="false" outlineLevel="0" collapsed="false">
      <c r="A94" s="0" t="s">
        <v>417</v>
      </c>
      <c r="B94" s="0" t="s">
        <v>333</v>
      </c>
    </row>
    <row r="95" customFormat="false" ht="12.75" hidden="false" customHeight="false" outlineLevel="0" collapsed="false">
      <c r="A95" s="0" t="s">
        <v>265</v>
      </c>
      <c r="B95" s="0" t="s">
        <v>333</v>
      </c>
    </row>
    <row r="96" customFormat="false" ht="12.75" hidden="false" customHeight="false" outlineLevel="0" collapsed="false">
      <c r="A96" s="0" t="s">
        <v>266</v>
      </c>
      <c r="B96" s="0" t="s">
        <v>333</v>
      </c>
    </row>
    <row r="97" customFormat="false" ht="12.75" hidden="false" customHeight="false" outlineLevel="0" collapsed="false">
      <c r="A97" s="0" t="s">
        <v>418</v>
      </c>
      <c r="B97" s="0" t="s">
        <v>333</v>
      </c>
    </row>
    <row r="98" customFormat="false" ht="12.75" hidden="false" customHeight="false" outlineLevel="0" collapsed="false">
      <c r="A98" s="0" t="s">
        <v>419</v>
      </c>
    </row>
    <row r="99" customFormat="false" ht="12.75" hidden="false" customHeight="false" outlineLevel="0" collapsed="false">
      <c r="A99" s="0" t="s">
        <v>420</v>
      </c>
      <c r="B99" s="0" t="n">
        <v>0.83</v>
      </c>
      <c r="C99" s="0" t="n">
        <v>0.9513444393</v>
      </c>
      <c r="D99" s="0" t="n">
        <v>1.0763440419</v>
      </c>
      <c r="E99" s="0" t="n">
        <v>1.2045107959</v>
      </c>
      <c r="F99" s="0" t="n">
        <v>1.3352876903</v>
      </c>
      <c r="G99" s="0" t="n">
        <v>1.4680080781</v>
      </c>
      <c r="H99" s="0" t="n">
        <v>1.6018834209</v>
      </c>
      <c r="I99" s="0" t="n">
        <v>1.7360091542</v>
      </c>
      <c r="J99" s="0" t="n">
        <v>1.8693808075</v>
      </c>
      <c r="K99" s="0" t="n">
        <v>2.0009146132</v>
      </c>
      <c r="L99" s="0" t="n">
        <v>2.1294685999</v>
      </c>
      <c r="M99" s="0" t="n">
        <v>2.253861549</v>
      </c>
      <c r="N99" s="0" t="n">
        <v>2.3728882293</v>
      </c>
      <c r="O99" s="0" t="n">
        <v>2.4853300393</v>
      </c>
      <c r="P99" s="0" t="n">
        <v>2.5899606355</v>
      </c>
      <c r="Q99" s="0" t="n">
        <v>2.6855463601</v>
      </c>
      <c r="R99" s="0" t="n">
        <v>2.7708413422</v>
      </c>
      <c r="S99" s="0" t="n">
        <v>2.8445770704</v>
      </c>
      <c r="T99" s="0" t="n">
        <v>2.9054460381</v>
      </c>
      <c r="U99" s="0" t="n">
        <v>2.9496287827</v>
      </c>
      <c r="V99" s="0" t="n">
        <v>2.9767301985</v>
      </c>
      <c r="W99" s="0" t="n">
        <v>2.9902996065</v>
      </c>
      <c r="X99" s="0" t="n">
        <v>2.9932840163</v>
      </c>
      <c r="Y99" s="0" t="n">
        <v>2.9881177947</v>
      </c>
      <c r="Z99" s="0" t="n">
        <v>2.9768004892</v>
      </c>
      <c r="AA99" s="0" t="n">
        <v>2.9609641803</v>
      </c>
      <c r="AB99" s="0" t="n">
        <v>2.9419315959</v>
      </c>
      <c r="AC99" s="0" t="n">
        <v>2.920766093</v>
      </c>
      <c r="AD99" s="0" t="n">
        <v>2.8983144981</v>
      </c>
      <c r="AE99" s="0" t="n">
        <v>2.8752437003</v>
      </c>
      <c r="AF99" s="0" t="n">
        <v>2.8297103779</v>
      </c>
      <c r="AG99" s="0" t="n">
        <v>2.7658311604</v>
      </c>
      <c r="AH99" s="0" t="n">
        <v>2.6870736573</v>
      </c>
      <c r="AI99" s="0" t="n">
        <v>2.5963498947</v>
      </c>
      <c r="AJ99" s="0" t="n">
        <v>2.496097405</v>
      </c>
      <c r="AK99" s="0" t="n">
        <v>2.38834952</v>
      </c>
      <c r="AL99" s="0" t="n">
        <v>2.274796205</v>
      </c>
      <c r="AM99" s="0" t="n">
        <v>2.1568366017</v>
      </c>
      <c r="AN99" s="0" t="n">
        <v>2.0356243064</v>
      </c>
      <c r="AO99" s="0" t="n">
        <v>1.9121062937</v>
      </c>
      <c r="AP99" s="0" t="n">
        <v>1.7870562923</v>
      </c>
      <c r="AQ99" s="0" t="n">
        <v>1.661103334</v>
      </c>
      <c r="AR99" s="0" t="n">
        <v>1.5347561218</v>
      </c>
      <c r="AS99" s="0" t="n">
        <v>1.4084237975</v>
      </c>
      <c r="AT99" s="0" t="n">
        <v>1.2824336337</v>
      </c>
      <c r="AU99" s="0" t="n">
        <v>1.1570461346</v>
      </c>
      <c r="AV99" s="0" t="n">
        <v>1.0324679993</v>
      </c>
      <c r="AW99" s="0" t="n">
        <v>0.9088633891</v>
      </c>
      <c r="AX99" s="0" t="n">
        <v>0.7863639529</v>
      </c>
      <c r="AY99" s="0" t="n">
        <v>0.6650781099</v>
      </c>
      <c r="AZ99" s="0" t="n">
        <v>0.545100185</v>
      </c>
      <c r="BA99" s="0" t="n">
        <v>0.4265201706</v>
      </c>
      <c r="BB99" s="0" t="n">
        <v>0.3262299575</v>
      </c>
      <c r="BC99" s="0" t="n">
        <v>0.2565155854</v>
      </c>
      <c r="BD99" s="0" t="n">
        <v>0.2256886482</v>
      </c>
      <c r="BE99" s="0" t="n">
        <v>0.2395452867</v>
      </c>
      <c r="BF99" s="0" t="n">
        <v>0.3022588777</v>
      </c>
      <c r="BG99" s="0" t="n">
        <v>0.4165554892</v>
      </c>
      <c r="BH99" s="0" t="n">
        <v>0.5835052573</v>
      </c>
      <c r="BI99" s="0" t="n">
        <v>0.8024982345</v>
      </c>
    </row>
    <row r="100" customFormat="false" ht="12.75" hidden="false" customHeight="false" outlineLevel="0" collapsed="false">
      <c r="A100" s="0" t="s">
        <v>421</v>
      </c>
      <c r="B100" s="0" t="n">
        <v>2.1423630968</v>
      </c>
      <c r="C100" s="0" t="n">
        <v>2.3982363713</v>
      </c>
      <c r="D100" s="0" t="n">
        <v>2.603404285</v>
      </c>
      <c r="E100" s="0" t="n">
        <v>2.808481982</v>
      </c>
      <c r="F100" s="0" t="n">
        <v>3.0120804824</v>
      </c>
      <c r="G100" s="0" t="n">
        <v>3.2123007951</v>
      </c>
      <c r="H100" s="0" t="n">
        <v>3.4069668225</v>
      </c>
      <c r="I100" s="0" t="n">
        <v>3.5937933436</v>
      </c>
      <c r="J100" s="0" t="n">
        <v>3.77049908</v>
      </c>
      <c r="K100" s="0" t="n">
        <v>3.9348752648</v>
      </c>
      <c r="L100" s="0" t="n">
        <v>4.0848195631</v>
      </c>
      <c r="M100" s="0" t="n">
        <v>4.2183438957</v>
      </c>
      <c r="N100" s="0" t="n">
        <v>4.3335630397</v>
      </c>
      <c r="O100" s="0" t="n">
        <v>4.4286690976</v>
      </c>
      <c r="P100" s="0" t="n">
        <v>4.5018952106</v>
      </c>
      <c r="Q100" s="0" t="n">
        <v>4.551470337</v>
      </c>
      <c r="R100" s="0" t="n">
        <v>4.5755654581</v>
      </c>
      <c r="S100" s="0" t="n">
        <v>4.5722302665</v>
      </c>
      <c r="T100" s="0" t="n">
        <v>4.5393180846</v>
      </c>
      <c r="U100" s="0" t="n">
        <v>4.4493955753</v>
      </c>
      <c r="V100" s="0" t="n">
        <v>4.3320936377</v>
      </c>
      <c r="W100" s="0" t="n">
        <v>4.227146107</v>
      </c>
      <c r="X100" s="0" t="n">
        <v>4.1334071378</v>
      </c>
      <c r="Y100" s="0" t="n">
        <v>4.0497949056</v>
      </c>
      <c r="Z100" s="0" t="n">
        <v>3.9752976533</v>
      </c>
      <c r="AA100" s="0" t="n">
        <v>3.9089769863</v>
      </c>
      <c r="AB100" s="0" t="n">
        <v>3.8499688894</v>
      </c>
      <c r="AC100" s="0" t="n">
        <v>3.797482927</v>
      </c>
      <c r="AD100" s="0" t="n">
        <v>3.7508000526</v>
      </c>
      <c r="AE100" s="0" t="n">
        <v>3.7092694042</v>
      </c>
      <c r="AF100" s="0" t="n">
        <v>3.4441266814</v>
      </c>
      <c r="AG100" s="0" t="n">
        <v>3.1897225907</v>
      </c>
      <c r="AH100" s="0" t="n">
        <v>2.9452368025</v>
      </c>
      <c r="AI100" s="0" t="n">
        <v>2.7098846605</v>
      </c>
      <c r="AJ100" s="0" t="n">
        <v>2.4829235404</v>
      </c>
      <c r="AK100" s="0" t="n">
        <v>2.263657503</v>
      </c>
      <c r="AL100" s="0" t="n">
        <v>2.051440289</v>
      </c>
      <c r="AM100" s="0" t="n">
        <v>1.8456768182</v>
      </c>
      <c r="AN100" s="0" t="n">
        <v>1.645823413</v>
      </c>
      <c r="AO100" s="0" t="n">
        <v>1.4513870018</v>
      </c>
      <c r="AP100" s="0" t="n">
        <v>1.2619235616</v>
      </c>
      <c r="AQ100" s="0" t="n">
        <v>1.0770360577</v>
      </c>
      <c r="AR100" s="0" t="n">
        <v>0.8963721328</v>
      </c>
      <c r="AS100" s="0" t="n">
        <v>0.7196217983</v>
      </c>
      <c r="AT100" s="0" t="n">
        <v>0.5465153943</v>
      </c>
      <c r="AU100" s="0" t="n">
        <v>0.3768221288</v>
      </c>
      <c r="AV100" s="0" t="n">
        <v>0.2103495791</v>
      </c>
      <c r="AW100" s="0" t="n">
        <v>0.0469446767</v>
      </c>
      <c r="AX100" s="0" t="n">
        <v>-0.1135030825</v>
      </c>
      <c r="AY100" s="0" t="n">
        <v>-0.271055099</v>
      </c>
      <c r="AZ100" s="0" t="n">
        <v>-0.4257121179</v>
      </c>
      <c r="BA100" s="0" t="n">
        <v>-0.5773950044</v>
      </c>
      <c r="BB100" s="0" t="n">
        <v>-0.5545385276</v>
      </c>
      <c r="BC100" s="0" t="n">
        <v>-0.3805290121</v>
      </c>
      <c r="BD100" s="0" t="n">
        <v>-0.078787394</v>
      </c>
      <c r="BE100" s="0" t="n">
        <v>0.3365695391</v>
      </c>
      <c r="BF100" s="0" t="n">
        <v>0.8570000962</v>
      </c>
      <c r="BG100" s="0" t="n">
        <v>1.4734732097</v>
      </c>
      <c r="BH100" s="0" t="n">
        <v>2.1727984463</v>
      </c>
      <c r="BI100" s="0" t="n">
        <v>2.9392199933</v>
      </c>
    </row>
    <row r="101" customFormat="false" ht="12.75" hidden="false" customHeight="false" outlineLevel="0" collapsed="false">
      <c r="A101" s="0" t="s">
        <v>422</v>
      </c>
      <c r="B101" s="0" t="n">
        <v>0.0068</v>
      </c>
      <c r="C101" s="0" t="n">
        <v>0.02738</v>
      </c>
      <c r="D101" s="0" t="n">
        <v>0.050479111</v>
      </c>
      <c r="E101" s="0" t="n">
        <v>0.0761257343</v>
      </c>
      <c r="F101" s="0" t="n">
        <v>0.1043353608</v>
      </c>
      <c r="G101" s="0" t="n">
        <v>0.135109169</v>
      </c>
      <c r="H101" s="0" t="n">
        <v>0.1684316418</v>
      </c>
      <c r="I101" s="0" t="n">
        <v>0.2042679362</v>
      </c>
      <c r="J101" s="0" t="n">
        <v>0.2425614667</v>
      </c>
      <c r="K101" s="0" t="n">
        <v>0.2832319502</v>
      </c>
      <c r="L101" s="0" t="n">
        <v>0.3261740168</v>
      </c>
      <c r="M101" s="0" t="n">
        <v>0.3712563814</v>
      </c>
      <c r="N101" s="0" t="n">
        <v>0.4183215106</v>
      </c>
      <c r="O101" s="0" t="n">
        <v>0.4671856785</v>
      </c>
      <c r="P101" s="0" t="n">
        <v>0.5176392875</v>
      </c>
      <c r="Q101" s="0" t="n">
        <v>0.5694473212</v>
      </c>
      <c r="R101" s="0" t="n">
        <v>0.6223497972</v>
      </c>
      <c r="S101" s="0" t="n">
        <v>0.6760620858</v>
      </c>
      <c r="T101" s="0" t="n">
        <v>0.7302749604</v>
      </c>
      <c r="U101" s="0" t="n">
        <v>0.7846542374</v>
      </c>
      <c r="V101" s="0" t="n">
        <v>0.838778601</v>
      </c>
      <c r="W101" s="0" t="n">
        <v>0.892227391</v>
      </c>
      <c r="X101" s="0" t="n">
        <v>0.9446791963</v>
      </c>
      <c r="Y101" s="0" t="n">
        <v>0.9958943168</v>
      </c>
      <c r="Z101" s="0" t="n">
        <v>1.0456999038</v>
      </c>
      <c r="AA101" s="0" t="n">
        <v>1.0939774184</v>
      </c>
      <c r="AB101" s="0" t="n">
        <v>1.1406520875</v>
      </c>
      <c r="AC101" s="0" t="n">
        <v>1.1856840752</v>
      </c>
      <c r="AD101" s="0" t="n">
        <v>1.2290611256</v>
      </c>
      <c r="AE101" s="0" t="n">
        <v>1.2707924599</v>
      </c>
      <c r="AF101" s="0" t="n">
        <v>1.310903741</v>
      </c>
      <c r="AG101" s="0" t="n">
        <v>1.3488739069</v>
      </c>
      <c r="AH101" s="0" t="n">
        <v>1.3842978382</v>
      </c>
      <c r="AI101" s="0" t="n">
        <v>1.4168672337</v>
      </c>
      <c r="AJ101" s="0" t="n">
        <v>1.4463543002</v>
      </c>
      <c r="AK101" s="0" t="n">
        <v>1.4725978778</v>
      </c>
      <c r="AL101" s="0" t="n">
        <v>1.4954916689</v>
      </c>
      <c r="AM101" s="0" t="n">
        <v>1.5149742823</v>
      </c>
      <c r="AN101" s="0" t="n">
        <v>1.5310208403</v>
      </c>
      <c r="AO101" s="0" t="n">
        <v>1.5436359269</v>
      </c>
      <c r="AP101" s="0" t="n">
        <v>1.5528476861</v>
      </c>
      <c r="AQ101" s="0" t="n">
        <v>1.5587029013</v>
      </c>
      <c r="AR101" s="0" t="n">
        <v>1.5612629121</v>
      </c>
      <c r="AS101" s="0" t="n">
        <v>1.5606002423</v>
      </c>
      <c r="AT101" s="0" t="n">
        <v>1.5567958312</v>
      </c>
      <c r="AU101" s="0" t="n">
        <v>1.5499367763</v>
      </c>
      <c r="AV101" s="0" t="n">
        <v>1.5401145102</v>
      </c>
      <c r="AW101" s="0" t="n">
        <v>1.5274233474</v>
      </c>
      <c r="AX101" s="0" t="n">
        <v>1.5119593485</v>
      </c>
      <c r="AY101" s="0" t="n">
        <v>1.4938194636</v>
      </c>
      <c r="AZ101" s="0" t="n">
        <v>1.4731009297</v>
      </c>
      <c r="BA101" s="0" t="n">
        <v>1.4499009111</v>
      </c>
      <c r="BB101" s="0" t="n">
        <v>1.4243163926</v>
      </c>
      <c r="BC101" s="0" t="n">
        <v>1.3968642317</v>
      </c>
      <c r="BD101" s="0" t="n">
        <v>1.3683555156</v>
      </c>
      <c r="BE101" s="0" t="n">
        <v>1.3397888439</v>
      </c>
      <c r="BF101" s="0" t="n">
        <v>1.312282755</v>
      </c>
      <c r="BG101" s="0" t="n">
        <v>1.287032158</v>
      </c>
      <c r="BH101" s="0" t="n">
        <v>1.2652702413</v>
      </c>
      <c r="BI101" s="0" t="n">
        <v>1.2482261167</v>
      </c>
    </row>
    <row r="102" customFormat="false" ht="12.75" hidden="false" customHeight="false" outlineLevel="0" collapsed="false">
      <c r="A102" s="0" t="s">
        <v>423</v>
      </c>
    </row>
    <row r="103" customFormat="false" ht="12.75" hidden="false" customHeight="false" outlineLevel="0" collapsed="false">
      <c r="A103" s="0" t="s">
        <v>424</v>
      </c>
    </row>
    <row r="104" customFormat="false" ht="12.75" hidden="false" customHeight="false" outlineLevel="0" collapsed="false">
      <c r="A104" s="0" t="s">
        <v>425</v>
      </c>
      <c r="B104" s="0" t="n">
        <v>63.5819868191</v>
      </c>
      <c r="C104" s="0" t="n">
        <v>75.7357858683</v>
      </c>
      <c r="D104" s="0" t="n">
        <v>89.3909338575</v>
      </c>
      <c r="E104" s="0" t="n">
        <v>104.5928131514</v>
      </c>
      <c r="F104" s="0" t="n">
        <v>121.3623607432</v>
      </c>
      <c r="G104" s="0" t="n">
        <v>139.7181796879</v>
      </c>
      <c r="H104" s="0" t="n">
        <v>159.6769021891</v>
      </c>
      <c r="I104" s="0" t="n">
        <v>181.2533231756</v>
      </c>
      <c r="J104" s="0" t="n">
        <v>204.4603763965</v>
      </c>
      <c r="K104" s="0" t="n">
        <v>229.3089897986</v>
      </c>
      <c r="L104" s="0" t="n">
        <v>255.8078261622</v>
      </c>
      <c r="M104" s="0" t="n">
        <v>283.9628810556</v>
      </c>
      <c r="N104" s="0" t="n">
        <v>313.7768671001</v>
      </c>
      <c r="O104" s="0" t="n">
        <v>345.2482494169</v>
      </c>
      <c r="P104" s="0" t="n">
        <v>378.3696939603</v>
      </c>
      <c r="Q104" s="0" t="n">
        <v>413.125519858</v>
      </c>
      <c r="R104" s="0" t="n">
        <v>449.4874589554</v>
      </c>
      <c r="S104" s="0" t="n">
        <v>487.4075344897</v>
      </c>
      <c r="T104" s="0" t="n">
        <v>526.8060176277</v>
      </c>
      <c r="U104" s="0" t="n">
        <v>567.550899116</v>
      </c>
      <c r="V104" s="0" t="n">
        <v>609.5773716769</v>
      </c>
      <c r="W104" s="0" t="n">
        <v>653.4302337373</v>
      </c>
      <c r="X104" s="0" t="n">
        <v>699.0376273834</v>
      </c>
      <c r="Y104" s="0" t="n">
        <v>746.340869558</v>
      </c>
      <c r="Z104" s="0" t="n">
        <v>795.2940768378</v>
      </c>
      <c r="AA104" s="0" t="n">
        <v>845.8671792176</v>
      </c>
      <c r="AB104" s="0" t="n">
        <v>898.0532187679</v>
      </c>
      <c r="AC104" s="0" t="n">
        <v>951.8816328443</v>
      </c>
      <c r="AD104" s="0" t="n">
        <v>1007.4402958091</v>
      </c>
      <c r="AE104" s="0" t="n">
        <v>1064.910425994</v>
      </c>
      <c r="AF104" s="0" t="n">
        <v>1120.9468367993</v>
      </c>
      <c r="AG104" s="0" t="n">
        <v>1178.4080718485</v>
      </c>
      <c r="AH104" s="0" t="n">
        <v>1237.2017392051</v>
      </c>
      <c r="AI104" s="0" t="n">
        <v>1297.2341299239</v>
      </c>
      <c r="AJ104" s="0" t="n">
        <v>1358.4100229807</v>
      </c>
      <c r="AK104" s="0" t="n">
        <v>1420.6331048744</v>
      </c>
      <c r="AL104" s="0" t="n">
        <v>1483.8066448321</v>
      </c>
      <c r="AM104" s="0" t="n">
        <v>1547.8341914497</v>
      </c>
      <c r="AN104" s="0" t="n">
        <v>1612.6201322955</v>
      </c>
      <c r="AO104" s="0" t="n">
        <v>1678.069999934</v>
      </c>
      <c r="AP104" s="0" t="n">
        <v>1744.0904172253</v>
      </c>
      <c r="AQ104" s="0" t="n">
        <v>1810.5885556157</v>
      </c>
      <c r="AR104" s="0" t="n">
        <v>1877.4709278207</v>
      </c>
      <c r="AS104" s="0" t="n">
        <v>1944.6412482517</v>
      </c>
      <c r="AT104" s="0" t="n">
        <v>2011.9969467272</v>
      </c>
      <c r="AU104" s="0" t="n">
        <v>2079.423691</v>
      </c>
      <c r="AV104" s="0" t="n">
        <v>2146.7869193666</v>
      </c>
      <c r="AW104" s="0" t="n">
        <v>2213.9188119134</v>
      </c>
      <c r="AX104" s="0" t="n">
        <v>2280.5982102431</v>
      </c>
      <c r="AY104" s="0" t="n">
        <v>2346.5195057917</v>
      </c>
      <c r="AZ104" s="0" t="n">
        <v>2411.2438515647</v>
      </c>
      <c r="BA104" s="0" t="n">
        <v>2456.5790689442</v>
      </c>
      <c r="BB104" s="0" t="n">
        <v>2506.6967981902</v>
      </c>
      <c r="BC104" s="0" t="n">
        <v>2560.1221201351</v>
      </c>
      <c r="BD104" s="0" t="n">
        <v>2615.7688102707</v>
      </c>
      <c r="BE104" s="0" t="n">
        <v>2672.8478088924</v>
      </c>
      <c r="BF104" s="0" t="n">
        <v>2730.7793140276</v>
      </c>
      <c r="BG104" s="0" t="n">
        <v>2789.1206643572</v>
      </c>
      <c r="BH104" s="0" t="n">
        <v>2847.5119414975</v>
      </c>
      <c r="BI104" s="0" t="n">
        <v>2905.6391173099</v>
      </c>
    </row>
    <row r="105" customFormat="false" ht="12.75" hidden="false" customHeight="false" outlineLevel="0" collapsed="false">
      <c r="A105" s="0" t="s">
        <v>426</v>
      </c>
      <c r="B105" s="0" t="n">
        <v>0.001839363</v>
      </c>
      <c r="C105" s="0" t="n">
        <v>0.0024165002</v>
      </c>
      <c r="D105" s="0" t="n">
        <v>0.003093239</v>
      </c>
      <c r="E105" s="0" t="n">
        <v>0.0038737595</v>
      </c>
      <c r="F105" s="0" t="n">
        <v>0.0047605919</v>
      </c>
      <c r="G105" s="0" t="n">
        <v>0.0057539774</v>
      </c>
      <c r="H105" s="0" t="n">
        <v>0.0068513014</v>
      </c>
      <c r="I105" s="0" t="n">
        <v>0.0080466532</v>
      </c>
      <c r="J105" s="0" t="n">
        <v>0.0093305409</v>
      </c>
      <c r="K105" s="0" t="n">
        <v>0.0106897703</v>
      </c>
      <c r="L105" s="0" t="n">
        <v>0.0121074795</v>
      </c>
      <c r="M105" s="0" t="n">
        <v>0.0135633113</v>
      </c>
      <c r="N105" s="0" t="n">
        <v>0.0150336981</v>
      </c>
      <c r="O105" s="0" t="n">
        <v>0.0164922306</v>
      </c>
      <c r="P105" s="0" t="n">
        <v>0.0179100826</v>
      </c>
      <c r="Q105" s="0" t="n">
        <v>0.0192564652</v>
      </c>
      <c r="R105" s="0" t="n">
        <v>0.0204990899</v>
      </c>
      <c r="S105" s="0" t="n">
        <v>0.021604622</v>
      </c>
      <c r="T105" s="0" t="n">
        <v>0.0225391165</v>
      </c>
      <c r="U105" s="0" t="n">
        <v>0.0232298276</v>
      </c>
      <c r="V105" s="0" t="n">
        <v>0.0236586635</v>
      </c>
      <c r="W105" s="0" t="n">
        <v>0.0238748509</v>
      </c>
      <c r="X105" s="0" t="n">
        <v>0.0239225304</v>
      </c>
      <c r="Y105" s="0" t="n">
        <v>0.023840024</v>
      </c>
      <c r="Z105" s="0" t="n">
        <v>0.0236597809</v>
      </c>
      <c r="AA105" s="0" t="n">
        <v>0.0234087147</v>
      </c>
      <c r="AB105" s="0" t="n">
        <v>0.0231087472</v>
      </c>
      <c r="AC105" s="0" t="n">
        <v>0.0227774351</v>
      </c>
      <c r="AD105" s="0" t="n">
        <v>0.0224286059</v>
      </c>
      <c r="AE105" s="0" t="n">
        <v>0.0220729603</v>
      </c>
      <c r="AF105" s="0" t="n">
        <v>0.0213793864</v>
      </c>
      <c r="AG105" s="0" t="n">
        <v>0.0204250248</v>
      </c>
      <c r="AH105" s="0" t="n">
        <v>0.0192783741</v>
      </c>
      <c r="AI105" s="0" t="n">
        <v>0.0179985575</v>
      </c>
      <c r="AJ105" s="0" t="n">
        <v>0.016635441</v>
      </c>
      <c r="AK105" s="0" t="n">
        <v>0.0152302499</v>
      </c>
      <c r="AL105" s="0" t="n">
        <v>0.0138164431</v>
      </c>
      <c r="AM105" s="0" t="n">
        <v>0.0124206908</v>
      </c>
      <c r="AN105" s="0" t="n">
        <v>0.0110638561</v>
      </c>
      <c r="AO105" s="0" t="n">
        <v>0.0097619218</v>
      </c>
      <c r="AP105" s="0" t="n">
        <v>0.0085268324</v>
      </c>
      <c r="AQ105" s="0" t="n">
        <v>0.0073672356</v>
      </c>
      <c r="AR105" s="0" t="n">
        <v>0.0062891219</v>
      </c>
      <c r="AS105" s="0" t="n">
        <v>0.0052963658</v>
      </c>
      <c r="AT105" s="0" t="n">
        <v>0.0043911782</v>
      </c>
      <c r="AU105" s="0" t="n">
        <v>0.0035744779</v>
      </c>
      <c r="AV105" s="0" t="n">
        <v>0.0028461938</v>
      </c>
      <c r="AW105" s="0" t="n">
        <v>0.0022055072</v>
      </c>
      <c r="AX105" s="0" t="n">
        <v>0.0016510433</v>
      </c>
      <c r="AY105" s="0" t="n">
        <v>0.0011810181</v>
      </c>
      <c r="AZ105" s="0" t="n">
        <v>0.0007933483</v>
      </c>
      <c r="BA105" s="0" t="n">
        <v>0.0004857249</v>
      </c>
      <c r="BB105" s="0" t="n">
        <v>0.0002841574</v>
      </c>
      <c r="BC105" s="0" t="n">
        <v>0.0001756867</v>
      </c>
      <c r="BD105" s="0" t="n">
        <v>0.0001359974</v>
      </c>
      <c r="BE105" s="0" t="n">
        <v>0.0001532098</v>
      </c>
      <c r="BF105" s="0" t="n">
        <v>0.0002439323</v>
      </c>
      <c r="BG105" s="0" t="n">
        <v>0.0004632943</v>
      </c>
      <c r="BH105" s="0" t="n">
        <v>0.0009090773</v>
      </c>
      <c r="BI105" s="0" t="n">
        <v>0.0017194891</v>
      </c>
    </row>
    <row r="106" customFormat="false" ht="12.75" hidden="false" customHeight="false" outlineLevel="0" collapsed="false">
      <c r="A106" s="0" t="s">
        <v>427</v>
      </c>
      <c r="B106" s="0" t="n">
        <v>0.116950354</v>
      </c>
      <c r="C106" s="0" t="n">
        <v>0.1830155392</v>
      </c>
      <c r="D106" s="0" t="n">
        <v>0.276507527</v>
      </c>
      <c r="E106" s="0" t="n">
        <v>0.4051674043</v>
      </c>
      <c r="F106" s="0" t="n">
        <v>0.5777566698</v>
      </c>
      <c r="G106" s="0" t="n">
        <v>0.803935249</v>
      </c>
      <c r="H106" s="0" t="n">
        <v>1.0939945866</v>
      </c>
      <c r="I106" s="0" t="n">
        <v>1.4584826297</v>
      </c>
      <c r="J106" s="0" t="n">
        <v>1.9077259025</v>
      </c>
      <c r="K106" s="0" t="n">
        <v>2.4512604292</v>
      </c>
      <c r="L106" s="0" t="n">
        <v>3.097188012</v>
      </c>
      <c r="M106" s="0" t="n">
        <v>3.8514769605</v>
      </c>
      <c r="N106" s="0" t="n">
        <v>4.7172266986</v>
      </c>
      <c r="O106" s="0" t="n">
        <v>5.6939137539</v>
      </c>
      <c r="P106" s="0" t="n">
        <v>6.7766324609</v>
      </c>
      <c r="Q106" s="0" t="n">
        <v>7.9553371976</v>
      </c>
      <c r="R106" s="0" t="n">
        <v>9.21408381</v>
      </c>
      <c r="S106" s="0" t="n">
        <v>10.5302555203</v>
      </c>
      <c r="T106" s="0" t="n">
        <v>11.8737422232</v>
      </c>
      <c r="U106" s="0" t="n">
        <v>13.1841095301</v>
      </c>
      <c r="V106" s="0" t="n">
        <v>14.4217859385</v>
      </c>
      <c r="W106" s="0" t="n">
        <v>15.6005494285</v>
      </c>
      <c r="X106" s="0" t="n">
        <v>16.7227488704</v>
      </c>
      <c r="Y106" s="0" t="n">
        <v>17.7927842719</v>
      </c>
      <c r="Z106" s="0" t="n">
        <v>18.8164835905</v>
      </c>
      <c r="AA106" s="0" t="n">
        <v>19.8006634731</v>
      </c>
      <c r="AB106" s="0" t="n">
        <v>20.7528848457</v>
      </c>
      <c r="AC106" s="0" t="n">
        <v>21.6814221173</v>
      </c>
      <c r="AD106" s="0" t="n">
        <v>22.5954813652</v>
      </c>
      <c r="AE106" s="0" t="n">
        <v>23.5057255748</v>
      </c>
      <c r="AF106" s="0" t="n">
        <v>23.9651555549</v>
      </c>
      <c r="AG106" s="0" t="n">
        <v>24.0690140455</v>
      </c>
      <c r="AH106" s="0" t="n">
        <v>23.8512379926</v>
      </c>
      <c r="AI106" s="0" t="n">
        <v>23.3483430922</v>
      </c>
      <c r="AJ106" s="0" t="n">
        <v>22.5977498196</v>
      </c>
      <c r="AK106" s="0" t="n">
        <v>21.6365971425</v>
      </c>
      <c r="AL106" s="0" t="n">
        <v>20.5009300169</v>
      </c>
      <c r="AM106" s="0" t="n">
        <v>19.2251699282</v>
      </c>
      <c r="AN106" s="0" t="n">
        <v>17.8417970321</v>
      </c>
      <c r="AO106" s="0" t="n">
        <v>16.381188077</v>
      </c>
      <c r="AP106" s="0" t="n">
        <v>14.8715667001</v>
      </c>
      <c r="AQ106" s="0" t="n">
        <v>13.3390325437</v>
      </c>
      <c r="AR106" s="0" t="n">
        <v>11.8076434606</v>
      </c>
      <c r="AS106" s="0" t="n">
        <v>10.2995313506</v>
      </c>
      <c r="AT106" s="0" t="n">
        <v>8.8350371031</v>
      </c>
      <c r="AU106" s="0" t="n">
        <v>7.4328539714</v>
      </c>
      <c r="AV106" s="0" t="n">
        <v>6.1101715184</v>
      </c>
      <c r="AW106" s="0" t="n">
        <v>4.8828138847</v>
      </c>
      <c r="AX106" s="0" t="n">
        <v>3.7653663293</v>
      </c>
      <c r="AY106" s="0" t="n">
        <v>2.7712821078</v>
      </c>
      <c r="AZ106" s="0" t="n">
        <v>1.9129563194</v>
      </c>
      <c r="BA106" s="0" t="n">
        <v>1.1932217389</v>
      </c>
      <c r="BB106" s="0" t="n">
        <v>0.7122963954</v>
      </c>
      <c r="BC106" s="0" t="n">
        <v>0.4497792934</v>
      </c>
      <c r="BD106" s="0" t="n">
        <v>0.355737828</v>
      </c>
      <c r="BE106" s="0" t="n">
        <v>0.4095064556</v>
      </c>
      <c r="BF106" s="0" t="n">
        <v>0.6661254041</v>
      </c>
      <c r="BG106" s="0" t="n">
        <v>1.2921837889</v>
      </c>
      <c r="BH106" s="0" t="n">
        <v>2.5886084357</v>
      </c>
      <c r="BI106" s="0" t="n">
        <v>4.9962148539</v>
      </c>
    </row>
    <row r="107" customFormat="false" ht="12.75" hidden="false" customHeight="false" outlineLevel="0" collapsed="false">
      <c r="A107" s="0" t="s">
        <v>428</v>
      </c>
      <c r="B107" s="0" t="n">
        <v>63.4650364651</v>
      </c>
      <c r="C107" s="0" t="n">
        <v>75.5527703291</v>
      </c>
      <c r="D107" s="0" t="n">
        <v>89.1144263305</v>
      </c>
      <c r="E107" s="0" t="n">
        <v>104.1876457471</v>
      </c>
      <c r="F107" s="0" t="n">
        <v>120.7846040734</v>
      </c>
      <c r="G107" s="0" t="n">
        <v>138.9142444388</v>
      </c>
      <c r="H107" s="0" t="n">
        <v>158.5829076025</v>
      </c>
      <c r="I107" s="0" t="n">
        <v>179.7948405459</v>
      </c>
      <c r="J107" s="0" t="n">
        <v>202.5526504939</v>
      </c>
      <c r="K107" s="0" t="n">
        <v>226.8577293695</v>
      </c>
      <c r="L107" s="0" t="n">
        <v>252.7106381502</v>
      </c>
      <c r="M107" s="0" t="n">
        <v>280.111404095</v>
      </c>
      <c r="N107" s="0" t="n">
        <v>309.0596404015</v>
      </c>
      <c r="O107" s="0" t="n">
        <v>339.5543356629</v>
      </c>
      <c r="P107" s="0" t="n">
        <v>371.5930614995</v>
      </c>
      <c r="Q107" s="0" t="n">
        <v>405.1701826604</v>
      </c>
      <c r="R107" s="0" t="n">
        <v>440.2733751453</v>
      </c>
      <c r="S107" s="0" t="n">
        <v>476.8772789695</v>
      </c>
      <c r="T107" s="0" t="n">
        <v>514.9322754045</v>
      </c>
      <c r="U107" s="0" t="n">
        <v>554.3667895859</v>
      </c>
      <c r="V107" s="0" t="n">
        <v>595.1555857384</v>
      </c>
      <c r="W107" s="0" t="n">
        <v>637.8296843089</v>
      </c>
      <c r="X107" s="0" t="n">
        <v>682.314878513</v>
      </c>
      <c r="Y107" s="0" t="n">
        <v>728.5480852861</v>
      </c>
      <c r="Z107" s="0" t="n">
        <v>776.4775932473</v>
      </c>
      <c r="AA107" s="0" t="n">
        <v>826.0665157445</v>
      </c>
      <c r="AB107" s="0" t="n">
        <v>877.3003339223</v>
      </c>
      <c r="AC107" s="0" t="n">
        <v>930.200210727</v>
      </c>
      <c r="AD107" s="0" t="n">
        <v>984.8448144439</v>
      </c>
      <c r="AE107" s="0" t="n">
        <v>1041.4047004192</v>
      </c>
      <c r="AF107" s="0" t="n">
        <v>1096.9816812444</v>
      </c>
      <c r="AG107" s="0" t="n">
        <v>1154.339057803</v>
      </c>
      <c r="AH107" s="0" t="n">
        <v>1213.3505012126</v>
      </c>
      <c r="AI107" s="0" t="n">
        <v>1273.8857868317</v>
      </c>
      <c r="AJ107" s="0" t="n">
        <v>1335.8122731611</v>
      </c>
      <c r="AK107" s="0" t="n">
        <v>1398.9965077319</v>
      </c>
      <c r="AL107" s="0" t="n">
        <v>1463.3057148152</v>
      </c>
      <c r="AM107" s="0" t="n">
        <v>1528.6090215215</v>
      </c>
      <c r="AN107" s="0" t="n">
        <v>1594.7783352634</v>
      </c>
      <c r="AO107" s="0" t="n">
        <v>1661.688811857</v>
      </c>
      <c r="AP107" s="0" t="n">
        <v>1729.2188505252</v>
      </c>
      <c r="AQ107" s="0" t="n">
        <v>1797.249523072</v>
      </c>
      <c r="AR107" s="0" t="n">
        <v>1865.6632843602</v>
      </c>
      <c r="AS107" s="0" t="n">
        <v>1934.3417169011</v>
      </c>
      <c r="AT107" s="0" t="n">
        <v>2003.1619096241</v>
      </c>
      <c r="AU107" s="0" t="n">
        <v>2071.9908370285</v>
      </c>
      <c r="AV107" s="0" t="n">
        <v>2140.6767478482</v>
      </c>
      <c r="AW107" s="0" t="n">
        <v>2209.0359980287</v>
      </c>
      <c r="AX107" s="0" t="n">
        <v>2276.8328439138</v>
      </c>
      <c r="AY107" s="0" t="n">
        <v>2343.7482236839</v>
      </c>
      <c r="AZ107" s="0" t="n">
        <v>2409.3308952453</v>
      </c>
      <c r="BA107" s="0" t="n">
        <v>2455.3858472054</v>
      </c>
      <c r="BB107" s="0" t="n">
        <v>2505.9845017947</v>
      </c>
      <c r="BC107" s="0" t="n">
        <v>2559.6723408417</v>
      </c>
      <c r="BD107" s="0" t="n">
        <v>2615.4130724428</v>
      </c>
      <c r="BE107" s="0" t="n">
        <v>2672.4383024368</v>
      </c>
      <c r="BF107" s="0" t="n">
        <v>2730.1131886235</v>
      </c>
      <c r="BG107" s="0" t="n">
        <v>2787.8284805683</v>
      </c>
      <c r="BH107" s="0" t="n">
        <v>2844.9233330618</v>
      </c>
      <c r="BI107" s="0" t="n">
        <v>2900.642902456</v>
      </c>
    </row>
    <row r="108" customFormat="false" ht="12.75" hidden="false" customHeight="false" outlineLevel="0" collapsed="false">
      <c r="A108" s="0" t="s">
        <v>429</v>
      </c>
      <c r="B108" s="0" t="n">
        <v>0</v>
      </c>
      <c r="C108" s="0" t="n">
        <v>0</v>
      </c>
      <c r="D108" s="0" t="n">
        <v>0</v>
      </c>
      <c r="E108" s="0" t="n">
        <v>0</v>
      </c>
      <c r="F108" s="0" t="n">
        <v>0</v>
      </c>
      <c r="G108" s="0" t="n">
        <v>0</v>
      </c>
      <c r="H108" s="0" t="n">
        <v>0</v>
      </c>
      <c r="I108" s="0" t="n">
        <v>0</v>
      </c>
      <c r="J108" s="0" t="n">
        <v>0</v>
      </c>
      <c r="K108" s="0" t="n">
        <v>0</v>
      </c>
      <c r="L108" s="0" t="n">
        <v>0</v>
      </c>
      <c r="M108" s="0" t="n">
        <v>0</v>
      </c>
      <c r="N108" s="0" t="n">
        <v>0</v>
      </c>
      <c r="O108" s="0" t="n">
        <v>0</v>
      </c>
      <c r="P108" s="0" t="n">
        <v>0</v>
      </c>
      <c r="Q108" s="0" t="n">
        <v>0</v>
      </c>
      <c r="R108" s="0" t="n">
        <v>0</v>
      </c>
      <c r="S108" s="0" t="n">
        <v>0</v>
      </c>
      <c r="T108" s="0" t="n">
        <v>0</v>
      </c>
      <c r="U108" s="0" t="n">
        <v>0</v>
      </c>
      <c r="V108" s="0" t="n">
        <v>0</v>
      </c>
      <c r="W108" s="0" t="n">
        <v>0</v>
      </c>
      <c r="X108" s="0" t="n">
        <v>0</v>
      </c>
      <c r="Y108" s="0" t="n">
        <v>0</v>
      </c>
      <c r="Z108" s="0" t="n">
        <v>0</v>
      </c>
      <c r="AA108" s="0" t="n">
        <v>0</v>
      </c>
      <c r="AB108" s="0" t="n">
        <v>0</v>
      </c>
      <c r="AC108" s="0" t="n">
        <v>0</v>
      </c>
      <c r="AD108" s="0" t="n">
        <v>0</v>
      </c>
      <c r="AE108" s="0" t="n">
        <v>0</v>
      </c>
      <c r="AF108" s="0" t="n">
        <v>0</v>
      </c>
      <c r="AG108" s="0" t="n">
        <v>0</v>
      </c>
      <c r="AH108" s="0" t="n">
        <v>0</v>
      </c>
      <c r="AI108" s="0" t="n">
        <v>0</v>
      </c>
      <c r="AJ108" s="0" t="n">
        <v>0</v>
      </c>
      <c r="AK108" s="0" t="n">
        <v>0</v>
      </c>
      <c r="AL108" s="0" t="n">
        <v>0</v>
      </c>
      <c r="AM108" s="0" t="n">
        <v>0</v>
      </c>
      <c r="AN108" s="0" t="n">
        <v>0</v>
      </c>
      <c r="AO108" s="0" t="n">
        <v>0</v>
      </c>
      <c r="AP108" s="0" t="n">
        <v>0</v>
      </c>
      <c r="AQ108" s="0" t="n">
        <v>0</v>
      </c>
      <c r="AR108" s="0" t="n">
        <v>0</v>
      </c>
      <c r="AS108" s="0" t="n">
        <v>0</v>
      </c>
      <c r="AT108" s="0" t="n">
        <v>0</v>
      </c>
      <c r="AU108" s="0" t="n">
        <v>0</v>
      </c>
      <c r="AV108" s="0" t="n">
        <v>0</v>
      </c>
      <c r="AW108" s="0" t="n">
        <v>0</v>
      </c>
      <c r="AX108" s="0" t="n">
        <v>0</v>
      </c>
      <c r="AY108" s="0" t="n">
        <v>0</v>
      </c>
      <c r="AZ108" s="0" t="n">
        <v>0</v>
      </c>
      <c r="BA108" s="0" t="n">
        <v>0</v>
      </c>
      <c r="BB108" s="0" t="n">
        <v>0</v>
      </c>
      <c r="BC108" s="0" t="n">
        <v>0</v>
      </c>
      <c r="BD108" s="0" t="n">
        <v>0</v>
      </c>
      <c r="BE108" s="0" t="n">
        <v>0</v>
      </c>
      <c r="BF108" s="0" t="n">
        <v>0</v>
      </c>
      <c r="BG108" s="0" t="n">
        <v>0</v>
      </c>
      <c r="BH108" s="0" t="n">
        <v>0</v>
      </c>
      <c r="BI108" s="0" t="n">
        <v>0</v>
      </c>
    </row>
    <row r="109" customFormat="false" ht="12.75" hidden="false" customHeight="false" outlineLevel="0" collapsed="false">
      <c r="A109" s="0" t="s">
        <v>430</v>
      </c>
      <c r="B109" s="0" t="n">
        <v>0.000486005</v>
      </c>
      <c r="C109" s="0" t="n">
        <v>0.0620514947</v>
      </c>
      <c r="D109" s="0" t="n">
        <v>0.0951685885</v>
      </c>
      <c r="E109" s="0" t="n">
        <v>0.1430863367</v>
      </c>
      <c r="F109" s="0" t="n">
        <v>0.2107586602</v>
      </c>
      <c r="G109" s="0" t="n">
        <v>0.3041889315</v>
      </c>
      <c r="H109" s="0" t="n">
        <v>0.4304854612</v>
      </c>
      <c r="I109" s="0" t="n">
        <v>0.5978795957</v>
      </c>
      <c r="J109" s="0" t="n">
        <v>0.8156981341</v>
      </c>
      <c r="K109" s="0" t="n">
        <v>1.0942832648</v>
      </c>
      <c r="L109" s="0" t="n">
        <v>1.4448555578</v>
      </c>
      <c r="M109" s="0" t="n">
        <v>1.8793183885</v>
      </c>
      <c r="N109" s="0" t="n">
        <v>2.4100052748</v>
      </c>
      <c r="O109" s="0" t="n">
        <v>3.0493746154</v>
      </c>
      <c r="P109" s="0" t="n">
        <v>3.8096582424</v>
      </c>
      <c r="Q109" s="0" t="n">
        <v>4.7024717004</v>
      </c>
      <c r="R109" s="0" t="n">
        <v>5.7383916786</v>
      </c>
      <c r="S109" s="0" t="n">
        <v>6.926500134</v>
      </c>
      <c r="T109" s="0" t="n">
        <v>8.2738771921</v>
      </c>
      <c r="U109" s="0" t="n">
        <v>9.5411868628</v>
      </c>
      <c r="V109" s="0" t="n">
        <v>9.5474016753</v>
      </c>
      <c r="W109" s="0" t="n">
        <v>9.5370242376</v>
      </c>
      <c r="X109" s="0" t="n">
        <v>9.5097600449</v>
      </c>
      <c r="Y109" s="0" t="n">
        <v>9.465839247</v>
      </c>
      <c r="Z109" s="0" t="n">
        <v>9.4058837753</v>
      </c>
      <c r="AA109" s="0" t="n">
        <v>9.3308363719</v>
      </c>
      <c r="AB109" s="0" t="n">
        <v>9.2419392767</v>
      </c>
      <c r="AC109" s="0" t="n">
        <v>9.1407585993</v>
      </c>
      <c r="AD109" s="0" t="n">
        <v>9.029256861</v>
      </c>
      <c r="AE109" s="0" t="n">
        <v>14.8450382753</v>
      </c>
      <c r="AF109" s="0" t="n">
        <v>14.5906794523</v>
      </c>
      <c r="AG109" s="0" t="n">
        <v>14.32524939</v>
      </c>
      <c r="AH109" s="0" t="n">
        <v>14.0493503646</v>
      </c>
      <c r="AI109" s="0" t="n">
        <v>13.7637291359</v>
      </c>
      <c r="AJ109" s="0" t="n">
        <v>13.4692367335</v>
      </c>
      <c r="AK109" s="0" t="n">
        <v>13.1668007842</v>
      </c>
      <c r="AL109" s="0" t="n">
        <v>12.8574036824</v>
      </c>
      <c r="AM109" s="0" t="n">
        <v>12.5420633724</v>
      </c>
      <c r="AN109" s="0" t="n">
        <v>12.2218153528</v>
      </c>
      <c r="AO109" s="0" t="n">
        <v>11.8976954334</v>
      </c>
      <c r="AP109" s="0" t="n">
        <v>11.5707231178</v>
      </c>
      <c r="AQ109" s="0" t="n">
        <v>11.2418855231</v>
      </c>
      <c r="AR109" s="0" t="n">
        <v>10.9121215936</v>
      </c>
      <c r="AS109" s="0" t="n">
        <v>10.5823061353</v>
      </c>
      <c r="AT109" s="0" t="n">
        <v>10.2532328367</v>
      </c>
      <c r="AU109" s="0" t="n">
        <v>9.9255949783</v>
      </c>
      <c r="AV109" s="0" t="n">
        <v>9.599961924</v>
      </c>
      <c r="AW109" s="0" t="n">
        <v>9.2767485212</v>
      </c>
      <c r="AX109" s="0" t="n">
        <v>8.9561730937</v>
      </c>
      <c r="AY109" s="0" t="n">
        <v>8.6381974686</v>
      </c>
      <c r="AZ109" s="0" t="n">
        <v>8.3224381869</v>
      </c>
      <c r="BA109" s="0" t="n">
        <v>6.6652629564</v>
      </c>
      <c r="BB109" s="0" t="n">
        <v>5.2807798581</v>
      </c>
      <c r="BC109" s="0" t="n">
        <v>4.0860112808</v>
      </c>
      <c r="BD109" s="0" t="n">
        <v>2.9994577271</v>
      </c>
      <c r="BE109" s="0" t="n">
        <v>2.0044412988</v>
      </c>
      <c r="BF109" s="0" t="n">
        <v>1.1447715155</v>
      </c>
      <c r="BG109" s="0" t="n">
        <v>0.4953457345</v>
      </c>
      <c r="BH109" s="0" t="n">
        <v>0.1156526197</v>
      </c>
      <c r="BI109" s="0" t="n">
        <v>8.5389E-006</v>
      </c>
    </row>
    <row r="110" customFormat="false" ht="12.75" hidden="false" customHeight="false" outlineLevel="0" collapsed="false">
      <c r="A110" s="0" t="s">
        <v>431</v>
      </c>
      <c r="B110" s="0" t="n">
        <v>63.4645504601</v>
      </c>
      <c r="C110" s="0" t="n">
        <v>75.4907188344</v>
      </c>
      <c r="D110" s="0" t="n">
        <v>89.019257742</v>
      </c>
      <c r="E110" s="0" t="n">
        <v>104.0445594104</v>
      </c>
      <c r="F110" s="0" t="n">
        <v>120.5738454132</v>
      </c>
      <c r="G110" s="0" t="n">
        <v>138.6100555073</v>
      </c>
      <c r="H110" s="0" t="n">
        <v>158.1524221413</v>
      </c>
      <c r="I110" s="0" t="n">
        <v>179.1969609502</v>
      </c>
      <c r="J110" s="0" t="n">
        <v>201.7369523598</v>
      </c>
      <c r="K110" s="0" t="n">
        <v>225.7634461046</v>
      </c>
      <c r="L110" s="0" t="n">
        <v>251.2657825924</v>
      </c>
      <c r="M110" s="0" t="n">
        <v>278.2320857065</v>
      </c>
      <c r="N110" s="0" t="n">
        <v>306.6496351267</v>
      </c>
      <c r="O110" s="0" t="n">
        <v>336.5049610475</v>
      </c>
      <c r="P110" s="0" t="n">
        <v>367.783403257</v>
      </c>
      <c r="Q110" s="0" t="n">
        <v>400.4677109599</v>
      </c>
      <c r="R110" s="0" t="n">
        <v>434.5349834667</v>
      </c>
      <c r="S110" s="0" t="n">
        <v>469.9507788355</v>
      </c>
      <c r="T110" s="0" t="n">
        <v>506.6583982123</v>
      </c>
      <c r="U110" s="0" t="n">
        <v>544.825602723</v>
      </c>
      <c r="V110" s="0" t="n">
        <v>585.6081840631</v>
      </c>
      <c r="W110" s="0" t="n">
        <v>628.2926600712</v>
      </c>
      <c r="X110" s="0" t="n">
        <v>672.8051184681</v>
      </c>
      <c r="Y110" s="0" t="n">
        <v>719.0822460391</v>
      </c>
      <c r="Z110" s="0" t="n">
        <v>767.071709472</v>
      </c>
      <c r="AA110" s="0" t="n">
        <v>816.7356793726</v>
      </c>
      <c r="AB110" s="0" t="n">
        <v>868.0583946456</v>
      </c>
      <c r="AC110" s="0" t="n">
        <v>921.0594521277</v>
      </c>
      <c r="AD110" s="0" t="n">
        <v>975.8155575829</v>
      </c>
      <c r="AE110" s="0" t="n">
        <v>1026.5596621439</v>
      </c>
      <c r="AF110" s="0" t="n">
        <v>1082.3910017921</v>
      </c>
      <c r="AG110" s="0" t="n">
        <v>1140.013808413</v>
      </c>
      <c r="AH110" s="0" t="n">
        <v>1199.301150848</v>
      </c>
      <c r="AI110" s="0" t="n">
        <v>1260.1220576958</v>
      </c>
      <c r="AJ110" s="0" t="n">
        <v>1322.3430364276</v>
      </c>
      <c r="AK110" s="0" t="n">
        <v>1385.8297069478</v>
      </c>
      <c r="AL110" s="0" t="n">
        <v>1450.4483111328</v>
      </c>
      <c r="AM110" s="0" t="n">
        <v>1516.0669581491</v>
      </c>
      <c r="AN110" s="0" t="n">
        <v>1582.5565199106</v>
      </c>
      <c r="AO110" s="0" t="n">
        <v>1649.7911164236</v>
      </c>
      <c r="AP110" s="0" t="n">
        <v>1717.6481274074</v>
      </c>
      <c r="AQ110" s="0" t="n">
        <v>1786.0076375489</v>
      </c>
      <c r="AR110" s="0" t="n">
        <v>1854.7511627666</v>
      </c>
      <c r="AS110" s="0" t="n">
        <v>1923.7594107657</v>
      </c>
      <c r="AT110" s="0" t="n">
        <v>1992.9086767874</v>
      </c>
      <c r="AU110" s="0" t="n">
        <v>2062.0652420502</v>
      </c>
      <c r="AV110" s="0" t="n">
        <v>2131.0767859242</v>
      </c>
      <c r="AW110" s="0" t="n">
        <v>2199.7592495075</v>
      </c>
      <c r="AX110" s="0" t="n">
        <v>2267.8766708201</v>
      </c>
      <c r="AY110" s="0" t="n">
        <v>2335.1100262152</v>
      </c>
      <c r="AZ110" s="0" t="n">
        <v>2401.0084570584</v>
      </c>
      <c r="BA110" s="0" t="n">
        <v>2448.7205842489</v>
      </c>
      <c r="BB110" s="0" t="n">
        <v>2500.7037219367</v>
      </c>
      <c r="BC110" s="0" t="n">
        <v>2555.5863295609</v>
      </c>
      <c r="BD110" s="0" t="n">
        <v>2612.4136147157</v>
      </c>
      <c r="BE110" s="0" t="n">
        <v>2670.433861138</v>
      </c>
      <c r="BF110" s="0" t="n">
        <v>2728.968417108</v>
      </c>
      <c r="BG110" s="0" t="n">
        <v>2787.3331348338</v>
      </c>
      <c r="BH110" s="0" t="n">
        <v>2844.8076804421</v>
      </c>
      <c r="BI110" s="0" t="n">
        <v>2900.642893917</v>
      </c>
    </row>
    <row r="111" customFormat="false" ht="12.75" hidden="false" customHeight="false" outlineLevel="0" collapsed="false">
      <c r="A111" s="0" t="s">
        <v>367</v>
      </c>
    </row>
    <row r="112" customFormat="false" ht="12.75" hidden="false" customHeight="false" outlineLevel="0" collapsed="false">
      <c r="A112" s="0" t="s">
        <v>432</v>
      </c>
      <c r="B112" s="0" t="n">
        <v>36.8538380619</v>
      </c>
      <c r="C112" s="0" t="n">
        <v>33.7904550771</v>
      </c>
      <c r="D112" s="0" t="n">
        <v>35.8865749377</v>
      </c>
      <c r="E112" s="0" t="n">
        <v>37.8366889071</v>
      </c>
      <c r="F112" s="0" t="n">
        <v>39.5369547616</v>
      </c>
      <c r="G112" s="0" t="n">
        <v>40.8960563503</v>
      </c>
      <c r="H112" s="0" t="n">
        <v>41.834728498</v>
      </c>
      <c r="I112" s="0" t="n">
        <v>42.2852830778</v>
      </c>
      <c r="J112" s="0" t="n">
        <v>42.1911660791</v>
      </c>
      <c r="K112" s="0" t="n">
        <v>41.5065455556</v>
      </c>
      <c r="L112" s="0" t="n">
        <v>40.1959145647</v>
      </c>
      <c r="M112" s="0" t="n">
        <v>38.2336884999</v>
      </c>
      <c r="N112" s="0" t="n">
        <v>35.6037775008</v>
      </c>
      <c r="O112" s="0" t="n">
        <v>32.2991191518</v>
      </c>
      <c r="P112" s="0" t="n">
        <v>28.3211672652</v>
      </c>
      <c r="Q112" s="0" t="n">
        <v>23.6793378105</v>
      </c>
      <c r="R112" s="0" t="n">
        <v>18.3904376631</v>
      </c>
      <c r="S112" s="0" t="n">
        <v>12.4781277139</v>
      </c>
      <c r="T112" s="0" t="n">
        <v>5.9725414347</v>
      </c>
      <c r="U112" s="0" t="n">
        <v>0.0475580121</v>
      </c>
      <c r="V112" s="0" t="n">
        <v>0.0380464097</v>
      </c>
      <c r="W112" s="0" t="n">
        <v>0.0304371277</v>
      </c>
      <c r="X112" s="0" t="n">
        <v>0.0243497022</v>
      </c>
      <c r="Y112" s="0" t="n">
        <v>0.0194797617</v>
      </c>
      <c r="Z112" s="0" t="n">
        <v>0.0155838094</v>
      </c>
      <c r="AA112" s="0" t="n">
        <v>0.0124670475</v>
      </c>
      <c r="AB112" s="0" t="n">
        <v>0.009973638</v>
      </c>
      <c r="AC112" s="0" t="n">
        <v>0.0079789104</v>
      </c>
      <c r="AD112" s="0" t="n">
        <v>0.0063831283</v>
      </c>
      <c r="AE112" s="0" t="n">
        <v>-30.2201198508</v>
      </c>
      <c r="AF112" s="0" t="n">
        <v>-30.4649807556</v>
      </c>
      <c r="AG112" s="0" t="n">
        <v>-30.6785576661</v>
      </c>
      <c r="AH112" s="0" t="n">
        <v>-30.8598523081</v>
      </c>
      <c r="AI112" s="0" t="n">
        <v>-31.0082031674</v>
      </c>
      <c r="AJ112" s="0" t="n">
        <v>-31.1232398206</v>
      </c>
      <c r="AK112" s="0" t="n">
        <v>-31.2048558402</v>
      </c>
      <c r="AL112" s="0" t="n">
        <v>-31.2531883185</v>
      </c>
      <c r="AM112" s="0" t="n">
        <v>-31.2685978084</v>
      </c>
      <c r="AN112" s="0" t="n">
        <v>-31.2516457395</v>
      </c>
      <c r="AO112" s="0" t="n">
        <v>-31.2030681142</v>
      </c>
      <c r="AP112" s="0" t="n">
        <v>-31.1237449738</v>
      </c>
      <c r="AQ112" s="0" t="n">
        <v>-31.0146651441</v>
      </c>
      <c r="AR112" s="0" t="n">
        <v>-30.876885282</v>
      </c>
      <c r="AS112" s="0" t="n">
        <v>-30.7114814042</v>
      </c>
      <c r="AT112" s="0" t="n">
        <v>-30.5194897028</v>
      </c>
      <c r="AU112" s="0" t="n">
        <v>-30.3018314746</v>
      </c>
      <c r="AV112" s="0" t="n">
        <v>-30.0592141552</v>
      </c>
      <c r="AW112" s="0" t="n">
        <v>-29.7919959566</v>
      </c>
      <c r="AX112" s="0" t="n">
        <v>-29.4999946383</v>
      </c>
      <c r="AY112" s="0" t="n">
        <v>-29.1822099652</v>
      </c>
      <c r="AZ112" s="0" t="n">
        <v>-28.8364091827</v>
      </c>
      <c r="BA112" s="0" t="n">
        <v>-17.904025215</v>
      </c>
      <c r="BB112" s="0" t="n">
        <v>-7.3768361965</v>
      </c>
      <c r="BC112" s="0" t="n">
        <v>3.2994871593</v>
      </c>
      <c r="BD112" s="0" t="n">
        <v>15.1363552465</v>
      </c>
      <c r="BE112" s="0" t="n">
        <v>29.0367184884</v>
      </c>
      <c r="BF112" s="0" t="n">
        <v>45.6428699729</v>
      </c>
      <c r="BG112" s="0" t="n">
        <v>65.3270138979</v>
      </c>
      <c r="BH112" s="0" t="n">
        <v>88.4546337585</v>
      </c>
      <c r="BI112" s="0" t="n">
        <v>122.0017847008</v>
      </c>
    </row>
    <row r="113" customFormat="false" ht="12.75" hidden="false" customHeight="false" outlineLevel="0" collapsed="false">
      <c r="A113" s="0" t="s">
        <v>433</v>
      </c>
      <c r="B113" s="0" t="n">
        <v>33.5538380619</v>
      </c>
      <c r="C113" s="0" t="n">
        <v>31.1504550771</v>
      </c>
      <c r="D113" s="0" t="n">
        <v>33.7745749377</v>
      </c>
      <c r="E113" s="0" t="n">
        <v>36.1470889071</v>
      </c>
      <c r="F113" s="0" t="n">
        <v>38.1852747616</v>
      </c>
      <c r="G113" s="0" t="n">
        <v>39.8147123503</v>
      </c>
      <c r="H113" s="0" t="n">
        <v>40.969653298</v>
      </c>
      <c r="I113" s="0" t="n">
        <v>41.5932229178</v>
      </c>
      <c r="J113" s="0" t="n">
        <v>41.6375179511</v>
      </c>
      <c r="K113" s="0" t="n">
        <v>41.0636270532</v>
      </c>
      <c r="L113" s="0" t="n">
        <v>39.8415797628</v>
      </c>
      <c r="M113" s="0" t="n">
        <v>37.9502206583</v>
      </c>
      <c r="N113" s="0" t="n">
        <v>35.3770032275</v>
      </c>
      <c r="O113" s="0" t="n">
        <v>32.1176997332</v>
      </c>
      <c r="P113" s="0" t="n">
        <v>28.1760317303</v>
      </c>
      <c r="Q113" s="0" t="n">
        <v>23.5632293826</v>
      </c>
      <c r="R113" s="0" t="n">
        <v>18.2975509207</v>
      </c>
      <c r="S113" s="0" t="n">
        <v>12.40381832</v>
      </c>
      <c r="T113" s="0" t="n">
        <v>5.9130939197</v>
      </c>
      <c r="U113" s="0" t="n">
        <v>0</v>
      </c>
      <c r="V113" s="0" t="n">
        <v>0</v>
      </c>
      <c r="W113" s="0" t="n">
        <v>0</v>
      </c>
      <c r="X113" s="0" t="n">
        <v>0</v>
      </c>
      <c r="Y113" s="0" t="n">
        <v>0</v>
      </c>
      <c r="Z113" s="0" t="n">
        <v>0</v>
      </c>
      <c r="AA113" s="0" t="n">
        <v>0</v>
      </c>
      <c r="AB113" s="0" t="n">
        <v>0</v>
      </c>
      <c r="AC113" s="0" t="n">
        <v>0</v>
      </c>
      <c r="AD113" s="0" t="n">
        <v>0</v>
      </c>
      <c r="AE113" s="0" t="n">
        <v>-30.2252263534</v>
      </c>
      <c r="AF113" s="0" t="n">
        <v>-30.4690659577</v>
      </c>
      <c r="AG113" s="0" t="n">
        <v>-30.6818258278</v>
      </c>
      <c r="AH113" s="0" t="n">
        <v>-30.8624668374</v>
      </c>
      <c r="AI113" s="0" t="n">
        <v>-31.0102947909</v>
      </c>
      <c r="AJ113" s="0" t="n">
        <v>-31.1249131194</v>
      </c>
      <c r="AK113" s="0" t="n">
        <v>-31.2061944792</v>
      </c>
      <c r="AL113" s="0" t="n">
        <v>-31.2542592297</v>
      </c>
      <c r="AM113" s="0" t="n">
        <v>-31.2694545374</v>
      </c>
      <c r="AN113" s="0" t="n">
        <v>-31.2523311226</v>
      </c>
      <c r="AO113" s="0" t="n">
        <v>-31.2036164208</v>
      </c>
      <c r="AP113" s="0" t="n">
        <v>-31.1241836191</v>
      </c>
      <c r="AQ113" s="0" t="n">
        <v>-31.0150160603</v>
      </c>
      <c r="AR113" s="0" t="n">
        <v>-30.8771660149</v>
      </c>
      <c r="AS113" s="0" t="n">
        <v>-30.7117059906</v>
      </c>
      <c r="AT113" s="0" t="n">
        <v>-30.5196693719</v>
      </c>
      <c r="AU113" s="0" t="n">
        <v>-30.3019752099</v>
      </c>
      <c r="AV113" s="0" t="n">
        <v>-30.0593291435</v>
      </c>
      <c r="AW113" s="0" t="n">
        <v>-29.7920879472</v>
      </c>
      <c r="AX113" s="0" t="n">
        <v>-29.5000682308</v>
      </c>
      <c r="AY113" s="0" t="n">
        <v>-29.1822688391</v>
      </c>
      <c r="AZ113" s="0" t="n">
        <v>-28.8364562819</v>
      </c>
      <c r="BA113" s="0" t="n">
        <v>-17.9040628943</v>
      </c>
      <c r="BB113" s="0" t="n">
        <v>-7.3768663399</v>
      </c>
      <c r="BC113" s="0" t="n">
        <v>3.2994630445</v>
      </c>
      <c r="BD113" s="0" t="n">
        <v>15.1363359547</v>
      </c>
      <c r="BE113" s="0" t="n">
        <v>29.036703055</v>
      </c>
      <c r="BF113" s="0" t="n">
        <v>45.6428576261</v>
      </c>
      <c r="BG113" s="0" t="n">
        <v>65.3270040205</v>
      </c>
      <c r="BH113" s="0" t="n">
        <v>88.4546258565</v>
      </c>
      <c r="BI113" s="0" t="n">
        <v>122.0017783793</v>
      </c>
    </row>
    <row r="114" customFormat="false" ht="12.75" hidden="false" customHeight="false" outlineLevel="0" collapsed="false">
      <c r="A114" s="0" t="s">
        <v>434</v>
      </c>
      <c r="B114" s="0" t="n">
        <v>0.5277255358</v>
      </c>
      <c r="C114" s="0" t="n">
        <v>0.4113043091</v>
      </c>
      <c r="D114" s="0" t="n">
        <v>0.3778299821</v>
      </c>
      <c r="E114" s="0" t="n">
        <v>0.3455982091</v>
      </c>
      <c r="F114" s="0" t="n">
        <v>0.3146385298</v>
      </c>
      <c r="G114" s="0" t="n">
        <v>0.2849644365</v>
      </c>
      <c r="H114" s="0" t="n">
        <v>0.2565784577</v>
      </c>
      <c r="I114" s="0" t="n">
        <v>0.2294756432</v>
      </c>
      <c r="J114" s="0" t="n">
        <v>0.2036459029</v>
      </c>
      <c r="K114" s="0" t="n">
        <v>0.179075522</v>
      </c>
      <c r="L114" s="0" t="n">
        <v>0.1557480878</v>
      </c>
      <c r="M114" s="0" t="n">
        <v>0.133645005</v>
      </c>
      <c r="N114" s="0" t="n">
        <v>0.1127457341</v>
      </c>
      <c r="O114" s="0" t="n">
        <v>0.0930278424</v>
      </c>
      <c r="P114" s="0" t="n">
        <v>0.0744669359</v>
      </c>
      <c r="Q114" s="0" t="n">
        <v>0.0570364895</v>
      </c>
      <c r="R114" s="0" t="n">
        <v>0.0407075894</v>
      </c>
      <c r="S114" s="0" t="n">
        <v>0.0254485568</v>
      </c>
      <c r="T114" s="0" t="n">
        <v>0.0112244236</v>
      </c>
      <c r="U114" s="0" t="n">
        <v>0</v>
      </c>
      <c r="V114" s="0" t="n">
        <v>0</v>
      </c>
      <c r="W114" s="0" t="n">
        <v>0</v>
      </c>
      <c r="X114" s="0" t="n">
        <v>0</v>
      </c>
      <c r="Y114" s="0" t="n">
        <v>0</v>
      </c>
      <c r="Z114" s="0" t="n">
        <v>0</v>
      </c>
      <c r="AA114" s="0" t="n">
        <v>0</v>
      </c>
      <c r="AB114" s="0" t="n">
        <v>0</v>
      </c>
      <c r="AC114" s="0" t="n">
        <v>0</v>
      </c>
      <c r="AD114" s="0" t="n">
        <v>0</v>
      </c>
      <c r="AE114" s="0" t="n">
        <v>-0.0283828814</v>
      </c>
      <c r="AF114" s="0" t="n">
        <v>-0.0271815442</v>
      </c>
      <c r="AG114" s="0" t="n">
        <v>-0.0260366732</v>
      </c>
      <c r="AH114" s="0" t="n">
        <v>-0.0249453794</v>
      </c>
      <c r="AI114" s="0" t="n">
        <v>-0.0239049329</v>
      </c>
      <c r="AJ114" s="0" t="n">
        <v>-0.0229127528</v>
      </c>
      <c r="AK114" s="0" t="n">
        <v>-0.0219663996</v>
      </c>
      <c r="AL114" s="0" t="n">
        <v>-0.021063566</v>
      </c>
      <c r="AM114" s="0" t="n">
        <v>-0.0202020699</v>
      </c>
      <c r="AN114" s="0" t="n">
        <v>-0.0193798468</v>
      </c>
      <c r="AO114" s="0" t="n">
        <v>-0.0185949433</v>
      </c>
      <c r="AP114" s="0" t="n">
        <v>-0.0178455104</v>
      </c>
      <c r="AQ114" s="0" t="n">
        <v>-0.0171297979</v>
      </c>
      <c r="AR114" s="0" t="n">
        <v>-0.0164461487</v>
      </c>
      <c r="AS114" s="0" t="n">
        <v>-0.0157929932</v>
      </c>
      <c r="AT114" s="0" t="n">
        <v>-0.0151688448</v>
      </c>
      <c r="AU114" s="0" t="n">
        <v>-0.0145722949</v>
      </c>
      <c r="AV114" s="0" t="n">
        <v>-0.0140020087</v>
      </c>
      <c r="AW114" s="0" t="n">
        <v>-0.0134567211</v>
      </c>
      <c r="AX114" s="0" t="n">
        <v>-0.0129352326</v>
      </c>
      <c r="AY114" s="0" t="n">
        <v>-0.0124364058</v>
      </c>
      <c r="AZ114" s="0" t="n">
        <v>-0.0119591622</v>
      </c>
      <c r="BA114" s="0" t="n">
        <v>-0.0072882095</v>
      </c>
      <c r="BB114" s="0" t="n">
        <v>-0.0029428634</v>
      </c>
      <c r="BC114" s="0" t="n">
        <v>0.0012887913</v>
      </c>
      <c r="BD114" s="0" t="n">
        <v>0.0057865725</v>
      </c>
      <c r="BE114" s="0" t="n">
        <v>0.0108635826</v>
      </c>
      <c r="BF114" s="0" t="n">
        <v>0.0167142242</v>
      </c>
      <c r="BG114" s="0" t="n">
        <v>0.0234220788</v>
      </c>
      <c r="BH114" s="0" t="n">
        <v>0.0310638296</v>
      </c>
      <c r="BI114" s="0" t="n">
        <v>0.0419879322</v>
      </c>
    </row>
    <row r="115" customFormat="false" ht="12.75" hidden="false" customHeight="false" outlineLevel="0" collapsed="false">
      <c r="A115" s="0" t="s">
        <v>435</v>
      </c>
    </row>
    <row r="116" customFormat="false" ht="12.75" hidden="false" customHeight="false" outlineLevel="0" collapsed="false">
      <c r="A116" s="0" t="s">
        <v>436</v>
      </c>
      <c r="B116" s="0" t="n">
        <v>16.2093119252</v>
      </c>
      <c r="C116" s="0" t="n">
        <v>19.1460105164</v>
      </c>
      <c r="D116" s="0" t="n">
        <v>22.4668879537</v>
      </c>
      <c r="E116" s="0" t="n">
        <v>26.1627423744</v>
      </c>
      <c r="F116" s="0" t="n">
        <v>30.2422373512</v>
      </c>
      <c r="G116" s="0" t="n">
        <v>34.7140535051</v>
      </c>
      <c r="H116" s="0" t="n">
        <v>39.5868365478</v>
      </c>
      <c r="I116" s="0" t="n">
        <v>44.8690906055</v>
      </c>
      <c r="J116" s="0" t="n">
        <v>50.5690235087</v>
      </c>
      <c r="K116" s="0" t="n">
        <v>56.6943221539</v>
      </c>
      <c r="L116" s="0" t="n">
        <v>63.251803337</v>
      </c>
      <c r="M116" s="0" t="n">
        <v>70.2468422667</v>
      </c>
      <c r="N116" s="0" t="n">
        <v>77.68241145</v>
      </c>
      <c r="O116" s="0" t="n">
        <v>85.5574461706</v>
      </c>
      <c r="P116" s="0" t="n">
        <v>93.8640571177</v>
      </c>
      <c r="Q116" s="0" t="n">
        <v>102.5827777548</v>
      </c>
      <c r="R116" s="0" t="n">
        <v>111.6744678364</v>
      </c>
      <c r="S116" s="0" t="n">
        <v>121.0665220687</v>
      </c>
      <c r="T116" s="0" t="n">
        <v>130.629336919</v>
      </c>
      <c r="U116" s="0" t="n">
        <v>140.398192716</v>
      </c>
      <c r="V116" s="0" t="n">
        <v>151.3830335391</v>
      </c>
      <c r="W116" s="0" t="n">
        <v>162.9494791034</v>
      </c>
      <c r="X116" s="0" t="n">
        <v>175.0963052362</v>
      </c>
      <c r="Y116" s="0" t="n">
        <v>187.8322726668</v>
      </c>
      <c r="Z116" s="0" t="n">
        <v>201.1823164029</v>
      </c>
      <c r="AA116" s="0" t="n">
        <v>215.1981318129</v>
      </c>
      <c r="AB116" s="0" t="n">
        <v>229.975638854</v>
      </c>
      <c r="AC116" s="0" t="n">
        <v>245.6832109176</v>
      </c>
      <c r="AD116" s="0" t="n">
        <v>262.6065139407</v>
      </c>
      <c r="AE116" s="0" t="n">
        <v>274.4121227188</v>
      </c>
      <c r="AF116" s="0" t="n">
        <v>289.9829174179</v>
      </c>
      <c r="AG116" s="0" t="n">
        <v>306.1127898173</v>
      </c>
      <c r="AH116" s="0" t="n">
        <v>322.766606392</v>
      </c>
      <c r="AI116" s="0" t="n">
        <v>339.9072066607</v>
      </c>
      <c r="AJ116" s="0" t="n">
        <v>357.4962296429</v>
      </c>
      <c r="AK116" s="0" t="n">
        <v>375.4948018775</v>
      </c>
      <c r="AL116" s="0" t="n">
        <v>393.8640292157</v>
      </c>
      <c r="AM116" s="0" t="n">
        <v>412.565233976</v>
      </c>
      <c r="AN116" s="0" t="n">
        <v>431.5598718472</v>
      </c>
      <c r="AO116" s="0" t="n">
        <v>450.8090319548</v>
      </c>
      <c r="AP116" s="0" t="n">
        <v>470.2723729824</v>
      </c>
      <c r="AQ116" s="0" t="n">
        <v>489.9062629741</v>
      </c>
      <c r="AR116" s="0" t="n">
        <v>509.6607692723</v>
      </c>
      <c r="AS116" s="0" t="n">
        <v>529.4749420534</v>
      </c>
      <c r="AT116" s="0" t="n">
        <v>549.2695321048</v>
      </c>
      <c r="AU116" s="0" t="n">
        <v>568.9358243861</v>
      </c>
      <c r="AV116" s="0" t="n">
        <v>588.3185197176</v>
      </c>
      <c r="AW116" s="0" t="n">
        <v>607.1894331219</v>
      </c>
      <c r="AX116" s="0" t="n">
        <v>625.2069587049</v>
      </c>
      <c r="AY116" s="0" t="n">
        <v>641.8529791014</v>
      </c>
      <c r="AZ116" s="0" t="n">
        <v>620.1280120879</v>
      </c>
      <c r="BA116" s="0" t="n">
        <v>632.4510118259</v>
      </c>
      <c r="BB116" s="0" t="n">
        <v>645.8771202353</v>
      </c>
      <c r="BC116" s="0" t="n">
        <v>660.0520983634</v>
      </c>
      <c r="BD116" s="0" t="n">
        <v>674.7293441981</v>
      </c>
      <c r="BE116" s="0" t="n">
        <v>689.7147058568</v>
      </c>
      <c r="BF116" s="0" t="n">
        <v>704.8329024319</v>
      </c>
      <c r="BG116" s="0" t="n">
        <v>719.9072335001</v>
      </c>
      <c r="BH116" s="0" t="n">
        <v>734.7516525645</v>
      </c>
      <c r="BI116" s="0" t="n">
        <v>749.1726679653</v>
      </c>
    </row>
    <row r="117" customFormat="false" ht="12.75" hidden="false" customHeight="false" outlineLevel="0" collapsed="false">
      <c r="A117" s="0" t="s">
        <v>437</v>
      </c>
      <c r="B117" s="0" t="n">
        <v>135</v>
      </c>
      <c r="C117" s="0" t="n">
        <v>160.7627096259</v>
      </c>
      <c r="D117" s="0" t="n">
        <v>190.6588249893</v>
      </c>
      <c r="E117" s="0" t="n">
        <v>224.9165693367</v>
      </c>
      <c r="F117" s="0" t="n">
        <v>263.6246968998</v>
      </c>
      <c r="G117" s="0" t="n">
        <v>306.8789340281</v>
      </c>
      <c r="H117" s="0" t="n">
        <v>354.7792092799</v>
      </c>
      <c r="I117" s="0" t="n">
        <v>407.4277580268</v>
      </c>
      <c r="J117" s="0" t="n">
        <v>464.9274698649</v>
      </c>
      <c r="K117" s="0" t="n">
        <v>527.3801392239</v>
      </c>
      <c r="L117" s="0" t="n">
        <v>594.8843091796</v>
      </c>
      <c r="M117" s="0" t="n">
        <v>667.5322524123</v>
      </c>
      <c r="N117" s="0" t="n">
        <v>745.4053310605</v>
      </c>
      <c r="O117" s="0" t="n">
        <v>828.5664511879</v>
      </c>
      <c r="P117" s="0" t="n">
        <v>917.047434615</v>
      </c>
      <c r="Q117" s="0" t="n">
        <v>1010.8276252543</v>
      </c>
      <c r="R117" s="0" t="n">
        <v>1109.7974932106</v>
      </c>
      <c r="S117" s="0" t="n">
        <v>1213.6966609478</v>
      </c>
      <c r="T117" s="0" t="n">
        <v>1322.0083516665</v>
      </c>
      <c r="U117" s="0" t="n">
        <v>1433.7793961707</v>
      </c>
      <c r="V117" s="0" t="n">
        <v>1548.6233592248</v>
      </c>
      <c r="W117" s="0" t="n">
        <v>1671.3617750842</v>
      </c>
      <c r="X117" s="0" t="n">
        <v>1801.6698100865</v>
      </c>
      <c r="Y117" s="0" t="n">
        <v>1939.3495323391</v>
      </c>
      <c r="Z117" s="0" t="n">
        <v>2084.327868685</v>
      </c>
      <c r="AA117" s="0" t="n">
        <v>2236.6863451943</v>
      </c>
      <c r="AB117" s="0" t="n">
        <v>2396.7315790381</v>
      </c>
      <c r="AC117" s="0" t="n">
        <v>2565.124224376</v>
      </c>
      <c r="AD117" s="0" t="n">
        <v>2743.0962578397</v>
      </c>
      <c r="AE117" s="0" t="n">
        <v>2932.8034789952</v>
      </c>
      <c r="AF117" s="0" t="n">
        <v>3103.851739906</v>
      </c>
      <c r="AG117" s="0" t="n">
        <v>3282.7080009864</v>
      </c>
      <c r="AH117" s="0" t="n">
        <v>3468.970196589</v>
      </c>
      <c r="AI117" s="0" t="n">
        <v>3662.2252433436</v>
      </c>
      <c r="AJ117" s="0" t="n">
        <v>3862.0434172454</v>
      </c>
      <c r="AK117" s="0" t="n">
        <v>4067.979165664</v>
      </c>
      <c r="AL117" s="0" t="n">
        <v>4279.5750269202</v>
      </c>
      <c r="AM117" s="0" t="n">
        <v>4496.3664037248</v>
      </c>
      <c r="AN117" s="0" t="n">
        <v>4717.8855676152</v>
      </c>
      <c r="AO117" s="0" t="n">
        <v>4943.6636080571</v>
      </c>
      <c r="AP117" s="0" t="n">
        <v>5173.2290836956</v>
      </c>
      <c r="AQ117" s="0" t="n">
        <v>5406.1019065432</v>
      </c>
      <c r="AR117" s="0" t="n">
        <v>5641.7804296654</v>
      </c>
      <c r="AS117" s="0" t="n">
        <v>5879.7187722745</v>
      </c>
      <c r="AT117" s="0" t="n">
        <v>6119.2898481072</v>
      </c>
      <c r="AU117" s="0" t="n">
        <v>6359.727122933</v>
      </c>
      <c r="AV117" s="0" t="n">
        <v>6600.0343907511</v>
      </c>
      <c r="AW117" s="0" t="n">
        <v>6838.8469059828</v>
      </c>
      <c r="AX117" s="0" t="n">
        <v>7074.2178751234</v>
      </c>
      <c r="AY117" s="0" t="n">
        <v>7303.2897066062</v>
      </c>
      <c r="AZ117" s="0" t="n">
        <v>7521.7844343611</v>
      </c>
      <c r="BA117" s="0" t="n">
        <v>7542.1785510855</v>
      </c>
      <c r="BB117" s="0" t="n">
        <v>7615.8360717599</v>
      </c>
      <c r="BC117" s="0" t="n">
        <v>7726.46064319</v>
      </c>
      <c r="BD117" s="0" t="n">
        <v>7862.6582370143</v>
      </c>
      <c r="BE117" s="0" t="n">
        <v>8016.467783365</v>
      </c>
      <c r="BF117" s="0" t="n">
        <v>8182.2175906833</v>
      </c>
      <c r="BG117" s="0" t="n">
        <v>8355.682177282</v>
      </c>
      <c r="BH117" s="0" t="n">
        <v>8533.4829363639</v>
      </c>
      <c r="BI117" s="0" t="n">
        <v>8712.6946019161</v>
      </c>
    </row>
    <row r="118" customFormat="false" ht="12.75" hidden="false" customHeight="false" outlineLevel="0" collapsed="false">
      <c r="A118" s="0" t="s">
        <v>438</v>
      </c>
    </row>
    <row r="119" customFormat="false" ht="12.75" hidden="false" customHeight="false" outlineLevel="0" collapsed="false">
      <c r="A119" s="0" t="s">
        <v>439</v>
      </c>
      <c r="B119" s="0" t="n">
        <v>0.001</v>
      </c>
      <c r="C119" s="0" t="n">
        <v>0.001</v>
      </c>
      <c r="D119" s="0" t="n">
        <v>0.001</v>
      </c>
      <c r="E119" s="0" t="n">
        <v>0.001</v>
      </c>
      <c r="F119" s="0" t="n">
        <v>0.001</v>
      </c>
      <c r="G119" s="0" t="n">
        <v>0.001</v>
      </c>
      <c r="H119" s="0" t="n">
        <v>0.001</v>
      </c>
      <c r="I119" s="0" t="n">
        <v>0.001</v>
      </c>
      <c r="J119" s="0" t="n">
        <v>0.001</v>
      </c>
      <c r="K119" s="0" t="n">
        <v>0.001</v>
      </c>
      <c r="L119" s="0" t="n">
        <v>0.001</v>
      </c>
      <c r="M119" s="0" t="n">
        <v>0.001</v>
      </c>
      <c r="N119" s="0" t="n">
        <v>0.001</v>
      </c>
      <c r="O119" s="0" t="n">
        <v>0.001</v>
      </c>
      <c r="P119" s="0" t="n">
        <v>0.001</v>
      </c>
      <c r="Q119" s="0" t="n">
        <v>0.001</v>
      </c>
      <c r="R119" s="0" t="n">
        <v>0.001</v>
      </c>
      <c r="S119" s="0" t="n">
        <v>0.001</v>
      </c>
      <c r="T119" s="0" t="n">
        <v>0.001</v>
      </c>
      <c r="U119" s="0" t="n">
        <v>0.001</v>
      </c>
      <c r="V119" s="0" t="n">
        <v>0.001</v>
      </c>
      <c r="W119" s="0" t="n">
        <v>0.001</v>
      </c>
      <c r="X119" s="0" t="n">
        <v>0.001</v>
      </c>
      <c r="Y119" s="0" t="n">
        <v>0.001</v>
      </c>
      <c r="Z119" s="0" t="n">
        <v>0.001</v>
      </c>
      <c r="AA119" s="0" t="n">
        <v>0.001</v>
      </c>
      <c r="AB119" s="0" t="n">
        <v>0.001</v>
      </c>
      <c r="AC119" s="0" t="n">
        <v>0.001</v>
      </c>
      <c r="AD119" s="0" t="n">
        <v>0.001</v>
      </c>
      <c r="AE119" s="0" t="n">
        <v>0.001</v>
      </c>
      <c r="AF119" s="0" t="n">
        <v>0.001</v>
      </c>
      <c r="AG119" s="0" t="n">
        <v>0.001</v>
      </c>
      <c r="AH119" s="0" t="n">
        <v>0.001</v>
      </c>
      <c r="AI119" s="0" t="n">
        <v>0.001</v>
      </c>
      <c r="AJ119" s="0" t="n">
        <v>0.001</v>
      </c>
      <c r="AK119" s="0" t="n">
        <v>0.001</v>
      </c>
      <c r="AL119" s="0" t="n">
        <v>0.001</v>
      </c>
      <c r="AM119" s="0" t="n">
        <v>0.001</v>
      </c>
      <c r="AN119" s="0" t="n">
        <v>0.001</v>
      </c>
      <c r="AO119" s="0" t="n">
        <v>0.001</v>
      </c>
      <c r="AP119" s="0" t="n">
        <v>0.001</v>
      </c>
      <c r="AQ119" s="0" t="n">
        <v>0.001</v>
      </c>
      <c r="AR119" s="0" t="n">
        <v>0.001</v>
      </c>
      <c r="AS119" s="0" t="n">
        <v>0.001</v>
      </c>
      <c r="AT119" s="0" t="n">
        <v>0.001</v>
      </c>
      <c r="AU119" s="0" t="n">
        <v>0.001</v>
      </c>
      <c r="AV119" s="0" t="n">
        <v>0.001</v>
      </c>
      <c r="AW119" s="0" t="n">
        <v>0.001</v>
      </c>
      <c r="AX119" s="0" t="n">
        <v>0.001</v>
      </c>
      <c r="AY119" s="0" t="n">
        <v>0.001</v>
      </c>
      <c r="AZ119" s="0" t="n">
        <v>0.001</v>
      </c>
      <c r="BA119" s="0" t="n">
        <v>0.001</v>
      </c>
      <c r="BB119" s="0" t="n">
        <v>0.001</v>
      </c>
      <c r="BC119" s="0" t="n">
        <v>0.001</v>
      </c>
      <c r="BD119" s="0" t="n">
        <v>0.001</v>
      </c>
      <c r="BE119" s="0" t="n">
        <v>0.001</v>
      </c>
      <c r="BF119" s="0" t="n">
        <v>0.001</v>
      </c>
      <c r="BG119" s="0" t="n">
        <v>0.001</v>
      </c>
      <c r="BH119" s="0" t="n">
        <v>0.001</v>
      </c>
      <c r="BI119" s="0" t="n">
        <v>0.001</v>
      </c>
    </row>
    <row r="120" customFormat="false" ht="12.75" hidden="false" customHeight="false" outlineLevel="0" collapsed="false">
      <c r="A120" s="0" t="s">
        <v>440</v>
      </c>
      <c r="B120" s="0" t="n">
        <v>0.141293304</v>
      </c>
      <c r="C120" s="0" t="n">
        <v>0.1413308833</v>
      </c>
      <c r="D120" s="0" t="n">
        <v>0.1406558556</v>
      </c>
      <c r="E120" s="0" t="n">
        <v>0.1395088145</v>
      </c>
      <c r="F120" s="0" t="n">
        <v>0.1381081084</v>
      </c>
      <c r="G120" s="0" t="n">
        <v>0.1365862862</v>
      </c>
      <c r="H120" s="0" t="n">
        <v>0.1350222037</v>
      </c>
      <c r="I120" s="0" t="n">
        <v>0.1334616895</v>
      </c>
      <c r="J120" s="0" t="n">
        <v>0.1319304986</v>
      </c>
      <c r="K120" s="0" t="n">
        <v>0.1304423353</v>
      </c>
      <c r="L120" s="0" t="n">
        <v>0.1290038192</v>
      </c>
      <c r="M120" s="0" t="n">
        <v>0.1276176005</v>
      </c>
      <c r="N120" s="0" t="n">
        <v>0.1262843935</v>
      </c>
      <c r="O120" s="0" t="n">
        <v>0.1250044274</v>
      </c>
      <c r="P120" s="0" t="n">
        <v>0.1237786661</v>
      </c>
      <c r="Q120" s="0" t="n">
        <v>0.12261008</v>
      </c>
      <c r="R120" s="0" t="n">
        <v>0.1215052643</v>
      </c>
      <c r="S120" s="0" t="n">
        <v>0.1204767757</v>
      </c>
      <c r="T120" s="0" t="n">
        <v>0.1195467526</v>
      </c>
      <c r="U120" s="0" t="n">
        <v>0.1187527664</v>
      </c>
      <c r="V120" s="0" t="n">
        <v>0.1180875972</v>
      </c>
      <c r="W120" s="0" t="n">
        <v>0.1172870369</v>
      </c>
      <c r="X120" s="0" t="n">
        <v>0.1163982918</v>
      </c>
      <c r="Y120" s="0" t="n">
        <v>0.1154522468</v>
      </c>
      <c r="Z120" s="0" t="n">
        <v>0.1144677028</v>
      </c>
      <c r="AA120" s="0" t="n">
        <v>0.113453616</v>
      </c>
      <c r="AB120" s="0" t="n">
        <v>0.1124097367</v>
      </c>
      <c r="AC120" s="0" t="n">
        <v>0.1113257936</v>
      </c>
      <c r="AD120" s="0" t="n">
        <v>0.1101791772</v>
      </c>
      <c r="AE120" s="0" t="n">
        <v>0.10893097</v>
      </c>
      <c r="AF120" s="0" t="n">
        <v>0.1083441089</v>
      </c>
      <c r="AG120" s="0" t="n">
        <v>0.1076923142</v>
      </c>
      <c r="AH120" s="0" t="n">
        <v>0.1069944395</v>
      </c>
      <c r="AI120" s="0" t="n">
        <v>0.1062660577</v>
      </c>
      <c r="AJ120" s="0" t="n">
        <v>0.105520048</v>
      </c>
      <c r="AK120" s="0" t="n">
        <v>0.1047669897</v>
      </c>
      <c r="AL120" s="0" t="n">
        <v>0.1040154666</v>
      </c>
      <c r="AM120" s="0" t="n">
        <v>0.103272335</v>
      </c>
      <c r="AN120" s="0" t="n">
        <v>0.1025429788</v>
      </c>
      <c r="AO120" s="0" t="n">
        <v>0.1018315646</v>
      </c>
      <c r="AP120" s="0" t="n">
        <v>0.101141302</v>
      </c>
      <c r="AQ120" s="0" t="n">
        <v>0.1004747184</v>
      </c>
      <c r="AR120" s="0" t="n">
        <v>0.0998339594</v>
      </c>
      <c r="AS120" s="0" t="n">
        <v>0.0992211357</v>
      </c>
      <c r="AT120" s="0" t="n">
        <v>0.0986387471</v>
      </c>
      <c r="AU120" s="0" t="n">
        <v>0.0980902317</v>
      </c>
      <c r="AV120" s="0" t="n">
        <v>0.0975807151</v>
      </c>
      <c r="AW120" s="0" t="n">
        <v>0.0971180745</v>
      </c>
      <c r="AX120" s="0" t="n">
        <v>0.0967145026</v>
      </c>
      <c r="AY120" s="0" t="n">
        <v>0.0963888713</v>
      </c>
      <c r="AZ120" s="0" t="n">
        <v>0.0961704183</v>
      </c>
      <c r="BA120" s="0" t="n">
        <v>0.0977136401</v>
      </c>
      <c r="BB120" s="0" t="n">
        <v>0.0987428081</v>
      </c>
      <c r="BC120" s="0" t="n">
        <v>0.0994034231</v>
      </c>
      <c r="BD120" s="0" t="n">
        <v>0.0998047504</v>
      </c>
      <c r="BE120" s="0" t="n">
        <v>0.1000258922</v>
      </c>
      <c r="BF120" s="0" t="n">
        <v>0.1001236871</v>
      </c>
      <c r="BG120" s="0" t="n">
        <v>0.1001397829</v>
      </c>
      <c r="BH120" s="0" t="n">
        <v>0.1001060867</v>
      </c>
      <c r="BI120" s="0" t="n">
        <v>0.1000484666</v>
      </c>
    </row>
    <row r="121" customFormat="false" ht="12.75" hidden="false" customHeight="false" outlineLevel="0" collapsed="false">
      <c r="A121" s="0" t="s">
        <v>441</v>
      </c>
      <c r="B121" s="0" t="s">
        <v>333</v>
      </c>
    </row>
    <row r="122" customFormat="false" ht="12.75" hidden="false" customHeight="false" outlineLevel="0" collapsed="false">
      <c r="A122" s="0" t="s">
        <v>340</v>
      </c>
    </row>
    <row r="123" customFormat="false" ht="12.75" hidden="false" customHeight="false" outlineLevel="0" collapsed="false">
      <c r="A123" s="0" t="s">
        <v>442</v>
      </c>
      <c r="B123" s="0" t="n">
        <v>47.2552385349</v>
      </c>
      <c r="C123" s="0" t="n">
        <v>56.344708318</v>
      </c>
      <c r="D123" s="0" t="n">
        <v>66.5523697883</v>
      </c>
      <c r="E123" s="0" t="n">
        <v>77.881817036</v>
      </c>
      <c r="F123" s="0" t="n">
        <v>90.331608062</v>
      </c>
      <c r="G123" s="0" t="n">
        <v>103.8960020022</v>
      </c>
      <c r="H123" s="0" t="n">
        <v>118.5655855935</v>
      </c>
      <c r="I123" s="0" t="n">
        <v>134.3278703446</v>
      </c>
      <c r="J123" s="0" t="n">
        <v>151.1679288511</v>
      </c>
      <c r="K123" s="0" t="n">
        <v>169.0691239507</v>
      </c>
      <c r="L123" s="0" t="n">
        <v>188.0139792554</v>
      </c>
      <c r="M123" s="0" t="n">
        <v>207.9852434398</v>
      </c>
      <c r="N123" s="0" t="n">
        <v>228.9672236768</v>
      </c>
      <c r="O123" s="0" t="n">
        <v>250.9475148769</v>
      </c>
      <c r="P123" s="0" t="n">
        <v>273.9193461393</v>
      </c>
      <c r="Q123" s="0" t="n">
        <v>297.8849332051</v>
      </c>
      <c r="R123" s="0" t="n">
        <v>322.8605156304</v>
      </c>
      <c r="S123" s="0" t="n">
        <v>348.8842567669</v>
      </c>
      <c r="T123" s="0" t="n">
        <v>376.0290612933</v>
      </c>
      <c r="U123" s="0" t="n">
        <v>404.427410007</v>
      </c>
      <c r="V123" s="0" t="n">
        <v>434.225150524</v>
      </c>
      <c r="W123" s="0" t="n">
        <v>465.3431809678</v>
      </c>
      <c r="X123" s="0" t="n">
        <v>497.7088132319</v>
      </c>
      <c r="Y123" s="0" t="n">
        <v>531.2499733723</v>
      </c>
      <c r="Z123" s="0" t="n">
        <v>565.8893930691</v>
      </c>
      <c r="AA123" s="0" t="n">
        <v>601.5375475597</v>
      </c>
      <c r="AB123" s="0" t="n">
        <v>638.0827557916</v>
      </c>
      <c r="AC123" s="0" t="n">
        <v>675.3762412101</v>
      </c>
      <c r="AD123" s="0" t="n">
        <v>713.2090436423</v>
      </c>
      <c r="AE123" s="0" t="n">
        <v>752.1475394251</v>
      </c>
      <c r="AF123" s="0" t="n">
        <v>792.4080843743</v>
      </c>
      <c r="AG123" s="0" t="n">
        <v>833.9010185957</v>
      </c>
      <c r="AH123" s="0" t="n">
        <v>876.534544456</v>
      </c>
      <c r="AI123" s="0" t="n">
        <v>920.2148510352</v>
      </c>
      <c r="AJ123" s="0" t="n">
        <v>964.8468067847</v>
      </c>
      <c r="AK123" s="0" t="n">
        <v>1010.3349050703</v>
      </c>
      <c r="AL123" s="0" t="n">
        <v>1056.5842819171</v>
      </c>
      <c r="AM123" s="0" t="n">
        <v>1103.5017241731</v>
      </c>
      <c r="AN123" s="0" t="n">
        <v>1150.9966480633</v>
      </c>
      <c r="AO123" s="0" t="n">
        <v>1198.9820844688</v>
      </c>
      <c r="AP123" s="0" t="n">
        <v>1247.375754425</v>
      </c>
      <c r="AQ123" s="0" t="n">
        <v>1296.1013745748</v>
      </c>
      <c r="AR123" s="0" t="n">
        <v>1345.0903934943</v>
      </c>
      <c r="AS123" s="0" t="n">
        <v>1394.2844687124</v>
      </c>
      <c r="AT123" s="0" t="n">
        <v>1443.6391446825</v>
      </c>
      <c r="AU123" s="0" t="n">
        <v>1493.1294176642</v>
      </c>
      <c r="AV123" s="0" t="n">
        <v>1542.7582662066</v>
      </c>
      <c r="AW123" s="0" t="n">
        <v>1592.5698163856</v>
      </c>
      <c r="AX123" s="0" t="n">
        <v>1642.6697121152</v>
      </c>
      <c r="AY123" s="0" t="n">
        <v>1693.2570471138</v>
      </c>
      <c r="AZ123" s="0" t="n">
        <v>1780.8804449705</v>
      </c>
      <c r="BA123" s="0" t="n">
        <v>1816.2695724231</v>
      </c>
      <c r="BB123" s="0" t="n">
        <v>1854.8266017014</v>
      </c>
      <c r="BC123" s="0" t="n">
        <v>1895.5342311975</v>
      </c>
      <c r="BD123" s="0" t="n">
        <v>1937.6842705176</v>
      </c>
      <c r="BE123" s="0" t="n">
        <v>1980.7191552811</v>
      </c>
      <c r="BF123" s="0" t="n">
        <v>2024.1355146761</v>
      </c>
      <c r="BG123" s="0" t="n">
        <v>2067.4259013337</v>
      </c>
      <c r="BH123" s="0" t="n">
        <v>2110.0560278776</v>
      </c>
      <c r="BI123" s="0" t="n">
        <v>2151.4702259517</v>
      </c>
    </row>
    <row r="124" customFormat="false" ht="12.75" hidden="false" customHeight="false" outlineLevel="0" collapsed="false">
      <c r="A124" s="0" t="s">
        <v>443</v>
      </c>
      <c r="B124" s="0" t="s">
        <v>333</v>
      </c>
    </row>
    <row r="125" customFormat="false" ht="12.75" hidden="false" customHeight="false" outlineLevel="0" collapsed="false">
      <c r="A125" s="0" t="s">
        <v>444</v>
      </c>
      <c r="B125" s="0" t="s">
        <v>333</v>
      </c>
    </row>
    <row r="126" customFormat="false" ht="12.75" hidden="false" customHeight="false" outlineLevel="0" collapsed="false">
      <c r="A126" s="0" t="s">
        <v>445</v>
      </c>
      <c r="B126" s="0" t="n">
        <v>6.9106812716</v>
      </c>
      <c r="C126" s="0" t="n">
        <v>7.7797415825</v>
      </c>
      <c r="D126" s="0" t="n">
        <v>8.7430141613</v>
      </c>
      <c r="E126" s="0" t="n">
        <v>9.7997654345</v>
      </c>
      <c r="F126" s="0" t="n">
        <v>10.9498838787</v>
      </c>
      <c r="G126" s="0" t="n">
        <v>12.1935704678</v>
      </c>
      <c r="H126" s="0" t="n">
        <v>13.531129345</v>
      </c>
      <c r="I126" s="0" t="n">
        <v>14.962833914</v>
      </c>
      <c r="J126" s="0" t="n">
        <v>16.4888522853</v>
      </c>
      <c r="K126" s="0" t="n">
        <v>18.1092213995</v>
      </c>
      <c r="L126" s="0" t="n">
        <v>19.8238634426</v>
      </c>
      <c r="M126" s="0" t="n">
        <v>21.6326418427</v>
      </c>
      <c r="N126" s="0" t="n">
        <v>23.5354586603</v>
      </c>
      <c r="O126" s="0" t="n">
        <v>25.5324017049</v>
      </c>
      <c r="P126" s="0" t="n">
        <v>27.6239598762</v>
      </c>
      <c r="Q126" s="0" t="n">
        <v>29.8113420128</v>
      </c>
      <c r="R126" s="0" t="n">
        <v>32.0969628011</v>
      </c>
      <c r="S126" s="0" t="n">
        <v>34.4852074578</v>
      </c>
      <c r="T126" s="0" t="n">
        <v>36.983671069</v>
      </c>
      <c r="U126" s="0" t="n">
        <v>39.6055592403</v>
      </c>
      <c r="V126" s="0" t="n">
        <v>42.3651247976</v>
      </c>
      <c r="W126" s="0" t="n">
        <v>45.254541874</v>
      </c>
      <c r="X126" s="0" t="n">
        <v>48.2667083146</v>
      </c>
      <c r="Y126" s="0" t="n">
        <v>51.3946379444</v>
      </c>
      <c r="Z126" s="0" t="n">
        <v>54.6308736884</v>
      </c>
      <c r="AA126" s="0" t="n">
        <v>57.9667943381</v>
      </c>
      <c r="AB126" s="0" t="n">
        <v>61.3916587862</v>
      </c>
      <c r="AC126" s="0" t="n">
        <v>64.8911747559</v>
      </c>
      <c r="AD126" s="0" t="n">
        <v>68.4452938328</v>
      </c>
      <c r="AE126" s="0" t="n">
        <v>72.1083302626</v>
      </c>
      <c r="AF126" s="0" t="n">
        <v>75.9008238845</v>
      </c>
      <c r="AG126" s="0" t="n">
        <v>79.8139589393</v>
      </c>
      <c r="AH126" s="0" t="n">
        <v>83.8387503838</v>
      </c>
      <c r="AI126" s="0" t="n">
        <v>87.9660477935</v>
      </c>
      <c r="AJ126" s="0" t="n">
        <v>92.1865956198</v>
      </c>
      <c r="AK126" s="0" t="n">
        <v>96.4911190332</v>
      </c>
      <c r="AL126" s="0" t="n">
        <v>100.8704177221</v>
      </c>
      <c r="AM126" s="0" t="n">
        <v>105.3154595949</v>
      </c>
      <c r="AN126" s="0" t="n">
        <v>109.8174722913</v>
      </c>
      <c r="AO126" s="0" t="n">
        <v>114.3680358229</v>
      </c>
      <c r="AP126" s="0" t="n">
        <v>118.9591841801</v>
      </c>
      <c r="AQ126" s="0" t="n">
        <v>123.5835291195</v>
      </c>
      <c r="AR126" s="0" t="n">
        <v>128.2344251893</v>
      </c>
      <c r="AS126" s="0" t="n">
        <v>132.9062054385</v>
      </c>
      <c r="AT126" s="0" t="n">
        <v>137.594531598</v>
      </c>
      <c r="AU126" s="0" t="n">
        <v>142.2969240278</v>
      </c>
      <c r="AV126" s="0" t="n">
        <v>147.013574143</v>
      </c>
      <c r="AW126" s="0" t="n">
        <v>151.7485982753</v>
      </c>
      <c r="AX126" s="0" t="n">
        <v>156.5119777603</v>
      </c>
      <c r="AY126" s="0" t="n">
        <v>161.3226001838</v>
      </c>
      <c r="AZ126" s="0" t="n">
        <v>169.6623310149</v>
      </c>
      <c r="BA126" s="0" t="n">
        <v>173.0263381413</v>
      </c>
      <c r="BB126" s="0" t="n">
        <v>176.692853012</v>
      </c>
      <c r="BC126" s="0" t="n">
        <v>180.5648591966</v>
      </c>
      <c r="BD126" s="0" t="n">
        <v>184.5748120918</v>
      </c>
      <c r="BE126" s="0" t="n">
        <v>188.6695328985</v>
      </c>
      <c r="BF126" s="0" t="n">
        <v>192.8010179341</v>
      </c>
      <c r="BG126" s="0" t="n">
        <v>196.9208853367</v>
      </c>
      <c r="BH126" s="0" t="n">
        <v>200.9782049764</v>
      </c>
      <c r="BI126" s="0" t="n">
        <v>204.9200170323</v>
      </c>
    </row>
    <row r="127" customFormat="false" ht="12.75" hidden="false" customHeight="false" outlineLevel="0" collapsed="false">
      <c r="A127" s="0" t="s">
        <v>446</v>
      </c>
      <c r="B127" s="0" t="s">
        <v>333</v>
      </c>
    </row>
    <row r="128" customFormat="false" ht="12.75" hidden="false" customHeight="false" outlineLevel="0" collapsed="false">
      <c r="A128" s="0" t="s">
        <v>447</v>
      </c>
      <c r="B128" s="0" t="n">
        <v>-0.1993353228</v>
      </c>
      <c r="C128" s="0" t="n">
        <v>-0.1860890747</v>
      </c>
      <c r="D128" s="0" t="n">
        <v>-0.1746196061</v>
      </c>
      <c r="E128" s="0" t="n">
        <v>-0.1647454148</v>
      </c>
      <c r="F128" s="0" t="n">
        <v>-0.156260785</v>
      </c>
      <c r="G128" s="0" t="n">
        <v>-0.1489672596</v>
      </c>
      <c r="H128" s="0" t="n">
        <v>-0.1426864463</v>
      </c>
      <c r="I128" s="0" t="n">
        <v>-0.1372636094</v>
      </c>
      <c r="J128" s="0" t="n">
        <v>-0.1325670361</v>
      </c>
      <c r="K128" s="0" t="n">
        <v>-0.1284856976</v>
      </c>
      <c r="L128" s="0" t="n">
        <v>-0.1249264181</v>
      </c>
      <c r="M128" s="0" t="n">
        <v>-0.1218111059</v>
      </c>
      <c r="N128" s="0" t="n">
        <v>-0.1190742612</v>
      </c>
      <c r="O128" s="0" t="n">
        <v>-0.116660825</v>
      </c>
      <c r="P128" s="0" t="n">
        <v>-0.1145243539</v>
      </c>
      <c r="Q128" s="0" t="n">
        <v>-0.112625481</v>
      </c>
      <c r="R128" s="0" t="n">
        <v>-0.110930608</v>
      </c>
      <c r="S128" s="0" t="n">
        <v>-0.1094107719</v>
      </c>
      <c r="T128" s="0" t="n">
        <v>-0.1080406266</v>
      </c>
      <c r="U128" s="0" t="n">
        <v>-0.1067973221</v>
      </c>
      <c r="V128" s="0" t="n">
        <v>-0.1056626899</v>
      </c>
      <c r="W128" s="0" t="n">
        <v>-0.1046298748</v>
      </c>
      <c r="X128" s="0" t="n">
        <v>-0.1036909747</v>
      </c>
      <c r="Y128" s="0" t="n">
        <v>-0.1028379174</v>
      </c>
      <c r="Z128" s="0" t="n">
        <v>-0.1020629551</v>
      </c>
      <c r="AA128" s="0" t="n">
        <v>-0.101358942</v>
      </c>
      <c r="AB128" s="0" t="n">
        <v>-0.1007194976</v>
      </c>
      <c r="AC128" s="0" t="n">
        <v>-0.100139121</v>
      </c>
      <c r="AD128" s="0" t="n">
        <v>-0.099613301</v>
      </c>
      <c r="AE128" s="0" t="n">
        <v>-0.0991281733</v>
      </c>
      <c r="AF128" s="0" t="n">
        <v>-0.0986775731</v>
      </c>
      <c r="AG128" s="0" t="n">
        <v>-0.0982596534</v>
      </c>
      <c r="AH128" s="0" t="n">
        <v>-0.0978724379</v>
      </c>
      <c r="AI128" s="0" t="n">
        <v>-0.097513907</v>
      </c>
      <c r="AJ128" s="0" t="n">
        <v>-0.0971820544</v>
      </c>
      <c r="AK128" s="0" t="n">
        <v>-0.0968749259</v>
      </c>
      <c r="AL128" s="0" t="n">
        <v>-0.0965906446</v>
      </c>
      <c r="AM128" s="0" t="n">
        <v>-0.0963274274</v>
      </c>
      <c r="AN128" s="0" t="n">
        <v>-0.0960835949</v>
      </c>
      <c r="AO128" s="0" t="n">
        <v>-0.0958575751</v>
      </c>
      <c r="AP128" s="0" t="n">
        <v>-0.0956479036</v>
      </c>
      <c r="AQ128" s="0" t="n">
        <v>-0.09545322</v>
      </c>
      <c r="AR128" s="0" t="n">
        <v>-0.0952722618</v>
      </c>
      <c r="AS128" s="0" t="n">
        <v>-0.0951038549</v>
      </c>
      <c r="AT128" s="0" t="n">
        <v>-0.0949469022</v>
      </c>
      <c r="AU128" s="0" t="n">
        <v>-0.0948003688</v>
      </c>
      <c r="AV128" s="0" t="n">
        <v>-0.0946632626</v>
      </c>
      <c r="AW128" s="0" t="n">
        <v>-0.0945346097</v>
      </c>
      <c r="AX128" s="0" t="n">
        <v>-0.0944134208</v>
      </c>
      <c r="AY128" s="0" t="n">
        <v>-0.0942986451</v>
      </c>
      <c r="AZ128" s="0" t="n">
        <v>-0.0941158279</v>
      </c>
      <c r="BA128" s="0" t="n">
        <v>-0.0940473145</v>
      </c>
      <c r="BB128" s="0" t="n">
        <v>-0.0939757566</v>
      </c>
      <c r="BC128" s="0" t="n">
        <v>-0.0939034974</v>
      </c>
      <c r="BD128" s="0" t="n">
        <v>-0.0938320157</v>
      </c>
      <c r="BE128" s="0" t="n">
        <v>-0.0937623116</v>
      </c>
      <c r="BF128" s="0" t="n">
        <v>-0.0936951291</v>
      </c>
      <c r="BG128" s="0" t="n">
        <v>-0.0936310799</v>
      </c>
      <c r="BH128" s="0" t="n">
        <v>-0.093570695</v>
      </c>
      <c r="BI128" s="0" t="n">
        <v>-0.0935144314</v>
      </c>
    </row>
    <row r="129" customFormat="false" ht="12.75" hidden="false" customHeight="false" outlineLevel="0" collapsed="false">
      <c r="A129" s="0" t="s">
        <v>448</v>
      </c>
      <c r="B129" s="0" t="n">
        <v>-8486.8082735778</v>
      </c>
    </row>
    <row r="130" customFormat="false" ht="12.75" hidden="false" customHeight="false" outlineLevel="0" collapsed="false">
      <c r="A130" s="0" t="s">
        <v>449</v>
      </c>
    </row>
    <row r="131" customFormat="false" ht="12.75" hidden="false" customHeight="false" outlineLevel="0" collapsed="false">
      <c r="A131" s="0" t="s">
        <v>450</v>
      </c>
      <c r="B131" s="0" t="n">
        <v>0.2554073385</v>
      </c>
      <c r="C131" s="0" t="n">
        <v>0.2536207207</v>
      </c>
      <c r="D131" s="0" t="n">
        <v>0.252382333</v>
      </c>
      <c r="E131" s="0" t="n">
        <v>0.2514570923</v>
      </c>
      <c r="F131" s="0" t="n">
        <v>0.2508192158</v>
      </c>
      <c r="G131" s="0" t="n">
        <v>0.2504439767</v>
      </c>
      <c r="H131" s="0" t="n">
        <v>0.2503081269</v>
      </c>
      <c r="I131" s="0" t="n">
        <v>0.2503897966</v>
      </c>
      <c r="J131" s="0" t="n">
        <v>0.2506681246</v>
      </c>
      <c r="K131" s="0" t="n">
        <v>0.2511226823</v>
      </c>
      <c r="L131" s="0" t="n">
        <v>0.2517326581</v>
      </c>
      <c r="M131" s="0" t="n">
        <v>0.252475706</v>
      </c>
      <c r="N131" s="0" t="n">
        <v>0.2533262804</v>
      </c>
      <c r="O131" s="0" t="n">
        <v>0.2542531495</v>
      </c>
      <c r="P131" s="0" t="n">
        <v>0.2552155869</v>
      </c>
      <c r="Q131" s="0" t="n">
        <v>0.2561574253</v>
      </c>
      <c r="R131" s="0" t="n">
        <v>0.256997646</v>
      </c>
      <c r="S131" s="0" t="n">
        <v>0.2576153238</v>
      </c>
      <c r="T131" s="0" t="n">
        <v>0.2578252672</v>
      </c>
      <c r="U131" s="0" t="n">
        <v>0.2576938235</v>
      </c>
      <c r="V131" s="0" t="n">
        <v>0.2585056658</v>
      </c>
      <c r="W131" s="0" t="n">
        <v>0.2593528294</v>
      </c>
      <c r="X131" s="0" t="n">
        <v>0.2602481765</v>
      </c>
      <c r="Y131" s="0" t="n">
        <v>0.2612111114</v>
      </c>
      <c r="Z131" s="0" t="n">
        <v>0.2622731538</v>
      </c>
      <c r="AA131" s="0" t="n">
        <v>0.2634856506</v>
      </c>
      <c r="AB131" s="0" t="n">
        <v>0.2649310695</v>
      </c>
      <c r="AC131" s="0" t="n">
        <v>0.2667397966</v>
      </c>
      <c r="AD131" s="0" t="n">
        <v>0.2691149079</v>
      </c>
      <c r="AE131" s="0" t="n">
        <v>0.2673123958</v>
      </c>
      <c r="AF131" s="0" t="n">
        <v>0.2679095788</v>
      </c>
      <c r="AG131" s="0" t="n">
        <v>0.2685167386</v>
      </c>
      <c r="AH131" s="0" t="n">
        <v>0.2691289057</v>
      </c>
      <c r="AI131" s="0" t="n">
        <v>0.2697414942</v>
      </c>
      <c r="AJ131" s="0" t="n">
        <v>0.2703505972</v>
      </c>
      <c r="AK131" s="0" t="n">
        <v>0.2709530615</v>
      </c>
      <c r="AL131" s="0" t="n">
        <v>0.2715464082</v>
      </c>
      <c r="AM131" s="0" t="n">
        <v>0.2721286364</v>
      </c>
      <c r="AN131" s="0" t="n">
        <v>0.2726979204</v>
      </c>
      <c r="AO131" s="0" t="n">
        <v>0.2732521878</v>
      </c>
      <c r="AP131" s="0" t="n">
        <v>0.27378854</v>
      </c>
      <c r="AQ131" s="0" t="n">
        <v>0.2743024457</v>
      </c>
      <c r="AR131" s="0" t="n">
        <v>0.2747866018</v>
      </c>
      <c r="AS131" s="0" t="n">
        <v>0.2752292928</v>
      </c>
      <c r="AT131" s="0" t="n">
        <v>0.2756119929</v>
      </c>
      <c r="AU131" s="0" t="n">
        <v>0.2759058311</v>
      </c>
      <c r="AV131" s="0" t="n">
        <v>0.2760663171</v>
      </c>
      <c r="AW131" s="0" t="n">
        <v>0.2760254029</v>
      </c>
      <c r="AX131" s="0" t="n">
        <v>0.2756794348</v>
      </c>
      <c r="AY131" s="0" t="n">
        <v>0.2748705508</v>
      </c>
      <c r="AZ131" s="0" t="n">
        <v>0.2582781457</v>
      </c>
      <c r="BA131" s="0" t="n">
        <v>0.2582781457</v>
      </c>
      <c r="BB131" s="0" t="n">
        <v>0.2582781457</v>
      </c>
      <c r="BC131" s="0" t="n">
        <v>0.2582781457</v>
      </c>
      <c r="BD131" s="0" t="n">
        <v>0.2582781457</v>
      </c>
      <c r="BE131" s="0" t="n">
        <v>0.2582781457</v>
      </c>
      <c r="BF131" s="0" t="n">
        <v>0.2582781457</v>
      </c>
      <c r="BG131" s="0" t="n">
        <v>0.2582781457</v>
      </c>
      <c r="BH131" s="0" t="n">
        <v>0.2582781457</v>
      </c>
      <c r="BI131" s="0" t="n">
        <v>0.2582781457</v>
      </c>
    </row>
    <row r="132" customFormat="false" ht="12.75" hidden="false" customHeight="false" outlineLevel="0" collapsed="false">
      <c r="A132" s="0" t="s">
        <v>451</v>
      </c>
      <c r="B132" s="0" t="n">
        <v>0.9999850851</v>
      </c>
      <c r="C132" s="0" t="n">
        <v>20.659458935</v>
      </c>
      <c r="D132" s="0" t="n">
        <v>25.0153286325</v>
      </c>
      <c r="E132" s="0" t="n">
        <v>30.067994752</v>
      </c>
      <c r="F132" s="0" t="n">
        <v>35.8535653701</v>
      </c>
      <c r="G132" s="0" t="n">
        <v>42.4042989409</v>
      </c>
      <c r="H132" s="0" t="n">
        <v>49.7475151739</v>
      </c>
      <c r="I132" s="0" t="n">
        <v>57.9045590942</v>
      </c>
      <c r="J132" s="0" t="n">
        <v>66.8898391787</v>
      </c>
      <c r="K132" s="0" t="n">
        <v>76.7099805321</v>
      </c>
      <c r="L132" s="0" t="n">
        <v>87.3631422272</v>
      </c>
      <c r="M132" s="0" t="n">
        <v>98.8385430007</v>
      </c>
      <c r="N132" s="0" t="n">
        <v>111.1162338041</v>
      </c>
      <c r="O132" s="0" t="n">
        <v>124.167153893</v>
      </c>
      <c r="P132" s="0" t="n">
        <v>137.9535005735</v>
      </c>
      <c r="Q132" s="0" t="n">
        <v>152.429475175</v>
      </c>
      <c r="R132" s="0" t="n">
        <v>167.5424717159</v>
      </c>
      <c r="S132" s="0" t="n">
        <v>183.2348374093</v>
      </c>
      <c r="T132" s="0" t="n">
        <v>199.4463691592</v>
      </c>
      <c r="U132" s="0" t="n">
        <v>212.6405764055</v>
      </c>
      <c r="V132" s="0" t="n">
        <v>207.3245619954</v>
      </c>
      <c r="W132" s="0" t="n">
        <v>202.1414479455</v>
      </c>
      <c r="X132" s="0" t="n">
        <v>197.0879117468</v>
      </c>
      <c r="Y132" s="0" t="n">
        <v>192.1607139532</v>
      </c>
      <c r="Z132" s="0" t="n">
        <v>187.3566961043</v>
      </c>
      <c r="AA132" s="0" t="n">
        <v>182.6727787017</v>
      </c>
      <c r="AB132" s="0" t="n">
        <v>178.1059592342</v>
      </c>
      <c r="AC132" s="0" t="n">
        <v>173.6533102533</v>
      </c>
      <c r="AD132" s="0" t="n">
        <v>169.311977497</v>
      </c>
      <c r="AE132" s="0" t="n">
        <v>229.2020727148</v>
      </c>
      <c r="AF132" s="0" t="n">
        <v>223.472020897</v>
      </c>
      <c r="AG132" s="0" t="n">
        <v>217.8852203745</v>
      </c>
      <c r="AH132" s="0" t="n">
        <v>212.4380898652</v>
      </c>
      <c r="AI132" s="0" t="n">
        <v>207.1271376185</v>
      </c>
      <c r="AJ132" s="0" t="n">
        <v>201.9489591781</v>
      </c>
      <c r="AK132" s="0" t="n">
        <v>196.9002351986</v>
      </c>
      <c r="AL132" s="0" t="n">
        <v>191.9777293187</v>
      </c>
      <c r="AM132" s="0" t="n">
        <v>187.1782860857</v>
      </c>
      <c r="AN132" s="0" t="n">
        <v>182.4988289336</v>
      </c>
      <c r="AO132" s="0" t="n">
        <v>177.9363582102</v>
      </c>
      <c r="AP132" s="0" t="n">
        <v>173.487949255</v>
      </c>
      <c r="AQ132" s="0" t="n">
        <v>169.1507505236</v>
      </c>
      <c r="AR132" s="0" t="n">
        <v>164.9219817605</v>
      </c>
      <c r="AS132" s="0" t="n">
        <v>160.7989322165</v>
      </c>
      <c r="AT132" s="0" t="n">
        <v>156.7789589111</v>
      </c>
      <c r="AU132" s="0" t="n">
        <v>152.8594849383</v>
      </c>
      <c r="AV132" s="0" t="n">
        <v>149.0379978148</v>
      </c>
      <c r="AW132" s="0" t="n">
        <v>145.3120478695</v>
      </c>
      <c r="AX132" s="0" t="n">
        <v>141.6792466727</v>
      </c>
      <c r="AY132" s="0" t="n">
        <v>138.1372655059</v>
      </c>
      <c r="AZ132" s="0" t="n">
        <v>134.6838338683</v>
      </c>
      <c r="BA132" s="0" t="n">
        <v>117.2372262101</v>
      </c>
      <c r="BB132" s="0" t="n">
        <v>101.2303871895</v>
      </c>
      <c r="BC132" s="0" t="n">
        <v>86.0289993725</v>
      </c>
      <c r="BD132" s="0" t="n">
        <v>70.6504490818</v>
      </c>
      <c r="BE132" s="0" t="n">
        <v>54.6115458671</v>
      </c>
      <c r="BF132" s="0" t="n">
        <v>38.1576847501</v>
      </c>
      <c r="BG132" s="0" t="n">
        <v>22.3061165918</v>
      </c>
      <c r="BH132" s="0" t="n">
        <v>8.7716597476</v>
      </c>
      <c r="BI132" s="0" t="n">
        <v>0.0194012972</v>
      </c>
    </row>
    <row r="133" customFormat="false" ht="12.75" hidden="false" customHeight="false" outlineLevel="0" collapsed="false">
      <c r="A133" s="0" t="s">
        <v>452</v>
      </c>
      <c r="B133" s="0" t="n">
        <v>0.9999850851</v>
      </c>
      <c r="C133" s="0" t="n">
        <v>20.659458935</v>
      </c>
      <c r="D133" s="0" t="n">
        <v>25.0153286325</v>
      </c>
      <c r="E133" s="0" t="n">
        <v>30.067994752</v>
      </c>
      <c r="F133" s="0" t="n">
        <v>35.8535653701</v>
      </c>
      <c r="G133" s="0" t="n">
        <v>42.4042989409</v>
      </c>
      <c r="H133" s="0" t="n">
        <v>49.7475151739</v>
      </c>
      <c r="I133" s="0" t="n">
        <v>57.9045590942</v>
      </c>
      <c r="J133" s="0" t="n">
        <v>66.8898391787</v>
      </c>
      <c r="K133" s="0" t="n">
        <v>76.7099805321</v>
      </c>
      <c r="L133" s="0" t="n">
        <v>87.3631422272</v>
      </c>
      <c r="M133" s="0" t="n">
        <v>98.8385430007</v>
      </c>
      <c r="N133" s="0" t="n">
        <v>111.1162338041</v>
      </c>
      <c r="O133" s="0" t="n">
        <v>124.167153893</v>
      </c>
      <c r="P133" s="0" t="n">
        <v>137.9535005735</v>
      </c>
      <c r="Q133" s="0" t="n">
        <v>152.429475175</v>
      </c>
      <c r="R133" s="0" t="n">
        <v>167.5424717159</v>
      </c>
      <c r="S133" s="0" t="n">
        <v>183.2348374093</v>
      </c>
      <c r="T133" s="0" t="n">
        <v>199.4463691592</v>
      </c>
      <c r="U133" s="0" t="n">
        <v>212.6405764055</v>
      </c>
      <c r="V133" s="0" t="n">
        <v>207.3245619954</v>
      </c>
      <c r="W133" s="0" t="n">
        <v>202.1414479455</v>
      </c>
      <c r="X133" s="0" t="n">
        <v>197.0879117468</v>
      </c>
      <c r="Y133" s="0" t="n">
        <v>192.1607139532</v>
      </c>
      <c r="Z133" s="0" t="n">
        <v>187.3566961043</v>
      </c>
      <c r="AA133" s="0" t="n">
        <v>182.6727787017</v>
      </c>
      <c r="AB133" s="0" t="n">
        <v>178.1059592342</v>
      </c>
      <c r="AC133" s="0" t="n">
        <v>173.6533102533</v>
      </c>
      <c r="AD133" s="0" t="n">
        <v>169.311977497</v>
      </c>
      <c r="AE133" s="0" t="n">
        <v>229.2020727148</v>
      </c>
      <c r="AF133" s="0" t="n">
        <v>223.472020897</v>
      </c>
      <c r="AG133" s="0" t="n">
        <v>217.8852203745</v>
      </c>
      <c r="AH133" s="0" t="n">
        <v>212.4380898652</v>
      </c>
      <c r="AI133" s="0" t="n">
        <v>207.1271376185</v>
      </c>
      <c r="AJ133" s="0" t="n">
        <v>201.9489591781</v>
      </c>
      <c r="AK133" s="0" t="n">
        <v>196.9002351986</v>
      </c>
      <c r="AL133" s="0" t="n">
        <v>191.9777293187</v>
      </c>
      <c r="AM133" s="0" t="n">
        <v>187.1782860857</v>
      </c>
      <c r="AN133" s="0" t="n">
        <v>182.4988289336</v>
      </c>
      <c r="AO133" s="0" t="n">
        <v>177.9363582102</v>
      </c>
      <c r="AP133" s="0" t="n">
        <v>173.487949255</v>
      </c>
      <c r="AQ133" s="0" t="n">
        <v>169.1507505236</v>
      </c>
      <c r="AR133" s="0" t="n">
        <v>164.9219817605</v>
      </c>
      <c r="AS133" s="0" t="n">
        <v>160.7989322165</v>
      </c>
      <c r="AT133" s="0" t="n">
        <v>156.7789589111</v>
      </c>
      <c r="AU133" s="0" t="n">
        <v>152.8594849383</v>
      </c>
      <c r="AV133" s="0" t="n">
        <v>149.0379978148</v>
      </c>
      <c r="AW133" s="0" t="n">
        <v>145.3120478695</v>
      </c>
      <c r="AX133" s="0" t="n">
        <v>141.6792466727</v>
      </c>
      <c r="AY133" s="0" t="n">
        <v>138.1372655059</v>
      </c>
      <c r="AZ133" s="0" t="n">
        <v>134.6838338683</v>
      </c>
      <c r="BA133" s="0" t="n">
        <v>117.2372262101</v>
      </c>
      <c r="BB133" s="0" t="n">
        <v>101.2303871895</v>
      </c>
      <c r="BC133" s="0" t="n">
        <v>86.0289993725</v>
      </c>
      <c r="BD133" s="0" t="n">
        <v>70.6504490818</v>
      </c>
      <c r="BE133" s="0" t="n">
        <v>54.6115458671</v>
      </c>
      <c r="BF133" s="0" t="n">
        <v>38.1576847501</v>
      </c>
      <c r="BG133" s="0" t="n">
        <v>22.3061165918</v>
      </c>
      <c r="BH133" s="0" t="n">
        <v>8.7716597476</v>
      </c>
      <c r="BI133" s="0" t="n">
        <v>0.0194012972</v>
      </c>
    </row>
    <row r="134" customFormat="false" ht="12.75" hidden="false" customHeight="false" outlineLevel="0" collapsed="false">
      <c r="A134" s="0" t="s">
        <v>453</v>
      </c>
      <c r="B134" s="0" t="n">
        <v>3.6659453219</v>
      </c>
      <c r="C134" s="0" t="n">
        <v>75.7375764558</v>
      </c>
      <c r="D134" s="0" t="n">
        <v>91.7061947668</v>
      </c>
      <c r="E134" s="0" t="n">
        <v>110.2292687608</v>
      </c>
      <c r="F134" s="0" t="n">
        <v>131.4391706467</v>
      </c>
      <c r="G134" s="0" t="n">
        <v>155.4541599175</v>
      </c>
      <c r="H134" s="0" t="n">
        <v>182.3743906274</v>
      </c>
      <c r="I134" s="0" t="n">
        <v>212.2781136393</v>
      </c>
      <c r="J134" s="0" t="n">
        <v>245.2181504291</v>
      </c>
      <c r="K134" s="0" t="n">
        <v>281.2187886308</v>
      </c>
      <c r="L134" s="0" t="n">
        <v>320.2732794051</v>
      </c>
      <c r="M134" s="0" t="n">
        <v>362.3420986405</v>
      </c>
      <c r="N134" s="0" t="n">
        <v>407.3521131258</v>
      </c>
      <c r="O134" s="0" t="n">
        <v>455.1967861717</v>
      </c>
      <c r="P134" s="0" t="n">
        <v>505.7375331024</v>
      </c>
      <c r="Q134" s="0" t="n">
        <v>558.8064559914</v>
      </c>
      <c r="R134" s="0" t="n">
        <v>614.2107013104</v>
      </c>
      <c r="S134" s="0" t="n">
        <v>671.7389139426</v>
      </c>
      <c r="T134" s="0" t="n">
        <v>731.1703893377</v>
      </c>
      <c r="U134" s="0" t="n">
        <v>779.5403531026</v>
      </c>
      <c r="V134" s="0" t="n">
        <v>760.051844275</v>
      </c>
      <c r="W134" s="0" t="n">
        <v>741.0505481682</v>
      </c>
      <c r="X134" s="0" t="n">
        <v>722.5242844639</v>
      </c>
      <c r="Y134" s="0" t="n">
        <v>704.4611773524</v>
      </c>
      <c r="Z134" s="0" t="n">
        <v>686.8496479185</v>
      </c>
      <c r="AA134" s="0" t="n">
        <v>669.6784067206</v>
      </c>
      <c r="AB134" s="0" t="n">
        <v>652.9364465526</v>
      </c>
      <c r="AC134" s="0" t="n">
        <v>636.6130353887</v>
      </c>
      <c r="AD134" s="0" t="n">
        <v>620.697709504</v>
      </c>
      <c r="AE134" s="0" t="n">
        <v>840.2547985726</v>
      </c>
      <c r="AF134" s="0" t="n">
        <v>819.2484286082</v>
      </c>
      <c r="AG134" s="0" t="n">
        <v>798.767217893</v>
      </c>
      <c r="AH134" s="0" t="n">
        <v>778.7980374457</v>
      </c>
      <c r="AI134" s="0" t="n">
        <v>759.3280865096</v>
      </c>
      <c r="AJ134" s="0" t="n">
        <v>740.3448843468</v>
      </c>
      <c r="AK134" s="0" t="n">
        <v>721.8362622382</v>
      </c>
      <c r="AL134" s="0" t="n">
        <v>703.7903556822</v>
      </c>
      <c r="AM134" s="0" t="n">
        <v>686.1955967902</v>
      </c>
      <c r="AN134" s="0" t="n">
        <v>669.0407068704</v>
      </c>
      <c r="AO134" s="0" t="n">
        <v>652.3146891986</v>
      </c>
      <c r="AP134" s="0" t="n">
        <v>636.0068219687</v>
      </c>
      <c r="AQ134" s="0" t="n">
        <v>620.1066514195</v>
      </c>
      <c r="AR134" s="0" t="n">
        <v>604.603985134</v>
      </c>
      <c r="AS134" s="0" t="n">
        <v>589.4888855056</v>
      </c>
      <c r="AT134" s="0" t="n">
        <v>574.751663368</v>
      </c>
      <c r="AU134" s="0" t="n">
        <v>560.3828717838</v>
      </c>
      <c r="AV134" s="0" t="n">
        <v>546.3732999892</v>
      </c>
      <c r="AW134" s="0" t="n">
        <v>532.7139674895</v>
      </c>
      <c r="AX134" s="0" t="n">
        <v>519.3961183022</v>
      </c>
      <c r="AY134" s="0" t="n">
        <v>506.4112153447</v>
      </c>
      <c r="AZ134" s="0" t="n">
        <v>493.750934961</v>
      </c>
      <c r="BA134" s="0" t="n">
        <v>429.7916712863</v>
      </c>
      <c r="BB134" s="0" t="n">
        <v>371.1105994368</v>
      </c>
      <c r="BC134" s="0" t="n">
        <v>315.3823116998</v>
      </c>
      <c r="BD134" s="0" t="n">
        <v>259.0045463338</v>
      </c>
      <c r="BE134" s="0" t="n">
        <v>200.2059271486</v>
      </c>
      <c r="BF134" s="0" t="n">
        <v>139.8860722937</v>
      </c>
      <c r="BG134" s="0" t="n">
        <v>81.7742234257</v>
      </c>
      <c r="BH134" s="0" t="n">
        <v>32.1569046346</v>
      </c>
      <c r="BI134" s="0" t="n">
        <v>0.0711251556</v>
      </c>
    </row>
    <row r="135" customFormat="false" ht="12.75" hidden="false" customHeight="false" outlineLevel="0" collapsed="false">
      <c r="A135" s="0" t="s">
        <v>454</v>
      </c>
      <c r="B135" s="0" t="n">
        <v>0.038976</v>
      </c>
      <c r="C135" s="0" t="n">
        <v>0.2125842314</v>
      </c>
      <c r="D135" s="0" t="n">
        <v>0.2397723988</v>
      </c>
      <c r="E135" s="0" t="n">
        <v>0.2693367736</v>
      </c>
      <c r="F135" s="0" t="n">
        <v>0.3012063585</v>
      </c>
      <c r="G135" s="0" t="n">
        <v>0.3353205761</v>
      </c>
      <c r="H135" s="0" t="n">
        <v>0.3716232869</v>
      </c>
      <c r="I135" s="0" t="n">
        <v>0.410058255</v>
      </c>
      <c r="J135" s="0" t="n">
        <v>0.450565789</v>
      </c>
      <c r="K135" s="0" t="n">
        <v>0.4930803731</v>
      </c>
      <c r="L135" s="0" t="n">
        <v>0.5375291562</v>
      </c>
      <c r="M135" s="0" t="n">
        <v>0.5838311847</v>
      </c>
      <c r="N135" s="0" t="n">
        <v>0.6318972859</v>
      </c>
      <c r="O135" s="0" t="n">
        <v>0.6816305461</v>
      </c>
      <c r="P135" s="0" t="n">
        <v>0.7329273426</v>
      </c>
      <c r="Q135" s="0" t="n">
        <v>0.7856790149</v>
      </c>
      <c r="R135" s="0" t="n">
        <v>0.8397742798</v>
      </c>
      <c r="S135" s="0" t="n">
        <v>0.8951026735</v>
      </c>
      <c r="T135" s="0" t="n">
        <v>0.9515593788</v>
      </c>
      <c r="U135" s="0" t="n">
        <v>1</v>
      </c>
      <c r="V135" s="0" t="n">
        <v>1</v>
      </c>
      <c r="W135" s="0" t="n">
        <v>1</v>
      </c>
      <c r="X135" s="0" t="n">
        <v>1</v>
      </c>
      <c r="Y135" s="0" t="n">
        <v>1</v>
      </c>
      <c r="Z135" s="0" t="n">
        <v>1</v>
      </c>
      <c r="AA135" s="0" t="n">
        <v>1</v>
      </c>
      <c r="AB135" s="0" t="n">
        <v>1</v>
      </c>
      <c r="AC135" s="0" t="n">
        <v>1</v>
      </c>
      <c r="AD135" s="0" t="n">
        <v>1</v>
      </c>
      <c r="AE135" s="0" t="n">
        <v>1.2</v>
      </c>
      <c r="AF135" s="0" t="n">
        <v>1.2</v>
      </c>
      <c r="AG135" s="0" t="n">
        <v>1.2</v>
      </c>
      <c r="AH135" s="0" t="n">
        <v>1.2</v>
      </c>
      <c r="AI135" s="0" t="n">
        <v>1.2</v>
      </c>
      <c r="AJ135" s="0" t="n">
        <v>1.2</v>
      </c>
      <c r="AK135" s="0" t="n">
        <v>1.2</v>
      </c>
      <c r="AL135" s="0" t="n">
        <v>1.2</v>
      </c>
      <c r="AM135" s="0" t="n">
        <v>1.2</v>
      </c>
      <c r="AN135" s="0" t="n">
        <v>1.2</v>
      </c>
      <c r="AO135" s="0" t="n">
        <v>1.2</v>
      </c>
      <c r="AP135" s="0" t="n">
        <v>1.2</v>
      </c>
      <c r="AQ135" s="0" t="n">
        <v>1.2</v>
      </c>
      <c r="AR135" s="0" t="n">
        <v>1.2</v>
      </c>
      <c r="AS135" s="0" t="n">
        <v>1.2</v>
      </c>
      <c r="AT135" s="0" t="n">
        <v>1.2</v>
      </c>
      <c r="AU135" s="0" t="n">
        <v>1.2</v>
      </c>
      <c r="AV135" s="0" t="n">
        <v>1.2</v>
      </c>
      <c r="AW135" s="0" t="n">
        <v>1.2</v>
      </c>
      <c r="AX135" s="0" t="n">
        <v>1.2</v>
      </c>
      <c r="AY135" s="0" t="n">
        <v>1.2</v>
      </c>
      <c r="AZ135" s="0" t="n">
        <v>1.2</v>
      </c>
      <c r="BA135" s="0" t="n">
        <v>1.1267241587</v>
      </c>
      <c r="BB135" s="0" t="n">
        <v>1.0531904456</v>
      </c>
      <c r="BC135" s="0" t="n">
        <v>0.9757904286</v>
      </c>
      <c r="BD135" s="0" t="n">
        <v>0.8870507444</v>
      </c>
      <c r="BE135" s="0" t="n">
        <v>0.7797025958</v>
      </c>
      <c r="BF135" s="0" t="n">
        <v>0.6479420466</v>
      </c>
      <c r="BG135" s="0" t="n">
        <v>0.4876547529</v>
      </c>
      <c r="BH135" s="0" t="n">
        <v>0.2944631151</v>
      </c>
      <c r="BI135" s="0" t="n">
        <v>0.01</v>
      </c>
    </row>
    <row r="136" customFormat="false" ht="12.75" hidden="false" customHeight="false" outlineLevel="0" collapsed="false">
      <c r="A136" s="0" t="s">
        <v>455</v>
      </c>
      <c r="B136" s="0" t="n">
        <v>0.038976</v>
      </c>
      <c r="C136" s="0" t="n">
        <v>0.2125842314</v>
      </c>
      <c r="D136" s="0" t="n">
        <v>0.2397723988</v>
      </c>
      <c r="E136" s="0" t="n">
        <v>0.2693367736</v>
      </c>
      <c r="F136" s="0" t="n">
        <v>0.3012063585</v>
      </c>
      <c r="G136" s="0" t="n">
        <v>0.3353205761</v>
      </c>
      <c r="H136" s="0" t="n">
        <v>0.3716232869</v>
      </c>
      <c r="I136" s="0" t="n">
        <v>0.410058255</v>
      </c>
      <c r="J136" s="0" t="n">
        <v>0.450565789</v>
      </c>
      <c r="K136" s="0" t="n">
        <v>0.4930803731</v>
      </c>
      <c r="L136" s="0" t="n">
        <v>0.5375291562</v>
      </c>
      <c r="M136" s="0" t="n">
        <v>0.5838311847</v>
      </c>
      <c r="N136" s="0" t="n">
        <v>0.6318972859</v>
      </c>
      <c r="O136" s="0" t="n">
        <v>0.6816305461</v>
      </c>
      <c r="P136" s="0" t="n">
        <v>0.7329273426</v>
      </c>
      <c r="Q136" s="0" t="n">
        <v>0.7856790149</v>
      </c>
      <c r="R136" s="0" t="n">
        <v>0.8397742798</v>
      </c>
      <c r="S136" s="0" t="n">
        <v>0.8951026735</v>
      </c>
      <c r="T136" s="0" t="n">
        <v>0.9515593788</v>
      </c>
      <c r="U136" s="0" t="n">
        <v>1</v>
      </c>
      <c r="V136" s="0" t="n">
        <v>1</v>
      </c>
      <c r="W136" s="0" t="n">
        <v>1</v>
      </c>
      <c r="X136" s="0" t="n">
        <v>1</v>
      </c>
      <c r="Y136" s="0" t="n">
        <v>1</v>
      </c>
      <c r="Z136" s="0" t="n">
        <v>1</v>
      </c>
      <c r="AA136" s="0" t="n">
        <v>1</v>
      </c>
      <c r="AB136" s="0" t="n">
        <v>1</v>
      </c>
      <c r="AC136" s="0" t="n">
        <v>1</v>
      </c>
      <c r="AD136" s="0" t="n">
        <v>1</v>
      </c>
      <c r="AE136" s="0" t="n">
        <v>1.2</v>
      </c>
      <c r="AF136" s="0" t="n">
        <v>1.2</v>
      </c>
      <c r="AG136" s="0" t="n">
        <v>1.2</v>
      </c>
      <c r="AH136" s="0" t="n">
        <v>1.2</v>
      </c>
      <c r="AI136" s="0" t="n">
        <v>1.2</v>
      </c>
      <c r="AJ136" s="0" t="n">
        <v>1.2</v>
      </c>
      <c r="AK136" s="0" t="n">
        <v>1.2</v>
      </c>
      <c r="AL136" s="0" t="n">
        <v>1.2</v>
      </c>
      <c r="AM136" s="0" t="n">
        <v>1.2</v>
      </c>
      <c r="AN136" s="0" t="n">
        <v>1.2</v>
      </c>
      <c r="AO136" s="0" t="n">
        <v>1.2</v>
      </c>
      <c r="AP136" s="0" t="n">
        <v>1.2</v>
      </c>
      <c r="AQ136" s="0" t="n">
        <v>1.2</v>
      </c>
      <c r="AR136" s="0" t="n">
        <v>1.2</v>
      </c>
      <c r="AS136" s="0" t="n">
        <v>1.2</v>
      </c>
      <c r="AT136" s="0" t="n">
        <v>1.2</v>
      </c>
      <c r="AU136" s="0" t="n">
        <v>1.2</v>
      </c>
      <c r="AV136" s="0" t="n">
        <v>1.2</v>
      </c>
      <c r="AW136" s="0" t="n">
        <v>1.2</v>
      </c>
      <c r="AX136" s="0" t="n">
        <v>1.2</v>
      </c>
      <c r="AY136" s="0" t="n">
        <v>1.2</v>
      </c>
      <c r="AZ136" s="0" t="n">
        <v>1.2</v>
      </c>
      <c r="BA136" s="0" t="n">
        <v>1.1267241587</v>
      </c>
      <c r="BB136" s="0" t="n">
        <v>1.0531904456</v>
      </c>
      <c r="BC136" s="0" t="n">
        <v>0.9757904286</v>
      </c>
      <c r="BD136" s="0" t="n">
        <v>0.8870507444</v>
      </c>
      <c r="BE136" s="0" t="n">
        <v>0.7797025958</v>
      </c>
      <c r="BF136" s="0" t="n">
        <v>0.6479420466</v>
      </c>
      <c r="BG136" s="0" t="n">
        <v>0.4876547529</v>
      </c>
      <c r="BH136" s="0" t="n">
        <v>0.2944631151</v>
      </c>
      <c r="BI136" s="0" t="n">
        <v>0.01</v>
      </c>
    </row>
    <row r="137" customFormat="false" ht="12.75" hidden="false" customHeight="false" outlineLevel="0" collapsed="false">
      <c r="A137" s="0" t="s">
        <v>456</v>
      </c>
      <c r="B137" s="0" t="n">
        <v>0.9999850851</v>
      </c>
      <c r="C137" s="0" t="n">
        <v>20.659458935</v>
      </c>
      <c r="D137" s="0" t="n">
        <v>25.0153286325</v>
      </c>
      <c r="E137" s="0" t="n">
        <v>30.067994752</v>
      </c>
      <c r="F137" s="0" t="n">
        <v>35.8535653701</v>
      </c>
      <c r="G137" s="0" t="n">
        <v>42.4042989409</v>
      </c>
      <c r="H137" s="0" t="n">
        <v>49.7475151739</v>
      </c>
      <c r="I137" s="0" t="n">
        <v>57.9045590942</v>
      </c>
      <c r="J137" s="0" t="n">
        <v>66.8898391787</v>
      </c>
      <c r="K137" s="0" t="n">
        <v>76.7099805321</v>
      </c>
      <c r="L137" s="0" t="n">
        <v>87.3631422272</v>
      </c>
      <c r="M137" s="0" t="n">
        <v>98.8385430007</v>
      </c>
      <c r="N137" s="0" t="n">
        <v>111.1162338041</v>
      </c>
      <c r="O137" s="0" t="n">
        <v>124.167153893</v>
      </c>
      <c r="P137" s="0" t="n">
        <v>137.9535005735</v>
      </c>
      <c r="Q137" s="0" t="n">
        <v>152.429475175</v>
      </c>
      <c r="R137" s="0" t="n">
        <v>167.5424717159</v>
      </c>
      <c r="S137" s="0" t="n">
        <v>183.2348374093</v>
      </c>
      <c r="T137" s="0" t="n">
        <v>199.4463691592</v>
      </c>
      <c r="U137" s="0" t="n">
        <v>212.6405764055</v>
      </c>
      <c r="V137" s="0" t="n">
        <v>207.3245619954</v>
      </c>
      <c r="W137" s="0" t="n">
        <v>202.1414479455</v>
      </c>
      <c r="X137" s="0" t="n">
        <v>197.0879117468</v>
      </c>
      <c r="Y137" s="0" t="n">
        <v>192.1607139532</v>
      </c>
      <c r="Z137" s="0" t="n">
        <v>187.3566961043</v>
      </c>
      <c r="AA137" s="0" t="n">
        <v>182.6727787017</v>
      </c>
      <c r="AB137" s="0" t="n">
        <v>178.1059592342</v>
      </c>
      <c r="AC137" s="0" t="n">
        <v>173.6533102533</v>
      </c>
      <c r="AD137" s="0" t="n">
        <v>169.311977497</v>
      </c>
      <c r="AE137" s="0" t="n">
        <v>229.2020727148</v>
      </c>
      <c r="AF137" s="0" t="n">
        <v>223.472020897</v>
      </c>
      <c r="AG137" s="0" t="n">
        <v>217.8852203745</v>
      </c>
      <c r="AH137" s="0" t="n">
        <v>212.4380898652</v>
      </c>
      <c r="AI137" s="0" t="n">
        <v>207.1271376185</v>
      </c>
      <c r="AJ137" s="0" t="n">
        <v>201.9489591781</v>
      </c>
      <c r="AK137" s="0" t="n">
        <v>196.9002351986</v>
      </c>
      <c r="AL137" s="0" t="n">
        <v>191.9777293187</v>
      </c>
      <c r="AM137" s="0" t="n">
        <v>187.1782860857</v>
      </c>
      <c r="AN137" s="0" t="n">
        <v>182.4988289336</v>
      </c>
      <c r="AO137" s="0" t="n">
        <v>177.9363582102</v>
      </c>
      <c r="AP137" s="0" t="n">
        <v>173.487949255</v>
      </c>
      <c r="AQ137" s="0" t="n">
        <v>169.1507505236</v>
      </c>
      <c r="AR137" s="0" t="n">
        <v>164.9219817605</v>
      </c>
      <c r="AS137" s="0" t="n">
        <v>160.7989322165</v>
      </c>
      <c r="AT137" s="0" t="n">
        <v>156.7789589111</v>
      </c>
      <c r="AU137" s="0" t="n">
        <v>152.8594849383</v>
      </c>
      <c r="AV137" s="0" t="n">
        <v>149.0379978148</v>
      </c>
      <c r="AW137" s="0" t="n">
        <v>145.3120478695</v>
      </c>
      <c r="AX137" s="0" t="n">
        <v>141.6792466727</v>
      </c>
      <c r="AY137" s="0" t="n">
        <v>138.1372655059</v>
      </c>
      <c r="AZ137" s="0" t="n">
        <v>134.6838338683</v>
      </c>
      <c r="BA137" s="0" t="n">
        <v>117.2372262101</v>
      </c>
      <c r="BB137" s="0" t="n">
        <v>101.2303871895</v>
      </c>
      <c r="BC137" s="0" t="n">
        <v>86.0289993725</v>
      </c>
      <c r="BD137" s="0" t="n">
        <v>70.6504490818</v>
      </c>
      <c r="BE137" s="0" t="n">
        <v>54.6115458671</v>
      </c>
      <c r="BF137" s="0" t="n">
        <v>38.1576847501</v>
      </c>
      <c r="BG137" s="0" t="n">
        <v>22.3061165918</v>
      </c>
      <c r="BH137" s="0" t="n">
        <v>8.7716597476</v>
      </c>
      <c r="BI137" s="0" t="n">
        <v>0.0194012972</v>
      </c>
    </row>
    <row r="138" customFormat="false" ht="12.75" hidden="false" customHeight="false" outlineLevel="0" collapsed="false">
      <c r="A138" s="0" t="s">
        <v>457</v>
      </c>
      <c r="B138" s="0" t="n">
        <v>0.0520604315</v>
      </c>
      <c r="C138" s="0" t="n">
        <v>0.0512993644</v>
      </c>
      <c r="D138" s="0" t="n">
        <v>0.0501394338</v>
      </c>
      <c r="E138" s="0" t="n">
        <v>0.0487584845</v>
      </c>
      <c r="F138" s="0" t="n">
        <v>0.0472661264</v>
      </c>
      <c r="G138" s="0" t="n">
        <v>0.0457296015</v>
      </c>
      <c r="H138" s="0" t="n">
        <v>0.0441901632</v>
      </c>
      <c r="I138" s="0" t="n">
        <v>0.0426732644</v>
      </c>
      <c r="J138" s="0" t="n">
        <v>0.0411948346</v>
      </c>
      <c r="K138" s="0" t="n">
        <v>0.0397651463</v>
      </c>
      <c r="L138" s="0" t="n">
        <v>0.038391221</v>
      </c>
      <c r="M138" s="0" t="n">
        <v>0.0370783836</v>
      </c>
      <c r="N138" s="0" t="n">
        <v>0.0358313677</v>
      </c>
      <c r="O138" s="0" t="n">
        <v>0.0346552581</v>
      </c>
      <c r="P138" s="0" t="n">
        <v>0.0335565089</v>
      </c>
      <c r="Q138" s="0" t="n">
        <v>0.0325442926</v>
      </c>
      <c r="R138" s="0" t="n">
        <v>0.0316325041</v>
      </c>
      <c r="S138" s="0" t="n">
        <v>0.0308429163</v>
      </c>
      <c r="T138" s="0" t="n">
        <v>0.0302140133</v>
      </c>
      <c r="U138" s="0" t="n">
        <v>0.029722163</v>
      </c>
      <c r="V138" s="0" t="n">
        <v>0.0291261748</v>
      </c>
      <c r="W138" s="0" t="n">
        <v>0.0284613878</v>
      </c>
      <c r="X138" s="0" t="n">
        <v>0.0277501094</v>
      </c>
      <c r="Y138" s="0" t="n">
        <v>0.0270051425</v>
      </c>
      <c r="Z138" s="0" t="n">
        <v>0.0262315336</v>
      </c>
      <c r="AA138" s="0" t="n">
        <v>0.025426916</v>
      </c>
      <c r="AB138" s="0" t="n">
        <v>0.024580557</v>
      </c>
      <c r="AC138" s="0" t="n">
        <v>0.0236710442</v>
      </c>
      <c r="AD138" s="0" t="n">
        <v>0.0231602355</v>
      </c>
      <c r="AE138" s="0" t="n">
        <v>0.0227835134</v>
      </c>
      <c r="AF138" s="0" t="n">
        <v>0.0223595779</v>
      </c>
      <c r="AG138" s="0" t="n">
        <v>0.0218985282</v>
      </c>
      <c r="AH138" s="0" t="n">
        <v>0.0214088032</v>
      </c>
      <c r="AI138" s="0" t="n">
        <v>0.0208976644</v>
      </c>
      <c r="AJ138" s="0" t="n">
        <v>0.0203714421</v>
      </c>
      <c r="AK138" s="0" t="n">
        <v>0.0198356691</v>
      </c>
      <c r="AL138" s="0" t="n">
        <v>0.0192951713</v>
      </c>
      <c r="AM138" s="0" t="n">
        <v>0.0187541482</v>
      </c>
      <c r="AN138" s="0" t="n">
        <v>0.0182162636</v>
      </c>
      <c r="AO138" s="0" t="n">
        <v>0.0176847569</v>
      </c>
      <c r="AP138" s="0" t="n">
        <v>0.0171625834</v>
      </c>
      <c r="AQ138" s="0" t="n">
        <v>0.0166525932</v>
      </c>
      <c r="AR138" s="0" t="n">
        <v>0.0161577688</v>
      </c>
      <c r="AS138" s="0" t="n">
        <v>0.0156815463</v>
      </c>
      <c r="AT138" s="0" t="n">
        <v>0.0152282627</v>
      </c>
      <c r="AU138" s="0" t="n">
        <v>0.0148038017</v>
      </c>
      <c r="AV138" s="0" t="n">
        <v>0.0144165437</v>
      </c>
      <c r="AW138" s="0" t="n">
        <v>0.0140787725</v>
      </c>
      <c r="AX138" s="0" t="n">
        <v>0.0138088632</v>
      </c>
      <c r="AY138" s="0" t="n">
        <v>0.0224167794</v>
      </c>
      <c r="AZ138" s="0" t="n">
        <v>0.0092885075</v>
      </c>
      <c r="BA138" s="0" t="n">
        <v>0.009854766</v>
      </c>
      <c r="BB138" s="0" t="n">
        <v>0.0101551042</v>
      </c>
      <c r="BC138" s="0" t="n">
        <v>0.0102771771</v>
      </c>
      <c r="BD138" s="0" t="n">
        <v>0.0102675416</v>
      </c>
      <c r="BE138" s="0" t="n">
        <v>0.0101485569</v>
      </c>
      <c r="BF138" s="0" t="n">
        <v>0.0099286893</v>
      </c>
      <c r="BG138" s="0" t="n">
        <v>0.0096110484</v>
      </c>
      <c r="BH138" s="0" t="n">
        <v>0.0091993311</v>
      </c>
      <c r="BI138" s="0" t="n">
        <v>0</v>
      </c>
    </row>
    <row r="139" customFormat="false" ht="12.75" hidden="false" customHeight="false" outlineLevel="0" collapsed="false">
      <c r="A139" s="0" t="s">
        <v>458</v>
      </c>
      <c r="B139" s="0" t="n">
        <v>16.9616000109</v>
      </c>
      <c r="C139" s="0" t="n">
        <v>20.6594589434</v>
      </c>
      <c r="D139" s="0" t="n">
        <v>25.0153286432</v>
      </c>
      <c r="E139" s="0" t="n">
        <v>30.0679947775</v>
      </c>
      <c r="F139" s="0" t="n">
        <v>35.8535654158</v>
      </c>
      <c r="G139" s="0" t="n">
        <v>42.4042989844</v>
      </c>
      <c r="H139" s="0" t="n">
        <v>49.7475152127</v>
      </c>
      <c r="I139" s="0" t="n">
        <v>57.9045591779</v>
      </c>
      <c r="J139" s="0" t="n">
        <v>66.8898392934</v>
      </c>
      <c r="K139" s="0" t="n">
        <v>76.7099806691</v>
      </c>
      <c r="L139" s="0" t="n">
        <v>87.3631423757</v>
      </c>
      <c r="M139" s="0" t="n">
        <v>98.8385432433</v>
      </c>
      <c r="N139" s="0" t="n">
        <v>111.1162344316</v>
      </c>
      <c r="O139" s="0" t="n">
        <v>124.1671542956</v>
      </c>
      <c r="P139" s="0" t="n">
        <v>137.9535011651</v>
      </c>
      <c r="Q139" s="0" t="n">
        <v>152.4294758764</v>
      </c>
      <c r="R139" s="0" t="n">
        <v>167.5424725171</v>
      </c>
      <c r="S139" s="0" t="n">
        <v>183.2348383057</v>
      </c>
      <c r="T139" s="0" t="n">
        <v>199.446370168</v>
      </c>
      <c r="U139" s="0" t="n">
        <v>216.121630446</v>
      </c>
      <c r="V139" s="0" t="n">
        <v>233.1613473159</v>
      </c>
      <c r="W139" s="0" t="n">
        <v>250.3679418635</v>
      </c>
      <c r="X139" s="0" t="n">
        <v>267.543805574</v>
      </c>
      <c r="Y139" s="0" t="n">
        <v>284.4912593574</v>
      </c>
      <c r="Z139" s="0" t="n">
        <v>301.0153443103</v>
      </c>
      <c r="AA139" s="0" t="n">
        <v>316.9297384266</v>
      </c>
      <c r="AB139" s="0" t="n">
        <v>332.066358721</v>
      </c>
      <c r="AC139" s="0" t="n">
        <v>346.2894974598</v>
      </c>
      <c r="AD139" s="0" t="n">
        <v>359.5156993632</v>
      </c>
      <c r="AE139" s="0" t="n">
        <v>372.6466438626</v>
      </c>
      <c r="AF139" s="0" t="n">
        <v>383.735224847</v>
      </c>
      <c r="AG139" s="0" t="n">
        <v>392.4989324952</v>
      </c>
      <c r="AH139" s="0" t="n">
        <v>398.6839382641</v>
      </c>
      <c r="AI139" s="0" t="n">
        <v>402.0732655158</v>
      </c>
      <c r="AJ139" s="0" t="n">
        <v>402.4956085445</v>
      </c>
      <c r="AK139" s="0" t="n">
        <v>399.8342687916</v>
      </c>
      <c r="AL139" s="0" t="n">
        <v>394.035786525</v>
      </c>
      <c r="AM139" s="0" t="n">
        <v>385.1179031202</v>
      </c>
      <c r="AN139" s="0" t="n">
        <v>373.1764824208</v>
      </c>
      <c r="AO139" s="0" t="n">
        <v>358.390967504</v>
      </c>
      <c r="AP139" s="0" t="n">
        <v>341.0278374295</v>
      </c>
      <c r="AQ139" s="0" t="n">
        <v>321.4413689007</v>
      </c>
      <c r="AR139" s="0" t="n">
        <v>300.0707546838</v>
      </c>
      <c r="AS139" s="0" t="n">
        <v>277.4323838334</v>
      </c>
      <c r="AT139" s="0" t="n">
        <v>254.1056833664</v>
      </c>
      <c r="AU139" s="0" t="n">
        <v>230.7104151043</v>
      </c>
      <c r="AV139" s="0" t="n">
        <v>207.8731251307</v>
      </c>
      <c r="AW139" s="0" t="n">
        <v>186.1791171114</v>
      </c>
      <c r="AX139" s="0" t="n">
        <v>166.1063835933</v>
      </c>
      <c r="AY139" s="0" t="n">
        <v>147.9362271088</v>
      </c>
      <c r="AZ139" s="0" t="n">
        <v>135.1325726213</v>
      </c>
      <c r="BA139" s="0" t="n">
        <v>117.2372974253</v>
      </c>
      <c r="BB139" s="0" t="n">
        <v>101.2306842905</v>
      </c>
      <c r="BC139" s="0" t="n">
        <v>86.0290347785</v>
      </c>
      <c r="BD139" s="0" t="n">
        <v>70.6504767946</v>
      </c>
      <c r="BE139" s="0" t="n">
        <v>54.6115618453</v>
      </c>
      <c r="BF139" s="0" t="n">
        <v>38.1576941917</v>
      </c>
      <c r="BG139" s="0" t="n">
        <v>22.306126872</v>
      </c>
      <c r="BH139" s="0" t="n">
        <v>8.7716106247</v>
      </c>
      <c r="BI139" s="0" t="n">
        <v>0</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sheetPr filterMode="false">
    <tabColor rgb="FF92D050"/>
    <pageSetUpPr fitToPage="false"/>
  </sheetPr>
  <dimension ref="A1:BJ14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2" topLeftCell="C123" activePane="bottomRight" state="frozen"/>
      <selection pane="topLeft" activeCell="A1" activeCellId="0" sqref="A1"/>
      <selection pane="topRight" activeCell="C1" activeCellId="0" sqref="C1"/>
      <selection pane="bottomLeft" activeCell="A123" activeCellId="0" sqref="A123"/>
      <selection pane="bottomRight" activeCell="D148" activeCellId="0" sqref="D148"/>
    </sheetView>
  </sheetViews>
  <sheetFormatPr defaultRowHeight="12.75" zeroHeight="false" outlineLevelRow="0" outlineLevelCol="0"/>
  <cols>
    <col collapsed="false" customWidth="true" hidden="false" outlineLevel="0" max="1" min="1" style="0" width="20.57"/>
    <col collapsed="false" customWidth="true" hidden="false" outlineLevel="0" max="2" min="2" style="0" width="28.71"/>
    <col collapsed="false" customWidth="true" hidden="false" outlineLevel="0" max="3" min="3" style="0" width="12.57"/>
    <col collapsed="false" customWidth="true" hidden="false" outlineLevel="0" max="4" min="4" style="0" width="13.29"/>
    <col collapsed="false" customWidth="true" hidden="false" outlineLevel="0" max="5" min="5" style="0" width="10.14"/>
    <col collapsed="false" customWidth="true" hidden="false" outlineLevel="0" max="6" min="6" style="0" width="12.14"/>
    <col collapsed="false" customWidth="true" hidden="false" outlineLevel="0" max="36" min="7" style="0" width="9.71"/>
    <col collapsed="false" customWidth="true" hidden="false" outlineLevel="0" max="37" min="37" style="0" width="13.01"/>
    <col collapsed="false" customWidth="true" hidden="false" outlineLevel="0" max="40" min="38" style="0" width="9.71"/>
    <col collapsed="false" customWidth="true" hidden="false" outlineLevel="0" max="41" min="41" style="0" width="13.01"/>
    <col collapsed="false" customWidth="true" hidden="false" outlineLevel="0" max="46" min="42" style="0" width="9.71"/>
    <col collapsed="false" customWidth="true" hidden="false" outlineLevel="0" max="47" min="47" style="0" width="11.42"/>
    <col collapsed="false" customWidth="true" hidden="false" outlineLevel="0" max="48" min="48" style="0" width="12.86"/>
    <col collapsed="false" customWidth="true" hidden="false" outlineLevel="0" max="49" min="49" style="0" width="13.57"/>
    <col collapsed="false" customWidth="true" hidden="false" outlineLevel="0" max="50" min="50" style="0" width="11.86"/>
    <col collapsed="false" customWidth="true" hidden="false" outlineLevel="0" max="51" min="51" style="0" width="12.29"/>
    <col collapsed="false" customWidth="true" hidden="false" outlineLevel="0" max="52" min="52" style="0" width="10.99"/>
    <col collapsed="false" customWidth="true" hidden="false" outlineLevel="0" max="62" min="53" style="0" width="9.71"/>
    <col collapsed="false" customWidth="true" hidden="false" outlineLevel="0" max="1025" min="63" style="0" width="8.67"/>
  </cols>
  <sheetData>
    <row r="1" customFormat="false" ht="12.75" hidden="false" customHeight="false" outlineLevel="0" collapsed="false">
      <c r="A1" s="0" t="str">
        <f aca="false">sterncalib!A1</f>
        <v> Period</v>
      </c>
      <c r="B1" s="0" t="str">
        <f aca="false">GAMSbase!A1</f>
        <v>Year</v>
      </c>
      <c r="C1" s="0" t="n">
        <f aca="false">Base!B1</f>
        <v>1</v>
      </c>
      <c r="D1" s="0" t="n">
        <f aca="false">Base!C1</f>
        <v>2</v>
      </c>
      <c r="E1" s="0" t="n">
        <f aca="false">Base!D1</f>
        <v>3</v>
      </c>
      <c r="F1" s="0" t="n">
        <f aca="false">Base!E1</f>
        <v>4</v>
      </c>
      <c r="G1" s="0" t="n">
        <f aca="false">Base!F1</f>
        <v>5</v>
      </c>
      <c r="H1" s="0" t="n">
        <f aca="false">Base!G1</f>
        <v>6</v>
      </c>
      <c r="I1" s="0" t="n">
        <f aca="false">Base!H1</f>
        <v>7</v>
      </c>
      <c r="J1" s="0" t="n">
        <f aca="false">Base!I1</f>
        <v>8</v>
      </c>
      <c r="K1" s="0" t="n">
        <f aca="false">Base!J1</f>
        <v>9</v>
      </c>
      <c r="L1" s="0" t="n">
        <f aca="false">Base!K1</f>
        <v>10</v>
      </c>
      <c r="M1" s="0" t="n">
        <f aca="false">Base!L1</f>
        <v>11</v>
      </c>
      <c r="N1" s="0" t="n">
        <f aca="false">Base!M1</f>
        <v>12</v>
      </c>
      <c r="O1" s="0" t="n">
        <f aca="false">Base!N1</f>
        <v>13</v>
      </c>
      <c r="P1" s="0" t="n">
        <f aca="false">Base!O1</f>
        <v>14</v>
      </c>
      <c r="Q1" s="0" t="n">
        <f aca="false">Base!P1</f>
        <v>15</v>
      </c>
      <c r="R1" s="0" t="n">
        <f aca="false">Base!Q1</f>
        <v>16</v>
      </c>
      <c r="S1" s="0" t="n">
        <f aca="false">Base!R1</f>
        <v>17</v>
      </c>
      <c r="T1" s="0" t="n">
        <f aca="false">Base!S1</f>
        <v>18</v>
      </c>
      <c r="U1" s="0" t="n">
        <f aca="false">Base!T1</f>
        <v>19</v>
      </c>
      <c r="V1" s="0" t="n">
        <f aca="false">Base!U1</f>
        <v>20</v>
      </c>
      <c r="W1" s="0" t="n">
        <f aca="false">Base!V1</f>
        <v>21</v>
      </c>
      <c r="X1" s="0" t="n">
        <f aca="false">Base!W1</f>
        <v>22</v>
      </c>
      <c r="Y1" s="0" t="n">
        <f aca="false">Base!X1</f>
        <v>23</v>
      </c>
      <c r="Z1" s="0" t="n">
        <f aca="false">Base!Y1</f>
        <v>24</v>
      </c>
      <c r="AA1" s="0" t="n">
        <f aca="false">Base!Z1</f>
        <v>25</v>
      </c>
      <c r="AB1" s="0" t="n">
        <f aca="false">Base!AA1</f>
        <v>26</v>
      </c>
      <c r="AC1" s="0" t="n">
        <f aca="false">Base!AB1</f>
        <v>27</v>
      </c>
      <c r="AD1" s="0" t="n">
        <f aca="false">Base!AC1</f>
        <v>28</v>
      </c>
      <c r="AE1" s="0" t="n">
        <f aca="false">Base!AD1</f>
        <v>29</v>
      </c>
      <c r="AF1" s="0" t="n">
        <f aca="false">Base!AE1</f>
        <v>30</v>
      </c>
      <c r="AG1" s="0" t="n">
        <f aca="false">Base!AF1</f>
        <v>31</v>
      </c>
      <c r="AH1" s="0" t="n">
        <f aca="false">Base!AG1</f>
        <v>32</v>
      </c>
      <c r="AI1" s="0" t="n">
        <f aca="false">Base!AH1</f>
        <v>33</v>
      </c>
      <c r="AJ1" s="0" t="n">
        <f aca="false">Base!AI1</f>
        <v>34</v>
      </c>
      <c r="AK1" s="0" t="n">
        <f aca="false">Base!AJ1</f>
        <v>35</v>
      </c>
      <c r="AL1" s="0" t="n">
        <f aca="false">Base!AK1</f>
        <v>36</v>
      </c>
      <c r="AM1" s="0" t="n">
        <f aca="false">Base!AL1</f>
        <v>37</v>
      </c>
      <c r="AN1" s="0" t="n">
        <f aca="false">Base!AM1</f>
        <v>38</v>
      </c>
      <c r="AO1" s="0" t="n">
        <f aca="false">Base!AN1</f>
        <v>39</v>
      </c>
      <c r="AP1" s="0" t="n">
        <f aca="false">Base!AO1</f>
        <v>40</v>
      </c>
      <c r="AQ1" s="0" t="n">
        <f aca="false">Base!AP1</f>
        <v>41</v>
      </c>
      <c r="AR1" s="0" t="n">
        <f aca="false">Base!AQ1</f>
        <v>42</v>
      </c>
      <c r="AS1" s="0" t="n">
        <f aca="false">Base!AR1</f>
        <v>43</v>
      </c>
      <c r="AT1" s="0" t="n">
        <f aca="false">Base!AS1</f>
        <v>44</v>
      </c>
      <c r="AU1" s="0" t="n">
        <f aca="false">Base!AT1</f>
        <v>45</v>
      </c>
      <c r="AV1" s="0" t="n">
        <f aca="false">Base!AU1</f>
        <v>46</v>
      </c>
      <c r="AW1" s="0" t="n">
        <f aca="false">Base!AV1</f>
        <v>47</v>
      </c>
      <c r="AX1" s="0" t="n">
        <f aca="false">Base!AW1</f>
        <v>48</v>
      </c>
      <c r="AY1" s="0" t="n">
        <f aca="false">Base!AX1</f>
        <v>49</v>
      </c>
      <c r="AZ1" s="0" t="n">
        <f aca="false">Base!AY1</f>
        <v>50</v>
      </c>
      <c r="BA1" s="0" t="n">
        <f aca="false">Base!AZ1</f>
        <v>51</v>
      </c>
      <c r="BB1" s="0" t="n">
        <f aca="false">Base!BA1</f>
        <v>52</v>
      </c>
      <c r="BC1" s="0" t="n">
        <f aca="false">Base!BB1</f>
        <v>53</v>
      </c>
      <c r="BD1" s="0" t="n">
        <f aca="false">Base!BC1</f>
        <v>54</v>
      </c>
      <c r="BE1" s="0" t="n">
        <f aca="false">Base!BD1</f>
        <v>55</v>
      </c>
      <c r="BF1" s="0" t="n">
        <f aca="false">Base!BE1</f>
        <v>56</v>
      </c>
      <c r="BG1" s="0" t="n">
        <f aca="false">Base!BF1</f>
        <v>57</v>
      </c>
      <c r="BH1" s="0" t="n">
        <f aca="false">Base!BG1</f>
        <v>58</v>
      </c>
      <c r="BI1" s="0" t="n">
        <f aca="false">Base!BH1</f>
        <v>59</v>
      </c>
      <c r="BJ1" s="0" t="n">
        <f aca="false">Base!BI1</f>
        <v>60</v>
      </c>
    </row>
    <row r="2" customFormat="false" ht="12.75" hidden="false" customHeight="false" outlineLevel="0" collapsed="false">
      <c r="A2" s="0" t="str">
        <f aca="false">sterncalib!A2</f>
        <v> Year</v>
      </c>
      <c r="B2" s="0" t="str">
        <f aca="false">GAMSbase!A2</f>
        <v>Period</v>
      </c>
      <c r="C2" s="0" t="n">
        <f aca="false">Base!B2</f>
        <v>2010</v>
      </c>
      <c r="D2" s="0" t="n">
        <f aca="false">Base!C2</f>
        <v>2015</v>
      </c>
      <c r="E2" s="0" t="n">
        <f aca="false">Base!D2</f>
        <v>2020</v>
      </c>
      <c r="F2" s="0" t="n">
        <f aca="false">Base!E2</f>
        <v>2025</v>
      </c>
      <c r="G2" s="0" t="n">
        <f aca="false">Base!F2</f>
        <v>2030</v>
      </c>
      <c r="H2" s="0" t="n">
        <f aca="false">Base!G2</f>
        <v>2035</v>
      </c>
      <c r="I2" s="0" t="n">
        <f aca="false">Base!H2</f>
        <v>2040</v>
      </c>
      <c r="J2" s="0" t="n">
        <f aca="false">Base!I2</f>
        <v>2045</v>
      </c>
      <c r="K2" s="0" t="n">
        <f aca="false">Base!J2</f>
        <v>2050</v>
      </c>
      <c r="L2" s="0" t="n">
        <f aca="false">Base!K2</f>
        <v>2055</v>
      </c>
      <c r="M2" s="0" t="n">
        <f aca="false">Base!L2</f>
        <v>2060</v>
      </c>
      <c r="N2" s="0" t="n">
        <f aca="false">Base!M2</f>
        <v>2065</v>
      </c>
      <c r="O2" s="0" t="n">
        <f aca="false">Base!N2</f>
        <v>2070</v>
      </c>
      <c r="P2" s="0" t="n">
        <f aca="false">Base!O2</f>
        <v>2075</v>
      </c>
      <c r="Q2" s="0" t="n">
        <f aca="false">Base!P2</f>
        <v>2080</v>
      </c>
      <c r="R2" s="0" t="n">
        <f aca="false">Base!Q2</f>
        <v>2085</v>
      </c>
      <c r="S2" s="0" t="n">
        <f aca="false">Base!R2</f>
        <v>2090</v>
      </c>
      <c r="T2" s="0" t="n">
        <f aca="false">Base!S2</f>
        <v>2095</v>
      </c>
      <c r="U2" s="0" t="n">
        <f aca="false">Base!T2</f>
        <v>2100</v>
      </c>
      <c r="V2" s="0" t="n">
        <f aca="false">Base!U2</f>
        <v>2105</v>
      </c>
      <c r="W2" s="0" t="n">
        <f aca="false">Base!V2</f>
        <v>2110</v>
      </c>
      <c r="X2" s="0" t="n">
        <f aca="false">Base!W2</f>
        <v>2115</v>
      </c>
      <c r="Y2" s="0" t="n">
        <f aca="false">Base!X2</f>
        <v>2120</v>
      </c>
      <c r="Z2" s="0" t="n">
        <f aca="false">Base!Y2</f>
        <v>2125</v>
      </c>
      <c r="AA2" s="0" t="n">
        <f aca="false">Base!Z2</f>
        <v>2130</v>
      </c>
      <c r="AB2" s="0" t="n">
        <f aca="false">Base!AA2</f>
        <v>2135</v>
      </c>
      <c r="AC2" s="0" t="n">
        <f aca="false">Base!AB2</f>
        <v>2140</v>
      </c>
      <c r="AD2" s="0" t="n">
        <f aca="false">Base!AC2</f>
        <v>2145</v>
      </c>
      <c r="AE2" s="0" t="n">
        <f aca="false">Base!AD2</f>
        <v>2150</v>
      </c>
      <c r="AF2" s="0" t="n">
        <f aca="false">Base!AE2</f>
        <v>2155</v>
      </c>
      <c r="AG2" s="0" t="n">
        <f aca="false">Base!AF2</f>
        <v>2160</v>
      </c>
      <c r="AH2" s="0" t="n">
        <f aca="false">Base!AG2</f>
        <v>2165</v>
      </c>
      <c r="AI2" s="0" t="n">
        <f aca="false">Base!AH2</f>
        <v>2170</v>
      </c>
      <c r="AJ2" s="0" t="n">
        <f aca="false">Base!AI2</f>
        <v>2175</v>
      </c>
      <c r="AK2" s="0" t="n">
        <f aca="false">Base!AJ2</f>
        <v>2180</v>
      </c>
      <c r="AL2" s="0" t="n">
        <f aca="false">Base!AK2</f>
        <v>2185</v>
      </c>
      <c r="AM2" s="0" t="n">
        <f aca="false">Base!AL2</f>
        <v>2190</v>
      </c>
      <c r="AN2" s="0" t="n">
        <f aca="false">Base!AM2</f>
        <v>2195</v>
      </c>
      <c r="AO2" s="0" t="n">
        <f aca="false">Base!AN2</f>
        <v>2200</v>
      </c>
      <c r="AP2" s="0" t="n">
        <f aca="false">Base!AO2</f>
        <v>2205</v>
      </c>
      <c r="AQ2" s="0" t="n">
        <f aca="false">Base!AP2</f>
        <v>2210</v>
      </c>
      <c r="AR2" s="0" t="n">
        <f aca="false">Base!AQ2</f>
        <v>2215</v>
      </c>
      <c r="AS2" s="0" t="n">
        <f aca="false">Base!AR2</f>
        <v>2220</v>
      </c>
      <c r="AT2" s="0" t="n">
        <f aca="false">Base!AS2</f>
        <v>2225</v>
      </c>
      <c r="AU2" s="0" t="n">
        <f aca="false">Base!AT2</f>
        <v>2230</v>
      </c>
      <c r="AV2" s="0" t="n">
        <f aca="false">Base!AU2</f>
        <v>2235</v>
      </c>
      <c r="AW2" s="0" t="n">
        <f aca="false">Base!AV2</f>
        <v>2240</v>
      </c>
      <c r="AX2" s="0" t="n">
        <f aca="false">Base!AW2</f>
        <v>2245</v>
      </c>
      <c r="AY2" s="0" t="n">
        <f aca="false">Base!AX2</f>
        <v>2250</v>
      </c>
      <c r="AZ2" s="0" t="n">
        <f aca="false">Base!AY2</f>
        <v>2255</v>
      </c>
      <c r="BA2" s="0" t="n">
        <f aca="false">Base!AZ2</f>
        <v>2260</v>
      </c>
      <c r="BB2" s="0" t="n">
        <f aca="false">Base!BA2</f>
        <v>2265</v>
      </c>
      <c r="BC2" s="0" t="n">
        <f aca="false">Base!BB2</f>
        <v>2270</v>
      </c>
      <c r="BD2" s="0" t="n">
        <f aca="false">Base!BC2</f>
        <v>2275</v>
      </c>
      <c r="BE2" s="0" t="n">
        <f aca="false">Base!BD2</f>
        <v>2280</v>
      </c>
      <c r="BF2" s="0" t="n">
        <f aca="false">Base!BE2</f>
        <v>2285</v>
      </c>
      <c r="BG2" s="0" t="n">
        <f aca="false">Base!BF2</f>
        <v>2290</v>
      </c>
      <c r="BH2" s="0" t="n">
        <f aca="false">Base!BG2</f>
        <v>2295</v>
      </c>
      <c r="BI2" s="0" t="n">
        <f aca="false">Base!BH2</f>
        <v>2300</v>
      </c>
      <c r="BJ2" s="0" t="n">
        <f aca="false">Base!BI2</f>
        <v>2305</v>
      </c>
    </row>
    <row r="3" customFormat="false" ht="12.75" hidden="false" customHeight="false" outlineLevel="0" collapsed="false">
      <c r="A3" s="0" t="str">
        <f aca="false">sterncalib!A3</f>
        <v>World economic parameters</v>
      </c>
      <c r="B3" s="0" t="str">
        <f aca="false">GAMSbase!A3</f>
        <v>** World Economic Parameters</v>
      </c>
      <c r="C3" s="128" t="str">
        <f aca="false">IFERROR(sterncalib!B3/GAMSsternCa!B3,"")</f>
        <v/>
      </c>
      <c r="D3" s="128" t="str">
        <f aca="false">IFERROR(sterncalib!C3/GAMSsternCa!C3,"")</f>
        <v/>
      </c>
      <c r="E3" s="128" t="str">
        <f aca="false">IFERROR(sterncalib!D3/GAMSsternCa!D3,"")</f>
        <v/>
      </c>
      <c r="F3" s="128" t="str">
        <f aca="false">IFERROR(sterncalib!E3/GAMSsternCa!E3,"")</f>
        <v/>
      </c>
      <c r="G3" s="128" t="str">
        <f aca="false">IFERROR(sterncalib!F3/GAMSsternCa!F3,"")</f>
        <v/>
      </c>
      <c r="H3" s="128" t="str">
        <f aca="false">IFERROR(sterncalib!G3/GAMSsternCa!G3,"")</f>
        <v/>
      </c>
      <c r="I3" s="128" t="str">
        <f aca="false">IFERROR(sterncalib!H3/GAMSsternCa!H3,"")</f>
        <v/>
      </c>
      <c r="J3" s="128" t="str">
        <f aca="false">IFERROR(sterncalib!I3/GAMSsternCa!I3,"")</f>
        <v/>
      </c>
      <c r="K3" s="128" t="str">
        <f aca="false">IFERROR(sterncalib!J3/GAMSsternCa!J3,"")</f>
        <v/>
      </c>
      <c r="L3" s="128" t="str">
        <f aca="false">IFERROR(sterncalib!K3/GAMSsternCa!K3,"")</f>
        <v/>
      </c>
      <c r="M3" s="128" t="str">
        <f aca="false">IFERROR(sterncalib!L3/GAMSsternCa!L3,"")</f>
        <v/>
      </c>
      <c r="N3" s="128" t="str">
        <f aca="false">IFERROR(sterncalib!M3/GAMSsternCa!M3,"")</f>
        <v/>
      </c>
      <c r="O3" s="128" t="str">
        <f aca="false">IFERROR(sterncalib!N3/GAMSsternCa!N3,"")</f>
        <v/>
      </c>
      <c r="P3" s="128" t="str">
        <f aca="false">IFERROR(sterncalib!O3/GAMSsternCa!O3,"")</f>
        <v/>
      </c>
      <c r="Q3" s="128" t="str">
        <f aca="false">IFERROR(sterncalib!P3/GAMSsternCa!P3,"")</f>
        <v/>
      </c>
      <c r="R3" s="128" t="str">
        <f aca="false">IFERROR(sterncalib!Q3/GAMSsternCa!Q3,"")</f>
        <v/>
      </c>
      <c r="S3" s="128" t="str">
        <f aca="false">IFERROR(sterncalib!R3/GAMSsternCa!R3,"")</f>
        <v/>
      </c>
      <c r="T3" s="128" t="str">
        <f aca="false">IFERROR(sterncalib!S3/GAMSsternCa!S3,"")</f>
        <v/>
      </c>
      <c r="U3" s="128" t="str">
        <f aca="false">IFERROR(sterncalib!T3/GAMSsternCa!T3,"")</f>
        <v/>
      </c>
      <c r="V3" s="128" t="str">
        <f aca="false">IFERROR(sterncalib!U3/GAMSsternCa!U3,"")</f>
        <v/>
      </c>
      <c r="W3" s="128" t="str">
        <f aca="false">IFERROR(sterncalib!V3/GAMSsternCa!V3,"")</f>
        <v/>
      </c>
      <c r="X3" s="128" t="str">
        <f aca="false">IFERROR(sterncalib!W3/GAMSsternCa!W3,"")</f>
        <v/>
      </c>
      <c r="Y3" s="128" t="str">
        <f aca="false">IFERROR(sterncalib!X3/GAMSsternCa!X3,"")</f>
        <v/>
      </c>
      <c r="Z3" s="128" t="str">
        <f aca="false">IFERROR(sterncalib!Y3/GAMSsternCa!Y3,"")</f>
        <v/>
      </c>
      <c r="AA3" s="128" t="str">
        <f aca="false">IFERROR(sterncalib!Z3/GAMSsternCa!Z3,"")</f>
        <v/>
      </c>
      <c r="AB3" s="128" t="str">
        <f aca="false">IFERROR(sterncalib!AA3/GAMSsternCa!AA3,"")</f>
        <v/>
      </c>
      <c r="AC3" s="128" t="str">
        <f aca="false">IFERROR(sterncalib!AB3/GAMSsternCa!AB3,"")</f>
        <v/>
      </c>
      <c r="AD3" s="128" t="str">
        <f aca="false">IFERROR(sterncalib!AC3/GAMSsternCa!AC3,"")</f>
        <v/>
      </c>
      <c r="AE3" s="128" t="str">
        <f aca="false">IFERROR(sterncalib!AD3/GAMSsternCa!AD3,"")</f>
        <v/>
      </c>
      <c r="AF3" s="128" t="str">
        <f aca="false">IFERROR(sterncalib!AE3/GAMSsternCa!AE3,"")</f>
        <v/>
      </c>
      <c r="AG3" s="128" t="str">
        <f aca="false">IFERROR(sterncalib!AF3/GAMSsternCa!AF3,"")</f>
        <v/>
      </c>
      <c r="AH3" s="128" t="str">
        <f aca="false">IFERROR(sterncalib!AG3/GAMSsternCa!AG3,"")</f>
        <v/>
      </c>
      <c r="AI3" s="128" t="str">
        <f aca="false">IFERROR(sterncalib!AH3/GAMSsternCa!AH3,"")</f>
        <v/>
      </c>
      <c r="AJ3" s="128" t="str">
        <f aca="false">IFERROR(sterncalib!AI3/GAMSsternCa!AI3,"")</f>
        <v/>
      </c>
      <c r="AK3" s="128" t="str">
        <f aca="false">IFERROR(sterncalib!AJ3/GAMSsternCa!AJ3,"")</f>
        <v/>
      </c>
      <c r="AL3" s="128" t="str">
        <f aca="false">IFERROR(sterncalib!AK3/GAMSsternCa!AK3,"")</f>
        <v/>
      </c>
      <c r="AM3" s="128" t="str">
        <f aca="false">IFERROR(sterncalib!AL3/GAMSsternCa!AL3,"")</f>
        <v/>
      </c>
      <c r="AN3" s="128" t="str">
        <f aca="false">IFERROR(sterncalib!AM3/GAMSsternCa!AM3,"")</f>
        <v/>
      </c>
      <c r="AO3" s="128" t="str">
        <f aca="false">IFERROR(sterncalib!AN3/GAMSsternCa!AN3,"")</f>
        <v/>
      </c>
      <c r="AP3" s="128" t="str">
        <f aca="false">IFERROR(sterncalib!AO3/GAMSsternCa!AO3,"")</f>
        <v/>
      </c>
      <c r="AQ3" s="128" t="str">
        <f aca="false">IFERROR(sterncalib!AP3/GAMSsternCa!AP3,"")</f>
        <v/>
      </c>
      <c r="AR3" s="128" t="str">
        <f aca="false">IFERROR(sterncalib!AQ3/GAMSsternCa!AQ3,"")</f>
        <v/>
      </c>
      <c r="AS3" s="128" t="str">
        <f aca="false">IFERROR(sterncalib!AR3/GAMSsternCa!AR3,"")</f>
        <v/>
      </c>
      <c r="AT3" s="128" t="str">
        <f aca="false">IFERROR(sterncalib!AS3/GAMSsternCa!AS3,"")</f>
        <v/>
      </c>
      <c r="AU3" s="128" t="str">
        <f aca="false">IFERROR(sterncalib!AT3/GAMSsternCa!AT3,"")</f>
        <v/>
      </c>
      <c r="AV3" s="128" t="str">
        <f aca="false">IFERROR(sterncalib!AU3/GAMSsternCa!AU3,"")</f>
        <v/>
      </c>
      <c r="AW3" s="128" t="str">
        <f aca="false">IFERROR(sterncalib!AV3/GAMSsternCa!AV3,"")</f>
        <v/>
      </c>
      <c r="AX3" s="128" t="str">
        <f aca="false">IFERROR(sterncalib!AW3/GAMSsternCa!AW3,"")</f>
        <v/>
      </c>
      <c r="AY3" s="128" t="str">
        <f aca="false">IFERROR(sterncalib!AX3/GAMSsternCa!AX3,"")</f>
        <v/>
      </c>
      <c r="AZ3" s="128" t="str">
        <f aca="false">IFERROR(sterncalib!AY3/GAMSsternCa!AY3,"")</f>
        <v/>
      </c>
      <c r="BA3" s="128" t="str">
        <f aca="false">IFERROR(sterncalib!AZ3/GAMSsternCa!AZ3,"")</f>
        <v/>
      </c>
      <c r="BB3" s="128" t="str">
        <f aca="false">IFERROR(sterncalib!BA3/GAMSsternCa!BA3,"")</f>
        <v/>
      </c>
      <c r="BC3" s="128" t="str">
        <f aca="false">IFERROR(sterncalib!BB3/GAMSsternCa!BB3,"")</f>
        <v/>
      </c>
      <c r="BD3" s="128" t="str">
        <f aca="false">IFERROR(sterncalib!BC3/GAMSsternCa!BC3,"")</f>
        <v/>
      </c>
      <c r="BE3" s="128" t="str">
        <f aca="false">IFERROR(sterncalib!BD3/GAMSsternCa!BD3,"")</f>
        <v/>
      </c>
      <c r="BF3" s="128" t="str">
        <f aca="false">IFERROR(sterncalib!BE3/GAMSsternCa!BE3,"")</f>
        <v/>
      </c>
      <c r="BG3" s="128" t="str">
        <f aca="false">IFERROR(sterncalib!BF3/GAMSsternCa!BF3,"")</f>
        <v/>
      </c>
      <c r="BH3" s="128" t="str">
        <f aca="false">IFERROR(sterncalib!BG3/GAMSsternCa!BG3,"")</f>
        <v/>
      </c>
      <c r="BI3" s="128" t="str">
        <f aca="false">IFERROR(sterncalib!BH3/GAMSsternCa!BH3,"")</f>
        <v/>
      </c>
      <c r="BJ3" s="128" t="str">
        <f aca="false">IFERROR(sterncalib!BI3/GAMSsternCa!BI3,"")</f>
        <v/>
      </c>
    </row>
    <row r="4" customFormat="false" ht="12.75" hidden="false" customHeight="false" outlineLevel="0" collapsed="false">
      <c r="A4" s="0" t="str">
        <f aca="false">sterncalib!A4</f>
        <v>OUTPUT AND CAPITAL ACCUMULATION</v>
      </c>
      <c r="B4" s="0" t="str">
        <f aca="false">GAMSbase!A4</f>
        <v>* OUTPUT AND CAPTIAL ACCUMULATION</v>
      </c>
      <c r="C4" s="128" t="str">
        <f aca="false">IFERROR(sterncalib!B4/GAMSsternCa!B4,"")</f>
        <v/>
      </c>
      <c r="D4" s="128" t="str">
        <f aca="false">IFERROR(sterncalib!C4/GAMSsternCa!C4,"")</f>
        <v/>
      </c>
      <c r="E4" s="128" t="str">
        <f aca="false">IFERROR(sterncalib!D4/GAMSsternCa!D4,"")</f>
        <v/>
      </c>
      <c r="F4" s="128" t="str">
        <f aca="false">IFERROR(sterncalib!E4/GAMSsternCa!E4,"")</f>
        <v/>
      </c>
      <c r="G4" s="128" t="str">
        <f aca="false">IFERROR(sterncalib!F4/GAMSsternCa!F4,"")</f>
        <v/>
      </c>
      <c r="H4" s="128" t="str">
        <f aca="false">IFERROR(sterncalib!G4/GAMSsternCa!G4,"")</f>
        <v/>
      </c>
      <c r="I4" s="128" t="str">
        <f aca="false">IFERROR(sterncalib!H4/GAMSsternCa!H4,"")</f>
        <v/>
      </c>
      <c r="J4" s="128" t="str">
        <f aca="false">IFERROR(sterncalib!I4/GAMSsternCa!I4,"")</f>
        <v/>
      </c>
      <c r="K4" s="128" t="str">
        <f aca="false">IFERROR(sterncalib!J4/GAMSsternCa!J4,"")</f>
        <v/>
      </c>
      <c r="L4" s="128" t="str">
        <f aca="false">IFERROR(sterncalib!K4/GAMSsternCa!K4,"")</f>
        <v/>
      </c>
      <c r="M4" s="128" t="str">
        <f aca="false">IFERROR(sterncalib!L4/GAMSsternCa!L4,"")</f>
        <v/>
      </c>
      <c r="N4" s="128" t="str">
        <f aca="false">IFERROR(sterncalib!M4/GAMSsternCa!M4,"")</f>
        <v/>
      </c>
      <c r="O4" s="128" t="str">
        <f aca="false">IFERROR(sterncalib!N4/GAMSsternCa!N4,"")</f>
        <v/>
      </c>
      <c r="P4" s="128" t="str">
        <f aca="false">IFERROR(sterncalib!O4/GAMSsternCa!O4,"")</f>
        <v/>
      </c>
      <c r="Q4" s="128" t="str">
        <f aca="false">IFERROR(sterncalib!P4/GAMSsternCa!P4,"")</f>
        <v/>
      </c>
      <c r="R4" s="128" t="str">
        <f aca="false">IFERROR(sterncalib!Q4/GAMSsternCa!Q4,"")</f>
        <v/>
      </c>
      <c r="S4" s="128" t="str">
        <f aca="false">IFERROR(sterncalib!R4/GAMSsternCa!R4,"")</f>
        <v/>
      </c>
      <c r="T4" s="128" t="str">
        <f aca="false">IFERROR(sterncalib!S4/GAMSsternCa!S4,"")</f>
        <v/>
      </c>
      <c r="U4" s="128" t="str">
        <f aca="false">IFERROR(sterncalib!T4/GAMSsternCa!T4,"")</f>
        <v/>
      </c>
      <c r="V4" s="128" t="str">
        <f aca="false">IFERROR(sterncalib!U4/GAMSsternCa!U4,"")</f>
        <v/>
      </c>
      <c r="W4" s="128" t="str">
        <f aca="false">IFERROR(sterncalib!V4/GAMSsternCa!V4,"")</f>
        <v/>
      </c>
      <c r="X4" s="128" t="str">
        <f aca="false">IFERROR(sterncalib!W4/GAMSsternCa!W4,"")</f>
        <v/>
      </c>
      <c r="Y4" s="128" t="str">
        <f aca="false">IFERROR(sterncalib!X4/GAMSsternCa!X4,"")</f>
        <v/>
      </c>
      <c r="Z4" s="128" t="str">
        <f aca="false">IFERROR(sterncalib!Y4/GAMSsternCa!Y4,"")</f>
        <v/>
      </c>
      <c r="AA4" s="128" t="str">
        <f aca="false">IFERROR(sterncalib!Z4/GAMSsternCa!Z4,"")</f>
        <v/>
      </c>
      <c r="AB4" s="128" t="str">
        <f aca="false">IFERROR(sterncalib!AA4/GAMSsternCa!AA4,"")</f>
        <v/>
      </c>
      <c r="AC4" s="128" t="str">
        <f aca="false">IFERROR(sterncalib!AB4/GAMSsternCa!AB4,"")</f>
        <v/>
      </c>
      <c r="AD4" s="128" t="str">
        <f aca="false">IFERROR(sterncalib!AC4/GAMSsternCa!AC4,"")</f>
        <v/>
      </c>
      <c r="AE4" s="128" t="str">
        <f aca="false">IFERROR(sterncalib!AD4/GAMSsternCa!AD4,"")</f>
        <v/>
      </c>
      <c r="AF4" s="128" t="str">
        <f aca="false">IFERROR(sterncalib!AE4/GAMSsternCa!AE4,"")</f>
        <v/>
      </c>
      <c r="AG4" s="128" t="str">
        <f aca="false">IFERROR(sterncalib!AF4/GAMSsternCa!AF4,"")</f>
        <v/>
      </c>
      <c r="AH4" s="128" t="str">
        <f aca="false">IFERROR(sterncalib!AG4/GAMSsternCa!AG4,"")</f>
        <v/>
      </c>
      <c r="AI4" s="128" t="str">
        <f aca="false">IFERROR(sterncalib!AH4/GAMSsternCa!AH4,"")</f>
        <v/>
      </c>
      <c r="AJ4" s="128" t="str">
        <f aca="false">IFERROR(sterncalib!AI4/GAMSsternCa!AI4,"")</f>
        <v/>
      </c>
      <c r="AK4" s="128" t="str">
        <f aca="false">IFERROR(sterncalib!AJ4/GAMSsternCa!AJ4,"")</f>
        <v/>
      </c>
      <c r="AL4" s="128" t="str">
        <f aca="false">IFERROR(sterncalib!AK4/GAMSsternCa!AK4,"")</f>
        <v/>
      </c>
      <c r="AM4" s="128" t="str">
        <f aca="false">IFERROR(sterncalib!AL4/GAMSsternCa!AL4,"")</f>
        <v/>
      </c>
      <c r="AN4" s="128" t="str">
        <f aca="false">IFERROR(sterncalib!AM4/GAMSsternCa!AM4,"")</f>
        <v/>
      </c>
      <c r="AO4" s="128" t="str">
        <f aca="false">IFERROR(sterncalib!AN4/GAMSsternCa!AN4,"")</f>
        <v/>
      </c>
      <c r="AP4" s="128" t="str">
        <f aca="false">IFERROR(sterncalib!AO4/GAMSsternCa!AO4,"")</f>
        <v/>
      </c>
      <c r="AQ4" s="128" t="str">
        <f aca="false">IFERROR(sterncalib!AP4/GAMSsternCa!AP4,"")</f>
        <v/>
      </c>
      <c r="AR4" s="128" t="str">
        <f aca="false">IFERROR(sterncalib!AQ4/GAMSsternCa!AQ4,"")</f>
        <v/>
      </c>
      <c r="AS4" s="128" t="str">
        <f aca="false">IFERROR(sterncalib!AR4/GAMSsternCa!AR4,"")</f>
        <v/>
      </c>
      <c r="AT4" s="128" t="str">
        <f aca="false">IFERROR(sterncalib!AS4/GAMSsternCa!AS4,"")</f>
        <v/>
      </c>
      <c r="AU4" s="128" t="str">
        <f aca="false">IFERROR(sterncalib!AT4/GAMSsternCa!AT4,"")</f>
        <v/>
      </c>
      <c r="AV4" s="128" t="str">
        <f aca="false">IFERROR(sterncalib!AU4/GAMSsternCa!AU4,"")</f>
        <v/>
      </c>
      <c r="AW4" s="128" t="str">
        <f aca="false">IFERROR(sterncalib!AV4/GAMSsternCa!AV4,"")</f>
        <v/>
      </c>
      <c r="AX4" s="128" t="str">
        <f aca="false">IFERROR(sterncalib!AW4/GAMSsternCa!AW4,"")</f>
        <v/>
      </c>
      <c r="AY4" s="128" t="str">
        <f aca="false">IFERROR(sterncalib!AX4/GAMSsternCa!AX4,"")</f>
        <v/>
      </c>
      <c r="AZ4" s="128" t="str">
        <f aca="false">IFERROR(sterncalib!AY4/GAMSsternCa!AY4,"")</f>
        <v/>
      </c>
      <c r="BA4" s="128" t="str">
        <f aca="false">IFERROR(sterncalib!AZ4/GAMSsternCa!AZ4,"")</f>
        <v/>
      </c>
      <c r="BB4" s="128" t="str">
        <f aca="false">IFERROR(sterncalib!BA4/GAMSsternCa!BA4,"")</f>
        <v/>
      </c>
      <c r="BC4" s="128" t="str">
        <f aca="false">IFERROR(sterncalib!BB4/GAMSsternCa!BB4,"")</f>
        <v/>
      </c>
      <c r="BD4" s="128" t="str">
        <f aca="false">IFERROR(sterncalib!BC4/GAMSsternCa!BC4,"")</f>
        <v/>
      </c>
      <c r="BE4" s="128" t="str">
        <f aca="false">IFERROR(sterncalib!BD4/GAMSsternCa!BD4,"")</f>
        <v/>
      </c>
      <c r="BF4" s="128" t="str">
        <f aca="false">IFERROR(sterncalib!BE4/GAMSsternCa!BE4,"")</f>
        <v/>
      </c>
      <c r="BG4" s="128" t="str">
        <f aca="false">IFERROR(sterncalib!BF4/GAMSsternCa!BF4,"")</f>
        <v/>
      </c>
      <c r="BH4" s="128" t="str">
        <f aca="false">IFERROR(sterncalib!BG4/GAMSsternCa!BG4,"")</f>
        <v/>
      </c>
      <c r="BI4" s="128" t="str">
        <f aca="false">IFERROR(sterncalib!BH4/GAMSsternCa!BH4,"")</f>
        <v/>
      </c>
      <c r="BJ4" s="128" t="str">
        <f aca="false">IFERROR(sterncalib!BI4/GAMSsternCa!BI4,"")</f>
        <v/>
      </c>
    </row>
    <row r="5" customFormat="false" ht="12.75" hidden="false" customHeight="false" outlineLevel="0" collapsed="false">
      <c r="A5" s="0" t="str">
        <f aca="false">sterncalib!A5</f>
        <v>Capital share</v>
      </c>
      <c r="B5" s="0" t="str">
        <f aca="false">GAMSbase!A5</f>
        <v>Capital Share</v>
      </c>
      <c r="C5" s="128" t="n">
        <f aca="false">IFERROR(sterncalib!B5/GAMSsternCa!B5,"")</f>
        <v>1</v>
      </c>
      <c r="D5" s="128" t="str">
        <f aca="false">IFERROR(sterncalib!C5/GAMSsternCa!C5,"")</f>
        <v/>
      </c>
      <c r="E5" s="128" t="str">
        <f aca="false">IFERROR(sterncalib!D5/GAMSsternCa!D5,"")</f>
        <v/>
      </c>
      <c r="F5" s="128" t="str">
        <f aca="false">IFERROR(sterncalib!E5/GAMSsternCa!E5,"")</f>
        <v/>
      </c>
      <c r="G5" s="128" t="str">
        <f aca="false">IFERROR(sterncalib!F5/GAMSsternCa!F5,"")</f>
        <v/>
      </c>
      <c r="H5" s="128" t="str">
        <f aca="false">IFERROR(sterncalib!G5/GAMSsternCa!G5,"")</f>
        <v/>
      </c>
      <c r="I5" s="128" t="str">
        <f aca="false">IFERROR(sterncalib!H5/GAMSsternCa!H5,"")</f>
        <v/>
      </c>
      <c r="J5" s="128" t="str">
        <f aca="false">IFERROR(sterncalib!I5/GAMSsternCa!I5,"")</f>
        <v/>
      </c>
      <c r="K5" s="128" t="str">
        <f aca="false">IFERROR(sterncalib!J5/GAMSsternCa!J5,"")</f>
        <v/>
      </c>
      <c r="L5" s="128" t="str">
        <f aca="false">IFERROR(sterncalib!K5/GAMSsternCa!K5,"")</f>
        <v/>
      </c>
      <c r="M5" s="128" t="str">
        <f aca="false">IFERROR(sterncalib!L5/GAMSsternCa!L5,"")</f>
        <v/>
      </c>
      <c r="N5" s="128" t="str">
        <f aca="false">IFERROR(sterncalib!M5/GAMSsternCa!M5,"")</f>
        <v/>
      </c>
      <c r="O5" s="128" t="str">
        <f aca="false">IFERROR(sterncalib!N5/GAMSsternCa!N5,"")</f>
        <v/>
      </c>
      <c r="P5" s="128" t="str">
        <f aca="false">IFERROR(sterncalib!O5/GAMSsternCa!O5,"")</f>
        <v/>
      </c>
      <c r="Q5" s="128" t="str">
        <f aca="false">IFERROR(sterncalib!P5/GAMSsternCa!P5,"")</f>
        <v/>
      </c>
      <c r="R5" s="128" t="str">
        <f aca="false">IFERROR(sterncalib!Q5/GAMSsternCa!Q5,"")</f>
        <v/>
      </c>
      <c r="S5" s="128" t="str">
        <f aca="false">IFERROR(sterncalib!R5/GAMSsternCa!R5,"")</f>
        <v/>
      </c>
      <c r="T5" s="128" t="str">
        <f aca="false">IFERROR(sterncalib!S5/GAMSsternCa!S5,"")</f>
        <v/>
      </c>
      <c r="U5" s="128" t="str">
        <f aca="false">IFERROR(sterncalib!T5/GAMSsternCa!T5,"")</f>
        <v/>
      </c>
      <c r="V5" s="128" t="str">
        <f aca="false">IFERROR(sterncalib!U5/GAMSsternCa!U5,"")</f>
        <v/>
      </c>
      <c r="W5" s="128" t="str">
        <f aca="false">IFERROR(sterncalib!V5/GAMSsternCa!V5,"")</f>
        <v/>
      </c>
      <c r="X5" s="128" t="str">
        <f aca="false">IFERROR(sterncalib!W5/GAMSsternCa!W5,"")</f>
        <v/>
      </c>
      <c r="Y5" s="128" t="str">
        <f aca="false">IFERROR(sterncalib!X5/GAMSsternCa!X5,"")</f>
        <v/>
      </c>
      <c r="Z5" s="128" t="str">
        <f aca="false">IFERROR(sterncalib!Y5/GAMSsternCa!Y5,"")</f>
        <v/>
      </c>
      <c r="AA5" s="128" t="str">
        <f aca="false">IFERROR(sterncalib!Z5/GAMSsternCa!Z5,"")</f>
        <v/>
      </c>
      <c r="AB5" s="128" t="str">
        <f aca="false">IFERROR(sterncalib!AA5/GAMSsternCa!AA5,"")</f>
        <v/>
      </c>
      <c r="AC5" s="128" t="str">
        <f aca="false">IFERROR(sterncalib!AB5/GAMSsternCa!AB5,"")</f>
        <v/>
      </c>
      <c r="AD5" s="128" t="str">
        <f aca="false">IFERROR(sterncalib!AC5/GAMSsternCa!AC5,"")</f>
        <v/>
      </c>
      <c r="AE5" s="128" t="str">
        <f aca="false">IFERROR(sterncalib!AD5/GAMSsternCa!AD5,"")</f>
        <v/>
      </c>
      <c r="AF5" s="128" t="str">
        <f aca="false">IFERROR(sterncalib!AE5/GAMSsternCa!AE5,"")</f>
        <v/>
      </c>
      <c r="AG5" s="128" t="str">
        <f aca="false">IFERROR(sterncalib!AF5/GAMSsternCa!AF5,"")</f>
        <v/>
      </c>
      <c r="AH5" s="128" t="str">
        <f aca="false">IFERROR(sterncalib!AG5/GAMSsternCa!AG5,"")</f>
        <v/>
      </c>
      <c r="AI5" s="128" t="str">
        <f aca="false">IFERROR(sterncalib!AH5/GAMSsternCa!AH5,"")</f>
        <v/>
      </c>
      <c r="AJ5" s="128" t="str">
        <f aca="false">IFERROR(sterncalib!AI5/GAMSsternCa!AI5,"")</f>
        <v/>
      </c>
      <c r="AK5" s="128" t="str">
        <f aca="false">IFERROR(sterncalib!AJ5/GAMSsternCa!AJ5,"")</f>
        <v/>
      </c>
      <c r="AL5" s="128" t="str">
        <f aca="false">IFERROR(sterncalib!AK5/GAMSsternCa!AK5,"")</f>
        <v/>
      </c>
      <c r="AM5" s="128" t="str">
        <f aca="false">IFERROR(sterncalib!AL5/GAMSsternCa!AL5,"")</f>
        <v/>
      </c>
      <c r="AN5" s="128" t="str">
        <f aca="false">IFERROR(sterncalib!AM5/GAMSsternCa!AM5,"")</f>
        <v/>
      </c>
      <c r="AO5" s="128" t="str">
        <f aca="false">IFERROR(sterncalib!AN5/GAMSsternCa!AN5,"")</f>
        <v/>
      </c>
      <c r="AP5" s="128" t="str">
        <f aca="false">IFERROR(sterncalib!AO5/GAMSsternCa!AO5,"")</f>
        <v/>
      </c>
      <c r="AQ5" s="128" t="str">
        <f aca="false">IFERROR(sterncalib!AP5/GAMSsternCa!AP5,"")</f>
        <v/>
      </c>
      <c r="AR5" s="128" t="str">
        <f aca="false">IFERROR(sterncalib!AQ5/GAMSsternCa!AQ5,"")</f>
        <v/>
      </c>
      <c r="AS5" s="128" t="str">
        <f aca="false">IFERROR(sterncalib!AR5/GAMSsternCa!AR5,"")</f>
        <v/>
      </c>
      <c r="AT5" s="128" t="str">
        <f aca="false">IFERROR(sterncalib!AS5/GAMSsternCa!AS5,"")</f>
        <v/>
      </c>
      <c r="AU5" s="128" t="str">
        <f aca="false">IFERROR(sterncalib!AT5/GAMSsternCa!AT5,"")</f>
        <v/>
      </c>
      <c r="AV5" s="128" t="str">
        <f aca="false">IFERROR(sterncalib!AU5/GAMSsternCa!AU5,"")</f>
        <v/>
      </c>
      <c r="AW5" s="128" t="str">
        <f aca="false">IFERROR(sterncalib!AV5/GAMSsternCa!AV5,"")</f>
        <v/>
      </c>
      <c r="AX5" s="128" t="str">
        <f aca="false">IFERROR(sterncalib!AW5/GAMSsternCa!AW5,"")</f>
        <v/>
      </c>
      <c r="AY5" s="128" t="str">
        <f aca="false">IFERROR(sterncalib!AX5/GAMSsternCa!AX5,"")</f>
        <v/>
      </c>
      <c r="AZ5" s="128" t="str">
        <f aca="false">IFERROR(sterncalib!AY5/GAMSsternCa!AY5,"")</f>
        <v/>
      </c>
      <c r="BA5" s="128" t="str">
        <f aca="false">IFERROR(sterncalib!AZ5/GAMSsternCa!AZ5,"")</f>
        <v/>
      </c>
      <c r="BB5" s="128" t="str">
        <f aca="false">IFERROR(sterncalib!BA5/GAMSsternCa!BA5,"")</f>
        <v/>
      </c>
      <c r="BC5" s="128" t="str">
        <f aca="false">IFERROR(sterncalib!BB5/GAMSsternCa!BB5,"")</f>
        <v/>
      </c>
      <c r="BD5" s="128" t="str">
        <f aca="false">IFERROR(sterncalib!BC5/GAMSsternCa!BC5,"")</f>
        <v/>
      </c>
      <c r="BE5" s="128" t="str">
        <f aca="false">IFERROR(sterncalib!BD5/GAMSsternCa!BD5,"")</f>
        <v/>
      </c>
      <c r="BF5" s="128" t="str">
        <f aca="false">IFERROR(sterncalib!BE5/GAMSsternCa!BE5,"")</f>
        <v/>
      </c>
      <c r="BG5" s="128" t="str">
        <f aca="false">IFERROR(sterncalib!BF5/GAMSsternCa!BF5,"")</f>
        <v/>
      </c>
      <c r="BH5" s="128" t="str">
        <f aca="false">IFERROR(sterncalib!BG5/GAMSsternCa!BG5,"")</f>
        <v/>
      </c>
      <c r="BI5" s="128" t="str">
        <f aca="false">IFERROR(sterncalib!BH5/GAMSsternCa!BH5,"")</f>
        <v/>
      </c>
      <c r="BJ5" s="128" t="str">
        <f aca="false">IFERROR(sterncalib!BI5/GAMSsternCa!BI5,"")</f>
        <v/>
      </c>
    </row>
    <row r="6" customFormat="false" ht="12.75" hidden="false" customHeight="false" outlineLevel="0" collapsed="false">
      <c r="A6" s="0" t="str">
        <f aca="false">sterncalib!A6</f>
        <v>Depreciation</v>
      </c>
      <c r="B6" s="0" t="str">
        <f aca="false">GAMSbase!A6</f>
        <v>Depreciation</v>
      </c>
      <c r="C6" s="128" t="n">
        <f aca="false">IFERROR(sterncalib!B6/GAMSsternCa!B6,"")</f>
        <v>1</v>
      </c>
      <c r="D6" s="128" t="str">
        <f aca="false">IFERROR(sterncalib!C6/GAMSsternCa!C6,"")</f>
        <v/>
      </c>
      <c r="E6" s="128" t="str">
        <f aca="false">IFERROR(sterncalib!D6/GAMSsternCa!D6,"")</f>
        <v/>
      </c>
      <c r="F6" s="128" t="str">
        <f aca="false">IFERROR(sterncalib!E6/GAMSsternCa!E6,"")</f>
        <v/>
      </c>
      <c r="G6" s="128" t="str">
        <f aca="false">IFERROR(sterncalib!F6/GAMSsternCa!F6,"")</f>
        <v/>
      </c>
      <c r="H6" s="128" t="str">
        <f aca="false">IFERROR(sterncalib!G6/GAMSsternCa!G6,"")</f>
        <v/>
      </c>
      <c r="I6" s="128" t="str">
        <f aca="false">IFERROR(sterncalib!H6/GAMSsternCa!H6,"")</f>
        <v/>
      </c>
      <c r="J6" s="128" t="str">
        <f aca="false">IFERROR(sterncalib!I6/GAMSsternCa!I6,"")</f>
        <v/>
      </c>
      <c r="K6" s="128" t="str">
        <f aca="false">IFERROR(sterncalib!J6/GAMSsternCa!J6,"")</f>
        <v/>
      </c>
      <c r="L6" s="128" t="str">
        <f aca="false">IFERROR(sterncalib!K6/GAMSsternCa!K6,"")</f>
        <v/>
      </c>
      <c r="M6" s="128" t="str">
        <f aca="false">IFERROR(sterncalib!L6/GAMSsternCa!L6,"")</f>
        <v/>
      </c>
      <c r="N6" s="128" t="str">
        <f aca="false">IFERROR(sterncalib!M6/GAMSsternCa!M6,"")</f>
        <v/>
      </c>
      <c r="O6" s="128" t="str">
        <f aca="false">IFERROR(sterncalib!N6/GAMSsternCa!N6,"")</f>
        <v/>
      </c>
      <c r="P6" s="128" t="str">
        <f aca="false">IFERROR(sterncalib!O6/GAMSsternCa!O6,"")</f>
        <v/>
      </c>
      <c r="Q6" s="128" t="str">
        <f aca="false">IFERROR(sterncalib!P6/GAMSsternCa!P6,"")</f>
        <v/>
      </c>
      <c r="R6" s="128" t="str">
        <f aca="false">IFERROR(sterncalib!Q6/GAMSsternCa!Q6,"")</f>
        <v/>
      </c>
      <c r="S6" s="128" t="str">
        <f aca="false">IFERROR(sterncalib!R6/GAMSsternCa!R6,"")</f>
        <v/>
      </c>
      <c r="T6" s="128" t="str">
        <f aca="false">IFERROR(sterncalib!S6/GAMSsternCa!S6,"")</f>
        <v/>
      </c>
      <c r="U6" s="128" t="str">
        <f aca="false">IFERROR(sterncalib!T6/GAMSsternCa!T6,"")</f>
        <v/>
      </c>
      <c r="V6" s="128" t="str">
        <f aca="false">IFERROR(sterncalib!U6/GAMSsternCa!U6,"")</f>
        <v/>
      </c>
      <c r="W6" s="128" t="str">
        <f aca="false">IFERROR(sterncalib!V6/GAMSsternCa!V6,"")</f>
        <v/>
      </c>
      <c r="X6" s="128" t="str">
        <f aca="false">IFERROR(sterncalib!W6/GAMSsternCa!W6,"")</f>
        <v/>
      </c>
      <c r="Y6" s="128" t="str">
        <f aca="false">IFERROR(sterncalib!X6/GAMSsternCa!X6,"")</f>
        <v/>
      </c>
      <c r="Z6" s="128" t="str">
        <f aca="false">IFERROR(sterncalib!Y6/GAMSsternCa!Y6,"")</f>
        <v/>
      </c>
      <c r="AA6" s="128" t="str">
        <f aca="false">IFERROR(sterncalib!Z6/GAMSsternCa!Z6,"")</f>
        <v/>
      </c>
      <c r="AB6" s="128" t="str">
        <f aca="false">IFERROR(sterncalib!AA6/GAMSsternCa!AA6,"")</f>
        <v/>
      </c>
      <c r="AC6" s="128" t="str">
        <f aca="false">IFERROR(sterncalib!AB6/GAMSsternCa!AB6,"")</f>
        <v/>
      </c>
      <c r="AD6" s="128" t="str">
        <f aca="false">IFERROR(sterncalib!AC6/GAMSsternCa!AC6,"")</f>
        <v/>
      </c>
      <c r="AE6" s="128" t="str">
        <f aca="false">IFERROR(sterncalib!AD6/GAMSsternCa!AD6,"")</f>
        <v/>
      </c>
      <c r="AF6" s="128" t="str">
        <f aca="false">IFERROR(sterncalib!AE6/GAMSsternCa!AE6,"")</f>
        <v/>
      </c>
      <c r="AG6" s="128" t="str">
        <f aca="false">IFERROR(sterncalib!AF6/GAMSsternCa!AF6,"")</f>
        <v/>
      </c>
      <c r="AH6" s="128" t="str">
        <f aca="false">IFERROR(sterncalib!AG6/GAMSsternCa!AG6,"")</f>
        <v/>
      </c>
      <c r="AI6" s="128" t="str">
        <f aca="false">IFERROR(sterncalib!AH6/GAMSsternCa!AH6,"")</f>
        <v/>
      </c>
      <c r="AJ6" s="128" t="str">
        <f aca="false">IFERROR(sterncalib!AI6/GAMSsternCa!AI6,"")</f>
        <v/>
      </c>
      <c r="AK6" s="128" t="str">
        <f aca="false">IFERROR(sterncalib!AJ6/GAMSsternCa!AJ6,"")</f>
        <v/>
      </c>
      <c r="AL6" s="128" t="str">
        <f aca="false">IFERROR(sterncalib!AK6/GAMSsternCa!AK6,"")</f>
        <v/>
      </c>
      <c r="AM6" s="128" t="str">
        <f aca="false">IFERROR(sterncalib!AL6/GAMSsternCa!AL6,"")</f>
        <v/>
      </c>
      <c r="AN6" s="128" t="str">
        <f aca="false">IFERROR(sterncalib!AM6/GAMSsternCa!AM6,"")</f>
        <v/>
      </c>
      <c r="AO6" s="128" t="str">
        <f aca="false">IFERROR(sterncalib!AN6/GAMSsternCa!AN6,"")</f>
        <v/>
      </c>
      <c r="AP6" s="128" t="str">
        <f aca="false">IFERROR(sterncalib!AO6/GAMSsternCa!AO6,"")</f>
        <v/>
      </c>
      <c r="AQ6" s="128" t="str">
        <f aca="false">IFERROR(sterncalib!AP6/GAMSsternCa!AP6,"")</f>
        <v/>
      </c>
      <c r="AR6" s="128" t="str">
        <f aca="false">IFERROR(sterncalib!AQ6/GAMSsternCa!AQ6,"")</f>
        <v/>
      </c>
      <c r="AS6" s="128" t="str">
        <f aca="false">IFERROR(sterncalib!AR6/GAMSsternCa!AR6,"")</f>
        <v/>
      </c>
      <c r="AT6" s="128" t="str">
        <f aca="false">IFERROR(sterncalib!AS6/GAMSsternCa!AS6,"")</f>
        <v/>
      </c>
      <c r="AU6" s="128" t="str">
        <f aca="false">IFERROR(sterncalib!AT6/GAMSsternCa!AT6,"")</f>
        <v/>
      </c>
      <c r="AV6" s="128" t="str">
        <f aca="false">IFERROR(sterncalib!AU6/GAMSsternCa!AU6,"")</f>
        <v/>
      </c>
      <c r="AW6" s="128" t="str">
        <f aca="false">IFERROR(sterncalib!AV6/GAMSsternCa!AV6,"")</f>
        <v/>
      </c>
      <c r="AX6" s="128" t="str">
        <f aca="false">IFERROR(sterncalib!AW6/GAMSsternCa!AW6,"")</f>
        <v/>
      </c>
      <c r="AY6" s="128" t="str">
        <f aca="false">IFERROR(sterncalib!AX6/GAMSsternCa!AX6,"")</f>
        <v/>
      </c>
      <c r="AZ6" s="128" t="str">
        <f aca="false">IFERROR(sterncalib!AY6/GAMSsternCa!AY6,"")</f>
        <v/>
      </c>
      <c r="BA6" s="128" t="str">
        <f aca="false">IFERROR(sterncalib!AZ6/GAMSsternCa!AZ6,"")</f>
        <v/>
      </c>
      <c r="BB6" s="128" t="str">
        <f aca="false">IFERROR(sterncalib!BA6/GAMSsternCa!BA6,"")</f>
        <v/>
      </c>
      <c r="BC6" s="128" t="str">
        <f aca="false">IFERROR(sterncalib!BB6/GAMSsternCa!BB6,"")</f>
        <v/>
      </c>
      <c r="BD6" s="128" t="str">
        <f aca="false">IFERROR(sterncalib!BC6/GAMSsternCa!BC6,"")</f>
        <v/>
      </c>
      <c r="BE6" s="128" t="str">
        <f aca="false">IFERROR(sterncalib!BD6/GAMSsternCa!BD6,"")</f>
        <v/>
      </c>
      <c r="BF6" s="128" t="str">
        <f aca="false">IFERROR(sterncalib!BE6/GAMSsternCa!BE6,"")</f>
        <v/>
      </c>
      <c r="BG6" s="128" t="str">
        <f aca="false">IFERROR(sterncalib!BF6/GAMSsternCa!BF6,"")</f>
        <v/>
      </c>
      <c r="BH6" s="128" t="str">
        <f aca="false">IFERROR(sterncalib!BG6/GAMSsternCa!BG6,"")</f>
        <v/>
      </c>
      <c r="BI6" s="128" t="str">
        <f aca="false">IFERROR(sterncalib!BH6/GAMSsternCa!BH6,"")</f>
        <v/>
      </c>
      <c r="BJ6" s="128" t="str">
        <f aca="false">IFERROR(sterncalib!BI6/GAMSsternCa!BI6,"")</f>
        <v/>
      </c>
    </row>
    <row r="7" customFormat="false" ht="12.75" hidden="false" customHeight="false" outlineLevel="0" collapsed="false">
      <c r="A7" s="0" t="str">
        <f aca="false">sterncalib!A7</f>
        <v>World capital risk premium (percent per year)</v>
      </c>
      <c r="B7" s="0" t="str">
        <f aca="false">GAMSbase!A7</f>
        <v>World Capital Risk Premium</v>
      </c>
      <c r="C7" s="128" t="str">
        <f aca="false">IFERROR(sterncalib!B7/GAMSsternCa!B7,"")</f>
        <v/>
      </c>
      <c r="D7" s="128" t="str">
        <f aca="false">IFERROR(sterncalib!C7/GAMSsternCa!C7,"")</f>
        <v/>
      </c>
      <c r="E7" s="128" t="str">
        <f aca="false">IFERROR(sterncalib!D7/GAMSsternCa!D7,"")</f>
        <v/>
      </c>
      <c r="F7" s="128" t="str">
        <f aca="false">IFERROR(sterncalib!E7/GAMSsternCa!E7,"")</f>
        <v/>
      </c>
      <c r="G7" s="128" t="str">
        <f aca="false">IFERROR(sterncalib!F7/GAMSsternCa!F7,"")</f>
        <v/>
      </c>
      <c r="H7" s="128" t="str">
        <f aca="false">IFERROR(sterncalib!G7/GAMSsternCa!G7,"")</f>
        <v/>
      </c>
      <c r="I7" s="128" t="str">
        <f aca="false">IFERROR(sterncalib!H7/GAMSsternCa!H7,"")</f>
        <v/>
      </c>
      <c r="J7" s="128" t="str">
        <f aca="false">IFERROR(sterncalib!I7/GAMSsternCa!I7,"")</f>
        <v/>
      </c>
      <c r="K7" s="128" t="str">
        <f aca="false">IFERROR(sterncalib!J7/GAMSsternCa!J7,"")</f>
        <v/>
      </c>
      <c r="L7" s="128" t="str">
        <f aca="false">IFERROR(sterncalib!K7/GAMSsternCa!K7,"")</f>
        <v/>
      </c>
      <c r="M7" s="128" t="str">
        <f aca="false">IFERROR(sterncalib!L7/GAMSsternCa!L7,"")</f>
        <v/>
      </c>
      <c r="N7" s="128" t="str">
        <f aca="false">IFERROR(sterncalib!M7/GAMSsternCa!M7,"")</f>
        <v/>
      </c>
      <c r="O7" s="128" t="str">
        <f aca="false">IFERROR(sterncalib!N7/GAMSsternCa!N7,"")</f>
        <v/>
      </c>
      <c r="P7" s="128" t="str">
        <f aca="false">IFERROR(sterncalib!O7/GAMSsternCa!O7,"")</f>
        <v/>
      </c>
      <c r="Q7" s="128" t="str">
        <f aca="false">IFERROR(sterncalib!P7/GAMSsternCa!P7,"")</f>
        <v/>
      </c>
      <c r="R7" s="128" t="str">
        <f aca="false">IFERROR(sterncalib!Q7/GAMSsternCa!Q7,"")</f>
        <v/>
      </c>
      <c r="S7" s="128" t="str">
        <f aca="false">IFERROR(sterncalib!R7/GAMSsternCa!R7,"")</f>
        <v/>
      </c>
      <c r="T7" s="128" t="str">
        <f aca="false">IFERROR(sterncalib!S7/GAMSsternCa!S7,"")</f>
        <v/>
      </c>
      <c r="U7" s="128" t="str">
        <f aca="false">IFERROR(sterncalib!T7/GAMSsternCa!T7,"")</f>
        <v/>
      </c>
      <c r="V7" s="128" t="str">
        <f aca="false">IFERROR(sterncalib!U7/GAMSsternCa!U7,"")</f>
        <v/>
      </c>
      <c r="W7" s="128" t="str">
        <f aca="false">IFERROR(sterncalib!V7/GAMSsternCa!V7,"")</f>
        <v/>
      </c>
      <c r="X7" s="128" t="str">
        <f aca="false">IFERROR(sterncalib!W7/GAMSsternCa!W7,"")</f>
        <v/>
      </c>
      <c r="Y7" s="128" t="str">
        <f aca="false">IFERROR(sterncalib!X7/GAMSsternCa!X7,"")</f>
        <v/>
      </c>
      <c r="Z7" s="128" t="str">
        <f aca="false">IFERROR(sterncalib!Y7/GAMSsternCa!Y7,"")</f>
        <v/>
      </c>
      <c r="AA7" s="128" t="str">
        <f aca="false">IFERROR(sterncalib!Z7/GAMSsternCa!Z7,"")</f>
        <v/>
      </c>
      <c r="AB7" s="128" t="str">
        <f aca="false">IFERROR(sterncalib!AA7/GAMSsternCa!AA7,"")</f>
        <v/>
      </c>
      <c r="AC7" s="128" t="str">
        <f aca="false">IFERROR(sterncalib!AB7/GAMSsternCa!AB7,"")</f>
        <v/>
      </c>
      <c r="AD7" s="128" t="str">
        <f aca="false">IFERROR(sterncalib!AC7/GAMSsternCa!AC7,"")</f>
        <v/>
      </c>
      <c r="AE7" s="128" t="str">
        <f aca="false">IFERROR(sterncalib!AD7/GAMSsternCa!AD7,"")</f>
        <v/>
      </c>
      <c r="AF7" s="128" t="str">
        <f aca="false">IFERROR(sterncalib!AE7/GAMSsternCa!AE7,"")</f>
        <v/>
      </c>
      <c r="AG7" s="128" t="str">
        <f aca="false">IFERROR(sterncalib!AF7/GAMSsternCa!AF7,"")</f>
        <v/>
      </c>
      <c r="AH7" s="128" t="str">
        <f aca="false">IFERROR(sterncalib!AG7/GAMSsternCa!AG7,"")</f>
        <v/>
      </c>
      <c r="AI7" s="128" t="str">
        <f aca="false">IFERROR(sterncalib!AH7/GAMSsternCa!AH7,"")</f>
        <v/>
      </c>
      <c r="AJ7" s="128" t="str">
        <f aca="false">IFERROR(sterncalib!AI7/GAMSsternCa!AI7,"")</f>
        <v/>
      </c>
      <c r="AK7" s="128" t="str">
        <f aca="false">IFERROR(sterncalib!AJ7/GAMSsternCa!AJ7,"")</f>
        <v/>
      </c>
      <c r="AL7" s="128" t="str">
        <f aca="false">IFERROR(sterncalib!AK7/GAMSsternCa!AK7,"")</f>
        <v/>
      </c>
      <c r="AM7" s="128" t="str">
        <f aca="false">IFERROR(sterncalib!AL7/GAMSsternCa!AL7,"")</f>
        <v/>
      </c>
      <c r="AN7" s="128" t="str">
        <f aca="false">IFERROR(sterncalib!AM7/GAMSsternCa!AM7,"")</f>
        <v/>
      </c>
      <c r="AO7" s="128" t="str">
        <f aca="false">IFERROR(sterncalib!AN7/GAMSsternCa!AN7,"")</f>
        <v/>
      </c>
      <c r="AP7" s="128" t="str">
        <f aca="false">IFERROR(sterncalib!AO7/GAMSsternCa!AO7,"")</f>
        <v/>
      </c>
      <c r="AQ7" s="128" t="str">
        <f aca="false">IFERROR(sterncalib!AP7/GAMSsternCa!AP7,"")</f>
        <v/>
      </c>
      <c r="AR7" s="128" t="str">
        <f aca="false">IFERROR(sterncalib!AQ7/GAMSsternCa!AQ7,"")</f>
        <v/>
      </c>
      <c r="AS7" s="128" t="str">
        <f aca="false">IFERROR(sterncalib!AR7/GAMSsternCa!AR7,"")</f>
        <v/>
      </c>
      <c r="AT7" s="128" t="str">
        <f aca="false">IFERROR(sterncalib!AS7/GAMSsternCa!AS7,"")</f>
        <v/>
      </c>
      <c r="AU7" s="128" t="str">
        <f aca="false">IFERROR(sterncalib!AT7/GAMSsternCa!AT7,"")</f>
        <v/>
      </c>
      <c r="AV7" s="128" t="str">
        <f aca="false">IFERROR(sterncalib!AU7/GAMSsternCa!AU7,"")</f>
        <v/>
      </c>
      <c r="AW7" s="128" t="str">
        <f aca="false">IFERROR(sterncalib!AV7/GAMSsternCa!AV7,"")</f>
        <v/>
      </c>
      <c r="AX7" s="128" t="str">
        <f aca="false">IFERROR(sterncalib!AW7/GAMSsternCa!AW7,"")</f>
        <v/>
      </c>
      <c r="AY7" s="128" t="str">
        <f aca="false">IFERROR(sterncalib!AX7/GAMSsternCa!AX7,"")</f>
        <v/>
      </c>
      <c r="AZ7" s="128" t="str">
        <f aca="false">IFERROR(sterncalib!AY7/GAMSsternCa!AY7,"")</f>
        <v/>
      </c>
      <c r="BA7" s="128" t="str">
        <f aca="false">IFERROR(sterncalib!AZ7/GAMSsternCa!AZ7,"")</f>
        <v/>
      </c>
      <c r="BB7" s="128" t="str">
        <f aca="false">IFERROR(sterncalib!BA7/GAMSsternCa!BA7,"")</f>
        <v/>
      </c>
      <c r="BC7" s="128" t="str">
        <f aca="false">IFERROR(sterncalib!BB7/GAMSsternCa!BB7,"")</f>
        <v/>
      </c>
      <c r="BD7" s="128" t="str">
        <f aca="false">IFERROR(sterncalib!BC7/GAMSsternCa!BC7,"")</f>
        <v/>
      </c>
      <c r="BE7" s="128" t="str">
        <f aca="false">IFERROR(sterncalib!BD7/GAMSsternCa!BD7,"")</f>
        <v/>
      </c>
      <c r="BF7" s="128" t="str">
        <f aca="false">IFERROR(sterncalib!BE7/GAMSsternCa!BE7,"")</f>
        <v/>
      </c>
      <c r="BG7" s="128" t="str">
        <f aca="false">IFERROR(sterncalib!BF7/GAMSsternCa!BF7,"")</f>
        <v/>
      </c>
      <c r="BH7" s="128" t="str">
        <f aca="false">IFERROR(sterncalib!BG7/GAMSsternCa!BG7,"")</f>
        <v/>
      </c>
      <c r="BI7" s="128" t="str">
        <f aca="false">IFERROR(sterncalib!BH7/GAMSsternCa!BH7,"")</f>
        <v/>
      </c>
      <c r="BJ7" s="128" t="str">
        <f aca="false">IFERROR(sterncalib!BI7/GAMSsternCa!BI7,"")</f>
        <v/>
      </c>
    </row>
    <row r="8" customFormat="false" ht="12.75" hidden="false" customHeight="false" outlineLevel="0" collapsed="false">
      <c r="A8" s="0" t="str">
        <f aca="false">sterncalib!A8</f>
        <v>Fraction diversifiable risk</v>
      </c>
      <c r="B8" s="0" t="str">
        <f aca="false">GAMSbase!A8</f>
        <v>Fraction Diversifiable Risk</v>
      </c>
      <c r="C8" s="128" t="str">
        <f aca="false">IFERROR(sterncalib!B8/GAMSsternCa!B8,"")</f>
        <v/>
      </c>
      <c r="D8" s="128" t="str">
        <f aca="false">IFERROR(sterncalib!C8/GAMSsternCa!C8,"")</f>
        <v/>
      </c>
      <c r="E8" s="128" t="str">
        <f aca="false">IFERROR(sterncalib!D8/GAMSsternCa!D8,"")</f>
        <v/>
      </c>
      <c r="F8" s="128" t="str">
        <f aca="false">IFERROR(sterncalib!E8/GAMSsternCa!E8,"")</f>
        <v/>
      </c>
      <c r="G8" s="128" t="str">
        <f aca="false">IFERROR(sterncalib!F8/GAMSsternCa!F8,"")</f>
        <v/>
      </c>
      <c r="H8" s="128" t="str">
        <f aca="false">IFERROR(sterncalib!G8/GAMSsternCa!G8,"")</f>
        <v/>
      </c>
      <c r="I8" s="128" t="str">
        <f aca="false">IFERROR(sterncalib!H8/GAMSsternCa!H8,"")</f>
        <v/>
      </c>
      <c r="J8" s="128" t="str">
        <f aca="false">IFERROR(sterncalib!I8/GAMSsternCa!I8,"")</f>
        <v/>
      </c>
      <c r="K8" s="128" t="str">
        <f aca="false">IFERROR(sterncalib!J8/GAMSsternCa!J8,"")</f>
        <v/>
      </c>
      <c r="L8" s="128" t="str">
        <f aca="false">IFERROR(sterncalib!K8/GAMSsternCa!K8,"")</f>
        <v/>
      </c>
      <c r="M8" s="128" t="str">
        <f aca="false">IFERROR(sterncalib!L8/GAMSsternCa!L8,"")</f>
        <v/>
      </c>
      <c r="N8" s="128" t="str">
        <f aca="false">IFERROR(sterncalib!M8/GAMSsternCa!M8,"")</f>
        <v/>
      </c>
      <c r="O8" s="128" t="str">
        <f aca="false">IFERROR(sterncalib!N8/GAMSsternCa!N8,"")</f>
        <v/>
      </c>
      <c r="P8" s="128" t="str">
        <f aca="false">IFERROR(sterncalib!O8/GAMSsternCa!O8,"")</f>
        <v/>
      </c>
      <c r="Q8" s="128" t="str">
        <f aca="false">IFERROR(sterncalib!P8/GAMSsternCa!P8,"")</f>
        <v/>
      </c>
      <c r="R8" s="128" t="str">
        <f aca="false">IFERROR(sterncalib!Q8/GAMSsternCa!Q8,"")</f>
        <v/>
      </c>
      <c r="S8" s="128" t="str">
        <f aca="false">IFERROR(sterncalib!R8/GAMSsternCa!R8,"")</f>
        <v/>
      </c>
      <c r="T8" s="128" t="str">
        <f aca="false">IFERROR(sterncalib!S8/GAMSsternCa!S8,"")</f>
        <v/>
      </c>
      <c r="U8" s="128" t="str">
        <f aca="false">IFERROR(sterncalib!T8/GAMSsternCa!T8,"")</f>
        <v/>
      </c>
      <c r="V8" s="128" t="str">
        <f aca="false">IFERROR(sterncalib!U8/GAMSsternCa!U8,"")</f>
        <v/>
      </c>
      <c r="W8" s="128" t="str">
        <f aca="false">IFERROR(sterncalib!V8/GAMSsternCa!V8,"")</f>
        <v/>
      </c>
      <c r="X8" s="128" t="str">
        <f aca="false">IFERROR(sterncalib!W8/GAMSsternCa!W8,"")</f>
        <v/>
      </c>
      <c r="Y8" s="128" t="str">
        <f aca="false">IFERROR(sterncalib!X8/GAMSsternCa!X8,"")</f>
        <v/>
      </c>
      <c r="Z8" s="128" t="str">
        <f aca="false">IFERROR(sterncalib!Y8/GAMSsternCa!Y8,"")</f>
        <v/>
      </c>
      <c r="AA8" s="128" t="str">
        <f aca="false">IFERROR(sterncalib!Z8/GAMSsternCa!Z8,"")</f>
        <v/>
      </c>
      <c r="AB8" s="128" t="str">
        <f aca="false">IFERROR(sterncalib!AA8/GAMSsternCa!AA8,"")</f>
        <v/>
      </c>
      <c r="AC8" s="128" t="str">
        <f aca="false">IFERROR(sterncalib!AB8/GAMSsternCa!AB8,"")</f>
        <v/>
      </c>
      <c r="AD8" s="128" t="str">
        <f aca="false">IFERROR(sterncalib!AC8/GAMSsternCa!AC8,"")</f>
        <v/>
      </c>
      <c r="AE8" s="128" t="str">
        <f aca="false">IFERROR(sterncalib!AD8/GAMSsternCa!AD8,"")</f>
        <v/>
      </c>
      <c r="AF8" s="128" t="str">
        <f aca="false">IFERROR(sterncalib!AE8/GAMSsternCa!AE8,"")</f>
        <v/>
      </c>
      <c r="AG8" s="128" t="str">
        <f aca="false">IFERROR(sterncalib!AF8/GAMSsternCa!AF8,"")</f>
        <v/>
      </c>
      <c r="AH8" s="128" t="str">
        <f aca="false">IFERROR(sterncalib!AG8/GAMSsternCa!AG8,"")</f>
        <v/>
      </c>
      <c r="AI8" s="128" t="str">
        <f aca="false">IFERROR(sterncalib!AH8/GAMSsternCa!AH8,"")</f>
        <v/>
      </c>
      <c r="AJ8" s="128" t="str">
        <f aca="false">IFERROR(sterncalib!AI8/GAMSsternCa!AI8,"")</f>
        <v/>
      </c>
      <c r="AK8" s="128" t="str">
        <f aca="false">IFERROR(sterncalib!AJ8/GAMSsternCa!AJ8,"")</f>
        <v/>
      </c>
      <c r="AL8" s="128" t="str">
        <f aca="false">IFERROR(sterncalib!AK8/GAMSsternCa!AK8,"")</f>
        <v/>
      </c>
      <c r="AM8" s="128" t="str">
        <f aca="false">IFERROR(sterncalib!AL8/GAMSsternCa!AL8,"")</f>
        <v/>
      </c>
      <c r="AN8" s="128" t="str">
        <f aca="false">IFERROR(sterncalib!AM8/GAMSsternCa!AM8,"")</f>
        <v/>
      </c>
      <c r="AO8" s="128" t="str">
        <f aca="false">IFERROR(sterncalib!AN8/GAMSsternCa!AN8,"")</f>
        <v/>
      </c>
      <c r="AP8" s="128" t="str">
        <f aca="false">IFERROR(sterncalib!AO8/GAMSsternCa!AO8,"")</f>
        <v/>
      </c>
      <c r="AQ8" s="128" t="str">
        <f aca="false">IFERROR(sterncalib!AP8/GAMSsternCa!AP8,"")</f>
        <v/>
      </c>
      <c r="AR8" s="128" t="str">
        <f aca="false">IFERROR(sterncalib!AQ8/GAMSsternCa!AQ8,"")</f>
        <v/>
      </c>
      <c r="AS8" s="128" t="str">
        <f aca="false">IFERROR(sterncalib!AR8/GAMSsternCa!AR8,"")</f>
        <v/>
      </c>
      <c r="AT8" s="128" t="str">
        <f aca="false">IFERROR(sterncalib!AS8/GAMSsternCa!AS8,"")</f>
        <v/>
      </c>
      <c r="AU8" s="128" t="str">
        <f aca="false">IFERROR(sterncalib!AT8/GAMSsternCa!AT8,"")</f>
        <v/>
      </c>
      <c r="AV8" s="128" t="str">
        <f aca="false">IFERROR(sterncalib!AU8/GAMSsternCa!AU8,"")</f>
        <v/>
      </c>
      <c r="AW8" s="128" t="str">
        <f aca="false">IFERROR(sterncalib!AV8/GAMSsternCa!AV8,"")</f>
        <v/>
      </c>
      <c r="AX8" s="128" t="str">
        <f aca="false">IFERROR(sterncalib!AW8/GAMSsternCa!AW8,"")</f>
        <v/>
      </c>
      <c r="AY8" s="128" t="str">
        <f aca="false">IFERROR(sterncalib!AX8/GAMSsternCa!AX8,"")</f>
        <v/>
      </c>
      <c r="AZ8" s="128" t="str">
        <f aca="false">IFERROR(sterncalib!AY8/GAMSsternCa!AY8,"")</f>
        <v/>
      </c>
      <c r="BA8" s="128" t="str">
        <f aca="false">IFERROR(sterncalib!AZ8/GAMSsternCa!AZ8,"")</f>
        <v/>
      </c>
      <c r="BB8" s="128" t="str">
        <f aca="false">IFERROR(sterncalib!BA8/GAMSsternCa!BA8,"")</f>
        <v/>
      </c>
      <c r="BC8" s="128" t="str">
        <f aca="false">IFERROR(sterncalib!BB8/GAMSsternCa!BB8,"")</f>
        <v/>
      </c>
      <c r="BD8" s="128" t="str">
        <f aca="false">IFERROR(sterncalib!BC8/GAMSsternCa!BC8,"")</f>
        <v/>
      </c>
      <c r="BE8" s="128" t="str">
        <f aca="false">IFERROR(sterncalib!BD8/GAMSsternCa!BD8,"")</f>
        <v/>
      </c>
      <c r="BF8" s="128" t="str">
        <f aca="false">IFERROR(sterncalib!BE8/GAMSsternCa!BE8,"")</f>
        <v/>
      </c>
      <c r="BG8" s="128" t="str">
        <f aca="false">IFERROR(sterncalib!BF8/GAMSsternCa!BF8,"")</f>
        <v/>
      </c>
      <c r="BH8" s="128" t="str">
        <f aca="false">IFERROR(sterncalib!BG8/GAMSsternCa!BG8,"")</f>
        <v/>
      </c>
      <c r="BI8" s="128" t="str">
        <f aca="false">IFERROR(sterncalib!BH8/GAMSsternCa!BH8,"")</f>
        <v/>
      </c>
      <c r="BJ8" s="128" t="str">
        <f aca="false">IFERROR(sterncalib!BI8/GAMSsternCa!BI8,"")</f>
        <v/>
      </c>
    </row>
    <row r="9" customFormat="false" ht="12.75" hidden="false" customHeight="false" outlineLevel="0" collapsed="false">
      <c r="A9" s="0" t="str">
        <f aca="false">sterncalib!A9</f>
        <v>Diversifiable risk ( per year)</v>
      </c>
      <c r="B9" s="0" t="str">
        <f aca="false">GAMSbase!A9</f>
        <v>Diversifiable Risk ( per year)</v>
      </c>
      <c r="C9" s="128" t="str">
        <f aca="false">IFERROR(sterncalib!B9/GAMSsternCa!B9,"")</f>
        <v/>
      </c>
      <c r="D9" s="128" t="str">
        <f aca="false">IFERROR(sterncalib!C9/GAMSsternCa!C9,"")</f>
        <v/>
      </c>
      <c r="E9" s="128" t="str">
        <f aca="false">IFERROR(sterncalib!D9/GAMSsternCa!D9,"")</f>
        <v/>
      </c>
      <c r="F9" s="128" t="str">
        <f aca="false">IFERROR(sterncalib!E9/GAMSsternCa!E9,"")</f>
        <v/>
      </c>
      <c r="G9" s="128" t="str">
        <f aca="false">IFERROR(sterncalib!F9/GAMSsternCa!F9,"")</f>
        <v/>
      </c>
      <c r="H9" s="128" t="str">
        <f aca="false">IFERROR(sterncalib!G9/GAMSsternCa!G9,"")</f>
        <v/>
      </c>
      <c r="I9" s="128" t="str">
        <f aca="false">IFERROR(sterncalib!H9/GAMSsternCa!H9,"")</f>
        <v/>
      </c>
      <c r="J9" s="128" t="str">
        <f aca="false">IFERROR(sterncalib!I9/GAMSsternCa!I9,"")</f>
        <v/>
      </c>
      <c r="K9" s="128" t="str">
        <f aca="false">IFERROR(sterncalib!J9/GAMSsternCa!J9,"")</f>
        <v/>
      </c>
      <c r="L9" s="128" t="str">
        <f aca="false">IFERROR(sterncalib!K9/GAMSsternCa!K9,"")</f>
        <v/>
      </c>
      <c r="M9" s="128" t="str">
        <f aca="false">IFERROR(sterncalib!L9/GAMSsternCa!L9,"")</f>
        <v/>
      </c>
      <c r="N9" s="128" t="str">
        <f aca="false">IFERROR(sterncalib!M9/GAMSsternCa!M9,"")</f>
        <v/>
      </c>
      <c r="O9" s="128" t="str">
        <f aca="false">IFERROR(sterncalib!N9/GAMSsternCa!N9,"")</f>
        <v/>
      </c>
      <c r="P9" s="128" t="str">
        <f aca="false">IFERROR(sterncalib!O9/GAMSsternCa!O9,"")</f>
        <v/>
      </c>
      <c r="Q9" s="128" t="str">
        <f aca="false">IFERROR(sterncalib!P9/GAMSsternCa!P9,"")</f>
        <v/>
      </c>
      <c r="R9" s="128" t="str">
        <f aca="false">IFERROR(sterncalib!Q9/GAMSsternCa!Q9,"")</f>
        <v/>
      </c>
      <c r="S9" s="128" t="str">
        <f aca="false">IFERROR(sterncalib!R9/GAMSsternCa!R9,"")</f>
        <v/>
      </c>
      <c r="T9" s="128" t="str">
        <f aca="false">IFERROR(sterncalib!S9/GAMSsternCa!S9,"")</f>
        <v/>
      </c>
      <c r="U9" s="128" t="str">
        <f aca="false">IFERROR(sterncalib!T9/GAMSsternCa!T9,"")</f>
        <v/>
      </c>
      <c r="V9" s="128" t="str">
        <f aca="false">IFERROR(sterncalib!U9/GAMSsternCa!U9,"")</f>
        <v/>
      </c>
      <c r="W9" s="128" t="str">
        <f aca="false">IFERROR(sterncalib!V9/GAMSsternCa!V9,"")</f>
        <v/>
      </c>
      <c r="X9" s="128" t="str">
        <f aca="false">IFERROR(sterncalib!W9/GAMSsternCa!W9,"")</f>
        <v/>
      </c>
      <c r="Y9" s="128" t="str">
        <f aca="false">IFERROR(sterncalib!X9/GAMSsternCa!X9,"")</f>
        <v/>
      </c>
      <c r="Z9" s="128" t="str">
        <f aca="false">IFERROR(sterncalib!Y9/GAMSsternCa!Y9,"")</f>
        <v/>
      </c>
      <c r="AA9" s="128" t="str">
        <f aca="false">IFERROR(sterncalib!Z9/GAMSsternCa!Z9,"")</f>
        <v/>
      </c>
      <c r="AB9" s="128" t="str">
        <f aca="false">IFERROR(sterncalib!AA9/GAMSsternCa!AA9,"")</f>
        <v/>
      </c>
      <c r="AC9" s="128" t="str">
        <f aca="false">IFERROR(sterncalib!AB9/GAMSsternCa!AB9,"")</f>
        <v/>
      </c>
      <c r="AD9" s="128" t="str">
        <f aca="false">IFERROR(sterncalib!AC9/GAMSsternCa!AC9,"")</f>
        <v/>
      </c>
      <c r="AE9" s="128" t="str">
        <f aca="false">IFERROR(sterncalib!AD9/GAMSsternCa!AD9,"")</f>
        <v/>
      </c>
      <c r="AF9" s="128" t="str">
        <f aca="false">IFERROR(sterncalib!AE9/GAMSsternCa!AE9,"")</f>
        <v/>
      </c>
      <c r="AG9" s="128" t="str">
        <f aca="false">IFERROR(sterncalib!AF9/GAMSsternCa!AF9,"")</f>
        <v/>
      </c>
      <c r="AH9" s="128" t="str">
        <f aca="false">IFERROR(sterncalib!AG9/GAMSsternCa!AG9,"")</f>
        <v/>
      </c>
      <c r="AI9" s="128" t="str">
        <f aca="false">IFERROR(sterncalib!AH9/GAMSsternCa!AH9,"")</f>
        <v/>
      </c>
      <c r="AJ9" s="128" t="str">
        <f aca="false">IFERROR(sterncalib!AI9/GAMSsternCa!AI9,"")</f>
        <v/>
      </c>
      <c r="AK9" s="128" t="str">
        <f aca="false">IFERROR(sterncalib!AJ9/GAMSsternCa!AJ9,"")</f>
        <v/>
      </c>
      <c r="AL9" s="128" t="str">
        <f aca="false">IFERROR(sterncalib!AK9/GAMSsternCa!AK9,"")</f>
        <v/>
      </c>
      <c r="AM9" s="128" t="str">
        <f aca="false">IFERROR(sterncalib!AL9/GAMSsternCa!AL9,"")</f>
        <v/>
      </c>
      <c r="AN9" s="128" t="str">
        <f aca="false">IFERROR(sterncalib!AM9/GAMSsternCa!AM9,"")</f>
        <v/>
      </c>
      <c r="AO9" s="128" t="str">
        <f aca="false">IFERROR(sterncalib!AN9/GAMSsternCa!AN9,"")</f>
        <v/>
      </c>
      <c r="AP9" s="128" t="str">
        <f aca="false">IFERROR(sterncalib!AO9/GAMSsternCa!AO9,"")</f>
        <v/>
      </c>
      <c r="AQ9" s="128" t="str">
        <f aca="false">IFERROR(sterncalib!AP9/GAMSsternCa!AP9,"")</f>
        <v/>
      </c>
      <c r="AR9" s="128" t="str">
        <f aca="false">IFERROR(sterncalib!AQ9/GAMSsternCa!AQ9,"")</f>
        <v/>
      </c>
      <c r="AS9" s="128" t="str">
        <f aca="false">IFERROR(sterncalib!AR9/GAMSsternCa!AR9,"")</f>
        <v/>
      </c>
      <c r="AT9" s="128" t="str">
        <f aca="false">IFERROR(sterncalib!AS9/GAMSsternCa!AS9,"")</f>
        <v/>
      </c>
      <c r="AU9" s="128" t="str">
        <f aca="false">IFERROR(sterncalib!AT9/GAMSsternCa!AT9,"")</f>
        <v/>
      </c>
      <c r="AV9" s="128" t="str">
        <f aca="false">IFERROR(sterncalib!AU9/GAMSsternCa!AU9,"")</f>
        <v/>
      </c>
      <c r="AW9" s="128" t="str">
        <f aca="false">IFERROR(sterncalib!AV9/GAMSsternCa!AV9,"")</f>
        <v/>
      </c>
      <c r="AX9" s="128" t="str">
        <f aca="false">IFERROR(sterncalib!AW9/GAMSsternCa!AW9,"")</f>
        <v/>
      </c>
      <c r="AY9" s="128" t="str">
        <f aca="false">IFERROR(sterncalib!AX9/GAMSsternCa!AX9,"")</f>
        <v/>
      </c>
      <c r="AZ9" s="128" t="str">
        <f aca="false">IFERROR(sterncalib!AY9/GAMSsternCa!AY9,"")</f>
        <v/>
      </c>
      <c r="BA9" s="128" t="str">
        <f aca="false">IFERROR(sterncalib!AZ9/GAMSsternCa!AZ9,"")</f>
        <v/>
      </c>
      <c r="BB9" s="128" t="str">
        <f aca="false">IFERROR(sterncalib!BA9/GAMSsternCa!BA9,"")</f>
        <v/>
      </c>
      <c r="BC9" s="128" t="str">
        <f aca="false">IFERROR(sterncalib!BB9/GAMSsternCa!BB9,"")</f>
        <v/>
      </c>
      <c r="BD9" s="128" t="str">
        <f aca="false">IFERROR(sterncalib!BC9/GAMSsternCa!BC9,"")</f>
        <v/>
      </c>
      <c r="BE9" s="128" t="str">
        <f aca="false">IFERROR(sterncalib!BD9/GAMSsternCa!BD9,"")</f>
        <v/>
      </c>
      <c r="BF9" s="128" t="str">
        <f aca="false">IFERROR(sterncalib!BE9/GAMSsternCa!BE9,"")</f>
        <v/>
      </c>
      <c r="BG9" s="128" t="str">
        <f aca="false">IFERROR(sterncalib!BF9/GAMSsternCa!BF9,"")</f>
        <v/>
      </c>
      <c r="BH9" s="128" t="str">
        <f aca="false">IFERROR(sterncalib!BG9/GAMSsternCa!BG9,"")</f>
        <v/>
      </c>
      <c r="BI9" s="128" t="str">
        <f aca="false">IFERROR(sterncalib!BH9/GAMSsternCa!BH9,"")</f>
        <v/>
      </c>
      <c r="BJ9" s="128" t="str">
        <f aca="false">IFERROR(sterncalib!BI9/GAMSsternCa!BI9,"")</f>
        <v/>
      </c>
    </row>
    <row r="10" customFormat="false" ht="12.75" hidden="false" customHeight="false" outlineLevel="0" collapsed="false">
      <c r="A10" s="0" t="str">
        <f aca="false">sterncalib!A10</f>
        <v>Depreciation (with no risk)</v>
      </c>
      <c r="B10" s="0" t="str">
        <f aca="false">GAMSbase!A10</f>
        <v>Depreciation with no Risk (per year)</v>
      </c>
      <c r="C10" s="128" t="str">
        <f aca="false">IFERROR(sterncalib!B10/GAMSsternCa!B10,"")</f>
        <v/>
      </c>
      <c r="D10" s="128" t="str">
        <f aca="false">IFERROR(sterncalib!C10/GAMSsternCa!C10,"")</f>
        <v/>
      </c>
      <c r="E10" s="128" t="str">
        <f aca="false">IFERROR(sterncalib!D10/GAMSsternCa!D10,"")</f>
        <v/>
      </c>
      <c r="F10" s="128" t="str">
        <f aca="false">IFERROR(sterncalib!E10/GAMSsternCa!E10,"")</f>
        <v/>
      </c>
      <c r="G10" s="128" t="str">
        <f aca="false">IFERROR(sterncalib!F10/GAMSsternCa!F10,"")</f>
        <v/>
      </c>
      <c r="H10" s="128" t="str">
        <f aca="false">IFERROR(sterncalib!G10/GAMSsternCa!G10,"")</f>
        <v/>
      </c>
      <c r="I10" s="128" t="str">
        <f aca="false">IFERROR(sterncalib!H10/GAMSsternCa!H10,"")</f>
        <v/>
      </c>
      <c r="J10" s="128" t="str">
        <f aca="false">IFERROR(sterncalib!I10/GAMSsternCa!I10,"")</f>
        <v/>
      </c>
      <c r="K10" s="128" t="str">
        <f aca="false">IFERROR(sterncalib!J10/GAMSsternCa!J10,"")</f>
        <v/>
      </c>
      <c r="L10" s="128" t="str">
        <f aca="false">IFERROR(sterncalib!K10/GAMSsternCa!K10,"")</f>
        <v/>
      </c>
      <c r="M10" s="128" t="str">
        <f aca="false">IFERROR(sterncalib!L10/GAMSsternCa!L10,"")</f>
        <v/>
      </c>
      <c r="N10" s="128" t="str">
        <f aca="false">IFERROR(sterncalib!M10/GAMSsternCa!M10,"")</f>
        <v/>
      </c>
      <c r="O10" s="128" t="str">
        <f aca="false">IFERROR(sterncalib!N10/GAMSsternCa!N10,"")</f>
        <v/>
      </c>
      <c r="P10" s="128" t="str">
        <f aca="false">IFERROR(sterncalib!O10/GAMSsternCa!O10,"")</f>
        <v/>
      </c>
      <c r="Q10" s="128" t="str">
        <f aca="false">IFERROR(sterncalib!P10/GAMSsternCa!P10,"")</f>
        <v/>
      </c>
      <c r="R10" s="128" t="str">
        <f aca="false">IFERROR(sterncalib!Q10/GAMSsternCa!Q10,"")</f>
        <v/>
      </c>
      <c r="S10" s="128" t="str">
        <f aca="false">IFERROR(sterncalib!R10/GAMSsternCa!R10,"")</f>
        <v/>
      </c>
      <c r="T10" s="128" t="str">
        <f aca="false">IFERROR(sterncalib!S10/GAMSsternCa!S10,"")</f>
        <v/>
      </c>
      <c r="U10" s="128" t="str">
        <f aca="false">IFERROR(sterncalib!T10/GAMSsternCa!T10,"")</f>
        <v/>
      </c>
      <c r="V10" s="128" t="str">
        <f aca="false">IFERROR(sterncalib!U10/GAMSsternCa!U10,"")</f>
        <v/>
      </c>
      <c r="W10" s="128" t="str">
        <f aca="false">IFERROR(sterncalib!V10/GAMSsternCa!V10,"")</f>
        <v/>
      </c>
      <c r="X10" s="128" t="str">
        <f aca="false">IFERROR(sterncalib!W10/GAMSsternCa!W10,"")</f>
        <v/>
      </c>
      <c r="Y10" s="128" t="str">
        <f aca="false">IFERROR(sterncalib!X10/GAMSsternCa!X10,"")</f>
        <v/>
      </c>
      <c r="Z10" s="128" t="str">
        <f aca="false">IFERROR(sterncalib!Y10/GAMSsternCa!Y10,"")</f>
        <v/>
      </c>
      <c r="AA10" s="128" t="str">
        <f aca="false">IFERROR(sterncalib!Z10/GAMSsternCa!Z10,"")</f>
        <v/>
      </c>
      <c r="AB10" s="128" t="str">
        <f aca="false">IFERROR(sterncalib!AA10/GAMSsternCa!AA10,"")</f>
        <v/>
      </c>
      <c r="AC10" s="128" t="str">
        <f aca="false">IFERROR(sterncalib!AB10/GAMSsternCa!AB10,"")</f>
        <v/>
      </c>
      <c r="AD10" s="128" t="str">
        <f aca="false">IFERROR(sterncalib!AC10/GAMSsternCa!AC10,"")</f>
        <v/>
      </c>
      <c r="AE10" s="128" t="str">
        <f aca="false">IFERROR(sterncalib!AD10/GAMSsternCa!AD10,"")</f>
        <v/>
      </c>
      <c r="AF10" s="128" t="str">
        <f aca="false">IFERROR(sterncalib!AE10/GAMSsternCa!AE10,"")</f>
        <v/>
      </c>
      <c r="AG10" s="128" t="str">
        <f aca="false">IFERROR(sterncalib!AF10/GAMSsternCa!AF10,"")</f>
        <v/>
      </c>
      <c r="AH10" s="128" t="str">
        <f aca="false">IFERROR(sterncalib!AG10/GAMSsternCa!AG10,"")</f>
        <v/>
      </c>
      <c r="AI10" s="128" t="str">
        <f aca="false">IFERROR(sterncalib!AH10/GAMSsternCa!AH10,"")</f>
        <v/>
      </c>
      <c r="AJ10" s="128" t="str">
        <f aca="false">IFERROR(sterncalib!AI10/GAMSsternCa!AI10,"")</f>
        <v/>
      </c>
      <c r="AK10" s="128" t="str">
        <f aca="false">IFERROR(sterncalib!AJ10/GAMSsternCa!AJ10,"")</f>
        <v/>
      </c>
      <c r="AL10" s="128" t="str">
        <f aca="false">IFERROR(sterncalib!AK10/GAMSsternCa!AK10,"")</f>
        <v/>
      </c>
      <c r="AM10" s="128" t="str">
        <f aca="false">IFERROR(sterncalib!AL10/GAMSsternCa!AL10,"")</f>
        <v/>
      </c>
      <c r="AN10" s="128" t="str">
        <f aca="false">IFERROR(sterncalib!AM10/GAMSsternCa!AM10,"")</f>
        <v/>
      </c>
      <c r="AO10" s="128" t="str">
        <f aca="false">IFERROR(sterncalib!AN10/GAMSsternCa!AN10,"")</f>
        <v/>
      </c>
      <c r="AP10" s="128" t="str">
        <f aca="false">IFERROR(sterncalib!AO10/GAMSsternCa!AO10,"")</f>
        <v/>
      </c>
      <c r="AQ10" s="128" t="str">
        <f aca="false">IFERROR(sterncalib!AP10/GAMSsternCa!AP10,"")</f>
        <v/>
      </c>
      <c r="AR10" s="128" t="str">
        <f aca="false">IFERROR(sterncalib!AQ10/GAMSsternCa!AQ10,"")</f>
        <v/>
      </c>
      <c r="AS10" s="128" t="str">
        <f aca="false">IFERROR(sterncalib!AR10/GAMSsternCa!AR10,"")</f>
        <v/>
      </c>
      <c r="AT10" s="128" t="str">
        <f aca="false">IFERROR(sterncalib!AS10/GAMSsternCa!AS10,"")</f>
        <v/>
      </c>
      <c r="AU10" s="128" t="str">
        <f aca="false">IFERROR(sterncalib!AT10/GAMSsternCa!AT10,"")</f>
        <v/>
      </c>
      <c r="AV10" s="128" t="str">
        <f aca="false">IFERROR(sterncalib!AU10/GAMSsternCa!AU10,"")</f>
        <v/>
      </c>
      <c r="AW10" s="128" t="str">
        <f aca="false">IFERROR(sterncalib!AV10/GAMSsternCa!AV10,"")</f>
        <v/>
      </c>
      <c r="AX10" s="128" t="str">
        <f aca="false">IFERROR(sterncalib!AW10/GAMSsternCa!AW10,"")</f>
        <v/>
      </c>
      <c r="AY10" s="128" t="str">
        <f aca="false">IFERROR(sterncalib!AX10/GAMSsternCa!AX10,"")</f>
        <v/>
      </c>
      <c r="AZ10" s="128" t="str">
        <f aca="false">IFERROR(sterncalib!AY10/GAMSsternCa!AY10,"")</f>
        <v/>
      </c>
      <c r="BA10" s="128" t="str">
        <f aca="false">IFERROR(sterncalib!AZ10/GAMSsternCa!AZ10,"")</f>
        <v/>
      </c>
      <c r="BB10" s="128" t="str">
        <f aca="false">IFERROR(sterncalib!BA10/GAMSsternCa!BA10,"")</f>
        <v/>
      </c>
      <c r="BC10" s="128" t="str">
        <f aca="false">IFERROR(sterncalib!BB10/GAMSsternCa!BB10,"")</f>
        <v/>
      </c>
      <c r="BD10" s="128" t="str">
        <f aca="false">IFERROR(sterncalib!BC10/GAMSsternCa!BC10,"")</f>
        <v/>
      </c>
      <c r="BE10" s="128" t="str">
        <f aca="false">IFERROR(sterncalib!BD10/GAMSsternCa!BD10,"")</f>
        <v/>
      </c>
      <c r="BF10" s="128" t="str">
        <f aca="false">IFERROR(sterncalib!BE10/GAMSsternCa!BE10,"")</f>
        <v/>
      </c>
      <c r="BG10" s="128" t="str">
        <f aca="false">IFERROR(sterncalib!BF10/GAMSsternCa!BF10,"")</f>
        <v/>
      </c>
      <c r="BH10" s="128" t="str">
        <f aca="false">IFERROR(sterncalib!BG10/GAMSsternCa!BG10,"")</f>
        <v/>
      </c>
      <c r="BI10" s="128" t="str">
        <f aca="false">IFERROR(sterncalib!BH10/GAMSsternCa!BH10,"")</f>
        <v/>
      </c>
      <c r="BJ10" s="128" t="str">
        <f aca="false">IFERROR(sterncalib!BI10/GAMSsternCa!BI10,"")</f>
        <v/>
      </c>
    </row>
    <row r="11" customFormat="false" ht="12.75" hidden="false" customHeight="false" outlineLevel="0" collapsed="false">
      <c r="A11" s="0" t="str">
        <f aca="false">sterncalib!A11</f>
        <v>Initial output (2005 US International $, trillions)</v>
      </c>
      <c r="B11" s="0" t="str">
        <f aca="false">GAMSbase!A11</f>
        <v>Initial Output (2005 US International $, trillions)</v>
      </c>
      <c r="C11" s="128" t="n">
        <f aca="false">IFERROR(sterncalib!B11/GAMSsternCa!B11,"")</f>
        <v>1</v>
      </c>
      <c r="D11" s="128" t="str">
        <f aca="false">IFERROR(sterncalib!C11/GAMSsternCa!C11,"")</f>
        <v/>
      </c>
      <c r="E11" s="128" t="str">
        <f aca="false">IFERROR(sterncalib!D11/GAMSsternCa!D11,"")</f>
        <v/>
      </c>
      <c r="F11" s="128" t="str">
        <f aca="false">IFERROR(sterncalib!E11/GAMSsternCa!E11,"")</f>
        <v/>
      </c>
      <c r="G11" s="128" t="str">
        <f aca="false">IFERROR(sterncalib!F11/GAMSsternCa!F11,"")</f>
        <v/>
      </c>
      <c r="H11" s="128" t="str">
        <f aca="false">IFERROR(sterncalib!G11/GAMSsternCa!G11,"")</f>
        <v/>
      </c>
      <c r="I11" s="128" t="str">
        <f aca="false">IFERROR(sterncalib!H11/GAMSsternCa!H11,"")</f>
        <v/>
      </c>
      <c r="J11" s="128" t="str">
        <f aca="false">IFERROR(sterncalib!I11/GAMSsternCa!I11,"")</f>
        <v/>
      </c>
      <c r="K11" s="128" t="str">
        <f aca="false">IFERROR(sterncalib!J11/GAMSsternCa!J11,"")</f>
        <v/>
      </c>
      <c r="L11" s="128" t="str">
        <f aca="false">IFERROR(sterncalib!K11/GAMSsternCa!K11,"")</f>
        <v/>
      </c>
      <c r="M11" s="128" t="str">
        <f aca="false">IFERROR(sterncalib!L11/GAMSsternCa!L11,"")</f>
        <v/>
      </c>
      <c r="N11" s="128" t="str">
        <f aca="false">IFERROR(sterncalib!M11/GAMSsternCa!M11,"")</f>
        <v/>
      </c>
      <c r="O11" s="128" t="str">
        <f aca="false">IFERROR(sterncalib!N11/GAMSsternCa!N11,"")</f>
        <v/>
      </c>
      <c r="P11" s="128" t="str">
        <f aca="false">IFERROR(sterncalib!O11/GAMSsternCa!O11,"")</f>
        <v/>
      </c>
      <c r="Q11" s="128" t="str">
        <f aca="false">IFERROR(sterncalib!P11/GAMSsternCa!P11,"")</f>
        <v/>
      </c>
      <c r="R11" s="128" t="str">
        <f aca="false">IFERROR(sterncalib!Q11/GAMSsternCa!Q11,"")</f>
        <v/>
      </c>
      <c r="S11" s="128" t="str">
        <f aca="false">IFERROR(sterncalib!R11/GAMSsternCa!R11,"")</f>
        <v/>
      </c>
      <c r="T11" s="128" t="str">
        <f aca="false">IFERROR(sterncalib!S11/GAMSsternCa!S11,"")</f>
        <v/>
      </c>
      <c r="U11" s="128" t="str">
        <f aca="false">IFERROR(sterncalib!T11/GAMSsternCa!T11,"")</f>
        <v/>
      </c>
      <c r="V11" s="128" t="str">
        <f aca="false">IFERROR(sterncalib!U11/GAMSsternCa!U11,"")</f>
        <v/>
      </c>
      <c r="W11" s="128" t="str">
        <f aca="false">IFERROR(sterncalib!V11/GAMSsternCa!V11,"")</f>
        <v/>
      </c>
      <c r="X11" s="128" t="str">
        <f aca="false">IFERROR(sterncalib!W11/GAMSsternCa!W11,"")</f>
        <v/>
      </c>
      <c r="Y11" s="128" t="str">
        <f aca="false">IFERROR(sterncalib!X11/GAMSsternCa!X11,"")</f>
        <v/>
      </c>
      <c r="Z11" s="128" t="str">
        <f aca="false">IFERROR(sterncalib!Y11/GAMSsternCa!Y11,"")</f>
        <v/>
      </c>
      <c r="AA11" s="128" t="str">
        <f aca="false">IFERROR(sterncalib!Z11/GAMSsternCa!Z11,"")</f>
        <v/>
      </c>
      <c r="AB11" s="128" t="str">
        <f aca="false">IFERROR(sterncalib!AA11/GAMSsternCa!AA11,"")</f>
        <v/>
      </c>
      <c r="AC11" s="128" t="str">
        <f aca="false">IFERROR(sterncalib!AB11/GAMSsternCa!AB11,"")</f>
        <v/>
      </c>
      <c r="AD11" s="128" t="str">
        <f aca="false">IFERROR(sterncalib!AC11/GAMSsternCa!AC11,"")</f>
        <v/>
      </c>
      <c r="AE11" s="128" t="str">
        <f aca="false">IFERROR(sterncalib!AD11/GAMSsternCa!AD11,"")</f>
        <v/>
      </c>
      <c r="AF11" s="128" t="str">
        <f aca="false">IFERROR(sterncalib!AE11/GAMSsternCa!AE11,"")</f>
        <v/>
      </c>
      <c r="AG11" s="128" t="str">
        <f aca="false">IFERROR(sterncalib!AF11/GAMSsternCa!AF11,"")</f>
        <v/>
      </c>
      <c r="AH11" s="128" t="str">
        <f aca="false">IFERROR(sterncalib!AG11/GAMSsternCa!AG11,"")</f>
        <v/>
      </c>
      <c r="AI11" s="128" t="str">
        <f aca="false">IFERROR(sterncalib!AH11/GAMSsternCa!AH11,"")</f>
        <v/>
      </c>
      <c r="AJ11" s="128" t="str">
        <f aca="false">IFERROR(sterncalib!AI11/GAMSsternCa!AI11,"")</f>
        <v/>
      </c>
      <c r="AK11" s="128" t="str">
        <f aca="false">IFERROR(sterncalib!AJ11/GAMSsternCa!AJ11,"")</f>
        <v/>
      </c>
      <c r="AL11" s="128" t="str">
        <f aca="false">IFERROR(sterncalib!AK11/GAMSsternCa!AK11,"")</f>
        <v/>
      </c>
      <c r="AM11" s="128" t="str">
        <f aca="false">IFERROR(sterncalib!AL11/GAMSsternCa!AL11,"")</f>
        <v/>
      </c>
      <c r="AN11" s="128" t="str">
        <f aca="false">IFERROR(sterncalib!AM11/GAMSsternCa!AM11,"")</f>
        <v/>
      </c>
      <c r="AO11" s="128" t="str">
        <f aca="false">IFERROR(sterncalib!AN11/GAMSsternCa!AN11,"")</f>
        <v/>
      </c>
      <c r="AP11" s="128" t="str">
        <f aca="false">IFERROR(sterncalib!AO11/GAMSsternCa!AO11,"")</f>
        <v/>
      </c>
      <c r="AQ11" s="128" t="str">
        <f aca="false">IFERROR(sterncalib!AP11/GAMSsternCa!AP11,"")</f>
        <v/>
      </c>
      <c r="AR11" s="128" t="str">
        <f aca="false">IFERROR(sterncalib!AQ11/GAMSsternCa!AQ11,"")</f>
        <v/>
      </c>
      <c r="AS11" s="128" t="str">
        <f aca="false">IFERROR(sterncalib!AR11/GAMSsternCa!AR11,"")</f>
        <v/>
      </c>
      <c r="AT11" s="128" t="str">
        <f aca="false">IFERROR(sterncalib!AS11/GAMSsternCa!AS11,"")</f>
        <v/>
      </c>
      <c r="AU11" s="128" t="str">
        <f aca="false">IFERROR(sterncalib!AT11/GAMSsternCa!AT11,"")</f>
        <v/>
      </c>
      <c r="AV11" s="128" t="str">
        <f aca="false">IFERROR(sterncalib!AU11/GAMSsternCa!AU11,"")</f>
        <v/>
      </c>
      <c r="AW11" s="128" t="str">
        <f aca="false">IFERROR(sterncalib!AV11/GAMSsternCa!AV11,"")</f>
        <v/>
      </c>
      <c r="AX11" s="128" t="str">
        <f aca="false">IFERROR(sterncalib!AW11/GAMSsternCa!AW11,"")</f>
        <v/>
      </c>
      <c r="AY11" s="128" t="str">
        <f aca="false">IFERROR(sterncalib!AX11/GAMSsternCa!AX11,"")</f>
        <v/>
      </c>
      <c r="AZ11" s="128" t="str">
        <f aca="false">IFERROR(sterncalib!AY11/GAMSsternCa!AY11,"")</f>
        <v/>
      </c>
      <c r="BA11" s="128" t="str">
        <f aca="false">IFERROR(sterncalib!AZ11/GAMSsternCa!AZ11,"")</f>
        <v/>
      </c>
      <c r="BB11" s="128" t="str">
        <f aca="false">IFERROR(sterncalib!BA11/GAMSsternCa!BA11,"")</f>
        <v/>
      </c>
      <c r="BC11" s="128" t="str">
        <f aca="false">IFERROR(sterncalib!BB11/GAMSsternCa!BB11,"")</f>
        <v/>
      </c>
      <c r="BD11" s="128" t="str">
        <f aca="false">IFERROR(sterncalib!BC11/GAMSsternCa!BC11,"")</f>
        <v/>
      </c>
      <c r="BE11" s="128" t="str">
        <f aca="false">IFERROR(sterncalib!BD11/GAMSsternCa!BD11,"")</f>
        <v/>
      </c>
      <c r="BF11" s="128" t="str">
        <f aca="false">IFERROR(sterncalib!BE11/GAMSsternCa!BE11,"")</f>
        <v/>
      </c>
      <c r="BG11" s="128" t="str">
        <f aca="false">IFERROR(sterncalib!BF11/GAMSsternCa!BF11,"")</f>
        <v/>
      </c>
      <c r="BH11" s="128" t="str">
        <f aca="false">IFERROR(sterncalib!BG11/GAMSsternCa!BG11,"")</f>
        <v/>
      </c>
      <c r="BI11" s="128" t="str">
        <f aca="false">IFERROR(sterncalib!BH11/GAMSsternCa!BH11,"")</f>
        <v/>
      </c>
      <c r="BJ11" s="128" t="str">
        <f aca="false">IFERROR(sterncalib!BI11/GAMSsternCa!BI11,"")</f>
        <v/>
      </c>
    </row>
    <row r="12" customFormat="false" ht="12.75" hidden="false" customHeight="false" outlineLevel="0" collapsed="false">
      <c r="A12" s="0" t="str">
        <f aca="false">sterncalib!A12</f>
        <v>Initial K</v>
      </c>
      <c r="B12" s="0" t="str">
        <f aca="false">GAMSbase!A12</f>
        <v>Initial K (Capital Stock)</v>
      </c>
      <c r="C12" s="128" t="n">
        <f aca="false">IFERROR(sterncalib!B12/GAMSsternCa!B12,"")</f>
        <v>1</v>
      </c>
      <c r="D12" s="128" t="str">
        <f aca="false">IFERROR(sterncalib!C12/GAMSsternCa!C12,"")</f>
        <v/>
      </c>
      <c r="E12" s="128" t="str">
        <f aca="false">IFERROR(sterncalib!D12/GAMSsternCa!D12,"")</f>
        <v/>
      </c>
      <c r="F12" s="128" t="str">
        <f aca="false">IFERROR(sterncalib!E12/GAMSsternCa!E12,"")</f>
        <v/>
      </c>
      <c r="G12" s="128" t="str">
        <f aca="false">IFERROR(sterncalib!F12/GAMSsternCa!F12,"")</f>
        <v/>
      </c>
      <c r="H12" s="128" t="str">
        <f aca="false">IFERROR(sterncalib!G12/GAMSsternCa!G12,"")</f>
        <v/>
      </c>
      <c r="I12" s="128" t="str">
        <f aca="false">IFERROR(sterncalib!H12/GAMSsternCa!H12,"")</f>
        <v/>
      </c>
      <c r="J12" s="128" t="str">
        <f aca="false">IFERROR(sterncalib!I12/GAMSsternCa!I12,"")</f>
        <v/>
      </c>
      <c r="K12" s="128" t="str">
        <f aca="false">IFERROR(sterncalib!J12/GAMSsternCa!J12,"")</f>
        <v/>
      </c>
      <c r="L12" s="128" t="str">
        <f aca="false">IFERROR(sterncalib!K12/GAMSsternCa!K12,"")</f>
        <v/>
      </c>
      <c r="M12" s="128" t="str">
        <f aca="false">IFERROR(sterncalib!L12/GAMSsternCa!L12,"")</f>
        <v/>
      </c>
      <c r="N12" s="128" t="str">
        <f aca="false">IFERROR(sterncalib!M12/GAMSsternCa!M12,"")</f>
        <v/>
      </c>
      <c r="O12" s="128" t="str">
        <f aca="false">IFERROR(sterncalib!N12/GAMSsternCa!N12,"")</f>
        <v/>
      </c>
      <c r="P12" s="128" t="str">
        <f aca="false">IFERROR(sterncalib!O12/GAMSsternCa!O12,"")</f>
        <v/>
      </c>
      <c r="Q12" s="128" t="str">
        <f aca="false">IFERROR(sterncalib!P12/GAMSsternCa!P12,"")</f>
        <v/>
      </c>
      <c r="R12" s="128" t="str">
        <f aca="false">IFERROR(sterncalib!Q12/GAMSsternCa!Q12,"")</f>
        <v/>
      </c>
      <c r="S12" s="128" t="str">
        <f aca="false">IFERROR(sterncalib!R12/GAMSsternCa!R12,"")</f>
        <v/>
      </c>
      <c r="T12" s="128" t="str">
        <f aca="false">IFERROR(sterncalib!S12/GAMSsternCa!S12,"")</f>
        <v/>
      </c>
      <c r="U12" s="128" t="str">
        <f aca="false">IFERROR(sterncalib!T12/GAMSsternCa!T12,"")</f>
        <v/>
      </c>
      <c r="V12" s="128" t="str">
        <f aca="false">IFERROR(sterncalib!U12/GAMSsternCa!U12,"")</f>
        <v/>
      </c>
      <c r="W12" s="128" t="str">
        <f aca="false">IFERROR(sterncalib!V12/GAMSsternCa!V12,"")</f>
        <v/>
      </c>
      <c r="X12" s="128" t="str">
        <f aca="false">IFERROR(sterncalib!W12/GAMSsternCa!W12,"")</f>
        <v/>
      </c>
      <c r="Y12" s="128" t="str">
        <f aca="false">IFERROR(sterncalib!X12/GAMSsternCa!X12,"")</f>
        <v/>
      </c>
      <c r="Z12" s="128" t="str">
        <f aca="false">IFERROR(sterncalib!Y12/GAMSsternCa!Y12,"")</f>
        <v/>
      </c>
      <c r="AA12" s="128" t="str">
        <f aca="false">IFERROR(sterncalib!Z12/GAMSsternCa!Z12,"")</f>
        <v/>
      </c>
      <c r="AB12" s="128" t="str">
        <f aca="false">IFERROR(sterncalib!AA12/GAMSsternCa!AA12,"")</f>
        <v/>
      </c>
      <c r="AC12" s="128" t="str">
        <f aca="false">IFERROR(sterncalib!AB12/GAMSsternCa!AB12,"")</f>
        <v/>
      </c>
      <c r="AD12" s="128" t="str">
        <f aca="false">IFERROR(sterncalib!AC12/GAMSsternCa!AC12,"")</f>
        <v/>
      </c>
      <c r="AE12" s="128" t="str">
        <f aca="false">IFERROR(sterncalib!AD12/GAMSsternCa!AD12,"")</f>
        <v/>
      </c>
      <c r="AF12" s="128" t="str">
        <f aca="false">IFERROR(sterncalib!AE12/GAMSsternCa!AE12,"")</f>
        <v/>
      </c>
      <c r="AG12" s="128" t="str">
        <f aca="false">IFERROR(sterncalib!AF12/GAMSsternCa!AF12,"")</f>
        <v/>
      </c>
      <c r="AH12" s="128" t="str">
        <f aca="false">IFERROR(sterncalib!AG12/GAMSsternCa!AG12,"")</f>
        <v/>
      </c>
      <c r="AI12" s="128" t="str">
        <f aca="false">IFERROR(sterncalib!AH12/GAMSsternCa!AH12,"")</f>
        <v/>
      </c>
      <c r="AJ12" s="128" t="str">
        <f aca="false">IFERROR(sterncalib!AI12/GAMSsternCa!AI12,"")</f>
        <v/>
      </c>
      <c r="AK12" s="128" t="str">
        <f aca="false">IFERROR(sterncalib!AJ12/GAMSsternCa!AJ12,"")</f>
        <v/>
      </c>
      <c r="AL12" s="128" t="str">
        <f aca="false">IFERROR(sterncalib!AK12/GAMSsternCa!AK12,"")</f>
        <v/>
      </c>
      <c r="AM12" s="128" t="str">
        <f aca="false">IFERROR(sterncalib!AL12/GAMSsternCa!AL12,"")</f>
        <v/>
      </c>
      <c r="AN12" s="128" t="str">
        <f aca="false">IFERROR(sterncalib!AM12/GAMSsternCa!AM12,"")</f>
        <v/>
      </c>
      <c r="AO12" s="128" t="str">
        <f aca="false">IFERROR(sterncalib!AN12/GAMSsternCa!AN12,"")</f>
        <v/>
      </c>
      <c r="AP12" s="128" t="str">
        <f aca="false">IFERROR(sterncalib!AO12/GAMSsternCa!AO12,"")</f>
        <v/>
      </c>
      <c r="AQ12" s="128" t="str">
        <f aca="false">IFERROR(sterncalib!AP12/GAMSsternCa!AP12,"")</f>
        <v/>
      </c>
      <c r="AR12" s="128" t="str">
        <f aca="false">IFERROR(sterncalib!AQ12/GAMSsternCa!AQ12,"")</f>
        <v/>
      </c>
      <c r="AS12" s="128" t="str">
        <f aca="false">IFERROR(sterncalib!AR12/GAMSsternCa!AR12,"")</f>
        <v/>
      </c>
      <c r="AT12" s="128" t="str">
        <f aca="false">IFERROR(sterncalib!AS12/GAMSsternCa!AS12,"")</f>
        <v/>
      </c>
      <c r="AU12" s="128" t="str">
        <f aca="false">IFERROR(sterncalib!AT12/GAMSsternCa!AT12,"")</f>
        <v/>
      </c>
      <c r="AV12" s="128" t="str">
        <f aca="false">IFERROR(sterncalib!AU12/GAMSsternCa!AU12,"")</f>
        <v/>
      </c>
      <c r="AW12" s="128" t="str">
        <f aca="false">IFERROR(sterncalib!AV12/GAMSsternCa!AV12,"")</f>
        <v/>
      </c>
      <c r="AX12" s="128" t="str">
        <f aca="false">IFERROR(sterncalib!AW12/GAMSsternCa!AW12,"")</f>
        <v/>
      </c>
      <c r="AY12" s="128" t="str">
        <f aca="false">IFERROR(sterncalib!AX12/GAMSsternCa!AX12,"")</f>
        <v/>
      </c>
      <c r="AZ12" s="128" t="str">
        <f aca="false">IFERROR(sterncalib!AY12/GAMSsternCa!AY12,"")</f>
        <v/>
      </c>
      <c r="BA12" s="128" t="str">
        <f aca="false">IFERROR(sterncalib!AZ12/GAMSsternCa!AZ12,"")</f>
        <v/>
      </c>
      <c r="BB12" s="128" t="str">
        <f aca="false">IFERROR(sterncalib!BA12/GAMSsternCa!BA12,"")</f>
        <v/>
      </c>
      <c r="BC12" s="128" t="str">
        <f aca="false">IFERROR(sterncalib!BB12/GAMSsternCa!BB12,"")</f>
        <v/>
      </c>
      <c r="BD12" s="128" t="str">
        <f aca="false">IFERROR(sterncalib!BC12/GAMSsternCa!BC12,"")</f>
        <v/>
      </c>
      <c r="BE12" s="128" t="str">
        <f aca="false">IFERROR(sterncalib!BD12/GAMSsternCa!BD12,"")</f>
        <v/>
      </c>
      <c r="BF12" s="128" t="str">
        <f aca="false">IFERROR(sterncalib!BE12/GAMSsternCa!BE12,"")</f>
        <v/>
      </c>
      <c r="BG12" s="128" t="str">
        <f aca="false">IFERROR(sterncalib!BF12/GAMSsternCa!BF12,"")</f>
        <v/>
      </c>
      <c r="BH12" s="128" t="str">
        <f aca="false">IFERROR(sterncalib!BG12/GAMSsternCa!BG12,"")</f>
        <v/>
      </c>
      <c r="BI12" s="128" t="str">
        <f aca="false">IFERROR(sterncalib!BH12/GAMSsternCa!BH12,"")</f>
        <v/>
      </c>
      <c r="BJ12" s="128" t="str">
        <f aca="false">IFERROR(sterncalib!BI12/GAMSsternCa!BI12,"")</f>
        <v/>
      </c>
    </row>
    <row r="13" customFormat="false" ht="12.75" hidden="false" customHeight="false" outlineLevel="0" collapsed="false">
      <c r="A13" s="0" t="str">
        <f aca="false">sterncalib!A13</f>
        <v>Initial A</v>
      </c>
      <c r="B13" s="0" t="str">
        <f aca="false">GAMSbase!A13</f>
        <v>Initial A (Total Factor Productivity)</v>
      </c>
      <c r="C13" s="128" t="n">
        <f aca="false">IFERROR(sterncalib!B13/GAMSsternCa!B13,"")</f>
        <v>1</v>
      </c>
      <c r="D13" s="128" t="str">
        <f aca="false">IFERROR(sterncalib!C13/GAMSsternCa!C13,"")</f>
        <v/>
      </c>
      <c r="E13" s="128" t="str">
        <f aca="false">IFERROR(sterncalib!D13/GAMSsternCa!D13,"")</f>
        <v/>
      </c>
      <c r="F13" s="128" t="str">
        <f aca="false">IFERROR(sterncalib!E13/GAMSsternCa!E13,"")</f>
        <v/>
      </c>
      <c r="G13" s="128" t="str">
        <f aca="false">IFERROR(sterncalib!F13/GAMSsternCa!F13,"")</f>
        <v/>
      </c>
      <c r="H13" s="128" t="str">
        <f aca="false">IFERROR(sterncalib!G13/GAMSsternCa!G13,"")</f>
        <v/>
      </c>
      <c r="I13" s="128" t="str">
        <f aca="false">IFERROR(sterncalib!H13/GAMSsternCa!H13,"")</f>
        <v/>
      </c>
      <c r="J13" s="128" t="str">
        <f aca="false">IFERROR(sterncalib!I13/GAMSsternCa!I13,"")</f>
        <v/>
      </c>
      <c r="K13" s="128" t="str">
        <f aca="false">IFERROR(sterncalib!J13/GAMSsternCa!J13,"")</f>
        <v/>
      </c>
      <c r="L13" s="128" t="str">
        <f aca="false">IFERROR(sterncalib!K13/GAMSsternCa!K13,"")</f>
        <v/>
      </c>
      <c r="M13" s="128" t="str">
        <f aca="false">IFERROR(sterncalib!L13/GAMSsternCa!L13,"")</f>
        <v/>
      </c>
      <c r="N13" s="128" t="str">
        <f aca="false">IFERROR(sterncalib!M13/GAMSsternCa!M13,"")</f>
        <v/>
      </c>
      <c r="O13" s="128" t="str">
        <f aca="false">IFERROR(sterncalib!N13/GAMSsternCa!N13,"")</f>
        <v/>
      </c>
      <c r="P13" s="128" t="str">
        <f aca="false">IFERROR(sterncalib!O13/GAMSsternCa!O13,"")</f>
        <v/>
      </c>
      <c r="Q13" s="128" t="str">
        <f aca="false">IFERROR(sterncalib!P13/GAMSsternCa!P13,"")</f>
        <v/>
      </c>
      <c r="R13" s="128" t="str">
        <f aca="false">IFERROR(sterncalib!Q13/GAMSsternCa!Q13,"")</f>
        <v/>
      </c>
      <c r="S13" s="128" t="str">
        <f aca="false">IFERROR(sterncalib!R13/GAMSsternCa!R13,"")</f>
        <v/>
      </c>
      <c r="T13" s="128" t="str">
        <f aca="false">IFERROR(sterncalib!S13/GAMSsternCa!S13,"")</f>
        <v/>
      </c>
      <c r="U13" s="128" t="str">
        <f aca="false">IFERROR(sterncalib!T13/GAMSsternCa!T13,"")</f>
        <v/>
      </c>
      <c r="V13" s="128" t="str">
        <f aca="false">IFERROR(sterncalib!U13/GAMSsternCa!U13,"")</f>
        <v/>
      </c>
      <c r="W13" s="128" t="str">
        <f aca="false">IFERROR(sterncalib!V13/GAMSsternCa!V13,"")</f>
        <v/>
      </c>
      <c r="X13" s="128" t="str">
        <f aca="false">IFERROR(sterncalib!W13/GAMSsternCa!W13,"")</f>
        <v/>
      </c>
      <c r="Y13" s="128" t="str">
        <f aca="false">IFERROR(sterncalib!X13/GAMSsternCa!X13,"")</f>
        <v/>
      </c>
      <c r="Z13" s="128" t="str">
        <f aca="false">IFERROR(sterncalib!Y13/GAMSsternCa!Y13,"")</f>
        <v/>
      </c>
      <c r="AA13" s="128" t="str">
        <f aca="false">IFERROR(sterncalib!Z13/GAMSsternCa!Z13,"")</f>
        <v/>
      </c>
      <c r="AB13" s="128" t="str">
        <f aca="false">IFERROR(sterncalib!AA13/GAMSsternCa!AA13,"")</f>
        <v/>
      </c>
      <c r="AC13" s="128" t="str">
        <f aca="false">IFERROR(sterncalib!AB13/GAMSsternCa!AB13,"")</f>
        <v/>
      </c>
      <c r="AD13" s="128" t="str">
        <f aca="false">IFERROR(sterncalib!AC13/GAMSsternCa!AC13,"")</f>
        <v/>
      </c>
      <c r="AE13" s="128" t="str">
        <f aca="false">IFERROR(sterncalib!AD13/GAMSsternCa!AD13,"")</f>
        <v/>
      </c>
      <c r="AF13" s="128" t="str">
        <f aca="false">IFERROR(sterncalib!AE13/GAMSsternCa!AE13,"")</f>
        <v/>
      </c>
      <c r="AG13" s="128" t="str">
        <f aca="false">IFERROR(sterncalib!AF13/GAMSsternCa!AF13,"")</f>
        <v/>
      </c>
      <c r="AH13" s="128" t="str">
        <f aca="false">IFERROR(sterncalib!AG13/GAMSsternCa!AG13,"")</f>
        <v/>
      </c>
      <c r="AI13" s="128" t="str">
        <f aca="false">IFERROR(sterncalib!AH13/GAMSsternCa!AH13,"")</f>
        <v/>
      </c>
      <c r="AJ13" s="128" t="str">
        <f aca="false">IFERROR(sterncalib!AI13/GAMSsternCa!AI13,"")</f>
        <v/>
      </c>
      <c r="AK13" s="128" t="str">
        <f aca="false">IFERROR(sterncalib!AJ13/GAMSsternCa!AJ13,"")</f>
        <v/>
      </c>
      <c r="AL13" s="128" t="str">
        <f aca="false">IFERROR(sterncalib!AK13/GAMSsternCa!AK13,"")</f>
        <v/>
      </c>
      <c r="AM13" s="128" t="str">
        <f aca="false">IFERROR(sterncalib!AL13/GAMSsternCa!AL13,"")</f>
        <v/>
      </c>
      <c r="AN13" s="128" t="str">
        <f aca="false">IFERROR(sterncalib!AM13/GAMSsternCa!AM13,"")</f>
        <v/>
      </c>
      <c r="AO13" s="128" t="str">
        <f aca="false">IFERROR(sterncalib!AN13/GAMSsternCa!AN13,"")</f>
        <v/>
      </c>
      <c r="AP13" s="128" t="str">
        <f aca="false">IFERROR(sterncalib!AO13/GAMSsternCa!AO13,"")</f>
        <v/>
      </c>
      <c r="AQ13" s="128" t="str">
        <f aca="false">IFERROR(sterncalib!AP13/GAMSsternCa!AP13,"")</f>
        <v/>
      </c>
      <c r="AR13" s="128" t="str">
        <f aca="false">IFERROR(sterncalib!AQ13/GAMSsternCa!AQ13,"")</f>
        <v/>
      </c>
      <c r="AS13" s="128" t="str">
        <f aca="false">IFERROR(sterncalib!AR13/GAMSsternCa!AR13,"")</f>
        <v/>
      </c>
      <c r="AT13" s="128" t="str">
        <f aca="false">IFERROR(sterncalib!AS13/GAMSsternCa!AS13,"")</f>
        <v/>
      </c>
      <c r="AU13" s="128" t="str">
        <f aca="false">IFERROR(sterncalib!AT13/GAMSsternCa!AT13,"")</f>
        <v/>
      </c>
      <c r="AV13" s="128" t="str">
        <f aca="false">IFERROR(sterncalib!AU13/GAMSsternCa!AU13,"")</f>
        <v/>
      </c>
      <c r="AW13" s="128" t="str">
        <f aca="false">IFERROR(sterncalib!AV13/GAMSsternCa!AV13,"")</f>
        <v/>
      </c>
      <c r="AX13" s="128" t="str">
        <f aca="false">IFERROR(sterncalib!AW13/GAMSsternCa!AW13,"")</f>
        <v/>
      </c>
      <c r="AY13" s="128" t="str">
        <f aca="false">IFERROR(sterncalib!AX13/GAMSsternCa!AX13,"")</f>
        <v/>
      </c>
      <c r="AZ13" s="128" t="str">
        <f aca="false">IFERROR(sterncalib!AY13/GAMSsternCa!AY13,"")</f>
        <v/>
      </c>
      <c r="BA13" s="128" t="str">
        <f aca="false">IFERROR(sterncalib!AZ13/GAMSsternCa!AZ13,"")</f>
        <v/>
      </c>
      <c r="BB13" s="128" t="str">
        <f aca="false">IFERROR(sterncalib!BA13/GAMSsternCa!BA13,"")</f>
        <v/>
      </c>
      <c r="BC13" s="128" t="str">
        <f aca="false">IFERROR(sterncalib!BB13/GAMSsternCa!BB13,"")</f>
        <v/>
      </c>
      <c r="BD13" s="128" t="str">
        <f aca="false">IFERROR(sterncalib!BC13/GAMSsternCa!BC13,"")</f>
        <v/>
      </c>
      <c r="BE13" s="128" t="str">
        <f aca="false">IFERROR(sterncalib!BD13/GAMSsternCa!BD13,"")</f>
        <v/>
      </c>
      <c r="BF13" s="128" t="str">
        <f aca="false">IFERROR(sterncalib!BE13/GAMSsternCa!BE13,"")</f>
        <v/>
      </c>
      <c r="BG13" s="128" t="str">
        <f aca="false">IFERROR(sterncalib!BF13/GAMSsternCa!BF13,"")</f>
        <v/>
      </c>
      <c r="BH13" s="128" t="str">
        <f aca="false">IFERROR(sterncalib!BG13/GAMSsternCa!BG13,"")</f>
        <v/>
      </c>
      <c r="BI13" s="128" t="str">
        <f aca="false">IFERROR(sterncalib!BH13/GAMSsternCa!BH13,"")</f>
        <v/>
      </c>
      <c r="BJ13" s="128" t="str">
        <f aca="false">IFERROR(sterncalib!BI13/GAMSsternCa!BI13,"")</f>
        <v/>
      </c>
    </row>
    <row r="14" customFormat="false" ht="12.75" hidden="false" customHeight="false" outlineLevel="0" collapsed="false">
      <c r="A14" s="0" t="str">
        <f aca="false">sterncalib!A14</f>
        <v>WELFARE</v>
      </c>
      <c r="B14" s="0" t="str">
        <f aca="false">GAMSbase!A14</f>
        <v>* WELFARE</v>
      </c>
      <c r="C14" s="128" t="str">
        <f aca="false">IFERROR(sterncalib!B14/GAMSsternCa!B14,"")</f>
        <v/>
      </c>
      <c r="D14" s="128" t="str">
        <f aca="false">IFERROR(sterncalib!C14/GAMSsternCa!C14,"")</f>
        <v/>
      </c>
      <c r="E14" s="128" t="str">
        <f aca="false">IFERROR(sterncalib!D14/GAMSsternCa!D14,"")</f>
        <v/>
      </c>
      <c r="F14" s="128" t="str">
        <f aca="false">IFERROR(sterncalib!E14/GAMSsternCa!E14,"")</f>
        <v/>
      </c>
      <c r="G14" s="128" t="str">
        <f aca="false">IFERROR(sterncalib!F14/GAMSsternCa!F14,"")</f>
        <v/>
      </c>
      <c r="H14" s="128" t="str">
        <f aca="false">IFERROR(sterncalib!G14/GAMSsternCa!G14,"")</f>
        <v/>
      </c>
      <c r="I14" s="128" t="str">
        <f aca="false">IFERROR(sterncalib!H14/GAMSsternCa!H14,"")</f>
        <v/>
      </c>
      <c r="J14" s="128" t="str">
        <f aca="false">IFERROR(sterncalib!I14/GAMSsternCa!I14,"")</f>
        <v/>
      </c>
      <c r="K14" s="128" t="str">
        <f aca="false">IFERROR(sterncalib!J14/GAMSsternCa!J14,"")</f>
        <v/>
      </c>
      <c r="L14" s="128" t="str">
        <f aca="false">IFERROR(sterncalib!K14/GAMSsternCa!K14,"")</f>
        <v/>
      </c>
      <c r="M14" s="128" t="str">
        <f aca="false">IFERROR(sterncalib!L14/GAMSsternCa!L14,"")</f>
        <v/>
      </c>
      <c r="N14" s="128" t="str">
        <f aca="false">IFERROR(sterncalib!M14/GAMSsternCa!M14,"")</f>
        <v/>
      </c>
      <c r="O14" s="128" t="str">
        <f aca="false">IFERROR(sterncalib!N14/GAMSsternCa!N14,"")</f>
        <v/>
      </c>
      <c r="P14" s="128" t="str">
        <f aca="false">IFERROR(sterncalib!O14/GAMSsternCa!O14,"")</f>
        <v/>
      </c>
      <c r="Q14" s="128" t="str">
        <f aca="false">IFERROR(sterncalib!P14/GAMSsternCa!P14,"")</f>
        <v/>
      </c>
      <c r="R14" s="128" t="str">
        <f aca="false">IFERROR(sterncalib!Q14/GAMSsternCa!Q14,"")</f>
        <v/>
      </c>
      <c r="S14" s="128" t="str">
        <f aca="false">IFERROR(sterncalib!R14/GAMSsternCa!R14,"")</f>
        <v/>
      </c>
      <c r="T14" s="128" t="str">
        <f aca="false">IFERROR(sterncalib!S14/GAMSsternCa!S14,"")</f>
        <v/>
      </c>
      <c r="U14" s="128" t="str">
        <f aca="false">IFERROR(sterncalib!T14/GAMSsternCa!T14,"")</f>
        <v/>
      </c>
      <c r="V14" s="128" t="str">
        <f aca="false">IFERROR(sterncalib!U14/GAMSsternCa!U14,"")</f>
        <v/>
      </c>
      <c r="W14" s="128" t="str">
        <f aca="false">IFERROR(sterncalib!V14/GAMSsternCa!V14,"")</f>
        <v/>
      </c>
      <c r="X14" s="128" t="str">
        <f aca="false">IFERROR(sterncalib!W14/GAMSsternCa!W14,"")</f>
        <v/>
      </c>
      <c r="Y14" s="128" t="str">
        <f aca="false">IFERROR(sterncalib!X14/GAMSsternCa!X14,"")</f>
        <v/>
      </c>
      <c r="Z14" s="128" t="str">
        <f aca="false">IFERROR(sterncalib!Y14/GAMSsternCa!Y14,"")</f>
        <v/>
      </c>
      <c r="AA14" s="128" t="str">
        <f aca="false">IFERROR(sterncalib!Z14/GAMSsternCa!Z14,"")</f>
        <v/>
      </c>
      <c r="AB14" s="128" t="str">
        <f aca="false">IFERROR(sterncalib!AA14/GAMSsternCa!AA14,"")</f>
        <v/>
      </c>
      <c r="AC14" s="128" t="str">
        <f aca="false">IFERROR(sterncalib!AB14/GAMSsternCa!AB14,"")</f>
        <v/>
      </c>
      <c r="AD14" s="128" t="str">
        <f aca="false">IFERROR(sterncalib!AC14/GAMSsternCa!AC14,"")</f>
        <v/>
      </c>
      <c r="AE14" s="128" t="str">
        <f aca="false">IFERROR(sterncalib!AD14/GAMSsternCa!AD14,"")</f>
        <v/>
      </c>
      <c r="AF14" s="128" t="str">
        <f aca="false">IFERROR(sterncalib!AE14/GAMSsternCa!AE14,"")</f>
        <v/>
      </c>
      <c r="AG14" s="128" t="str">
        <f aca="false">IFERROR(sterncalib!AF14/GAMSsternCa!AF14,"")</f>
        <v/>
      </c>
      <c r="AH14" s="128" t="str">
        <f aca="false">IFERROR(sterncalib!AG14/GAMSsternCa!AG14,"")</f>
        <v/>
      </c>
      <c r="AI14" s="128" t="str">
        <f aca="false">IFERROR(sterncalib!AH14/GAMSsternCa!AH14,"")</f>
        <v/>
      </c>
      <c r="AJ14" s="128" t="str">
        <f aca="false">IFERROR(sterncalib!AI14/GAMSsternCa!AI14,"")</f>
        <v/>
      </c>
      <c r="AK14" s="128" t="str">
        <f aca="false">IFERROR(sterncalib!AJ14/GAMSsternCa!AJ14,"")</f>
        <v/>
      </c>
      <c r="AL14" s="128" t="str">
        <f aca="false">IFERROR(sterncalib!AK14/GAMSsternCa!AK14,"")</f>
        <v/>
      </c>
      <c r="AM14" s="128" t="str">
        <f aca="false">IFERROR(sterncalib!AL14/GAMSsternCa!AL14,"")</f>
        <v/>
      </c>
      <c r="AN14" s="128" t="str">
        <f aca="false">IFERROR(sterncalib!AM14/GAMSsternCa!AM14,"")</f>
        <v/>
      </c>
      <c r="AO14" s="128" t="str">
        <f aca="false">IFERROR(sterncalib!AN14/GAMSsternCa!AN14,"")</f>
        <v/>
      </c>
      <c r="AP14" s="128" t="str">
        <f aca="false">IFERROR(sterncalib!AO14/GAMSsternCa!AO14,"")</f>
        <v/>
      </c>
      <c r="AQ14" s="128" t="str">
        <f aca="false">IFERROR(sterncalib!AP14/GAMSsternCa!AP14,"")</f>
        <v/>
      </c>
      <c r="AR14" s="128" t="str">
        <f aca="false">IFERROR(sterncalib!AQ14/GAMSsternCa!AQ14,"")</f>
        <v/>
      </c>
      <c r="AS14" s="128" t="str">
        <f aca="false">IFERROR(sterncalib!AR14/GAMSsternCa!AR14,"")</f>
        <v/>
      </c>
      <c r="AT14" s="128" t="str">
        <f aca="false">IFERROR(sterncalib!AS14/GAMSsternCa!AS14,"")</f>
        <v/>
      </c>
      <c r="AU14" s="128" t="str">
        <f aca="false">IFERROR(sterncalib!AT14/GAMSsternCa!AT14,"")</f>
        <v/>
      </c>
      <c r="AV14" s="128" t="str">
        <f aca="false">IFERROR(sterncalib!AU14/GAMSsternCa!AU14,"")</f>
        <v/>
      </c>
      <c r="AW14" s="128" t="str">
        <f aca="false">IFERROR(sterncalib!AV14/GAMSsternCa!AV14,"")</f>
        <v/>
      </c>
      <c r="AX14" s="128" t="str">
        <f aca="false">IFERROR(sterncalib!AW14/GAMSsternCa!AW14,"")</f>
        <v/>
      </c>
      <c r="AY14" s="128" t="str">
        <f aca="false">IFERROR(sterncalib!AX14/GAMSsternCa!AX14,"")</f>
        <v/>
      </c>
      <c r="AZ14" s="128" t="str">
        <f aca="false">IFERROR(sterncalib!AY14/GAMSsternCa!AY14,"")</f>
        <v/>
      </c>
      <c r="BA14" s="128" t="str">
        <f aca="false">IFERROR(sterncalib!AZ14/GAMSsternCa!AZ14,"")</f>
        <v/>
      </c>
      <c r="BB14" s="128" t="str">
        <f aca="false">IFERROR(sterncalib!BA14/GAMSsternCa!BA14,"")</f>
        <v/>
      </c>
      <c r="BC14" s="128" t="str">
        <f aca="false">IFERROR(sterncalib!BB14/GAMSsternCa!BB14,"")</f>
        <v/>
      </c>
      <c r="BD14" s="128" t="str">
        <f aca="false">IFERROR(sterncalib!BC14/GAMSsternCa!BC14,"")</f>
        <v/>
      </c>
      <c r="BE14" s="128" t="str">
        <f aca="false">IFERROR(sterncalib!BD14/GAMSsternCa!BD14,"")</f>
        <v/>
      </c>
      <c r="BF14" s="128" t="str">
        <f aca="false">IFERROR(sterncalib!BE14/GAMSsternCa!BE14,"")</f>
        <v/>
      </c>
      <c r="BG14" s="128" t="str">
        <f aca="false">IFERROR(sterncalib!BF14/GAMSsternCa!BF14,"")</f>
        <v/>
      </c>
      <c r="BH14" s="128" t="str">
        <f aca="false">IFERROR(sterncalib!BG14/GAMSsternCa!BG14,"")</f>
        <v/>
      </c>
      <c r="BI14" s="128" t="str">
        <f aca="false">IFERROR(sterncalib!BH14/GAMSsternCa!BH14,"")</f>
        <v/>
      </c>
      <c r="BJ14" s="128" t="str">
        <f aca="false">IFERROR(sterncalib!BI14/GAMSsternCa!BI14,"")</f>
        <v/>
      </c>
    </row>
    <row r="15" customFormat="false" ht="12.75" hidden="false" customHeight="false" outlineLevel="0" collapsed="false">
      <c r="A15" s="0" t="str">
        <f aca="false">sterncalib!A15</f>
        <v>Time preference plus risk (per year)</v>
      </c>
      <c r="B15" s="0" t="str">
        <f aca="false">GAMSbase!A15</f>
        <v>Time Preference plus Risk (per year)</v>
      </c>
      <c r="C15" s="128" t="n">
        <f aca="false">IFERROR(sterncalib!B15/GAMSsternCa!B15,"")</f>
        <v>1</v>
      </c>
      <c r="D15" s="128" t="n">
        <f aca="false">IFERROR(sterncalib!C15/GAMSsternCa!C15,"")</f>
        <v>1</v>
      </c>
      <c r="E15" s="128" t="n">
        <f aca="false">IFERROR(sterncalib!D15/GAMSsternCa!D15,"")</f>
        <v>1</v>
      </c>
      <c r="F15" s="128" t="n">
        <f aca="false">IFERROR(sterncalib!E15/GAMSsternCa!E15,"")</f>
        <v>1</v>
      </c>
      <c r="G15" s="128" t="n">
        <f aca="false">IFERROR(sterncalib!F15/GAMSsternCa!F15,"")</f>
        <v>1</v>
      </c>
      <c r="H15" s="128" t="n">
        <f aca="false">IFERROR(sterncalib!G15/GAMSsternCa!G15,"")</f>
        <v>1</v>
      </c>
      <c r="I15" s="128" t="n">
        <f aca="false">IFERROR(sterncalib!H15/GAMSsternCa!H15,"")</f>
        <v>1</v>
      </c>
      <c r="J15" s="128" t="n">
        <f aca="false">IFERROR(sterncalib!I15/GAMSsternCa!I15,"")</f>
        <v>1</v>
      </c>
      <c r="K15" s="128" t="n">
        <f aca="false">IFERROR(sterncalib!J15/GAMSsternCa!J15,"")</f>
        <v>1</v>
      </c>
      <c r="L15" s="128" t="n">
        <f aca="false">IFERROR(sterncalib!K15/GAMSsternCa!K15,"")</f>
        <v>1</v>
      </c>
      <c r="M15" s="128" t="n">
        <f aca="false">IFERROR(sterncalib!L15/GAMSsternCa!L15,"")</f>
        <v>1</v>
      </c>
      <c r="N15" s="128" t="n">
        <f aca="false">IFERROR(sterncalib!M15/GAMSsternCa!M15,"")</f>
        <v>1</v>
      </c>
      <c r="O15" s="128" t="n">
        <f aca="false">IFERROR(sterncalib!N15/GAMSsternCa!N15,"")</f>
        <v>1</v>
      </c>
      <c r="P15" s="128" t="n">
        <f aca="false">IFERROR(sterncalib!O15/GAMSsternCa!O15,"")</f>
        <v>1</v>
      </c>
      <c r="Q15" s="128" t="n">
        <f aca="false">IFERROR(sterncalib!P15/GAMSsternCa!P15,"")</f>
        <v>1</v>
      </c>
      <c r="R15" s="128" t="n">
        <f aca="false">IFERROR(sterncalib!Q15/GAMSsternCa!Q15,"")</f>
        <v>1</v>
      </c>
      <c r="S15" s="128" t="n">
        <f aca="false">IFERROR(sterncalib!R15/GAMSsternCa!R15,"")</f>
        <v>1</v>
      </c>
      <c r="T15" s="128" t="n">
        <f aca="false">IFERROR(sterncalib!S15/GAMSsternCa!S15,"")</f>
        <v>1</v>
      </c>
      <c r="U15" s="128" t="n">
        <f aca="false">IFERROR(sterncalib!T15/GAMSsternCa!T15,"")</f>
        <v>1</v>
      </c>
      <c r="V15" s="128" t="n">
        <f aca="false">IFERROR(sterncalib!U15/GAMSsternCa!U15,"")</f>
        <v>1</v>
      </c>
      <c r="W15" s="128" t="n">
        <f aca="false">IFERROR(sterncalib!V15/GAMSsternCa!V15,"")</f>
        <v>1</v>
      </c>
      <c r="X15" s="128" t="n">
        <f aca="false">IFERROR(sterncalib!W15/GAMSsternCa!W15,"")</f>
        <v>1</v>
      </c>
      <c r="Y15" s="128" t="n">
        <f aca="false">IFERROR(sterncalib!X15/GAMSsternCa!X15,"")</f>
        <v>1</v>
      </c>
      <c r="Z15" s="128" t="n">
        <f aca="false">IFERROR(sterncalib!Y15/GAMSsternCa!Y15,"")</f>
        <v>1</v>
      </c>
      <c r="AA15" s="128" t="n">
        <f aca="false">IFERROR(sterncalib!Z15/GAMSsternCa!Z15,"")</f>
        <v>1</v>
      </c>
      <c r="AB15" s="128" t="n">
        <f aca="false">IFERROR(sterncalib!AA15/GAMSsternCa!AA15,"")</f>
        <v>1</v>
      </c>
      <c r="AC15" s="128" t="n">
        <f aca="false">IFERROR(sterncalib!AB15/GAMSsternCa!AB15,"")</f>
        <v>1</v>
      </c>
      <c r="AD15" s="128" t="n">
        <f aca="false">IFERROR(sterncalib!AC15/GAMSsternCa!AC15,"")</f>
        <v>1</v>
      </c>
      <c r="AE15" s="128" t="n">
        <f aca="false">IFERROR(sterncalib!AD15/GAMSsternCa!AD15,"")</f>
        <v>1</v>
      </c>
      <c r="AF15" s="128" t="n">
        <f aca="false">IFERROR(sterncalib!AE15/GAMSsternCa!AE15,"")</f>
        <v>1</v>
      </c>
      <c r="AG15" s="128" t="n">
        <f aca="false">IFERROR(sterncalib!AF15/GAMSsternCa!AF15,"")</f>
        <v>1</v>
      </c>
      <c r="AH15" s="128" t="n">
        <f aca="false">IFERROR(sterncalib!AG15/GAMSsternCa!AG15,"")</f>
        <v>1</v>
      </c>
      <c r="AI15" s="128" t="n">
        <f aca="false">IFERROR(sterncalib!AH15/GAMSsternCa!AH15,"")</f>
        <v>1</v>
      </c>
      <c r="AJ15" s="128" t="n">
        <f aca="false">IFERROR(sterncalib!AI15/GAMSsternCa!AI15,"")</f>
        <v>1</v>
      </c>
      <c r="AK15" s="128" t="n">
        <f aca="false">IFERROR(sterncalib!AJ15/GAMSsternCa!AJ15,"")</f>
        <v>1</v>
      </c>
      <c r="AL15" s="128" t="n">
        <f aca="false">IFERROR(sterncalib!AK15/GAMSsternCa!AK15,"")</f>
        <v>1</v>
      </c>
      <c r="AM15" s="128" t="n">
        <f aca="false">IFERROR(sterncalib!AL15/GAMSsternCa!AL15,"")</f>
        <v>1</v>
      </c>
      <c r="AN15" s="128" t="n">
        <f aca="false">IFERROR(sterncalib!AM15/GAMSsternCa!AM15,"")</f>
        <v>1</v>
      </c>
      <c r="AO15" s="128" t="n">
        <f aca="false">IFERROR(sterncalib!AN15/GAMSsternCa!AN15,"")</f>
        <v>1</v>
      </c>
      <c r="AP15" s="128" t="n">
        <f aca="false">IFERROR(sterncalib!AO15/GAMSsternCa!AO15,"")</f>
        <v>1</v>
      </c>
      <c r="AQ15" s="128" t="n">
        <f aca="false">IFERROR(sterncalib!AP15/GAMSsternCa!AP15,"")</f>
        <v>1</v>
      </c>
      <c r="AR15" s="128" t="n">
        <f aca="false">IFERROR(sterncalib!AQ15/GAMSsternCa!AQ15,"")</f>
        <v>1</v>
      </c>
      <c r="AS15" s="128" t="n">
        <f aca="false">IFERROR(sterncalib!AR15/GAMSsternCa!AR15,"")</f>
        <v>1</v>
      </c>
      <c r="AT15" s="128" t="n">
        <f aca="false">IFERROR(sterncalib!AS15/GAMSsternCa!AS15,"")</f>
        <v>1</v>
      </c>
      <c r="AU15" s="128" t="n">
        <f aca="false">IFERROR(sterncalib!AT15/GAMSsternCa!AT15,"")</f>
        <v>1</v>
      </c>
      <c r="AV15" s="128" t="n">
        <f aca="false">IFERROR(sterncalib!AU15/GAMSsternCa!AU15,"")</f>
        <v>1</v>
      </c>
      <c r="AW15" s="128" t="n">
        <f aca="false">IFERROR(sterncalib!AV15/GAMSsternCa!AV15,"")</f>
        <v>1</v>
      </c>
      <c r="AX15" s="128" t="n">
        <f aca="false">IFERROR(sterncalib!AW15/GAMSsternCa!AW15,"")</f>
        <v>1</v>
      </c>
      <c r="AY15" s="128" t="n">
        <f aca="false">IFERROR(sterncalib!AX15/GAMSsternCa!AX15,"")</f>
        <v>1</v>
      </c>
      <c r="AZ15" s="128" t="n">
        <f aca="false">IFERROR(sterncalib!AY15/GAMSsternCa!AY15,"")</f>
        <v>1</v>
      </c>
      <c r="BA15" s="128" t="n">
        <f aca="false">IFERROR(sterncalib!AZ15/GAMSsternCa!AZ15,"")</f>
        <v>1</v>
      </c>
      <c r="BB15" s="128" t="n">
        <f aca="false">IFERROR(sterncalib!BA15/GAMSsternCa!BA15,"")</f>
        <v>1</v>
      </c>
      <c r="BC15" s="128" t="n">
        <f aca="false">IFERROR(sterncalib!BB15/GAMSsternCa!BB15,"")</f>
        <v>1</v>
      </c>
      <c r="BD15" s="128" t="n">
        <f aca="false">IFERROR(sterncalib!BC15/GAMSsternCa!BC15,"")</f>
        <v>1</v>
      </c>
      <c r="BE15" s="128" t="n">
        <f aca="false">IFERROR(sterncalib!BD15/GAMSsternCa!BD15,"")</f>
        <v>1</v>
      </c>
      <c r="BF15" s="128" t="n">
        <f aca="false">IFERROR(sterncalib!BE15/GAMSsternCa!BE15,"")</f>
        <v>1</v>
      </c>
      <c r="BG15" s="128" t="n">
        <f aca="false">IFERROR(sterncalib!BF15/GAMSsternCa!BF15,"")</f>
        <v>1</v>
      </c>
      <c r="BH15" s="128" t="n">
        <f aca="false">IFERROR(sterncalib!BG15/GAMSsternCa!BG15,"")</f>
        <v>1</v>
      </c>
      <c r="BI15" s="128" t="n">
        <f aca="false">IFERROR(sterncalib!BH15/GAMSsternCa!BH15,"")</f>
        <v>1</v>
      </c>
      <c r="BJ15" s="128" t="n">
        <f aca="false">IFERROR(sterncalib!BI15/GAMSsternCa!BI15,"")</f>
        <v>1</v>
      </c>
    </row>
    <row r="16" customFormat="false" ht="12.75" hidden="false" customHeight="false" outlineLevel="0" collapsed="false">
      <c r="A16" s="0" t="str">
        <f aca="false">sterncalib!A16</f>
        <v>   Time premium</v>
      </c>
      <c r="B16" s="0" t="str">
        <f aca="false">GAMSbase!A16</f>
        <v>Time Premium</v>
      </c>
      <c r="C16" s="128" t="n">
        <f aca="false">IFERROR(sterncalib!B16/GAMSsternCa!B16,"")</f>
        <v>1</v>
      </c>
      <c r="D16" s="128" t="str">
        <f aca="false">IFERROR(sterncalib!C16/GAMSsternCa!C16,"")</f>
        <v/>
      </c>
      <c r="E16" s="128" t="str">
        <f aca="false">IFERROR(sterncalib!D16/GAMSsternCa!D16,"")</f>
        <v/>
      </c>
      <c r="F16" s="128" t="str">
        <f aca="false">IFERROR(sterncalib!E16/GAMSsternCa!E16,"")</f>
        <v/>
      </c>
      <c r="G16" s="128" t="str">
        <f aca="false">IFERROR(sterncalib!F16/GAMSsternCa!F16,"")</f>
        <v/>
      </c>
      <c r="H16" s="128" t="str">
        <f aca="false">IFERROR(sterncalib!G16/GAMSsternCa!G16,"")</f>
        <v/>
      </c>
      <c r="I16" s="128" t="str">
        <f aca="false">IFERROR(sterncalib!H16/GAMSsternCa!H16,"")</f>
        <v/>
      </c>
      <c r="J16" s="128" t="str">
        <f aca="false">IFERROR(sterncalib!I16/GAMSsternCa!I16,"")</f>
        <v/>
      </c>
      <c r="K16" s="128" t="str">
        <f aca="false">IFERROR(sterncalib!J16/GAMSsternCa!J16,"")</f>
        <v/>
      </c>
      <c r="L16" s="128" t="str">
        <f aca="false">IFERROR(sterncalib!K16/GAMSsternCa!K16,"")</f>
        <v/>
      </c>
      <c r="M16" s="128" t="str">
        <f aca="false">IFERROR(sterncalib!L16/GAMSsternCa!L16,"")</f>
        <v/>
      </c>
      <c r="N16" s="128" t="str">
        <f aca="false">IFERROR(sterncalib!M16/GAMSsternCa!M16,"")</f>
        <v/>
      </c>
      <c r="O16" s="128" t="str">
        <f aca="false">IFERROR(sterncalib!N16/GAMSsternCa!N16,"")</f>
        <v/>
      </c>
      <c r="P16" s="128" t="str">
        <f aca="false">IFERROR(sterncalib!O16/GAMSsternCa!O16,"")</f>
        <v/>
      </c>
      <c r="Q16" s="128" t="str">
        <f aca="false">IFERROR(sterncalib!P16/GAMSsternCa!P16,"")</f>
        <v/>
      </c>
      <c r="R16" s="128" t="str">
        <f aca="false">IFERROR(sterncalib!Q16/GAMSsternCa!Q16,"")</f>
        <v/>
      </c>
      <c r="S16" s="128" t="str">
        <f aca="false">IFERROR(sterncalib!R16/GAMSsternCa!R16,"")</f>
        <v/>
      </c>
      <c r="T16" s="128" t="str">
        <f aca="false">IFERROR(sterncalib!S16/GAMSsternCa!S16,"")</f>
        <v/>
      </c>
      <c r="U16" s="128" t="str">
        <f aca="false">IFERROR(sterncalib!T16/GAMSsternCa!T16,"")</f>
        <v/>
      </c>
      <c r="V16" s="128" t="str">
        <f aca="false">IFERROR(sterncalib!U16/GAMSsternCa!U16,"")</f>
        <v/>
      </c>
      <c r="W16" s="128" t="str">
        <f aca="false">IFERROR(sterncalib!V16/GAMSsternCa!V16,"")</f>
        <v/>
      </c>
      <c r="X16" s="128" t="str">
        <f aca="false">IFERROR(sterncalib!W16/GAMSsternCa!W16,"")</f>
        <v/>
      </c>
      <c r="Y16" s="128" t="str">
        <f aca="false">IFERROR(sterncalib!X16/GAMSsternCa!X16,"")</f>
        <v/>
      </c>
      <c r="Z16" s="128" t="str">
        <f aca="false">IFERROR(sterncalib!Y16/GAMSsternCa!Y16,"")</f>
        <v/>
      </c>
      <c r="AA16" s="128" t="str">
        <f aca="false">IFERROR(sterncalib!Z16/GAMSsternCa!Z16,"")</f>
        <v/>
      </c>
      <c r="AB16" s="128" t="str">
        <f aca="false">IFERROR(sterncalib!AA16/GAMSsternCa!AA16,"")</f>
        <v/>
      </c>
      <c r="AC16" s="128" t="str">
        <f aca="false">IFERROR(sterncalib!AB16/GAMSsternCa!AB16,"")</f>
        <v/>
      </c>
      <c r="AD16" s="128" t="str">
        <f aca="false">IFERROR(sterncalib!AC16/GAMSsternCa!AC16,"")</f>
        <v/>
      </c>
      <c r="AE16" s="128" t="str">
        <f aca="false">IFERROR(sterncalib!AD16/GAMSsternCa!AD16,"")</f>
        <v/>
      </c>
      <c r="AF16" s="128" t="str">
        <f aca="false">IFERROR(sterncalib!AE16/GAMSsternCa!AE16,"")</f>
        <v/>
      </c>
      <c r="AG16" s="128" t="str">
        <f aca="false">IFERROR(sterncalib!AF16/GAMSsternCa!AF16,"")</f>
        <v/>
      </c>
      <c r="AH16" s="128" t="str">
        <f aca="false">IFERROR(sterncalib!AG16/GAMSsternCa!AG16,"")</f>
        <v/>
      </c>
      <c r="AI16" s="128" t="str">
        <f aca="false">IFERROR(sterncalib!AH16/GAMSsternCa!AH16,"")</f>
        <v/>
      </c>
      <c r="AJ16" s="128" t="str">
        <f aca="false">IFERROR(sterncalib!AI16/GAMSsternCa!AI16,"")</f>
        <v/>
      </c>
      <c r="AK16" s="128" t="str">
        <f aca="false">IFERROR(sterncalib!AJ16/GAMSsternCa!AJ16,"")</f>
        <v/>
      </c>
      <c r="AL16" s="128" t="str">
        <f aca="false">IFERROR(sterncalib!AK16/GAMSsternCa!AK16,"")</f>
        <v/>
      </c>
      <c r="AM16" s="128" t="str">
        <f aca="false">IFERROR(sterncalib!AL16/GAMSsternCa!AL16,"")</f>
        <v/>
      </c>
      <c r="AN16" s="128" t="str">
        <f aca="false">IFERROR(sterncalib!AM16/GAMSsternCa!AM16,"")</f>
        <v/>
      </c>
      <c r="AO16" s="128" t="str">
        <f aca="false">IFERROR(sterncalib!AN16/GAMSsternCa!AN16,"")</f>
        <v/>
      </c>
      <c r="AP16" s="128" t="str">
        <f aca="false">IFERROR(sterncalib!AO16/GAMSsternCa!AO16,"")</f>
        <v/>
      </c>
      <c r="AQ16" s="128" t="str">
        <f aca="false">IFERROR(sterncalib!AP16/GAMSsternCa!AP16,"")</f>
        <v/>
      </c>
      <c r="AR16" s="128" t="str">
        <f aca="false">IFERROR(sterncalib!AQ16/GAMSsternCa!AQ16,"")</f>
        <v/>
      </c>
      <c r="AS16" s="128" t="str">
        <f aca="false">IFERROR(sterncalib!AR16/GAMSsternCa!AR16,"")</f>
        <v/>
      </c>
      <c r="AT16" s="128" t="str">
        <f aca="false">IFERROR(sterncalib!AS16/GAMSsternCa!AS16,"")</f>
        <v/>
      </c>
      <c r="AU16" s="128" t="str">
        <f aca="false">IFERROR(sterncalib!AT16/GAMSsternCa!AT16,"")</f>
        <v/>
      </c>
      <c r="AV16" s="128" t="str">
        <f aca="false">IFERROR(sterncalib!AU16/GAMSsternCa!AU16,"")</f>
        <v/>
      </c>
      <c r="AW16" s="128" t="str">
        <f aca="false">IFERROR(sterncalib!AV16/GAMSsternCa!AV16,"")</f>
        <v/>
      </c>
      <c r="AX16" s="128" t="str">
        <f aca="false">IFERROR(sterncalib!AW16/GAMSsternCa!AW16,"")</f>
        <v/>
      </c>
      <c r="AY16" s="128" t="str">
        <f aca="false">IFERROR(sterncalib!AX16/GAMSsternCa!AX16,"")</f>
        <v/>
      </c>
      <c r="AZ16" s="128" t="str">
        <f aca="false">IFERROR(sterncalib!AY16/GAMSsternCa!AY16,"")</f>
        <v/>
      </c>
      <c r="BA16" s="128" t="str">
        <f aca="false">IFERROR(sterncalib!AZ16/GAMSsternCa!AZ16,"")</f>
        <v/>
      </c>
      <c r="BB16" s="128" t="str">
        <f aca="false">IFERROR(sterncalib!BA16/GAMSsternCa!BA16,"")</f>
        <v/>
      </c>
      <c r="BC16" s="128" t="str">
        <f aca="false">IFERROR(sterncalib!BB16/GAMSsternCa!BB16,"")</f>
        <v/>
      </c>
      <c r="BD16" s="128" t="str">
        <f aca="false">IFERROR(sterncalib!BC16/GAMSsternCa!BC16,"")</f>
        <v/>
      </c>
      <c r="BE16" s="128" t="str">
        <f aca="false">IFERROR(sterncalib!BD16/GAMSsternCa!BD16,"")</f>
        <v/>
      </c>
      <c r="BF16" s="128" t="str">
        <f aca="false">IFERROR(sterncalib!BE16/GAMSsternCa!BE16,"")</f>
        <v/>
      </c>
      <c r="BG16" s="128" t="str">
        <f aca="false">IFERROR(sterncalib!BF16/GAMSsternCa!BF16,"")</f>
        <v/>
      </c>
      <c r="BH16" s="128" t="str">
        <f aca="false">IFERROR(sterncalib!BG16/GAMSsternCa!BG16,"")</f>
        <v/>
      </c>
      <c r="BI16" s="128" t="str">
        <f aca="false">IFERROR(sterncalib!BH16/GAMSsternCa!BH16,"")</f>
        <v/>
      </c>
      <c r="BJ16" s="128" t="str">
        <f aca="false">IFERROR(sterncalib!BI16/GAMSsternCa!BI16,"")</f>
        <v/>
      </c>
    </row>
    <row r="17" customFormat="false" ht="12.75" hidden="false" customHeight="false" outlineLevel="0" collapsed="false">
      <c r="A17" s="0" t="str">
        <f aca="false">sterncalib!A17</f>
        <v>  Non-diversifiable global risk (percent per year)</v>
      </c>
      <c r="B17" s="0" t="str">
        <f aca="false">GAMSbase!A17</f>
        <v>Non-Diversifiable Global Risk (per year)</v>
      </c>
      <c r="C17" s="128" t="str">
        <f aca="false">IFERROR(sterncalib!B17/GAMSsternCa!B17,"")</f>
        <v/>
      </c>
      <c r="D17" s="128" t="str">
        <f aca="false">IFERROR(sterncalib!C17/GAMSsternCa!C17,"")</f>
        <v/>
      </c>
      <c r="E17" s="128" t="str">
        <f aca="false">IFERROR(sterncalib!D17/GAMSsternCa!D17,"")</f>
        <v/>
      </c>
      <c r="F17" s="128" t="str">
        <f aca="false">IFERROR(sterncalib!E17/GAMSsternCa!E17,"")</f>
        <v/>
      </c>
      <c r="G17" s="128" t="str">
        <f aca="false">IFERROR(sterncalib!F17/GAMSsternCa!F17,"")</f>
        <v/>
      </c>
      <c r="H17" s="128" t="str">
        <f aca="false">IFERROR(sterncalib!G17/GAMSsternCa!G17,"")</f>
        <v/>
      </c>
      <c r="I17" s="128" t="str">
        <f aca="false">IFERROR(sterncalib!H17/GAMSsternCa!H17,"")</f>
        <v/>
      </c>
      <c r="J17" s="128" t="str">
        <f aca="false">IFERROR(sterncalib!I17/GAMSsternCa!I17,"")</f>
        <v/>
      </c>
      <c r="K17" s="128" t="str">
        <f aca="false">IFERROR(sterncalib!J17/GAMSsternCa!J17,"")</f>
        <v/>
      </c>
      <c r="L17" s="128" t="str">
        <f aca="false">IFERROR(sterncalib!K17/GAMSsternCa!K17,"")</f>
        <v/>
      </c>
      <c r="M17" s="128" t="str">
        <f aca="false">IFERROR(sterncalib!L17/GAMSsternCa!L17,"")</f>
        <v/>
      </c>
      <c r="N17" s="128" t="str">
        <f aca="false">IFERROR(sterncalib!M17/GAMSsternCa!M17,"")</f>
        <v/>
      </c>
      <c r="O17" s="128" t="str">
        <f aca="false">IFERROR(sterncalib!N17/GAMSsternCa!N17,"")</f>
        <v/>
      </c>
      <c r="P17" s="128" t="str">
        <f aca="false">IFERROR(sterncalib!O17/GAMSsternCa!O17,"")</f>
        <v/>
      </c>
      <c r="Q17" s="128" t="str">
        <f aca="false">IFERROR(sterncalib!P17/GAMSsternCa!P17,"")</f>
        <v/>
      </c>
      <c r="R17" s="128" t="str">
        <f aca="false">IFERROR(sterncalib!Q17/GAMSsternCa!Q17,"")</f>
        <v/>
      </c>
      <c r="S17" s="128" t="str">
        <f aca="false">IFERROR(sterncalib!R17/GAMSsternCa!R17,"")</f>
        <v/>
      </c>
      <c r="T17" s="128" t="str">
        <f aca="false">IFERROR(sterncalib!S17/GAMSsternCa!S17,"")</f>
        <v/>
      </c>
      <c r="U17" s="128" t="str">
        <f aca="false">IFERROR(sterncalib!T17/GAMSsternCa!T17,"")</f>
        <v/>
      </c>
      <c r="V17" s="128" t="str">
        <f aca="false">IFERROR(sterncalib!U17/GAMSsternCa!U17,"")</f>
        <v/>
      </c>
      <c r="W17" s="128" t="str">
        <f aca="false">IFERROR(sterncalib!V17/GAMSsternCa!V17,"")</f>
        <v/>
      </c>
      <c r="X17" s="128" t="str">
        <f aca="false">IFERROR(sterncalib!W17/GAMSsternCa!W17,"")</f>
        <v/>
      </c>
      <c r="Y17" s="128" t="str">
        <f aca="false">IFERROR(sterncalib!X17/GAMSsternCa!X17,"")</f>
        <v/>
      </c>
      <c r="Z17" s="128" t="str">
        <f aca="false">IFERROR(sterncalib!Y17/GAMSsternCa!Y17,"")</f>
        <v/>
      </c>
      <c r="AA17" s="128" t="str">
        <f aca="false">IFERROR(sterncalib!Z17/GAMSsternCa!Z17,"")</f>
        <v/>
      </c>
      <c r="AB17" s="128" t="str">
        <f aca="false">IFERROR(sterncalib!AA17/GAMSsternCa!AA17,"")</f>
        <v/>
      </c>
      <c r="AC17" s="128" t="str">
        <f aca="false">IFERROR(sterncalib!AB17/GAMSsternCa!AB17,"")</f>
        <v/>
      </c>
      <c r="AD17" s="128" t="str">
        <f aca="false">IFERROR(sterncalib!AC17/GAMSsternCa!AC17,"")</f>
        <v/>
      </c>
      <c r="AE17" s="128" t="str">
        <f aca="false">IFERROR(sterncalib!AD17/GAMSsternCa!AD17,"")</f>
        <v/>
      </c>
      <c r="AF17" s="128" t="str">
        <f aca="false">IFERROR(sterncalib!AE17/GAMSsternCa!AE17,"")</f>
        <v/>
      </c>
      <c r="AG17" s="128" t="str">
        <f aca="false">IFERROR(sterncalib!AF17/GAMSsternCa!AF17,"")</f>
        <v/>
      </c>
      <c r="AH17" s="128" t="str">
        <f aca="false">IFERROR(sterncalib!AG17/GAMSsternCa!AG17,"")</f>
        <v/>
      </c>
      <c r="AI17" s="128" t="str">
        <f aca="false">IFERROR(sterncalib!AH17/GAMSsternCa!AH17,"")</f>
        <v/>
      </c>
      <c r="AJ17" s="128" t="str">
        <f aca="false">IFERROR(sterncalib!AI17/GAMSsternCa!AI17,"")</f>
        <v/>
      </c>
      <c r="AK17" s="128" t="str">
        <f aca="false">IFERROR(sterncalib!AJ17/GAMSsternCa!AJ17,"")</f>
        <v/>
      </c>
      <c r="AL17" s="128" t="str">
        <f aca="false">IFERROR(sterncalib!AK17/GAMSsternCa!AK17,"")</f>
        <v/>
      </c>
      <c r="AM17" s="128" t="str">
        <f aca="false">IFERROR(sterncalib!AL17/GAMSsternCa!AL17,"")</f>
        <v/>
      </c>
      <c r="AN17" s="128" t="str">
        <f aca="false">IFERROR(sterncalib!AM17/GAMSsternCa!AM17,"")</f>
        <v/>
      </c>
      <c r="AO17" s="128" t="str">
        <f aca="false">IFERROR(sterncalib!AN17/GAMSsternCa!AN17,"")</f>
        <v/>
      </c>
      <c r="AP17" s="128" t="str">
        <f aca="false">IFERROR(sterncalib!AO17/GAMSsternCa!AO17,"")</f>
        <v/>
      </c>
      <c r="AQ17" s="128" t="str">
        <f aca="false">IFERROR(sterncalib!AP17/GAMSsternCa!AP17,"")</f>
        <v/>
      </c>
      <c r="AR17" s="128" t="str">
        <f aca="false">IFERROR(sterncalib!AQ17/GAMSsternCa!AQ17,"")</f>
        <v/>
      </c>
      <c r="AS17" s="128" t="str">
        <f aca="false">IFERROR(sterncalib!AR17/GAMSsternCa!AR17,"")</f>
        <v/>
      </c>
      <c r="AT17" s="128" t="str">
        <f aca="false">IFERROR(sterncalib!AS17/GAMSsternCa!AS17,"")</f>
        <v/>
      </c>
      <c r="AU17" s="128" t="str">
        <f aca="false">IFERROR(sterncalib!AT17/GAMSsternCa!AT17,"")</f>
        <v/>
      </c>
      <c r="AV17" s="128" t="str">
        <f aca="false">IFERROR(sterncalib!AU17/GAMSsternCa!AU17,"")</f>
        <v/>
      </c>
      <c r="AW17" s="128" t="str">
        <f aca="false">IFERROR(sterncalib!AV17/GAMSsternCa!AV17,"")</f>
        <v/>
      </c>
      <c r="AX17" s="128" t="str">
        <f aca="false">IFERROR(sterncalib!AW17/GAMSsternCa!AW17,"")</f>
        <v/>
      </c>
      <c r="AY17" s="128" t="str">
        <f aca="false">IFERROR(sterncalib!AX17/GAMSsternCa!AX17,"")</f>
        <v/>
      </c>
      <c r="AZ17" s="128" t="str">
        <f aca="false">IFERROR(sterncalib!AY17/GAMSsternCa!AY17,"")</f>
        <v/>
      </c>
      <c r="BA17" s="128" t="str">
        <f aca="false">IFERROR(sterncalib!AZ17/GAMSsternCa!AZ17,"")</f>
        <v/>
      </c>
      <c r="BB17" s="128" t="str">
        <f aca="false">IFERROR(sterncalib!BA17/GAMSsternCa!BA17,"")</f>
        <v/>
      </c>
      <c r="BC17" s="128" t="str">
        <f aca="false">IFERROR(sterncalib!BB17/GAMSsternCa!BB17,"")</f>
        <v/>
      </c>
      <c r="BD17" s="128" t="str">
        <f aca="false">IFERROR(sterncalib!BC17/GAMSsternCa!BC17,"")</f>
        <v/>
      </c>
      <c r="BE17" s="128" t="str">
        <f aca="false">IFERROR(sterncalib!BD17/GAMSsternCa!BD17,"")</f>
        <v/>
      </c>
      <c r="BF17" s="128" t="str">
        <f aca="false">IFERROR(sterncalib!BE17/GAMSsternCa!BE17,"")</f>
        <v/>
      </c>
      <c r="BG17" s="128" t="str">
        <f aca="false">IFERROR(sterncalib!BF17/GAMSsternCa!BF17,"")</f>
        <v/>
      </c>
      <c r="BH17" s="128" t="str">
        <f aca="false">IFERROR(sterncalib!BG17/GAMSsternCa!BG17,"")</f>
        <v/>
      </c>
      <c r="BI17" s="128" t="str">
        <f aca="false">IFERROR(sterncalib!BH17/GAMSsternCa!BH17,"")</f>
        <v/>
      </c>
      <c r="BJ17" s="128" t="str">
        <f aca="false">IFERROR(sterncalib!BI17/GAMSsternCa!BI17,"")</f>
        <v/>
      </c>
    </row>
    <row r="18" customFormat="false" ht="12.75" hidden="false" customHeight="false" outlineLevel="0" collapsed="false">
      <c r="A18" s="0" t="str">
        <f aca="false">sterncalib!A18</f>
        <v>Social time preference factor</v>
      </c>
      <c r="B18" s="0" t="str">
        <f aca="false">GAMSbase!A18</f>
        <v>Social Time Preference Factor</v>
      </c>
      <c r="C18" s="128" t="n">
        <f aca="false">IFERROR(sterncalib!B18/GAMSsternCa!B18,"")</f>
        <v>1</v>
      </c>
      <c r="D18" s="128" t="n">
        <f aca="false">IFERROR(sterncalib!C18/GAMSsternCa!C18,"")</f>
        <v>0.999999999969724</v>
      </c>
      <c r="E18" s="128" t="n">
        <f aca="false">IFERROR(sterncalib!D18/GAMSsternCa!D18,"")</f>
        <v>1.00000000001313</v>
      </c>
      <c r="F18" s="128" t="n">
        <f aca="false">IFERROR(sterncalib!E18/GAMSsternCa!E18,"")</f>
        <v>1.00000000004914</v>
      </c>
      <c r="G18" s="128" t="n">
        <f aca="false">IFERROR(sterncalib!F18/GAMSsternCa!F18,"")</f>
        <v>1.00000000001293</v>
      </c>
      <c r="H18" s="128" t="n">
        <f aca="false">IFERROR(sterncalib!G18/GAMSsternCa!G18,"")</f>
        <v>0.999999999955747</v>
      </c>
      <c r="I18" s="128" t="n">
        <f aca="false">IFERROR(sterncalib!H18/GAMSsternCa!H18,"")</f>
        <v>1.00000000004468</v>
      </c>
      <c r="J18" s="128" t="n">
        <f aca="false">IFERROR(sterncalib!I18/GAMSsternCa!I18,"")</f>
        <v>1.0000000000446</v>
      </c>
      <c r="K18" s="128" t="n">
        <f aca="false">IFERROR(sterncalib!J18/GAMSsternCa!J18,"")</f>
        <v>1.0000000000334</v>
      </c>
      <c r="L18" s="128" t="n">
        <f aca="false">IFERROR(sterncalib!K18/GAMSsternCa!K18,"")</f>
        <v>0.999999999988387</v>
      </c>
      <c r="M18" s="128" t="n">
        <f aca="false">IFERROR(sterncalib!L18/GAMSsternCa!L18,"")</f>
        <v>0.999999999990808</v>
      </c>
      <c r="N18" s="128" t="n">
        <f aca="false">IFERROR(sterncalib!M18/GAMSsternCa!M18,"")</f>
        <v>1.000000000014</v>
      </c>
      <c r="O18" s="128" t="n">
        <f aca="false">IFERROR(sterncalib!N18/GAMSsternCa!N18,"")</f>
        <v>1.0000000000237</v>
      </c>
      <c r="P18" s="128" t="n">
        <f aca="false">IFERROR(sterncalib!O18/GAMSsternCa!O18,"")</f>
        <v>0.999999999974702</v>
      </c>
      <c r="Q18" s="128" t="n">
        <f aca="false">IFERROR(sterncalib!P18/GAMSsternCa!P18,"")</f>
        <v>1.00000000002192</v>
      </c>
      <c r="R18" s="128" t="n">
        <f aca="false">IFERROR(sterncalib!Q18/GAMSsternCa!Q18,"")</f>
        <v>0.99999999998335</v>
      </c>
      <c r="S18" s="128" t="n">
        <f aca="false">IFERROR(sterncalib!R18/GAMSsternCa!R18,"")</f>
        <v>0.99999999997837</v>
      </c>
      <c r="T18" s="128" t="n">
        <f aca="false">IFERROR(sterncalib!S18/GAMSsternCa!S18,"")</f>
        <v>0.999999999996713</v>
      </c>
      <c r="U18" s="128" t="n">
        <f aca="false">IFERROR(sterncalib!T18/GAMSsternCa!T18,"")</f>
        <v>1.00000000000145</v>
      </c>
      <c r="V18" s="128" t="n">
        <f aca="false">IFERROR(sterncalib!U18/GAMSsternCa!U18,"")</f>
        <v>1.00000000003512</v>
      </c>
      <c r="W18" s="128" t="n">
        <f aca="false">IFERROR(sterncalib!V18/GAMSsternCa!V18,"")</f>
        <v>0.999999999997555</v>
      </c>
      <c r="X18" s="128" t="n">
        <f aca="false">IFERROR(sterncalib!W18/GAMSsternCa!W18,"")</f>
        <v>0.999999999972343</v>
      </c>
      <c r="Y18" s="128" t="n">
        <f aca="false">IFERROR(sterncalib!X18/GAMSsternCa!X18,"")</f>
        <v>1.00000000000504</v>
      </c>
      <c r="Z18" s="128" t="n">
        <f aca="false">IFERROR(sterncalib!Y18/GAMSsternCa!Y18,"")</f>
        <v>0.99999999998687</v>
      </c>
      <c r="AA18" s="128" t="n">
        <f aca="false">IFERROR(sterncalib!Z18/GAMSsternCa!Z18,"")</f>
        <v>0.999999999985914</v>
      </c>
      <c r="AB18" s="128" t="n">
        <f aca="false">IFERROR(sterncalib!AA18/GAMSsternCa!AA18,"")</f>
        <v>1.0000000000218</v>
      </c>
      <c r="AC18" s="128" t="n">
        <f aca="false">IFERROR(sterncalib!AB18/GAMSsternCa!AB18,"")</f>
        <v>0.999999999947441</v>
      </c>
      <c r="AD18" s="128" t="n">
        <f aca="false">IFERROR(sterncalib!AC18/GAMSsternCa!AC18,"")</f>
        <v>1.00000000001392</v>
      </c>
      <c r="AE18" s="128" t="n">
        <f aca="false">IFERROR(sterncalib!AD18/GAMSsternCa!AD18,"")</f>
        <v>0.999999999957204</v>
      </c>
      <c r="AF18" s="128" t="n">
        <f aca="false">IFERROR(sterncalib!AE18/GAMSsternCa!AE18,"")</f>
        <v>1.00000000002236</v>
      </c>
      <c r="AG18" s="128" t="n">
        <f aca="false">IFERROR(sterncalib!AF18/GAMSsternCa!AF18,"")</f>
        <v>1.00000000004384</v>
      </c>
      <c r="AH18" s="128" t="n">
        <f aca="false">IFERROR(sterncalib!AG18/GAMSsternCa!AG18,"")</f>
        <v>1.00000000001575</v>
      </c>
      <c r="AI18" s="128" t="n">
        <f aca="false">IFERROR(sterncalib!AH18/GAMSsternCa!AH18,"")</f>
        <v>0.999999999975402</v>
      </c>
      <c r="AJ18" s="128" t="n">
        <f aca="false">IFERROR(sterncalib!AI18/GAMSsternCa!AI18,"")</f>
        <v>1.00000000000123</v>
      </c>
      <c r="AK18" s="128" t="n">
        <f aca="false">IFERROR(sterncalib!AJ18/GAMSsternCa!AJ18,"")</f>
        <v>0.99999999997361</v>
      </c>
      <c r="AL18" s="128" t="n">
        <f aca="false">IFERROR(sterncalib!AK18/GAMSsternCa!AK18,"")</f>
        <v>1.00000000004321</v>
      </c>
      <c r="AM18" s="128" t="n">
        <f aca="false">IFERROR(sterncalib!AL18/GAMSsternCa!AL18,"")</f>
        <v>1.00000000003604</v>
      </c>
      <c r="AN18" s="128" t="n">
        <f aca="false">IFERROR(sterncalib!AM18/GAMSsternCa!AM18,"")</f>
        <v>1.0000000000437</v>
      </c>
      <c r="AO18" s="128" t="n">
        <f aca="false">IFERROR(sterncalib!AN18/GAMSsternCa!AN18,"")</f>
        <v>0.999999999943266</v>
      </c>
      <c r="AP18" s="128" t="n">
        <f aca="false">IFERROR(sterncalib!AO18/GAMSsternCa!AO18,"")</f>
        <v>0.999999999996333</v>
      </c>
      <c r="AQ18" s="128" t="n">
        <f aca="false">IFERROR(sterncalib!AP18/GAMSsternCa!AP18,"")</f>
        <v>1.00000000000061</v>
      </c>
      <c r="AR18" s="128" t="n">
        <f aca="false">IFERROR(sterncalib!AQ18/GAMSsternCa!AQ18,"")</f>
        <v>1.00000000001155</v>
      </c>
      <c r="AS18" s="128" t="n">
        <f aca="false">IFERROR(sterncalib!AR18/GAMSsternCa!AR18,"")</f>
        <v>0.99999999997559</v>
      </c>
      <c r="AT18" s="128" t="n">
        <f aca="false">IFERROR(sterncalib!AS18/GAMSsternCa!AS18,"")</f>
        <v>0.999999999972238</v>
      </c>
      <c r="AU18" s="128" t="n">
        <f aca="false">IFERROR(sterncalib!AT18/GAMSsternCa!AT18,"")</f>
        <v>0.999999999965054</v>
      </c>
      <c r="AV18" s="128" t="n">
        <f aca="false">IFERROR(sterncalib!AU18/GAMSsternCa!AU18,"")</f>
        <v>1.00000000004601</v>
      </c>
      <c r="AW18" s="128" t="n">
        <f aca="false">IFERROR(sterncalib!AV18/GAMSsternCa!AV18,"")</f>
        <v>1.00000000005803</v>
      </c>
      <c r="AX18" s="128" t="n">
        <f aca="false">IFERROR(sterncalib!AW18/GAMSsternCa!AW18,"")</f>
        <v>0.999999999964972</v>
      </c>
      <c r="AY18" s="128" t="n">
        <f aca="false">IFERROR(sterncalib!AX18/GAMSsternCa!AX18,"")</f>
        <v>0.999999999978697</v>
      </c>
      <c r="AZ18" s="128" t="n">
        <f aca="false">IFERROR(sterncalib!AY18/GAMSsternCa!AY18,"")</f>
        <v>1.00000000005111</v>
      </c>
      <c r="BA18" s="128" t="n">
        <f aca="false">IFERROR(sterncalib!AZ18/GAMSsternCa!AZ18,"")</f>
        <v>0.99999999999283</v>
      </c>
      <c r="BB18" s="128" t="n">
        <f aca="false">IFERROR(sterncalib!BA18/GAMSsternCa!BA18,"")</f>
        <v>0.999999999982648</v>
      </c>
      <c r="BC18" s="128" t="n">
        <f aca="false">IFERROR(sterncalib!BB18/GAMSsternCa!BB18,"")</f>
        <v>1.00000000005491</v>
      </c>
      <c r="BD18" s="128" t="n">
        <f aca="false">IFERROR(sterncalib!BC18/GAMSsternCa!BC18,"")</f>
        <v>0.999999999962386</v>
      </c>
      <c r="BE18" s="128" t="n">
        <f aca="false">IFERROR(sterncalib!BD18/GAMSsternCa!BD18,"")</f>
        <v>0.999999999951919</v>
      </c>
      <c r="BF18" s="128" t="n">
        <f aca="false">IFERROR(sterncalib!BE18/GAMSsternCa!BE18,"")</f>
        <v>0.999999999983899</v>
      </c>
      <c r="BG18" s="128" t="n">
        <f aca="false">IFERROR(sterncalib!BF18/GAMSsternCa!BF18,"")</f>
        <v>0.999999999986459</v>
      </c>
      <c r="BH18" s="128" t="n">
        <f aca="false">IFERROR(sterncalib!BG18/GAMSsternCa!BG18,"")</f>
        <v>0.999999999984474</v>
      </c>
      <c r="BI18" s="128" t="n">
        <f aca="false">IFERROR(sterncalib!BH18/GAMSsternCa!BH18,"")</f>
        <v>0.999999999965227</v>
      </c>
      <c r="BJ18" s="128" t="n">
        <f aca="false">IFERROR(sterncalib!BI18/GAMSsternCa!BI18,"")</f>
        <v>1.00000000000859</v>
      </c>
    </row>
    <row r="19" customFormat="false" ht="12.75" hidden="false" customHeight="false" outlineLevel="0" collapsed="false">
      <c r="A19" s="0" t="str">
        <f aca="false">sterncalib!A19</f>
        <v>Elasticity of MU of consumption</v>
      </c>
      <c r="B19" s="0" t="str">
        <f aca="false">GAMSbase!A19</f>
        <v>Elasticity of MU of Consumption</v>
      </c>
      <c r="C19" s="128" t="n">
        <f aca="false">IFERROR(sterncalib!B19/GAMSsternCa!B19,"")</f>
        <v>1</v>
      </c>
      <c r="D19" s="128" t="str">
        <f aca="false">IFERROR(sterncalib!C19/GAMSsternCa!C19,"")</f>
        <v/>
      </c>
      <c r="E19" s="128" t="str">
        <f aca="false">IFERROR(sterncalib!D19/GAMSsternCa!D19,"")</f>
        <v/>
      </c>
      <c r="F19" s="128" t="str">
        <f aca="false">IFERROR(sterncalib!E19/GAMSsternCa!E19,"")</f>
        <v/>
      </c>
      <c r="G19" s="128" t="str">
        <f aca="false">IFERROR(sterncalib!F19/GAMSsternCa!F19,"")</f>
        <v/>
      </c>
      <c r="H19" s="128" t="str">
        <f aca="false">IFERROR(sterncalib!G19/GAMSsternCa!G19,"")</f>
        <v/>
      </c>
      <c r="I19" s="128" t="str">
        <f aca="false">IFERROR(sterncalib!H19/GAMSsternCa!H19,"")</f>
        <v/>
      </c>
      <c r="J19" s="128" t="str">
        <f aca="false">IFERROR(sterncalib!I19/GAMSsternCa!I19,"")</f>
        <v/>
      </c>
      <c r="K19" s="128" t="str">
        <f aca="false">IFERROR(sterncalib!J19/GAMSsternCa!J19,"")</f>
        <v/>
      </c>
      <c r="L19" s="128" t="str">
        <f aca="false">IFERROR(sterncalib!K19/GAMSsternCa!K19,"")</f>
        <v/>
      </c>
      <c r="M19" s="128" t="str">
        <f aca="false">IFERROR(sterncalib!L19/GAMSsternCa!L19,"")</f>
        <v/>
      </c>
      <c r="N19" s="128" t="str">
        <f aca="false">IFERROR(sterncalib!M19/GAMSsternCa!M19,"")</f>
        <v/>
      </c>
      <c r="O19" s="128" t="str">
        <f aca="false">IFERROR(sterncalib!N19/GAMSsternCa!N19,"")</f>
        <v/>
      </c>
      <c r="P19" s="128" t="str">
        <f aca="false">IFERROR(sterncalib!O19/GAMSsternCa!O19,"")</f>
        <v/>
      </c>
      <c r="Q19" s="128" t="str">
        <f aca="false">IFERROR(sterncalib!P19/GAMSsternCa!P19,"")</f>
        <v/>
      </c>
      <c r="R19" s="128" t="str">
        <f aca="false">IFERROR(sterncalib!Q19/GAMSsternCa!Q19,"")</f>
        <v/>
      </c>
      <c r="S19" s="128" t="str">
        <f aca="false">IFERROR(sterncalib!R19/GAMSsternCa!R19,"")</f>
        <v/>
      </c>
      <c r="T19" s="128" t="str">
        <f aca="false">IFERROR(sterncalib!S19/GAMSsternCa!S19,"")</f>
        <v/>
      </c>
      <c r="U19" s="128" t="str">
        <f aca="false">IFERROR(sterncalib!T19/GAMSsternCa!T19,"")</f>
        <v/>
      </c>
      <c r="V19" s="128" t="str">
        <f aca="false">IFERROR(sterncalib!U19/GAMSsternCa!U19,"")</f>
        <v/>
      </c>
      <c r="W19" s="128" t="str">
        <f aca="false">IFERROR(sterncalib!V19/GAMSsternCa!V19,"")</f>
        <v/>
      </c>
      <c r="X19" s="128" t="str">
        <f aca="false">IFERROR(sterncalib!W19/GAMSsternCa!W19,"")</f>
        <v/>
      </c>
      <c r="Y19" s="128" t="str">
        <f aca="false">IFERROR(sterncalib!X19/GAMSsternCa!X19,"")</f>
        <v/>
      </c>
      <c r="Z19" s="128" t="str">
        <f aca="false">IFERROR(sterncalib!Y19/GAMSsternCa!Y19,"")</f>
        <v/>
      </c>
      <c r="AA19" s="128" t="str">
        <f aca="false">IFERROR(sterncalib!Z19/GAMSsternCa!Z19,"")</f>
        <v/>
      </c>
      <c r="AB19" s="128" t="str">
        <f aca="false">IFERROR(sterncalib!AA19/GAMSsternCa!AA19,"")</f>
        <v/>
      </c>
      <c r="AC19" s="128" t="str">
        <f aca="false">IFERROR(sterncalib!AB19/GAMSsternCa!AB19,"")</f>
        <v/>
      </c>
      <c r="AD19" s="128" t="str">
        <f aca="false">IFERROR(sterncalib!AC19/GAMSsternCa!AC19,"")</f>
        <v/>
      </c>
      <c r="AE19" s="128" t="str">
        <f aca="false">IFERROR(sterncalib!AD19/GAMSsternCa!AD19,"")</f>
        <v/>
      </c>
      <c r="AF19" s="128" t="str">
        <f aca="false">IFERROR(sterncalib!AE19/GAMSsternCa!AE19,"")</f>
        <v/>
      </c>
      <c r="AG19" s="128" t="str">
        <f aca="false">IFERROR(sterncalib!AF19/GAMSsternCa!AF19,"")</f>
        <v/>
      </c>
      <c r="AH19" s="128" t="str">
        <f aca="false">IFERROR(sterncalib!AG19/GAMSsternCa!AG19,"")</f>
        <v/>
      </c>
      <c r="AI19" s="128" t="str">
        <f aca="false">IFERROR(sterncalib!AH19/GAMSsternCa!AH19,"")</f>
        <v/>
      </c>
      <c r="AJ19" s="128" t="str">
        <f aca="false">IFERROR(sterncalib!AI19/GAMSsternCa!AI19,"")</f>
        <v/>
      </c>
      <c r="AK19" s="128" t="str">
        <f aca="false">IFERROR(sterncalib!AJ19/GAMSsternCa!AJ19,"")</f>
        <v/>
      </c>
      <c r="AL19" s="128" t="str">
        <f aca="false">IFERROR(sterncalib!AK19/GAMSsternCa!AK19,"")</f>
        <v/>
      </c>
      <c r="AM19" s="128" t="str">
        <f aca="false">IFERROR(sterncalib!AL19/GAMSsternCa!AL19,"")</f>
        <v/>
      </c>
      <c r="AN19" s="128" t="str">
        <f aca="false">IFERROR(sterncalib!AM19/GAMSsternCa!AM19,"")</f>
        <v/>
      </c>
      <c r="AO19" s="128" t="str">
        <f aca="false">IFERROR(sterncalib!AN19/GAMSsternCa!AN19,"")</f>
        <v/>
      </c>
      <c r="AP19" s="128" t="str">
        <f aca="false">IFERROR(sterncalib!AO19/GAMSsternCa!AO19,"")</f>
        <v/>
      </c>
      <c r="AQ19" s="128" t="str">
        <f aca="false">IFERROR(sterncalib!AP19/GAMSsternCa!AP19,"")</f>
        <v/>
      </c>
      <c r="AR19" s="128" t="str">
        <f aca="false">IFERROR(sterncalib!AQ19/GAMSsternCa!AQ19,"")</f>
        <v/>
      </c>
      <c r="AS19" s="128" t="str">
        <f aca="false">IFERROR(sterncalib!AR19/GAMSsternCa!AR19,"")</f>
        <v/>
      </c>
      <c r="AT19" s="128" t="str">
        <f aca="false">IFERROR(sterncalib!AS19/GAMSsternCa!AS19,"")</f>
        <v/>
      </c>
      <c r="AU19" s="128" t="str">
        <f aca="false">IFERROR(sterncalib!AT19/GAMSsternCa!AT19,"")</f>
        <v/>
      </c>
      <c r="AV19" s="128" t="str">
        <f aca="false">IFERROR(sterncalib!AU19/GAMSsternCa!AU19,"")</f>
        <v/>
      </c>
      <c r="AW19" s="128" t="str">
        <f aca="false">IFERROR(sterncalib!AV19/GAMSsternCa!AV19,"")</f>
        <v/>
      </c>
      <c r="AX19" s="128" t="str">
        <f aca="false">IFERROR(sterncalib!AW19/GAMSsternCa!AW19,"")</f>
        <v/>
      </c>
      <c r="AY19" s="128" t="str">
        <f aca="false">IFERROR(sterncalib!AX19/GAMSsternCa!AX19,"")</f>
        <v/>
      </c>
      <c r="AZ19" s="128" t="str">
        <f aca="false">IFERROR(sterncalib!AY19/GAMSsternCa!AY19,"")</f>
        <v/>
      </c>
      <c r="BA19" s="128" t="str">
        <f aca="false">IFERROR(sterncalib!AZ19/GAMSsternCa!AZ19,"")</f>
        <v/>
      </c>
      <c r="BB19" s="128" t="str">
        <f aca="false">IFERROR(sterncalib!BA19/GAMSsternCa!BA19,"")</f>
        <v/>
      </c>
      <c r="BC19" s="128" t="str">
        <f aca="false">IFERROR(sterncalib!BB19/GAMSsternCa!BB19,"")</f>
        <v/>
      </c>
      <c r="BD19" s="128" t="str">
        <f aca="false">IFERROR(sterncalib!BC19/GAMSsternCa!BC19,"")</f>
        <v/>
      </c>
      <c r="BE19" s="128" t="str">
        <f aca="false">IFERROR(sterncalib!BD19/GAMSsternCa!BD19,"")</f>
        <v/>
      </c>
      <c r="BF19" s="128" t="str">
        <f aca="false">IFERROR(sterncalib!BE19/GAMSsternCa!BE19,"")</f>
        <v/>
      </c>
      <c r="BG19" s="128" t="str">
        <f aca="false">IFERROR(sterncalib!BF19/GAMSsternCa!BF19,"")</f>
        <v/>
      </c>
      <c r="BH19" s="128" t="str">
        <f aca="false">IFERROR(sterncalib!BG19/GAMSsternCa!BG19,"")</f>
        <v/>
      </c>
      <c r="BI19" s="128" t="str">
        <f aca="false">IFERROR(sterncalib!BH19/GAMSsternCa!BH19,"")</f>
        <v/>
      </c>
      <c r="BJ19" s="128" t="str">
        <f aca="false">IFERROR(sterncalib!BI19/GAMSsternCa!BI19,"")</f>
        <v/>
      </c>
    </row>
    <row r="20" customFormat="false" ht="12.75" hidden="false" customHeight="false" outlineLevel="0" collapsed="false">
      <c r="A20" s="0" t="str">
        <f aca="false">sterncalib!A20</f>
        <v>PRODUCTIVITY</v>
      </c>
      <c r="B20" s="0" t="str">
        <f aca="false">GAMSbase!A20</f>
        <v>* PRODUCTIVITY</v>
      </c>
      <c r="C20" s="128" t="str">
        <f aca="false">IFERROR(sterncalib!B20/GAMSsternCa!B20,"")</f>
        <v/>
      </c>
      <c r="D20" s="128" t="str">
        <f aca="false">IFERROR(sterncalib!C20/GAMSsternCa!C20,"")</f>
        <v/>
      </c>
      <c r="E20" s="128" t="str">
        <f aca="false">IFERROR(sterncalib!D20/GAMSsternCa!D20,"")</f>
        <v/>
      </c>
      <c r="F20" s="128" t="str">
        <f aca="false">IFERROR(sterncalib!E20/GAMSsternCa!E20,"")</f>
        <v/>
      </c>
      <c r="G20" s="128" t="str">
        <f aca="false">IFERROR(sterncalib!F20/GAMSsternCa!F20,"")</f>
        <v/>
      </c>
      <c r="H20" s="128" t="str">
        <f aca="false">IFERROR(sterncalib!G20/GAMSsternCa!G20,"")</f>
        <v/>
      </c>
      <c r="I20" s="128" t="str">
        <f aca="false">IFERROR(sterncalib!H20/GAMSsternCa!H20,"")</f>
        <v/>
      </c>
      <c r="J20" s="128" t="str">
        <f aca="false">IFERROR(sterncalib!I20/GAMSsternCa!I20,"")</f>
        <v/>
      </c>
      <c r="K20" s="128" t="str">
        <f aca="false">IFERROR(sterncalib!J20/GAMSsternCa!J20,"")</f>
        <v/>
      </c>
      <c r="L20" s="128" t="str">
        <f aca="false">IFERROR(sterncalib!K20/GAMSsternCa!K20,"")</f>
        <v/>
      </c>
      <c r="M20" s="128" t="str">
        <f aca="false">IFERROR(sterncalib!L20/GAMSsternCa!L20,"")</f>
        <v/>
      </c>
      <c r="N20" s="128" t="str">
        <f aca="false">IFERROR(sterncalib!M20/GAMSsternCa!M20,"")</f>
        <v/>
      </c>
      <c r="O20" s="128" t="str">
        <f aca="false">IFERROR(sterncalib!N20/GAMSsternCa!N20,"")</f>
        <v/>
      </c>
      <c r="P20" s="128" t="str">
        <f aca="false">IFERROR(sterncalib!O20/GAMSsternCa!O20,"")</f>
        <v/>
      </c>
      <c r="Q20" s="128" t="str">
        <f aca="false">IFERROR(sterncalib!P20/GAMSsternCa!P20,"")</f>
        <v/>
      </c>
      <c r="R20" s="128" t="str">
        <f aca="false">IFERROR(sterncalib!Q20/GAMSsternCa!Q20,"")</f>
        <v/>
      </c>
      <c r="S20" s="128" t="str">
        <f aca="false">IFERROR(sterncalib!R20/GAMSsternCa!R20,"")</f>
        <v/>
      </c>
      <c r="T20" s="128" t="str">
        <f aca="false">IFERROR(sterncalib!S20/GAMSsternCa!S20,"")</f>
        <v/>
      </c>
      <c r="U20" s="128" t="str">
        <f aca="false">IFERROR(sterncalib!T20/GAMSsternCa!T20,"")</f>
        <v/>
      </c>
      <c r="V20" s="128" t="str">
        <f aca="false">IFERROR(sterncalib!U20/GAMSsternCa!U20,"")</f>
        <v/>
      </c>
      <c r="W20" s="128" t="str">
        <f aca="false">IFERROR(sterncalib!V20/GAMSsternCa!V20,"")</f>
        <v/>
      </c>
      <c r="X20" s="128" t="str">
        <f aca="false">IFERROR(sterncalib!W20/GAMSsternCa!W20,"")</f>
        <v/>
      </c>
      <c r="Y20" s="128" t="str">
        <f aca="false">IFERROR(sterncalib!X20/GAMSsternCa!X20,"")</f>
        <v/>
      </c>
      <c r="Z20" s="128" t="str">
        <f aca="false">IFERROR(sterncalib!Y20/GAMSsternCa!Y20,"")</f>
        <v/>
      </c>
      <c r="AA20" s="128" t="str">
        <f aca="false">IFERROR(sterncalib!Z20/GAMSsternCa!Z20,"")</f>
        <v/>
      </c>
      <c r="AB20" s="128" t="str">
        <f aca="false">IFERROR(sterncalib!AA20/GAMSsternCa!AA20,"")</f>
        <v/>
      </c>
      <c r="AC20" s="128" t="str">
        <f aca="false">IFERROR(sterncalib!AB20/GAMSsternCa!AB20,"")</f>
        <v/>
      </c>
      <c r="AD20" s="128" t="str">
        <f aca="false">IFERROR(sterncalib!AC20/GAMSsternCa!AC20,"")</f>
        <v/>
      </c>
      <c r="AE20" s="128" t="str">
        <f aca="false">IFERROR(sterncalib!AD20/GAMSsternCa!AD20,"")</f>
        <v/>
      </c>
      <c r="AF20" s="128" t="str">
        <f aca="false">IFERROR(sterncalib!AE20/GAMSsternCa!AE20,"")</f>
        <v/>
      </c>
      <c r="AG20" s="128" t="str">
        <f aca="false">IFERROR(sterncalib!AF20/GAMSsternCa!AF20,"")</f>
        <v/>
      </c>
      <c r="AH20" s="128" t="str">
        <f aca="false">IFERROR(sterncalib!AG20/GAMSsternCa!AG20,"")</f>
        <v/>
      </c>
      <c r="AI20" s="128" t="str">
        <f aca="false">IFERROR(sterncalib!AH20/GAMSsternCa!AH20,"")</f>
        <v/>
      </c>
      <c r="AJ20" s="128" t="str">
        <f aca="false">IFERROR(sterncalib!AI20/GAMSsternCa!AI20,"")</f>
        <v/>
      </c>
      <c r="AK20" s="128" t="str">
        <f aca="false">IFERROR(sterncalib!AJ20/GAMSsternCa!AJ20,"")</f>
        <v/>
      </c>
      <c r="AL20" s="128" t="str">
        <f aca="false">IFERROR(sterncalib!AK20/GAMSsternCa!AK20,"")</f>
        <v/>
      </c>
      <c r="AM20" s="128" t="str">
        <f aca="false">IFERROR(sterncalib!AL20/GAMSsternCa!AL20,"")</f>
        <v/>
      </c>
      <c r="AN20" s="128" t="str">
        <f aca="false">IFERROR(sterncalib!AM20/GAMSsternCa!AM20,"")</f>
        <v/>
      </c>
      <c r="AO20" s="128" t="str">
        <f aca="false">IFERROR(sterncalib!AN20/GAMSsternCa!AN20,"")</f>
        <v/>
      </c>
      <c r="AP20" s="128" t="str">
        <f aca="false">IFERROR(sterncalib!AO20/GAMSsternCa!AO20,"")</f>
        <v/>
      </c>
      <c r="AQ20" s="128" t="str">
        <f aca="false">IFERROR(sterncalib!AP20/GAMSsternCa!AP20,"")</f>
        <v/>
      </c>
      <c r="AR20" s="128" t="str">
        <f aca="false">IFERROR(sterncalib!AQ20/GAMSsternCa!AQ20,"")</f>
        <v/>
      </c>
      <c r="AS20" s="128" t="str">
        <f aca="false">IFERROR(sterncalib!AR20/GAMSsternCa!AR20,"")</f>
        <v/>
      </c>
      <c r="AT20" s="128" t="str">
        <f aca="false">IFERROR(sterncalib!AS20/GAMSsternCa!AS20,"")</f>
        <v/>
      </c>
      <c r="AU20" s="128" t="str">
        <f aca="false">IFERROR(sterncalib!AT20/GAMSsternCa!AT20,"")</f>
        <v/>
      </c>
      <c r="AV20" s="128" t="str">
        <f aca="false">IFERROR(sterncalib!AU20/GAMSsternCa!AU20,"")</f>
        <v/>
      </c>
      <c r="AW20" s="128" t="str">
        <f aca="false">IFERROR(sterncalib!AV20/GAMSsternCa!AV20,"")</f>
        <v/>
      </c>
      <c r="AX20" s="128" t="str">
        <f aca="false">IFERROR(sterncalib!AW20/GAMSsternCa!AW20,"")</f>
        <v/>
      </c>
      <c r="AY20" s="128" t="str">
        <f aca="false">IFERROR(sterncalib!AX20/GAMSsternCa!AX20,"")</f>
        <v/>
      </c>
      <c r="AZ20" s="128" t="str">
        <f aca="false">IFERROR(sterncalib!AY20/GAMSsternCa!AY20,"")</f>
        <v/>
      </c>
      <c r="BA20" s="128" t="str">
        <f aca="false">IFERROR(sterncalib!AZ20/GAMSsternCa!AZ20,"")</f>
        <v/>
      </c>
      <c r="BB20" s="128" t="str">
        <f aca="false">IFERROR(sterncalib!BA20/GAMSsternCa!BA20,"")</f>
        <v/>
      </c>
      <c r="BC20" s="128" t="str">
        <f aca="false">IFERROR(sterncalib!BB20/GAMSsternCa!BB20,"")</f>
        <v/>
      </c>
      <c r="BD20" s="128" t="str">
        <f aca="false">IFERROR(sterncalib!BC20/GAMSsternCa!BC20,"")</f>
        <v/>
      </c>
      <c r="BE20" s="128" t="str">
        <f aca="false">IFERROR(sterncalib!BD20/GAMSsternCa!BD20,"")</f>
        <v/>
      </c>
      <c r="BF20" s="128" t="str">
        <f aca="false">IFERROR(sterncalib!BE20/GAMSsternCa!BE20,"")</f>
        <v/>
      </c>
      <c r="BG20" s="128" t="str">
        <f aca="false">IFERROR(sterncalib!BF20/GAMSsternCa!BF20,"")</f>
        <v/>
      </c>
      <c r="BH20" s="128" t="str">
        <f aca="false">IFERROR(sterncalib!BG20/GAMSsternCa!BG20,"")</f>
        <v/>
      </c>
      <c r="BI20" s="128" t="str">
        <f aca="false">IFERROR(sterncalib!BH20/GAMSsternCa!BH20,"")</f>
        <v/>
      </c>
      <c r="BJ20" s="128" t="str">
        <f aca="false">IFERROR(sterncalib!BI20/GAMSsternCa!BI20,"")</f>
        <v/>
      </c>
    </row>
    <row r="21" customFormat="false" ht="12.75" hidden="false" customHeight="false" outlineLevel="0" collapsed="false">
      <c r="A21" s="0" t="str">
        <f aca="false">sterncalib!A21</f>
        <v>Total factor productivity</v>
      </c>
      <c r="B21" s="0" t="str">
        <f aca="false">GAMSbase!A21</f>
        <v>Total Factor Productivity</v>
      </c>
      <c r="C21" s="128" t="n">
        <f aca="false">IFERROR(sterncalib!B21/GAMSsternCa!B21,"")</f>
        <v>1</v>
      </c>
      <c r="D21" s="128" t="n">
        <f aca="false">IFERROR(sterncalib!C21/GAMSsternCa!C21,"")</f>
        <v>0.99999999999729</v>
      </c>
      <c r="E21" s="128" t="n">
        <f aca="false">IFERROR(sterncalib!D21/GAMSsternCa!D21,"")</f>
        <v>1.00000000000341</v>
      </c>
      <c r="F21" s="128" t="n">
        <f aca="false">IFERROR(sterncalib!E21/GAMSsternCa!E21,"")</f>
        <v>1.00000000000755</v>
      </c>
      <c r="G21" s="128" t="n">
        <f aca="false">IFERROR(sterncalib!F21/GAMSsternCa!F21,"")</f>
        <v>1.00000000000577</v>
      </c>
      <c r="H21" s="128" t="n">
        <f aca="false">IFERROR(sterncalib!G21/GAMSsternCa!G21,"")</f>
        <v>0.999999999997193</v>
      </c>
      <c r="I21" s="128" t="n">
        <f aca="false">IFERROR(sterncalib!H21/GAMSsternCa!H21,"")</f>
        <v>0.999999999997647</v>
      </c>
      <c r="J21" s="128" t="n">
        <f aca="false">IFERROR(sterncalib!I21/GAMSsternCa!I21,"")</f>
        <v>1.0000000000047</v>
      </c>
      <c r="K21" s="128" t="n">
        <f aca="false">IFERROR(sterncalib!J21/GAMSsternCa!J21,"")</f>
        <v>1.00000000000544</v>
      </c>
      <c r="L21" s="128" t="n">
        <f aca="false">IFERROR(sterncalib!K21/GAMSsternCa!K21,"")</f>
        <v>1.00000000000499</v>
      </c>
      <c r="M21" s="128" t="n">
        <f aca="false">IFERROR(sterncalib!L21/GAMSsternCa!L21,"")</f>
        <v>0.999999999993883</v>
      </c>
      <c r="N21" s="128" t="n">
        <f aca="false">IFERROR(sterncalib!M21/GAMSsternCa!M21,"")</f>
        <v>1.00000000000593</v>
      </c>
      <c r="O21" s="128" t="n">
        <f aca="false">IFERROR(sterncalib!N21/GAMSsternCa!N21,"")</f>
        <v>1.00000000000194</v>
      </c>
      <c r="P21" s="128" t="n">
        <f aca="false">IFERROR(sterncalib!O21/GAMSsternCa!O21,"")</f>
        <v>0.999999999996614</v>
      </c>
      <c r="Q21" s="128" t="n">
        <f aca="false">IFERROR(sterncalib!P21/GAMSsternCa!P21,"")</f>
        <v>0.999999999999853</v>
      </c>
      <c r="R21" s="128" t="n">
        <f aca="false">IFERROR(sterncalib!Q21/GAMSsternCa!Q21,"")</f>
        <v>1.00000000000005</v>
      </c>
      <c r="S21" s="128" t="n">
        <f aca="false">IFERROR(sterncalib!R21/GAMSsternCa!R21,"")</f>
        <v>0.999999999996313</v>
      </c>
      <c r="T21" s="128" t="n">
        <f aca="false">IFERROR(sterncalib!S21/GAMSsternCa!S21,"")</f>
        <v>1.00000000000185</v>
      </c>
      <c r="U21" s="128" t="n">
        <f aca="false">IFERROR(sterncalib!T21/GAMSsternCa!T21,"")</f>
        <v>0.999999999999115</v>
      </c>
      <c r="V21" s="128" t="n">
        <f aca="false">IFERROR(sterncalib!U21/GAMSsternCa!U21,"")</f>
        <v>1.00000000000266</v>
      </c>
      <c r="W21" s="128" t="n">
        <f aca="false">IFERROR(sterncalib!V21/GAMSsternCa!V21,"")</f>
        <v>0.999999999997764</v>
      </c>
      <c r="X21" s="128" t="n">
        <f aca="false">IFERROR(sterncalib!W21/GAMSsternCa!W21,"")</f>
        <v>0.99999999999752</v>
      </c>
      <c r="Y21" s="128" t="n">
        <f aca="false">IFERROR(sterncalib!X21/GAMSsternCa!X21,"")</f>
        <v>0.99999999999838</v>
      </c>
      <c r="Z21" s="128" t="n">
        <f aca="false">IFERROR(sterncalib!Y21/GAMSsternCa!Y21,"")</f>
        <v>1.00000000000206</v>
      </c>
      <c r="AA21" s="128" t="n">
        <f aca="false">IFERROR(sterncalib!Z21/GAMSsternCa!Z21,"")</f>
        <v>0.999999999997822</v>
      </c>
      <c r="AB21" s="128" t="n">
        <f aca="false">IFERROR(sterncalib!AA21/GAMSsternCa!AA21,"")</f>
        <v>1.00000000000081</v>
      </c>
      <c r="AC21" s="128" t="n">
        <f aca="false">IFERROR(sterncalib!AB21/GAMSsternCa!AB21,"")</f>
        <v>0.999999999999582</v>
      </c>
      <c r="AD21" s="128" t="n">
        <f aca="false">IFERROR(sterncalib!AC21/GAMSsternCa!AC21,"")</f>
        <v>0.999999999997289</v>
      </c>
      <c r="AE21" s="128" t="n">
        <f aca="false">IFERROR(sterncalib!AD21/GAMSsternCa!AD21,"")</f>
        <v>1.00000000000204</v>
      </c>
      <c r="AF21" s="128" t="n">
        <f aca="false">IFERROR(sterncalib!AE21/GAMSsternCa!AE21,"")</f>
        <v>1.00000000000067</v>
      </c>
      <c r="AG21" s="128" t="n">
        <f aca="false">IFERROR(sterncalib!AF21/GAMSsternCa!AF21,"")</f>
        <v>0.999999999997483</v>
      </c>
      <c r="AH21" s="128" t="n">
        <f aca="false">IFERROR(sterncalib!AG21/GAMSsternCa!AG21,"")</f>
        <v>1.00000000000236</v>
      </c>
      <c r="AI21" s="128" t="n">
        <f aca="false">IFERROR(sterncalib!AH21/GAMSsternCa!AH21,"")</f>
        <v>0.999999999997674</v>
      </c>
      <c r="AJ21" s="128" t="n">
        <f aca="false">IFERROR(sterncalib!AI21/GAMSsternCa!AI21,"")</f>
        <v>0.999999999999034</v>
      </c>
      <c r="AK21" s="128" t="n">
        <f aca="false">IFERROR(sterncalib!AJ21/GAMSsternCa!AJ21,"")</f>
        <v>1.0000000000001</v>
      </c>
      <c r="AL21" s="128" t="n">
        <f aca="false">IFERROR(sterncalib!AK21/GAMSsternCa!AK21,"")</f>
        <v>1.00000000000131</v>
      </c>
      <c r="AM21" s="128" t="n">
        <f aca="false">IFERROR(sterncalib!AL21/GAMSsternCa!AL21,"")</f>
        <v>0.999999999998701</v>
      </c>
      <c r="AN21" s="128" t="n">
        <f aca="false">IFERROR(sterncalib!AM21/GAMSsternCa!AM21,"")</f>
        <v>1.00000000000056</v>
      </c>
      <c r="AO21" s="128" t="n">
        <f aca="false">IFERROR(sterncalib!AN21/GAMSsternCa!AN21,"")</f>
        <v>1.00000000000141</v>
      </c>
      <c r="AP21" s="128" t="n">
        <f aca="false">IFERROR(sterncalib!AO21/GAMSsternCa!AO21,"")</f>
        <v>1.00000000000087</v>
      </c>
      <c r="AQ21" s="128" t="n">
        <f aca="false">IFERROR(sterncalib!AP21/GAMSsternCa!AP21,"")</f>
        <v>1.00000000000003</v>
      </c>
      <c r="AR21" s="128" t="n">
        <f aca="false">IFERROR(sterncalib!AQ21/GAMSsternCa!AQ21,"")</f>
        <v>1.0000000000017</v>
      </c>
      <c r="AS21" s="128" t="n">
        <f aca="false">IFERROR(sterncalib!AR21/GAMSsternCa!AR21,"")</f>
        <v>1.00000000000102</v>
      </c>
      <c r="AT21" s="128" t="n">
        <f aca="false">IFERROR(sterncalib!AS21/GAMSsternCa!AS21,"")</f>
        <v>0.999999999998378</v>
      </c>
      <c r="AU21" s="128" t="n">
        <f aca="false">IFERROR(sterncalib!AT21/GAMSsternCa!AT21,"")</f>
        <v>1.00000000000109</v>
      </c>
      <c r="AV21" s="128" t="n">
        <f aca="false">IFERROR(sterncalib!AU21/GAMSsternCa!AU21,"")</f>
        <v>0.999999999998696</v>
      </c>
      <c r="AW21" s="128" t="n">
        <f aca="false">IFERROR(sterncalib!AV21/GAMSsternCa!AV21,"")</f>
        <v>1.00000000000022</v>
      </c>
      <c r="AX21" s="128" t="n">
        <f aca="false">IFERROR(sterncalib!AW21/GAMSsternCa!AW21,"")</f>
        <v>1.00000000000112</v>
      </c>
      <c r="AY21" s="128" t="n">
        <f aca="false">IFERROR(sterncalib!AX21/GAMSsternCa!AX21,"")</f>
        <v>0.999999999999151</v>
      </c>
      <c r="AZ21" s="128" t="n">
        <f aca="false">IFERROR(sterncalib!AY21/GAMSsternCa!AY21,"")</f>
        <v>1.00000000000059</v>
      </c>
      <c r="BA21" s="128" t="n">
        <f aca="false">IFERROR(sterncalib!AZ21/GAMSsternCa!AZ21,"")</f>
        <v>0.999999999999846</v>
      </c>
      <c r="BB21" s="128" t="n">
        <f aca="false">IFERROR(sterncalib!BA21/GAMSsternCa!BA21,"")</f>
        <v>0.999999999999078</v>
      </c>
      <c r="BC21" s="128" t="n">
        <f aca="false">IFERROR(sterncalib!BB21/GAMSsternCa!BB21,"")</f>
        <v>0.999999999998499</v>
      </c>
      <c r="BD21" s="128" t="n">
        <f aca="false">IFERROR(sterncalib!BC21/GAMSsternCa!BC21,"")</f>
        <v>0.999999999999</v>
      </c>
      <c r="BE21" s="128" t="n">
        <f aca="false">IFERROR(sterncalib!BD21/GAMSsternCa!BD21,"")</f>
        <v>1.00000000000023</v>
      </c>
      <c r="BF21" s="128" t="n">
        <f aca="false">IFERROR(sterncalib!BE21/GAMSsternCa!BE21,"")</f>
        <v>0.999999999999516</v>
      </c>
      <c r="BG21" s="128" t="n">
        <f aca="false">IFERROR(sterncalib!BF21/GAMSsternCa!BF21,"")</f>
        <v>0.999999999998748</v>
      </c>
      <c r="BH21" s="128" t="n">
        <f aca="false">IFERROR(sterncalib!BG21/GAMSsternCa!BG21,"")</f>
        <v>1.00000000000036</v>
      </c>
      <c r="BI21" s="128" t="n">
        <f aca="false">IFERROR(sterncalib!BH21/GAMSsternCa!BH21,"")</f>
        <v>1.0000000000001</v>
      </c>
      <c r="BJ21" s="128" t="n">
        <f aca="false">IFERROR(sterncalib!BI21/GAMSsternCa!BI21,"")</f>
        <v>0.999999999999915</v>
      </c>
    </row>
    <row r="22" customFormat="false" ht="12.75" hidden="false" customHeight="false" outlineLevel="0" collapsed="false">
      <c r="A22" s="0" t="str">
        <f aca="false">sterncalib!A22</f>
        <v>     Initial level of total factor productivity</v>
      </c>
      <c r="B22" s="0" t="str">
        <f aca="false">GAMSbase!A22</f>
        <v>Initial Total Factor Productivity</v>
      </c>
      <c r="C22" s="128" t="n">
        <f aca="false">IFERROR(sterncalib!B22/GAMSsternCa!B22,"")</f>
        <v>1</v>
      </c>
      <c r="D22" s="128" t="str">
        <f aca="false">IFERROR(sterncalib!C22/GAMSsternCa!C22,"")</f>
        <v/>
      </c>
      <c r="E22" s="128" t="str">
        <f aca="false">IFERROR(sterncalib!D22/GAMSsternCa!D22,"")</f>
        <v/>
      </c>
      <c r="F22" s="128" t="str">
        <f aca="false">IFERROR(sterncalib!E22/GAMSsternCa!E22,"")</f>
        <v/>
      </c>
      <c r="G22" s="128" t="str">
        <f aca="false">IFERROR(sterncalib!F22/GAMSsternCa!F22,"")</f>
        <v/>
      </c>
      <c r="H22" s="128" t="str">
        <f aca="false">IFERROR(sterncalib!G22/GAMSsternCa!G22,"")</f>
        <v/>
      </c>
      <c r="I22" s="128" t="str">
        <f aca="false">IFERROR(sterncalib!H22/GAMSsternCa!H22,"")</f>
        <v/>
      </c>
      <c r="J22" s="128" t="str">
        <f aca="false">IFERROR(sterncalib!I22/GAMSsternCa!I22,"")</f>
        <v/>
      </c>
      <c r="K22" s="128" t="str">
        <f aca="false">IFERROR(sterncalib!J22/GAMSsternCa!J22,"")</f>
        <v/>
      </c>
      <c r="L22" s="128" t="str">
        <f aca="false">IFERROR(sterncalib!K22/GAMSsternCa!K22,"")</f>
        <v/>
      </c>
      <c r="M22" s="128" t="str">
        <f aca="false">IFERROR(sterncalib!L22/GAMSsternCa!L22,"")</f>
        <v/>
      </c>
      <c r="N22" s="128" t="str">
        <f aca="false">IFERROR(sterncalib!M22/GAMSsternCa!M22,"")</f>
        <v/>
      </c>
      <c r="O22" s="128" t="str">
        <f aca="false">IFERROR(sterncalib!N22/GAMSsternCa!N22,"")</f>
        <v/>
      </c>
      <c r="P22" s="128" t="str">
        <f aca="false">IFERROR(sterncalib!O22/GAMSsternCa!O22,"")</f>
        <v/>
      </c>
      <c r="Q22" s="128" t="str">
        <f aca="false">IFERROR(sterncalib!P22/GAMSsternCa!P22,"")</f>
        <v/>
      </c>
      <c r="R22" s="128" t="str">
        <f aca="false">IFERROR(sterncalib!Q22/GAMSsternCa!Q22,"")</f>
        <v/>
      </c>
      <c r="S22" s="128" t="str">
        <f aca="false">IFERROR(sterncalib!R22/GAMSsternCa!R22,"")</f>
        <v/>
      </c>
      <c r="T22" s="128" t="str">
        <f aca="false">IFERROR(sterncalib!S22/GAMSsternCa!S22,"")</f>
        <v/>
      </c>
      <c r="U22" s="128" t="str">
        <f aca="false">IFERROR(sterncalib!T22/GAMSsternCa!T22,"")</f>
        <v/>
      </c>
      <c r="V22" s="128" t="str">
        <f aca="false">IFERROR(sterncalib!U22/GAMSsternCa!U22,"")</f>
        <v/>
      </c>
      <c r="W22" s="128" t="str">
        <f aca="false">IFERROR(sterncalib!V22/GAMSsternCa!V22,"")</f>
        <v/>
      </c>
      <c r="X22" s="128" t="str">
        <f aca="false">IFERROR(sterncalib!W22/GAMSsternCa!W22,"")</f>
        <v/>
      </c>
      <c r="Y22" s="128" t="str">
        <f aca="false">IFERROR(sterncalib!X22/GAMSsternCa!X22,"")</f>
        <v/>
      </c>
      <c r="Z22" s="128" t="str">
        <f aca="false">IFERROR(sterncalib!Y22/GAMSsternCa!Y22,"")</f>
        <v/>
      </c>
      <c r="AA22" s="128" t="str">
        <f aca="false">IFERROR(sterncalib!Z22/GAMSsternCa!Z22,"")</f>
        <v/>
      </c>
      <c r="AB22" s="128" t="str">
        <f aca="false">IFERROR(sterncalib!AA22/GAMSsternCa!AA22,"")</f>
        <v/>
      </c>
      <c r="AC22" s="128" t="str">
        <f aca="false">IFERROR(sterncalib!AB22/GAMSsternCa!AB22,"")</f>
        <v/>
      </c>
      <c r="AD22" s="128" t="str">
        <f aca="false">IFERROR(sterncalib!AC22/GAMSsternCa!AC22,"")</f>
        <v/>
      </c>
      <c r="AE22" s="128" t="str">
        <f aca="false">IFERROR(sterncalib!AD22/GAMSsternCa!AD22,"")</f>
        <v/>
      </c>
      <c r="AF22" s="128" t="str">
        <f aca="false">IFERROR(sterncalib!AE22/GAMSsternCa!AE22,"")</f>
        <v/>
      </c>
      <c r="AG22" s="128" t="str">
        <f aca="false">IFERROR(sterncalib!AF22/GAMSsternCa!AF22,"")</f>
        <v/>
      </c>
      <c r="AH22" s="128" t="str">
        <f aca="false">IFERROR(sterncalib!AG22/GAMSsternCa!AG22,"")</f>
        <v/>
      </c>
      <c r="AI22" s="128" t="str">
        <f aca="false">IFERROR(sterncalib!AH22/GAMSsternCa!AH22,"")</f>
        <v/>
      </c>
      <c r="AJ22" s="128" t="str">
        <f aca="false">IFERROR(sterncalib!AI22/GAMSsternCa!AI22,"")</f>
        <v/>
      </c>
      <c r="AK22" s="128" t="str">
        <f aca="false">IFERROR(sterncalib!AJ22/GAMSsternCa!AJ22,"")</f>
        <v/>
      </c>
      <c r="AL22" s="128" t="str">
        <f aca="false">IFERROR(sterncalib!AK22/GAMSsternCa!AK22,"")</f>
        <v/>
      </c>
      <c r="AM22" s="128" t="str">
        <f aca="false">IFERROR(sterncalib!AL22/GAMSsternCa!AL22,"")</f>
        <v/>
      </c>
      <c r="AN22" s="128" t="str">
        <f aca="false">IFERROR(sterncalib!AM22/GAMSsternCa!AM22,"")</f>
        <v/>
      </c>
      <c r="AO22" s="128" t="str">
        <f aca="false">IFERROR(sterncalib!AN22/GAMSsternCa!AN22,"")</f>
        <v/>
      </c>
      <c r="AP22" s="128" t="str">
        <f aca="false">IFERROR(sterncalib!AO22/GAMSsternCa!AO22,"")</f>
        <v/>
      </c>
      <c r="AQ22" s="128" t="str">
        <f aca="false">IFERROR(sterncalib!AP22/GAMSsternCa!AP22,"")</f>
        <v/>
      </c>
      <c r="AR22" s="128" t="str">
        <f aca="false">IFERROR(sterncalib!AQ22/GAMSsternCa!AQ22,"")</f>
        <v/>
      </c>
      <c r="AS22" s="128" t="str">
        <f aca="false">IFERROR(sterncalib!AR22/GAMSsternCa!AR22,"")</f>
        <v/>
      </c>
      <c r="AT22" s="128" t="str">
        <f aca="false">IFERROR(sterncalib!AS22/GAMSsternCa!AS22,"")</f>
        <v/>
      </c>
      <c r="AU22" s="128" t="str">
        <f aca="false">IFERROR(sterncalib!AT22/GAMSsternCa!AT22,"")</f>
        <v/>
      </c>
      <c r="AV22" s="128" t="str">
        <f aca="false">IFERROR(sterncalib!AU22/GAMSsternCa!AU22,"")</f>
        <v/>
      </c>
      <c r="AW22" s="128" t="str">
        <f aca="false">IFERROR(sterncalib!AV22/GAMSsternCa!AV22,"")</f>
        <v/>
      </c>
      <c r="AX22" s="128" t="str">
        <f aca="false">IFERROR(sterncalib!AW22/GAMSsternCa!AW22,"")</f>
        <v/>
      </c>
      <c r="AY22" s="128" t="str">
        <f aca="false">IFERROR(sterncalib!AX22/GAMSsternCa!AX22,"")</f>
        <v/>
      </c>
      <c r="AZ22" s="128" t="str">
        <f aca="false">IFERROR(sterncalib!AY22/GAMSsternCa!AY22,"")</f>
        <v/>
      </c>
      <c r="BA22" s="128" t="str">
        <f aca="false">IFERROR(sterncalib!AZ22/GAMSsternCa!AZ22,"")</f>
        <v/>
      </c>
      <c r="BB22" s="128" t="str">
        <f aca="false">IFERROR(sterncalib!BA22/GAMSsternCa!BA22,"")</f>
        <v/>
      </c>
      <c r="BC22" s="128" t="str">
        <f aca="false">IFERROR(sterncalib!BB22/GAMSsternCa!BB22,"")</f>
        <v/>
      </c>
      <c r="BD22" s="128" t="str">
        <f aca="false">IFERROR(sterncalib!BC22/GAMSsternCa!BC22,"")</f>
        <v/>
      </c>
      <c r="BE22" s="128" t="str">
        <f aca="false">IFERROR(sterncalib!BD22/GAMSsternCa!BD22,"")</f>
        <v/>
      </c>
      <c r="BF22" s="128" t="str">
        <f aca="false">IFERROR(sterncalib!BE22/GAMSsternCa!BE22,"")</f>
        <v/>
      </c>
      <c r="BG22" s="128" t="str">
        <f aca="false">IFERROR(sterncalib!BF22/GAMSsternCa!BF22,"")</f>
        <v/>
      </c>
      <c r="BH22" s="128" t="str">
        <f aca="false">IFERROR(sterncalib!BG22/GAMSsternCa!BG22,"")</f>
        <v/>
      </c>
      <c r="BI22" s="128" t="str">
        <f aca="false">IFERROR(sterncalib!BH22/GAMSsternCa!BH22,"")</f>
        <v/>
      </c>
      <c r="BJ22" s="128" t="str">
        <f aca="false">IFERROR(sterncalib!BI22/GAMSsternCa!BI22,"")</f>
        <v/>
      </c>
    </row>
    <row r="23" customFormat="false" ht="12.75" hidden="false" customHeight="false" outlineLevel="0" collapsed="false">
      <c r="A23" s="0" t="str">
        <f aca="false">sterncalib!A23</f>
        <v>     Rate of growth of productivity (per 5 year, log)</v>
      </c>
      <c r="B23" s="0" t="str">
        <f aca="false">GAMSbase!A23</f>
        <v>Rate of Growth of Productivity</v>
      </c>
      <c r="C23" s="128" t="n">
        <f aca="false">IFERROR(sterncalib!B23/GAMSsternCa!B23,"")</f>
        <v>1</v>
      </c>
      <c r="D23" s="128" t="n">
        <f aca="false">IFERROR(sterncalib!C23/GAMSsternCa!C23,"")</f>
        <v>0.999999999352146</v>
      </c>
      <c r="E23" s="128" t="n">
        <f aca="false">IFERROR(sterncalib!D23/GAMSsternCa!D23,"")</f>
        <v>0.999999999370366</v>
      </c>
      <c r="F23" s="128" t="n">
        <f aca="false">IFERROR(sterncalib!E23/GAMSsternCa!E23,"")</f>
        <v>1.00000000050453</v>
      </c>
      <c r="G23" s="128" t="n">
        <f aca="false">IFERROR(sterncalib!F23/GAMSsternCa!F23,"")</f>
        <v>1.00000000000935</v>
      </c>
      <c r="H23" s="128" t="n">
        <f aca="false">IFERROR(sterncalib!G23/GAMSsternCa!G23,"")</f>
        <v>1.00000000055267</v>
      </c>
      <c r="I23" s="128" t="n">
        <f aca="false">IFERROR(sterncalib!H23/GAMSsternCa!H23,"")</f>
        <v>1.00000000002259</v>
      </c>
      <c r="J23" s="128" t="n">
        <f aca="false">IFERROR(sterncalib!I23/GAMSsternCa!I23,"")</f>
        <v>1.00000000049417</v>
      </c>
      <c r="K23" s="128" t="n">
        <f aca="false">IFERROR(sterncalib!J23/GAMSsternCa!J23,"")</f>
        <v>1.00000000039035</v>
      </c>
      <c r="L23" s="128" t="n">
        <f aca="false">IFERROR(sterncalib!K23/GAMSsternCa!K23,"")</f>
        <v>0.99999999921421</v>
      </c>
      <c r="M23" s="128" t="n">
        <f aca="false">IFERROR(sterncalib!L23/GAMSsternCa!L23,"")</f>
        <v>1.00000000057849</v>
      </c>
      <c r="N23" s="128" t="n">
        <f aca="false">IFERROR(sterncalib!M23/GAMSsternCa!M23,"")</f>
        <v>1.00000000072405</v>
      </c>
      <c r="O23" s="128" t="n">
        <f aca="false">IFERROR(sterncalib!N23/GAMSsternCa!N23,"")</f>
        <v>0.999999999267214</v>
      </c>
      <c r="P23" s="128" t="n">
        <f aca="false">IFERROR(sterncalib!O23/GAMSsternCa!O23,"")</f>
        <v>0.999999999726198</v>
      </c>
      <c r="Q23" s="128" t="n">
        <f aca="false">IFERROR(sterncalib!P23/GAMSsternCa!P23,"")</f>
        <v>0.999999999333217</v>
      </c>
      <c r="R23" s="128" t="n">
        <f aca="false">IFERROR(sterncalib!Q23/GAMSsternCa!Q23,"")</f>
        <v>0.999999999565639</v>
      </c>
      <c r="S23" s="128" t="n">
        <f aca="false">IFERROR(sterncalib!R23/GAMSsternCa!R23,"")</f>
        <v>0.999999999032097</v>
      </c>
      <c r="T23" s="128" t="n">
        <f aca="false">IFERROR(sterncalib!S23/GAMSsternCa!S23,"")</f>
        <v>1.00000000055163</v>
      </c>
      <c r="U23" s="128" t="n">
        <f aca="false">IFERROR(sterncalib!T23/GAMSsternCa!T23,"")</f>
        <v>1.00000000081554</v>
      </c>
      <c r="V23" s="128" t="n">
        <f aca="false">IFERROR(sterncalib!U23/GAMSsternCa!U23,"")</f>
        <v>0.999999999043422</v>
      </c>
      <c r="W23" s="128" t="n">
        <f aca="false">IFERROR(sterncalib!V23/GAMSsternCa!V23,"")</f>
        <v>0.999999998879699</v>
      </c>
      <c r="X23" s="128" t="n">
        <f aca="false">IFERROR(sterncalib!W23/GAMSsternCa!W23,"")</f>
        <v>0.999999999513839</v>
      </c>
      <c r="Y23" s="128" t="n">
        <f aca="false">IFERROR(sterncalib!X23/GAMSsternCa!X23,"")</f>
        <v>1.00000000060846</v>
      </c>
      <c r="Z23" s="128" t="n">
        <f aca="false">IFERROR(sterncalib!Y23/GAMSsternCa!Y23,"")</f>
        <v>0.999999998895088</v>
      </c>
      <c r="AA23" s="128" t="n">
        <f aca="false">IFERROR(sterncalib!Z23/GAMSsternCa!Z23,"")</f>
        <v>1.0000000005419</v>
      </c>
      <c r="AB23" s="128" t="n">
        <f aca="false">IFERROR(sterncalib!AA23/GAMSsternCa!AA23,"")</f>
        <v>0.999999999103361</v>
      </c>
      <c r="AC23" s="128" t="n">
        <f aca="false">IFERROR(sterncalib!AB23/GAMSsternCa!AB23,"")</f>
        <v>0.999999999809816</v>
      </c>
      <c r="AD23" s="128" t="n">
        <f aca="false">IFERROR(sterncalib!AC23/GAMSsternCa!AC23,"")</f>
        <v>1.00000000089951</v>
      </c>
      <c r="AE23" s="128" t="n">
        <f aca="false">IFERROR(sterncalib!AD23/GAMSsternCa!AD23,"")</f>
        <v>0.999999998560255</v>
      </c>
      <c r="AF23" s="128" t="n">
        <f aca="false">IFERROR(sterncalib!AE23/GAMSsternCa!AE23,"")</f>
        <v>0.999999999714884</v>
      </c>
      <c r="AG23" s="128" t="n">
        <f aca="false">IFERROR(sterncalib!AF23/GAMSsternCa!AF23,"")</f>
        <v>1.00000000060735</v>
      </c>
      <c r="AH23" s="128" t="n">
        <f aca="false">IFERROR(sterncalib!AG23/GAMSsternCa!AG23,"")</f>
        <v>1.000000000621</v>
      </c>
      <c r="AI23" s="128" t="n">
        <f aca="false">IFERROR(sterncalib!AH23/GAMSsternCa!AH23,"")</f>
        <v>0.999999999736644</v>
      </c>
      <c r="AJ23" s="128" t="n">
        <f aca="false">IFERROR(sterncalib!AI23/GAMSsternCa!AI23,"")</f>
        <v>0.999999999684601</v>
      </c>
      <c r="AK23" s="128" t="n">
        <f aca="false">IFERROR(sterncalib!AJ23/GAMSsternCa!AJ23,"")</f>
        <v>0.999999999075831</v>
      </c>
      <c r="AL23" s="128" t="n">
        <f aca="false">IFERROR(sterncalib!AK23/GAMSsternCa!AK23,"")</f>
        <v>0.999999999268632</v>
      </c>
      <c r="AM23" s="128" t="n">
        <f aca="false">IFERROR(sterncalib!AL23/GAMSsternCa!AL23,"")</f>
        <v>1.00000000096728</v>
      </c>
      <c r="AN23" s="128" t="n">
        <f aca="false">IFERROR(sterncalib!AM23/GAMSsternCa!AM23,"")</f>
        <v>1.00000000095793</v>
      </c>
      <c r="AO23" s="128" t="n">
        <f aca="false">IFERROR(sterncalib!AN23/GAMSsternCa!AN23,"")</f>
        <v>1.00000000092964</v>
      </c>
      <c r="AP23" s="128" t="n">
        <f aca="false">IFERROR(sterncalib!AO23/GAMSsternCa!AO23,"")</f>
        <v>0.999999998367523</v>
      </c>
      <c r="AQ23" s="128" t="n">
        <f aca="false">IFERROR(sterncalib!AP23/GAMSsternCa!AP23,"")</f>
        <v>1.00000000172579</v>
      </c>
      <c r="AR23" s="128" t="n">
        <f aca="false">IFERROR(sterncalib!AQ23/GAMSsternCa!AQ23,"")</f>
        <v>1.00000000159316</v>
      </c>
      <c r="AS23" s="128" t="n">
        <f aca="false">IFERROR(sterncalib!AR23/GAMSsternCa!AR23,"")</f>
        <v>0.999999999709124</v>
      </c>
      <c r="AT23" s="128" t="n">
        <f aca="false">IFERROR(sterncalib!AS23/GAMSsternCa!AS23,"")</f>
        <v>0.999999998348712</v>
      </c>
      <c r="AU23" s="128" t="n">
        <f aca="false">IFERROR(sterncalib!AT23/GAMSsternCa!AT23,"")</f>
        <v>0.99999999788199</v>
      </c>
      <c r="AV23" s="128" t="n">
        <f aca="false">IFERROR(sterncalib!AU23/GAMSsternCa!AU23,"")</f>
        <v>0.999999999561788</v>
      </c>
      <c r="AW23" s="128" t="n">
        <f aca="false">IFERROR(sterncalib!AV23/GAMSsternCa!AV23,"")</f>
        <v>0.999999999583429</v>
      </c>
      <c r="AX23" s="128" t="n">
        <f aca="false">IFERROR(sterncalib!AW23/GAMSsternCa!AW23,"")</f>
        <v>0.999999998399028</v>
      </c>
      <c r="AY23" s="128" t="n">
        <f aca="false">IFERROR(sterncalib!AX23/GAMSsternCa!AX23,"")</f>
        <v>1.00000000191735</v>
      </c>
      <c r="AZ23" s="128" t="n">
        <f aca="false">IFERROR(sterncalib!AY23/GAMSsternCa!AY23,"")</f>
        <v>1.00000000163791</v>
      </c>
      <c r="BA23" s="128" t="n">
        <f aca="false">IFERROR(sterncalib!AZ23/GAMSsternCa!AZ23,"")</f>
        <v>0.999999997261402</v>
      </c>
      <c r="BB23" s="128" t="n">
        <f aca="false">IFERROR(sterncalib!BA23/GAMSsternCa!BA23,"")</f>
        <v>1.00000000105017</v>
      </c>
      <c r="BC23" s="128" t="n">
        <f aca="false">IFERROR(sterncalib!BB23/GAMSsternCa!BB23,"")</f>
        <v>1.00000000149755</v>
      </c>
      <c r="BD23" s="128" t="n">
        <f aca="false">IFERROR(sterncalib!BC23/GAMSsternCa!BC23,"")</f>
        <v>1.00000000167614</v>
      </c>
      <c r="BE23" s="128" t="n">
        <f aca="false">IFERROR(sterncalib!BD23/GAMSsternCa!BD23,"")</f>
        <v>1.00000000176574</v>
      </c>
      <c r="BF23" s="128" t="n">
        <f aca="false">IFERROR(sterncalib!BE23/GAMSsternCa!BE23,"")</f>
        <v>0.999999998750297</v>
      </c>
      <c r="BG23" s="128" t="n">
        <f aca="false">IFERROR(sterncalib!BF23/GAMSsternCa!BF23,"")</f>
        <v>1.00000000048313</v>
      </c>
      <c r="BH23" s="128" t="n">
        <f aca="false">IFERROR(sterncalib!BG23/GAMSsternCa!BG23,"")</f>
        <v>1.00000000117247</v>
      </c>
      <c r="BI23" s="128" t="n">
        <f aca="false">IFERROR(sterncalib!BH23/GAMSsternCa!BH23,"")</f>
        <v>1.00000000351524</v>
      </c>
      <c r="BJ23" s="128" t="n">
        <f aca="false">IFERROR(sterncalib!BI23/GAMSsternCa!BI23,"")</f>
        <v>1.00000000127876</v>
      </c>
    </row>
    <row r="24" customFormat="false" ht="12.75" hidden="false" customHeight="false" outlineLevel="0" collapsed="false">
      <c r="A24" s="0" t="str">
        <f aca="false">sterncalib!A24</f>
        <v>DAMAGE FUNCTION</v>
      </c>
      <c r="B24" s="0" t="str">
        <f aca="false">GAMSbase!A24</f>
        <v>* DAMAGE FUNCTION</v>
      </c>
      <c r="C24" s="128" t="str">
        <f aca="false">IFERROR(sterncalib!B24/GAMSsternCa!B24,"")</f>
        <v/>
      </c>
      <c r="D24" s="128" t="str">
        <f aca="false">IFERROR(sterncalib!C24/GAMSsternCa!C24,"")</f>
        <v/>
      </c>
      <c r="E24" s="128" t="str">
        <f aca="false">IFERROR(sterncalib!D24/GAMSsternCa!D24,"")</f>
        <v/>
      </c>
      <c r="F24" s="128" t="str">
        <f aca="false">IFERROR(sterncalib!E24/GAMSsternCa!E24,"")</f>
        <v/>
      </c>
      <c r="G24" s="128" t="str">
        <f aca="false">IFERROR(sterncalib!F24/GAMSsternCa!F24,"")</f>
        <v/>
      </c>
      <c r="H24" s="128" t="str">
        <f aca="false">IFERROR(sterncalib!G24/GAMSsternCa!G24,"")</f>
        <v/>
      </c>
      <c r="I24" s="128" t="str">
        <f aca="false">IFERROR(sterncalib!H24/GAMSsternCa!H24,"")</f>
        <v/>
      </c>
      <c r="J24" s="128" t="str">
        <f aca="false">IFERROR(sterncalib!I24/GAMSsternCa!I24,"")</f>
        <v/>
      </c>
      <c r="K24" s="128" t="str">
        <f aca="false">IFERROR(sterncalib!J24/GAMSsternCa!J24,"")</f>
        <v/>
      </c>
      <c r="L24" s="128" t="str">
        <f aca="false">IFERROR(sterncalib!K24/GAMSsternCa!K24,"")</f>
        <v/>
      </c>
      <c r="M24" s="128" t="str">
        <f aca="false">IFERROR(sterncalib!L24/GAMSsternCa!L24,"")</f>
        <v/>
      </c>
      <c r="N24" s="128" t="str">
        <f aca="false">IFERROR(sterncalib!M24/GAMSsternCa!M24,"")</f>
        <v/>
      </c>
      <c r="O24" s="128" t="str">
        <f aca="false">IFERROR(sterncalib!N24/GAMSsternCa!N24,"")</f>
        <v/>
      </c>
      <c r="P24" s="128" t="str">
        <f aca="false">IFERROR(sterncalib!O24/GAMSsternCa!O24,"")</f>
        <v/>
      </c>
      <c r="Q24" s="128" t="str">
        <f aca="false">IFERROR(sterncalib!P24/GAMSsternCa!P24,"")</f>
        <v/>
      </c>
      <c r="R24" s="128" t="str">
        <f aca="false">IFERROR(sterncalib!Q24/GAMSsternCa!Q24,"")</f>
        <v/>
      </c>
      <c r="S24" s="128" t="str">
        <f aca="false">IFERROR(sterncalib!R24/GAMSsternCa!R24,"")</f>
        <v/>
      </c>
      <c r="T24" s="128" t="str">
        <f aca="false">IFERROR(sterncalib!S24/GAMSsternCa!S24,"")</f>
        <v/>
      </c>
      <c r="U24" s="128" t="str">
        <f aca="false">IFERROR(sterncalib!T24/GAMSsternCa!T24,"")</f>
        <v/>
      </c>
      <c r="V24" s="128" t="str">
        <f aca="false">IFERROR(sterncalib!U24/GAMSsternCa!U24,"")</f>
        <v/>
      </c>
      <c r="W24" s="128" t="str">
        <f aca="false">IFERROR(sterncalib!V24/GAMSsternCa!V24,"")</f>
        <v/>
      </c>
      <c r="X24" s="128" t="str">
        <f aca="false">IFERROR(sterncalib!W24/GAMSsternCa!W24,"")</f>
        <v/>
      </c>
      <c r="Y24" s="128" t="str">
        <f aca="false">IFERROR(sterncalib!X24/GAMSsternCa!X24,"")</f>
        <v/>
      </c>
      <c r="Z24" s="128" t="str">
        <f aca="false">IFERROR(sterncalib!Y24/GAMSsternCa!Y24,"")</f>
        <v/>
      </c>
      <c r="AA24" s="128" t="str">
        <f aca="false">IFERROR(sterncalib!Z24/GAMSsternCa!Z24,"")</f>
        <v/>
      </c>
      <c r="AB24" s="128" t="str">
        <f aca="false">IFERROR(sterncalib!AA24/GAMSsternCa!AA24,"")</f>
        <v/>
      </c>
      <c r="AC24" s="128" t="str">
        <f aca="false">IFERROR(sterncalib!AB24/GAMSsternCa!AB24,"")</f>
        <v/>
      </c>
      <c r="AD24" s="128" t="str">
        <f aca="false">IFERROR(sterncalib!AC24/GAMSsternCa!AC24,"")</f>
        <v/>
      </c>
      <c r="AE24" s="128" t="str">
        <f aca="false">IFERROR(sterncalib!AD24/GAMSsternCa!AD24,"")</f>
        <v/>
      </c>
      <c r="AF24" s="128" t="str">
        <f aca="false">IFERROR(sterncalib!AE24/GAMSsternCa!AE24,"")</f>
        <v/>
      </c>
      <c r="AG24" s="128" t="str">
        <f aca="false">IFERROR(sterncalib!AF24/GAMSsternCa!AF24,"")</f>
        <v/>
      </c>
      <c r="AH24" s="128" t="str">
        <f aca="false">IFERROR(sterncalib!AG24/GAMSsternCa!AG24,"")</f>
        <v/>
      </c>
      <c r="AI24" s="128" t="str">
        <f aca="false">IFERROR(sterncalib!AH24/GAMSsternCa!AH24,"")</f>
        <v/>
      </c>
      <c r="AJ24" s="128" t="str">
        <f aca="false">IFERROR(sterncalib!AI24/GAMSsternCa!AI24,"")</f>
        <v/>
      </c>
      <c r="AK24" s="128" t="str">
        <f aca="false">IFERROR(sterncalib!AJ24/GAMSsternCa!AJ24,"")</f>
        <v/>
      </c>
      <c r="AL24" s="128" t="str">
        <f aca="false">IFERROR(sterncalib!AK24/GAMSsternCa!AK24,"")</f>
        <v/>
      </c>
      <c r="AM24" s="128" t="str">
        <f aca="false">IFERROR(sterncalib!AL24/GAMSsternCa!AL24,"")</f>
        <v/>
      </c>
      <c r="AN24" s="128" t="str">
        <f aca="false">IFERROR(sterncalib!AM24/GAMSsternCa!AM24,"")</f>
        <v/>
      </c>
      <c r="AO24" s="128" t="str">
        <f aca="false">IFERROR(sterncalib!AN24/GAMSsternCa!AN24,"")</f>
        <v/>
      </c>
      <c r="AP24" s="128" t="str">
        <f aca="false">IFERROR(sterncalib!AO24/GAMSsternCa!AO24,"")</f>
        <v/>
      </c>
      <c r="AQ24" s="128" t="str">
        <f aca="false">IFERROR(sterncalib!AP24/GAMSsternCa!AP24,"")</f>
        <v/>
      </c>
      <c r="AR24" s="128" t="str">
        <f aca="false">IFERROR(sterncalib!AQ24/GAMSsternCa!AQ24,"")</f>
        <v/>
      </c>
      <c r="AS24" s="128" t="str">
        <f aca="false">IFERROR(sterncalib!AR24/GAMSsternCa!AR24,"")</f>
        <v/>
      </c>
      <c r="AT24" s="128" t="str">
        <f aca="false">IFERROR(sterncalib!AS24/GAMSsternCa!AS24,"")</f>
        <v/>
      </c>
      <c r="AU24" s="128" t="str">
        <f aca="false">IFERROR(sterncalib!AT24/GAMSsternCa!AT24,"")</f>
        <v/>
      </c>
      <c r="AV24" s="128" t="str">
        <f aca="false">IFERROR(sterncalib!AU24/GAMSsternCa!AU24,"")</f>
        <v/>
      </c>
      <c r="AW24" s="128" t="str">
        <f aca="false">IFERROR(sterncalib!AV24/GAMSsternCa!AV24,"")</f>
        <v/>
      </c>
      <c r="AX24" s="128" t="str">
        <f aca="false">IFERROR(sterncalib!AW24/GAMSsternCa!AW24,"")</f>
        <v/>
      </c>
      <c r="AY24" s="128" t="str">
        <f aca="false">IFERROR(sterncalib!AX24/GAMSsternCa!AX24,"")</f>
        <v/>
      </c>
      <c r="AZ24" s="128" t="str">
        <f aca="false">IFERROR(sterncalib!AY24/GAMSsternCa!AY24,"")</f>
        <v/>
      </c>
      <c r="BA24" s="128" t="str">
        <f aca="false">IFERROR(sterncalib!AZ24/GAMSsternCa!AZ24,"")</f>
        <v/>
      </c>
      <c r="BB24" s="128" t="str">
        <f aca="false">IFERROR(sterncalib!BA24/GAMSsternCa!BA24,"")</f>
        <v/>
      </c>
      <c r="BC24" s="128" t="str">
        <f aca="false">IFERROR(sterncalib!BB24/GAMSsternCa!BB24,"")</f>
        <v/>
      </c>
      <c r="BD24" s="128" t="str">
        <f aca="false">IFERROR(sterncalib!BC24/GAMSsternCa!BC24,"")</f>
        <v/>
      </c>
      <c r="BE24" s="128" t="str">
        <f aca="false">IFERROR(sterncalib!BD24/GAMSsternCa!BD24,"")</f>
        <v/>
      </c>
      <c r="BF24" s="128" t="str">
        <f aca="false">IFERROR(sterncalib!BE24/GAMSsternCa!BE24,"")</f>
        <v/>
      </c>
      <c r="BG24" s="128" t="str">
        <f aca="false">IFERROR(sterncalib!BF24/GAMSsternCa!BF24,"")</f>
        <v/>
      </c>
      <c r="BH24" s="128" t="str">
        <f aca="false">IFERROR(sterncalib!BG24/GAMSsternCa!BG24,"")</f>
        <v/>
      </c>
      <c r="BI24" s="128" t="str">
        <f aca="false">IFERROR(sterncalib!BH24/GAMSsternCa!BH24,"")</f>
        <v/>
      </c>
      <c r="BJ24" s="128" t="str">
        <f aca="false">IFERROR(sterncalib!BI24/GAMSsternCa!BI24,"")</f>
        <v/>
      </c>
    </row>
    <row r="25" customFormat="false" ht="12.75" hidden="false" customHeight="false" outlineLevel="0" collapsed="false">
      <c r="A25" s="0" t="str">
        <f aca="false">sterncalib!A25</f>
        <v>Damage coefficient on temperature</v>
      </c>
      <c r="B25" s="0" t="str">
        <f aca="false">GAMSbase!A25</f>
        <v>Damage Coefficient on Temperature</v>
      </c>
      <c r="C25" s="128" t="str">
        <f aca="false">IFERROR(sterncalib!B25/GAMSsternCa!B25,"")</f>
        <v/>
      </c>
      <c r="D25" s="128" t="str">
        <f aca="false">IFERROR(sterncalib!C25/GAMSsternCa!C25,"")</f>
        <v/>
      </c>
      <c r="E25" s="128" t="str">
        <f aca="false">IFERROR(sterncalib!D25/GAMSsternCa!D25,"")</f>
        <v/>
      </c>
      <c r="F25" s="128" t="str">
        <f aca="false">IFERROR(sterncalib!E25/GAMSsternCa!E25,"")</f>
        <v/>
      </c>
      <c r="G25" s="128" t="str">
        <f aca="false">IFERROR(sterncalib!F25/GAMSsternCa!F25,"")</f>
        <v/>
      </c>
      <c r="H25" s="128" t="str">
        <f aca="false">IFERROR(sterncalib!G25/GAMSsternCa!G25,"")</f>
        <v/>
      </c>
      <c r="I25" s="128" t="str">
        <f aca="false">IFERROR(sterncalib!H25/GAMSsternCa!H25,"")</f>
        <v/>
      </c>
      <c r="J25" s="128" t="str">
        <f aca="false">IFERROR(sterncalib!I25/GAMSsternCa!I25,"")</f>
        <v/>
      </c>
      <c r="K25" s="128" t="str">
        <f aca="false">IFERROR(sterncalib!J25/GAMSsternCa!J25,"")</f>
        <v/>
      </c>
      <c r="L25" s="128" t="str">
        <f aca="false">IFERROR(sterncalib!K25/GAMSsternCa!K25,"")</f>
        <v/>
      </c>
      <c r="M25" s="128" t="str">
        <f aca="false">IFERROR(sterncalib!L25/GAMSsternCa!L25,"")</f>
        <v/>
      </c>
      <c r="N25" s="128" t="str">
        <f aca="false">IFERROR(sterncalib!M25/GAMSsternCa!M25,"")</f>
        <v/>
      </c>
      <c r="O25" s="128" t="str">
        <f aca="false">IFERROR(sterncalib!N25/GAMSsternCa!N25,"")</f>
        <v/>
      </c>
      <c r="P25" s="128" t="str">
        <f aca="false">IFERROR(sterncalib!O25/GAMSsternCa!O25,"")</f>
        <v/>
      </c>
      <c r="Q25" s="128" t="str">
        <f aca="false">IFERROR(sterncalib!P25/GAMSsternCa!P25,"")</f>
        <v/>
      </c>
      <c r="R25" s="128" t="str">
        <f aca="false">IFERROR(sterncalib!Q25/GAMSsternCa!Q25,"")</f>
        <v/>
      </c>
      <c r="S25" s="128" t="str">
        <f aca="false">IFERROR(sterncalib!R25/GAMSsternCa!R25,"")</f>
        <v/>
      </c>
      <c r="T25" s="128" t="str">
        <f aca="false">IFERROR(sterncalib!S25/GAMSsternCa!S25,"")</f>
        <v/>
      </c>
      <c r="U25" s="128" t="str">
        <f aca="false">IFERROR(sterncalib!T25/GAMSsternCa!T25,"")</f>
        <v/>
      </c>
      <c r="V25" s="128" t="str">
        <f aca="false">IFERROR(sterncalib!U25/GAMSsternCa!U25,"")</f>
        <v/>
      </c>
      <c r="W25" s="128" t="str">
        <f aca="false">IFERROR(sterncalib!V25/GAMSsternCa!V25,"")</f>
        <v/>
      </c>
      <c r="X25" s="128" t="str">
        <f aca="false">IFERROR(sterncalib!W25/GAMSsternCa!W25,"")</f>
        <v/>
      </c>
      <c r="Y25" s="128" t="str">
        <f aca="false">IFERROR(sterncalib!X25/GAMSsternCa!X25,"")</f>
        <v/>
      </c>
      <c r="Z25" s="128" t="str">
        <f aca="false">IFERROR(sterncalib!Y25/GAMSsternCa!Y25,"")</f>
        <v/>
      </c>
      <c r="AA25" s="128" t="str">
        <f aca="false">IFERROR(sterncalib!Z25/GAMSsternCa!Z25,"")</f>
        <v/>
      </c>
      <c r="AB25" s="128" t="str">
        <f aca="false">IFERROR(sterncalib!AA25/GAMSsternCa!AA25,"")</f>
        <v/>
      </c>
      <c r="AC25" s="128" t="str">
        <f aca="false">IFERROR(sterncalib!AB25/GAMSsternCa!AB25,"")</f>
        <v/>
      </c>
      <c r="AD25" s="128" t="str">
        <f aca="false">IFERROR(sterncalib!AC25/GAMSsternCa!AC25,"")</f>
        <v/>
      </c>
      <c r="AE25" s="128" t="str">
        <f aca="false">IFERROR(sterncalib!AD25/GAMSsternCa!AD25,"")</f>
        <v/>
      </c>
      <c r="AF25" s="128" t="str">
        <f aca="false">IFERROR(sterncalib!AE25/GAMSsternCa!AE25,"")</f>
        <v/>
      </c>
      <c r="AG25" s="128" t="str">
        <f aca="false">IFERROR(sterncalib!AF25/GAMSsternCa!AF25,"")</f>
        <v/>
      </c>
      <c r="AH25" s="128" t="str">
        <f aca="false">IFERROR(sterncalib!AG25/GAMSsternCa!AG25,"")</f>
        <v/>
      </c>
      <c r="AI25" s="128" t="str">
        <f aca="false">IFERROR(sterncalib!AH25/GAMSsternCa!AH25,"")</f>
        <v/>
      </c>
      <c r="AJ25" s="128" t="str">
        <f aca="false">IFERROR(sterncalib!AI25/GAMSsternCa!AI25,"")</f>
        <v/>
      </c>
      <c r="AK25" s="128" t="str">
        <f aca="false">IFERROR(sterncalib!AJ25/GAMSsternCa!AJ25,"")</f>
        <v/>
      </c>
      <c r="AL25" s="128" t="str">
        <f aca="false">IFERROR(sterncalib!AK25/GAMSsternCa!AK25,"")</f>
        <v/>
      </c>
      <c r="AM25" s="128" t="str">
        <f aca="false">IFERROR(sterncalib!AL25/GAMSsternCa!AL25,"")</f>
        <v/>
      </c>
      <c r="AN25" s="128" t="str">
        <f aca="false">IFERROR(sterncalib!AM25/GAMSsternCa!AM25,"")</f>
        <v/>
      </c>
      <c r="AO25" s="128" t="str">
        <f aca="false">IFERROR(sterncalib!AN25/GAMSsternCa!AN25,"")</f>
        <v/>
      </c>
      <c r="AP25" s="128" t="str">
        <f aca="false">IFERROR(sterncalib!AO25/GAMSsternCa!AO25,"")</f>
        <v/>
      </c>
      <c r="AQ25" s="128" t="str">
        <f aca="false">IFERROR(sterncalib!AP25/GAMSsternCa!AP25,"")</f>
        <v/>
      </c>
      <c r="AR25" s="128" t="str">
        <f aca="false">IFERROR(sterncalib!AQ25/GAMSsternCa!AQ25,"")</f>
        <v/>
      </c>
      <c r="AS25" s="128" t="str">
        <f aca="false">IFERROR(sterncalib!AR25/GAMSsternCa!AR25,"")</f>
        <v/>
      </c>
      <c r="AT25" s="128" t="str">
        <f aca="false">IFERROR(sterncalib!AS25/GAMSsternCa!AS25,"")</f>
        <v/>
      </c>
      <c r="AU25" s="128" t="str">
        <f aca="false">IFERROR(sterncalib!AT25/GAMSsternCa!AT25,"")</f>
        <v/>
      </c>
      <c r="AV25" s="128" t="str">
        <f aca="false">IFERROR(sterncalib!AU25/GAMSsternCa!AU25,"")</f>
        <v/>
      </c>
      <c r="AW25" s="128" t="str">
        <f aca="false">IFERROR(sterncalib!AV25/GAMSsternCa!AV25,"")</f>
        <v/>
      </c>
      <c r="AX25" s="128" t="str">
        <f aca="false">IFERROR(sterncalib!AW25/GAMSsternCa!AW25,"")</f>
        <v/>
      </c>
      <c r="AY25" s="128" t="str">
        <f aca="false">IFERROR(sterncalib!AX25/GAMSsternCa!AX25,"")</f>
        <v/>
      </c>
      <c r="AZ25" s="128" t="str">
        <f aca="false">IFERROR(sterncalib!AY25/GAMSsternCa!AY25,"")</f>
        <v/>
      </c>
      <c r="BA25" s="128" t="str">
        <f aca="false">IFERROR(sterncalib!AZ25/GAMSsternCa!AZ25,"")</f>
        <v/>
      </c>
      <c r="BB25" s="128" t="str">
        <f aca="false">IFERROR(sterncalib!BA25/GAMSsternCa!BA25,"")</f>
        <v/>
      </c>
      <c r="BC25" s="128" t="str">
        <f aca="false">IFERROR(sterncalib!BB25/GAMSsternCa!BB25,"")</f>
        <v/>
      </c>
      <c r="BD25" s="128" t="str">
        <f aca="false">IFERROR(sterncalib!BC25/GAMSsternCa!BC25,"")</f>
        <v/>
      </c>
      <c r="BE25" s="128" t="str">
        <f aca="false">IFERROR(sterncalib!BD25/GAMSsternCa!BD25,"")</f>
        <v/>
      </c>
      <c r="BF25" s="128" t="str">
        <f aca="false">IFERROR(sterncalib!BE25/GAMSsternCa!BE25,"")</f>
        <v/>
      </c>
      <c r="BG25" s="128" t="str">
        <f aca="false">IFERROR(sterncalib!BF25/GAMSsternCa!BF25,"")</f>
        <v/>
      </c>
      <c r="BH25" s="128" t="str">
        <f aca="false">IFERROR(sterncalib!BG25/GAMSsternCa!BG25,"")</f>
        <v/>
      </c>
      <c r="BI25" s="128" t="str">
        <f aca="false">IFERROR(sterncalib!BH25/GAMSsternCa!BH25,"")</f>
        <v/>
      </c>
      <c r="BJ25" s="128" t="str">
        <f aca="false">IFERROR(sterncalib!BI25/GAMSsternCa!BI25,"")</f>
        <v/>
      </c>
    </row>
    <row r="26" customFormat="false" ht="12.75" hidden="false" customHeight="false" outlineLevel="0" collapsed="false">
      <c r="A26" s="0" t="str">
        <f aca="false">sterncalib!A26</f>
        <v>Damage coefficient on temperature squared</v>
      </c>
      <c r="B26" s="0" t="str">
        <f aca="false">GAMSbase!A26</f>
        <v>Damage Coefficient on Temperature ^2</v>
      </c>
      <c r="C26" s="128" t="n">
        <f aca="false">IFERROR(sterncalib!B26/GAMSsternCa!B26,"")</f>
        <v>1</v>
      </c>
      <c r="D26" s="128" t="str">
        <f aca="false">IFERROR(sterncalib!C26/GAMSsternCa!C26,"")</f>
        <v/>
      </c>
      <c r="E26" s="128" t="str">
        <f aca="false">IFERROR(sterncalib!D26/GAMSsternCa!D26,"")</f>
        <v/>
      </c>
      <c r="F26" s="128" t="str">
        <f aca="false">IFERROR(sterncalib!E26/GAMSsternCa!E26,"")</f>
        <v/>
      </c>
      <c r="G26" s="128" t="str">
        <f aca="false">IFERROR(sterncalib!F26/GAMSsternCa!F26,"")</f>
        <v/>
      </c>
      <c r="H26" s="128" t="str">
        <f aca="false">IFERROR(sterncalib!G26/GAMSsternCa!G26,"")</f>
        <v/>
      </c>
      <c r="I26" s="128" t="str">
        <f aca="false">IFERROR(sterncalib!H26/GAMSsternCa!H26,"")</f>
        <v/>
      </c>
      <c r="J26" s="128" t="str">
        <f aca="false">IFERROR(sterncalib!I26/GAMSsternCa!I26,"")</f>
        <v/>
      </c>
      <c r="K26" s="128" t="str">
        <f aca="false">IFERROR(sterncalib!J26/GAMSsternCa!J26,"")</f>
        <v/>
      </c>
      <c r="L26" s="128" t="str">
        <f aca="false">IFERROR(sterncalib!K26/GAMSsternCa!K26,"")</f>
        <v/>
      </c>
      <c r="M26" s="128" t="str">
        <f aca="false">IFERROR(sterncalib!L26/GAMSsternCa!L26,"")</f>
        <v/>
      </c>
      <c r="N26" s="128" t="str">
        <f aca="false">IFERROR(sterncalib!M26/GAMSsternCa!M26,"")</f>
        <v/>
      </c>
      <c r="O26" s="128" t="str">
        <f aca="false">IFERROR(sterncalib!N26/GAMSsternCa!N26,"")</f>
        <v/>
      </c>
      <c r="P26" s="128" t="str">
        <f aca="false">IFERROR(sterncalib!O26/GAMSsternCa!O26,"")</f>
        <v/>
      </c>
      <c r="Q26" s="128" t="str">
        <f aca="false">IFERROR(sterncalib!P26/GAMSsternCa!P26,"")</f>
        <v/>
      </c>
      <c r="R26" s="128" t="str">
        <f aca="false">IFERROR(sterncalib!Q26/GAMSsternCa!Q26,"")</f>
        <v/>
      </c>
      <c r="S26" s="128" t="str">
        <f aca="false">IFERROR(sterncalib!R26/GAMSsternCa!R26,"")</f>
        <v/>
      </c>
      <c r="T26" s="128" t="str">
        <f aca="false">IFERROR(sterncalib!S26/GAMSsternCa!S26,"")</f>
        <v/>
      </c>
      <c r="U26" s="128" t="str">
        <f aca="false">IFERROR(sterncalib!T26/GAMSsternCa!T26,"")</f>
        <v/>
      </c>
      <c r="V26" s="128" t="str">
        <f aca="false">IFERROR(sterncalib!U26/GAMSsternCa!U26,"")</f>
        <v/>
      </c>
      <c r="W26" s="128" t="str">
        <f aca="false">IFERROR(sterncalib!V26/GAMSsternCa!V26,"")</f>
        <v/>
      </c>
      <c r="X26" s="128" t="str">
        <f aca="false">IFERROR(sterncalib!W26/GAMSsternCa!W26,"")</f>
        <v/>
      </c>
      <c r="Y26" s="128" t="str">
        <f aca="false">IFERROR(sterncalib!X26/GAMSsternCa!X26,"")</f>
        <v/>
      </c>
      <c r="Z26" s="128" t="str">
        <f aca="false">IFERROR(sterncalib!Y26/GAMSsternCa!Y26,"")</f>
        <v/>
      </c>
      <c r="AA26" s="128" t="str">
        <f aca="false">IFERROR(sterncalib!Z26/GAMSsternCa!Z26,"")</f>
        <v/>
      </c>
      <c r="AB26" s="128" t="str">
        <f aca="false">IFERROR(sterncalib!AA26/GAMSsternCa!AA26,"")</f>
        <v/>
      </c>
      <c r="AC26" s="128" t="str">
        <f aca="false">IFERROR(sterncalib!AB26/GAMSsternCa!AB26,"")</f>
        <v/>
      </c>
      <c r="AD26" s="128" t="str">
        <f aca="false">IFERROR(sterncalib!AC26/GAMSsternCa!AC26,"")</f>
        <v/>
      </c>
      <c r="AE26" s="128" t="str">
        <f aca="false">IFERROR(sterncalib!AD26/GAMSsternCa!AD26,"")</f>
        <v/>
      </c>
      <c r="AF26" s="128" t="str">
        <f aca="false">IFERROR(sterncalib!AE26/GAMSsternCa!AE26,"")</f>
        <v/>
      </c>
      <c r="AG26" s="128" t="str">
        <f aca="false">IFERROR(sterncalib!AF26/GAMSsternCa!AF26,"")</f>
        <v/>
      </c>
      <c r="AH26" s="128" t="str">
        <f aca="false">IFERROR(sterncalib!AG26/GAMSsternCa!AG26,"")</f>
        <v/>
      </c>
      <c r="AI26" s="128" t="str">
        <f aca="false">IFERROR(sterncalib!AH26/GAMSsternCa!AH26,"")</f>
        <v/>
      </c>
      <c r="AJ26" s="128" t="str">
        <f aca="false">IFERROR(sterncalib!AI26/GAMSsternCa!AI26,"")</f>
        <v/>
      </c>
      <c r="AK26" s="128" t="str">
        <f aca="false">IFERROR(sterncalib!AJ26/GAMSsternCa!AJ26,"")</f>
        <v/>
      </c>
      <c r="AL26" s="128" t="str">
        <f aca="false">IFERROR(sterncalib!AK26/GAMSsternCa!AK26,"")</f>
        <v/>
      </c>
      <c r="AM26" s="128" t="str">
        <f aca="false">IFERROR(sterncalib!AL26/GAMSsternCa!AL26,"")</f>
        <v/>
      </c>
      <c r="AN26" s="128" t="str">
        <f aca="false">IFERROR(sterncalib!AM26/GAMSsternCa!AM26,"")</f>
        <v/>
      </c>
      <c r="AO26" s="128" t="str">
        <f aca="false">IFERROR(sterncalib!AN26/GAMSsternCa!AN26,"")</f>
        <v/>
      </c>
      <c r="AP26" s="128" t="str">
        <f aca="false">IFERROR(sterncalib!AO26/GAMSsternCa!AO26,"")</f>
        <v/>
      </c>
      <c r="AQ26" s="128" t="str">
        <f aca="false">IFERROR(sterncalib!AP26/GAMSsternCa!AP26,"")</f>
        <v/>
      </c>
      <c r="AR26" s="128" t="str">
        <f aca="false">IFERROR(sterncalib!AQ26/GAMSsternCa!AQ26,"")</f>
        <v/>
      </c>
      <c r="AS26" s="128" t="str">
        <f aca="false">IFERROR(sterncalib!AR26/GAMSsternCa!AR26,"")</f>
        <v/>
      </c>
      <c r="AT26" s="128" t="str">
        <f aca="false">IFERROR(sterncalib!AS26/GAMSsternCa!AS26,"")</f>
        <v/>
      </c>
      <c r="AU26" s="128" t="str">
        <f aca="false">IFERROR(sterncalib!AT26/GAMSsternCa!AT26,"")</f>
        <v/>
      </c>
      <c r="AV26" s="128" t="str">
        <f aca="false">IFERROR(sterncalib!AU26/GAMSsternCa!AU26,"")</f>
        <v/>
      </c>
      <c r="AW26" s="128" t="str">
        <f aca="false">IFERROR(sterncalib!AV26/GAMSsternCa!AV26,"")</f>
        <v/>
      </c>
      <c r="AX26" s="128" t="str">
        <f aca="false">IFERROR(sterncalib!AW26/GAMSsternCa!AW26,"")</f>
        <v/>
      </c>
      <c r="AY26" s="128" t="str">
        <f aca="false">IFERROR(sterncalib!AX26/GAMSsternCa!AX26,"")</f>
        <v/>
      </c>
      <c r="AZ26" s="128" t="str">
        <f aca="false">IFERROR(sterncalib!AY26/GAMSsternCa!AY26,"")</f>
        <v/>
      </c>
      <c r="BA26" s="128" t="str">
        <f aca="false">IFERROR(sterncalib!AZ26/GAMSsternCa!AZ26,"")</f>
        <v/>
      </c>
      <c r="BB26" s="128" t="str">
        <f aca="false">IFERROR(sterncalib!BA26/GAMSsternCa!BA26,"")</f>
        <v/>
      </c>
      <c r="BC26" s="128" t="str">
        <f aca="false">IFERROR(sterncalib!BB26/GAMSsternCa!BB26,"")</f>
        <v/>
      </c>
      <c r="BD26" s="128" t="str">
        <f aca="false">IFERROR(sterncalib!BC26/GAMSsternCa!BC26,"")</f>
        <v/>
      </c>
      <c r="BE26" s="128" t="str">
        <f aca="false">IFERROR(sterncalib!BD26/GAMSsternCa!BD26,"")</f>
        <v/>
      </c>
      <c r="BF26" s="128" t="str">
        <f aca="false">IFERROR(sterncalib!BE26/GAMSsternCa!BE26,"")</f>
        <v/>
      </c>
      <c r="BG26" s="128" t="str">
        <f aca="false">IFERROR(sterncalib!BF26/GAMSsternCa!BF26,"")</f>
        <v/>
      </c>
      <c r="BH26" s="128" t="str">
        <f aca="false">IFERROR(sterncalib!BG26/GAMSsternCa!BG26,"")</f>
        <v/>
      </c>
      <c r="BI26" s="128" t="str">
        <f aca="false">IFERROR(sterncalib!BH26/GAMSsternCa!BH26,"")</f>
        <v/>
      </c>
      <c r="BJ26" s="128" t="str">
        <f aca="false">IFERROR(sterncalib!BI26/GAMSsternCa!BI26,"")</f>
        <v/>
      </c>
    </row>
    <row r="27" customFormat="false" ht="12.75" hidden="false" customHeight="false" outlineLevel="0" collapsed="false">
      <c r="A27" s="0" t="str">
        <f aca="false">sterncalib!A27</f>
        <v>Exponent on damages</v>
      </c>
      <c r="B27" s="0" t="str">
        <f aca="false">GAMSbase!A27</f>
        <v>Exponent on Damages</v>
      </c>
      <c r="C27" s="128" t="n">
        <f aca="false">IFERROR(sterncalib!B27/GAMSsternCa!B27,"")</f>
        <v>1</v>
      </c>
      <c r="D27" s="128" t="str">
        <f aca="false">IFERROR(sterncalib!C27/GAMSsternCa!C27,"")</f>
        <v/>
      </c>
      <c r="E27" s="128" t="str">
        <f aca="false">IFERROR(sterncalib!D27/GAMSsternCa!D27,"")</f>
        <v/>
      </c>
      <c r="F27" s="128" t="str">
        <f aca="false">IFERROR(sterncalib!E27/GAMSsternCa!E27,"")</f>
        <v/>
      </c>
      <c r="G27" s="128" t="str">
        <f aca="false">IFERROR(sterncalib!F27/GAMSsternCa!F27,"")</f>
        <v/>
      </c>
      <c r="H27" s="128" t="str">
        <f aca="false">IFERROR(sterncalib!G27/GAMSsternCa!G27,"")</f>
        <v/>
      </c>
      <c r="I27" s="128" t="str">
        <f aca="false">IFERROR(sterncalib!H27/GAMSsternCa!H27,"")</f>
        <v/>
      </c>
      <c r="J27" s="128" t="str">
        <f aca="false">IFERROR(sterncalib!I27/GAMSsternCa!I27,"")</f>
        <v/>
      </c>
      <c r="K27" s="128" t="str">
        <f aca="false">IFERROR(sterncalib!J27/GAMSsternCa!J27,"")</f>
        <v/>
      </c>
      <c r="L27" s="128" t="str">
        <f aca="false">IFERROR(sterncalib!K27/GAMSsternCa!K27,"")</f>
        <v/>
      </c>
      <c r="M27" s="128" t="str">
        <f aca="false">IFERROR(sterncalib!L27/GAMSsternCa!L27,"")</f>
        <v/>
      </c>
      <c r="N27" s="128" t="str">
        <f aca="false">IFERROR(sterncalib!M27/GAMSsternCa!M27,"")</f>
        <v/>
      </c>
      <c r="O27" s="128" t="str">
        <f aca="false">IFERROR(sterncalib!N27/GAMSsternCa!N27,"")</f>
        <v/>
      </c>
      <c r="P27" s="128" t="str">
        <f aca="false">IFERROR(sterncalib!O27/GAMSsternCa!O27,"")</f>
        <v/>
      </c>
      <c r="Q27" s="128" t="str">
        <f aca="false">IFERROR(sterncalib!P27/GAMSsternCa!P27,"")</f>
        <v/>
      </c>
      <c r="R27" s="128" t="str">
        <f aca="false">IFERROR(sterncalib!Q27/GAMSsternCa!Q27,"")</f>
        <v/>
      </c>
      <c r="S27" s="128" t="str">
        <f aca="false">IFERROR(sterncalib!R27/GAMSsternCa!R27,"")</f>
        <v/>
      </c>
      <c r="T27" s="128" t="str">
        <f aca="false">IFERROR(sterncalib!S27/GAMSsternCa!S27,"")</f>
        <v/>
      </c>
      <c r="U27" s="128" t="str">
        <f aca="false">IFERROR(sterncalib!T27/GAMSsternCa!T27,"")</f>
        <v/>
      </c>
      <c r="V27" s="128" t="str">
        <f aca="false">IFERROR(sterncalib!U27/GAMSsternCa!U27,"")</f>
        <v/>
      </c>
      <c r="W27" s="128" t="str">
        <f aca="false">IFERROR(sterncalib!V27/GAMSsternCa!V27,"")</f>
        <v/>
      </c>
      <c r="X27" s="128" t="str">
        <f aca="false">IFERROR(sterncalib!W27/GAMSsternCa!W27,"")</f>
        <v/>
      </c>
      <c r="Y27" s="128" t="str">
        <f aca="false">IFERROR(sterncalib!X27/GAMSsternCa!X27,"")</f>
        <v/>
      </c>
      <c r="Z27" s="128" t="str">
        <f aca="false">IFERROR(sterncalib!Y27/GAMSsternCa!Y27,"")</f>
        <v/>
      </c>
      <c r="AA27" s="128" t="str">
        <f aca="false">IFERROR(sterncalib!Z27/GAMSsternCa!Z27,"")</f>
        <v/>
      </c>
      <c r="AB27" s="128" t="str">
        <f aca="false">IFERROR(sterncalib!AA27/GAMSsternCa!AA27,"")</f>
        <v/>
      </c>
      <c r="AC27" s="128" t="str">
        <f aca="false">IFERROR(sterncalib!AB27/GAMSsternCa!AB27,"")</f>
        <v/>
      </c>
      <c r="AD27" s="128" t="str">
        <f aca="false">IFERROR(sterncalib!AC27/GAMSsternCa!AC27,"")</f>
        <v/>
      </c>
      <c r="AE27" s="128" t="str">
        <f aca="false">IFERROR(sterncalib!AD27/GAMSsternCa!AD27,"")</f>
        <v/>
      </c>
      <c r="AF27" s="128" t="str">
        <f aca="false">IFERROR(sterncalib!AE27/GAMSsternCa!AE27,"")</f>
        <v/>
      </c>
      <c r="AG27" s="128" t="str">
        <f aca="false">IFERROR(sterncalib!AF27/GAMSsternCa!AF27,"")</f>
        <v/>
      </c>
      <c r="AH27" s="128" t="str">
        <f aca="false">IFERROR(sterncalib!AG27/GAMSsternCa!AG27,"")</f>
        <v/>
      </c>
      <c r="AI27" s="128" t="str">
        <f aca="false">IFERROR(sterncalib!AH27/GAMSsternCa!AH27,"")</f>
        <v/>
      </c>
      <c r="AJ27" s="128" t="str">
        <f aca="false">IFERROR(sterncalib!AI27/GAMSsternCa!AI27,"")</f>
        <v/>
      </c>
      <c r="AK27" s="128" t="str">
        <f aca="false">IFERROR(sterncalib!AJ27/GAMSsternCa!AJ27,"")</f>
        <v/>
      </c>
      <c r="AL27" s="128" t="str">
        <f aca="false">IFERROR(sterncalib!AK27/GAMSsternCa!AK27,"")</f>
        <v/>
      </c>
      <c r="AM27" s="128" t="str">
        <f aca="false">IFERROR(sterncalib!AL27/GAMSsternCa!AL27,"")</f>
        <v/>
      </c>
      <c r="AN27" s="128" t="str">
        <f aca="false">IFERROR(sterncalib!AM27/GAMSsternCa!AM27,"")</f>
        <v/>
      </c>
      <c r="AO27" s="128" t="str">
        <f aca="false">IFERROR(sterncalib!AN27/GAMSsternCa!AN27,"")</f>
        <v/>
      </c>
      <c r="AP27" s="128" t="str">
        <f aca="false">IFERROR(sterncalib!AO27/GAMSsternCa!AO27,"")</f>
        <v/>
      </c>
      <c r="AQ27" s="128" t="str">
        <f aca="false">IFERROR(sterncalib!AP27/GAMSsternCa!AP27,"")</f>
        <v/>
      </c>
      <c r="AR27" s="128" t="str">
        <f aca="false">IFERROR(sterncalib!AQ27/GAMSsternCa!AQ27,"")</f>
        <v/>
      </c>
      <c r="AS27" s="128" t="str">
        <f aca="false">IFERROR(sterncalib!AR27/GAMSsternCa!AR27,"")</f>
        <v/>
      </c>
      <c r="AT27" s="128" t="str">
        <f aca="false">IFERROR(sterncalib!AS27/GAMSsternCa!AS27,"")</f>
        <v/>
      </c>
      <c r="AU27" s="128" t="str">
        <f aca="false">IFERROR(sterncalib!AT27/GAMSsternCa!AT27,"")</f>
        <v/>
      </c>
      <c r="AV27" s="128" t="str">
        <f aca="false">IFERROR(sterncalib!AU27/GAMSsternCa!AU27,"")</f>
        <v/>
      </c>
      <c r="AW27" s="128" t="str">
        <f aca="false">IFERROR(sterncalib!AV27/GAMSsternCa!AV27,"")</f>
        <v/>
      </c>
      <c r="AX27" s="128" t="str">
        <f aca="false">IFERROR(sterncalib!AW27/GAMSsternCa!AW27,"")</f>
        <v/>
      </c>
      <c r="AY27" s="128" t="str">
        <f aca="false">IFERROR(sterncalib!AX27/GAMSsternCa!AX27,"")</f>
        <v/>
      </c>
      <c r="AZ27" s="128" t="str">
        <f aca="false">IFERROR(sterncalib!AY27/GAMSsternCa!AY27,"")</f>
        <v/>
      </c>
      <c r="BA27" s="128" t="str">
        <f aca="false">IFERROR(sterncalib!AZ27/GAMSsternCa!AZ27,"")</f>
        <v/>
      </c>
      <c r="BB27" s="128" t="str">
        <f aca="false">IFERROR(sterncalib!BA27/GAMSsternCa!BA27,"")</f>
        <v/>
      </c>
      <c r="BC27" s="128" t="str">
        <f aca="false">IFERROR(sterncalib!BB27/GAMSsternCa!BB27,"")</f>
        <v/>
      </c>
      <c r="BD27" s="128" t="str">
        <f aca="false">IFERROR(sterncalib!BC27/GAMSsternCa!BC27,"")</f>
        <v/>
      </c>
      <c r="BE27" s="128" t="str">
        <f aca="false">IFERROR(sterncalib!BD27/GAMSsternCa!BD27,"")</f>
        <v/>
      </c>
      <c r="BF27" s="128" t="str">
        <f aca="false">IFERROR(sterncalib!BE27/GAMSsternCa!BE27,"")</f>
        <v/>
      </c>
      <c r="BG27" s="128" t="str">
        <f aca="false">IFERROR(sterncalib!BF27/GAMSsternCa!BF27,"")</f>
        <v/>
      </c>
      <c r="BH27" s="128" t="str">
        <f aca="false">IFERROR(sterncalib!BG27/GAMSsternCa!BG27,"")</f>
        <v/>
      </c>
      <c r="BI27" s="128" t="str">
        <f aca="false">IFERROR(sterncalib!BH27/GAMSsternCa!BH27,"")</f>
        <v/>
      </c>
      <c r="BJ27" s="128" t="str">
        <f aca="false">IFERROR(sterncalib!BI27/GAMSsternCa!BI27,"")</f>
        <v/>
      </c>
    </row>
    <row r="28" customFormat="false" ht="12.75" hidden="false" customHeight="false" outlineLevel="0" collapsed="false">
      <c r="A28" s="0" t="str">
        <f aca="false">sterncalib!A28</f>
        <v>Threshold for catastrophic damages</v>
      </c>
      <c r="B28" s="0" t="str">
        <f aca="false">GAMSbase!A28</f>
        <v>Threshold for Catastrophic Damages</v>
      </c>
      <c r="C28" s="128" t="str">
        <f aca="false">IFERROR(sterncalib!B28/GAMSsternCa!B28,"")</f>
        <v/>
      </c>
      <c r="D28" s="128" t="str">
        <f aca="false">IFERROR(sterncalib!C28/GAMSsternCa!C28,"")</f>
        <v/>
      </c>
      <c r="E28" s="128" t="str">
        <f aca="false">IFERROR(sterncalib!D28/GAMSsternCa!D28,"")</f>
        <v/>
      </c>
      <c r="F28" s="128" t="str">
        <f aca="false">IFERROR(sterncalib!E28/GAMSsternCa!E28,"")</f>
        <v/>
      </c>
      <c r="G28" s="128" t="str">
        <f aca="false">IFERROR(sterncalib!F28/GAMSsternCa!F28,"")</f>
        <v/>
      </c>
      <c r="H28" s="128" t="str">
        <f aca="false">IFERROR(sterncalib!G28/GAMSsternCa!G28,"")</f>
        <v/>
      </c>
      <c r="I28" s="128" t="str">
        <f aca="false">IFERROR(sterncalib!H28/GAMSsternCa!H28,"")</f>
        <v/>
      </c>
      <c r="J28" s="128" t="str">
        <f aca="false">IFERROR(sterncalib!I28/GAMSsternCa!I28,"")</f>
        <v/>
      </c>
      <c r="K28" s="128" t="str">
        <f aca="false">IFERROR(sterncalib!J28/GAMSsternCa!J28,"")</f>
        <v/>
      </c>
      <c r="L28" s="128" t="str">
        <f aca="false">IFERROR(sterncalib!K28/GAMSsternCa!K28,"")</f>
        <v/>
      </c>
      <c r="M28" s="128" t="str">
        <f aca="false">IFERROR(sterncalib!L28/GAMSsternCa!L28,"")</f>
        <v/>
      </c>
      <c r="N28" s="128" t="str">
        <f aca="false">IFERROR(sterncalib!M28/GAMSsternCa!M28,"")</f>
        <v/>
      </c>
      <c r="O28" s="128" t="str">
        <f aca="false">IFERROR(sterncalib!N28/GAMSsternCa!N28,"")</f>
        <v/>
      </c>
      <c r="P28" s="128" t="str">
        <f aca="false">IFERROR(sterncalib!O28/GAMSsternCa!O28,"")</f>
        <v/>
      </c>
      <c r="Q28" s="128" t="str">
        <f aca="false">IFERROR(sterncalib!P28/GAMSsternCa!P28,"")</f>
        <v/>
      </c>
      <c r="R28" s="128" t="str">
        <f aca="false">IFERROR(sterncalib!Q28/GAMSsternCa!Q28,"")</f>
        <v/>
      </c>
      <c r="S28" s="128" t="str">
        <f aca="false">IFERROR(sterncalib!R28/GAMSsternCa!R28,"")</f>
        <v/>
      </c>
      <c r="T28" s="128" t="str">
        <f aca="false">IFERROR(sterncalib!S28/GAMSsternCa!S28,"")</f>
        <v/>
      </c>
      <c r="U28" s="128" t="str">
        <f aca="false">IFERROR(sterncalib!T28/GAMSsternCa!T28,"")</f>
        <v/>
      </c>
      <c r="V28" s="128" t="str">
        <f aca="false">IFERROR(sterncalib!U28/GAMSsternCa!U28,"")</f>
        <v/>
      </c>
      <c r="W28" s="128" t="str">
        <f aca="false">IFERROR(sterncalib!V28/GAMSsternCa!V28,"")</f>
        <v/>
      </c>
      <c r="X28" s="128" t="str">
        <f aca="false">IFERROR(sterncalib!W28/GAMSsternCa!W28,"")</f>
        <v/>
      </c>
      <c r="Y28" s="128" t="str">
        <f aca="false">IFERROR(sterncalib!X28/GAMSsternCa!X28,"")</f>
        <v/>
      </c>
      <c r="Z28" s="128" t="str">
        <f aca="false">IFERROR(sterncalib!Y28/GAMSsternCa!Y28,"")</f>
        <v/>
      </c>
      <c r="AA28" s="128" t="str">
        <f aca="false">IFERROR(sterncalib!Z28/GAMSsternCa!Z28,"")</f>
        <v/>
      </c>
      <c r="AB28" s="128" t="str">
        <f aca="false">IFERROR(sterncalib!AA28/GAMSsternCa!AA28,"")</f>
        <v/>
      </c>
      <c r="AC28" s="128" t="str">
        <f aca="false">IFERROR(sterncalib!AB28/GAMSsternCa!AB28,"")</f>
        <v/>
      </c>
      <c r="AD28" s="128" t="str">
        <f aca="false">IFERROR(sterncalib!AC28/GAMSsternCa!AC28,"")</f>
        <v/>
      </c>
      <c r="AE28" s="128" t="str">
        <f aca="false">IFERROR(sterncalib!AD28/GAMSsternCa!AD28,"")</f>
        <v/>
      </c>
      <c r="AF28" s="128" t="str">
        <f aca="false">IFERROR(sterncalib!AE28/GAMSsternCa!AE28,"")</f>
        <v/>
      </c>
      <c r="AG28" s="128" t="str">
        <f aca="false">IFERROR(sterncalib!AF28/GAMSsternCa!AF28,"")</f>
        <v/>
      </c>
      <c r="AH28" s="128" t="str">
        <f aca="false">IFERROR(sterncalib!AG28/GAMSsternCa!AG28,"")</f>
        <v/>
      </c>
      <c r="AI28" s="128" t="str">
        <f aca="false">IFERROR(sterncalib!AH28/GAMSsternCa!AH28,"")</f>
        <v/>
      </c>
      <c r="AJ28" s="128" t="str">
        <f aca="false">IFERROR(sterncalib!AI28/GAMSsternCa!AI28,"")</f>
        <v/>
      </c>
      <c r="AK28" s="128" t="str">
        <f aca="false">IFERROR(sterncalib!AJ28/GAMSsternCa!AJ28,"")</f>
        <v/>
      </c>
      <c r="AL28" s="128" t="str">
        <f aca="false">IFERROR(sterncalib!AK28/GAMSsternCa!AK28,"")</f>
        <v/>
      </c>
      <c r="AM28" s="128" t="str">
        <f aca="false">IFERROR(sterncalib!AL28/GAMSsternCa!AL28,"")</f>
        <v/>
      </c>
      <c r="AN28" s="128" t="str">
        <f aca="false">IFERROR(sterncalib!AM28/GAMSsternCa!AM28,"")</f>
        <v/>
      </c>
      <c r="AO28" s="128" t="str">
        <f aca="false">IFERROR(sterncalib!AN28/GAMSsternCa!AN28,"")</f>
        <v/>
      </c>
      <c r="AP28" s="128" t="str">
        <f aca="false">IFERROR(sterncalib!AO28/GAMSsternCa!AO28,"")</f>
        <v/>
      </c>
      <c r="AQ28" s="128" t="str">
        <f aca="false">IFERROR(sterncalib!AP28/GAMSsternCa!AP28,"")</f>
        <v/>
      </c>
      <c r="AR28" s="128" t="str">
        <f aca="false">IFERROR(sterncalib!AQ28/GAMSsternCa!AQ28,"")</f>
        <v/>
      </c>
      <c r="AS28" s="128" t="str">
        <f aca="false">IFERROR(sterncalib!AR28/GAMSsternCa!AR28,"")</f>
        <v/>
      </c>
      <c r="AT28" s="128" t="str">
        <f aca="false">IFERROR(sterncalib!AS28/GAMSsternCa!AS28,"")</f>
        <v/>
      </c>
      <c r="AU28" s="128" t="str">
        <f aca="false">IFERROR(sterncalib!AT28/GAMSsternCa!AT28,"")</f>
        <v/>
      </c>
      <c r="AV28" s="128" t="str">
        <f aca="false">IFERROR(sterncalib!AU28/GAMSsternCa!AU28,"")</f>
        <v/>
      </c>
      <c r="AW28" s="128" t="str">
        <f aca="false">IFERROR(sterncalib!AV28/GAMSsternCa!AV28,"")</f>
        <v/>
      </c>
      <c r="AX28" s="128" t="str">
        <f aca="false">IFERROR(sterncalib!AW28/GAMSsternCa!AW28,"")</f>
        <v/>
      </c>
      <c r="AY28" s="128" t="str">
        <f aca="false">IFERROR(sterncalib!AX28/GAMSsternCa!AX28,"")</f>
        <v/>
      </c>
      <c r="AZ28" s="128" t="str">
        <f aca="false">IFERROR(sterncalib!AY28/GAMSsternCa!AY28,"")</f>
        <v/>
      </c>
      <c r="BA28" s="128" t="str">
        <f aca="false">IFERROR(sterncalib!AZ28/GAMSsternCa!AZ28,"")</f>
        <v/>
      </c>
      <c r="BB28" s="128" t="str">
        <f aca="false">IFERROR(sterncalib!BA28/GAMSsternCa!BA28,"")</f>
        <v/>
      </c>
      <c r="BC28" s="128" t="str">
        <f aca="false">IFERROR(sterncalib!BB28/GAMSsternCa!BB28,"")</f>
        <v/>
      </c>
      <c r="BD28" s="128" t="str">
        <f aca="false">IFERROR(sterncalib!BC28/GAMSsternCa!BC28,"")</f>
        <v/>
      </c>
      <c r="BE28" s="128" t="str">
        <f aca="false">IFERROR(sterncalib!BD28/GAMSsternCa!BD28,"")</f>
        <v/>
      </c>
      <c r="BF28" s="128" t="str">
        <f aca="false">IFERROR(sterncalib!BE28/GAMSsternCa!BE28,"")</f>
        <v/>
      </c>
      <c r="BG28" s="128" t="str">
        <f aca="false">IFERROR(sterncalib!BF28/GAMSsternCa!BF28,"")</f>
        <v/>
      </c>
      <c r="BH28" s="128" t="str">
        <f aca="false">IFERROR(sterncalib!BG28/GAMSsternCa!BG28,"")</f>
        <v/>
      </c>
      <c r="BI28" s="128" t="str">
        <f aca="false">IFERROR(sterncalib!BH28/GAMSsternCa!BH28,"")</f>
        <v/>
      </c>
      <c r="BJ28" s="128" t="str">
        <f aca="false">IFERROR(sterncalib!BI28/GAMSsternCa!BI28,"")</f>
        <v/>
      </c>
    </row>
    <row r="29" customFormat="false" ht="12.75" hidden="false" customHeight="false" outlineLevel="0" collapsed="false">
      <c r="A29" s="0" t="str">
        <f aca="false">sterncalib!A29</f>
        <v>Exponent for catastrophic damages</v>
      </c>
      <c r="B29" s="0" t="str">
        <f aca="false">GAMSbase!A29</f>
        <v>Exponent for Catastrophic Damages</v>
      </c>
      <c r="C29" s="128" t="str">
        <f aca="false">IFERROR(sterncalib!B29/GAMSsternCa!B29,"")</f>
        <v/>
      </c>
      <c r="D29" s="128" t="str">
        <f aca="false">IFERROR(sterncalib!C29/GAMSsternCa!C29,"")</f>
        <v/>
      </c>
      <c r="E29" s="128" t="str">
        <f aca="false">IFERROR(sterncalib!D29/GAMSsternCa!D29,"")</f>
        <v/>
      </c>
      <c r="F29" s="128" t="str">
        <f aca="false">IFERROR(sterncalib!E29/GAMSsternCa!E29,"")</f>
        <v/>
      </c>
      <c r="G29" s="128" t="str">
        <f aca="false">IFERROR(sterncalib!F29/GAMSsternCa!F29,"")</f>
        <v/>
      </c>
      <c r="H29" s="128" t="str">
        <f aca="false">IFERROR(sterncalib!G29/GAMSsternCa!G29,"")</f>
        <v/>
      </c>
      <c r="I29" s="128" t="str">
        <f aca="false">IFERROR(sterncalib!H29/GAMSsternCa!H29,"")</f>
        <v/>
      </c>
      <c r="J29" s="128" t="str">
        <f aca="false">IFERROR(sterncalib!I29/GAMSsternCa!I29,"")</f>
        <v/>
      </c>
      <c r="K29" s="128" t="str">
        <f aca="false">IFERROR(sterncalib!J29/GAMSsternCa!J29,"")</f>
        <v/>
      </c>
      <c r="L29" s="128" t="str">
        <f aca="false">IFERROR(sterncalib!K29/GAMSsternCa!K29,"")</f>
        <v/>
      </c>
      <c r="M29" s="128" t="str">
        <f aca="false">IFERROR(sterncalib!L29/GAMSsternCa!L29,"")</f>
        <v/>
      </c>
      <c r="N29" s="128" t="str">
        <f aca="false">IFERROR(sterncalib!M29/GAMSsternCa!M29,"")</f>
        <v/>
      </c>
      <c r="O29" s="128" t="str">
        <f aca="false">IFERROR(sterncalib!N29/GAMSsternCa!N29,"")</f>
        <v/>
      </c>
      <c r="P29" s="128" t="str">
        <f aca="false">IFERROR(sterncalib!O29/GAMSsternCa!O29,"")</f>
        <v/>
      </c>
      <c r="Q29" s="128" t="str">
        <f aca="false">IFERROR(sterncalib!P29/GAMSsternCa!P29,"")</f>
        <v/>
      </c>
      <c r="R29" s="128" t="str">
        <f aca="false">IFERROR(sterncalib!Q29/GAMSsternCa!Q29,"")</f>
        <v/>
      </c>
      <c r="S29" s="128" t="str">
        <f aca="false">IFERROR(sterncalib!R29/GAMSsternCa!R29,"")</f>
        <v/>
      </c>
      <c r="T29" s="128" t="str">
        <f aca="false">IFERROR(sterncalib!S29/GAMSsternCa!S29,"")</f>
        <v/>
      </c>
      <c r="U29" s="128" t="str">
        <f aca="false">IFERROR(sterncalib!T29/GAMSsternCa!T29,"")</f>
        <v/>
      </c>
      <c r="V29" s="128" t="str">
        <f aca="false">IFERROR(sterncalib!U29/GAMSsternCa!U29,"")</f>
        <v/>
      </c>
      <c r="W29" s="128" t="str">
        <f aca="false">IFERROR(sterncalib!V29/GAMSsternCa!V29,"")</f>
        <v/>
      </c>
      <c r="X29" s="128" t="str">
        <f aca="false">IFERROR(sterncalib!W29/GAMSsternCa!W29,"")</f>
        <v/>
      </c>
      <c r="Y29" s="128" t="str">
        <f aca="false">IFERROR(sterncalib!X29/GAMSsternCa!X29,"")</f>
        <v/>
      </c>
      <c r="Z29" s="128" t="str">
        <f aca="false">IFERROR(sterncalib!Y29/GAMSsternCa!Y29,"")</f>
        <v/>
      </c>
      <c r="AA29" s="128" t="str">
        <f aca="false">IFERROR(sterncalib!Z29/GAMSsternCa!Z29,"")</f>
        <v/>
      </c>
      <c r="AB29" s="128" t="str">
        <f aca="false">IFERROR(sterncalib!AA29/GAMSsternCa!AA29,"")</f>
        <v/>
      </c>
      <c r="AC29" s="128" t="str">
        <f aca="false">IFERROR(sterncalib!AB29/GAMSsternCa!AB29,"")</f>
        <v/>
      </c>
      <c r="AD29" s="128" t="str">
        <f aca="false">IFERROR(sterncalib!AC29/GAMSsternCa!AC29,"")</f>
        <v/>
      </c>
      <c r="AE29" s="128" t="str">
        <f aca="false">IFERROR(sterncalib!AD29/GAMSsternCa!AD29,"")</f>
        <v/>
      </c>
      <c r="AF29" s="128" t="str">
        <f aca="false">IFERROR(sterncalib!AE29/GAMSsternCa!AE29,"")</f>
        <v/>
      </c>
      <c r="AG29" s="128" t="str">
        <f aca="false">IFERROR(sterncalib!AF29/GAMSsternCa!AF29,"")</f>
        <v/>
      </c>
      <c r="AH29" s="128" t="str">
        <f aca="false">IFERROR(sterncalib!AG29/GAMSsternCa!AG29,"")</f>
        <v/>
      </c>
      <c r="AI29" s="128" t="str">
        <f aca="false">IFERROR(sterncalib!AH29/GAMSsternCa!AH29,"")</f>
        <v/>
      </c>
      <c r="AJ29" s="128" t="str">
        <f aca="false">IFERROR(sterncalib!AI29/GAMSsternCa!AI29,"")</f>
        <v/>
      </c>
      <c r="AK29" s="128" t="str">
        <f aca="false">IFERROR(sterncalib!AJ29/GAMSsternCa!AJ29,"")</f>
        <v/>
      </c>
      <c r="AL29" s="128" t="str">
        <f aca="false">IFERROR(sterncalib!AK29/GAMSsternCa!AK29,"")</f>
        <v/>
      </c>
      <c r="AM29" s="128" t="str">
        <f aca="false">IFERROR(sterncalib!AL29/GAMSsternCa!AL29,"")</f>
        <v/>
      </c>
      <c r="AN29" s="128" t="str">
        <f aca="false">IFERROR(sterncalib!AM29/GAMSsternCa!AM29,"")</f>
        <v/>
      </c>
      <c r="AO29" s="128" t="str">
        <f aca="false">IFERROR(sterncalib!AN29/GAMSsternCa!AN29,"")</f>
        <v/>
      </c>
      <c r="AP29" s="128" t="str">
        <f aca="false">IFERROR(sterncalib!AO29/GAMSsternCa!AO29,"")</f>
        <v/>
      </c>
      <c r="AQ29" s="128" t="str">
        <f aca="false">IFERROR(sterncalib!AP29/GAMSsternCa!AP29,"")</f>
        <v/>
      </c>
      <c r="AR29" s="128" t="str">
        <f aca="false">IFERROR(sterncalib!AQ29/GAMSsternCa!AQ29,"")</f>
        <v/>
      </c>
      <c r="AS29" s="128" t="str">
        <f aca="false">IFERROR(sterncalib!AR29/GAMSsternCa!AR29,"")</f>
        <v/>
      </c>
      <c r="AT29" s="128" t="str">
        <f aca="false">IFERROR(sterncalib!AS29/GAMSsternCa!AS29,"")</f>
        <v/>
      </c>
      <c r="AU29" s="128" t="str">
        <f aca="false">IFERROR(sterncalib!AT29/GAMSsternCa!AT29,"")</f>
        <v/>
      </c>
      <c r="AV29" s="128" t="str">
        <f aca="false">IFERROR(sterncalib!AU29/GAMSsternCa!AU29,"")</f>
        <v/>
      </c>
      <c r="AW29" s="128" t="str">
        <f aca="false">IFERROR(sterncalib!AV29/GAMSsternCa!AV29,"")</f>
        <v/>
      </c>
      <c r="AX29" s="128" t="str">
        <f aca="false">IFERROR(sterncalib!AW29/GAMSsternCa!AW29,"")</f>
        <v/>
      </c>
      <c r="AY29" s="128" t="str">
        <f aca="false">IFERROR(sterncalib!AX29/GAMSsternCa!AX29,"")</f>
        <v/>
      </c>
      <c r="AZ29" s="128" t="str">
        <f aca="false">IFERROR(sterncalib!AY29/GAMSsternCa!AY29,"")</f>
        <v/>
      </c>
      <c r="BA29" s="128" t="str">
        <f aca="false">IFERROR(sterncalib!AZ29/GAMSsternCa!AZ29,"")</f>
        <v/>
      </c>
      <c r="BB29" s="128" t="str">
        <f aca="false">IFERROR(sterncalib!BA29/GAMSsternCa!BA29,"")</f>
        <v/>
      </c>
      <c r="BC29" s="128" t="str">
        <f aca="false">IFERROR(sterncalib!BB29/GAMSsternCa!BB29,"")</f>
        <v/>
      </c>
      <c r="BD29" s="128" t="str">
        <f aca="false">IFERROR(sterncalib!BC29/GAMSsternCa!BC29,"")</f>
        <v/>
      </c>
      <c r="BE29" s="128" t="str">
        <f aca="false">IFERROR(sterncalib!BD29/GAMSsternCa!BD29,"")</f>
        <v/>
      </c>
      <c r="BF29" s="128" t="str">
        <f aca="false">IFERROR(sterncalib!BE29/GAMSsternCa!BE29,"")</f>
        <v/>
      </c>
      <c r="BG29" s="128" t="str">
        <f aca="false">IFERROR(sterncalib!BF29/GAMSsternCa!BF29,"")</f>
        <v/>
      </c>
      <c r="BH29" s="128" t="str">
        <f aca="false">IFERROR(sterncalib!BG29/GAMSsternCa!BG29,"")</f>
        <v/>
      </c>
      <c r="BI29" s="128" t="str">
        <f aca="false">IFERROR(sterncalib!BH29/GAMSsternCa!BH29,"")</f>
        <v/>
      </c>
      <c r="BJ29" s="128" t="str">
        <f aca="false">IFERROR(sterncalib!BI29/GAMSsternCa!BI29,"")</f>
        <v/>
      </c>
    </row>
    <row r="30" customFormat="false" ht="12.75" hidden="false" customHeight="false" outlineLevel="0" collapsed="false">
      <c r="A30" s="0" t="str">
        <f aca="false">sterncalib!A30</f>
        <v>Damage rate at threshold for catastrophic damages</v>
      </c>
      <c r="B30" s="0" t="str">
        <f aca="false">GAMSbase!A30</f>
        <v>Damage Rate at Threshold for Catastrophic Damages</v>
      </c>
      <c r="C30" s="128" t="str">
        <f aca="false">IFERROR(sterncalib!B30/GAMSsternCa!B30,"")</f>
        <v/>
      </c>
      <c r="D30" s="128" t="str">
        <f aca="false">IFERROR(sterncalib!C30/GAMSsternCa!C30,"")</f>
        <v/>
      </c>
      <c r="E30" s="128" t="str">
        <f aca="false">IFERROR(sterncalib!D30/GAMSsternCa!D30,"")</f>
        <v/>
      </c>
      <c r="F30" s="128" t="str">
        <f aca="false">IFERROR(sterncalib!E30/GAMSsternCa!E30,"")</f>
        <v/>
      </c>
      <c r="G30" s="128" t="str">
        <f aca="false">IFERROR(sterncalib!F30/GAMSsternCa!F30,"")</f>
        <v/>
      </c>
      <c r="H30" s="128" t="str">
        <f aca="false">IFERROR(sterncalib!G30/GAMSsternCa!G30,"")</f>
        <v/>
      </c>
      <c r="I30" s="128" t="str">
        <f aca="false">IFERROR(sterncalib!H30/GAMSsternCa!H30,"")</f>
        <v/>
      </c>
      <c r="J30" s="128" t="str">
        <f aca="false">IFERROR(sterncalib!I30/GAMSsternCa!I30,"")</f>
        <v/>
      </c>
      <c r="K30" s="128" t="str">
        <f aca="false">IFERROR(sterncalib!J30/GAMSsternCa!J30,"")</f>
        <v/>
      </c>
      <c r="L30" s="128" t="str">
        <f aca="false">IFERROR(sterncalib!K30/GAMSsternCa!K30,"")</f>
        <v/>
      </c>
      <c r="M30" s="128" t="str">
        <f aca="false">IFERROR(sterncalib!L30/GAMSsternCa!L30,"")</f>
        <v/>
      </c>
      <c r="N30" s="128" t="str">
        <f aca="false">IFERROR(sterncalib!M30/GAMSsternCa!M30,"")</f>
        <v/>
      </c>
      <c r="O30" s="128" t="str">
        <f aca="false">IFERROR(sterncalib!N30/GAMSsternCa!N30,"")</f>
        <v/>
      </c>
      <c r="P30" s="128" t="str">
        <f aca="false">IFERROR(sterncalib!O30/GAMSsternCa!O30,"")</f>
        <v/>
      </c>
      <c r="Q30" s="128" t="str">
        <f aca="false">IFERROR(sterncalib!P30/GAMSsternCa!P30,"")</f>
        <v/>
      </c>
      <c r="R30" s="128" t="str">
        <f aca="false">IFERROR(sterncalib!Q30/GAMSsternCa!Q30,"")</f>
        <v/>
      </c>
      <c r="S30" s="128" t="str">
        <f aca="false">IFERROR(sterncalib!R30/GAMSsternCa!R30,"")</f>
        <v/>
      </c>
      <c r="T30" s="128" t="str">
        <f aca="false">IFERROR(sterncalib!S30/GAMSsternCa!S30,"")</f>
        <v/>
      </c>
      <c r="U30" s="128" t="str">
        <f aca="false">IFERROR(sterncalib!T30/GAMSsternCa!T30,"")</f>
        <v/>
      </c>
      <c r="V30" s="128" t="str">
        <f aca="false">IFERROR(sterncalib!U30/GAMSsternCa!U30,"")</f>
        <v/>
      </c>
      <c r="W30" s="128" t="str">
        <f aca="false">IFERROR(sterncalib!V30/GAMSsternCa!V30,"")</f>
        <v/>
      </c>
      <c r="X30" s="128" t="str">
        <f aca="false">IFERROR(sterncalib!W30/GAMSsternCa!W30,"")</f>
        <v/>
      </c>
      <c r="Y30" s="128" t="str">
        <f aca="false">IFERROR(sterncalib!X30/GAMSsternCa!X30,"")</f>
        <v/>
      </c>
      <c r="Z30" s="128" t="str">
        <f aca="false">IFERROR(sterncalib!Y30/GAMSsternCa!Y30,"")</f>
        <v/>
      </c>
      <c r="AA30" s="128" t="str">
        <f aca="false">IFERROR(sterncalib!Z30/GAMSsternCa!Z30,"")</f>
        <v/>
      </c>
      <c r="AB30" s="128" t="str">
        <f aca="false">IFERROR(sterncalib!AA30/GAMSsternCa!AA30,"")</f>
        <v/>
      </c>
      <c r="AC30" s="128" t="str">
        <f aca="false">IFERROR(sterncalib!AB30/GAMSsternCa!AB30,"")</f>
        <v/>
      </c>
      <c r="AD30" s="128" t="str">
        <f aca="false">IFERROR(sterncalib!AC30/GAMSsternCa!AC30,"")</f>
        <v/>
      </c>
      <c r="AE30" s="128" t="str">
        <f aca="false">IFERROR(sterncalib!AD30/GAMSsternCa!AD30,"")</f>
        <v/>
      </c>
      <c r="AF30" s="128" t="str">
        <f aca="false">IFERROR(sterncalib!AE30/GAMSsternCa!AE30,"")</f>
        <v/>
      </c>
      <c r="AG30" s="128" t="str">
        <f aca="false">IFERROR(sterncalib!AF30/GAMSsternCa!AF30,"")</f>
        <v/>
      </c>
      <c r="AH30" s="128" t="str">
        <f aca="false">IFERROR(sterncalib!AG30/GAMSsternCa!AG30,"")</f>
        <v/>
      </c>
      <c r="AI30" s="128" t="str">
        <f aca="false">IFERROR(sterncalib!AH30/GAMSsternCa!AH30,"")</f>
        <v/>
      </c>
      <c r="AJ30" s="128" t="str">
        <f aca="false">IFERROR(sterncalib!AI30/GAMSsternCa!AI30,"")</f>
        <v/>
      </c>
      <c r="AK30" s="128" t="str">
        <f aca="false">IFERROR(sterncalib!AJ30/GAMSsternCa!AJ30,"")</f>
        <v/>
      </c>
      <c r="AL30" s="128" t="str">
        <f aca="false">IFERROR(sterncalib!AK30/GAMSsternCa!AK30,"")</f>
        <v/>
      </c>
      <c r="AM30" s="128" t="str">
        <f aca="false">IFERROR(sterncalib!AL30/GAMSsternCa!AL30,"")</f>
        <v/>
      </c>
      <c r="AN30" s="128" t="str">
        <f aca="false">IFERROR(sterncalib!AM30/GAMSsternCa!AM30,"")</f>
        <v/>
      </c>
      <c r="AO30" s="128" t="str">
        <f aca="false">IFERROR(sterncalib!AN30/GAMSsternCa!AN30,"")</f>
        <v/>
      </c>
      <c r="AP30" s="128" t="str">
        <f aca="false">IFERROR(sterncalib!AO30/GAMSsternCa!AO30,"")</f>
        <v/>
      </c>
      <c r="AQ30" s="128" t="str">
        <f aca="false">IFERROR(sterncalib!AP30/GAMSsternCa!AP30,"")</f>
        <v/>
      </c>
      <c r="AR30" s="128" t="str">
        <f aca="false">IFERROR(sterncalib!AQ30/GAMSsternCa!AQ30,"")</f>
        <v/>
      </c>
      <c r="AS30" s="128" t="str">
        <f aca="false">IFERROR(sterncalib!AR30/GAMSsternCa!AR30,"")</f>
        <v/>
      </c>
      <c r="AT30" s="128" t="str">
        <f aca="false">IFERROR(sterncalib!AS30/GAMSsternCa!AS30,"")</f>
        <v/>
      </c>
      <c r="AU30" s="128" t="str">
        <f aca="false">IFERROR(sterncalib!AT30/GAMSsternCa!AT30,"")</f>
        <v/>
      </c>
      <c r="AV30" s="128" t="str">
        <f aca="false">IFERROR(sterncalib!AU30/GAMSsternCa!AU30,"")</f>
        <v/>
      </c>
      <c r="AW30" s="128" t="str">
        <f aca="false">IFERROR(sterncalib!AV30/GAMSsternCa!AV30,"")</f>
        <v/>
      </c>
      <c r="AX30" s="128" t="str">
        <f aca="false">IFERROR(sterncalib!AW30/GAMSsternCa!AW30,"")</f>
        <v/>
      </c>
      <c r="AY30" s="128" t="str">
        <f aca="false">IFERROR(sterncalib!AX30/GAMSsternCa!AX30,"")</f>
        <v/>
      </c>
      <c r="AZ30" s="128" t="str">
        <f aca="false">IFERROR(sterncalib!AY30/GAMSsternCa!AY30,"")</f>
        <v/>
      </c>
      <c r="BA30" s="128" t="str">
        <f aca="false">IFERROR(sterncalib!AZ30/GAMSsternCa!AZ30,"")</f>
        <v/>
      </c>
      <c r="BB30" s="128" t="str">
        <f aca="false">IFERROR(sterncalib!BA30/GAMSsternCa!BA30,"")</f>
        <v/>
      </c>
      <c r="BC30" s="128" t="str">
        <f aca="false">IFERROR(sterncalib!BB30/GAMSsternCa!BB30,"")</f>
        <v/>
      </c>
      <c r="BD30" s="128" t="str">
        <f aca="false">IFERROR(sterncalib!BC30/GAMSsternCa!BC30,"")</f>
        <v/>
      </c>
      <c r="BE30" s="128" t="str">
        <f aca="false">IFERROR(sterncalib!BD30/GAMSsternCa!BD30,"")</f>
        <v/>
      </c>
      <c r="BF30" s="128" t="str">
        <f aca="false">IFERROR(sterncalib!BE30/GAMSsternCa!BE30,"")</f>
        <v/>
      </c>
      <c r="BG30" s="128" t="str">
        <f aca="false">IFERROR(sterncalib!BF30/GAMSsternCa!BF30,"")</f>
        <v/>
      </c>
      <c r="BH30" s="128" t="str">
        <f aca="false">IFERROR(sterncalib!BG30/GAMSsternCa!BG30,"")</f>
        <v/>
      </c>
      <c r="BI30" s="128" t="str">
        <f aca="false">IFERROR(sterncalib!BH30/GAMSsternCa!BH30,"")</f>
        <v/>
      </c>
      <c r="BJ30" s="128" t="str">
        <f aca="false">IFERROR(sterncalib!BI30/GAMSsternCa!BI30,"")</f>
        <v/>
      </c>
    </row>
    <row r="31" customFormat="false" ht="12.75" hidden="false" customHeight="false" outlineLevel="0" collapsed="false">
      <c r="A31" s="0" t="str">
        <f aca="false">sterncalib!A31</f>
        <v>ABATEMENT COST</v>
      </c>
      <c r="B31" s="0" t="str">
        <f aca="false">GAMSbase!A31</f>
        <v>* ABATEMENT COST</v>
      </c>
      <c r="C31" s="128" t="str">
        <f aca="false">IFERROR(sterncalib!B31/GAMSsternCa!B31,"")</f>
        <v/>
      </c>
      <c r="D31" s="128" t="str">
        <f aca="false">IFERROR(sterncalib!C31/GAMSsternCa!C31,"")</f>
        <v/>
      </c>
      <c r="E31" s="128" t="str">
        <f aca="false">IFERROR(sterncalib!D31/GAMSsternCa!D31,"")</f>
        <v/>
      </c>
      <c r="F31" s="128" t="str">
        <f aca="false">IFERROR(sterncalib!E31/GAMSsternCa!E31,"")</f>
        <v/>
      </c>
      <c r="G31" s="128" t="str">
        <f aca="false">IFERROR(sterncalib!F31/GAMSsternCa!F31,"")</f>
        <v/>
      </c>
      <c r="H31" s="128" t="str">
        <f aca="false">IFERROR(sterncalib!G31/GAMSsternCa!G31,"")</f>
        <v/>
      </c>
      <c r="I31" s="128" t="str">
        <f aca="false">IFERROR(sterncalib!H31/GAMSsternCa!H31,"")</f>
        <v/>
      </c>
      <c r="J31" s="128" t="str">
        <f aca="false">IFERROR(sterncalib!I31/GAMSsternCa!I31,"")</f>
        <v/>
      </c>
      <c r="K31" s="128" t="str">
        <f aca="false">IFERROR(sterncalib!J31/GAMSsternCa!J31,"")</f>
        <v/>
      </c>
      <c r="L31" s="128" t="str">
        <f aca="false">IFERROR(sterncalib!K31/GAMSsternCa!K31,"")</f>
        <v/>
      </c>
      <c r="M31" s="128" t="str">
        <f aca="false">IFERROR(sterncalib!L31/GAMSsternCa!L31,"")</f>
        <v/>
      </c>
      <c r="N31" s="128" t="str">
        <f aca="false">IFERROR(sterncalib!M31/GAMSsternCa!M31,"")</f>
        <v/>
      </c>
      <c r="O31" s="128" t="str">
        <f aca="false">IFERROR(sterncalib!N31/GAMSsternCa!N31,"")</f>
        <v/>
      </c>
      <c r="P31" s="128" t="str">
        <f aca="false">IFERROR(sterncalib!O31/GAMSsternCa!O31,"")</f>
        <v/>
      </c>
      <c r="Q31" s="128" t="str">
        <f aca="false">IFERROR(sterncalib!P31/GAMSsternCa!P31,"")</f>
        <v/>
      </c>
      <c r="R31" s="128" t="str">
        <f aca="false">IFERROR(sterncalib!Q31/GAMSsternCa!Q31,"")</f>
        <v/>
      </c>
      <c r="S31" s="128" t="str">
        <f aca="false">IFERROR(sterncalib!R31/GAMSsternCa!R31,"")</f>
        <v/>
      </c>
      <c r="T31" s="128" t="str">
        <f aca="false">IFERROR(sterncalib!S31/GAMSsternCa!S31,"")</f>
        <v/>
      </c>
      <c r="U31" s="128" t="str">
        <f aca="false">IFERROR(sterncalib!T31/GAMSsternCa!T31,"")</f>
        <v/>
      </c>
      <c r="V31" s="128" t="str">
        <f aca="false">IFERROR(sterncalib!U31/GAMSsternCa!U31,"")</f>
        <v/>
      </c>
      <c r="W31" s="128" t="str">
        <f aca="false">IFERROR(sterncalib!V31/GAMSsternCa!V31,"")</f>
        <v/>
      </c>
      <c r="X31" s="128" t="str">
        <f aca="false">IFERROR(sterncalib!W31/GAMSsternCa!W31,"")</f>
        <v/>
      </c>
      <c r="Y31" s="128" t="str">
        <f aca="false">IFERROR(sterncalib!X31/GAMSsternCa!X31,"")</f>
        <v/>
      </c>
      <c r="Z31" s="128" t="str">
        <f aca="false">IFERROR(sterncalib!Y31/GAMSsternCa!Y31,"")</f>
        <v/>
      </c>
      <c r="AA31" s="128" t="str">
        <f aca="false">IFERROR(sterncalib!Z31/GAMSsternCa!Z31,"")</f>
        <v/>
      </c>
      <c r="AB31" s="128" t="str">
        <f aca="false">IFERROR(sterncalib!AA31/GAMSsternCa!AA31,"")</f>
        <v/>
      </c>
      <c r="AC31" s="128" t="str">
        <f aca="false">IFERROR(sterncalib!AB31/GAMSsternCa!AB31,"")</f>
        <v/>
      </c>
      <c r="AD31" s="128" t="str">
        <f aca="false">IFERROR(sterncalib!AC31/GAMSsternCa!AC31,"")</f>
        <v/>
      </c>
      <c r="AE31" s="128" t="str">
        <f aca="false">IFERROR(sterncalib!AD31/GAMSsternCa!AD31,"")</f>
        <v/>
      </c>
      <c r="AF31" s="128" t="str">
        <f aca="false">IFERROR(sterncalib!AE31/GAMSsternCa!AE31,"")</f>
        <v/>
      </c>
      <c r="AG31" s="128" t="str">
        <f aca="false">IFERROR(sterncalib!AF31/GAMSsternCa!AF31,"")</f>
        <v/>
      </c>
      <c r="AH31" s="128" t="str">
        <f aca="false">IFERROR(sterncalib!AG31/GAMSsternCa!AG31,"")</f>
        <v/>
      </c>
      <c r="AI31" s="128" t="str">
        <f aca="false">IFERROR(sterncalib!AH31/GAMSsternCa!AH31,"")</f>
        <v/>
      </c>
      <c r="AJ31" s="128" t="str">
        <f aca="false">IFERROR(sterncalib!AI31/GAMSsternCa!AI31,"")</f>
        <v/>
      </c>
      <c r="AK31" s="128" t="str">
        <f aca="false">IFERROR(sterncalib!AJ31/GAMSsternCa!AJ31,"")</f>
        <v/>
      </c>
      <c r="AL31" s="128" t="str">
        <f aca="false">IFERROR(sterncalib!AK31/GAMSsternCa!AK31,"")</f>
        <v/>
      </c>
      <c r="AM31" s="128" t="str">
        <f aca="false">IFERROR(sterncalib!AL31/GAMSsternCa!AL31,"")</f>
        <v/>
      </c>
      <c r="AN31" s="128" t="str">
        <f aca="false">IFERROR(sterncalib!AM31/GAMSsternCa!AM31,"")</f>
        <v/>
      </c>
      <c r="AO31" s="128" t="str">
        <f aca="false">IFERROR(sterncalib!AN31/GAMSsternCa!AN31,"")</f>
        <v/>
      </c>
      <c r="AP31" s="128" t="str">
        <f aca="false">IFERROR(sterncalib!AO31/GAMSsternCa!AO31,"")</f>
        <v/>
      </c>
      <c r="AQ31" s="128" t="str">
        <f aca="false">IFERROR(sterncalib!AP31/GAMSsternCa!AP31,"")</f>
        <v/>
      </c>
      <c r="AR31" s="128" t="str">
        <f aca="false">IFERROR(sterncalib!AQ31/GAMSsternCa!AQ31,"")</f>
        <v/>
      </c>
      <c r="AS31" s="128" t="str">
        <f aca="false">IFERROR(sterncalib!AR31/GAMSsternCa!AR31,"")</f>
        <v/>
      </c>
      <c r="AT31" s="128" t="str">
        <f aca="false">IFERROR(sterncalib!AS31/GAMSsternCa!AS31,"")</f>
        <v/>
      </c>
      <c r="AU31" s="128" t="str">
        <f aca="false">IFERROR(sterncalib!AT31/GAMSsternCa!AT31,"")</f>
        <v/>
      </c>
      <c r="AV31" s="128" t="str">
        <f aca="false">IFERROR(sterncalib!AU31/GAMSsternCa!AU31,"")</f>
        <v/>
      </c>
      <c r="AW31" s="128" t="str">
        <f aca="false">IFERROR(sterncalib!AV31/GAMSsternCa!AV31,"")</f>
        <v/>
      </c>
      <c r="AX31" s="128" t="str">
        <f aca="false">IFERROR(sterncalib!AW31/GAMSsternCa!AW31,"")</f>
        <v/>
      </c>
      <c r="AY31" s="128" t="str">
        <f aca="false">IFERROR(sterncalib!AX31/GAMSsternCa!AX31,"")</f>
        <v/>
      </c>
      <c r="AZ31" s="128" t="str">
        <f aca="false">IFERROR(sterncalib!AY31/GAMSsternCa!AY31,"")</f>
        <v/>
      </c>
      <c r="BA31" s="128" t="str">
        <f aca="false">IFERROR(sterncalib!AZ31/GAMSsternCa!AZ31,"")</f>
        <v/>
      </c>
      <c r="BB31" s="128" t="str">
        <f aca="false">IFERROR(sterncalib!BA31/GAMSsternCa!BA31,"")</f>
        <v/>
      </c>
      <c r="BC31" s="128" t="str">
        <f aca="false">IFERROR(sterncalib!BB31/GAMSsternCa!BB31,"")</f>
        <v/>
      </c>
      <c r="BD31" s="128" t="str">
        <f aca="false">IFERROR(sterncalib!BC31/GAMSsternCa!BC31,"")</f>
        <v/>
      </c>
      <c r="BE31" s="128" t="str">
        <f aca="false">IFERROR(sterncalib!BD31/GAMSsternCa!BD31,"")</f>
        <v/>
      </c>
      <c r="BF31" s="128" t="str">
        <f aca="false">IFERROR(sterncalib!BE31/GAMSsternCa!BE31,"")</f>
        <v/>
      </c>
      <c r="BG31" s="128" t="str">
        <f aca="false">IFERROR(sterncalib!BF31/GAMSsternCa!BF31,"")</f>
        <v/>
      </c>
      <c r="BH31" s="128" t="str">
        <f aca="false">IFERROR(sterncalib!BG31/GAMSsternCa!BG31,"")</f>
        <v/>
      </c>
      <c r="BI31" s="128" t="str">
        <f aca="false">IFERROR(sterncalib!BH31/GAMSsternCa!BH31,"")</f>
        <v/>
      </c>
      <c r="BJ31" s="128" t="str">
        <f aca="false">IFERROR(sterncalib!BI31/GAMSsternCa!BI31,"")</f>
        <v/>
      </c>
    </row>
    <row r="32" customFormat="false" ht="12.75" hidden="false" customHeight="false" outlineLevel="0" collapsed="false">
      <c r="A32" s="0" t="str">
        <f aca="false">sterncalib!A32</f>
        <v>Abatement cost function coefficient</v>
      </c>
      <c r="B32" s="0" t="str">
        <f aca="false">GAMSbase!A32</f>
        <v>Abatement cost function coefficient</v>
      </c>
      <c r="C32" s="128" t="n">
        <f aca="false">IFERROR(sterncalib!B32/GAMSsternCa!B32,"")</f>
        <v>1.0000000004108</v>
      </c>
      <c r="D32" s="128" t="n">
        <f aca="false">IFERROR(sterncalib!C32/GAMSsternCa!C32,"")</f>
        <v>0.999999999713501</v>
      </c>
      <c r="E32" s="128" t="n">
        <f aca="false">IFERROR(sterncalib!D32/GAMSsternCa!D32,"")</f>
        <v>0.999999999531788</v>
      </c>
      <c r="F32" s="128" t="n">
        <f aca="false">IFERROR(sterncalib!E32/GAMSsternCa!E32,"")</f>
        <v>0.999999999598891</v>
      </c>
      <c r="G32" s="128" t="n">
        <f aca="false">IFERROR(sterncalib!F32/GAMSsternCa!F32,"")</f>
        <v>1.00000000000697</v>
      </c>
      <c r="H32" s="128" t="n">
        <f aca="false">IFERROR(sterncalib!G32/GAMSsternCa!G32,"")</f>
        <v>0.999999999945111</v>
      </c>
      <c r="I32" s="128" t="n">
        <f aca="false">IFERROR(sterncalib!H32/GAMSsternCa!H32,"")</f>
        <v>1.0000000005338</v>
      </c>
      <c r="J32" s="128" t="n">
        <f aca="false">IFERROR(sterncalib!I32/GAMSsternCa!I32,"")</f>
        <v>1.00000000098005</v>
      </c>
      <c r="K32" s="128" t="n">
        <f aca="false">IFERROR(sterncalib!J32/GAMSsternCa!J32,"")</f>
        <v>1.00000000061223</v>
      </c>
      <c r="L32" s="128" t="n">
        <f aca="false">IFERROR(sterncalib!K32/GAMSsternCa!K32,"")</f>
        <v>1.00000000006009</v>
      </c>
      <c r="M32" s="128" t="n">
        <f aca="false">IFERROR(sterncalib!L32/GAMSsternCa!L32,"")</f>
        <v>0.999999999456463</v>
      </c>
      <c r="N32" s="128" t="n">
        <f aca="false">IFERROR(sterncalib!M32/GAMSsternCa!M32,"")</f>
        <v>1.00000000064396</v>
      </c>
      <c r="O32" s="128" t="n">
        <f aca="false">IFERROR(sterncalib!N32/GAMSsternCa!N32,"")</f>
        <v>0.999999999700034</v>
      </c>
      <c r="P32" s="128" t="n">
        <f aca="false">IFERROR(sterncalib!O32/GAMSsternCa!O32,"")</f>
        <v>1.00000000079717</v>
      </c>
      <c r="Q32" s="128" t="n">
        <f aca="false">IFERROR(sterncalib!P32/GAMSsternCa!P32,"")</f>
        <v>1.0000000018432</v>
      </c>
      <c r="R32" s="128" t="n">
        <f aca="false">IFERROR(sterncalib!Q32/GAMSsternCa!Q32,"")</f>
        <v>1.00000000190813</v>
      </c>
      <c r="S32" s="128" t="n">
        <f aca="false">IFERROR(sterncalib!R32/GAMSsternCa!R32,"")</f>
        <v>0.9999999981207</v>
      </c>
      <c r="T32" s="128" t="n">
        <f aca="false">IFERROR(sterncalib!S32/GAMSsternCa!S32,"")</f>
        <v>1.0000000022017</v>
      </c>
      <c r="U32" s="128" t="n">
        <f aca="false">IFERROR(sterncalib!T32/GAMSsternCa!T32,"")</f>
        <v>1.00000000200164</v>
      </c>
      <c r="V32" s="128" t="n">
        <f aca="false">IFERROR(sterncalib!U32/GAMSsternCa!U32,"")</f>
        <v>0.999999998944381</v>
      </c>
      <c r="W32" s="128" t="n">
        <f aca="false">IFERROR(sterncalib!V32/GAMSsternCa!V32,"")</f>
        <v>1.00000000258942</v>
      </c>
      <c r="X32" s="128" t="n">
        <f aca="false">IFERROR(sterncalib!W32/GAMSsternCa!W32,"")</f>
        <v>1.00000000308622</v>
      </c>
      <c r="Y32" s="128" t="n">
        <f aca="false">IFERROR(sterncalib!X32/GAMSsternCa!X32,"")</f>
        <v>1.00000000148019</v>
      </c>
      <c r="Z32" s="128" t="n">
        <f aca="false">IFERROR(sterncalib!Y32/GAMSsternCa!Y32,"")</f>
        <v>1.00000000146</v>
      </c>
      <c r="AA32" s="128" t="n">
        <f aca="false">IFERROR(sterncalib!Z32/GAMSsternCa!Z32,"")</f>
        <v>0.999999997692761</v>
      </c>
      <c r="AB32" s="128" t="n">
        <f aca="false">IFERROR(sterncalib!AA32/GAMSsternCa!AA32,"")</f>
        <v>0.999999998110208</v>
      </c>
      <c r="AC32" s="128" t="n">
        <f aca="false">IFERROR(sterncalib!AB32/GAMSsternCa!AB32,"")</f>
        <v>0.999999995925508</v>
      </c>
      <c r="AD32" s="128" t="n">
        <f aca="false">IFERROR(sterncalib!AC32/GAMSsternCa!AC32,"")</f>
        <v>0.999999995305052</v>
      </c>
      <c r="AE32" s="128" t="n">
        <f aca="false">IFERROR(sterncalib!AD32/GAMSsternCa!AD32,"")</f>
        <v>0.999999996587481</v>
      </c>
      <c r="AF32" s="128" t="n">
        <f aca="false">IFERROR(sterncalib!AE32/GAMSsternCa!AE32,"")</f>
        <v>1.00000000201043</v>
      </c>
      <c r="AG32" s="128" t="n">
        <f aca="false">IFERROR(sterncalib!AF32/GAMSsternCa!AF32,"")</f>
        <v>1.00000000549168</v>
      </c>
      <c r="AH32" s="128" t="n">
        <f aca="false">IFERROR(sterncalib!AG32/GAMSsternCa!AG32,"")</f>
        <v>1.00000000405106</v>
      </c>
      <c r="AI32" s="128" t="n">
        <f aca="false">IFERROR(sterncalib!AH32/GAMSsternCa!AH32,"")</f>
        <v>1.00000000615468</v>
      </c>
      <c r="AJ32" s="128" t="n">
        <f aca="false">IFERROR(sterncalib!AI32/GAMSsternCa!AI32,"")</f>
        <v>0.99999999699843</v>
      </c>
      <c r="AK32" s="128" t="n">
        <f aca="false">IFERROR(sterncalib!AJ32/GAMSsternCa!AJ32,"")</f>
        <v>1.00000000265437</v>
      </c>
      <c r="AL32" s="128" t="n">
        <f aca="false">IFERROR(sterncalib!AK32/GAMSsternCa!AK32,"")</f>
        <v>0.99999999717324</v>
      </c>
      <c r="AM32" s="128" t="n">
        <f aca="false">IFERROR(sterncalib!AL32/GAMSsternCa!AL32,"")</f>
        <v>0.999999991136215</v>
      </c>
      <c r="AN32" s="128" t="n">
        <f aca="false">IFERROR(sterncalib!AM32/GAMSsternCa!AM32,"")</f>
        <v>0.999999989896175</v>
      </c>
      <c r="AO32" s="128" t="n">
        <f aca="false">IFERROR(sterncalib!AN32/GAMSsternCa!AN32,"")</f>
        <v>0.999999992962737</v>
      </c>
      <c r="AP32" s="128" t="n">
        <f aca="false">IFERROR(sterncalib!AO32/GAMSsternCa!AO32,"")</f>
        <v>0.999999993469773</v>
      </c>
      <c r="AQ32" s="128" t="n">
        <f aca="false">IFERROR(sterncalib!AP32/GAMSsternCa!AP32,"")</f>
        <v>1.00000000957431</v>
      </c>
      <c r="AR32" s="128" t="n">
        <f aca="false">IFERROR(sterncalib!AQ32/GAMSsternCa!AQ32,"")</f>
        <v>1.00000001088676</v>
      </c>
      <c r="AS32" s="128" t="n">
        <f aca="false">IFERROR(sterncalib!AR32/GAMSsternCa!AR32,"")</f>
        <v>1.00000001282</v>
      </c>
      <c r="AT32" s="128" t="n">
        <f aca="false">IFERROR(sterncalib!AS32/GAMSsternCa!AS32,"")</f>
        <v>1.00000001141223</v>
      </c>
      <c r="AU32" s="128" t="n">
        <f aca="false">IFERROR(sterncalib!AT32/GAMSsternCa!AT32,"")</f>
        <v>1.00000001540154</v>
      </c>
      <c r="AV32" s="128" t="n">
        <f aca="false">IFERROR(sterncalib!AU32/GAMSsternCa!AU32,"")</f>
        <v>1.00000000279493</v>
      </c>
      <c r="AW32" s="128" t="n">
        <f aca="false">IFERROR(sterncalib!AV32/GAMSsternCa!AV32,"")</f>
        <v>1.00000000744903</v>
      </c>
      <c r="AX32" s="128" t="n">
        <f aca="false">IFERROR(sterncalib!AW32/GAMSsternCa!AW32,"")</f>
        <v>0.999999987829702</v>
      </c>
      <c r="AY32" s="128" t="n">
        <f aca="false">IFERROR(sterncalib!AX32/GAMSsternCa!AX32,"")</f>
        <v>0.999999987728021</v>
      </c>
      <c r="AZ32" s="128" t="n">
        <f aca="false">IFERROR(sterncalib!AY32/GAMSsternCa!AY32,"")</f>
        <v>0.999999999666561</v>
      </c>
      <c r="BA32" s="128" t="n">
        <f aca="false">IFERROR(sterncalib!AZ32/GAMSsternCa!AZ32,"")</f>
        <v>0.999999988471136</v>
      </c>
      <c r="BB32" s="128" t="n">
        <f aca="false">IFERROR(sterncalib!BA32/GAMSsternCa!BA32,"")</f>
        <v>0.999999994730722</v>
      </c>
      <c r="BC32" s="128" t="n">
        <f aca="false">IFERROR(sterncalib!BB32/GAMSsternCa!BB32,"")</f>
        <v>1.00000000867122</v>
      </c>
      <c r="BD32" s="128" t="n">
        <f aca="false">IFERROR(sterncalib!BC32/GAMSsternCa!BC32,"")</f>
        <v>1.0000000107499</v>
      </c>
      <c r="BE32" s="128" t="n">
        <f aca="false">IFERROR(sterncalib!BD32/GAMSsternCa!BD32,"")</f>
        <v>1.00000000555899</v>
      </c>
      <c r="BF32" s="128" t="n">
        <f aca="false">IFERROR(sterncalib!BE32/GAMSsternCa!BE32,"")</f>
        <v>1.00000002811409</v>
      </c>
      <c r="BG32" s="128" t="n">
        <f aca="false">IFERROR(sterncalib!BF32/GAMSsternCa!BF32,"")</f>
        <v>1.00000002270843</v>
      </c>
      <c r="BH32" s="128" t="n">
        <f aca="false">IFERROR(sterncalib!BG32/GAMSsternCa!BG32,"")</f>
        <v>0.999999975375344</v>
      </c>
      <c r="BI32" s="128" t="n">
        <f aca="false">IFERROR(sterncalib!BH32/GAMSsternCa!BH32,"")</f>
        <v>1.00000001286141</v>
      </c>
      <c r="BJ32" s="128" t="n">
        <f aca="false">IFERROR(sterncalib!BI32/GAMSsternCa!BI32,"")</f>
        <v>0.999999999958743</v>
      </c>
    </row>
    <row r="33" customFormat="false" ht="12.75" hidden="false" customHeight="false" outlineLevel="0" collapsed="false">
      <c r="A33" s="0" t="str">
        <f aca="false">sterncalib!A33</f>
        <v>   Price of backstop technology (1000$ per tC)</v>
      </c>
      <c r="B33" s="0" t="str">
        <f aca="false">GAMSbase!A33</f>
        <v> Price of Backstop Technology (1000 USD per ton C)</v>
      </c>
      <c r="C33" s="128" t="n">
        <f aca="false">IFERROR(sterncalib!B33/GAMSsternCa!B33,"")</f>
        <v>1</v>
      </c>
      <c r="D33" s="128" t="str">
        <f aca="false">IFERROR(sterncalib!C33/GAMSsternCa!C33,"")</f>
        <v/>
      </c>
      <c r="E33" s="128" t="str">
        <f aca="false">IFERROR(sterncalib!D33/GAMSsternCa!D33,"")</f>
        <v/>
      </c>
      <c r="F33" s="128" t="str">
        <f aca="false">IFERROR(sterncalib!E33/GAMSsternCa!E33,"")</f>
        <v/>
      </c>
      <c r="G33" s="128" t="str">
        <f aca="false">IFERROR(sterncalib!F33/GAMSsternCa!F33,"")</f>
        <v/>
      </c>
      <c r="H33" s="128" t="str">
        <f aca="false">IFERROR(sterncalib!G33/GAMSsternCa!G33,"")</f>
        <v/>
      </c>
      <c r="I33" s="128" t="str">
        <f aca="false">IFERROR(sterncalib!H33/GAMSsternCa!H33,"")</f>
        <v/>
      </c>
      <c r="J33" s="128" t="str">
        <f aca="false">IFERROR(sterncalib!I33/GAMSsternCa!I33,"")</f>
        <v/>
      </c>
      <c r="K33" s="128" t="str">
        <f aca="false">IFERROR(sterncalib!J33/GAMSsternCa!J33,"")</f>
        <v/>
      </c>
      <c r="L33" s="128" t="str">
        <f aca="false">IFERROR(sterncalib!K33/GAMSsternCa!K33,"")</f>
        <v/>
      </c>
      <c r="M33" s="128" t="str">
        <f aca="false">IFERROR(sterncalib!L33/GAMSsternCa!L33,"")</f>
        <v/>
      </c>
      <c r="N33" s="128" t="str">
        <f aca="false">IFERROR(sterncalib!M33/GAMSsternCa!M33,"")</f>
        <v/>
      </c>
      <c r="O33" s="128" t="str">
        <f aca="false">IFERROR(sterncalib!N33/GAMSsternCa!N33,"")</f>
        <v/>
      </c>
      <c r="P33" s="128" t="str">
        <f aca="false">IFERROR(sterncalib!O33/GAMSsternCa!O33,"")</f>
        <v/>
      </c>
      <c r="Q33" s="128" t="str">
        <f aca="false">IFERROR(sterncalib!P33/GAMSsternCa!P33,"")</f>
        <v/>
      </c>
      <c r="R33" s="128" t="str">
        <f aca="false">IFERROR(sterncalib!Q33/GAMSsternCa!Q33,"")</f>
        <v/>
      </c>
      <c r="S33" s="128" t="str">
        <f aca="false">IFERROR(sterncalib!R33/GAMSsternCa!R33,"")</f>
        <v/>
      </c>
      <c r="T33" s="128" t="str">
        <f aca="false">IFERROR(sterncalib!S33/GAMSsternCa!S33,"")</f>
        <v/>
      </c>
      <c r="U33" s="128" t="str">
        <f aca="false">IFERROR(sterncalib!T33/GAMSsternCa!T33,"")</f>
        <v/>
      </c>
      <c r="V33" s="128" t="str">
        <f aca="false">IFERROR(sterncalib!U33/GAMSsternCa!U33,"")</f>
        <v/>
      </c>
      <c r="W33" s="128" t="str">
        <f aca="false">IFERROR(sterncalib!V33/GAMSsternCa!V33,"")</f>
        <v/>
      </c>
      <c r="X33" s="128" t="str">
        <f aca="false">IFERROR(sterncalib!W33/GAMSsternCa!W33,"")</f>
        <v/>
      </c>
      <c r="Y33" s="128" t="str">
        <f aca="false">IFERROR(sterncalib!X33/GAMSsternCa!X33,"")</f>
        <v/>
      </c>
      <c r="Z33" s="128" t="str">
        <f aca="false">IFERROR(sterncalib!Y33/GAMSsternCa!Y33,"")</f>
        <v/>
      </c>
      <c r="AA33" s="128" t="str">
        <f aca="false">IFERROR(sterncalib!Z33/GAMSsternCa!Z33,"")</f>
        <v/>
      </c>
      <c r="AB33" s="128" t="str">
        <f aca="false">IFERROR(sterncalib!AA33/GAMSsternCa!AA33,"")</f>
        <v/>
      </c>
      <c r="AC33" s="128" t="str">
        <f aca="false">IFERROR(sterncalib!AB33/GAMSsternCa!AB33,"")</f>
        <v/>
      </c>
      <c r="AD33" s="128" t="str">
        <f aca="false">IFERROR(sterncalib!AC33/GAMSsternCa!AC33,"")</f>
        <v/>
      </c>
      <c r="AE33" s="128" t="str">
        <f aca="false">IFERROR(sterncalib!AD33/GAMSsternCa!AD33,"")</f>
        <v/>
      </c>
      <c r="AF33" s="128" t="str">
        <f aca="false">IFERROR(sterncalib!AE33/GAMSsternCa!AE33,"")</f>
        <v/>
      </c>
      <c r="AG33" s="128" t="str">
        <f aca="false">IFERROR(sterncalib!AF33/GAMSsternCa!AF33,"")</f>
        <v/>
      </c>
      <c r="AH33" s="128" t="str">
        <f aca="false">IFERROR(sterncalib!AG33/GAMSsternCa!AG33,"")</f>
        <v/>
      </c>
      <c r="AI33" s="128" t="str">
        <f aca="false">IFERROR(sterncalib!AH33/GAMSsternCa!AH33,"")</f>
        <v/>
      </c>
      <c r="AJ33" s="128" t="str">
        <f aca="false">IFERROR(sterncalib!AI33/GAMSsternCa!AI33,"")</f>
        <v/>
      </c>
      <c r="AK33" s="128" t="str">
        <f aca="false">IFERROR(sterncalib!AJ33/GAMSsternCa!AJ33,"")</f>
        <v/>
      </c>
      <c r="AL33" s="128" t="str">
        <f aca="false">IFERROR(sterncalib!AK33/GAMSsternCa!AK33,"")</f>
        <v/>
      </c>
      <c r="AM33" s="128" t="str">
        <f aca="false">IFERROR(sterncalib!AL33/GAMSsternCa!AL33,"")</f>
        <v/>
      </c>
      <c r="AN33" s="128" t="str">
        <f aca="false">IFERROR(sterncalib!AM33/GAMSsternCa!AM33,"")</f>
        <v/>
      </c>
      <c r="AO33" s="128" t="str">
        <f aca="false">IFERROR(sterncalib!AN33/GAMSsternCa!AN33,"")</f>
        <v/>
      </c>
      <c r="AP33" s="128" t="str">
        <f aca="false">IFERROR(sterncalib!AO33/GAMSsternCa!AO33,"")</f>
        <v/>
      </c>
      <c r="AQ33" s="128" t="str">
        <f aca="false">IFERROR(sterncalib!AP33/GAMSsternCa!AP33,"")</f>
        <v/>
      </c>
      <c r="AR33" s="128" t="str">
        <f aca="false">IFERROR(sterncalib!AQ33/GAMSsternCa!AQ33,"")</f>
        <v/>
      </c>
      <c r="AS33" s="128" t="str">
        <f aca="false">IFERROR(sterncalib!AR33/GAMSsternCa!AR33,"")</f>
        <v/>
      </c>
      <c r="AT33" s="128" t="str">
        <f aca="false">IFERROR(sterncalib!AS33/GAMSsternCa!AS33,"")</f>
        <v/>
      </c>
      <c r="AU33" s="128" t="str">
        <f aca="false">IFERROR(sterncalib!AT33/GAMSsternCa!AT33,"")</f>
        <v/>
      </c>
      <c r="AV33" s="128" t="str">
        <f aca="false">IFERROR(sterncalib!AU33/GAMSsternCa!AU33,"")</f>
        <v/>
      </c>
      <c r="AW33" s="128" t="str">
        <f aca="false">IFERROR(sterncalib!AV33/GAMSsternCa!AV33,"")</f>
        <v/>
      </c>
      <c r="AX33" s="128" t="str">
        <f aca="false">IFERROR(sterncalib!AW33/GAMSsternCa!AW33,"")</f>
        <v/>
      </c>
      <c r="AY33" s="128" t="str">
        <f aca="false">IFERROR(sterncalib!AX33/GAMSsternCa!AX33,"")</f>
        <v/>
      </c>
      <c r="AZ33" s="128" t="str">
        <f aca="false">IFERROR(sterncalib!AY33/GAMSsternCa!AY33,"")</f>
        <v/>
      </c>
      <c r="BA33" s="128" t="str">
        <f aca="false">IFERROR(sterncalib!AZ33/GAMSsternCa!AZ33,"")</f>
        <v/>
      </c>
      <c r="BB33" s="128" t="str">
        <f aca="false">IFERROR(sterncalib!BA33/GAMSsternCa!BA33,"")</f>
        <v/>
      </c>
      <c r="BC33" s="128" t="str">
        <f aca="false">IFERROR(sterncalib!BB33/GAMSsternCa!BB33,"")</f>
        <v/>
      </c>
      <c r="BD33" s="128" t="str">
        <f aca="false">IFERROR(sterncalib!BC33/GAMSsternCa!BC33,"")</f>
        <v/>
      </c>
      <c r="BE33" s="128" t="str">
        <f aca="false">IFERROR(sterncalib!BD33/GAMSsternCa!BD33,"")</f>
        <v/>
      </c>
      <c r="BF33" s="128" t="str">
        <f aca="false">IFERROR(sterncalib!BE33/GAMSsternCa!BE33,"")</f>
        <v/>
      </c>
      <c r="BG33" s="128" t="str">
        <f aca="false">IFERROR(sterncalib!BF33/GAMSsternCa!BF33,"")</f>
        <v/>
      </c>
      <c r="BH33" s="128" t="str">
        <f aca="false">IFERROR(sterncalib!BG33/GAMSsternCa!BG33,"")</f>
        <v/>
      </c>
      <c r="BI33" s="128" t="str">
        <f aca="false">IFERROR(sterncalib!BH33/GAMSsternCa!BH33,"")</f>
        <v/>
      </c>
      <c r="BJ33" s="128" t="str">
        <f aca="false">IFERROR(sterncalib!BI33/GAMSsternCa!BI33,"")</f>
        <v/>
      </c>
    </row>
    <row r="34" customFormat="false" ht="12.75" hidden="false" customHeight="false" outlineLevel="0" collapsed="false">
      <c r="A34" s="0" t="str">
        <f aca="false">sterncalib!A34</f>
        <v>Backstop price (1000$ per ton CO2)</v>
      </c>
      <c r="B34" s="0" t="str">
        <f aca="false">GAMSbase!A34</f>
        <v> Backstop Price (1000 USD per ton CO2)</v>
      </c>
      <c r="C34" s="128" t="n">
        <f aca="false">IFERROR(sterncalib!B34/GAMSsternCa!B34,"")</f>
        <v>1</v>
      </c>
      <c r="D34" s="128" t="n">
        <f aca="false">IFERROR(sterncalib!C34/GAMSsternCa!C34,"")</f>
        <v>1</v>
      </c>
      <c r="E34" s="128" t="n">
        <f aca="false">IFERROR(sterncalib!D34/GAMSsternCa!D34,"")</f>
        <v>1</v>
      </c>
      <c r="F34" s="128" t="n">
        <f aca="false">IFERROR(sterncalib!E34/GAMSsternCa!E34,"")</f>
        <v>1</v>
      </c>
      <c r="G34" s="128" t="n">
        <f aca="false">IFERROR(sterncalib!F34/GAMSsternCa!F34,"")</f>
        <v>1</v>
      </c>
      <c r="H34" s="128" t="n">
        <f aca="false">IFERROR(sterncalib!G34/GAMSsternCa!G34,"")</f>
        <v>1.00000000000008</v>
      </c>
      <c r="I34" s="128" t="n">
        <f aca="false">IFERROR(sterncalib!H34/GAMSsternCa!H34,"")</f>
        <v>1.00000000000012</v>
      </c>
      <c r="J34" s="128" t="n">
        <f aca="false">IFERROR(sterncalib!I34/GAMSsternCa!I34,"")</f>
        <v>1.00000000000006</v>
      </c>
      <c r="K34" s="128" t="n">
        <f aca="false">IFERROR(sterncalib!J34/GAMSsternCa!J34,"")</f>
        <v>1.00000000000006</v>
      </c>
      <c r="L34" s="128" t="n">
        <f aca="false">IFERROR(sterncalib!K34/GAMSsternCa!K34,"")</f>
        <v>1.00000000000008</v>
      </c>
      <c r="M34" s="128" t="n">
        <f aca="false">IFERROR(sterncalib!L34/GAMSsternCa!L34,"")</f>
        <v>1.00000000000005</v>
      </c>
      <c r="N34" s="128" t="n">
        <f aca="false">IFERROR(sterncalib!M34/GAMSsternCa!M34,"")</f>
        <v>1.00000000000019</v>
      </c>
      <c r="O34" s="128" t="n">
        <f aca="false">IFERROR(sterncalib!N34/GAMSsternCa!N34,"")</f>
        <v>0.999999999999874</v>
      </c>
      <c r="P34" s="128" t="n">
        <f aca="false">IFERROR(sterncalib!O34/GAMSsternCa!O34,"")</f>
        <v>0.999999999999833</v>
      </c>
      <c r="Q34" s="128" t="n">
        <f aca="false">IFERROR(sterncalib!P34/GAMSsternCa!P34,"")</f>
        <v>1.00000000000001</v>
      </c>
      <c r="R34" s="128" t="n">
        <f aca="false">IFERROR(sterncalib!Q34/GAMSsternCa!Q34,"")</f>
        <v>0.999999999999956</v>
      </c>
      <c r="S34" s="128" t="n">
        <f aca="false">IFERROR(sterncalib!R34/GAMSsternCa!R34,"")</f>
        <v>1.00000000000017</v>
      </c>
      <c r="T34" s="128" t="n">
        <f aca="false">IFERROR(sterncalib!S34/GAMSsternCa!S34,"")</f>
        <v>0.999999999999939</v>
      </c>
      <c r="U34" s="128" t="n">
        <f aca="false">IFERROR(sterncalib!T34/GAMSsternCa!T34,"")</f>
        <v>1.0000000000002</v>
      </c>
      <c r="V34" s="128" t="n">
        <f aca="false">IFERROR(sterncalib!U34/GAMSsternCa!U34,"")</f>
        <v>1.00000000000004</v>
      </c>
      <c r="W34" s="128" t="n">
        <f aca="false">IFERROR(sterncalib!V34/GAMSsternCa!V34,"")</f>
        <v>0.999999999999857</v>
      </c>
      <c r="X34" s="128" t="n">
        <f aca="false">IFERROR(sterncalib!W34/GAMSsternCa!W34,"")</f>
        <v>0.999999999999931</v>
      </c>
      <c r="Y34" s="128" t="n">
        <f aca="false">IFERROR(sterncalib!X34/GAMSsternCa!X34,"")</f>
        <v>1.00000000000025</v>
      </c>
      <c r="Z34" s="128" t="n">
        <f aca="false">IFERROR(sterncalib!Y34/GAMSsternCa!Y34,"")</f>
        <v>0.999999999999884</v>
      </c>
      <c r="AA34" s="128" t="n">
        <f aca="false">IFERROR(sterncalib!Z34/GAMSsternCa!Z34,"")</f>
        <v>1.00000000000026</v>
      </c>
      <c r="AB34" s="128" t="n">
        <f aca="false">IFERROR(sterncalib!AA34/GAMSsternCa!AA34,"")</f>
        <v>1.00000000000022</v>
      </c>
      <c r="AC34" s="128" t="n">
        <f aca="false">IFERROR(sterncalib!AB34/GAMSsternCa!AB34,"")</f>
        <v>0.999999999999978</v>
      </c>
      <c r="AD34" s="128" t="n">
        <f aca="false">IFERROR(sterncalib!AC34/GAMSsternCa!AC34,"")</f>
        <v>1.00000000000024</v>
      </c>
      <c r="AE34" s="128" t="n">
        <f aca="false">IFERROR(sterncalib!AD34/GAMSsternCa!AD34,"")</f>
        <v>1.00000000000005</v>
      </c>
      <c r="AF34" s="128" t="n">
        <f aca="false">IFERROR(sterncalib!AE34/GAMSsternCa!AE34,"")</f>
        <v>0.999999999999894</v>
      </c>
      <c r="AG34" s="128" t="n">
        <f aca="false">IFERROR(sterncalib!AF34/GAMSsternCa!AF34,"")</f>
        <v>0.999999999999956</v>
      </c>
      <c r="AH34" s="128" t="n">
        <f aca="false">IFERROR(sterncalib!AG34/GAMSsternCa!AG34,"")</f>
        <v>0.99999999999994</v>
      </c>
      <c r="AI34" s="128" t="n">
        <f aca="false">IFERROR(sterncalib!AH34/GAMSsternCa!AH34,"")</f>
        <v>1.00000000000012</v>
      </c>
      <c r="AJ34" s="128" t="n">
        <f aca="false">IFERROR(sterncalib!AI34/GAMSsternCa!AI34,"")</f>
        <v>0.999999999999818</v>
      </c>
      <c r="AK34" s="128" t="n">
        <f aca="false">IFERROR(sterncalib!AJ34/GAMSsternCa!AJ34,"")</f>
        <v>1.00000000000002</v>
      </c>
      <c r="AL34" s="128" t="n">
        <f aca="false">IFERROR(sterncalib!AK34/GAMSsternCa!AK34,"")</f>
        <v>1.00000000000009</v>
      </c>
      <c r="AM34" s="128" t="n">
        <f aca="false">IFERROR(sterncalib!AL34/GAMSsternCa!AL34,"")</f>
        <v>0.999999999999679</v>
      </c>
      <c r="AN34" s="128" t="n">
        <f aca="false">IFERROR(sterncalib!AM34/GAMSsternCa!AM34,"")</f>
        <v>1.00000000000031</v>
      </c>
      <c r="AO34" s="128" t="n">
        <f aca="false">IFERROR(sterncalib!AN34/GAMSsternCa!AN34,"")</f>
        <v>1.00000000000004</v>
      </c>
      <c r="AP34" s="128" t="n">
        <f aca="false">IFERROR(sterncalib!AO34/GAMSsternCa!AO34,"")</f>
        <v>0.999999999999906</v>
      </c>
      <c r="AQ34" s="128" t="n">
        <f aca="false">IFERROR(sterncalib!AP34/GAMSsternCa!AP34,"")</f>
        <v>1.00000000000025</v>
      </c>
      <c r="AR34" s="128" t="n">
        <f aca="false">IFERROR(sterncalib!AQ34/GAMSsternCa!AQ34,"")</f>
        <v>0.999999999999959</v>
      </c>
      <c r="AS34" s="128" t="n">
        <f aca="false">IFERROR(sterncalib!AR34/GAMSsternCa!AR34,"")</f>
        <v>1.0000000000003</v>
      </c>
      <c r="AT34" s="128" t="n">
        <f aca="false">IFERROR(sterncalib!AS34/GAMSsternCa!AS34,"")</f>
        <v>0.999999999999885</v>
      </c>
      <c r="AU34" s="128" t="n">
        <f aca="false">IFERROR(sterncalib!AT34/GAMSsternCa!AT34,"")</f>
        <v>1.00000000000039</v>
      </c>
      <c r="AV34" s="128" t="n">
        <f aca="false">IFERROR(sterncalib!AU34/GAMSsternCa!AU34,"")</f>
        <v>1.00000000000026</v>
      </c>
      <c r="AW34" s="128" t="n">
        <f aca="false">IFERROR(sterncalib!AV34/GAMSsternCa!AV34,"")</f>
        <v>0.999999999999583</v>
      </c>
      <c r="AX34" s="128" t="n">
        <f aca="false">IFERROR(sterncalib!AW34/GAMSsternCa!AW34,"")</f>
        <v>0.999999999999559</v>
      </c>
      <c r="AY34" s="128" t="n">
        <f aca="false">IFERROR(sterncalib!AX34/GAMSsternCa!AX34,"")</f>
        <v>0.999999999999804</v>
      </c>
      <c r="AZ34" s="128" t="n">
        <f aca="false">IFERROR(sterncalib!AY34/GAMSsternCa!AY34,"")</f>
        <v>1.00000000000006</v>
      </c>
      <c r="BA34" s="128" t="n">
        <f aca="false">IFERROR(sterncalib!AZ34/GAMSsternCa!AZ34,"")</f>
        <v>0.999999999999746</v>
      </c>
      <c r="BB34" s="128" t="n">
        <f aca="false">IFERROR(sterncalib!BA34/GAMSsternCa!BA34,"")</f>
        <v>1.00000000000046</v>
      </c>
      <c r="BC34" s="128" t="n">
        <f aca="false">IFERROR(sterncalib!BB34/GAMSsternCa!BB34,"")</f>
        <v>1.00000000000016</v>
      </c>
      <c r="BD34" s="128" t="n">
        <f aca="false">IFERROR(sterncalib!BC34/GAMSsternCa!BC34,"")</f>
        <v>1.00000000000044</v>
      </c>
      <c r="BE34" s="128" t="n">
        <f aca="false">IFERROR(sterncalib!BD34/GAMSsternCa!BD34,"")</f>
        <v>1.00000000000021</v>
      </c>
      <c r="BF34" s="128" t="n">
        <f aca="false">IFERROR(sterncalib!BE34/GAMSsternCa!BE34,"")</f>
        <v>1.00000000000001</v>
      </c>
      <c r="BG34" s="128" t="n">
        <f aca="false">IFERROR(sterncalib!BF34/GAMSsternCa!BF34,"")</f>
        <v>0.999999999999526</v>
      </c>
      <c r="BH34" s="128" t="n">
        <f aca="false">IFERROR(sterncalib!BG34/GAMSsternCa!BG34,"")</f>
        <v>0.999999999999618</v>
      </c>
      <c r="BI34" s="128" t="n">
        <f aca="false">IFERROR(sterncalib!BH34/GAMSsternCa!BH34,"")</f>
        <v>0.999999999999682</v>
      </c>
      <c r="BJ34" s="128" t="n">
        <f aca="false">IFERROR(sterncalib!BI34/GAMSsternCa!BI34,"")</f>
        <v>1.00000000000049</v>
      </c>
    </row>
    <row r="35" customFormat="false" ht="12.75" hidden="false" customHeight="false" outlineLevel="0" collapsed="false">
      <c r="A35" s="0" t="str">
        <f aca="false">sterncalib!A35</f>
        <v>   Ratio of asymptotic to initial backstop price</v>
      </c>
      <c r="B35" s="0" t="str">
        <f aca="false">GAMSbase!A35</f>
        <v>Ratio of Asymptotic to Initial Backstop Price</v>
      </c>
      <c r="C35" s="128" t="str">
        <f aca="false">IFERROR(sterncalib!B35/GAMSsternCa!B35,"")</f>
        <v/>
      </c>
      <c r="D35" s="128" t="str">
        <f aca="false">IFERROR(sterncalib!C35/GAMSsternCa!C35,"")</f>
        <v/>
      </c>
      <c r="E35" s="128" t="str">
        <f aca="false">IFERROR(sterncalib!D35/GAMSsternCa!D35,"")</f>
        <v/>
      </c>
      <c r="F35" s="128" t="str">
        <f aca="false">IFERROR(sterncalib!E35/GAMSsternCa!E35,"")</f>
        <v/>
      </c>
      <c r="G35" s="128" t="str">
        <f aca="false">IFERROR(sterncalib!F35/GAMSsternCa!F35,"")</f>
        <v/>
      </c>
      <c r="H35" s="128" t="str">
        <f aca="false">IFERROR(sterncalib!G35/GAMSsternCa!G35,"")</f>
        <v/>
      </c>
      <c r="I35" s="128" t="str">
        <f aca="false">IFERROR(sterncalib!H35/GAMSsternCa!H35,"")</f>
        <v/>
      </c>
      <c r="J35" s="128" t="str">
        <f aca="false">IFERROR(sterncalib!I35/GAMSsternCa!I35,"")</f>
        <v/>
      </c>
      <c r="K35" s="128" t="str">
        <f aca="false">IFERROR(sterncalib!J35/GAMSsternCa!J35,"")</f>
        <v/>
      </c>
      <c r="L35" s="128" t="str">
        <f aca="false">IFERROR(sterncalib!K35/GAMSsternCa!K35,"")</f>
        <v/>
      </c>
      <c r="M35" s="128" t="str">
        <f aca="false">IFERROR(sterncalib!L35/GAMSsternCa!L35,"")</f>
        <v/>
      </c>
      <c r="N35" s="128" t="str">
        <f aca="false">IFERROR(sterncalib!M35/GAMSsternCa!M35,"")</f>
        <v/>
      </c>
      <c r="O35" s="128" t="str">
        <f aca="false">IFERROR(sterncalib!N35/GAMSsternCa!N35,"")</f>
        <v/>
      </c>
      <c r="P35" s="128" t="str">
        <f aca="false">IFERROR(sterncalib!O35/GAMSsternCa!O35,"")</f>
        <v/>
      </c>
      <c r="Q35" s="128" t="str">
        <f aca="false">IFERROR(sterncalib!P35/GAMSsternCa!P35,"")</f>
        <v/>
      </c>
      <c r="R35" s="128" t="str">
        <f aca="false">IFERROR(sterncalib!Q35/GAMSsternCa!Q35,"")</f>
        <v/>
      </c>
      <c r="S35" s="128" t="str">
        <f aca="false">IFERROR(sterncalib!R35/GAMSsternCa!R35,"")</f>
        <v/>
      </c>
      <c r="T35" s="128" t="str">
        <f aca="false">IFERROR(sterncalib!S35/GAMSsternCa!S35,"")</f>
        <v/>
      </c>
      <c r="U35" s="128" t="str">
        <f aca="false">IFERROR(sterncalib!T35/GAMSsternCa!T35,"")</f>
        <v/>
      </c>
      <c r="V35" s="128" t="str">
        <f aca="false">IFERROR(sterncalib!U35/GAMSsternCa!U35,"")</f>
        <v/>
      </c>
      <c r="W35" s="128" t="str">
        <f aca="false">IFERROR(sterncalib!V35/GAMSsternCa!V35,"")</f>
        <v/>
      </c>
      <c r="X35" s="128" t="str">
        <f aca="false">IFERROR(sterncalib!W35/GAMSsternCa!W35,"")</f>
        <v/>
      </c>
      <c r="Y35" s="128" t="str">
        <f aca="false">IFERROR(sterncalib!X35/GAMSsternCa!X35,"")</f>
        <v/>
      </c>
      <c r="Z35" s="128" t="str">
        <f aca="false">IFERROR(sterncalib!Y35/GAMSsternCa!Y35,"")</f>
        <v/>
      </c>
      <c r="AA35" s="128" t="str">
        <f aca="false">IFERROR(sterncalib!Z35/GAMSsternCa!Z35,"")</f>
        <v/>
      </c>
      <c r="AB35" s="128" t="str">
        <f aca="false">IFERROR(sterncalib!AA35/GAMSsternCa!AA35,"")</f>
        <v/>
      </c>
      <c r="AC35" s="128" t="str">
        <f aca="false">IFERROR(sterncalib!AB35/GAMSsternCa!AB35,"")</f>
        <v/>
      </c>
      <c r="AD35" s="128" t="str">
        <f aca="false">IFERROR(sterncalib!AC35/GAMSsternCa!AC35,"")</f>
        <v/>
      </c>
      <c r="AE35" s="128" t="str">
        <f aca="false">IFERROR(sterncalib!AD35/GAMSsternCa!AD35,"")</f>
        <v/>
      </c>
      <c r="AF35" s="128" t="str">
        <f aca="false">IFERROR(sterncalib!AE35/GAMSsternCa!AE35,"")</f>
        <v/>
      </c>
      <c r="AG35" s="128" t="str">
        <f aca="false">IFERROR(sterncalib!AF35/GAMSsternCa!AF35,"")</f>
        <v/>
      </c>
      <c r="AH35" s="128" t="str">
        <f aca="false">IFERROR(sterncalib!AG35/GAMSsternCa!AG35,"")</f>
        <v/>
      </c>
      <c r="AI35" s="128" t="str">
        <f aca="false">IFERROR(sterncalib!AH35/GAMSsternCa!AH35,"")</f>
        <v/>
      </c>
      <c r="AJ35" s="128" t="str">
        <f aca="false">IFERROR(sterncalib!AI35/GAMSsternCa!AI35,"")</f>
        <v/>
      </c>
      <c r="AK35" s="128" t="str">
        <f aca="false">IFERROR(sterncalib!AJ35/GAMSsternCa!AJ35,"")</f>
        <v/>
      </c>
      <c r="AL35" s="128" t="str">
        <f aca="false">IFERROR(sterncalib!AK35/GAMSsternCa!AK35,"")</f>
        <v/>
      </c>
      <c r="AM35" s="128" t="str">
        <f aca="false">IFERROR(sterncalib!AL35/GAMSsternCa!AL35,"")</f>
        <v/>
      </c>
      <c r="AN35" s="128" t="str">
        <f aca="false">IFERROR(sterncalib!AM35/GAMSsternCa!AM35,"")</f>
        <v/>
      </c>
      <c r="AO35" s="128" t="str">
        <f aca="false">IFERROR(sterncalib!AN35/GAMSsternCa!AN35,"")</f>
        <v/>
      </c>
      <c r="AP35" s="128" t="str">
        <f aca="false">IFERROR(sterncalib!AO35/GAMSsternCa!AO35,"")</f>
        <v/>
      </c>
      <c r="AQ35" s="128" t="str">
        <f aca="false">IFERROR(sterncalib!AP35/GAMSsternCa!AP35,"")</f>
        <v/>
      </c>
      <c r="AR35" s="128" t="str">
        <f aca="false">IFERROR(sterncalib!AQ35/GAMSsternCa!AQ35,"")</f>
        <v/>
      </c>
      <c r="AS35" s="128" t="str">
        <f aca="false">IFERROR(sterncalib!AR35/GAMSsternCa!AR35,"")</f>
        <v/>
      </c>
      <c r="AT35" s="128" t="str">
        <f aca="false">IFERROR(sterncalib!AS35/GAMSsternCa!AS35,"")</f>
        <v/>
      </c>
      <c r="AU35" s="128" t="str">
        <f aca="false">IFERROR(sterncalib!AT35/GAMSsternCa!AT35,"")</f>
        <v/>
      </c>
      <c r="AV35" s="128" t="str">
        <f aca="false">IFERROR(sterncalib!AU35/GAMSsternCa!AU35,"")</f>
        <v/>
      </c>
      <c r="AW35" s="128" t="str">
        <f aca="false">IFERROR(sterncalib!AV35/GAMSsternCa!AV35,"")</f>
        <v/>
      </c>
      <c r="AX35" s="128" t="str">
        <f aca="false">IFERROR(sterncalib!AW35/GAMSsternCa!AW35,"")</f>
        <v/>
      </c>
      <c r="AY35" s="128" t="str">
        <f aca="false">IFERROR(sterncalib!AX35/GAMSsternCa!AX35,"")</f>
        <v/>
      </c>
      <c r="AZ35" s="128" t="str">
        <f aca="false">IFERROR(sterncalib!AY35/GAMSsternCa!AY35,"")</f>
        <v/>
      </c>
      <c r="BA35" s="128" t="str">
        <f aca="false">IFERROR(sterncalib!AZ35/GAMSsternCa!AZ35,"")</f>
        <v/>
      </c>
      <c r="BB35" s="128" t="str">
        <f aca="false">IFERROR(sterncalib!BA35/GAMSsternCa!BA35,"")</f>
        <v/>
      </c>
      <c r="BC35" s="128" t="str">
        <f aca="false">IFERROR(sterncalib!BB35/GAMSsternCa!BB35,"")</f>
        <v/>
      </c>
      <c r="BD35" s="128" t="str">
        <f aca="false">IFERROR(sterncalib!BC35/GAMSsternCa!BC35,"")</f>
        <v/>
      </c>
      <c r="BE35" s="128" t="str">
        <f aca="false">IFERROR(sterncalib!BD35/GAMSsternCa!BD35,"")</f>
        <v/>
      </c>
      <c r="BF35" s="128" t="str">
        <f aca="false">IFERROR(sterncalib!BE35/GAMSsternCa!BE35,"")</f>
        <v/>
      </c>
      <c r="BG35" s="128" t="str">
        <f aca="false">IFERROR(sterncalib!BF35/GAMSsternCa!BF35,"")</f>
        <v/>
      </c>
      <c r="BH35" s="128" t="str">
        <f aca="false">IFERROR(sterncalib!BG35/GAMSsternCa!BG35,"")</f>
        <v/>
      </c>
      <c r="BI35" s="128" t="str">
        <f aca="false">IFERROR(sterncalib!BH35/GAMSsternCa!BH35,"")</f>
        <v/>
      </c>
      <c r="BJ35" s="128" t="str">
        <f aca="false">IFERROR(sterncalib!BI35/GAMSsternCa!BI35,"")</f>
        <v/>
      </c>
    </row>
    <row r="36" customFormat="false" ht="12.75" hidden="false" customHeight="false" outlineLevel="0" collapsed="false">
      <c r="A36" s="0" t="str">
        <f aca="false">sterncalib!A36</f>
        <v>   Decline rate of backstop price (per half-decade)</v>
      </c>
      <c r="B36" s="0" t="str">
        <f aca="false">GAMSbase!A36</f>
        <v>Decline Rate of Backstop Price (per period)</v>
      </c>
      <c r="C36" s="128" t="str">
        <f aca="false">IFERROR(sterncalib!B36/GAMSsternCa!B36,"")</f>
        <v/>
      </c>
      <c r="D36" s="128" t="str">
        <f aca="false">IFERROR(sterncalib!C36/GAMSsternCa!C36,"")</f>
        <v/>
      </c>
      <c r="E36" s="128" t="str">
        <f aca="false">IFERROR(sterncalib!D36/GAMSsternCa!D36,"")</f>
        <v/>
      </c>
      <c r="F36" s="128" t="str">
        <f aca="false">IFERROR(sterncalib!E36/GAMSsternCa!E36,"")</f>
        <v/>
      </c>
      <c r="G36" s="128" t="str">
        <f aca="false">IFERROR(sterncalib!F36/GAMSsternCa!F36,"")</f>
        <v/>
      </c>
      <c r="H36" s="128" t="str">
        <f aca="false">IFERROR(sterncalib!G36/GAMSsternCa!G36,"")</f>
        <v/>
      </c>
      <c r="I36" s="128" t="str">
        <f aca="false">IFERROR(sterncalib!H36/GAMSsternCa!H36,"")</f>
        <v/>
      </c>
      <c r="J36" s="128" t="str">
        <f aca="false">IFERROR(sterncalib!I36/GAMSsternCa!I36,"")</f>
        <v/>
      </c>
      <c r="K36" s="128" t="str">
        <f aca="false">IFERROR(sterncalib!J36/GAMSsternCa!J36,"")</f>
        <v/>
      </c>
      <c r="L36" s="128" t="str">
        <f aca="false">IFERROR(sterncalib!K36/GAMSsternCa!K36,"")</f>
        <v/>
      </c>
      <c r="M36" s="128" t="str">
        <f aca="false">IFERROR(sterncalib!L36/GAMSsternCa!L36,"")</f>
        <v/>
      </c>
      <c r="N36" s="128" t="str">
        <f aca="false">IFERROR(sterncalib!M36/GAMSsternCa!M36,"")</f>
        <v/>
      </c>
      <c r="O36" s="128" t="str">
        <f aca="false">IFERROR(sterncalib!N36/GAMSsternCa!N36,"")</f>
        <v/>
      </c>
      <c r="P36" s="128" t="str">
        <f aca="false">IFERROR(sterncalib!O36/GAMSsternCa!O36,"")</f>
        <v/>
      </c>
      <c r="Q36" s="128" t="str">
        <f aca="false">IFERROR(sterncalib!P36/GAMSsternCa!P36,"")</f>
        <v/>
      </c>
      <c r="R36" s="128" t="str">
        <f aca="false">IFERROR(sterncalib!Q36/GAMSsternCa!Q36,"")</f>
        <v/>
      </c>
      <c r="S36" s="128" t="str">
        <f aca="false">IFERROR(sterncalib!R36/GAMSsternCa!R36,"")</f>
        <v/>
      </c>
      <c r="T36" s="128" t="str">
        <f aca="false">IFERROR(sterncalib!S36/GAMSsternCa!S36,"")</f>
        <v/>
      </c>
      <c r="U36" s="128" t="str">
        <f aca="false">IFERROR(sterncalib!T36/GAMSsternCa!T36,"")</f>
        <v/>
      </c>
      <c r="V36" s="128" t="str">
        <f aca="false">IFERROR(sterncalib!U36/GAMSsternCa!U36,"")</f>
        <v/>
      </c>
      <c r="W36" s="128" t="str">
        <f aca="false">IFERROR(sterncalib!V36/GAMSsternCa!V36,"")</f>
        <v/>
      </c>
      <c r="X36" s="128" t="str">
        <f aca="false">IFERROR(sterncalib!W36/GAMSsternCa!W36,"")</f>
        <v/>
      </c>
      <c r="Y36" s="128" t="str">
        <f aca="false">IFERROR(sterncalib!X36/GAMSsternCa!X36,"")</f>
        <v/>
      </c>
      <c r="Z36" s="128" t="str">
        <f aca="false">IFERROR(sterncalib!Y36/GAMSsternCa!Y36,"")</f>
        <v/>
      </c>
      <c r="AA36" s="128" t="str">
        <f aca="false">IFERROR(sterncalib!Z36/GAMSsternCa!Z36,"")</f>
        <v/>
      </c>
      <c r="AB36" s="128" t="str">
        <f aca="false">IFERROR(sterncalib!AA36/GAMSsternCa!AA36,"")</f>
        <v/>
      </c>
      <c r="AC36" s="128" t="str">
        <f aca="false">IFERROR(sterncalib!AB36/GAMSsternCa!AB36,"")</f>
        <v/>
      </c>
      <c r="AD36" s="128" t="str">
        <f aca="false">IFERROR(sterncalib!AC36/GAMSsternCa!AC36,"")</f>
        <v/>
      </c>
      <c r="AE36" s="128" t="str">
        <f aca="false">IFERROR(sterncalib!AD36/GAMSsternCa!AD36,"")</f>
        <v/>
      </c>
      <c r="AF36" s="128" t="str">
        <f aca="false">IFERROR(sterncalib!AE36/GAMSsternCa!AE36,"")</f>
        <v/>
      </c>
      <c r="AG36" s="128" t="str">
        <f aca="false">IFERROR(sterncalib!AF36/GAMSsternCa!AF36,"")</f>
        <v/>
      </c>
      <c r="AH36" s="128" t="str">
        <f aca="false">IFERROR(sterncalib!AG36/GAMSsternCa!AG36,"")</f>
        <v/>
      </c>
      <c r="AI36" s="128" t="str">
        <f aca="false">IFERROR(sterncalib!AH36/GAMSsternCa!AH36,"")</f>
        <v/>
      </c>
      <c r="AJ36" s="128" t="str">
        <f aca="false">IFERROR(sterncalib!AI36/GAMSsternCa!AI36,"")</f>
        <v/>
      </c>
      <c r="AK36" s="128" t="str">
        <f aca="false">IFERROR(sterncalib!AJ36/GAMSsternCa!AJ36,"")</f>
        <v/>
      </c>
      <c r="AL36" s="128" t="str">
        <f aca="false">IFERROR(sterncalib!AK36/GAMSsternCa!AK36,"")</f>
        <v/>
      </c>
      <c r="AM36" s="128" t="str">
        <f aca="false">IFERROR(sterncalib!AL36/GAMSsternCa!AL36,"")</f>
        <v/>
      </c>
      <c r="AN36" s="128" t="str">
        <f aca="false">IFERROR(sterncalib!AM36/GAMSsternCa!AM36,"")</f>
        <v/>
      </c>
      <c r="AO36" s="128" t="str">
        <f aca="false">IFERROR(sterncalib!AN36/GAMSsternCa!AN36,"")</f>
        <v/>
      </c>
      <c r="AP36" s="128" t="str">
        <f aca="false">IFERROR(sterncalib!AO36/GAMSsternCa!AO36,"")</f>
        <v/>
      </c>
      <c r="AQ36" s="128" t="str">
        <f aca="false">IFERROR(sterncalib!AP36/GAMSsternCa!AP36,"")</f>
        <v/>
      </c>
      <c r="AR36" s="128" t="str">
        <f aca="false">IFERROR(sterncalib!AQ36/GAMSsternCa!AQ36,"")</f>
        <v/>
      </c>
      <c r="AS36" s="128" t="str">
        <f aca="false">IFERROR(sterncalib!AR36/GAMSsternCa!AR36,"")</f>
        <v/>
      </c>
      <c r="AT36" s="128" t="str">
        <f aca="false">IFERROR(sterncalib!AS36/GAMSsternCa!AS36,"")</f>
        <v/>
      </c>
      <c r="AU36" s="128" t="str">
        <f aca="false">IFERROR(sterncalib!AT36/GAMSsternCa!AT36,"")</f>
        <v/>
      </c>
      <c r="AV36" s="128" t="str">
        <f aca="false">IFERROR(sterncalib!AU36/GAMSsternCa!AU36,"")</f>
        <v/>
      </c>
      <c r="AW36" s="128" t="str">
        <f aca="false">IFERROR(sterncalib!AV36/GAMSsternCa!AV36,"")</f>
        <v/>
      </c>
      <c r="AX36" s="128" t="str">
        <f aca="false">IFERROR(sterncalib!AW36/GAMSsternCa!AW36,"")</f>
        <v/>
      </c>
      <c r="AY36" s="128" t="str">
        <f aca="false">IFERROR(sterncalib!AX36/GAMSsternCa!AX36,"")</f>
        <v/>
      </c>
      <c r="AZ36" s="128" t="str">
        <f aca="false">IFERROR(sterncalib!AY36/GAMSsternCa!AY36,"")</f>
        <v/>
      </c>
      <c r="BA36" s="128" t="str">
        <f aca="false">IFERROR(sterncalib!AZ36/GAMSsternCa!AZ36,"")</f>
        <v/>
      </c>
      <c r="BB36" s="128" t="str">
        <f aca="false">IFERROR(sterncalib!BA36/GAMSsternCa!BA36,"")</f>
        <v/>
      </c>
      <c r="BC36" s="128" t="str">
        <f aca="false">IFERROR(sterncalib!BB36/GAMSsternCa!BB36,"")</f>
        <v/>
      </c>
      <c r="BD36" s="128" t="str">
        <f aca="false">IFERROR(sterncalib!BC36/GAMSsternCa!BC36,"")</f>
        <v/>
      </c>
      <c r="BE36" s="128" t="str">
        <f aca="false">IFERROR(sterncalib!BD36/GAMSsternCa!BD36,"")</f>
        <v/>
      </c>
      <c r="BF36" s="128" t="str">
        <f aca="false">IFERROR(sterncalib!BE36/GAMSsternCa!BE36,"")</f>
        <v/>
      </c>
      <c r="BG36" s="128" t="str">
        <f aca="false">IFERROR(sterncalib!BF36/GAMSsternCa!BF36,"")</f>
        <v/>
      </c>
      <c r="BH36" s="128" t="str">
        <f aca="false">IFERROR(sterncalib!BG36/GAMSsternCa!BG36,"")</f>
        <v/>
      </c>
      <c r="BI36" s="128" t="str">
        <f aca="false">IFERROR(sterncalib!BH36/GAMSsternCa!BH36,"")</f>
        <v/>
      </c>
      <c r="BJ36" s="128" t="str">
        <f aca="false">IFERROR(sterncalib!BI36/GAMSsternCa!BI36,"")</f>
        <v/>
      </c>
    </row>
    <row r="37" customFormat="false" ht="12.75" hidden="false" customHeight="false" outlineLevel="0" collapsed="false">
      <c r="A37" s="0" t="str">
        <f aca="false">sterncalib!A37</f>
        <v>   Upper limit of control rate after 2150</v>
      </c>
      <c r="B37" s="0" t="str">
        <f aca="false">GAMSbase!A37</f>
        <v>Upper limit of Control Rate</v>
      </c>
      <c r="C37" s="128" t="n">
        <f aca="false">IFERROR(sterncalib!B37/GAMSsternCa!B37,"")</f>
        <v>1</v>
      </c>
      <c r="D37" s="128" t="str">
        <f aca="false">IFERROR(sterncalib!C37/GAMSsternCa!C37,"")</f>
        <v/>
      </c>
      <c r="E37" s="128" t="str">
        <f aca="false">IFERROR(sterncalib!D37/GAMSsternCa!D37,"")</f>
        <v/>
      </c>
      <c r="F37" s="128" t="str">
        <f aca="false">IFERROR(sterncalib!E37/GAMSsternCa!E37,"")</f>
        <v/>
      </c>
      <c r="G37" s="128" t="str">
        <f aca="false">IFERROR(sterncalib!F37/GAMSsternCa!F37,"")</f>
        <v/>
      </c>
      <c r="H37" s="128" t="str">
        <f aca="false">IFERROR(sterncalib!G37/GAMSsternCa!G37,"")</f>
        <v/>
      </c>
      <c r="I37" s="128" t="str">
        <f aca="false">IFERROR(sterncalib!H37/GAMSsternCa!H37,"")</f>
        <v/>
      </c>
      <c r="J37" s="128" t="str">
        <f aca="false">IFERROR(sterncalib!I37/GAMSsternCa!I37,"")</f>
        <v/>
      </c>
      <c r="K37" s="128" t="str">
        <f aca="false">IFERROR(sterncalib!J37/GAMSsternCa!J37,"")</f>
        <v/>
      </c>
      <c r="L37" s="128" t="str">
        <f aca="false">IFERROR(sterncalib!K37/GAMSsternCa!K37,"")</f>
        <v/>
      </c>
      <c r="M37" s="128" t="str">
        <f aca="false">IFERROR(sterncalib!L37/GAMSsternCa!L37,"")</f>
        <v/>
      </c>
      <c r="N37" s="128" t="str">
        <f aca="false">IFERROR(sterncalib!M37/GAMSsternCa!M37,"")</f>
        <v/>
      </c>
      <c r="O37" s="128" t="str">
        <f aca="false">IFERROR(sterncalib!N37/GAMSsternCa!N37,"")</f>
        <v/>
      </c>
      <c r="P37" s="128" t="str">
        <f aca="false">IFERROR(sterncalib!O37/GAMSsternCa!O37,"")</f>
        <v/>
      </c>
      <c r="Q37" s="128" t="str">
        <f aca="false">IFERROR(sterncalib!P37/GAMSsternCa!P37,"")</f>
        <v/>
      </c>
      <c r="R37" s="128" t="str">
        <f aca="false">IFERROR(sterncalib!Q37/GAMSsternCa!Q37,"")</f>
        <v/>
      </c>
      <c r="S37" s="128" t="str">
        <f aca="false">IFERROR(sterncalib!R37/GAMSsternCa!R37,"")</f>
        <v/>
      </c>
      <c r="T37" s="128" t="str">
        <f aca="false">IFERROR(sterncalib!S37/GAMSsternCa!S37,"")</f>
        <v/>
      </c>
      <c r="U37" s="128" t="str">
        <f aca="false">IFERROR(sterncalib!T37/GAMSsternCa!T37,"")</f>
        <v/>
      </c>
      <c r="V37" s="128" t="str">
        <f aca="false">IFERROR(sterncalib!U37/GAMSsternCa!U37,"")</f>
        <v/>
      </c>
      <c r="W37" s="128" t="str">
        <f aca="false">IFERROR(sterncalib!V37/GAMSsternCa!V37,"")</f>
        <v/>
      </c>
      <c r="X37" s="128" t="str">
        <f aca="false">IFERROR(sterncalib!W37/GAMSsternCa!W37,"")</f>
        <v/>
      </c>
      <c r="Y37" s="128" t="str">
        <f aca="false">IFERROR(sterncalib!X37/GAMSsternCa!X37,"")</f>
        <v/>
      </c>
      <c r="Z37" s="128" t="str">
        <f aca="false">IFERROR(sterncalib!Y37/GAMSsternCa!Y37,"")</f>
        <v/>
      </c>
      <c r="AA37" s="128" t="str">
        <f aca="false">IFERROR(sterncalib!Z37/GAMSsternCa!Z37,"")</f>
        <v/>
      </c>
      <c r="AB37" s="128" t="str">
        <f aca="false">IFERROR(sterncalib!AA37/GAMSsternCa!AA37,"")</f>
        <v/>
      </c>
      <c r="AC37" s="128" t="str">
        <f aca="false">IFERROR(sterncalib!AB37/GAMSsternCa!AB37,"")</f>
        <v/>
      </c>
      <c r="AD37" s="128" t="str">
        <f aca="false">IFERROR(sterncalib!AC37/GAMSsternCa!AC37,"")</f>
        <v/>
      </c>
      <c r="AE37" s="128" t="str">
        <f aca="false">IFERROR(sterncalib!AD37/GAMSsternCa!AD37,"")</f>
        <v/>
      </c>
      <c r="AF37" s="128" t="str">
        <f aca="false">IFERROR(sterncalib!AE37/GAMSsternCa!AE37,"")</f>
        <v/>
      </c>
      <c r="AG37" s="128" t="str">
        <f aca="false">IFERROR(sterncalib!AF37/GAMSsternCa!AF37,"")</f>
        <v/>
      </c>
      <c r="AH37" s="128" t="str">
        <f aca="false">IFERROR(sterncalib!AG37/GAMSsternCa!AG37,"")</f>
        <v/>
      </c>
      <c r="AI37" s="128" t="str">
        <f aca="false">IFERROR(sterncalib!AH37/GAMSsternCa!AH37,"")</f>
        <v/>
      </c>
      <c r="AJ37" s="128" t="str">
        <f aca="false">IFERROR(sterncalib!AI37/GAMSsternCa!AI37,"")</f>
        <v/>
      </c>
      <c r="AK37" s="128" t="str">
        <f aca="false">IFERROR(sterncalib!AJ37/GAMSsternCa!AJ37,"")</f>
        <v/>
      </c>
      <c r="AL37" s="128" t="str">
        <f aca="false">IFERROR(sterncalib!AK37/GAMSsternCa!AK37,"")</f>
        <v/>
      </c>
      <c r="AM37" s="128" t="str">
        <f aca="false">IFERROR(sterncalib!AL37/GAMSsternCa!AL37,"")</f>
        <v/>
      </c>
      <c r="AN37" s="128" t="str">
        <f aca="false">IFERROR(sterncalib!AM37/GAMSsternCa!AM37,"")</f>
        <v/>
      </c>
      <c r="AO37" s="128" t="str">
        <f aca="false">IFERROR(sterncalib!AN37/GAMSsternCa!AN37,"")</f>
        <v/>
      </c>
      <c r="AP37" s="128" t="str">
        <f aca="false">IFERROR(sterncalib!AO37/GAMSsternCa!AO37,"")</f>
        <v/>
      </c>
      <c r="AQ37" s="128" t="str">
        <f aca="false">IFERROR(sterncalib!AP37/GAMSsternCa!AP37,"")</f>
        <v/>
      </c>
      <c r="AR37" s="128" t="str">
        <f aca="false">IFERROR(sterncalib!AQ37/GAMSsternCa!AQ37,"")</f>
        <v/>
      </c>
      <c r="AS37" s="128" t="str">
        <f aca="false">IFERROR(sterncalib!AR37/GAMSsternCa!AR37,"")</f>
        <v/>
      </c>
      <c r="AT37" s="128" t="str">
        <f aca="false">IFERROR(sterncalib!AS37/GAMSsternCa!AS37,"")</f>
        <v/>
      </c>
      <c r="AU37" s="128" t="str">
        <f aca="false">IFERROR(sterncalib!AT37/GAMSsternCa!AT37,"")</f>
        <v/>
      </c>
      <c r="AV37" s="128" t="str">
        <f aca="false">IFERROR(sterncalib!AU37/GAMSsternCa!AU37,"")</f>
        <v/>
      </c>
      <c r="AW37" s="128" t="str">
        <f aca="false">IFERROR(sterncalib!AV37/GAMSsternCa!AV37,"")</f>
        <v/>
      </c>
      <c r="AX37" s="128" t="str">
        <f aca="false">IFERROR(sterncalib!AW37/GAMSsternCa!AW37,"")</f>
        <v/>
      </c>
      <c r="AY37" s="128" t="str">
        <f aca="false">IFERROR(sterncalib!AX37/GAMSsternCa!AX37,"")</f>
        <v/>
      </c>
      <c r="AZ37" s="128" t="str">
        <f aca="false">IFERROR(sterncalib!AY37/GAMSsternCa!AY37,"")</f>
        <v/>
      </c>
      <c r="BA37" s="128" t="str">
        <f aca="false">IFERROR(sterncalib!AZ37/GAMSsternCa!AZ37,"")</f>
        <v/>
      </c>
      <c r="BB37" s="128" t="str">
        <f aca="false">IFERROR(sterncalib!BA37/GAMSsternCa!BA37,"")</f>
        <v/>
      </c>
      <c r="BC37" s="128" t="str">
        <f aca="false">IFERROR(sterncalib!BB37/GAMSsternCa!BB37,"")</f>
        <v/>
      </c>
      <c r="BD37" s="128" t="str">
        <f aca="false">IFERROR(sterncalib!BC37/GAMSsternCa!BC37,"")</f>
        <v/>
      </c>
      <c r="BE37" s="128" t="str">
        <f aca="false">IFERROR(sterncalib!BD37/GAMSsternCa!BD37,"")</f>
        <v/>
      </c>
      <c r="BF37" s="128" t="str">
        <f aca="false">IFERROR(sterncalib!BE37/GAMSsternCa!BE37,"")</f>
        <v/>
      </c>
      <c r="BG37" s="128" t="str">
        <f aca="false">IFERROR(sterncalib!BF37/GAMSsternCa!BF37,"")</f>
        <v/>
      </c>
      <c r="BH37" s="128" t="str">
        <f aca="false">IFERROR(sterncalib!BG37/GAMSsternCa!BG37,"")</f>
        <v/>
      </c>
      <c r="BI37" s="128" t="str">
        <f aca="false">IFERROR(sterncalib!BH37/GAMSsternCa!BH37,"")</f>
        <v/>
      </c>
      <c r="BJ37" s="128" t="str">
        <f aca="false">IFERROR(sterncalib!BI37/GAMSsternCa!BI37,"")</f>
        <v/>
      </c>
    </row>
    <row r="38" customFormat="false" ht="12.75" hidden="false" customHeight="false" outlineLevel="0" collapsed="false">
      <c r="A38" s="0" t="str">
        <f aca="false">sterncalib!A38</f>
        <v>Backstop competitive year (pback declines rapidly for periods beyond)</v>
      </c>
      <c r="B38" s="0" t="str">
        <f aca="false">GAMSbase!A38</f>
        <v>Backstop Competitive Year (Henceforth pBack declines rapidly)</v>
      </c>
      <c r="C38" s="128" t="str">
        <f aca="false">IFERROR(sterncalib!B38/GAMSsternCa!B38,"")</f>
        <v/>
      </c>
      <c r="D38" s="128" t="str">
        <f aca="false">IFERROR(sterncalib!C38/GAMSsternCa!C38,"")</f>
        <v/>
      </c>
      <c r="E38" s="128" t="str">
        <f aca="false">IFERROR(sterncalib!D38/GAMSsternCa!D38,"")</f>
        <v/>
      </c>
      <c r="F38" s="128" t="str">
        <f aca="false">IFERROR(sterncalib!E38/GAMSsternCa!E38,"")</f>
        <v/>
      </c>
      <c r="G38" s="128" t="str">
        <f aca="false">IFERROR(sterncalib!F38/GAMSsternCa!F38,"")</f>
        <v/>
      </c>
      <c r="H38" s="128" t="str">
        <f aca="false">IFERROR(sterncalib!G38/GAMSsternCa!G38,"")</f>
        <v/>
      </c>
      <c r="I38" s="128" t="str">
        <f aca="false">IFERROR(sterncalib!H38/GAMSsternCa!H38,"")</f>
        <v/>
      </c>
      <c r="J38" s="128" t="str">
        <f aca="false">IFERROR(sterncalib!I38/GAMSsternCa!I38,"")</f>
        <v/>
      </c>
      <c r="K38" s="128" t="str">
        <f aca="false">IFERROR(sterncalib!J38/GAMSsternCa!J38,"")</f>
        <v/>
      </c>
      <c r="L38" s="128" t="str">
        <f aca="false">IFERROR(sterncalib!K38/GAMSsternCa!K38,"")</f>
        <v/>
      </c>
      <c r="M38" s="128" t="str">
        <f aca="false">IFERROR(sterncalib!L38/GAMSsternCa!L38,"")</f>
        <v/>
      </c>
      <c r="N38" s="128" t="str">
        <f aca="false">IFERROR(sterncalib!M38/GAMSsternCa!M38,"")</f>
        <v/>
      </c>
      <c r="O38" s="128" t="str">
        <f aca="false">IFERROR(sterncalib!N38/GAMSsternCa!N38,"")</f>
        <v/>
      </c>
      <c r="P38" s="128" t="str">
        <f aca="false">IFERROR(sterncalib!O38/GAMSsternCa!O38,"")</f>
        <v/>
      </c>
      <c r="Q38" s="128" t="str">
        <f aca="false">IFERROR(sterncalib!P38/GAMSsternCa!P38,"")</f>
        <v/>
      </c>
      <c r="R38" s="128" t="str">
        <f aca="false">IFERROR(sterncalib!Q38/GAMSsternCa!Q38,"")</f>
        <v/>
      </c>
      <c r="S38" s="128" t="str">
        <f aca="false">IFERROR(sterncalib!R38/GAMSsternCa!R38,"")</f>
        <v/>
      </c>
      <c r="T38" s="128" t="str">
        <f aca="false">IFERROR(sterncalib!S38/GAMSsternCa!S38,"")</f>
        <v/>
      </c>
      <c r="U38" s="128" t="str">
        <f aca="false">IFERROR(sterncalib!T38/GAMSsternCa!T38,"")</f>
        <v/>
      </c>
      <c r="V38" s="128" t="str">
        <f aca="false">IFERROR(sterncalib!U38/GAMSsternCa!U38,"")</f>
        <v/>
      </c>
      <c r="W38" s="128" t="str">
        <f aca="false">IFERROR(sterncalib!V38/GAMSsternCa!V38,"")</f>
        <v/>
      </c>
      <c r="X38" s="128" t="str">
        <f aca="false">IFERROR(sterncalib!W38/GAMSsternCa!W38,"")</f>
        <v/>
      </c>
      <c r="Y38" s="128" t="str">
        <f aca="false">IFERROR(sterncalib!X38/GAMSsternCa!X38,"")</f>
        <v/>
      </c>
      <c r="Z38" s="128" t="str">
        <f aca="false">IFERROR(sterncalib!Y38/GAMSsternCa!Y38,"")</f>
        <v/>
      </c>
      <c r="AA38" s="128" t="str">
        <f aca="false">IFERROR(sterncalib!Z38/GAMSsternCa!Z38,"")</f>
        <v/>
      </c>
      <c r="AB38" s="128" t="str">
        <f aca="false">IFERROR(sterncalib!AA38/GAMSsternCa!AA38,"")</f>
        <v/>
      </c>
      <c r="AC38" s="128" t="str">
        <f aca="false">IFERROR(sterncalib!AB38/GAMSsternCa!AB38,"")</f>
        <v/>
      </c>
      <c r="AD38" s="128" t="str">
        <f aca="false">IFERROR(sterncalib!AC38/GAMSsternCa!AC38,"")</f>
        <v/>
      </c>
      <c r="AE38" s="128" t="str">
        <f aca="false">IFERROR(sterncalib!AD38/GAMSsternCa!AD38,"")</f>
        <v/>
      </c>
      <c r="AF38" s="128" t="str">
        <f aca="false">IFERROR(sterncalib!AE38/GAMSsternCa!AE38,"")</f>
        <v/>
      </c>
      <c r="AG38" s="128" t="str">
        <f aca="false">IFERROR(sterncalib!AF38/GAMSsternCa!AF38,"")</f>
        <v/>
      </c>
      <c r="AH38" s="128" t="str">
        <f aca="false">IFERROR(sterncalib!AG38/GAMSsternCa!AG38,"")</f>
        <v/>
      </c>
      <c r="AI38" s="128" t="str">
        <f aca="false">IFERROR(sterncalib!AH38/GAMSsternCa!AH38,"")</f>
        <v/>
      </c>
      <c r="AJ38" s="128" t="str">
        <f aca="false">IFERROR(sterncalib!AI38/GAMSsternCa!AI38,"")</f>
        <v/>
      </c>
      <c r="AK38" s="128" t="str">
        <f aca="false">IFERROR(sterncalib!AJ38/GAMSsternCa!AJ38,"")</f>
        <v/>
      </c>
      <c r="AL38" s="128" t="str">
        <f aca="false">IFERROR(sterncalib!AK38/GAMSsternCa!AK38,"")</f>
        <v/>
      </c>
      <c r="AM38" s="128" t="str">
        <f aca="false">IFERROR(sterncalib!AL38/GAMSsternCa!AL38,"")</f>
        <v/>
      </c>
      <c r="AN38" s="128" t="str">
        <f aca="false">IFERROR(sterncalib!AM38/GAMSsternCa!AM38,"")</f>
        <v/>
      </c>
      <c r="AO38" s="128" t="str">
        <f aca="false">IFERROR(sterncalib!AN38/GAMSsternCa!AN38,"")</f>
        <v/>
      </c>
      <c r="AP38" s="128" t="str">
        <f aca="false">IFERROR(sterncalib!AO38/GAMSsternCa!AO38,"")</f>
        <v/>
      </c>
      <c r="AQ38" s="128" t="str">
        <f aca="false">IFERROR(sterncalib!AP38/GAMSsternCa!AP38,"")</f>
        <v/>
      </c>
      <c r="AR38" s="128" t="str">
        <f aca="false">IFERROR(sterncalib!AQ38/GAMSsternCa!AQ38,"")</f>
        <v/>
      </c>
      <c r="AS38" s="128" t="str">
        <f aca="false">IFERROR(sterncalib!AR38/GAMSsternCa!AR38,"")</f>
        <v/>
      </c>
      <c r="AT38" s="128" t="str">
        <f aca="false">IFERROR(sterncalib!AS38/GAMSsternCa!AS38,"")</f>
        <v/>
      </c>
      <c r="AU38" s="128" t="str">
        <f aca="false">IFERROR(sterncalib!AT38/GAMSsternCa!AT38,"")</f>
        <v/>
      </c>
      <c r="AV38" s="128" t="str">
        <f aca="false">IFERROR(sterncalib!AU38/GAMSsternCa!AU38,"")</f>
        <v/>
      </c>
      <c r="AW38" s="128" t="str">
        <f aca="false">IFERROR(sterncalib!AV38/GAMSsternCa!AV38,"")</f>
        <v/>
      </c>
      <c r="AX38" s="128" t="str">
        <f aca="false">IFERROR(sterncalib!AW38/GAMSsternCa!AW38,"")</f>
        <v/>
      </c>
      <c r="AY38" s="128" t="str">
        <f aca="false">IFERROR(sterncalib!AX38/GAMSsternCa!AX38,"")</f>
        <v/>
      </c>
      <c r="AZ38" s="128" t="str">
        <f aca="false">IFERROR(sterncalib!AY38/GAMSsternCa!AY38,"")</f>
        <v/>
      </c>
      <c r="BA38" s="128" t="str">
        <f aca="false">IFERROR(sterncalib!AZ38/GAMSsternCa!AZ38,"")</f>
        <v/>
      </c>
      <c r="BB38" s="128" t="str">
        <f aca="false">IFERROR(sterncalib!BA38/GAMSsternCa!BA38,"")</f>
        <v/>
      </c>
      <c r="BC38" s="128" t="str">
        <f aca="false">IFERROR(sterncalib!BB38/GAMSsternCa!BB38,"")</f>
        <v/>
      </c>
      <c r="BD38" s="128" t="str">
        <f aca="false">IFERROR(sterncalib!BC38/GAMSsternCa!BC38,"")</f>
        <v/>
      </c>
      <c r="BE38" s="128" t="str">
        <f aca="false">IFERROR(sterncalib!BD38/GAMSsternCa!BD38,"")</f>
        <v/>
      </c>
      <c r="BF38" s="128" t="str">
        <f aca="false">IFERROR(sterncalib!BE38/GAMSsternCa!BE38,"")</f>
        <v/>
      </c>
      <c r="BG38" s="128" t="str">
        <f aca="false">IFERROR(sterncalib!BF38/GAMSsternCa!BF38,"")</f>
        <v/>
      </c>
      <c r="BH38" s="128" t="str">
        <f aca="false">IFERROR(sterncalib!BG38/GAMSsternCa!BG38,"")</f>
        <v/>
      </c>
      <c r="BI38" s="128" t="str">
        <f aca="false">IFERROR(sterncalib!BH38/GAMSsternCa!BH38,"")</f>
        <v/>
      </c>
      <c r="BJ38" s="128" t="str">
        <f aca="false">IFERROR(sterncalib!BI38/GAMSsternCa!BI38,"")</f>
        <v/>
      </c>
    </row>
    <row r="39" customFormat="false" ht="12.75" hidden="false" customHeight="false" outlineLevel="0" collapsed="false">
      <c r="A39" s="0" t="str">
        <f aca="false">sterncalib!A39</f>
        <v>Exponent of control cost function</v>
      </c>
      <c r="B39" s="0" t="str">
        <f aca="false">GAMSbase!A39</f>
        <v>Exponent of control cost function</v>
      </c>
      <c r="C39" s="128" t="n">
        <f aca="false">IFERROR(sterncalib!B39/GAMSsternCa!B39,"")</f>
        <v>1</v>
      </c>
      <c r="D39" s="128" t="str">
        <f aca="false">IFERROR(sterncalib!C39/GAMSsternCa!C39,"")</f>
        <v/>
      </c>
      <c r="E39" s="128" t="str">
        <f aca="false">IFERROR(sterncalib!D39/GAMSsternCa!D39,"")</f>
        <v/>
      </c>
      <c r="F39" s="128" t="str">
        <f aca="false">IFERROR(sterncalib!E39/GAMSsternCa!E39,"")</f>
        <v/>
      </c>
      <c r="G39" s="128" t="str">
        <f aca="false">IFERROR(sterncalib!F39/GAMSsternCa!F39,"")</f>
        <v/>
      </c>
      <c r="H39" s="128" t="str">
        <f aca="false">IFERROR(sterncalib!G39/GAMSsternCa!G39,"")</f>
        <v/>
      </c>
      <c r="I39" s="128" t="str">
        <f aca="false">IFERROR(sterncalib!H39/GAMSsternCa!H39,"")</f>
        <v/>
      </c>
      <c r="J39" s="128" t="str">
        <f aca="false">IFERROR(sterncalib!I39/GAMSsternCa!I39,"")</f>
        <v/>
      </c>
      <c r="K39" s="128" t="str">
        <f aca="false">IFERROR(sterncalib!J39/GAMSsternCa!J39,"")</f>
        <v/>
      </c>
      <c r="L39" s="128" t="str">
        <f aca="false">IFERROR(sterncalib!K39/GAMSsternCa!K39,"")</f>
        <v/>
      </c>
      <c r="M39" s="128" t="str">
        <f aca="false">IFERROR(sterncalib!L39/GAMSsternCa!L39,"")</f>
        <v/>
      </c>
      <c r="N39" s="128" t="str">
        <f aca="false">IFERROR(sterncalib!M39/GAMSsternCa!M39,"")</f>
        <v/>
      </c>
      <c r="O39" s="128" t="str">
        <f aca="false">IFERROR(sterncalib!N39/GAMSsternCa!N39,"")</f>
        <v/>
      </c>
      <c r="P39" s="128" t="str">
        <f aca="false">IFERROR(sterncalib!O39/GAMSsternCa!O39,"")</f>
        <v/>
      </c>
      <c r="Q39" s="128" t="str">
        <f aca="false">IFERROR(sterncalib!P39/GAMSsternCa!P39,"")</f>
        <v/>
      </c>
      <c r="R39" s="128" t="str">
        <f aca="false">IFERROR(sterncalib!Q39/GAMSsternCa!Q39,"")</f>
        <v/>
      </c>
      <c r="S39" s="128" t="str">
        <f aca="false">IFERROR(sterncalib!R39/GAMSsternCa!R39,"")</f>
        <v/>
      </c>
      <c r="T39" s="128" t="str">
        <f aca="false">IFERROR(sterncalib!S39/GAMSsternCa!S39,"")</f>
        <v/>
      </c>
      <c r="U39" s="128" t="str">
        <f aca="false">IFERROR(sterncalib!T39/GAMSsternCa!T39,"")</f>
        <v/>
      </c>
      <c r="V39" s="128" t="str">
        <f aca="false">IFERROR(sterncalib!U39/GAMSsternCa!U39,"")</f>
        <v/>
      </c>
      <c r="W39" s="128" t="str">
        <f aca="false">IFERROR(sterncalib!V39/GAMSsternCa!V39,"")</f>
        <v/>
      </c>
      <c r="X39" s="128" t="str">
        <f aca="false">IFERROR(sterncalib!W39/GAMSsternCa!W39,"")</f>
        <v/>
      </c>
      <c r="Y39" s="128" t="str">
        <f aca="false">IFERROR(sterncalib!X39/GAMSsternCa!X39,"")</f>
        <v/>
      </c>
      <c r="Z39" s="128" t="str">
        <f aca="false">IFERROR(sterncalib!Y39/GAMSsternCa!Y39,"")</f>
        <v/>
      </c>
      <c r="AA39" s="128" t="str">
        <f aca="false">IFERROR(sterncalib!Z39/GAMSsternCa!Z39,"")</f>
        <v/>
      </c>
      <c r="AB39" s="128" t="str">
        <f aca="false">IFERROR(sterncalib!AA39/GAMSsternCa!AA39,"")</f>
        <v/>
      </c>
      <c r="AC39" s="128" t="str">
        <f aca="false">IFERROR(sterncalib!AB39/GAMSsternCa!AB39,"")</f>
        <v/>
      </c>
      <c r="AD39" s="128" t="str">
        <f aca="false">IFERROR(sterncalib!AC39/GAMSsternCa!AC39,"")</f>
        <v/>
      </c>
      <c r="AE39" s="128" t="str">
        <f aca="false">IFERROR(sterncalib!AD39/GAMSsternCa!AD39,"")</f>
        <v/>
      </c>
      <c r="AF39" s="128" t="str">
        <f aca="false">IFERROR(sterncalib!AE39/GAMSsternCa!AE39,"")</f>
        <v/>
      </c>
      <c r="AG39" s="128" t="str">
        <f aca="false">IFERROR(sterncalib!AF39/GAMSsternCa!AF39,"")</f>
        <v/>
      </c>
      <c r="AH39" s="128" t="str">
        <f aca="false">IFERROR(sterncalib!AG39/GAMSsternCa!AG39,"")</f>
        <v/>
      </c>
      <c r="AI39" s="128" t="str">
        <f aca="false">IFERROR(sterncalib!AH39/GAMSsternCa!AH39,"")</f>
        <v/>
      </c>
      <c r="AJ39" s="128" t="str">
        <f aca="false">IFERROR(sterncalib!AI39/GAMSsternCa!AI39,"")</f>
        <v/>
      </c>
      <c r="AK39" s="128" t="str">
        <f aca="false">IFERROR(sterncalib!AJ39/GAMSsternCa!AJ39,"")</f>
        <v/>
      </c>
      <c r="AL39" s="128" t="str">
        <f aca="false">IFERROR(sterncalib!AK39/GAMSsternCa!AK39,"")</f>
        <v/>
      </c>
      <c r="AM39" s="128" t="str">
        <f aca="false">IFERROR(sterncalib!AL39/GAMSsternCa!AL39,"")</f>
        <v/>
      </c>
      <c r="AN39" s="128" t="str">
        <f aca="false">IFERROR(sterncalib!AM39/GAMSsternCa!AM39,"")</f>
        <v/>
      </c>
      <c r="AO39" s="128" t="str">
        <f aca="false">IFERROR(sterncalib!AN39/GAMSsternCa!AN39,"")</f>
        <v/>
      </c>
      <c r="AP39" s="128" t="str">
        <f aca="false">IFERROR(sterncalib!AO39/GAMSsternCa!AO39,"")</f>
        <v/>
      </c>
      <c r="AQ39" s="128" t="str">
        <f aca="false">IFERROR(sterncalib!AP39/GAMSsternCa!AP39,"")</f>
        <v/>
      </c>
      <c r="AR39" s="128" t="str">
        <f aca="false">IFERROR(sterncalib!AQ39/GAMSsternCa!AQ39,"")</f>
        <v/>
      </c>
      <c r="AS39" s="128" t="str">
        <f aca="false">IFERROR(sterncalib!AR39/GAMSsternCa!AR39,"")</f>
        <v/>
      </c>
      <c r="AT39" s="128" t="str">
        <f aca="false">IFERROR(sterncalib!AS39/GAMSsternCa!AS39,"")</f>
        <v/>
      </c>
      <c r="AU39" s="128" t="str">
        <f aca="false">IFERROR(sterncalib!AT39/GAMSsternCa!AT39,"")</f>
        <v/>
      </c>
      <c r="AV39" s="128" t="str">
        <f aca="false">IFERROR(sterncalib!AU39/GAMSsternCa!AU39,"")</f>
        <v/>
      </c>
      <c r="AW39" s="128" t="str">
        <f aca="false">IFERROR(sterncalib!AV39/GAMSsternCa!AV39,"")</f>
        <v/>
      </c>
      <c r="AX39" s="128" t="str">
        <f aca="false">IFERROR(sterncalib!AW39/GAMSsternCa!AW39,"")</f>
        <v/>
      </c>
      <c r="AY39" s="128" t="str">
        <f aca="false">IFERROR(sterncalib!AX39/GAMSsternCa!AX39,"")</f>
        <v/>
      </c>
      <c r="AZ39" s="128" t="str">
        <f aca="false">IFERROR(sterncalib!AY39/GAMSsternCa!AY39,"")</f>
        <v/>
      </c>
      <c r="BA39" s="128" t="str">
        <f aca="false">IFERROR(sterncalib!AZ39/GAMSsternCa!AZ39,"")</f>
        <v/>
      </c>
      <c r="BB39" s="128" t="str">
        <f aca="false">IFERROR(sterncalib!BA39/GAMSsternCa!BA39,"")</f>
        <v/>
      </c>
      <c r="BC39" s="128" t="str">
        <f aca="false">IFERROR(sterncalib!BB39/GAMSsternCa!BB39,"")</f>
        <v/>
      </c>
      <c r="BD39" s="128" t="str">
        <f aca="false">IFERROR(sterncalib!BC39/GAMSsternCa!BC39,"")</f>
        <v/>
      </c>
      <c r="BE39" s="128" t="str">
        <f aca="false">IFERROR(sterncalib!BD39/GAMSsternCa!BD39,"")</f>
        <v/>
      </c>
      <c r="BF39" s="128" t="str">
        <f aca="false">IFERROR(sterncalib!BE39/GAMSsternCa!BE39,"")</f>
        <v/>
      </c>
      <c r="BG39" s="128" t="str">
        <f aca="false">IFERROR(sterncalib!BF39/GAMSsternCa!BF39,"")</f>
        <v/>
      </c>
      <c r="BH39" s="128" t="str">
        <f aca="false">IFERROR(sterncalib!BG39/GAMSsternCa!BG39,"")</f>
        <v/>
      </c>
      <c r="BI39" s="128" t="str">
        <f aca="false">IFERROR(sterncalib!BH39/GAMSsternCa!BH39,"")</f>
        <v/>
      </c>
      <c r="BJ39" s="128" t="str">
        <f aca="false">IFERROR(sterncalib!BI39/GAMSsternCa!BI39,"")</f>
        <v/>
      </c>
    </row>
    <row r="40" customFormat="false" ht="12.75" hidden="false" customHeight="false" outlineLevel="0" collapsed="false">
      <c r="A40" s="0" t="str">
        <f aca="false">sterncalib!A40</f>
        <v>EMISSIONS</v>
      </c>
      <c r="B40" s="0" t="str">
        <f aca="false">GAMSbase!A40</f>
        <v>* EMISSIONS</v>
      </c>
      <c r="C40" s="128" t="str">
        <f aca="false">IFERROR(sterncalib!B40/GAMSsternCa!B40,"")</f>
        <v/>
      </c>
      <c r="D40" s="128" t="str">
        <f aca="false">IFERROR(sterncalib!C40/GAMSsternCa!C40,"")</f>
        <v/>
      </c>
      <c r="E40" s="128" t="str">
        <f aca="false">IFERROR(sterncalib!D40/GAMSsternCa!D40,"")</f>
        <v/>
      </c>
      <c r="F40" s="128" t="str">
        <f aca="false">IFERROR(sterncalib!E40/GAMSsternCa!E40,"")</f>
        <v/>
      </c>
      <c r="G40" s="128" t="str">
        <f aca="false">IFERROR(sterncalib!F40/GAMSsternCa!F40,"")</f>
        <v/>
      </c>
      <c r="H40" s="128" t="str">
        <f aca="false">IFERROR(sterncalib!G40/GAMSsternCa!G40,"")</f>
        <v/>
      </c>
      <c r="I40" s="128" t="str">
        <f aca="false">IFERROR(sterncalib!H40/GAMSsternCa!H40,"")</f>
        <v/>
      </c>
      <c r="J40" s="128" t="str">
        <f aca="false">IFERROR(sterncalib!I40/GAMSsternCa!I40,"")</f>
        <v/>
      </c>
      <c r="K40" s="128" t="str">
        <f aca="false">IFERROR(sterncalib!J40/GAMSsternCa!J40,"")</f>
        <v/>
      </c>
      <c r="L40" s="128" t="str">
        <f aca="false">IFERROR(sterncalib!K40/GAMSsternCa!K40,"")</f>
        <v/>
      </c>
      <c r="M40" s="128" t="str">
        <f aca="false">IFERROR(sterncalib!L40/GAMSsternCa!L40,"")</f>
        <v/>
      </c>
      <c r="N40" s="128" t="str">
        <f aca="false">IFERROR(sterncalib!M40/GAMSsternCa!M40,"")</f>
        <v/>
      </c>
      <c r="O40" s="128" t="str">
        <f aca="false">IFERROR(sterncalib!N40/GAMSsternCa!N40,"")</f>
        <v/>
      </c>
      <c r="P40" s="128" t="str">
        <f aca="false">IFERROR(sterncalib!O40/GAMSsternCa!O40,"")</f>
        <v/>
      </c>
      <c r="Q40" s="128" t="str">
        <f aca="false">IFERROR(sterncalib!P40/GAMSsternCa!P40,"")</f>
        <v/>
      </c>
      <c r="R40" s="128" t="str">
        <f aca="false">IFERROR(sterncalib!Q40/GAMSsternCa!Q40,"")</f>
        <v/>
      </c>
      <c r="S40" s="128" t="str">
        <f aca="false">IFERROR(sterncalib!R40/GAMSsternCa!R40,"")</f>
        <v/>
      </c>
      <c r="T40" s="128" t="str">
        <f aca="false">IFERROR(sterncalib!S40/GAMSsternCa!S40,"")</f>
        <v/>
      </c>
      <c r="U40" s="128" t="str">
        <f aca="false">IFERROR(sterncalib!T40/GAMSsternCa!T40,"")</f>
        <v/>
      </c>
      <c r="V40" s="128" t="str">
        <f aca="false">IFERROR(sterncalib!U40/GAMSsternCa!U40,"")</f>
        <v/>
      </c>
      <c r="W40" s="128" t="str">
        <f aca="false">IFERROR(sterncalib!V40/GAMSsternCa!V40,"")</f>
        <v/>
      </c>
      <c r="X40" s="128" t="str">
        <f aca="false">IFERROR(sterncalib!W40/GAMSsternCa!W40,"")</f>
        <v/>
      </c>
      <c r="Y40" s="128" t="str">
        <f aca="false">IFERROR(sterncalib!X40/GAMSsternCa!X40,"")</f>
        <v/>
      </c>
      <c r="Z40" s="128" t="str">
        <f aca="false">IFERROR(sterncalib!Y40/GAMSsternCa!Y40,"")</f>
        <v/>
      </c>
      <c r="AA40" s="128" t="str">
        <f aca="false">IFERROR(sterncalib!Z40/GAMSsternCa!Z40,"")</f>
        <v/>
      </c>
      <c r="AB40" s="128" t="str">
        <f aca="false">IFERROR(sterncalib!AA40/GAMSsternCa!AA40,"")</f>
        <v/>
      </c>
      <c r="AC40" s="128" t="str">
        <f aca="false">IFERROR(sterncalib!AB40/GAMSsternCa!AB40,"")</f>
        <v/>
      </c>
      <c r="AD40" s="128" t="str">
        <f aca="false">IFERROR(sterncalib!AC40/GAMSsternCa!AC40,"")</f>
        <v/>
      </c>
      <c r="AE40" s="128" t="str">
        <f aca="false">IFERROR(sterncalib!AD40/GAMSsternCa!AD40,"")</f>
        <v/>
      </c>
      <c r="AF40" s="128" t="str">
        <f aca="false">IFERROR(sterncalib!AE40/GAMSsternCa!AE40,"")</f>
        <v/>
      </c>
      <c r="AG40" s="128" t="str">
        <f aca="false">IFERROR(sterncalib!AF40/GAMSsternCa!AF40,"")</f>
        <v/>
      </c>
      <c r="AH40" s="128" t="str">
        <f aca="false">IFERROR(sterncalib!AG40/GAMSsternCa!AG40,"")</f>
        <v/>
      </c>
      <c r="AI40" s="128" t="str">
        <f aca="false">IFERROR(sterncalib!AH40/GAMSsternCa!AH40,"")</f>
        <v/>
      </c>
      <c r="AJ40" s="128" t="str">
        <f aca="false">IFERROR(sterncalib!AI40/GAMSsternCa!AI40,"")</f>
        <v/>
      </c>
      <c r="AK40" s="128" t="str">
        <f aca="false">IFERROR(sterncalib!AJ40/GAMSsternCa!AJ40,"")</f>
        <v/>
      </c>
      <c r="AL40" s="128" t="str">
        <f aca="false">IFERROR(sterncalib!AK40/GAMSsternCa!AK40,"")</f>
        <v/>
      </c>
      <c r="AM40" s="128" t="str">
        <f aca="false">IFERROR(sterncalib!AL40/GAMSsternCa!AL40,"")</f>
        <v/>
      </c>
      <c r="AN40" s="128" t="str">
        <f aca="false">IFERROR(sterncalib!AM40/GAMSsternCa!AM40,"")</f>
        <v/>
      </c>
      <c r="AO40" s="128" t="str">
        <f aca="false">IFERROR(sterncalib!AN40/GAMSsternCa!AN40,"")</f>
        <v/>
      </c>
      <c r="AP40" s="128" t="str">
        <f aca="false">IFERROR(sterncalib!AO40/GAMSsternCa!AO40,"")</f>
        <v/>
      </c>
      <c r="AQ40" s="128" t="str">
        <f aca="false">IFERROR(sterncalib!AP40/GAMSsternCa!AP40,"")</f>
        <v/>
      </c>
      <c r="AR40" s="128" t="str">
        <f aca="false">IFERROR(sterncalib!AQ40/GAMSsternCa!AQ40,"")</f>
        <v/>
      </c>
      <c r="AS40" s="128" t="str">
        <f aca="false">IFERROR(sterncalib!AR40/GAMSsternCa!AR40,"")</f>
        <v/>
      </c>
      <c r="AT40" s="128" t="str">
        <f aca="false">IFERROR(sterncalib!AS40/GAMSsternCa!AS40,"")</f>
        <v/>
      </c>
      <c r="AU40" s="128" t="str">
        <f aca="false">IFERROR(sterncalib!AT40/GAMSsternCa!AT40,"")</f>
        <v/>
      </c>
      <c r="AV40" s="128" t="str">
        <f aca="false">IFERROR(sterncalib!AU40/GAMSsternCa!AU40,"")</f>
        <v/>
      </c>
      <c r="AW40" s="128" t="str">
        <f aca="false">IFERROR(sterncalib!AV40/GAMSsternCa!AV40,"")</f>
        <v/>
      </c>
      <c r="AX40" s="128" t="str">
        <f aca="false">IFERROR(sterncalib!AW40/GAMSsternCa!AW40,"")</f>
        <v/>
      </c>
      <c r="AY40" s="128" t="str">
        <f aca="false">IFERROR(sterncalib!AX40/GAMSsternCa!AX40,"")</f>
        <v/>
      </c>
      <c r="AZ40" s="128" t="str">
        <f aca="false">IFERROR(sterncalib!AY40/GAMSsternCa!AY40,"")</f>
        <v/>
      </c>
      <c r="BA40" s="128" t="str">
        <f aca="false">IFERROR(sterncalib!AZ40/GAMSsternCa!AZ40,"")</f>
        <v/>
      </c>
      <c r="BB40" s="128" t="str">
        <f aca="false">IFERROR(sterncalib!BA40/GAMSsternCa!BA40,"")</f>
        <v/>
      </c>
      <c r="BC40" s="128" t="str">
        <f aca="false">IFERROR(sterncalib!BB40/GAMSsternCa!BB40,"")</f>
        <v/>
      </c>
      <c r="BD40" s="128" t="str">
        <f aca="false">IFERROR(sterncalib!BC40/GAMSsternCa!BC40,"")</f>
        <v/>
      </c>
      <c r="BE40" s="128" t="str">
        <f aca="false">IFERROR(sterncalib!BD40/GAMSsternCa!BD40,"")</f>
        <v/>
      </c>
      <c r="BF40" s="128" t="str">
        <f aca="false">IFERROR(sterncalib!BE40/GAMSsternCa!BE40,"")</f>
        <v/>
      </c>
      <c r="BG40" s="128" t="str">
        <f aca="false">IFERROR(sterncalib!BF40/GAMSsternCa!BF40,"")</f>
        <v/>
      </c>
      <c r="BH40" s="128" t="str">
        <f aca="false">IFERROR(sterncalib!BG40/GAMSsternCa!BG40,"")</f>
        <v/>
      </c>
      <c r="BI40" s="128" t="str">
        <f aca="false">IFERROR(sterncalib!BH40/GAMSsternCa!BH40,"")</f>
        <v/>
      </c>
      <c r="BJ40" s="128" t="str">
        <f aca="false">IFERROR(sterncalib!BI40/GAMSsternCa!BI40,"")</f>
        <v/>
      </c>
    </row>
    <row r="41" customFormat="false" ht="12.75" hidden="false" customHeight="false" outlineLevel="0" collapsed="false">
      <c r="A41" s="0" t="str">
        <f aca="false">sterncalib!A41</f>
        <v>Sigma (industrial, MTCO2/$1000 2000 US$)</v>
      </c>
      <c r="B41" s="0" t="str">
        <f aca="false">GAMSbase!A41</f>
        <v>Sigma (Industrial MTCO2 per 1000 USD [2000]</v>
      </c>
      <c r="C41" s="128" t="n">
        <f aca="false">IFERROR(sterncalib!B41/GAMSsternCa!B41,"")</f>
        <v>1</v>
      </c>
      <c r="D41" s="128" t="n">
        <f aca="false">IFERROR(sterncalib!C41/GAMSsternCa!C41,"")</f>
        <v>1.0000000000352</v>
      </c>
      <c r="E41" s="128" t="n">
        <f aca="false">IFERROR(sterncalib!D41/GAMSsternCa!D41,"")</f>
        <v>1.00000000001646</v>
      </c>
      <c r="F41" s="128" t="n">
        <f aca="false">IFERROR(sterncalib!E41/GAMSsternCa!E41,"")</f>
        <v>1.00000000000438</v>
      </c>
      <c r="G41" s="128" t="n">
        <f aca="false">IFERROR(sterncalib!F41/GAMSsternCa!F41,"")</f>
        <v>0.999999999987138</v>
      </c>
      <c r="H41" s="128" t="n">
        <f aca="false">IFERROR(sterncalib!G41/GAMSsternCa!G41,"")</f>
        <v>0.999999999957903</v>
      </c>
      <c r="I41" s="128" t="n">
        <f aca="false">IFERROR(sterncalib!H41/GAMSsternCa!H41,"")</f>
        <v>1.00000000013138</v>
      </c>
      <c r="J41" s="128" t="n">
        <f aca="false">IFERROR(sterncalib!I41/GAMSsternCa!I41,"")</f>
        <v>1.00000000001095</v>
      </c>
      <c r="K41" s="128" t="n">
        <f aca="false">IFERROR(sterncalib!J41/GAMSsternCa!J41,"")</f>
        <v>0.999999999951402</v>
      </c>
      <c r="L41" s="128" t="n">
        <f aca="false">IFERROR(sterncalib!K41/GAMSsternCa!K41,"")</f>
        <v>0.999999999945025</v>
      </c>
      <c r="M41" s="128" t="n">
        <f aca="false">IFERROR(sterncalib!L41/GAMSsternCa!L41,"")</f>
        <v>0.999999999986362</v>
      </c>
      <c r="N41" s="128" t="n">
        <f aca="false">IFERROR(sterncalib!M41/GAMSsternCa!M41,"")</f>
        <v>1.00000000017516</v>
      </c>
      <c r="O41" s="128" t="n">
        <f aca="false">IFERROR(sterncalib!N41/GAMSsternCa!N41,"")</f>
        <v>1.00000000012279</v>
      </c>
      <c r="P41" s="128" t="n">
        <f aca="false">IFERROR(sterncalib!O41/GAMSsternCa!O41,"")</f>
        <v>1.00000000009708</v>
      </c>
      <c r="Q41" s="128" t="n">
        <f aca="false">IFERROR(sterncalib!P41/GAMSsternCa!P41,"")</f>
        <v>1.00000000006228</v>
      </c>
      <c r="R41" s="128" t="n">
        <f aca="false">IFERROR(sterncalib!Q41/GAMSsternCa!Q41,"")</f>
        <v>1.00000000007735</v>
      </c>
      <c r="S41" s="128" t="n">
        <f aca="false">IFERROR(sterncalib!R41/GAMSsternCa!R41,"")</f>
        <v>1.0000000001552</v>
      </c>
      <c r="T41" s="128" t="n">
        <f aca="false">IFERROR(sterncalib!S41/GAMSsternCa!S41,"")</f>
        <v>0.999999999993928</v>
      </c>
      <c r="U41" s="128" t="n">
        <f aca="false">IFERROR(sterncalib!T41/GAMSsternCa!T41,"")</f>
        <v>0.999999999853264</v>
      </c>
      <c r="V41" s="128" t="n">
        <f aca="false">IFERROR(sterncalib!U41/GAMSsternCa!U41,"")</f>
        <v>1.00000000004301</v>
      </c>
      <c r="W41" s="128" t="n">
        <f aca="false">IFERROR(sterncalib!V41/GAMSsternCa!V41,"")</f>
        <v>0.999999999943581</v>
      </c>
      <c r="X41" s="128" t="n">
        <f aca="false">IFERROR(sterncalib!W41/GAMSsternCa!W41,"")</f>
        <v>1.00000000011047</v>
      </c>
      <c r="Y41" s="128" t="n">
        <f aca="false">IFERROR(sterncalib!X41/GAMSsternCa!X41,"")</f>
        <v>1.00000000013828</v>
      </c>
      <c r="Z41" s="128" t="n">
        <f aca="false">IFERROR(sterncalib!Y41/GAMSsternCa!Y41,"")</f>
        <v>1.00000000012237</v>
      </c>
      <c r="AA41" s="128" t="n">
        <f aca="false">IFERROR(sterncalib!Z41/GAMSsternCa!Z41,"")</f>
        <v>0.999999999925584</v>
      </c>
      <c r="AB41" s="128" t="n">
        <f aca="false">IFERROR(sterncalib!AA41/GAMSsternCa!AA41,"")</f>
        <v>1.00000000012396</v>
      </c>
      <c r="AC41" s="128" t="n">
        <f aca="false">IFERROR(sterncalib!AB41/GAMSsternCa!AB41,"")</f>
        <v>0.999999999727923</v>
      </c>
      <c r="AD41" s="128" t="n">
        <f aca="false">IFERROR(sterncalib!AC41/GAMSsternCa!AC41,"")</f>
        <v>1.00000000022426</v>
      </c>
      <c r="AE41" s="128" t="n">
        <f aca="false">IFERROR(sterncalib!AD41/GAMSsternCa!AD41,"")</f>
        <v>1.00000000026084</v>
      </c>
      <c r="AF41" s="128" t="n">
        <f aca="false">IFERROR(sterncalib!AE41/GAMSsternCa!AE41,"")</f>
        <v>1.00000000035077</v>
      </c>
      <c r="AG41" s="128" t="n">
        <f aca="false">IFERROR(sterncalib!AF41/GAMSsternCa!AF41,"")</f>
        <v>0.999999999700955</v>
      </c>
      <c r="AH41" s="128" t="n">
        <f aca="false">IFERROR(sterncalib!AG41/GAMSsternCa!AG41,"")</f>
        <v>0.999999999659768</v>
      </c>
      <c r="AI41" s="128" t="n">
        <f aca="false">IFERROR(sterncalib!AH41/GAMSsternCa!AH41,"")</f>
        <v>1.00000000033214</v>
      </c>
      <c r="AJ41" s="128" t="n">
        <f aca="false">IFERROR(sterncalib!AI41/GAMSsternCa!AI41,"")</f>
        <v>1.00000000040153</v>
      </c>
      <c r="AK41" s="128" t="n">
        <f aca="false">IFERROR(sterncalib!AJ41/GAMSsternCa!AJ41,"")</f>
        <v>1.00000000027485</v>
      </c>
      <c r="AL41" s="128" t="n">
        <f aca="false">IFERROR(sterncalib!AK41/GAMSsternCa!AK41,"")</f>
        <v>1.00000000043801</v>
      </c>
      <c r="AM41" s="128" t="n">
        <f aca="false">IFERROR(sterncalib!AL41/GAMSsternCa!AL41,"")</f>
        <v>1.00000000020761</v>
      </c>
      <c r="AN41" s="128" t="n">
        <f aca="false">IFERROR(sterncalib!AM41/GAMSsternCa!AM41,"")</f>
        <v>1.0000000002942</v>
      </c>
      <c r="AO41" s="128" t="n">
        <f aca="false">IFERROR(sterncalib!AN41/GAMSsternCa!AN41,"")</f>
        <v>1.00000000042525</v>
      </c>
      <c r="AP41" s="128" t="n">
        <f aca="false">IFERROR(sterncalib!AO41/GAMSsternCa!AO41,"")</f>
        <v>0.999999999577939</v>
      </c>
      <c r="AQ41" s="128" t="n">
        <f aca="false">IFERROR(sterncalib!AP41/GAMSsternCa!AP41,"")</f>
        <v>1.0000000003481</v>
      </c>
      <c r="AR41" s="128" t="n">
        <f aca="false">IFERROR(sterncalib!AQ41/GAMSsternCa!AQ41,"")</f>
        <v>0.999999999596254</v>
      </c>
      <c r="AS41" s="128" t="n">
        <f aca="false">IFERROR(sterncalib!AR41/GAMSsternCa!AR41,"")</f>
        <v>0.999999999829198</v>
      </c>
      <c r="AT41" s="128" t="n">
        <f aca="false">IFERROR(sterncalib!AS41/GAMSsternCa!AS41,"")</f>
        <v>1.00000000066652</v>
      </c>
      <c r="AU41" s="128" t="n">
        <f aca="false">IFERROR(sterncalib!AT41/GAMSsternCa!AT41,"")</f>
        <v>0.999999999682058</v>
      </c>
      <c r="AV41" s="128" t="n">
        <f aca="false">IFERROR(sterncalib!AU41/GAMSsternCa!AU41,"")</f>
        <v>1.00000000017401</v>
      </c>
      <c r="AW41" s="128" t="n">
        <f aca="false">IFERROR(sterncalib!AV41/GAMSsternCa!AV41,"")</f>
        <v>1.00000000074959</v>
      </c>
      <c r="AX41" s="128" t="n">
        <f aca="false">IFERROR(sterncalib!AW41/GAMSsternCa!AW41,"")</f>
        <v>1.00000000008693</v>
      </c>
      <c r="AY41" s="128" t="n">
        <f aca="false">IFERROR(sterncalib!AX41/GAMSsternCa!AX41,"")</f>
        <v>1.00000000021726</v>
      </c>
      <c r="AZ41" s="128" t="n">
        <f aca="false">IFERROR(sterncalib!AY41/GAMSsternCa!AY41,"")</f>
        <v>1.0000000000558</v>
      </c>
      <c r="BA41" s="128" t="n">
        <f aca="false">IFERROR(sterncalib!AZ41/GAMSsternCa!AZ41,"")</f>
        <v>1.00000000022755</v>
      </c>
      <c r="BB41" s="128" t="n">
        <f aca="false">IFERROR(sterncalib!BA41/GAMSsternCa!BA41,"")</f>
        <v>1.00000000055789</v>
      </c>
      <c r="BC41" s="128" t="n">
        <f aca="false">IFERROR(sterncalib!BB41/GAMSsternCa!BB41,"")</f>
        <v>0.999999999537483</v>
      </c>
      <c r="BD41" s="128" t="n">
        <f aca="false">IFERROR(sterncalib!BC41/GAMSsternCa!BC41,"")</f>
        <v>1.00000000094413</v>
      </c>
      <c r="BE41" s="128" t="n">
        <f aca="false">IFERROR(sterncalib!BD41/GAMSsternCa!BD41,"")</f>
        <v>0.999999999256117</v>
      </c>
      <c r="BF41" s="128" t="n">
        <f aca="false">IFERROR(sterncalib!BE41/GAMSsternCa!BE41,"")</f>
        <v>0.999999999668965</v>
      </c>
      <c r="BG41" s="128" t="n">
        <f aca="false">IFERROR(sterncalib!BF41/GAMSsternCa!BF41,"")</f>
        <v>0.999999999476901</v>
      </c>
      <c r="BH41" s="128" t="n">
        <f aca="false">IFERROR(sterncalib!BG41/GAMSsternCa!BG41,"")</f>
        <v>0.999999999628066</v>
      </c>
      <c r="BI41" s="128" t="n">
        <f aca="false">IFERROR(sterncalib!BH41/GAMSsternCa!BH41,"")</f>
        <v>0.999999999771352</v>
      </c>
      <c r="BJ41" s="128" t="n">
        <f aca="false">IFERROR(sterncalib!BI41/GAMSsternCa!BI41,"")</f>
        <v>0.999999999337569</v>
      </c>
    </row>
    <row r="42" customFormat="false" ht="12.75" hidden="false" customHeight="false" outlineLevel="0" collapsed="false">
      <c r="A42" s="0" t="str">
        <f aca="false">sterncalib!A42</f>
        <v>      Sigma, 2010</v>
      </c>
      <c r="B42" s="0" t="str">
        <f aca="false">GAMSbase!A42</f>
        <v>Initial Sigma</v>
      </c>
      <c r="C42" s="128" t="n">
        <f aca="false">IFERROR(sterncalib!B42/GAMSsternCa!B42,"")</f>
        <v>1</v>
      </c>
      <c r="D42" s="128" t="str">
        <f aca="false">IFERROR(sterncalib!C42/GAMSsternCa!C42,"")</f>
        <v/>
      </c>
      <c r="E42" s="128" t="str">
        <f aca="false">IFERROR(sterncalib!D42/GAMSsternCa!D42,"")</f>
        <v/>
      </c>
      <c r="F42" s="128" t="str">
        <f aca="false">IFERROR(sterncalib!E42/GAMSsternCa!E42,"")</f>
        <v/>
      </c>
      <c r="G42" s="128" t="str">
        <f aca="false">IFERROR(sterncalib!F42/GAMSsternCa!F42,"")</f>
        <v/>
      </c>
      <c r="H42" s="128" t="str">
        <f aca="false">IFERROR(sterncalib!G42/GAMSsternCa!G42,"")</f>
        <v/>
      </c>
      <c r="I42" s="128" t="str">
        <f aca="false">IFERROR(sterncalib!H42/GAMSsternCa!H42,"")</f>
        <v/>
      </c>
      <c r="J42" s="128" t="str">
        <f aca="false">IFERROR(sterncalib!I42/GAMSsternCa!I42,"")</f>
        <v/>
      </c>
      <c r="K42" s="128" t="str">
        <f aca="false">IFERROR(sterncalib!J42/GAMSsternCa!J42,"")</f>
        <v/>
      </c>
      <c r="L42" s="128" t="str">
        <f aca="false">IFERROR(sterncalib!K42/GAMSsternCa!K42,"")</f>
        <v/>
      </c>
      <c r="M42" s="128" t="str">
        <f aca="false">IFERROR(sterncalib!L42/GAMSsternCa!L42,"")</f>
        <v/>
      </c>
      <c r="N42" s="128" t="str">
        <f aca="false">IFERROR(sterncalib!M42/GAMSsternCa!M42,"")</f>
        <v/>
      </c>
      <c r="O42" s="128" t="str">
        <f aca="false">IFERROR(sterncalib!N42/GAMSsternCa!N42,"")</f>
        <v/>
      </c>
      <c r="P42" s="128" t="str">
        <f aca="false">IFERROR(sterncalib!O42/GAMSsternCa!O42,"")</f>
        <v/>
      </c>
      <c r="Q42" s="128" t="str">
        <f aca="false">IFERROR(sterncalib!P42/GAMSsternCa!P42,"")</f>
        <v/>
      </c>
      <c r="R42" s="128" t="str">
        <f aca="false">IFERROR(sterncalib!Q42/GAMSsternCa!Q42,"")</f>
        <v/>
      </c>
      <c r="S42" s="128" t="str">
        <f aca="false">IFERROR(sterncalib!R42/GAMSsternCa!R42,"")</f>
        <v/>
      </c>
      <c r="T42" s="128" t="str">
        <f aca="false">IFERROR(sterncalib!S42/GAMSsternCa!S42,"")</f>
        <v/>
      </c>
      <c r="U42" s="128" t="str">
        <f aca="false">IFERROR(sterncalib!T42/GAMSsternCa!T42,"")</f>
        <v/>
      </c>
      <c r="V42" s="128" t="str">
        <f aca="false">IFERROR(sterncalib!U42/GAMSsternCa!U42,"")</f>
        <v/>
      </c>
      <c r="W42" s="128" t="str">
        <f aca="false">IFERROR(sterncalib!V42/GAMSsternCa!V42,"")</f>
        <v/>
      </c>
      <c r="X42" s="128" t="str">
        <f aca="false">IFERROR(sterncalib!W42/GAMSsternCa!W42,"")</f>
        <v/>
      </c>
      <c r="Y42" s="128" t="str">
        <f aca="false">IFERROR(sterncalib!X42/GAMSsternCa!X42,"")</f>
        <v/>
      </c>
      <c r="Z42" s="128" t="str">
        <f aca="false">IFERROR(sterncalib!Y42/GAMSsternCa!Y42,"")</f>
        <v/>
      </c>
      <c r="AA42" s="128" t="str">
        <f aca="false">IFERROR(sterncalib!Z42/GAMSsternCa!Z42,"")</f>
        <v/>
      </c>
      <c r="AB42" s="128" t="str">
        <f aca="false">IFERROR(sterncalib!AA42/GAMSsternCa!AA42,"")</f>
        <v/>
      </c>
      <c r="AC42" s="128" t="str">
        <f aca="false">IFERROR(sterncalib!AB42/GAMSsternCa!AB42,"")</f>
        <v/>
      </c>
      <c r="AD42" s="128" t="str">
        <f aca="false">IFERROR(sterncalib!AC42/GAMSsternCa!AC42,"")</f>
        <v/>
      </c>
      <c r="AE42" s="128" t="str">
        <f aca="false">IFERROR(sterncalib!AD42/GAMSsternCa!AD42,"")</f>
        <v/>
      </c>
      <c r="AF42" s="128" t="str">
        <f aca="false">IFERROR(sterncalib!AE42/GAMSsternCa!AE42,"")</f>
        <v/>
      </c>
      <c r="AG42" s="128" t="str">
        <f aca="false">IFERROR(sterncalib!AF42/GAMSsternCa!AF42,"")</f>
        <v/>
      </c>
      <c r="AH42" s="128" t="str">
        <f aca="false">IFERROR(sterncalib!AG42/GAMSsternCa!AG42,"")</f>
        <v/>
      </c>
      <c r="AI42" s="128" t="str">
        <f aca="false">IFERROR(sterncalib!AH42/GAMSsternCa!AH42,"")</f>
        <v/>
      </c>
      <c r="AJ42" s="128" t="str">
        <f aca="false">IFERROR(sterncalib!AI42/GAMSsternCa!AI42,"")</f>
        <v/>
      </c>
      <c r="AK42" s="128" t="str">
        <f aca="false">IFERROR(sterncalib!AJ42/GAMSsternCa!AJ42,"")</f>
        <v/>
      </c>
      <c r="AL42" s="128" t="str">
        <f aca="false">IFERROR(sterncalib!AK42/GAMSsternCa!AK42,"")</f>
        <v/>
      </c>
      <c r="AM42" s="128" t="str">
        <f aca="false">IFERROR(sterncalib!AL42/GAMSsternCa!AL42,"")</f>
        <v/>
      </c>
      <c r="AN42" s="128" t="str">
        <f aca="false">IFERROR(sterncalib!AM42/GAMSsternCa!AM42,"")</f>
        <v/>
      </c>
      <c r="AO42" s="128" t="str">
        <f aca="false">IFERROR(sterncalib!AN42/GAMSsternCa!AN42,"")</f>
        <v/>
      </c>
      <c r="AP42" s="128" t="str">
        <f aca="false">IFERROR(sterncalib!AO42/GAMSsternCa!AO42,"")</f>
        <v/>
      </c>
      <c r="AQ42" s="128" t="str">
        <f aca="false">IFERROR(sterncalib!AP42/GAMSsternCa!AP42,"")</f>
        <v/>
      </c>
      <c r="AR42" s="128" t="str">
        <f aca="false">IFERROR(sterncalib!AQ42/GAMSsternCa!AQ42,"")</f>
        <v/>
      </c>
      <c r="AS42" s="128" t="str">
        <f aca="false">IFERROR(sterncalib!AR42/GAMSsternCa!AR42,"")</f>
        <v/>
      </c>
      <c r="AT42" s="128" t="str">
        <f aca="false">IFERROR(sterncalib!AS42/GAMSsternCa!AS42,"")</f>
        <v/>
      </c>
      <c r="AU42" s="128" t="str">
        <f aca="false">IFERROR(sterncalib!AT42/GAMSsternCa!AT42,"")</f>
        <v/>
      </c>
      <c r="AV42" s="128" t="str">
        <f aca="false">IFERROR(sterncalib!AU42/GAMSsternCa!AU42,"")</f>
        <v/>
      </c>
      <c r="AW42" s="128" t="str">
        <f aca="false">IFERROR(sterncalib!AV42/GAMSsternCa!AV42,"")</f>
        <v/>
      </c>
      <c r="AX42" s="128" t="str">
        <f aca="false">IFERROR(sterncalib!AW42/GAMSsternCa!AW42,"")</f>
        <v/>
      </c>
      <c r="AY42" s="128" t="str">
        <f aca="false">IFERROR(sterncalib!AX42/GAMSsternCa!AX42,"")</f>
        <v/>
      </c>
      <c r="AZ42" s="128" t="str">
        <f aca="false">IFERROR(sterncalib!AY42/GAMSsternCa!AY42,"")</f>
        <v/>
      </c>
      <c r="BA42" s="128" t="str">
        <f aca="false">IFERROR(sterncalib!AZ42/GAMSsternCa!AZ42,"")</f>
        <v/>
      </c>
      <c r="BB42" s="128" t="str">
        <f aca="false">IFERROR(sterncalib!BA42/GAMSsternCa!BA42,"")</f>
        <v/>
      </c>
      <c r="BC42" s="128" t="str">
        <f aca="false">IFERROR(sterncalib!BB42/GAMSsternCa!BB42,"")</f>
        <v/>
      </c>
      <c r="BD42" s="128" t="str">
        <f aca="false">IFERROR(sterncalib!BC42/GAMSsternCa!BC42,"")</f>
        <v/>
      </c>
      <c r="BE42" s="128" t="str">
        <f aca="false">IFERROR(sterncalib!BD42/GAMSsternCa!BD42,"")</f>
        <v/>
      </c>
      <c r="BF42" s="128" t="str">
        <f aca="false">IFERROR(sterncalib!BE42/GAMSsternCa!BE42,"")</f>
        <v/>
      </c>
      <c r="BG42" s="128" t="str">
        <f aca="false">IFERROR(sterncalib!BF42/GAMSsternCa!BF42,"")</f>
        <v/>
      </c>
      <c r="BH42" s="128" t="str">
        <f aca="false">IFERROR(sterncalib!BG42/GAMSsternCa!BG42,"")</f>
        <v/>
      </c>
      <c r="BI42" s="128" t="str">
        <f aca="false">IFERROR(sterncalib!BH42/GAMSsternCa!BH42,"")</f>
        <v/>
      </c>
      <c r="BJ42" s="128" t="str">
        <f aca="false">IFERROR(sterncalib!BI42/GAMSsternCa!BI42,"")</f>
        <v/>
      </c>
    </row>
    <row r="43" customFormat="false" ht="12.75" hidden="false" customHeight="false" outlineLevel="0" collapsed="false">
      <c r="A43" s="0" t="str">
        <f aca="false">sterncalib!A43</f>
        <v>     Growth rate of sigma (per year, log)</v>
      </c>
      <c r="B43" s="0" t="str">
        <f aca="false">GAMSbase!A43</f>
        <v>Growth Rate of Sigma</v>
      </c>
      <c r="C43" s="128" t="n">
        <f aca="false">IFERROR(sterncalib!B43/GAMSsternCa!B43,"")</f>
        <v>1</v>
      </c>
      <c r="D43" s="128" t="n">
        <f aca="false">IFERROR(sterncalib!C43/GAMSsternCa!C43,"")</f>
        <v>1.00000000000502</v>
      </c>
      <c r="E43" s="128" t="n">
        <f aca="false">IFERROR(sterncalib!D43/GAMSsternCa!D43,"")</f>
        <v>1.00000000021186</v>
      </c>
      <c r="F43" s="128" t="n">
        <f aca="false">IFERROR(sterncalib!E43/GAMSsternCa!E43,"")</f>
        <v>0.999999996306993</v>
      </c>
      <c r="G43" s="128" t="n">
        <f aca="false">IFERROR(sterncalib!F43/GAMSsternCa!F43,"")</f>
        <v>1.00000000492715</v>
      </c>
      <c r="H43" s="128" t="n">
        <f aca="false">IFERROR(sterncalib!G43/GAMSsternCa!G43,"")</f>
        <v>1.00000000266282</v>
      </c>
      <c r="I43" s="128" t="n">
        <f aca="false">IFERROR(sterncalib!H43/GAMSsternCa!H43,"")</f>
        <v>0.999999997179692</v>
      </c>
      <c r="J43" s="128" t="n">
        <f aca="false">IFERROR(sterncalib!I43/GAMSsternCa!I43,"")</f>
        <v>0.999999996931389</v>
      </c>
      <c r="K43" s="128" t="n">
        <f aca="false">IFERROR(sterncalib!J43/GAMSsternCa!J43,"")</f>
        <v>1.00000000076586</v>
      </c>
      <c r="L43" s="128" t="n">
        <f aca="false">IFERROR(sterncalib!K43/GAMSsternCa!K43,"")</f>
        <v>0.999999997679169</v>
      </c>
      <c r="M43" s="128" t="n">
        <f aca="false">IFERROR(sterncalib!L43/GAMSsternCa!L43,"")</f>
        <v>0.999999998104544</v>
      </c>
      <c r="N43" s="128" t="n">
        <f aca="false">IFERROR(sterncalib!M43/GAMSsternCa!M43,"")</f>
        <v>1.00000000275239</v>
      </c>
      <c r="O43" s="128" t="n">
        <f aca="false">IFERROR(sterncalib!N43/GAMSsternCa!N43,"")</f>
        <v>1.00000000236071</v>
      </c>
      <c r="P43" s="128" t="n">
        <f aca="false">IFERROR(sterncalib!O43/GAMSsternCa!O43,"")</f>
        <v>0.999999998785555</v>
      </c>
      <c r="Q43" s="128" t="n">
        <f aca="false">IFERROR(sterncalib!P43/GAMSsternCa!P43,"")</f>
        <v>1.00000000527898</v>
      </c>
      <c r="R43" s="128" t="n">
        <f aca="false">IFERROR(sterncalib!Q43/GAMSsternCa!Q43,"")</f>
        <v>1.00000000365417</v>
      </c>
      <c r="S43" s="128" t="n">
        <f aca="false">IFERROR(sterncalib!R43/GAMSsternCa!R43,"")</f>
        <v>0.999999997657121</v>
      </c>
      <c r="T43" s="128" t="n">
        <f aca="false">IFERROR(sterncalib!S43/GAMSsternCa!S43,"")</f>
        <v>1.0000000026304</v>
      </c>
      <c r="U43" s="128" t="n">
        <f aca="false">IFERROR(sterncalib!T43/GAMSsternCa!T43,"")</f>
        <v>1.00000000203083</v>
      </c>
      <c r="V43" s="128" t="n">
        <f aca="false">IFERROR(sterncalib!U43/GAMSsternCa!U43,"")</f>
        <v>1.0000000016085</v>
      </c>
      <c r="W43" s="128" t="n">
        <f aca="false">IFERROR(sterncalib!V43/GAMSsternCa!V43,"")</f>
        <v>0.999999996809996</v>
      </c>
      <c r="X43" s="128" t="n">
        <f aca="false">IFERROR(sterncalib!W43/GAMSsternCa!W43,"")</f>
        <v>0.999999994730749</v>
      </c>
      <c r="Y43" s="128" t="n">
        <f aca="false">IFERROR(sterncalib!X43/GAMSsternCa!X43,"")</f>
        <v>1.00000000324175</v>
      </c>
      <c r="Z43" s="128" t="n">
        <f aca="false">IFERROR(sterncalib!Y43/GAMSsternCa!Y43,"")</f>
        <v>0.99999999734589</v>
      </c>
      <c r="AA43" s="128" t="n">
        <f aca="false">IFERROR(sterncalib!Z43/GAMSsternCa!Z43,"")</f>
        <v>0.999999997278132</v>
      </c>
      <c r="AB43" s="128" t="n">
        <f aca="false">IFERROR(sterncalib!AA43/GAMSsternCa!AA43,"")</f>
        <v>1.00000000164971</v>
      </c>
      <c r="AC43" s="128" t="n">
        <f aca="false">IFERROR(sterncalib!AB43/GAMSsternCa!AB43,"")</f>
        <v>0.999999998286637</v>
      </c>
      <c r="AD43" s="128" t="n">
        <f aca="false">IFERROR(sterncalib!AC43/GAMSsternCa!AC43,"")</f>
        <v>0.999999998294885</v>
      </c>
      <c r="AE43" s="128" t="n">
        <f aca="false">IFERROR(sterncalib!AD43/GAMSsternCa!AD43,"")</f>
        <v>1.00000000213339</v>
      </c>
      <c r="AF43" s="128" t="n">
        <f aca="false">IFERROR(sterncalib!AE43/GAMSsternCa!AE43,"")</f>
        <v>0.999999999341084</v>
      </c>
      <c r="AG43" s="128" t="n">
        <f aca="false">IFERROR(sterncalib!AF43/GAMSsternCa!AF43,"")</f>
        <v>1.00000000311748</v>
      </c>
      <c r="AH43" s="128" t="n">
        <f aca="false">IFERROR(sterncalib!AG43/GAMSsternCa!AG43,"")</f>
        <v>1.00000000420543</v>
      </c>
      <c r="AI43" s="128" t="n">
        <f aca="false">IFERROR(sterncalib!AH43/GAMSsternCa!AH43,"")</f>
        <v>1.00000000552972</v>
      </c>
      <c r="AJ43" s="128" t="n">
        <f aca="false">IFERROR(sterncalib!AI43/GAMSsternCa!AI43,"")</f>
        <v>0.99999999891184</v>
      </c>
      <c r="AK43" s="128" t="n">
        <f aca="false">IFERROR(sterncalib!AJ43/GAMSsternCa!AJ43,"")</f>
        <v>1.00000000034986</v>
      </c>
      <c r="AL43" s="128" t="n">
        <f aca="false">IFERROR(sterncalib!AK43/GAMSsternCa!AK43,"")</f>
        <v>1.0000000029695</v>
      </c>
      <c r="AM43" s="128" t="n">
        <f aca="false">IFERROR(sterncalib!AL43/GAMSsternCa!AL43,"")</f>
        <v>1.00000000038994</v>
      </c>
      <c r="AN43" s="128" t="n">
        <f aca="false">IFERROR(sterncalib!AM43/GAMSsternCa!AM43,"")</f>
        <v>0.999999998768</v>
      </c>
      <c r="AO43" s="128" t="n">
        <f aca="false">IFERROR(sterncalib!AN43/GAMSsternCa!AN43,"")</f>
        <v>1.00000000501737</v>
      </c>
      <c r="AP43" s="128" t="n">
        <f aca="false">IFERROR(sterncalib!AO43/GAMSsternCa!AO43,"")</f>
        <v>1.00000000251422</v>
      </c>
      <c r="AQ43" s="128" t="n">
        <f aca="false">IFERROR(sterncalib!AP43/GAMSsternCa!AP43,"")</f>
        <v>0.999999999363141</v>
      </c>
      <c r="AR43" s="128" t="n">
        <f aca="false">IFERROR(sterncalib!AQ43/GAMSsternCa!AQ43,"")</f>
        <v>1.00000000446514</v>
      </c>
      <c r="AS43" s="128" t="n">
        <f aca="false">IFERROR(sterncalib!AR43/GAMSsternCa!AR43,"")</f>
        <v>1.0000000028563</v>
      </c>
      <c r="AT43" s="128" t="n">
        <f aca="false">IFERROR(sterncalib!AS43/GAMSsternCa!AS43,"")</f>
        <v>1.00000000470372</v>
      </c>
      <c r="AU43" s="128" t="n">
        <f aca="false">IFERROR(sterncalib!AT43/GAMSsternCa!AT43,"")</f>
        <v>0.999999996087751</v>
      </c>
      <c r="AV43" s="128" t="n">
        <f aca="false">IFERROR(sterncalib!AU43/GAMSsternCa!AU43,"")</f>
        <v>1.00000000101545</v>
      </c>
      <c r="AW43" s="128" t="n">
        <f aca="false">IFERROR(sterncalib!AV43/GAMSsternCa!AV43,"")</f>
        <v>0.999999994259804</v>
      </c>
      <c r="AX43" s="128" t="n">
        <f aca="false">IFERROR(sterncalib!AW43/GAMSsternCa!AW43,"")</f>
        <v>1.00000000132053</v>
      </c>
      <c r="AY43" s="128" t="n">
        <f aca="false">IFERROR(sterncalib!AX43/GAMSsternCa!AX43,"")</f>
        <v>0.999999997987136</v>
      </c>
      <c r="AZ43" s="128" t="n">
        <f aca="false">IFERROR(sterncalib!AY43/GAMSsternCa!AY43,"")</f>
        <v>0.99999999852725</v>
      </c>
      <c r="BA43" s="128" t="n">
        <f aca="false">IFERROR(sterncalib!AZ43/GAMSsternCa!AZ43,"")</f>
        <v>1.00000000528698</v>
      </c>
      <c r="BB43" s="128" t="n">
        <f aca="false">IFERROR(sterncalib!BA43/GAMSsternCa!BA43,"")</f>
        <v>0.999999995478944</v>
      </c>
      <c r="BC43" s="128" t="n">
        <f aca="false">IFERROR(sterncalib!BB43/GAMSsternCa!BB43,"")</f>
        <v>0.999999998374194</v>
      </c>
      <c r="BD43" s="128" t="n">
        <f aca="false">IFERROR(sterncalib!BC43/GAMSsternCa!BC43,"")</f>
        <v>1.00000000535791</v>
      </c>
      <c r="BE43" s="128" t="n">
        <f aca="false">IFERROR(sterncalib!BD43/GAMSsternCa!BD43,"")</f>
        <v>0.999999995171686</v>
      </c>
      <c r="BF43" s="128" t="n">
        <f aca="false">IFERROR(sterncalib!BE43/GAMSsternCa!BE43,"")</f>
        <v>0.999999999431053</v>
      </c>
      <c r="BG43" s="128" t="n">
        <f aca="false">IFERROR(sterncalib!BF43/GAMSsternCa!BF43,"")</f>
        <v>0.999999998088312</v>
      </c>
      <c r="BH43" s="128" t="n">
        <f aca="false">IFERROR(sterncalib!BG43/GAMSsternCa!BG43,"")</f>
        <v>0.999999997922998</v>
      </c>
      <c r="BI43" s="128" t="n">
        <f aca="false">IFERROR(sterncalib!BH43/GAMSsternCa!BH43,"")</f>
        <v>1.00000000648404</v>
      </c>
      <c r="BJ43" s="128" t="n">
        <f aca="false">IFERROR(sterncalib!BI43/GAMSsternCa!BI43,"")</f>
        <v>0</v>
      </c>
    </row>
    <row r="44" customFormat="false" ht="12.75" hidden="false" customHeight="false" outlineLevel="0" collapsed="false">
      <c r="A44" s="0" t="str">
        <f aca="false">sterncalib!A44</f>
        <v>Carbon emissions from land use change (GTCO2 per year)</v>
      </c>
      <c r="B44" s="0" t="str">
        <f aca="false">GAMSbase!A44</f>
        <v>Carbon Emissions from Land Use Change</v>
      </c>
      <c r="C44" s="128" t="n">
        <f aca="false">IFERROR(sterncalib!B44/GAMSsternCa!B44,"")</f>
        <v>1</v>
      </c>
      <c r="D44" s="128" t="n">
        <f aca="false">IFERROR(sterncalib!C44/GAMSsternCa!C44,"")</f>
        <v>1</v>
      </c>
      <c r="E44" s="128" t="n">
        <f aca="false">IFERROR(sterncalib!D44/GAMSsternCa!D44,"")</f>
        <v>1</v>
      </c>
      <c r="F44" s="128" t="n">
        <f aca="false">IFERROR(sterncalib!E44/GAMSsternCa!E44,"")</f>
        <v>1</v>
      </c>
      <c r="G44" s="128" t="n">
        <f aca="false">IFERROR(sterncalib!F44/GAMSsternCa!F44,"")</f>
        <v>1</v>
      </c>
      <c r="H44" s="128" t="n">
        <f aca="false">IFERROR(sterncalib!G44/GAMSsternCa!G44,"")</f>
        <v>1</v>
      </c>
      <c r="I44" s="128" t="n">
        <f aca="false">IFERROR(sterncalib!H44/GAMSsternCa!H44,"")</f>
        <v>1</v>
      </c>
      <c r="J44" s="128" t="n">
        <f aca="false">IFERROR(sterncalib!I44/GAMSsternCa!I44,"")</f>
        <v>1</v>
      </c>
      <c r="K44" s="128" t="n">
        <f aca="false">IFERROR(sterncalib!J44/GAMSsternCa!J44,"")</f>
        <v>1</v>
      </c>
      <c r="L44" s="128" t="n">
        <f aca="false">IFERROR(sterncalib!K44/GAMSsternCa!K44,"")</f>
        <v>1</v>
      </c>
      <c r="M44" s="128" t="n">
        <f aca="false">IFERROR(sterncalib!L44/GAMSsternCa!L44,"")</f>
        <v>1.00000000005644</v>
      </c>
      <c r="N44" s="128" t="n">
        <f aca="false">IFERROR(sterncalib!M44/GAMSsternCa!M44,"")</f>
        <v>1.000000000127</v>
      </c>
      <c r="O44" s="128" t="n">
        <f aca="false">IFERROR(sterncalib!N44/GAMSsternCa!N44,"")</f>
        <v>1.000000000127</v>
      </c>
      <c r="P44" s="128" t="n">
        <f aca="false">IFERROR(sterncalib!O44/GAMSsternCa!O44,"")</f>
        <v>0.999999999906516</v>
      </c>
      <c r="Q44" s="128" t="n">
        <f aca="false">IFERROR(sterncalib!P44/GAMSsternCa!P44,"")</f>
        <v>0.999999999768714</v>
      </c>
      <c r="R44" s="128" t="n">
        <f aca="false">IFERROR(sterncalib!Q44/GAMSsternCa!Q44,"")</f>
        <v>0.999999999940966</v>
      </c>
      <c r="S44" s="128" t="n">
        <f aca="false">IFERROR(sterncalib!R44/GAMSsternCa!R44,"")</f>
        <v>1.00000000015628</v>
      </c>
      <c r="T44" s="128" t="n">
        <f aca="false">IFERROR(sterncalib!S44/GAMSsternCa!S44,"")</f>
        <v>0.999999999348847</v>
      </c>
      <c r="U44" s="128" t="n">
        <f aca="false">IFERROR(sterncalib!T44/GAMSsternCa!T44,"")</f>
        <v>0.999999999685278</v>
      </c>
      <c r="V44" s="128" t="n">
        <f aca="false">IFERROR(sterncalib!U44/GAMSsternCa!U44,"")</f>
        <v>0.99999999926474</v>
      </c>
      <c r="W44" s="128" t="n">
        <f aca="false">IFERROR(sterncalib!V44/GAMSsternCa!V44,"")</f>
        <v>0.999999998739066</v>
      </c>
      <c r="X44" s="128" t="n">
        <f aca="false">IFERROR(sterncalib!W44/GAMSsternCa!W44,"")</f>
        <v>1.00000000071034</v>
      </c>
      <c r="Y44" s="128" t="n">
        <f aca="false">IFERROR(sterncalib!X44/GAMSsternCa!X44,"")</f>
        <v>0.999999999067612</v>
      </c>
      <c r="Z44" s="128" t="n">
        <f aca="false">IFERROR(sterncalib!Y44/GAMSsternCa!Y44,"")</f>
        <v>1.00000000214773</v>
      </c>
      <c r="AA44" s="128" t="n">
        <f aca="false">IFERROR(sterncalib!Z44/GAMSsternCa!Z44,"")</f>
        <v>0.999999999580966</v>
      </c>
      <c r="AB44" s="128" t="n">
        <f aca="false">IFERROR(sterncalib!AA44/GAMSsternCa!AA44,"")</f>
        <v>1.00000000118519</v>
      </c>
      <c r="AC44" s="128" t="n">
        <f aca="false">IFERROR(sterncalib!AB44/GAMSsternCa!AB44,"")</f>
        <v>1.00000000118519</v>
      </c>
      <c r="AD44" s="128" t="n">
        <f aca="false">IFERROR(sterncalib!AC44/GAMSsternCa!AC44,"")</f>
        <v>1.00000000118519</v>
      </c>
      <c r="AE44" s="128" t="n">
        <f aca="false">IFERROR(sterncalib!AD44/GAMSsternCa!AD44,"")</f>
        <v>1.00000000431846</v>
      </c>
      <c r="AF44" s="128" t="n">
        <f aca="false">IFERROR(sterncalib!AE44/GAMSsternCa!AE44,"")</f>
        <v>0.99999999256873</v>
      </c>
      <c r="AG44" s="128" t="n">
        <f aca="false">IFERROR(sterncalib!AF44/GAMSsternCa!AF44,"")</f>
        <v>1.00000000725589</v>
      </c>
      <c r="AH44" s="128" t="n">
        <f aca="false">IFERROR(sterncalib!AG44/GAMSsternCa!AG44,"")</f>
        <v>1.00000000113624</v>
      </c>
      <c r="AI44" s="128" t="n">
        <f aca="false">IFERROR(sterncalib!AH44/GAMSsternCa!AH44,"")</f>
        <v>0.999999985837117</v>
      </c>
      <c r="AJ44" s="128" t="n">
        <f aca="false">IFERROR(sterncalib!AI44/GAMSsternCa!AI44,"")</f>
        <v>0.999999995399068</v>
      </c>
      <c r="AK44" s="128" t="n">
        <f aca="false">IFERROR(sterncalib!AJ44/GAMSsternCa!AJ44,"")</f>
        <v>0.999999995399068</v>
      </c>
      <c r="AL44" s="128" t="n">
        <f aca="false">IFERROR(sterncalib!AK44/GAMSsternCa!AK44,"")</f>
        <v>1.00000002528016</v>
      </c>
      <c r="AM44" s="128" t="n">
        <f aca="false">IFERROR(sterncalib!AL44/GAMSsternCa!AL44,"")</f>
        <v>1.00000002528016</v>
      </c>
      <c r="AN44" s="128" t="n">
        <f aca="false">IFERROR(sterncalib!AM44/GAMSsternCa!AM44,"")</f>
        <v>0.999999978590952</v>
      </c>
      <c r="AO44" s="128" t="n">
        <f aca="false">IFERROR(sterncalib!AN44/GAMSsternCa!AN44,"")</f>
        <v>0.999999978590952</v>
      </c>
      <c r="AP44" s="128" t="n">
        <f aca="false">IFERROR(sterncalib!AO44/GAMSsternCa!AO44,"")</f>
        <v>1.0000000880188</v>
      </c>
      <c r="AQ44" s="128" t="n">
        <f aca="false">IFERROR(sterncalib!AP44/GAMSsternCa!AP44,"")</f>
        <v>1.0000000880188</v>
      </c>
      <c r="AR44" s="128" t="n">
        <f aca="false">IFERROR(sterncalib!AQ44/GAMSsternCa!AQ44,"")</f>
        <v>0.999999974031459</v>
      </c>
      <c r="AS44" s="128" t="n">
        <f aca="false">IFERROR(sterncalib!AR44/GAMSsternCa!AR44,"")</f>
        <v>0.999999831547324</v>
      </c>
      <c r="AT44" s="128" t="n">
        <f aca="false">IFERROR(sterncalib!AS44/GAMSsternCa!AS44,"")</f>
        <v>0.999999831547324</v>
      </c>
      <c r="AU44" s="128" t="n">
        <f aca="false">IFERROR(sterncalib!AT44/GAMSsternCa!AT44,"")</f>
        <v>0.999999942863052</v>
      </c>
      <c r="AV44" s="128" t="n">
        <f aca="false">IFERROR(sterncalib!AU44/GAMSsternCa!AU44,"")</f>
        <v>0.999999803718396</v>
      </c>
      <c r="AW44" s="128" t="n">
        <f aca="false">IFERROR(sterncalib!AV44/GAMSsternCa!AV44,"")</f>
        <v>1.00000015158011</v>
      </c>
      <c r="AX44" s="128" t="n">
        <f aca="false">IFERROR(sterncalib!AW44/GAMSsternCa!AW44,"")</f>
        <v>0.999999716753005</v>
      </c>
      <c r="AY44" s="128" t="n">
        <f aca="false">IFERROR(sterncalib!AX44/GAMSsternCa!AX44,"")</f>
        <v>0.999999444986258</v>
      </c>
      <c r="AZ44" s="128" t="n">
        <f aca="false">IFERROR(sterncalib!AY44/GAMSsternCa!AY44,"")</f>
        <v>0.999999444986259</v>
      </c>
      <c r="BA44" s="128" t="n">
        <f aca="false">IFERROR(sterncalib!AZ44/GAMSsternCa!AZ44,"")</f>
        <v>0.999999444986259</v>
      </c>
      <c r="BB44" s="128" t="n">
        <f aca="false">IFERROR(sterncalib!BA44/GAMSsternCa!BA44,"")</f>
        <v>1.00000103737165</v>
      </c>
      <c r="BC44" s="128" t="n">
        <f aca="false">IFERROR(sterncalib!BB44/GAMSsternCa!BB44,"")</f>
        <v>0.999999046890704</v>
      </c>
      <c r="BD44" s="128" t="n">
        <f aca="false">IFERROR(sterncalib!BC44/GAMSsternCa!BC44,"")</f>
        <v>0.999999046890704</v>
      </c>
      <c r="BE44" s="128" t="n">
        <f aca="false">IFERROR(sterncalib!BD44/GAMSsternCa!BD44,"")</f>
        <v>1.00000112030852</v>
      </c>
      <c r="BF44" s="128" t="n">
        <f aca="false">IFERROR(sterncalib!BE44/GAMSsternCa!BE44,"")</f>
        <v>0.999997232657166</v>
      </c>
      <c r="BG44" s="128" t="n">
        <f aca="false">IFERROR(sterncalib!BF44/GAMSsternCa!BF44,"")</f>
        <v>0.999997232657166</v>
      </c>
      <c r="BH44" s="128" t="n">
        <f aca="false">IFERROR(sterncalib!BG44/GAMSsternCa!BG44,"")</f>
        <v>1.00000128229465</v>
      </c>
      <c r="BI44" s="128" t="n">
        <f aca="false">IFERROR(sterncalib!BH44/GAMSsternCa!BH44,"")</f>
        <v>1.00000381333474</v>
      </c>
      <c r="BJ44" s="128" t="n">
        <f aca="false">IFERROR(sterncalib!BI44/GAMSsternCa!BI44,"")</f>
        <v>1.00000697715286</v>
      </c>
    </row>
    <row r="45" customFormat="false" ht="12.75" hidden="false" customHeight="false" outlineLevel="0" collapsed="false">
      <c r="A45" s="0" t="str">
        <f aca="false">sterncalib!A45</f>
        <v>      CO2 emissions, land use (GTCO2 per year, 2010)</v>
      </c>
      <c r="B45" s="0" t="str">
        <f aca="false">GAMSbase!A45</f>
        <v>Initial Carbon Emissions from Land</v>
      </c>
      <c r="C45" s="128" t="n">
        <f aca="false">IFERROR(sterncalib!B45/GAMSsternCa!B45,"")</f>
        <v>1</v>
      </c>
      <c r="D45" s="128" t="str">
        <f aca="false">IFERROR(sterncalib!C45/GAMSsternCa!C45,"")</f>
        <v/>
      </c>
      <c r="E45" s="128" t="str">
        <f aca="false">IFERROR(sterncalib!D45/GAMSsternCa!D45,"")</f>
        <v/>
      </c>
      <c r="F45" s="128" t="str">
        <f aca="false">IFERROR(sterncalib!E45/GAMSsternCa!E45,"")</f>
        <v/>
      </c>
      <c r="G45" s="128" t="str">
        <f aca="false">IFERROR(sterncalib!F45/GAMSsternCa!F45,"")</f>
        <v/>
      </c>
      <c r="H45" s="128" t="str">
        <f aca="false">IFERROR(sterncalib!G45/GAMSsternCa!G45,"")</f>
        <v/>
      </c>
      <c r="I45" s="128" t="str">
        <f aca="false">IFERROR(sterncalib!H45/GAMSsternCa!H45,"")</f>
        <v/>
      </c>
      <c r="J45" s="128" t="str">
        <f aca="false">IFERROR(sterncalib!I45/GAMSsternCa!I45,"")</f>
        <v/>
      </c>
      <c r="K45" s="128" t="str">
        <f aca="false">IFERROR(sterncalib!J45/GAMSsternCa!J45,"")</f>
        <v/>
      </c>
      <c r="L45" s="128" t="str">
        <f aca="false">IFERROR(sterncalib!K45/GAMSsternCa!K45,"")</f>
        <v/>
      </c>
      <c r="M45" s="128" t="str">
        <f aca="false">IFERROR(sterncalib!L45/GAMSsternCa!L45,"")</f>
        <v/>
      </c>
      <c r="N45" s="128" t="str">
        <f aca="false">IFERROR(sterncalib!M45/GAMSsternCa!M45,"")</f>
        <v/>
      </c>
      <c r="O45" s="128" t="str">
        <f aca="false">IFERROR(sterncalib!N45/GAMSsternCa!N45,"")</f>
        <v/>
      </c>
      <c r="P45" s="128" t="str">
        <f aca="false">IFERROR(sterncalib!O45/GAMSsternCa!O45,"")</f>
        <v/>
      </c>
      <c r="Q45" s="128" t="str">
        <f aca="false">IFERROR(sterncalib!P45/GAMSsternCa!P45,"")</f>
        <v/>
      </c>
      <c r="R45" s="128" t="str">
        <f aca="false">IFERROR(sterncalib!Q45/GAMSsternCa!Q45,"")</f>
        <v/>
      </c>
      <c r="S45" s="128" t="str">
        <f aca="false">IFERROR(sterncalib!R45/GAMSsternCa!R45,"")</f>
        <v/>
      </c>
      <c r="T45" s="128" t="str">
        <f aca="false">IFERROR(sterncalib!S45/GAMSsternCa!S45,"")</f>
        <v/>
      </c>
      <c r="U45" s="128" t="str">
        <f aca="false">IFERROR(sterncalib!T45/GAMSsternCa!T45,"")</f>
        <v/>
      </c>
      <c r="V45" s="128" t="str">
        <f aca="false">IFERROR(sterncalib!U45/GAMSsternCa!U45,"")</f>
        <v/>
      </c>
      <c r="W45" s="128" t="str">
        <f aca="false">IFERROR(sterncalib!V45/GAMSsternCa!V45,"")</f>
        <v/>
      </c>
      <c r="X45" s="128" t="str">
        <f aca="false">IFERROR(sterncalib!W45/GAMSsternCa!W45,"")</f>
        <v/>
      </c>
      <c r="Y45" s="128" t="str">
        <f aca="false">IFERROR(sterncalib!X45/GAMSsternCa!X45,"")</f>
        <v/>
      </c>
      <c r="Z45" s="128" t="str">
        <f aca="false">IFERROR(sterncalib!Y45/GAMSsternCa!Y45,"")</f>
        <v/>
      </c>
      <c r="AA45" s="128" t="str">
        <f aca="false">IFERROR(sterncalib!Z45/GAMSsternCa!Z45,"")</f>
        <v/>
      </c>
      <c r="AB45" s="128" t="str">
        <f aca="false">IFERROR(sterncalib!AA45/GAMSsternCa!AA45,"")</f>
        <v/>
      </c>
      <c r="AC45" s="128" t="str">
        <f aca="false">IFERROR(sterncalib!AB45/GAMSsternCa!AB45,"")</f>
        <v/>
      </c>
      <c r="AD45" s="128" t="str">
        <f aca="false">IFERROR(sterncalib!AC45/GAMSsternCa!AC45,"")</f>
        <v/>
      </c>
      <c r="AE45" s="128" t="str">
        <f aca="false">IFERROR(sterncalib!AD45/GAMSsternCa!AD45,"")</f>
        <v/>
      </c>
      <c r="AF45" s="128" t="str">
        <f aca="false">IFERROR(sterncalib!AE45/GAMSsternCa!AE45,"")</f>
        <v/>
      </c>
      <c r="AG45" s="128" t="str">
        <f aca="false">IFERROR(sterncalib!AF45/GAMSsternCa!AF45,"")</f>
        <v/>
      </c>
      <c r="AH45" s="128" t="str">
        <f aca="false">IFERROR(sterncalib!AG45/GAMSsternCa!AG45,"")</f>
        <v/>
      </c>
      <c r="AI45" s="128" t="str">
        <f aca="false">IFERROR(sterncalib!AH45/GAMSsternCa!AH45,"")</f>
        <v/>
      </c>
      <c r="AJ45" s="128" t="str">
        <f aca="false">IFERROR(sterncalib!AI45/GAMSsternCa!AI45,"")</f>
        <v/>
      </c>
      <c r="AK45" s="128" t="str">
        <f aca="false">IFERROR(sterncalib!AJ45/GAMSsternCa!AJ45,"")</f>
        <v/>
      </c>
      <c r="AL45" s="128" t="str">
        <f aca="false">IFERROR(sterncalib!AK45/GAMSsternCa!AK45,"")</f>
        <v/>
      </c>
      <c r="AM45" s="128" t="str">
        <f aca="false">IFERROR(sterncalib!AL45/GAMSsternCa!AL45,"")</f>
        <v/>
      </c>
      <c r="AN45" s="128" t="str">
        <f aca="false">IFERROR(sterncalib!AM45/GAMSsternCa!AM45,"")</f>
        <v/>
      </c>
      <c r="AO45" s="128" t="str">
        <f aca="false">IFERROR(sterncalib!AN45/GAMSsternCa!AN45,"")</f>
        <v/>
      </c>
      <c r="AP45" s="128" t="str">
        <f aca="false">IFERROR(sterncalib!AO45/GAMSsternCa!AO45,"")</f>
        <v/>
      </c>
      <c r="AQ45" s="128" t="str">
        <f aca="false">IFERROR(sterncalib!AP45/GAMSsternCa!AP45,"")</f>
        <v/>
      </c>
      <c r="AR45" s="128" t="str">
        <f aca="false">IFERROR(sterncalib!AQ45/GAMSsternCa!AQ45,"")</f>
        <v/>
      </c>
      <c r="AS45" s="128" t="str">
        <f aca="false">IFERROR(sterncalib!AR45/GAMSsternCa!AR45,"")</f>
        <v/>
      </c>
      <c r="AT45" s="128" t="str">
        <f aca="false">IFERROR(sterncalib!AS45/GAMSsternCa!AS45,"")</f>
        <v/>
      </c>
      <c r="AU45" s="128" t="str">
        <f aca="false">IFERROR(sterncalib!AT45/GAMSsternCa!AT45,"")</f>
        <v/>
      </c>
      <c r="AV45" s="128" t="str">
        <f aca="false">IFERROR(sterncalib!AU45/GAMSsternCa!AU45,"")</f>
        <v/>
      </c>
      <c r="AW45" s="128" t="str">
        <f aca="false">IFERROR(sterncalib!AV45/GAMSsternCa!AV45,"")</f>
        <v/>
      </c>
      <c r="AX45" s="128" t="str">
        <f aca="false">IFERROR(sterncalib!AW45/GAMSsternCa!AW45,"")</f>
        <v/>
      </c>
      <c r="AY45" s="128" t="str">
        <f aca="false">IFERROR(sterncalib!AX45/GAMSsternCa!AX45,"")</f>
        <v/>
      </c>
      <c r="AZ45" s="128" t="str">
        <f aca="false">IFERROR(sterncalib!AY45/GAMSsternCa!AY45,"")</f>
        <v/>
      </c>
      <c r="BA45" s="128" t="str">
        <f aca="false">IFERROR(sterncalib!AZ45/GAMSsternCa!AZ45,"")</f>
        <v/>
      </c>
      <c r="BB45" s="128" t="str">
        <f aca="false">IFERROR(sterncalib!BA45/GAMSsternCa!BA45,"")</f>
        <v/>
      </c>
      <c r="BC45" s="128" t="str">
        <f aca="false">IFERROR(sterncalib!BB45/GAMSsternCa!BB45,"")</f>
        <v/>
      </c>
      <c r="BD45" s="128" t="str">
        <f aca="false">IFERROR(sterncalib!BC45/GAMSsternCa!BC45,"")</f>
        <v/>
      </c>
      <c r="BE45" s="128" t="str">
        <f aca="false">IFERROR(sterncalib!BD45/GAMSsternCa!BD45,"")</f>
        <v/>
      </c>
      <c r="BF45" s="128" t="str">
        <f aca="false">IFERROR(sterncalib!BE45/GAMSsternCa!BE45,"")</f>
        <v/>
      </c>
      <c r="BG45" s="128" t="str">
        <f aca="false">IFERROR(sterncalib!BF45/GAMSsternCa!BF45,"")</f>
        <v/>
      </c>
      <c r="BH45" s="128" t="str">
        <f aca="false">IFERROR(sterncalib!BG45/GAMSsternCa!BG45,"")</f>
        <v/>
      </c>
      <c r="BI45" s="128" t="str">
        <f aca="false">IFERROR(sterncalib!BH45/GAMSsternCa!BH45,"")</f>
        <v/>
      </c>
      <c r="BJ45" s="128" t="str">
        <f aca="false">IFERROR(sterncalib!BI45/GAMSsternCa!BI45,"")</f>
        <v/>
      </c>
    </row>
    <row r="46" customFormat="false" ht="12.75" hidden="false" customHeight="false" outlineLevel="0" collapsed="false">
      <c r="A46" s="0" t="str">
        <f aca="false">sterncalib!A46</f>
        <v>PARTICIPATION</v>
      </c>
      <c r="B46" s="0" t="str">
        <f aca="false">GAMSbase!A46</f>
        <v>* PARTICIPATION</v>
      </c>
      <c r="C46" s="128" t="str">
        <f aca="false">IFERROR(sterncalib!B46/GAMSsternCa!B46,"")</f>
        <v/>
      </c>
      <c r="D46" s="128" t="str">
        <f aca="false">IFERROR(sterncalib!C46/GAMSsternCa!C46,"")</f>
        <v/>
      </c>
      <c r="E46" s="128" t="str">
        <f aca="false">IFERROR(sterncalib!D46/GAMSsternCa!D46,"")</f>
        <v/>
      </c>
      <c r="F46" s="128" t="str">
        <f aca="false">IFERROR(sterncalib!E46/GAMSsternCa!E46,"")</f>
        <v/>
      </c>
      <c r="G46" s="128" t="str">
        <f aca="false">IFERROR(sterncalib!F46/GAMSsternCa!F46,"")</f>
        <v/>
      </c>
      <c r="H46" s="128" t="str">
        <f aca="false">IFERROR(sterncalib!G46/GAMSsternCa!G46,"")</f>
        <v/>
      </c>
      <c r="I46" s="128" t="str">
        <f aca="false">IFERROR(sterncalib!H46/GAMSsternCa!H46,"")</f>
        <v/>
      </c>
      <c r="J46" s="128" t="str">
        <f aca="false">IFERROR(sterncalib!I46/GAMSsternCa!I46,"")</f>
        <v/>
      </c>
      <c r="K46" s="128" t="str">
        <f aca="false">IFERROR(sterncalib!J46/GAMSsternCa!J46,"")</f>
        <v/>
      </c>
      <c r="L46" s="128" t="str">
        <f aca="false">IFERROR(sterncalib!K46/GAMSsternCa!K46,"")</f>
        <v/>
      </c>
      <c r="M46" s="128" t="str">
        <f aca="false">IFERROR(sterncalib!L46/GAMSsternCa!L46,"")</f>
        <v/>
      </c>
      <c r="N46" s="128" t="str">
        <f aca="false">IFERROR(sterncalib!M46/GAMSsternCa!M46,"")</f>
        <v/>
      </c>
      <c r="O46" s="128" t="str">
        <f aca="false">IFERROR(sterncalib!N46/GAMSsternCa!N46,"")</f>
        <v/>
      </c>
      <c r="P46" s="128" t="str">
        <f aca="false">IFERROR(sterncalib!O46/GAMSsternCa!O46,"")</f>
        <v/>
      </c>
      <c r="Q46" s="128" t="str">
        <f aca="false">IFERROR(sterncalib!P46/GAMSsternCa!P46,"")</f>
        <v/>
      </c>
      <c r="R46" s="128" t="str">
        <f aca="false">IFERROR(sterncalib!Q46/GAMSsternCa!Q46,"")</f>
        <v/>
      </c>
      <c r="S46" s="128" t="str">
        <f aca="false">IFERROR(sterncalib!R46/GAMSsternCa!R46,"")</f>
        <v/>
      </c>
      <c r="T46" s="128" t="str">
        <f aca="false">IFERROR(sterncalib!S46/GAMSsternCa!S46,"")</f>
        <v/>
      </c>
      <c r="U46" s="128" t="str">
        <f aca="false">IFERROR(sterncalib!T46/GAMSsternCa!T46,"")</f>
        <v/>
      </c>
      <c r="V46" s="128" t="str">
        <f aca="false">IFERROR(sterncalib!U46/GAMSsternCa!U46,"")</f>
        <v/>
      </c>
      <c r="W46" s="128" t="str">
        <f aca="false">IFERROR(sterncalib!V46/GAMSsternCa!V46,"")</f>
        <v/>
      </c>
      <c r="X46" s="128" t="str">
        <f aca="false">IFERROR(sterncalib!W46/GAMSsternCa!W46,"")</f>
        <v/>
      </c>
      <c r="Y46" s="128" t="str">
        <f aca="false">IFERROR(sterncalib!X46/GAMSsternCa!X46,"")</f>
        <v/>
      </c>
      <c r="Z46" s="128" t="str">
        <f aca="false">IFERROR(sterncalib!Y46/GAMSsternCa!Y46,"")</f>
        <v/>
      </c>
      <c r="AA46" s="128" t="str">
        <f aca="false">IFERROR(sterncalib!Z46/GAMSsternCa!Z46,"")</f>
        <v/>
      </c>
      <c r="AB46" s="128" t="str">
        <f aca="false">IFERROR(sterncalib!AA46/GAMSsternCa!AA46,"")</f>
        <v/>
      </c>
      <c r="AC46" s="128" t="str">
        <f aca="false">IFERROR(sterncalib!AB46/GAMSsternCa!AB46,"")</f>
        <v/>
      </c>
      <c r="AD46" s="128" t="str">
        <f aca="false">IFERROR(sterncalib!AC46/GAMSsternCa!AC46,"")</f>
        <v/>
      </c>
      <c r="AE46" s="128" t="str">
        <f aca="false">IFERROR(sterncalib!AD46/GAMSsternCa!AD46,"")</f>
        <v/>
      </c>
      <c r="AF46" s="128" t="str">
        <f aca="false">IFERROR(sterncalib!AE46/GAMSsternCa!AE46,"")</f>
        <v/>
      </c>
      <c r="AG46" s="128" t="str">
        <f aca="false">IFERROR(sterncalib!AF46/GAMSsternCa!AF46,"")</f>
        <v/>
      </c>
      <c r="AH46" s="128" t="str">
        <f aca="false">IFERROR(sterncalib!AG46/GAMSsternCa!AG46,"")</f>
        <v/>
      </c>
      <c r="AI46" s="128" t="str">
        <f aca="false">IFERROR(sterncalib!AH46/GAMSsternCa!AH46,"")</f>
        <v/>
      </c>
      <c r="AJ46" s="128" t="str">
        <f aca="false">IFERROR(sterncalib!AI46/GAMSsternCa!AI46,"")</f>
        <v/>
      </c>
      <c r="AK46" s="128" t="str">
        <f aca="false">IFERROR(sterncalib!AJ46/GAMSsternCa!AJ46,"")</f>
        <v/>
      </c>
      <c r="AL46" s="128" t="str">
        <f aca="false">IFERROR(sterncalib!AK46/GAMSsternCa!AK46,"")</f>
        <v/>
      </c>
      <c r="AM46" s="128" t="str">
        <f aca="false">IFERROR(sterncalib!AL46/GAMSsternCa!AL46,"")</f>
        <v/>
      </c>
      <c r="AN46" s="128" t="str">
        <f aca="false">IFERROR(sterncalib!AM46/GAMSsternCa!AM46,"")</f>
        <v/>
      </c>
      <c r="AO46" s="128" t="str">
        <f aca="false">IFERROR(sterncalib!AN46/GAMSsternCa!AN46,"")</f>
        <v/>
      </c>
      <c r="AP46" s="128" t="str">
        <f aca="false">IFERROR(sterncalib!AO46/GAMSsternCa!AO46,"")</f>
        <v/>
      </c>
      <c r="AQ46" s="128" t="str">
        <f aca="false">IFERROR(sterncalib!AP46/GAMSsternCa!AP46,"")</f>
        <v/>
      </c>
      <c r="AR46" s="128" t="str">
        <f aca="false">IFERROR(sterncalib!AQ46/GAMSsternCa!AQ46,"")</f>
        <v/>
      </c>
      <c r="AS46" s="128" t="str">
        <f aca="false">IFERROR(sterncalib!AR46/GAMSsternCa!AR46,"")</f>
        <v/>
      </c>
      <c r="AT46" s="128" t="str">
        <f aca="false">IFERROR(sterncalib!AS46/GAMSsternCa!AS46,"")</f>
        <v/>
      </c>
      <c r="AU46" s="128" t="str">
        <f aca="false">IFERROR(sterncalib!AT46/GAMSsternCa!AT46,"")</f>
        <v/>
      </c>
      <c r="AV46" s="128" t="str">
        <f aca="false">IFERROR(sterncalib!AU46/GAMSsternCa!AU46,"")</f>
        <v/>
      </c>
      <c r="AW46" s="128" t="str">
        <f aca="false">IFERROR(sterncalib!AV46/GAMSsternCa!AV46,"")</f>
        <v/>
      </c>
      <c r="AX46" s="128" t="str">
        <f aca="false">IFERROR(sterncalib!AW46/GAMSsternCa!AW46,"")</f>
        <v/>
      </c>
      <c r="AY46" s="128" t="str">
        <f aca="false">IFERROR(sterncalib!AX46/GAMSsternCa!AX46,"")</f>
        <v/>
      </c>
      <c r="AZ46" s="128" t="str">
        <f aca="false">IFERROR(sterncalib!AY46/GAMSsternCa!AY46,"")</f>
        <v/>
      </c>
      <c r="BA46" s="128" t="str">
        <f aca="false">IFERROR(sterncalib!AZ46/GAMSsternCa!AZ46,"")</f>
        <v/>
      </c>
      <c r="BB46" s="128" t="str">
        <f aca="false">IFERROR(sterncalib!BA46/GAMSsternCa!BA46,"")</f>
        <v/>
      </c>
      <c r="BC46" s="128" t="str">
        <f aca="false">IFERROR(sterncalib!BB46/GAMSsternCa!BB46,"")</f>
        <v/>
      </c>
      <c r="BD46" s="128" t="str">
        <f aca="false">IFERROR(sterncalib!BC46/GAMSsternCa!BC46,"")</f>
        <v/>
      </c>
      <c r="BE46" s="128" t="str">
        <f aca="false">IFERROR(sterncalib!BD46/GAMSsternCa!BD46,"")</f>
        <v/>
      </c>
      <c r="BF46" s="128" t="str">
        <f aca="false">IFERROR(sterncalib!BE46/GAMSsternCa!BE46,"")</f>
        <v/>
      </c>
      <c r="BG46" s="128" t="str">
        <f aca="false">IFERROR(sterncalib!BF46/GAMSsternCa!BF46,"")</f>
        <v/>
      </c>
      <c r="BH46" s="128" t="str">
        <f aca="false">IFERROR(sterncalib!BG46/GAMSsternCa!BG46,"")</f>
        <v/>
      </c>
      <c r="BI46" s="128" t="str">
        <f aca="false">IFERROR(sterncalib!BH46/GAMSsternCa!BH46,"")</f>
        <v/>
      </c>
      <c r="BJ46" s="128" t="str">
        <f aca="false">IFERROR(sterncalib!BI46/GAMSsternCa!BI46,"")</f>
        <v/>
      </c>
    </row>
    <row r="47" customFormat="false" ht="12.75" hidden="false" customHeight="false" outlineLevel="0" collapsed="false">
      <c r="A47" s="0" t="str">
        <f aca="false">sterncalib!A47</f>
        <v>All immediate</v>
      </c>
      <c r="B47" s="0" t="str">
        <f aca="false">GAMSbase!A47</f>
        <v>Proportion of World in Participation</v>
      </c>
      <c r="C47" s="128" t="n">
        <f aca="false">IFERROR(sterncalib!B47/GAMSsternCa!B47,"")</f>
        <v>1</v>
      </c>
      <c r="D47" s="128" t="n">
        <f aca="false">IFERROR(sterncalib!C47/GAMSsternCa!C47,"")</f>
        <v>1</v>
      </c>
      <c r="E47" s="128" t="n">
        <f aca="false">IFERROR(sterncalib!D47/GAMSsternCa!D47,"")</f>
        <v>1</v>
      </c>
      <c r="F47" s="128" t="n">
        <f aca="false">IFERROR(sterncalib!E47/GAMSsternCa!E47,"")</f>
        <v>1</v>
      </c>
      <c r="G47" s="128" t="n">
        <f aca="false">IFERROR(sterncalib!F47/GAMSsternCa!F47,"")</f>
        <v>1</v>
      </c>
      <c r="H47" s="128" t="n">
        <f aca="false">IFERROR(sterncalib!G47/GAMSsternCa!G47,"")</f>
        <v>1</v>
      </c>
      <c r="I47" s="128" t="n">
        <f aca="false">IFERROR(sterncalib!H47/GAMSsternCa!H47,"")</f>
        <v>1</v>
      </c>
      <c r="J47" s="128" t="n">
        <f aca="false">IFERROR(sterncalib!I47/GAMSsternCa!I47,"")</f>
        <v>1</v>
      </c>
      <c r="K47" s="128" t="n">
        <f aca="false">IFERROR(sterncalib!J47/GAMSsternCa!J47,"")</f>
        <v>1</v>
      </c>
      <c r="L47" s="128" t="n">
        <f aca="false">IFERROR(sterncalib!K47/GAMSsternCa!K47,"")</f>
        <v>1</v>
      </c>
      <c r="M47" s="128" t="n">
        <f aca="false">IFERROR(sterncalib!L47/GAMSsternCa!L47,"")</f>
        <v>1</v>
      </c>
      <c r="N47" s="128" t="n">
        <f aca="false">IFERROR(sterncalib!M47/GAMSsternCa!M47,"")</f>
        <v>1</v>
      </c>
      <c r="O47" s="128" t="n">
        <f aca="false">IFERROR(sterncalib!N47/GAMSsternCa!N47,"")</f>
        <v>1</v>
      </c>
      <c r="P47" s="128" t="n">
        <f aca="false">IFERROR(sterncalib!O47/GAMSsternCa!O47,"")</f>
        <v>1</v>
      </c>
      <c r="Q47" s="128" t="n">
        <f aca="false">IFERROR(sterncalib!P47/GAMSsternCa!P47,"")</f>
        <v>1</v>
      </c>
      <c r="R47" s="128" t="n">
        <f aca="false">IFERROR(sterncalib!Q47/GAMSsternCa!Q47,"")</f>
        <v>1</v>
      </c>
      <c r="S47" s="128" t="n">
        <f aca="false">IFERROR(sterncalib!R47/GAMSsternCa!R47,"")</f>
        <v>1</v>
      </c>
      <c r="T47" s="128" t="n">
        <f aca="false">IFERROR(sterncalib!S47/GAMSsternCa!S47,"")</f>
        <v>1</v>
      </c>
      <c r="U47" s="128" t="n">
        <f aca="false">IFERROR(sterncalib!T47/GAMSsternCa!T47,"")</f>
        <v>1</v>
      </c>
      <c r="V47" s="128" t="n">
        <f aca="false">IFERROR(sterncalib!U47/GAMSsternCa!U47,"")</f>
        <v>1</v>
      </c>
      <c r="W47" s="128" t="n">
        <f aca="false">IFERROR(sterncalib!V47/GAMSsternCa!V47,"")</f>
        <v>1</v>
      </c>
      <c r="X47" s="128" t="n">
        <f aca="false">IFERROR(sterncalib!W47/GAMSsternCa!W47,"")</f>
        <v>1</v>
      </c>
      <c r="Y47" s="128" t="n">
        <f aca="false">IFERROR(sterncalib!X47/GAMSsternCa!X47,"")</f>
        <v>1</v>
      </c>
      <c r="Z47" s="128" t="n">
        <f aca="false">IFERROR(sterncalib!Y47/GAMSsternCa!Y47,"")</f>
        <v>1</v>
      </c>
      <c r="AA47" s="128" t="n">
        <f aca="false">IFERROR(sterncalib!Z47/GAMSsternCa!Z47,"")</f>
        <v>1</v>
      </c>
      <c r="AB47" s="128" t="n">
        <f aca="false">IFERROR(sterncalib!AA47/GAMSsternCa!AA47,"")</f>
        <v>1</v>
      </c>
      <c r="AC47" s="128" t="n">
        <f aca="false">IFERROR(sterncalib!AB47/GAMSsternCa!AB47,"")</f>
        <v>1</v>
      </c>
      <c r="AD47" s="128" t="n">
        <f aca="false">IFERROR(sterncalib!AC47/GAMSsternCa!AC47,"")</f>
        <v>1</v>
      </c>
      <c r="AE47" s="128" t="n">
        <f aca="false">IFERROR(sterncalib!AD47/GAMSsternCa!AD47,"")</f>
        <v>1</v>
      </c>
      <c r="AF47" s="128" t="n">
        <f aca="false">IFERROR(sterncalib!AE47/GAMSsternCa!AE47,"")</f>
        <v>1</v>
      </c>
      <c r="AG47" s="128" t="n">
        <f aca="false">IFERROR(sterncalib!AF47/GAMSsternCa!AF47,"")</f>
        <v>1</v>
      </c>
      <c r="AH47" s="128" t="n">
        <f aca="false">IFERROR(sterncalib!AG47/GAMSsternCa!AG47,"")</f>
        <v>1</v>
      </c>
      <c r="AI47" s="128" t="n">
        <f aca="false">IFERROR(sterncalib!AH47/GAMSsternCa!AH47,"")</f>
        <v>1</v>
      </c>
      <c r="AJ47" s="128" t="n">
        <f aca="false">IFERROR(sterncalib!AI47/GAMSsternCa!AI47,"")</f>
        <v>1</v>
      </c>
      <c r="AK47" s="128" t="n">
        <f aca="false">IFERROR(sterncalib!AJ47/GAMSsternCa!AJ47,"")</f>
        <v>1</v>
      </c>
      <c r="AL47" s="128" t="n">
        <f aca="false">IFERROR(sterncalib!AK47/GAMSsternCa!AK47,"")</f>
        <v>1</v>
      </c>
      <c r="AM47" s="128" t="n">
        <f aca="false">IFERROR(sterncalib!AL47/GAMSsternCa!AL47,"")</f>
        <v>1</v>
      </c>
      <c r="AN47" s="128" t="n">
        <f aca="false">IFERROR(sterncalib!AM47/GAMSsternCa!AM47,"")</f>
        <v>1</v>
      </c>
      <c r="AO47" s="128" t="n">
        <f aca="false">IFERROR(sterncalib!AN47/GAMSsternCa!AN47,"")</f>
        <v>1</v>
      </c>
      <c r="AP47" s="128" t="n">
        <f aca="false">IFERROR(sterncalib!AO47/GAMSsternCa!AO47,"")</f>
        <v>1</v>
      </c>
      <c r="AQ47" s="128" t="n">
        <f aca="false">IFERROR(sterncalib!AP47/GAMSsternCa!AP47,"")</f>
        <v>1</v>
      </c>
      <c r="AR47" s="128" t="n">
        <f aca="false">IFERROR(sterncalib!AQ47/GAMSsternCa!AQ47,"")</f>
        <v>1</v>
      </c>
      <c r="AS47" s="128" t="n">
        <f aca="false">IFERROR(sterncalib!AR47/GAMSsternCa!AR47,"")</f>
        <v>1</v>
      </c>
      <c r="AT47" s="128" t="n">
        <f aca="false">IFERROR(sterncalib!AS47/GAMSsternCa!AS47,"")</f>
        <v>1</v>
      </c>
      <c r="AU47" s="128" t="n">
        <f aca="false">IFERROR(sterncalib!AT47/GAMSsternCa!AT47,"")</f>
        <v>1</v>
      </c>
      <c r="AV47" s="128" t="n">
        <f aca="false">IFERROR(sterncalib!AU47/GAMSsternCa!AU47,"")</f>
        <v>1</v>
      </c>
      <c r="AW47" s="128" t="n">
        <f aca="false">IFERROR(sterncalib!AV47/GAMSsternCa!AV47,"")</f>
        <v>1</v>
      </c>
      <c r="AX47" s="128" t="n">
        <f aca="false">IFERROR(sterncalib!AW47/GAMSsternCa!AW47,"")</f>
        <v>1</v>
      </c>
      <c r="AY47" s="128" t="n">
        <f aca="false">IFERROR(sterncalib!AX47/GAMSsternCa!AX47,"")</f>
        <v>1</v>
      </c>
      <c r="AZ47" s="128" t="n">
        <f aca="false">IFERROR(sterncalib!AY47/GAMSsternCa!AY47,"")</f>
        <v>1</v>
      </c>
      <c r="BA47" s="128" t="n">
        <f aca="false">IFERROR(sterncalib!AZ47/GAMSsternCa!AZ47,"")</f>
        <v>1</v>
      </c>
      <c r="BB47" s="128" t="n">
        <f aca="false">IFERROR(sterncalib!BA47/GAMSsternCa!BA47,"")</f>
        <v>1</v>
      </c>
      <c r="BC47" s="128" t="n">
        <f aca="false">IFERROR(sterncalib!BB47/GAMSsternCa!BB47,"")</f>
        <v>1</v>
      </c>
      <c r="BD47" s="128" t="n">
        <f aca="false">IFERROR(sterncalib!BC47/GAMSsternCa!BC47,"")</f>
        <v>1</v>
      </c>
      <c r="BE47" s="128" t="n">
        <f aca="false">IFERROR(sterncalib!BD47/GAMSsternCa!BD47,"")</f>
        <v>1</v>
      </c>
      <c r="BF47" s="128" t="n">
        <f aca="false">IFERROR(sterncalib!BE47/GAMSsternCa!BE47,"")</f>
        <v>1</v>
      </c>
      <c r="BG47" s="128" t="n">
        <f aca="false">IFERROR(sterncalib!BF47/GAMSsternCa!BF47,"")</f>
        <v>1</v>
      </c>
      <c r="BH47" s="128" t="n">
        <f aca="false">IFERROR(sterncalib!BG47/GAMSsternCa!BG47,"")</f>
        <v>1</v>
      </c>
      <c r="BI47" s="128" t="n">
        <f aca="false">IFERROR(sterncalib!BH47/GAMSsternCa!BH47,"")</f>
        <v>1</v>
      </c>
      <c r="BJ47" s="128" t="n">
        <f aca="false">IFERROR(sterncalib!BI47/GAMSsternCa!BI47,"")</f>
        <v>1</v>
      </c>
    </row>
    <row r="48" customFormat="false" ht="12.75" hidden="false" customHeight="false" outlineLevel="0" collapsed="false">
      <c r="A48" s="0" t="str">
        <f aca="false">sterncalib!A48</f>
        <v>SCALING</v>
      </c>
      <c r="B48" s="0" t="str">
        <f aca="false">GAMSbase!A48</f>
        <v>* SCALING</v>
      </c>
      <c r="C48" s="128" t="str">
        <f aca="false">IFERROR(sterncalib!B48/GAMSsternCa!B48,"")</f>
        <v/>
      </c>
      <c r="D48" s="128" t="str">
        <f aca="false">IFERROR(sterncalib!C48/GAMSsternCa!C48,"")</f>
        <v/>
      </c>
      <c r="E48" s="128" t="str">
        <f aca="false">IFERROR(sterncalib!D48/GAMSsternCa!D48,"")</f>
        <v/>
      </c>
      <c r="F48" s="128" t="str">
        <f aca="false">IFERROR(sterncalib!E48/GAMSsternCa!E48,"")</f>
        <v/>
      </c>
      <c r="G48" s="128" t="str">
        <f aca="false">IFERROR(sterncalib!F48/GAMSsternCa!F48,"")</f>
        <v/>
      </c>
      <c r="H48" s="128" t="str">
        <f aca="false">IFERROR(sterncalib!G48/GAMSsternCa!G48,"")</f>
        <v/>
      </c>
      <c r="I48" s="128" t="str">
        <f aca="false">IFERROR(sterncalib!H48/GAMSsternCa!H48,"")</f>
        <v/>
      </c>
      <c r="J48" s="128" t="str">
        <f aca="false">IFERROR(sterncalib!I48/GAMSsternCa!I48,"")</f>
        <v/>
      </c>
      <c r="K48" s="128" t="str">
        <f aca="false">IFERROR(sterncalib!J48/GAMSsternCa!J48,"")</f>
        <v/>
      </c>
      <c r="L48" s="128" t="str">
        <f aca="false">IFERROR(sterncalib!K48/GAMSsternCa!K48,"")</f>
        <v/>
      </c>
      <c r="M48" s="128" t="str">
        <f aca="false">IFERROR(sterncalib!L48/GAMSsternCa!L48,"")</f>
        <v/>
      </c>
      <c r="N48" s="128" t="str">
        <f aca="false">IFERROR(sterncalib!M48/GAMSsternCa!M48,"")</f>
        <v/>
      </c>
      <c r="O48" s="128" t="str">
        <f aca="false">IFERROR(sterncalib!N48/GAMSsternCa!N48,"")</f>
        <v/>
      </c>
      <c r="P48" s="128" t="str">
        <f aca="false">IFERROR(sterncalib!O48/GAMSsternCa!O48,"")</f>
        <v/>
      </c>
      <c r="Q48" s="128" t="str">
        <f aca="false">IFERROR(sterncalib!P48/GAMSsternCa!P48,"")</f>
        <v/>
      </c>
      <c r="R48" s="128" t="str">
        <f aca="false">IFERROR(sterncalib!Q48/GAMSsternCa!Q48,"")</f>
        <v/>
      </c>
      <c r="S48" s="128" t="str">
        <f aca="false">IFERROR(sterncalib!R48/GAMSsternCa!R48,"")</f>
        <v/>
      </c>
      <c r="T48" s="128" t="str">
        <f aca="false">IFERROR(sterncalib!S48/GAMSsternCa!S48,"")</f>
        <v/>
      </c>
      <c r="U48" s="128" t="str">
        <f aca="false">IFERROR(sterncalib!T48/GAMSsternCa!T48,"")</f>
        <v/>
      </c>
      <c r="V48" s="128" t="str">
        <f aca="false">IFERROR(sterncalib!U48/GAMSsternCa!U48,"")</f>
        <v/>
      </c>
      <c r="W48" s="128" t="str">
        <f aca="false">IFERROR(sterncalib!V48/GAMSsternCa!V48,"")</f>
        <v/>
      </c>
      <c r="X48" s="128" t="str">
        <f aca="false">IFERROR(sterncalib!W48/GAMSsternCa!W48,"")</f>
        <v/>
      </c>
      <c r="Y48" s="128" t="str">
        <f aca="false">IFERROR(sterncalib!X48/GAMSsternCa!X48,"")</f>
        <v/>
      </c>
      <c r="Z48" s="128" t="str">
        <f aca="false">IFERROR(sterncalib!Y48/GAMSsternCa!Y48,"")</f>
        <v/>
      </c>
      <c r="AA48" s="128" t="str">
        <f aca="false">IFERROR(sterncalib!Z48/GAMSsternCa!Z48,"")</f>
        <v/>
      </c>
      <c r="AB48" s="128" t="str">
        <f aca="false">IFERROR(sterncalib!AA48/GAMSsternCa!AA48,"")</f>
        <v/>
      </c>
      <c r="AC48" s="128" t="str">
        <f aca="false">IFERROR(sterncalib!AB48/GAMSsternCa!AB48,"")</f>
        <v/>
      </c>
      <c r="AD48" s="128" t="str">
        <f aca="false">IFERROR(sterncalib!AC48/GAMSsternCa!AC48,"")</f>
        <v/>
      </c>
      <c r="AE48" s="128" t="str">
        <f aca="false">IFERROR(sterncalib!AD48/GAMSsternCa!AD48,"")</f>
        <v/>
      </c>
      <c r="AF48" s="128" t="str">
        <f aca="false">IFERROR(sterncalib!AE48/GAMSsternCa!AE48,"")</f>
        <v/>
      </c>
      <c r="AG48" s="128" t="str">
        <f aca="false">IFERROR(sterncalib!AF48/GAMSsternCa!AF48,"")</f>
        <v/>
      </c>
      <c r="AH48" s="128" t="str">
        <f aca="false">IFERROR(sterncalib!AG48/GAMSsternCa!AG48,"")</f>
        <v/>
      </c>
      <c r="AI48" s="128" t="str">
        <f aca="false">IFERROR(sterncalib!AH48/GAMSsternCa!AH48,"")</f>
        <v/>
      </c>
      <c r="AJ48" s="128" t="str">
        <f aca="false">IFERROR(sterncalib!AI48/GAMSsternCa!AI48,"")</f>
        <v/>
      </c>
      <c r="AK48" s="128" t="str">
        <f aca="false">IFERROR(sterncalib!AJ48/GAMSsternCa!AJ48,"")</f>
        <v/>
      </c>
      <c r="AL48" s="128" t="str">
        <f aca="false">IFERROR(sterncalib!AK48/GAMSsternCa!AK48,"")</f>
        <v/>
      </c>
      <c r="AM48" s="128" t="str">
        <f aca="false">IFERROR(sterncalib!AL48/GAMSsternCa!AL48,"")</f>
        <v/>
      </c>
      <c r="AN48" s="128" t="str">
        <f aca="false">IFERROR(sterncalib!AM48/GAMSsternCa!AM48,"")</f>
        <v/>
      </c>
      <c r="AO48" s="128" t="str">
        <f aca="false">IFERROR(sterncalib!AN48/GAMSsternCa!AN48,"")</f>
        <v/>
      </c>
      <c r="AP48" s="128" t="str">
        <f aca="false">IFERROR(sterncalib!AO48/GAMSsternCa!AO48,"")</f>
        <v/>
      </c>
      <c r="AQ48" s="128" t="str">
        <f aca="false">IFERROR(sterncalib!AP48/GAMSsternCa!AP48,"")</f>
        <v/>
      </c>
      <c r="AR48" s="128" t="str">
        <f aca="false">IFERROR(sterncalib!AQ48/GAMSsternCa!AQ48,"")</f>
        <v/>
      </c>
      <c r="AS48" s="128" t="str">
        <f aca="false">IFERROR(sterncalib!AR48/GAMSsternCa!AR48,"")</f>
        <v/>
      </c>
      <c r="AT48" s="128" t="str">
        <f aca="false">IFERROR(sterncalib!AS48/GAMSsternCa!AS48,"")</f>
        <v/>
      </c>
      <c r="AU48" s="128" t="str">
        <f aca="false">IFERROR(sterncalib!AT48/GAMSsternCa!AT48,"")</f>
        <v/>
      </c>
      <c r="AV48" s="128" t="str">
        <f aca="false">IFERROR(sterncalib!AU48/GAMSsternCa!AU48,"")</f>
        <v/>
      </c>
      <c r="AW48" s="128" t="str">
        <f aca="false">IFERROR(sterncalib!AV48/GAMSsternCa!AV48,"")</f>
        <v/>
      </c>
      <c r="AX48" s="128" t="str">
        <f aca="false">IFERROR(sterncalib!AW48/GAMSsternCa!AW48,"")</f>
        <v/>
      </c>
      <c r="AY48" s="128" t="str">
        <f aca="false">IFERROR(sterncalib!AX48/GAMSsternCa!AX48,"")</f>
        <v/>
      </c>
      <c r="AZ48" s="128" t="str">
        <f aca="false">IFERROR(sterncalib!AY48/GAMSsternCa!AY48,"")</f>
        <v/>
      </c>
      <c r="BA48" s="128" t="str">
        <f aca="false">IFERROR(sterncalib!AZ48/GAMSsternCa!AZ48,"")</f>
        <v/>
      </c>
      <c r="BB48" s="128" t="str">
        <f aca="false">IFERROR(sterncalib!BA48/GAMSsternCa!BA48,"")</f>
        <v/>
      </c>
      <c r="BC48" s="128" t="str">
        <f aca="false">IFERROR(sterncalib!BB48/GAMSsternCa!BB48,"")</f>
        <v/>
      </c>
      <c r="BD48" s="128" t="str">
        <f aca="false">IFERROR(sterncalib!BC48/GAMSsternCa!BC48,"")</f>
        <v/>
      </c>
      <c r="BE48" s="128" t="str">
        <f aca="false">IFERROR(sterncalib!BD48/GAMSsternCa!BD48,"")</f>
        <v/>
      </c>
      <c r="BF48" s="128" t="str">
        <f aca="false">IFERROR(sterncalib!BE48/GAMSsternCa!BE48,"")</f>
        <v/>
      </c>
      <c r="BG48" s="128" t="str">
        <f aca="false">IFERROR(sterncalib!BF48/GAMSsternCa!BF48,"")</f>
        <v/>
      </c>
      <c r="BH48" s="128" t="str">
        <f aca="false">IFERROR(sterncalib!BG48/GAMSsternCa!BG48,"")</f>
        <v/>
      </c>
      <c r="BI48" s="128" t="str">
        <f aca="false">IFERROR(sterncalib!BH48/GAMSsternCa!BH48,"")</f>
        <v/>
      </c>
      <c r="BJ48" s="128" t="str">
        <f aca="false">IFERROR(sterncalib!BI48/GAMSsternCa!BI48,"")</f>
        <v/>
      </c>
    </row>
    <row r="49" customFormat="false" ht="12.75" hidden="false" customHeight="false" outlineLevel="0" collapsed="false">
      <c r="A49" s="0" t="str">
        <f aca="false">sterncalib!A49</f>
        <v>Multiplicative scaling coefficient in utility function</v>
      </c>
      <c r="B49" s="0" t="str">
        <f aca="false">GAMSbase!A49</f>
        <v>Multiplicative Scaling Coefficient in Utility Function</v>
      </c>
      <c r="C49" s="128" t="n">
        <f aca="false">IFERROR(sterncalib!B49/GAMSsternCa!B49,"")</f>
        <v>1</v>
      </c>
      <c r="D49" s="128" t="str">
        <f aca="false">IFERROR(sterncalib!C49/GAMSsternCa!C49,"")</f>
        <v/>
      </c>
      <c r="E49" s="128" t="str">
        <f aca="false">IFERROR(sterncalib!D49/GAMSsternCa!D49,"")</f>
        <v/>
      </c>
      <c r="F49" s="128" t="str">
        <f aca="false">IFERROR(sterncalib!E49/GAMSsternCa!E49,"")</f>
        <v/>
      </c>
      <c r="G49" s="128" t="str">
        <f aca="false">IFERROR(sterncalib!F49/GAMSsternCa!F49,"")</f>
        <v/>
      </c>
      <c r="H49" s="128" t="str">
        <f aca="false">IFERROR(sterncalib!G49/GAMSsternCa!G49,"")</f>
        <v/>
      </c>
      <c r="I49" s="128" t="str">
        <f aca="false">IFERROR(sterncalib!H49/GAMSsternCa!H49,"")</f>
        <v/>
      </c>
      <c r="J49" s="128" t="str">
        <f aca="false">IFERROR(sterncalib!I49/GAMSsternCa!I49,"")</f>
        <v/>
      </c>
      <c r="K49" s="128" t="str">
        <f aca="false">IFERROR(sterncalib!J49/GAMSsternCa!J49,"")</f>
        <v/>
      </c>
      <c r="L49" s="128" t="str">
        <f aca="false">IFERROR(sterncalib!K49/GAMSsternCa!K49,"")</f>
        <v/>
      </c>
      <c r="M49" s="128" t="str">
        <f aca="false">IFERROR(sterncalib!L49/GAMSsternCa!L49,"")</f>
        <v/>
      </c>
      <c r="N49" s="128" t="str">
        <f aca="false">IFERROR(sterncalib!M49/GAMSsternCa!M49,"")</f>
        <v/>
      </c>
      <c r="O49" s="128" t="str">
        <f aca="false">IFERROR(sterncalib!N49/GAMSsternCa!N49,"")</f>
        <v/>
      </c>
      <c r="P49" s="128" t="str">
        <f aca="false">IFERROR(sterncalib!O49/GAMSsternCa!O49,"")</f>
        <v/>
      </c>
      <c r="Q49" s="128" t="str">
        <f aca="false">IFERROR(sterncalib!P49/GAMSsternCa!P49,"")</f>
        <v/>
      </c>
      <c r="R49" s="128" t="str">
        <f aca="false">IFERROR(sterncalib!Q49/GAMSsternCa!Q49,"")</f>
        <v/>
      </c>
      <c r="S49" s="128" t="str">
        <f aca="false">IFERROR(sterncalib!R49/GAMSsternCa!R49,"")</f>
        <v/>
      </c>
      <c r="T49" s="128" t="str">
        <f aca="false">IFERROR(sterncalib!S49/GAMSsternCa!S49,"")</f>
        <v/>
      </c>
      <c r="U49" s="128" t="str">
        <f aca="false">IFERROR(sterncalib!T49/GAMSsternCa!T49,"")</f>
        <v/>
      </c>
      <c r="V49" s="128" t="str">
        <f aca="false">IFERROR(sterncalib!U49/GAMSsternCa!U49,"")</f>
        <v/>
      </c>
      <c r="W49" s="128" t="str">
        <f aca="false">IFERROR(sterncalib!V49/GAMSsternCa!V49,"")</f>
        <v/>
      </c>
      <c r="X49" s="128" t="str">
        <f aca="false">IFERROR(sterncalib!W49/GAMSsternCa!W49,"")</f>
        <v/>
      </c>
      <c r="Y49" s="128" t="str">
        <f aca="false">IFERROR(sterncalib!X49/GAMSsternCa!X49,"")</f>
        <v/>
      </c>
      <c r="Z49" s="128" t="str">
        <f aca="false">IFERROR(sterncalib!Y49/GAMSsternCa!Y49,"")</f>
        <v/>
      </c>
      <c r="AA49" s="128" t="str">
        <f aca="false">IFERROR(sterncalib!Z49/GAMSsternCa!Z49,"")</f>
        <v/>
      </c>
      <c r="AB49" s="128" t="str">
        <f aca="false">IFERROR(sterncalib!AA49/GAMSsternCa!AA49,"")</f>
        <v/>
      </c>
      <c r="AC49" s="128" t="str">
        <f aca="false">IFERROR(sterncalib!AB49/GAMSsternCa!AB49,"")</f>
        <v/>
      </c>
      <c r="AD49" s="128" t="str">
        <f aca="false">IFERROR(sterncalib!AC49/GAMSsternCa!AC49,"")</f>
        <v/>
      </c>
      <c r="AE49" s="128" t="str">
        <f aca="false">IFERROR(sterncalib!AD49/GAMSsternCa!AD49,"")</f>
        <v/>
      </c>
      <c r="AF49" s="128" t="str">
        <f aca="false">IFERROR(sterncalib!AE49/GAMSsternCa!AE49,"")</f>
        <v/>
      </c>
      <c r="AG49" s="128" t="str">
        <f aca="false">IFERROR(sterncalib!AF49/GAMSsternCa!AF49,"")</f>
        <v/>
      </c>
      <c r="AH49" s="128" t="str">
        <f aca="false">IFERROR(sterncalib!AG49/GAMSsternCa!AG49,"")</f>
        <v/>
      </c>
      <c r="AI49" s="128" t="str">
        <f aca="false">IFERROR(sterncalib!AH49/GAMSsternCa!AH49,"")</f>
        <v/>
      </c>
      <c r="AJ49" s="128" t="str">
        <f aca="false">IFERROR(sterncalib!AI49/GAMSsternCa!AI49,"")</f>
        <v/>
      </c>
      <c r="AK49" s="128" t="str">
        <f aca="false">IFERROR(sterncalib!AJ49/GAMSsternCa!AJ49,"")</f>
        <v/>
      </c>
      <c r="AL49" s="128" t="str">
        <f aca="false">IFERROR(sterncalib!AK49/GAMSsternCa!AK49,"")</f>
        <v/>
      </c>
      <c r="AM49" s="128" t="str">
        <f aca="false">IFERROR(sterncalib!AL49/GAMSsternCa!AL49,"")</f>
        <v/>
      </c>
      <c r="AN49" s="128" t="str">
        <f aca="false">IFERROR(sterncalib!AM49/GAMSsternCa!AM49,"")</f>
        <v/>
      </c>
      <c r="AO49" s="128" t="str">
        <f aca="false">IFERROR(sterncalib!AN49/GAMSsternCa!AN49,"")</f>
        <v/>
      </c>
      <c r="AP49" s="128" t="str">
        <f aca="false">IFERROR(sterncalib!AO49/GAMSsternCa!AO49,"")</f>
        <v/>
      </c>
      <c r="AQ49" s="128" t="str">
        <f aca="false">IFERROR(sterncalib!AP49/GAMSsternCa!AP49,"")</f>
        <v/>
      </c>
      <c r="AR49" s="128" t="str">
        <f aca="false">IFERROR(sterncalib!AQ49/GAMSsternCa!AQ49,"")</f>
        <v/>
      </c>
      <c r="AS49" s="128" t="str">
        <f aca="false">IFERROR(sterncalib!AR49/GAMSsternCa!AR49,"")</f>
        <v/>
      </c>
      <c r="AT49" s="128" t="str">
        <f aca="false">IFERROR(sterncalib!AS49/GAMSsternCa!AS49,"")</f>
        <v/>
      </c>
      <c r="AU49" s="128" t="str">
        <f aca="false">IFERROR(sterncalib!AT49/GAMSsternCa!AT49,"")</f>
        <v/>
      </c>
      <c r="AV49" s="128" t="str">
        <f aca="false">IFERROR(sterncalib!AU49/GAMSsternCa!AU49,"")</f>
        <v/>
      </c>
      <c r="AW49" s="128" t="str">
        <f aca="false">IFERROR(sterncalib!AV49/GAMSsternCa!AV49,"")</f>
        <v/>
      </c>
      <c r="AX49" s="128" t="str">
        <f aca="false">IFERROR(sterncalib!AW49/GAMSsternCa!AW49,"")</f>
        <v/>
      </c>
      <c r="AY49" s="128" t="str">
        <f aca="false">IFERROR(sterncalib!AX49/GAMSsternCa!AX49,"")</f>
        <v/>
      </c>
      <c r="AZ49" s="128" t="str">
        <f aca="false">IFERROR(sterncalib!AY49/GAMSsternCa!AY49,"")</f>
        <v/>
      </c>
      <c r="BA49" s="128" t="str">
        <f aca="false">IFERROR(sterncalib!AZ49/GAMSsternCa!AZ49,"")</f>
        <v/>
      </c>
      <c r="BB49" s="128" t="str">
        <f aca="false">IFERROR(sterncalib!BA49/GAMSsternCa!BA49,"")</f>
        <v/>
      </c>
      <c r="BC49" s="128" t="str">
        <f aca="false">IFERROR(sterncalib!BB49/GAMSsternCa!BB49,"")</f>
        <v/>
      </c>
      <c r="BD49" s="128" t="str">
        <f aca="false">IFERROR(sterncalib!BC49/GAMSsternCa!BC49,"")</f>
        <v/>
      </c>
      <c r="BE49" s="128" t="str">
        <f aca="false">IFERROR(sterncalib!BD49/GAMSsternCa!BD49,"")</f>
        <v/>
      </c>
      <c r="BF49" s="128" t="str">
        <f aca="false">IFERROR(sterncalib!BE49/GAMSsternCa!BE49,"")</f>
        <v/>
      </c>
      <c r="BG49" s="128" t="str">
        <f aca="false">IFERROR(sterncalib!BF49/GAMSsternCa!BF49,"")</f>
        <v/>
      </c>
      <c r="BH49" s="128" t="str">
        <f aca="false">IFERROR(sterncalib!BG49/GAMSsternCa!BG49,"")</f>
        <v/>
      </c>
      <c r="BI49" s="128" t="str">
        <f aca="false">IFERROR(sterncalib!BH49/GAMSsternCa!BH49,"")</f>
        <v/>
      </c>
      <c r="BJ49" s="128" t="str">
        <f aca="false">IFERROR(sterncalib!BI49/GAMSsternCa!BI49,"")</f>
        <v/>
      </c>
    </row>
    <row r="50" customFormat="false" ht="12.75" hidden="false" customHeight="false" outlineLevel="0" collapsed="false">
      <c r="A50" s="0" t="str">
        <f aca="false">sterncalib!A50</f>
        <v>Additive scaling coefficient in utility function</v>
      </c>
      <c r="B50" s="0" t="str">
        <f aca="false">GAMSbase!A50</f>
        <v>Additive Scaling Coefficient in Utility Function</v>
      </c>
      <c r="C50" s="128" t="n">
        <f aca="false">IFERROR(sterncalib!B50/GAMSsternCa!B50,"")</f>
        <v>1</v>
      </c>
      <c r="D50" s="128" t="str">
        <f aca="false">IFERROR(sterncalib!C50/GAMSsternCa!C50,"")</f>
        <v/>
      </c>
      <c r="E50" s="128" t="str">
        <f aca="false">IFERROR(sterncalib!D50/GAMSsternCa!D50,"")</f>
        <v/>
      </c>
      <c r="F50" s="128" t="str">
        <f aca="false">IFERROR(sterncalib!E50/GAMSsternCa!E50,"")</f>
        <v/>
      </c>
      <c r="G50" s="128" t="str">
        <f aca="false">IFERROR(sterncalib!F50/GAMSsternCa!F50,"")</f>
        <v/>
      </c>
      <c r="H50" s="128" t="str">
        <f aca="false">IFERROR(sterncalib!G50/GAMSsternCa!G50,"")</f>
        <v/>
      </c>
      <c r="I50" s="128" t="str">
        <f aca="false">IFERROR(sterncalib!H50/GAMSsternCa!H50,"")</f>
        <v/>
      </c>
      <c r="J50" s="128" t="str">
        <f aca="false">IFERROR(sterncalib!I50/GAMSsternCa!I50,"")</f>
        <v/>
      </c>
      <c r="K50" s="128" t="str">
        <f aca="false">IFERROR(sterncalib!J50/GAMSsternCa!J50,"")</f>
        <v/>
      </c>
      <c r="L50" s="128" t="str">
        <f aca="false">IFERROR(sterncalib!K50/GAMSsternCa!K50,"")</f>
        <v/>
      </c>
      <c r="M50" s="128" t="str">
        <f aca="false">IFERROR(sterncalib!L50/GAMSsternCa!L50,"")</f>
        <v/>
      </c>
      <c r="N50" s="128" t="str">
        <f aca="false">IFERROR(sterncalib!M50/GAMSsternCa!M50,"")</f>
        <v/>
      </c>
      <c r="O50" s="128" t="str">
        <f aca="false">IFERROR(sterncalib!N50/GAMSsternCa!N50,"")</f>
        <v/>
      </c>
      <c r="P50" s="128" t="str">
        <f aca="false">IFERROR(sterncalib!O50/GAMSsternCa!O50,"")</f>
        <v/>
      </c>
      <c r="Q50" s="128" t="str">
        <f aca="false">IFERROR(sterncalib!P50/GAMSsternCa!P50,"")</f>
        <v/>
      </c>
      <c r="R50" s="128" t="str">
        <f aca="false">IFERROR(sterncalib!Q50/GAMSsternCa!Q50,"")</f>
        <v/>
      </c>
      <c r="S50" s="128" t="str">
        <f aca="false">IFERROR(sterncalib!R50/GAMSsternCa!R50,"")</f>
        <v/>
      </c>
      <c r="T50" s="128" t="str">
        <f aca="false">IFERROR(sterncalib!S50/GAMSsternCa!S50,"")</f>
        <v/>
      </c>
      <c r="U50" s="128" t="str">
        <f aca="false">IFERROR(sterncalib!T50/GAMSsternCa!T50,"")</f>
        <v/>
      </c>
      <c r="V50" s="128" t="str">
        <f aca="false">IFERROR(sterncalib!U50/GAMSsternCa!U50,"")</f>
        <v/>
      </c>
      <c r="W50" s="128" t="str">
        <f aca="false">IFERROR(sterncalib!V50/GAMSsternCa!V50,"")</f>
        <v/>
      </c>
      <c r="X50" s="128" t="str">
        <f aca="false">IFERROR(sterncalib!W50/GAMSsternCa!W50,"")</f>
        <v/>
      </c>
      <c r="Y50" s="128" t="str">
        <f aca="false">IFERROR(sterncalib!X50/GAMSsternCa!X50,"")</f>
        <v/>
      </c>
      <c r="Z50" s="128" t="str">
        <f aca="false">IFERROR(sterncalib!Y50/GAMSsternCa!Y50,"")</f>
        <v/>
      </c>
      <c r="AA50" s="128" t="str">
        <f aca="false">IFERROR(sterncalib!Z50/GAMSsternCa!Z50,"")</f>
        <v/>
      </c>
      <c r="AB50" s="128" t="str">
        <f aca="false">IFERROR(sterncalib!AA50/GAMSsternCa!AA50,"")</f>
        <v/>
      </c>
      <c r="AC50" s="128" t="str">
        <f aca="false">IFERROR(sterncalib!AB50/GAMSsternCa!AB50,"")</f>
        <v/>
      </c>
      <c r="AD50" s="128" t="str">
        <f aca="false">IFERROR(sterncalib!AC50/GAMSsternCa!AC50,"")</f>
        <v/>
      </c>
      <c r="AE50" s="128" t="str">
        <f aca="false">IFERROR(sterncalib!AD50/GAMSsternCa!AD50,"")</f>
        <v/>
      </c>
      <c r="AF50" s="128" t="str">
        <f aca="false">IFERROR(sterncalib!AE50/GAMSsternCa!AE50,"")</f>
        <v/>
      </c>
      <c r="AG50" s="128" t="str">
        <f aca="false">IFERROR(sterncalib!AF50/GAMSsternCa!AF50,"")</f>
        <v/>
      </c>
      <c r="AH50" s="128" t="str">
        <f aca="false">IFERROR(sterncalib!AG50/GAMSsternCa!AG50,"")</f>
        <v/>
      </c>
      <c r="AI50" s="128" t="str">
        <f aca="false">IFERROR(sterncalib!AH50/GAMSsternCa!AH50,"")</f>
        <v/>
      </c>
      <c r="AJ50" s="128" t="str">
        <f aca="false">IFERROR(sterncalib!AI50/GAMSsternCa!AI50,"")</f>
        <v/>
      </c>
      <c r="AK50" s="128" t="str">
        <f aca="false">IFERROR(sterncalib!AJ50/GAMSsternCa!AJ50,"")</f>
        <v/>
      </c>
      <c r="AL50" s="128" t="str">
        <f aca="false">IFERROR(sterncalib!AK50/GAMSsternCa!AK50,"")</f>
        <v/>
      </c>
      <c r="AM50" s="128" t="str">
        <f aca="false">IFERROR(sterncalib!AL50/GAMSsternCa!AL50,"")</f>
        <v/>
      </c>
      <c r="AN50" s="128" t="str">
        <f aca="false">IFERROR(sterncalib!AM50/GAMSsternCa!AM50,"")</f>
        <v/>
      </c>
      <c r="AO50" s="128" t="str">
        <f aca="false">IFERROR(sterncalib!AN50/GAMSsternCa!AN50,"")</f>
        <v/>
      </c>
      <c r="AP50" s="128" t="str">
        <f aca="false">IFERROR(sterncalib!AO50/GAMSsternCa!AO50,"")</f>
        <v/>
      </c>
      <c r="AQ50" s="128" t="str">
        <f aca="false">IFERROR(sterncalib!AP50/GAMSsternCa!AP50,"")</f>
        <v/>
      </c>
      <c r="AR50" s="128" t="str">
        <f aca="false">IFERROR(sterncalib!AQ50/GAMSsternCa!AQ50,"")</f>
        <v/>
      </c>
      <c r="AS50" s="128" t="str">
        <f aca="false">IFERROR(sterncalib!AR50/GAMSsternCa!AR50,"")</f>
        <v/>
      </c>
      <c r="AT50" s="128" t="str">
        <f aca="false">IFERROR(sterncalib!AS50/GAMSsternCa!AS50,"")</f>
        <v/>
      </c>
      <c r="AU50" s="128" t="str">
        <f aca="false">IFERROR(sterncalib!AT50/GAMSsternCa!AT50,"")</f>
        <v/>
      </c>
      <c r="AV50" s="128" t="str">
        <f aca="false">IFERROR(sterncalib!AU50/GAMSsternCa!AU50,"")</f>
        <v/>
      </c>
      <c r="AW50" s="128" t="str">
        <f aca="false">IFERROR(sterncalib!AV50/GAMSsternCa!AV50,"")</f>
        <v/>
      </c>
      <c r="AX50" s="128" t="str">
        <f aca="false">IFERROR(sterncalib!AW50/GAMSsternCa!AW50,"")</f>
        <v/>
      </c>
      <c r="AY50" s="128" t="str">
        <f aca="false">IFERROR(sterncalib!AX50/GAMSsternCa!AX50,"")</f>
        <v/>
      </c>
      <c r="AZ50" s="128" t="str">
        <f aca="false">IFERROR(sterncalib!AY50/GAMSsternCa!AY50,"")</f>
        <v/>
      </c>
      <c r="BA50" s="128" t="str">
        <f aca="false">IFERROR(sterncalib!AZ50/GAMSsternCa!AZ50,"")</f>
        <v/>
      </c>
      <c r="BB50" s="128" t="str">
        <f aca="false">IFERROR(sterncalib!BA50/GAMSsternCa!BA50,"")</f>
        <v/>
      </c>
      <c r="BC50" s="128" t="str">
        <f aca="false">IFERROR(sterncalib!BB50/GAMSsternCa!BB50,"")</f>
        <v/>
      </c>
      <c r="BD50" s="128" t="str">
        <f aca="false">IFERROR(sterncalib!BC50/GAMSsternCa!BC50,"")</f>
        <v/>
      </c>
      <c r="BE50" s="128" t="str">
        <f aca="false">IFERROR(sterncalib!BD50/GAMSsternCa!BD50,"")</f>
        <v/>
      </c>
      <c r="BF50" s="128" t="str">
        <f aca="false">IFERROR(sterncalib!BE50/GAMSsternCa!BE50,"")</f>
        <v/>
      </c>
      <c r="BG50" s="128" t="str">
        <f aca="false">IFERROR(sterncalib!BF50/GAMSsternCa!BF50,"")</f>
        <v/>
      </c>
      <c r="BH50" s="128" t="str">
        <f aca="false">IFERROR(sterncalib!BG50/GAMSsternCa!BG50,"")</f>
        <v/>
      </c>
      <c r="BI50" s="128" t="str">
        <f aca="false">IFERROR(sterncalib!BH50/GAMSsternCa!BH50,"")</f>
        <v/>
      </c>
      <c r="BJ50" s="128" t="str">
        <f aca="false">IFERROR(sterncalib!BI50/GAMSsternCa!BI50,"")</f>
        <v/>
      </c>
    </row>
    <row r="51" customFormat="false" ht="12.75" hidden="false" customHeight="false" outlineLevel="0" collapsed="false">
      <c r="A51" s="0" t="str">
        <f aca="false">sterncalib!A51</f>
        <v>Hotelling on (1) or off(0)</v>
      </c>
      <c r="B51" s="0" t="str">
        <f aca="false">GAMSbase!A51</f>
        <v>Hotelling</v>
      </c>
      <c r="C51" s="128" t="str">
        <f aca="false">IFERROR(sterncalib!B51/GAMSsternCa!B51,"")</f>
        <v/>
      </c>
      <c r="D51" s="128" t="str">
        <f aca="false">IFERROR(sterncalib!C51/GAMSsternCa!C51,"")</f>
        <v/>
      </c>
      <c r="E51" s="128" t="str">
        <f aca="false">IFERROR(sterncalib!D51/GAMSsternCa!D51,"")</f>
        <v/>
      </c>
      <c r="F51" s="128" t="str">
        <f aca="false">IFERROR(sterncalib!E51/GAMSsternCa!E51,"")</f>
        <v/>
      </c>
      <c r="G51" s="128" t="str">
        <f aca="false">IFERROR(sterncalib!F51/GAMSsternCa!F51,"")</f>
        <v/>
      </c>
      <c r="H51" s="128" t="str">
        <f aca="false">IFERROR(sterncalib!G51/GAMSsternCa!G51,"")</f>
        <v/>
      </c>
      <c r="I51" s="128" t="str">
        <f aca="false">IFERROR(sterncalib!H51/GAMSsternCa!H51,"")</f>
        <v/>
      </c>
      <c r="J51" s="128" t="str">
        <f aca="false">IFERROR(sterncalib!I51/GAMSsternCa!I51,"")</f>
        <v/>
      </c>
      <c r="K51" s="128" t="str">
        <f aca="false">IFERROR(sterncalib!J51/GAMSsternCa!J51,"")</f>
        <v/>
      </c>
      <c r="L51" s="128" t="str">
        <f aca="false">IFERROR(sterncalib!K51/GAMSsternCa!K51,"")</f>
        <v/>
      </c>
      <c r="M51" s="128" t="str">
        <f aca="false">IFERROR(sterncalib!L51/GAMSsternCa!L51,"")</f>
        <v/>
      </c>
      <c r="N51" s="128" t="str">
        <f aca="false">IFERROR(sterncalib!M51/GAMSsternCa!M51,"")</f>
        <v/>
      </c>
      <c r="O51" s="128" t="str">
        <f aca="false">IFERROR(sterncalib!N51/GAMSsternCa!N51,"")</f>
        <v/>
      </c>
      <c r="P51" s="128" t="str">
        <f aca="false">IFERROR(sterncalib!O51/GAMSsternCa!O51,"")</f>
        <v/>
      </c>
      <c r="Q51" s="128" t="str">
        <f aca="false">IFERROR(sterncalib!P51/GAMSsternCa!P51,"")</f>
        <v/>
      </c>
      <c r="R51" s="128" t="str">
        <f aca="false">IFERROR(sterncalib!Q51/GAMSsternCa!Q51,"")</f>
        <v/>
      </c>
      <c r="S51" s="128" t="str">
        <f aca="false">IFERROR(sterncalib!R51/GAMSsternCa!R51,"")</f>
        <v/>
      </c>
      <c r="T51" s="128" t="str">
        <f aca="false">IFERROR(sterncalib!S51/GAMSsternCa!S51,"")</f>
        <v/>
      </c>
      <c r="U51" s="128" t="str">
        <f aca="false">IFERROR(sterncalib!T51/GAMSsternCa!T51,"")</f>
        <v/>
      </c>
      <c r="V51" s="128" t="str">
        <f aca="false">IFERROR(sterncalib!U51/GAMSsternCa!U51,"")</f>
        <v/>
      </c>
      <c r="W51" s="128" t="str">
        <f aca="false">IFERROR(sterncalib!V51/GAMSsternCa!V51,"")</f>
        <v/>
      </c>
      <c r="X51" s="128" t="str">
        <f aca="false">IFERROR(sterncalib!W51/GAMSsternCa!W51,"")</f>
        <v/>
      </c>
      <c r="Y51" s="128" t="str">
        <f aca="false">IFERROR(sterncalib!X51/GAMSsternCa!X51,"")</f>
        <v/>
      </c>
      <c r="Z51" s="128" t="str">
        <f aca="false">IFERROR(sterncalib!Y51/GAMSsternCa!Y51,"")</f>
        <v/>
      </c>
      <c r="AA51" s="128" t="str">
        <f aca="false">IFERROR(sterncalib!Z51/GAMSsternCa!Z51,"")</f>
        <v/>
      </c>
      <c r="AB51" s="128" t="str">
        <f aca="false">IFERROR(sterncalib!AA51/GAMSsternCa!AA51,"")</f>
        <v/>
      </c>
      <c r="AC51" s="128" t="str">
        <f aca="false">IFERROR(sterncalib!AB51/GAMSsternCa!AB51,"")</f>
        <v/>
      </c>
      <c r="AD51" s="128" t="str">
        <f aca="false">IFERROR(sterncalib!AC51/GAMSsternCa!AC51,"")</f>
        <v/>
      </c>
      <c r="AE51" s="128" t="str">
        <f aca="false">IFERROR(sterncalib!AD51/GAMSsternCa!AD51,"")</f>
        <v/>
      </c>
      <c r="AF51" s="128" t="str">
        <f aca="false">IFERROR(sterncalib!AE51/GAMSsternCa!AE51,"")</f>
        <v/>
      </c>
      <c r="AG51" s="128" t="str">
        <f aca="false">IFERROR(sterncalib!AF51/GAMSsternCa!AF51,"")</f>
        <v/>
      </c>
      <c r="AH51" s="128" t="str">
        <f aca="false">IFERROR(sterncalib!AG51/GAMSsternCa!AG51,"")</f>
        <v/>
      </c>
      <c r="AI51" s="128" t="str">
        <f aca="false">IFERROR(sterncalib!AH51/GAMSsternCa!AH51,"")</f>
        <v/>
      </c>
      <c r="AJ51" s="128" t="str">
        <f aca="false">IFERROR(sterncalib!AI51/GAMSsternCa!AI51,"")</f>
        <v/>
      </c>
      <c r="AK51" s="128" t="str">
        <f aca="false">IFERROR(sterncalib!AJ51/GAMSsternCa!AJ51,"")</f>
        <v/>
      </c>
      <c r="AL51" s="128" t="str">
        <f aca="false">IFERROR(sterncalib!AK51/GAMSsternCa!AK51,"")</f>
        <v/>
      </c>
      <c r="AM51" s="128" t="str">
        <f aca="false">IFERROR(sterncalib!AL51/GAMSsternCa!AL51,"")</f>
        <v/>
      </c>
      <c r="AN51" s="128" t="str">
        <f aca="false">IFERROR(sterncalib!AM51/GAMSsternCa!AM51,"")</f>
        <v/>
      </c>
      <c r="AO51" s="128" t="str">
        <f aca="false">IFERROR(sterncalib!AN51/GAMSsternCa!AN51,"")</f>
        <v/>
      </c>
      <c r="AP51" s="128" t="str">
        <f aca="false">IFERROR(sterncalib!AO51/GAMSsternCa!AO51,"")</f>
        <v/>
      </c>
      <c r="AQ51" s="128" t="str">
        <f aca="false">IFERROR(sterncalib!AP51/GAMSsternCa!AP51,"")</f>
        <v/>
      </c>
      <c r="AR51" s="128" t="str">
        <f aca="false">IFERROR(sterncalib!AQ51/GAMSsternCa!AQ51,"")</f>
        <v/>
      </c>
      <c r="AS51" s="128" t="str">
        <f aca="false">IFERROR(sterncalib!AR51/GAMSsternCa!AR51,"")</f>
        <v/>
      </c>
      <c r="AT51" s="128" t="str">
        <f aca="false">IFERROR(sterncalib!AS51/GAMSsternCa!AS51,"")</f>
        <v/>
      </c>
      <c r="AU51" s="128" t="str">
        <f aca="false">IFERROR(sterncalib!AT51/GAMSsternCa!AT51,"")</f>
        <v/>
      </c>
      <c r="AV51" s="128" t="str">
        <f aca="false">IFERROR(sterncalib!AU51/GAMSsternCa!AU51,"")</f>
        <v/>
      </c>
      <c r="AW51" s="128" t="str">
        <f aca="false">IFERROR(sterncalib!AV51/GAMSsternCa!AV51,"")</f>
        <v/>
      </c>
      <c r="AX51" s="128" t="str">
        <f aca="false">IFERROR(sterncalib!AW51/GAMSsternCa!AW51,"")</f>
        <v/>
      </c>
      <c r="AY51" s="128" t="str">
        <f aca="false">IFERROR(sterncalib!AX51/GAMSsternCa!AX51,"")</f>
        <v/>
      </c>
      <c r="AZ51" s="128" t="str">
        <f aca="false">IFERROR(sterncalib!AY51/GAMSsternCa!AY51,"")</f>
        <v/>
      </c>
      <c r="BA51" s="128" t="str">
        <f aca="false">IFERROR(sterncalib!AZ51/GAMSsternCa!AZ51,"")</f>
        <v/>
      </c>
      <c r="BB51" s="128" t="str">
        <f aca="false">IFERROR(sterncalib!BA51/GAMSsternCa!BA51,"")</f>
        <v/>
      </c>
      <c r="BC51" s="128" t="str">
        <f aca="false">IFERROR(sterncalib!BB51/GAMSsternCa!BB51,"")</f>
        <v/>
      </c>
      <c r="BD51" s="128" t="str">
        <f aca="false">IFERROR(sterncalib!BC51/GAMSsternCa!BC51,"")</f>
        <v/>
      </c>
      <c r="BE51" s="128" t="str">
        <f aca="false">IFERROR(sterncalib!BD51/GAMSsternCa!BD51,"")</f>
        <v/>
      </c>
      <c r="BF51" s="128" t="str">
        <f aca="false">IFERROR(sterncalib!BE51/GAMSsternCa!BE51,"")</f>
        <v/>
      </c>
      <c r="BG51" s="128" t="str">
        <f aca="false">IFERROR(sterncalib!BF51/GAMSsternCa!BF51,"")</f>
        <v/>
      </c>
      <c r="BH51" s="128" t="str">
        <f aca="false">IFERROR(sterncalib!BG51/GAMSsternCa!BG51,"")</f>
        <v/>
      </c>
      <c r="BI51" s="128" t="str">
        <f aca="false">IFERROR(sterncalib!BH51/GAMSsternCa!BH51,"")</f>
        <v/>
      </c>
      <c r="BJ51" s="128" t="str">
        <f aca="false">IFERROR(sterncalib!BI51/GAMSsternCa!BI51,"")</f>
        <v/>
      </c>
    </row>
    <row r="52" customFormat="false" ht="12.75" hidden="false" customHeight="false" outlineLevel="0" collapsed="false">
      <c r="A52" s="0" t="str">
        <f aca="false">sterncalib!A52</f>
        <v>POPULATION</v>
      </c>
      <c r="B52" s="0" t="str">
        <f aca="false">GAMSbase!A52</f>
        <v>* POPULATION</v>
      </c>
      <c r="C52" s="128" t="str">
        <f aca="false">IFERROR(sterncalib!B52/GAMSsternCa!B52,"")</f>
        <v/>
      </c>
      <c r="D52" s="128" t="str">
        <f aca="false">IFERROR(sterncalib!C52/GAMSsternCa!C52,"")</f>
        <v/>
      </c>
      <c r="E52" s="128" t="str">
        <f aca="false">IFERROR(sterncalib!D52/GAMSsternCa!D52,"")</f>
        <v/>
      </c>
      <c r="F52" s="128" t="str">
        <f aca="false">IFERROR(sterncalib!E52/GAMSsternCa!E52,"")</f>
        <v/>
      </c>
      <c r="G52" s="128" t="str">
        <f aca="false">IFERROR(sterncalib!F52/GAMSsternCa!F52,"")</f>
        <v/>
      </c>
      <c r="H52" s="128" t="str">
        <f aca="false">IFERROR(sterncalib!G52/GAMSsternCa!G52,"")</f>
        <v/>
      </c>
      <c r="I52" s="128" t="str">
        <f aca="false">IFERROR(sterncalib!H52/GAMSsternCa!H52,"")</f>
        <v/>
      </c>
      <c r="J52" s="128" t="str">
        <f aca="false">IFERROR(sterncalib!I52/GAMSsternCa!I52,"")</f>
        <v/>
      </c>
      <c r="K52" s="128" t="str">
        <f aca="false">IFERROR(sterncalib!J52/GAMSsternCa!J52,"")</f>
        <v/>
      </c>
      <c r="L52" s="128" t="str">
        <f aca="false">IFERROR(sterncalib!K52/GAMSsternCa!K52,"")</f>
        <v/>
      </c>
      <c r="M52" s="128" t="str">
        <f aca="false">IFERROR(sterncalib!L52/GAMSsternCa!L52,"")</f>
        <v/>
      </c>
      <c r="N52" s="128" t="str">
        <f aca="false">IFERROR(sterncalib!M52/GAMSsternCa!M52,"")</f>
        <v/>
      </c>
      <c r="O52" s="128" t="str">
        <f aca="false">IFERROR(sterncalib!N52/GAMSsternCa!N52,"")</f>
        <v/>
      </c>
      <c r="P52" s="128" t="str">
        <f aca="false">IFERROR(sterncalib!O52/GAMSsternCa!O52,"")</f>
        <v/>
      </c>
      <c r="Q52" s="128" t="str">
        <f aca="false">IFERROR(sterncalib!P52/GAMSsternCa!P52,"")</f>
        <v/>
      </c>
      <c r="R52" s="128" t="str">
        <f aca="false">IFERROR(sterncalib!Q52/GAMSsternCa!Q52,"")</f>
        <v/>
      </c>
      <c r="S52" s="128" t="str">
        <f aca="false">IFERROR(sterncalib!R52/GAMSsternCa!R52,"")</f>
        <v/>
      </c>
      <c r="T52" s="128" t="str">
        <f aca="false">IFERROR(sterncalib!S52/GAMSsternCa!S52,"")</f>
        <v/>
      </c>
      <c r="U52" s="128" t="str">
        <f aca="false">IFERROR(sterncalib!T52/GAMSsternCa!T52,"")</f>
        <v/>
      </c>
      <c r="V52" s="128" t="str">
        <f aca="false">IFERROR(sterncalib!U52/GAMSsternCa!U52,"")</f>
        <v/>
      </c>
      <c r="W52" s="128" t="str">
        <f aca="false">IFERROR(sterncalib!V52/GAMSsternCa!V52,"")</f>
        <v/>
      </c>
      <c r="X52" s="128" t="str">
        <f aca="false">IFERROR(sterncalib!W52/GAMSsternCa!W52,"")</f>
        <v/>
      </c>
      <c r="Y52" s="128" t="str">
        <f aca="false">IFERROR(sterncalib!X52/GAMSsternCa!X52,"")</f>
        <v/>
      </c>
      <c r="Z52" s="128" t="str">
        <f aca="false">IFERROR(sterncalib!Y52/GAMSsternCa!Y52,"")</f>
        <v/>
      </c>
      <c r="AA52" s="128" t="str">
        <f aca="false">IFERROR(sterncalib!Z52/GAMSsternCa!Z52,"")</f>
        <v/>
      </c>
      <c r="AB52" s="128" t="str">
        <f aca="false">IFERROR(sterncalib!AA52/GAMSsternCa!AA52,"")</f>
        <v/>
      </c>
      <c r="AC52" s="128" t="str">
        <f aca="false">IFERROR(sterncalib!AB52/GAMSsternCa!AB52,"")</f>
        <v/>
      </c>
      <c r="AD52" s="128" t="str">
        <f aca="false">IFERROR(sterncalib!AC52/GAMSsternCa!AC52,"")</f>
        <v/>
      </c>
      <c r="AE52" s="128" t="str">
        <f aca="false">IFERROR(sterncalib!AD52/GAMSsternCa!AD52,"")</f>
        <v/>
      </c>
      <c r="AF52" s="128" t="str">
        <f aca="false">IFERROR(sterncalib!AE52/GAMSsternCa!AE52,"")</f>
        <v/>
      </c>
      <c r="AG52" s="128" t="str">
        <f aca="false">IFERROR(sterncalib!AF52/GAMSsternCa!AF52,"")</f>
        <v/>
      </c>
      <c r="AH52" s="128" t="str">
        <f aca="false">IFERROR(sterncalib!AG52/GAMSsternCa!AG52,"")</f>
        <v/>
      </c>
      <c r="AI52" s="128" t="str">
        <f aca="false">IFERROR(sterncalib!AH52/GAMSsternCa!AH52,"")</f>
        <v/>
      </c>
      <c r="AJ52" s="128" t="str">
        <f aca="false">IFERROR(sterncalib!AI52/GAMSsternCa!AI52,"")</f>
        <v/>
      </c>
      <c r="AK52" s="128" t="str">
        <f aca="false">IFERROR(sterncalib!AJ52/GAMSsternCa!AJ52,"")</f>
        <v/>
      </c>
      <c r="AL52" s="128" t="str">
        <f aca="false">IFERROR(sterncalib!AK52/GAMSsternCa!AK52,"")</f>
        <v/>
      </c>
      <c r="AM52" s="128" t="str">
        <f aca="false">IFERROR(sterncalib!AL52/GAMSsternCa!AL52,"")</f>
        <v/>
      </c>
      <c r="AN52" s="128" t="str">
        <f aca="false">IFERROR(sterncalib!AM52/GAMSsternCa!AM52,"")</f>
        <v/>
      </c>
      <c r="AO52" s="128" t="str">
        <f aca="false">IFERROR(sterncalib!AN52/GAMSsternCa!AN52,"")</f>
        <v/>
      </c>
      <c r="AP52" s="128" t="str">
        <f aca="false">IFERROR(sterncalib!AO52/GAMSsternCa!AO52,"")</f>
        <v/>
      </c>
      <c r="AQ52" s="128" t="str">
        <f aca="false">IFERROR(sterncalib!AP52/GAMSsternCa!AP52,"")</f>
        <v/>
      </c>
      <c r="AR52" s="128" t="str">
        <f aca="false">IFERROR(sterncalib!AQ52/GAMSsternCa!AQ52,"")</f>
        <v/>
      </c>
      <c r="AS52" s="128" t="str">
        <f aca="false">IFERROR(sterncalib!AR52/GAMSsternCa!AR52,"")</f>
        <v/>
      </c>
      <c r="AT52" s="128" t="str">
        <f aca="false">IFERROR(sterncalib!AS52/GAMSsternCa!AS52,"")</f>
        <v/>
      </c>
      <c r="AU52" s="128" t="str">
        <f aca="false">IFERROR(sterncalib!AT52/GAMSsternCa!AT52,"")</f>
        <v/>
      </c>
      <c r="AV52" s="128" t="str">
        <f aca="false">IFERROR(sterncalib!AU52/GAMSsternCa!AU52,"")</f>
        <v/>
      </c>
      <c r="AW52" s="128" t="str">
        <f aca="false">IFERROR(sterncalib!AV52/GAMSsternCa!AV52,"")</f>
        <v/>
      </c>
      <c r="AX52" s="128" t="str">
        <f aca="false">IFERROR(sterncalib!AW52/GAMSsternCa!AW52,"")</f>
        <v/>
      </c>
      <c r="AY52" s="128" t="str">
        <f aca="false">IFERROR(sterncalib!AX52/GAMSsternCa!AX52,"")</f>
        <v/>
      </c>
      <c r="AZ52" s="128" t="str">
        <f aca="false">IFERROR(sterncalib!AY52/GAMSsternCa!AY52,"")</f>
        <v/>
      </c>
      <c r="BA52" s="128" t="str">
        <f aca="false">IFERROR(sterncalib!AZ52/GAMSsternCa!AZ52,"")</f>
        <v/>
      </c>
      <c r="BB52" s="128" t="str">
        <f aca="false">IFERROR(sterncalib!BA52/GAMSsternCa!BA52,"")</f>
        <v/>
      </c>
      <c r="BC52" s="128" t="str">
        <f aca="false">IFERROR(sterncalib!BB52/GAMSsternCa!BB52,"")</f>
        <v/>
      </c>
      <c r="BD52" s="128" t="str">
        <f aca="false">IFERROR(sterncalib!BC52/GAMSsternCa!BC52,"")</f>
        <v/>
      </c>
      <c r="BE52" s="128" t="str">
        <f aca="false">IFERROR(sterncalib!BD52/GAMSsternCa!BD52,"")</f>
        <v/>
      </c>
      <c r="BF52" s="128" t="str">
        <f aca="false">IFERROR(sterncalib!BE52/GAMSsternCa!BE52,"")</f>
        <v/>
      </c>
      <c r="BG52" s="128" t="str">
        <f aca="false">IFERROR(sterncalib!BF52/GAMSsternCa!BF52,"")</f>
        <v/>
      </c>
      <c r="BH52" s="128" t="str">
        <f aca="false">IFERROR(sterncalib!BG52/GAMSsternCa!BG52,"")</f>
        <v/>
      </c>
      <c r="BI52" s="128" t="str">
        <f aca="false">IFERROR(sterncalib!BH52/GAMSsternCa!BH52,"")</f>
        <v/>
      </c>
      <c r="BJ52" s="128" t="str">
        <f aca="false">IFERROR(sterncalib!BI52/GAMSsternCa!BI52,"")</f>
        <v/>
      </c>
    </row>
    <row r="53" customFormat="false" ht="12.75" hidden="false" customHeight="false" outlineLevel="0" collapsed="false">
      <c r="A53" s="0" t="str">
        <f aca="false">sterncalib!A53</f>
        <v>Population (millions)</v>
      </c>
      <c r="B53" s="0" t="str">
        <f aca="false">GAMSbase!A53</f>
        <v>Population (millions)</v>
      </c>
      <c r="C53" s="128" t="n">
        <f aca="false">IFERROR(sterncalib!B53/GAMSsternCa!B53,"")</f>
        <v>1</v>
      </c>
      <c r="D53" s="128" t="n">
        <f aca="false">IFERROR(sterncalib!C53/GAMSsternCa!C53,"")</f>
        <v>1</v>
      </c>
      <c r="E53" s="128" t="n">
        <f aca="false">IFERROR(sterncalib!D53/GAMSsternCa!D53,"")</f>
        <v>1</v>
      </c>
      <c r="F53" s="128" t="n">
        <f aca="false">IFERROR(sterncalib!E53/GAMSsternCa!E53,"")</f>
        <v>1</v>
      </c>
      <c r="G53" s="128" t="n">
        <f aca="false">IFERROR(sterncalib!F53/GAMSsternCa!F53,"")</f>
        <v>1</v>
      </c>
      <c r="H53" s="128" t="n">
        <f aca="false">IFERROR(sterncalib!G53/GAMSsternCa!G53,"")</f>
        <v>1</v>
      </c>
      <c r="I53" s="128" t="n">
        <f aca="false">IFERROR(sterncalib!H53/GAMSsternCa!H53,"")</f>
        <v>1</v>
      </c>
      <c r="J53" s="128" t="n">
        <f aca="false">IFERROR(sterncalib!I53/GAMSsternCa!I53,"")</f>
        <v>1</v>
      </c>
      <c r="K53" s="128" t="n">
        <f aca="false">IFERROR(sterncalib!J53/GAMSsternCa!J53,"")</f>
        <v>1</v>
      </c>
      <c r="L53" s="128" t="n">
        <f aca="false">IFERROR(sterncalib!K53/GAMSsternCa!K53,"")</f>
        <v>1</v>
      </c>
      <c r="M53" s="128" t="n">
        <f aca="false">IFERROR(sterncalib!L53/GAMSsternCa!L53,"")</f>
        <v>1</v>
      </c>
      <c r="N53" s="128" t="n">
        <f aca="false">IFERROR(sterncalib!M53/GAMSsternCa!M53,"")</f>
        <v>1</v>
      </c>
      <c r="O53" s="128" t="n">
        <f aca="false">IFERROR(sterncalib!N53/GAMSsternCa!N53,"")</f>
        <v>1</v>
      </c>
      <c r="P53" s="128" t="n">
        <f aca="false">IFERROR(sterncalib!O53/GAMSsternCa!O53,"")</f>
        <v>1</v>
      </c>
      <c r="Q53" s="128" t="n">
        <f aca="false">IFERROR(sterncalib!P53/GAMSsternCa!P53,"")</f>
        <v>1</v>
      </c>
      <c r="R53" s="128" t="n">
        <f aca="false">IFERROR(sterncalib!Q53/GAMSsternCa!Q53,"")</f>
        <v>1</v>
      </c>
      <c r="S53" s="128" t="n">
        <f aca="false">IFERROR(sterncalib!R53/GAMSsternCa!R53,"")</f>
        <v>1</v>
      </c>
      <c r="T53" s="128" t="n">
        <f aca="false">IFERROR(sterncalib!S53/GAMSsternCa!S53,"")</f>
        <v>1</v>
      </c>
      <c r="U53" s="128" t="n">
        <f aca="false">IFERROR(sterncalib!T53/GAMSsternCa!T53,"")</f>
        <v>1</v>
      </c>
      <c r="V53" s="128" t="n">
        <f aca="false">IFERROR(sterncalib!U53/GAMSsternCa!U53,"")</f>
        <v>1</v>
      </c>
      <c r="W53" s="128" t="n">
        <f aca="false">IFERROR(sterncalib!V53/GAMSsternCa!V53,"")</f>
        <v>1</v>
      </c>
      <c r="X53" s="128" t="n">
        <f aca="false">IFERROR(sterncalib!W53/GAMSsternCa!W53,"")</f>
        <v>1</v>
      </c>
      <c r="Y53" s="128" t="n">
        <f aca="false">IFERROR(sterncalib!X53/GAMSsternCa!X53,"")</f>
        <v>1</v>
      </c>
      <c r="Z53" s="128" t="n">
        <f aca="false">IFERROR(sterncalib!Y53/GAMSsternCa!Y53,"")</f>
        <v>1</v>
      </c>
      <c r="AA53" s="128" t="n">
        <f aca="false">IFERROR(sterncalib!Z53/GAMSsternCa!Z53,"")</f>
        <v>1</v>
      </c>
      <c r="AB53" s="128" t="n">
        <f aca="false">IFERROR(sterncalib!AA53/GAMSsternCa!AA53,"")</f>
        <v>1</v>
      </c>
      <c r="AC53" s="128" t="n">
        <f aca="false">IFERROR(sterncalib!AB53/GAMSsternCa!AB53,"")</f>
        <v>1</v>
      </c>
      <c r="AD53" s="128" t="n">
        <f aca="false">IFERROR(sterncalib!AC53/GAMSsternCa!AC53,"")</f>
        <v>1</v>
      </c>
      <c r="AE53" s="128" t="n">
        <f aca="false">IFERROR(sterncalib!AD53/GAMSsternCa!AD53,"")</f>
        <v>1</v>
      </c>
      <c r="AF53" s="128" t="n">
        <f aca="false">IFERROR(sterncalib!AE53/GAMSsternCa!AE53,"")</f>
        <v>1</v>
      </c>
      <c r="AG53" s="128" t="n">
        <f aca="false">IFERROR(sterncalib!AF53/GAMSsternCa!AF53,"")</f>
        <v>1</v>
      </c>
      <c r="AH53" s="128" t="n">
        <f aca="false">IFERROR(sterncalib!AG53/GAMSsternCa!AG53,"")</f>
        <v>1</v>
      </c>
      <c r="AI53" s="128" t="n">
        <f aca="false">IFERROR(sterncalib!AH53/GAMSsternCa!AH53,"")</f>
        <v>1</v>
      </c>
      <c r="AJ53" s="128" t="n">
        <f aca="false">IFERROR(sterncalib!AI53/GAMSsternCa!AI53,"")</f>
        <v>1</v>
      </c>
      <c r="AK53" s="128" t="n">
        <f aca="false">IFERROR(sterncalib!AJ53/GAMSsternCa!AJ53,"")</f>
        <v>1</v>
      </c>
      <c r="AL53" s="128" t="n">
        <f aca="false">IFERROR(sterncalib!AK53/GAMSsternCa!AK53,"")</f>
        <v>1</v>
      </c>
      <c r="AM53" s="128" t="n">
        <f aca="false">IFERROR(sterncalib!AL53/GAMSsternCa!AL53,"")</f>
        <v>1</v>
      </c>
      <c r="AN53" s="128" t="n">
        <f aca="false">IFERROR(sterncalib!AM53/GAMSsternCa!AM53,"")</f>
        <v>1</v>
      </c>
      <c r="AO53" s="128" t="n">
        <f aca="false">IFERROR(sterncalib!AN53/GAMSsternCa!AN53,"")</f>
        <v>1</v>
      </c>
      <c r="AP53" s="128" t="n">
        <f aca="false">IFERROR(sterncalib!AO53/GAMSsternCa!AO53,"")</f>
        <v>1</v>
      </c>
      <c r="AQ53" s="128" t="n">
        <f aca="false">IFERROR(sterncalib!AP53/GAMSsternCa!AP53,"")</f>
        <v>1</v>
      </c>
      <c r="AR53" s="128" t="n">
        <f aca="false">IFERROR(sterncalib!AQ53/GAMSsternCa!AQ53,"")</f>
        <v>1</v>
      </c>
      <c r="AS53" s="128" t="n">
        <f aca="false">IFERROR(sterncalib!AR53/GAMSsternCa!AR53,"")</f>
        <v>1</v>
      </c>
      <c r="AT53" s="128" t="n">
        <f aca="false">IFERROR(sterncalib!AS53/GAMSsternCa!AS53,"")</f>
        <v>1</v>
      </c>
      <c r="AU53" s="128" t="n">
        <f aca="false">IFERROR(sterncalib!AT53/GAMSsternCa!AT53,"")</f>
        <v>1</v>
      </c>
      <c r="AV53" s="128" t="n">
        <f aca="false">IFERROR(sterncalib!AU53/GAMSsternCa!AU53,"")</f>
        <v>1</v>
      </c>
      <c r="AW53" s="128" t="n">
        <f aca="false">IFERROR(sterncalib!AV53/GAMSsternCa!AV53,"")</f>
        <v>1</v>
      </c>
      <c r="AX53" s="128" t="n">
        <f aca="false">IFERROR(sterncalib!AW53/GAMSsternCa!AW53,"")</f>
        <v>1</v>
      </c>
      <c r="AY53" s="128" t="n">
        <f aca="false">IFERROR(sterncalib!AX53/GAMSsternCa!AX53,"")</f>
        <v>1</v>
      </c>
      <c r="AZ53" s="128" t="n">
        <f aca="false">IFERROR(sterncalib!AY53/GAMSsternCa!AY53,"")</f>
        <v>1</v>
      </c>
      <c r="BA53" s="128" t="n">
        <f aca="false">IFERROR(sterncalib!AZ53/GAMSsternCa!AZ53,"")</f>
        <v>1</v>
      </c>
      <c r="BB53" s="128" t="n">
        <f aca="false">IFERROR(sterncalib!BA53/GAMSsternCa!BA53,"")</f>
        <v>1</v>
      </c>
      <c r="BC53" s="128" t="n">
        <f aca="false">IFERROR(sterncalib!BB53/GAMSsternCa!BB53,"")</f>
        <v>1</v>
      </c>
      <c r="BD53" s="128" t="n">
        <f aca="false">IFERROR(sterncalib!BC53/GAMSsternCa!BC53,"")</f>
        <v>1</v>
      </c>
      <c r="BE53" s="128" t="n">
        <f aca="false">IFERROR(sterncalib!BD53/GAMSsternCa!BD53,"")</f>
        <v>1</v>
      </c>
      <c r="BF53" s="128" t="n">
        <f aca="false">IFERROR(sterncalib!BE53/GAMSsternCa!BE53,"")</f>
        <v>1</v>
      </c>
      <c r="BG53" s="128" t="n">
        <f aca="false">IFERROR(sterncalib!BF53/GAMSsternCa!BF53,"")</f>
        <v>1</v>
      </c>
      <c r="BH53" s="128" t="n">
        <f aca="false">IFERROR(sterncalib!BG53/GAMSsternCa!BG53,"")</f>
        <v>1</v>
      </c>
      <c r="BI53" s="128" t="n">
        <f aca="false">IFERROR(sterncalib!BH53/GAMSsternCa!BH53,"")</f>
        <v>1</v>
      </c>
      <c r="BJ53" s="128" t="n">
        <f aca="false">IFERROR(sterncalib!BI53/GAMSsternCa!BI53,"")</f>
        <v>1</v>
      </c>
    </row>
    <row r="54" customFormat="false" ht="12.75" hidden="false" customHeight="false" outlineLevel="0" collapsed="false">
      <c r="A54" s="0" t="str">
        <f aca="false">sterncalib!A54</f>
        <v>     Rate of pop growth (per half-decade)</v>
      </c>
      <c r="B54" s="0" t="str">
        <f aca="false">GAMSbase!A54</f>
        <v>Rate of Population Growth (per period)</v>
      </c>
      <c r="C54" s="128" t="str">
        <f aca="false">IFERROR(sterncalib!B54/GAMSsternCa!B54,"")</f>
        <v/>
      </c>
      <c r="D54" s="128" t="str">
        <f aca="false">IFERROR(sterncalib!C54/GAMSsternCa!C54,"")</f>
        <v/>
      </c>
      <c r="E54" s="128" t="str">
        <f aca="false">IFERROR(sterncalib!D54/GAMSsternCa!D54,"")</f>
        <v/>
      </c>
      <c r="F54" s="128" t="str">
        <f aca="false">IFERROR(sterncalib!E54/GAMSsternCa!E54,"")</f>
        <v/>
      </c>
      <c r="G54" s="128" t="str">
        <f aca="false">IFERROR(sterncalib!F54/GAMSsternCa!F54,"")</f>
        <v/>
      </c>
      <c r="H54" s="128" t="str">
        <f aca="false">IFERROR(sterncalib!G54/GAMSsternCa!G54,"")</f>
        <v/>
      </c>
      <c r="I54" s="128" t="str">
        <f aca="false">IFERROR(sterncalib!H54/GAMSsternCa!H54,"")</f>
        <v/>
      </c>
      <c r="J54" s="128" t="str">
        <f aca="false">IFERROR(sterncalib!I54/GAMSsternCa!I54,"")</f>
        <v/>
      </c>
      <c r="K54" s="128" t="str">
        <f aca="false">IFERROR(sterncalib!J54/GAMSsternCa!J54,"")</f>
        <v/>
      </c>
      <c r="L54" s="128" t="str">
        <f aca="false">IFERROR(sterncalib!K54/GAMSsternCa!K54,"")</f>
        <v/>
      </c>
      <c r="M54" s="128" t="str">
        <f aca="false">IFERROR(sterncalib!L54/GAMSsternCa!L54,"")</f>
        <v/>
      </c>
      <c r="N54" s="128" t="str">
        <f aca="false">IFERROR(sterncalib!M54/GAMSsternCa!M54,"")</f>
        <v/>
      </c>
      <c r="O54" s="128" t="str">
        <f aca="false">IFERROR(sterncalib!N54/GAMSsternCa!N54,"")</f>
        <v/>
      </c>
      <c r="P54" s="128" t="str">
        <f aca="false">IFERROR(sterncalib!O54/GAMSsternCa!O54,"")</f>
        <v/>
      </c>
      <c r="Q54" s="128" t="str">
        <f aca="false">IFERROR(sterncalib!P54/GAMSsternCa!P54,"")</f>
        <v/>
      </c>
      <c r="R54" s="128" t="str">
        <f aca="false">IFERROR(sterncalib!Q54/GAMSsternCa!Q54,"")</f>
        <v/>
      </c>
      <c r="S54" s="128" t="str">
        <f aca="false">IFERROR(sterncalib!R54/GAMSsternCa!R54,"")</f>
        <v/>
      </c>
      <c r="T54" s="128" t="str">
        <f aca="false">IFERROR(sterncalib!S54/GAMSsternCa!S54,"")</f>
        <v/>
      </c>
      <c r="U54" s="128" t="str">
        <f aca="false">IFERROR(sterncalib!T54/GAMSsternCa!T54,"")</f>
        <v/>
      </c>
      <c r="V54" s="128" t="str">
        <f aca="false">IFERROR(sterncalib!U54/GAMSsternCa!U54,"")</f>
        <v/>
      </c>
      <c r="W54" s="128" t="str">
        <f aca="false">IFERROR(sterncalib!V54/GAMSsternCa!V54,"")</f>
        <v/>
      </c>
      <c r="X54" s="128" t="str">
        <f aca="false">IFERROR(sterncalib!W54/GAMSsternCa!W54,"")</f>
        <v/>
      </c>
      <c r="Y54" s="128" t="str">
        <f aca="false">IFERROR(sterncalib!X54/GAMSsternCa!X54,"")</f>
        <v/>
      </c>
      <c r="Z54" s="128" t="str">
        <f aca="false">IFERROR(sterncalib!Y54/GAMSsternCa!Y54,"")</f>
        <v/>
      </c>
      <c r="AA54" s="128" t="str">
        <f aca="false">IFERROR(sterncalib!Z54/GAMSsternCa!Z54,"")</f>
        <v/>
      </c>
      <c r="AB54" s="128" t="str">
        <f aca="false">IFERROR(sterncalib!AA54/GAMSsternCa!AA54,"")</f>
        <v/>
      </c>
      <c r="AC54" s="128" t="str">
        <f aca="false">IFERROR(sterncalib!AB54/GAMSsternCa!AB54,"")</f>
        <v/>
      </c>
      <c r="AD54" s="128" t="str">
        <f aca="false">IFERROR(sterncalib!AC54/GAMSsternCa!AC54,"")</f>
        <v/>
      </c>
      <c r="AE54" s="128" t="str">
        <f aca="false">IFERROR(sterncalib!AD54/GAMSsternCa!AD54,"")</f>
        <v/>
      </c>
      <c r="AF54" s="128" t="str">
        <f aca="false">IFERROR(sterncalib!AE54/GAMSsternCa!AE54,"")</f>
        <v/>
      </c>
      <c r="AG54" s="128" t="str">
        <f aca="false">IFERROR(sterncalib!AF54/GAMSsternCa!AF54,"")</f>
        <v/>
      </c>
      <c r="AH54" s="128" t="str">
        <f aca="false">IFERROR(sterncalib!AG54/GAMSsternCa!AG54,"")</f>
        <v/>
      </c>
      <c r="AI54" s="128" t="str">
        <f aca="false">IFERROR(sterncalib!AH54/GAMSsternCa!AH54,"")</f>
        <v/>
      </c>
      <c r="AJ54" s="128" t="str">
        <f aca="false">IFERROR(sterncalib!AI54/GAMSsternCa!AI54,"")</f>
        <v/>
      </c>
      <c r="AK54" s="128" t="str">
        <f aca="false">IFERROR(sterncalib!AJ54/GAMSsternCa!AJ54,"")</f>
        <v/>
      </c>
      <c r="AL54" s="128" t="str">
        <f aca="false">IFERROR(sterncalib!AK54/GAMSsternCa!AK54,"")</f>
        <v/>
      </c>
      <c r="AM54" s="128" t="str">
        <f aca="false">IFERROR(sterncalib!AL54/GAMSsternCa!AL54,"")</f>
        <v/>
      </c>
      <c r="AN54" s="128" t="str">
        <f aca="false">IFERROR(sterncalib!AM54/GAMSsternCa!AM54,"")</f>
        <v/>
      </c>
      <c r="AO54" s="128" t="str">
        <f aca="false">IFERROR(sterncalib!AN54/GAMSsternCa!AN54,"")</f>
        <v/>
      </c>
      <c r="AP54" s="128" t="str">
        <f aca="false">IFERROR(sterncalib!AO54/GAMSsternCa!AO54,"")</f>
        <v/>
      </c>
      <c r="AQ54" s="128" t="str">
        <f aca="false">IFERROR(sterncalib!AP54/GAMSsternCa!AP54,"")</f>
        <v/>
      </c>
      <c r="AR54" s="128" t="str">
        <f aca="false">IFERROR(sterncalib!AQ54/GAMSsternCa!AQ54,"")</f>
        <v/>
      </c>
      <c r="AS54" s="128" t="str">
        <f aca="false">IFERROR(sterncalib!AR54/GAMSsternCa!AR54,"")</f>
        <v/>
      </c>
      <c r="AT54" s="128" t="str">
        <f aca="false">IFERROR(sterncalib!AS54/GAMSsternCa!AS54,"")</f>
        <v/>
      </c>
      <c r="AU54" s="128" t="str">
        <f aca="false">IFERROR(sterncalib!AT54/GAMSsternCa!AT54,"")</f>
        <v/>
      </c>
      <c r="AV54" s="128" t="str">
        <f aca="false">IFERROR(sterncalib!AU54/GAMSsternCa!AU54,"")</f>
        <v/>
      </c>
      <c r="AW54" s="128" t="str">
        <f aca="false">IFERROR(sterncalib!AV54/GAMSsternCa!AV54,"")</f>
        <v/>
      </c>
      <c r="AX54" s="128" t="str">
        <f aca="false">IFERROR(sterncalib!AW54/GAMSsternCa!AW54,"")</f>
        <v/>
      </c>
      <c r="AY54" s="128" t="str">
        <f aca="false">IFERROR(sterncalib!AX54/GAMSsternCa!AX54,"")</f>
        <v/>
      </c>
      <c r="AZ54" s="128" t="str">
        <f aca="false">IFERROR(sterncalib!AY54/GAMSsternCa!AY54,"")</f>
        <v/>
      </c>
      <c r="BA54" s="128" t="str">
        <f aca="false">IFERROR(sterncalib!AZ54/GAMSsternCa!AZ54,"")</f>
        <v/>
      </c>
      <c r="BB54" s="128" t="str">
        <f aca="false">IFERROR(sterncalib!BA54/GAMSsternCa!BA54,"")</f>
        <v/>
      </c>
      <c r="BC54" s="128" t="str">
        <f aca="false">IFERROR(sterncalib!BB54/GAMSsternCa!BB54,"")</f>
        <v/>
      </c>
      <c r="BD54" s="128" t="str">
        <f aca="false">IFERROR(sterncalib!BC54/GAMSsternCa!BC54,"")</f>
        <v/>
      </c>
      <c r="BE54" s="128" t="str">
        <f aca="false">IFERROR(sterncalib!BD54/GAMSsternCa!BD54,"")</f>
        <v/>
      </c>
      <c r="BF54" s="128" t="str">
        <f aca="false">IFERROR(sterncalib!BE54/GAMSsternCa!BE54,"")</f>
        <v/>
      </c>
      <c r="BG54" s="128" t="str">
        <f aca="false">IFERROR(sterncalib!BF54/GAMSsternCa!BF54,"")</f>
        <v/>
      </c>
      <c r="BH54" s="128" t="str">
        <f aca="false">IFERROR(sterncalib!BG54/GAMSsternCa!BG54,"")</f>
        <v/>
      </c>
      <c r="BI54" s="128" t="str">
        <f aca="false">IFERROR(sterncalib!BH54/GAMSsternCa!BH54,"")</f>
        <v/>
      </c>
      <c r="BJ54" s="128" t="str">
        <f aca="false">IFERROR(sterncalib!BI54/GAMSsternCa!BI54,"")</f>
        <v/>
      </c>
    </row>
    <row r="55" customFormat="false" ht="12.75" hidden="false" customHeight="false" outlineLevel="0" collapsed="false">
      <c r="A55" s="0" t="str">
        <f aca="false">sterncalib!A55</f>
        <v>Global parameters</v>
      </c>
      <c r="B55" s="0" t="str">
        <f aca="false">GAMSbase!A55</f>
        <v>** Global Parameters</v>
      </c>
      <c r="C55" s="128" t="str">
        <f aca="false">IFERROR(sterncalib!B55/GAMSsternCa!B55,"")</f>
        <v/>
      </c>
      <c r="D55" s="128" t="str">
        <f aca="false">IFERROR(sterncalib!C55/GAMSsternCa!C55,"")</f>
        <v/>
      </c>
      <c r="E55" s="128" t="str">
        <f aca="false">IFERROR(sterncalib!D55/GAMSsternCa!D55,"")</f>
        <v/>
      </c>
      <c r="F55" s="128" t="str">
        <f aca="false">IFERROR(sterncalib!E55/GAMSsternCa!E55,"")</f>
        <v/>
      </c>
      <c r="G55" s="128" t="str">
        <f aca="false">IFERROR(sterncalib!F55/GAMSsternCa!F55,"")</f>
        <v/>
      </c>
      <c r="H55" s="128" t="str">
        <f aca="false">IFERROR(sterncalib!G55/GAMSsternCa!G55,"")</f>
        <v/>
      </c>
      <c r="I55" s="128" t="str">
        <f aca="false">IFERROR(sterncalib!H55/GAMSsternCa!H55,"")</f>
        <v/>
      </c>
      <c r="J55" s="128" t="str">
        <f aca="false">IFERROR(sterncalib!I55/GAMSsternCa!I55,"")</f>
        <v/>
      </c>
      <c r="K55" s="128" t="str">
        <f aca="false">IFERROR(sterncalib!J55/GAMSsternCa!J55,"")</f>
        <v/>
      </c>
      <c r="L55" s="128" t="str">
        <f aca="false">IFERROR(sterncalib!K55/GAMSsternCa!K55,"")</f>
        <v/>
      </c>
      <c r="M55" s="128" t="str">
        <f aca="false">IFERROR(sterncalib!L55/GAMSsternCa!L55,"")</f>
        <v/>
      </c>
      <c r="N55" s="128" t="str">
        <f aca="false">IFERROR(sterncalib!M55/GAMSsternCa!M55,"")</f>
        <v/>
      </c>
      <c r="O55" s="128" t="str">
        <f aca="false">IFERROR(sterncalib!N55/GAMSsternCa!N55,"")</f>
        <v/>
      </c>
      <c r="P55" s="128" t="str">
        <f aca="false">IFERROR(sterncalib!O55/GAMSsternCa!O55,"")</f>
        <v/>
      </c>
      <c r="Q55" s="128" t="str">
        <f aca="false">IFERROR(sterncalib!P55/GAMSsternCa!P55,"")</f>
        <v/>
      </c>
      <c r="R55" s="128" t="str">
        <f aca="false">IFERROR(sterncalib!Q55/GAMSsternCa!Q55,"")</f>
        <v/>
      </c>
      <c r="S55" s="128" t="str">
        <f aca="false">IFERROR(sterncalib!R55/GAMSsternCa!R55,"")</f>
        <v/>
      </c>
      <c r="T55" s="128" t="str">
        <f aca="false">IFERROR(sterncalib!S55/GAMSsternCa!S55,"")</f>
        <v/>
      </c>
      <c r="U55" s="128" t="str">
        <f aca="false">IFERROR(sterncalib!T55/GAMSsternCa!T55,"")</f>
        <v/>
      </c>
      <c r="V55" s="128" t="str">
        <f aca="false">IFERROR(sterncalib!U55/GAMSsternCa!U55,"")</f>
        <v/>
      </c>
      <c r="W55" s="128" t="str">
        <f aca="false">IFERROR(sterncalib!V55/GAMSsternCa!V55,"")</f>
        <v/>
      </c>
      <c r="X55" s="128" t="str">
        <f aca="false">IFERROR(sterncalib!W55/GAMSsternCa!W55,"")</f>
        <v/>
      </c>
      <c r="Y55" s="128" t="str">
        <f aca="false">IFERROR(sterncalib!X55/GAMSsternCa!X55,"")</f>
        <v/>
      </c>
      <c r="Z55" s="128" t="str">
        <f aca="false">IFERROR(sterncalib!Y55/GAMSsternCa!Y55,"")</f>
        <v/>
      </c>
      <c r="AA55" s="128" t="str">
        <f aca="false">IFERROR(sterncalib!Z55/GAMSsternCa!Z55,"")</f>
        <v/>
      </c>
      <c r="AB55" s="128" t="str">
        <f aca="false">IFERROR(sterncalib!AA55/GAMSsternCa!AA55,"")</f>
        <v/>
      </c>
      <c r="AC55" s="128" t="str">
        <f aca="false">IFERROR(sterncalib!AB55/GAMSsternCa!AB55,"")</f>
        <v/>
      </c>
      <c r="AD55" s="128" t="str">
        <f aca="false">IFERROR(sterncalib!AC55/GAMSsternCa!AC55,"")</f>
        <v/>
      </c>
      <c r="AE55" s="128" t="str">
        <f aca="false">IFERROR(sterncalib!AD55/GAMSsternCa!AD55,"")</f>
        <v/>
      </c>
      <c r="AF55" s="128" t="str">
        <f aca="false">IFERROR(sterncalib!AE55/GAMSsternCa!AE55,"")</f>
        <v/>
      </c>
      <c r="AG55" s="128" t="str">
        <f aca="false">IFERROR(sterncalib!AF55/GAMSsternCa!AF55,"")</f>
        <v/>
      </c>
      <c r="AH55" s="128" t="str">
        <f aca="false">IFERROR(sterncalib!AG55/GAMSsternCa!AG55,"")</f>
        <v/>
      </c>
      <c r="AI55" s="128" t="str">
        <f aca="false">IFERROR(sterncalib!AH55/GAMSsternCa!AH55,"")</f>
        <v/>
      </c>
      <c r="AJ55" s="128" t="str">
        <f aca="false">IFERROR(sterncalib!AI55/GAMSsternCa!AI55,"")</f>
        <v/>
      </c>
      <c r="AK55" s="128" t="str">
        <f aca="false">IFERROR(sterncalib!AJ55/GAMSsternCa!AJ55,"")</f>
        <v/>
      </c>
      <c r="AL55" s="128" t="str">
        <f aca="false">IFERROR(sterncalib!AK55/GAMSsternCa!AK55,"")</f>
        <v/>
      </c>
      <c r="AM55" s="128" t="str">
        <f aca="false">IFERROR(sterncalib!AL55/GAMSsternCa!AL55,"")</f>
        <v/>
      </c>
      <c r="AN55" s="128" t="str">
        <f aca="false">IFERROR(sterncalib!AM55/GAMSsternCa!AM55,"")</f>
        <v/>
      </c>
      <c r="AO55" s="128" t="str">
        <f aca="false">IFERROR(sterncalib!AN55/GAMSsternCa!AN55,"")</f>
        <v/>
      </c>
      <c r="AP55" s="128" t="str">
        <f aca="false">IFERROR(sterncalib!AO55/GAMSsternCa!AO55,"")</f>
        <v/>
      </c>
      <c r="AQ55" s="128" t="str">
        <f aca="false">IFERROR(sterncalib!AP55/GAMSsternCa!AP55,"")</f>
        <v/>
      </c>
      <c r="AR55" s="128" t="str">
        <f aca="false">IFERROR(sterncalib!AQ55/GAMSsternCa!AQ55,"")</f>
        <v/>
      </c>
      <c r="AS55" s="128" t="str">
        <f aca="false">IFERROR(sterncalib!AR55/GAMSsternCa!AR55,"")</f>
        <v/>
      </c>
      <c r="AT55" s="128" t="str">
        <f aca="false">IFERROR(sterncalib!AS55/GAMSsternCa!AS55,"")</f>
        <v/>
      </c>
      <c r="AU55" s="128" t="str">
        <f aca="false">IFERROR(sterncalib!AT55/GAMSsternCa!AT55,"")</f>
        <v/>
      </c>
      <c r="AV55" s="128" t="str">
        <f aca="false">IFERROR(sterncalib!AU55/GAMSsternCa!AU55,"")</f>
        <v/>
      </c>
      <c r="AW55" s="128" t="str">
        <f aca="false">IFERROR(sterncalib!AV55/GAMSsternCa!AV55,"")</f>
        <v/>
      </c>
      <c r="AX55" s="128" t="str">
        <f aca="false">IFERROR(sterncalib!AW55/GAMSsternCa!AW55,"")</f>
        <v/>
      </c>
      <c r="AY55" s="128" t="str">
        <f aca="false">IFERROR(sterncalib!AX55/GAMSsternCa!AX55,"")</f>
        <v/>
      </c>
      <c r="AZ55" s="128" t="str">
        <f aca="false">IFERROR(sterncalib!AY55/GAMSsternCa!AY55,"")</f>
        <v/>
      </c>
      <c r="BA55" s="128" t="str">
        <f aca="false">IFERROR(sterncalib!AZ55/GAMSsternCa!AZ55,"")</f>
        <v/>
      </c>
      <c r="BB55" s="128" t="str">
        <f aca="false">IFERROR(sterncalib!BA55/GAMSsternCa!BA55,"")</f>
        <v/>
      </c>
      <c r="BC55" s="128" t="str">
        <f aca="false">IFERROR(sterncalib!BB55/GAMSsternCa!BB55,"")</f>
        <v/>
      </c>
      <c r="BD55" s="128" t="str">
        <f aca="false">IFERROR(sterncalib!BC55/GAMSsternCa!BC55,"")</f>
        <v/>
      </c>
      <c r="BE55" s="128" t="str">
        <f aca="false">IFERROR(sterncalib!BD55/GAMSsternCa!BD55,"")</f>
        <v/>
      </c>
      <c r="BF55" s="128" t="str">
        <f aca="false">IFERROR(sterncalib!BE55/GAMSsternCa!BE55,"")</f>
        <v/>
      </c>
      <c r="BG55" s="128" t="str">
        <f aca="false">IFERROR(sterncalib!BF55/GAMSsternCa!BF55,"")</f>
        <v/>
      </c>
      <c r="BH55" s="128" t="str">
        <f aca="false">IFERROR(sterncalib!BG55/GAMSsternCa!BG55,"")</f>
        <v/>
      </c>
      <c r="BI55" s="128" t="str">
        <f aca="false">IFERROR(sterncalib!BH55/GAMSsternCa!BH55,"")</f>
        <v/>
      </c>
      <c r="BJ55" s="128" t="str">
        <f aca="false">IFERROR(sterncalib!BI55/GAMSsternCa!BI55,"")</f>
        <v/>
      </c>
    </row>
    <row r="56" customFormat="false" ht="12.75" hidden="false" customHeight="false" outlineLevel="0" collapsed="false">
      <c r="A56" s="0" t="str">
        <f aca="false">sterncalib!A56</f>
        <v>CARBON LIMITS</v>
      </c>
      <c r="B56" s="0" t="str">
        <f aca="false">GAMSbase!A56</f>
        <v>* CARBON LIMITS</v>
      </c>
      <c r="C56" s="128" t="str">
        <f aca="false">IFERROR(sterncalib!B56/GAMSsternCa!B56,"")</f>
        <v/>
      </c>
      <c r="D56" s="128" t="str">
        <f aca="false">IFERROR(sterncalib!C56/GAMSsternCa!C56,"")</f>
        <v/>
      </c>
      <c r="E56" s="128" t="str">
        <f aca="false">IFERROR(sterncalib!D56/GAMSsternCa!D56,"")</f>
        <v/>
      </c>
      <c r="F56" s="128" t="str">
        <f aca="false">IFERROR(sterncalib!E56/GAMSsternCa!E56,"")</f>
        <v/>
      </c>
      <c r="G56" s="128" t="str">
        <f aca="false">IFERROR(sterncalib!F56/GAMSsternCa!F56,"")</f>
        <v/>
      </c>
      <c r="H56" s="128" t="str">
        <f aca="false">IFERROR(sterncalib!G56/GAMSsternCa!G56,"")</f>
        <v/>
      </c>
      <c r="I56" s="128" t="str">
        <f aca="false">IFERROR(sterncalib!H56/GAMSsternCa!H56,"")</f>
        <v/>
      </c>
      <c r="J56" s="128" t="str">
        <f aca="false">IFERROR(sterncalib!I56/GAMSsternCa!I56,"")</f>
        <v/>
      </c>
      <c r="K56" s="128" t="str">
        <f aca="false">IFERROR(sterncalib!J56/GAMSsternCa!J56,"")</f>
        <v/>
      </c>
      <c r="L56" s="128" t="str">
        <f aca="false">IFERROR(sterncalib!K56/GAMSsternCa!K56,"")</f>
        <v/>
      </c>
      <c r="M56" s="128" t="str">
        <f aca="false">IFERROR(sterncalib!L56/GAMSsternCa!L56,"")</f>
        <v/>
      </c>
      <c r="N56" s="128" t="str">
        <f aca="false">IFERROR(sterncalib!M56/GAMSsternCa!M56,"")</f>
        <v/>
      </c>
      <c r="O56" s="128" t="str">
        <f aca="false">IFERROR(sterncalib!N56/GAMSsternCa!N56,"")</f>
        <v/>
      </c>
      <c r="P56" s="128" t="str">
        <f aca="false">IFERROR(sterncalib!O56/GAMSsternCa!O56,"")</f>
        <v/>
      </c>
      <c r="Q56" s="128" t="str">
        <f aca="false">IFERROR(sterncalib!P56/GAMSsternCa!P56,"")</f>
        <v/>
      </c>
      <c r="R56" s="128" t="str">
        <f aca="false">IFERROR(sterncalib!Q56/GAMSsternCa!Q56,"")</f>
        <v/>
      </c>
      <c r="S56" s="128" t="str">
        <f aca="false">IFERROR(sterncalib!R56/GAMSsternCa!R56,"")</f>
        <v/>
      </c>
      <c r="T56" s="128" t="str">
        <f aca="false">IFERROR(sterncalib!S56/GAMSsternCa!S56,"")</f>
        <v/>
      </c>
      <c r="U56" s="128" t="str">
        <f aca="false">IFERROR(sterncalib!T56/GAMSsternCa!T56,"")</f>
        <v/>
      </c>
      <c r="V56" s="128" t="str">
        <f aca="false">IFERROR(sterncalib!U56/GAMSsternCa!U56,"")</f>
        <v/>
      </c>
      <c r="W56" s="128" t="str">
        <f aca="false">IFERROR(sterncalib!V56/GAMSsternCa!V56,"")</f>
        <v/>
      </c>
      <c r="X56" s="128" t="str">
        <f aca="false">IFERROR(sterncalib!W56/GAMSsternCa!W56,"")</f>
        <v/>
      </c>
      <c r="Y56" s="128" t="str">
        <f aca="false">IFERROR(sterncalib!X56/GAMSsternCa!X56,"")</f>
        <v/>
      </c>
      <c r="Z56" s="128" t="str">
        <f aca="false">IFERROR(sterncalib!Y56/GAMSsternCa!Y56,"")</f>
        <v/>
      </c>
      <c r="AA56" s="128" t="str">
        <f aca="false">IFERROR(sterncalib!Z56/GAMSsternCa!Z56,"")</f>
        <v/>
      </c>
      <c r="AB56" s="128" t="str">
        <f aca="false">IFERROR(sterncalib!AA56/GAMSsternCa!AA56,"")</f>
        <v/>
      </c>
      <c r="AC56" s="128" t="str">
        <f aca="false">IFERROR(sterncalib!AB56/GAMSsternCa!AB56,"")</f>
        <v/>
      </c>
      <c r="AD56" s="128" t="str">
        <f aca="false">IFERROR(sterncalib!AC56/GAMSsternCa!AC56,"")</f>
        <v/>
      </c>
      <c r="AE56" s="128" t="str">
        <f aca="false">IFERROR(sterncalib!AD56/GAMSsternCa!AD56,"")</f>
        <v/>
      </c>
      <c r="AF56" s="128" t="str">
        <f aca="false">IFERROR(sterncalib!AE56/GAMSsternCa!AE56,"")</f>
        <v/>
      </c>
      <c r="AG56" s="128" t="str">
        <f aca="false">IFERROR(sterncalib!AF56/GAMSsternCa!AF56,"")</f>
        <v/>
      </c>
      <c r="AH56" s="128" t="str">
        <f aca="false">IFERROR(sterncalib!AG56/GAMSsternCa!AG56,"")</f>
        <v/>
      </c>
      <c r="AI56" s="128" t="str">
        <f aca="false">IFERROR(sterncalib!AH56/GAMSsternCa!AH56,"")</f>
        <v/>
      </c>
      <c r="AJ56" s="128" t="str">
        <f aca="false">IFERROR(sterncalib!AI56/GAMSsternCa!AI56,"")</f>
        <v/>
      </c>
      <c r="AK56" s="128" t="str">
        <f aca="false">IFERROR(sterncalib!AJ56/GAMSsternCa!AJ56,"")</f>
        <v/>
      </c>
      <c r="AL56" s="128" t="str">
        <f aca="false">IFERROR(sterncalib!AK56/GAMSsternCa!AK56,"")</f>
        <v/>
      </c>
      <c r="AM56" s="128" t="str">
        <f aca="false">IFERROR(sterncalib!AL56/GAMSsternCa!AL56,"")</f>
        <v/>
      </c>
      <c r="AN56" s="128" t="str">
        <f aca="false">IFERROR(sterncalib!AM56/GAMSsternCa!AM56,"")</f>
        <v/>
      </c>
      <c r="AO56" s="128" t="str">
        <f aca="false">IFERROR(sterncalib!AN56/GAMSsternCa!AN56,"")</f>
        <v/>
      </c>
      <c r="AP56" s="128" t="str">
        <f aca="false">IFERROR(sterncalib!AO56/GAMSsternCa!AO56,"")</f>
        <v/>
      </c>
      <c r="AQ56" s="128" t="str">
        <f aca="false">IFERROR(sterncalib!AP56/GAMSsternCa!AP56,"")</f>
        <v/>
      </c>
      <c r="AR56" s="128" t="str">
        <f aca="false">IFERROR(sterncalib!AQ56/GAMSsternCa!AQ56,"")</f>
        <v/>
      </c>
      <c r="AS56" s="128" t="str">
        <f aca="false">IFERROR(sterncalib!AR56/GAMSsternCa!AR56,"")</f>
        <v/>
      </c>
      <c r="AT56" s="128" t="str">
        <f aca="false">IFERROR(sterncalib!AS56/GAMSsternCa!AS56,"")</f>
        <v/>
      </c>
      <c r="AU56" s="128" t="str">
        <f aca="false">IFERROR(sterncalib!AT56/GAMSsternCa!AT56,"")</f>
        <v/>
      </c>
      <c r="AV56" s="128" t="str">
        <f aca="false">IFERROR(sterncalib!AU56/GAMSsternCa!AU56,"")</f>
        <v/>
      </c>
      <c r="AW56" s="128" t="str">
        <f aca="false">IFERROR(sterncalib!AV56/GAMSsternCa!AV56,"")</f>
        <v/>
      </c>
      <c r="AX56" s="128" t="str">
        <f aca="false">IFERROR(sterncalib!AW56/GAMSsternCa!AW56,"")</f>
        <v/>
      </c>
      <c r="AY56" s="128" t="str">
        <f aca="false">IFERROR(sterncalib!AX56/GAMSsternCa!AX56,"")</f>
        <v/>
      </c>
      <c r="AZ56" s="128" t="str">
        <f aca="false">IFERROR(sterncalib!AY56/GAMSsternCa!AY56,"")</f>
        <v/>
      </c>
      <c r="BA56" s="128" t="str">
        <f aca="false">IFERROR(sterncalib!AZ56/GAMSsternCa!AZ56,"")</f>
        <v/>
      </c>
      <c r="BB56" s="128" t="str">
        <f aca="false">IFERROR(sterncalib!BA56/GAMSsternCa!BA56,"")</f>
        <v/>
      </c>
      <c r="BC56" s="128" t="str">
        <f aca="false">IFERROR(sterncalib!BB56/GAMSsternCa!BB56,"")</f>
        <v/>
      </c>
      <c r="BD56" s="128" t="str">
        <f aca="false">IFERROR(sterncalib!BC56/GAMSsternCa!BC56,"")</f>
        <v/>
      </c>
      <c r="BE56" s="128" t="str">
        <f aca="false">IFERROR(sterncalib!BD56/GAMSsternCa!BD56,"")</f>
        <v/>
      </c>
      <c r="BF56" s="128" t="str">
        <f aca="false">IFERROR(sterncalib!BE56/GAMSsternCa!BE56,"")</f>
        <v/>
      </c>
      <c r="BG56" s="128" t="str">
        <f aca="false">IFERROR(sterncalib!BF56/GAMSsternCa!BF56,"")</f>
        <v/>
      </c>
      <c r="BH56" s="128" t="str">
        <f aca="false">IFERROR(sterncalib!BG56/GAMSsternCa!BG56,"")</f>
        <v/>
      </c>
      <c r="BI56" s="128" t="str">
        <f aca="false">IFERROR(sterncalib!BH56/GAMSsternCa!BH56,"")</f>
        <v/>
      </c>
      <c r="BJ56" s="128" t="str">
        <f aca="false">IFERROR(sterncalib!BI56/GAMSsternCa!BI56,"")</f>
        <v/>
      </c>
    </row>
    <row r="57" customFormat="false" ht="12.75" hidden="false" customHeight="false" outlineLevel="0" collapsed="false">
      <c r="A57" s="0" t="str">
        <f aca="false">sterncalib!A57</f>
        <v>Maximum carbon resources (GtC)</v>
      </c>
      <c r="B57" s="0" t="str">
        <f aca="false">GAMSbase!A57</f>
        <v>Maximum Carbon Resources (GtC)</v>
      </c>
      <c r="C57" s="128" t="n">
        <f aca="false">IFERROR(sterncalib!B57/GAMSsternCa!B57,"")</f>
        <v>1</v>
      </c>
      <c r="D57" s="128" t="str">
        <f aca="false">IFERROR(sterncalib!C57/GAMSsternCa!C57,"")</f>
        <v/>
      </c>
      <c r="E57" s="128" t="str">
        <f aca="false">IFERROR(sterncalib!D57/GAMSsternCa!D57,"")</f>
        <v/>
      </c>
      <c r="F57" s="128" t="str">
        <f aca="false">IFERROR(sterncalib!E57/GAMSsternCa!E57,"")</f>
        <v/>
      </c>
      <c r="G57" s="128" t="str">
        <f aca="false">IFERROR(sterncalib!F57/GAMSsternCa!F57,"")</f>
        <v/>
      </c>
      <c r="H57" s="128" t="str">
        <f aca="false">IFERROR(sterncalib!G57/GAMSsternCa!G57,"")</f>
        <v/>
      </c>
      <c r="I57" s="128" t="str">
        <f aca="false">IFERROR(sterncalib!H57/GAMSsternCa!H57,"")</f>
        <v/>
      </c>
      <c r="J57" s="128" t="str">
        <f aca="false">IFERROR(sterncalib!I57/GAMSsternCa!I57,"")</f>
        <v/>
      </c>
      <c r="K57" s="128" t="str">
        <f aca="false">IFERROR(sterncalib!J57/GAMSsternCa!J57,"")</f>
        <v/>
      </c>
      <c r="L57" s="128" t="str">
        <f aca="false">IFERROR(sterncalib!K57/GAMSsternCa!K57,"")</f>
        <v/>
      </c>
      <c r="M57" s="128" t="str">
        <f aca="false">IFERROR(sterncalib!L57/GAMSsternCa!L57,"")</f>
        <v/>
      </c>
      <c r="N57" s="128" t="str">
        <f aca="false">IFERROR(sterncalib!M57/GAMSsternCa!M57,"")</f>
        <v/>
      </c>
      <c r="O57" s="128" t="str">
        <f aca="false">IFERROR(sterncalib!N57/GAMSsternCa!N57,"")</f>
        <v/>
      </c>
      <c r="P57" s="128" t="str">
        <f aca="false">IFERROR(sterncalib!O57/GAMSsternCa!O57,"")</f>
        <v/>
      </c>
      <c r="Q57" s="128" t="str">
        <f aca="false">IFERROR(sterncalib!P57/GAMSsternCa!P57,"")</f>
        <v/>
      </c>
      <c r="R57" s="128" t="str">
        <f aca="false">IFERROR(sterncalib!Q57/GAMSsternCa!Q57,"")</f>
        <v/>
      </c>
      <c r="S57" s="128" t="str">
        <f aca="false">IFERROR(sterncalib!R57/GAMSsternCa!R57,"")</f>
        <v/>
      </c>
      <c r="T57" s="128" t="str">
        <f aca="false">IFERROR(sterncalib!S57/GAMSsternCa!S57,"")</f>
        <v/>
      </c>
      <c r="U57" s="128" t="str">
        <f aca="false">IFERROR(sterncalib!T57/GAMSsternCa!T57,"")</f>
        <v/>
      </c>
      <c r="V57" s="128" t="str">
        <f aca="false">IFERROR(sterncalib!U57/GAMSsternCa!U57,"")</f>
        <v/>
      </c>
      <c r="W57" s="128" t="str">
        <f aca="false">IFERROR(sterncalib!V57/GAMSsternCa!V57,"")</f>
        <v/>
      </c>
      <c r="X57" s="128" t="str">
        <f aca="false">IFERROR(sterncalib!W57/GAMSsternCa!W57,"")</f>
        <v/>
      </c>
      <c r="Y57" s="128" t="str">
        <f aca="false">IFERROR(sterncalib!X57/GAMSsternCa!X57,"")</f>
        <v/>
      </c>
      <c r="Z57" s="128" t="str">
        <f aca="false">IFERROR(sterncalib!Y57/GAMSsternCa!Y57,"")</f>
        <v/>
      </c>
      <c r="AA57" s="128" t="str">
        <f aca="false">IFERROR(sterncalib!Z57/GAMSsternCa!Z57,"")</f>
        <v/>
      </c>
      <c r="AB57" s="128" t="str">
        <f aca="false">IFERROR(sterncalib!AA57/GAMSsternCa!AA57,"")</f>
        <v/>
      </c>
      <c r="AC57" s="128" t="str">
        <f aca="false">IFERROR(sterncalib!AB57/GAMSsternCa!AB57,"")</f>
        <v/>
      </c>
      <c r="AD57" s="128" t="str">
        <f aca="false">IFERROR(sterncalib!AC57/GAMSsternCa!AC57,"")</f>
        <v/>
      </c>
      <c r="AE57" s="128" t="str">
        <f aca="false">IFERROR(sterncalib!AD57/GAMSsternCa!AD57,"")</f>
        <v/>
      </c>
      <c r="AF57" s="128" t="str">
        <f aca="false">IFERROR(sterncalib!AE57/GAMSsternCa!AE57,"")</f>
        <v/>
      </c>
      <c r="AG57" s="128" t="str">
        <f aca="false">IFERROR(sterncalib!AF57/GAMSsternCa!AF57,"")</f>
        <v/>
      </c>
      <c r="AH57" s="128" t="str">
        <f aca="false">IFERROR(sterncalib!AG57/GAMSsternCa!AG57,"")</f>
        <v/>
      </c>
      <c r="AI57" s="128" t="str">
        <f aca="false">IFERROR(sterncalib!AH57/GAMSsternCa!AH57,"")</f>
        <v/>
      </c>
      <c r="AJ57" s="128" t="str">
        <f aca="false">IFERROR(sterncalib!AI57/GAMSsternCa!AI57,"")</f>
        <v/>
      </c>
      <c r="AK57" s="128" t="str">
        <f aca="false">IFERROR(sterncalib!AJ57/GAMSsternCa!AJ57,"")</f>
        <v/>
      </c>
      <c r="AL57" s="128" t="str">
        <f aca="false">IFERROR(sterncalib!AK57/GAMSsternCa!AK57,"")</f>
        <v/>
      </c>
      <c r="AM57" s="128" t="str">
        <f aca="false">IFERROR(sterncalib!AL57/GAMSsternCa!AL57,"")</f>
        <v/>
      </c>
      <c r="AN57" s="128" t="str">
        <f aca="false">IFERROR(sterncalib!AM57/GAMSsternCa!AM57,"")</f>
        <v/>
      </c>
      <c r="AO57" s="128" t="str">
        <f aca="false">IFERROR(sterncalib!AN57/GAMSsternCa!AN57,"")</f>
        <v/>
      </c>
      <c r="AP57" s="128" t="str">
        <f aca="false">IFERROR(sterncalib!AO57/GAMSsternCa!AO57,"")</f>
        <v/>
      </c>
      <c r="AQ57" s="128" t="str">
        <f aca="false">IFERROR(sterncalib!AP57/GAMSsternCa!AP57,"")</f>
        <v/>
      </c>
      <c r="AR57" s="128" t="str">
        <f aca="false">IFERROR(sterncalib!AQ57/GAMSsternCa!AQ57,"")</f>
        <v/>
      </c>
      <c r="AS57" s="128" t="str">
        <f aca="false">IFERROR(sterncalib!AR57/GAMSsternCa!AR57,"")</f>
        <v/>
      </c>
      <c r="AT57" s="128" t="str">
        <f aca="false">IFERROR(sterncalib!AS57/GAMSsternCa!AS57,"")</f>
        <v/>
      </c>
      <c r="AU57" s="128" t="str">
        <f aca="false">IFERROR(sterncalib!AT57/GAMSsternCa!AT57,"")</f>
        <v/>
      </c>
      <c r="AV57" s="128" t="str">
        <f aca="false">IFERROR(sterncalib!AU57/GAMSsternCa!AU57,"")</f>
        <v/>
      </c>
      <c r="AW57" s="128" t="str">
        <f aca="false">IFERROR(sterncalib!AV57/GAMSsternCa!AV57,"")</f>
        <v/>
      </c>
      <c r="AX57" s="128" t="str">
        <f aca="false">IFERROR(sterncalib!AW57/GAMSsternCa!AW57,"")</f>
        <v/>
      </c>
      <c r="AY57" s="128" t="str">
        <f aca="false">IFERROR(sterncalib!AX57/GAMSsternCa!AX57,"")</f>
        <v/>
      </c>
      <c r="AZ57" s="128" t="str">
        <f aca="false">IFERROR(sterncalib!AY57/GAMSsternCa!AY57,"")</f>
        <v/>
      </c>
      <c r="BA57" s="128" t="str">
        <f aca="false">IFERROR(sterncalib!AZ57/GAMSsternCa!AZ57,"")</f>
        <v/>
      </c>
      <c r="BB57" s="128" t="str">
        <f aca="false">IFERROR(sterncalib!BA57/GAMSsternCa!BA57,"")</f>
        <v/>
      </c>
      <c r="BC57" s="128" t="str">
        <f aca="false">IFERROR(sterncalib!BB57/GAMSsternCa!BB57,"")</f>
        <v/>
      </c>
      <c r="BD57" s="128" t="str">
        <f aca="false">IFERROR(sterncalib!BC57/GAMSsternCa!BC57,"")</f>
        <v/>
      </c>
      <c r="BE57" s="128" t="str">
        <f aca="false">IFERROR(sterncalib!BD57/GAMSsternCa!BD57,"")</f>
        <v/>
      </c>
      <c r="BF57" s="128" t="str">
        <f aca="false">IFERROR(sterncalib!BE57/GAMSsternCa!BE57,"")</f>
        <v/>
      </c>
      <c r="BG57" s="128" t="str">
        <f aca="false">IFERROR(sterncalib!BF57/GAMSsternCa!BF57,"")</f>
        <v/>
      </c>
      <c r="BH57" s="128" t="str">
        <f aca="false">IFERROR(sterncalib!BG57/GAMSsternCa!BG57,"")</f>
        <v/>
      </c>
      <c r="BI57" s="128" t="str">
        <f aca="false">IFERROR(sterncalib!BH57/GAMSsternCa!BH57,"")</f>
        <v/>
      </c>
      <c r="BJ57" s="128" t="str">
        <f aca="false">IFERROR(sterncalib!BI57/GAMSsternCa!BI57,"")</f>
        <v/>
      </c>
    </row>
    <row r="58" customFormat="false" ht="12.75" hidden="false" customHeight="false" outlineLevel="0" collapsed="false">
      <c r="A58" s="0" t="str">
        <f aca="false">sterncalib!A58</f>
        <v>CARBON CYCLE INITIAL CONDITIONS</v>
      </c>
      <c r="B58" s="0" t="str">
        <f aca="false">GAMSbase!A58</f>
        <v>* CARBON CYCLE INITIAL CONDITIONS</v>
      </c>
      <c r="C58" s="128" t="str">
        <f aca="false">IFERROR(sterncalib!B58/GAMSsternCa!B58,"")</f>
        <v/>
      </c>
      <c r="D58" s="128" t="str">
        <f aca="false">IFERROR(sterncalib!C58/GAMSsternCa!C58,"")</f>
        <v/>
      </c>
      <c r="E58" s="128" t="str">
        <f aca="false">IFERROR(sterncalib!D58/GAMSsternCa!D58,"")</f>
        <v/>
      </c>
      <c r="F58" s="128" t="str">
        <f aca="false">IFERROR(sterncalib!E58/GAMSsternCa!E58,"")</f>
        <v/>
      </c>
      <c r="G58" s="128" t="str">
        <f aca="false">IFERROR(sterncalib!F58/GAMSsternCa!F58,"")</f>
        <v/>
      </c>
      <c r="H58" s="128" t="str">
        <f aca="false">IFERROR(sterncalib!G58/GAMSsternCa!G58,"")</f>
        <v/>
      </c>
      <c r="I58" s="128" t="str">
        <f aca="false">IFERROR(sterncalib!H58/GAMSsternCa!H58,"")</f>
        <v/>
      </c>
      <c r="J58" s="128" t="str">
        <f aca="false">IFERROR(sterncalib!I58/GAMSsternCa!I58,"")</f>
        <v/>
      </c>
      <c r="K58" s="128" t="str">
        <f aca="false">IFERROR(sterncalib!J58/GAMSsternCa!J58,"")</f>
        <v/>
      </c>
      <c r="L58" s="128" t="str">
        <f aca="false">IFERROR(sterncalib!K58/GAMSsternCa!K58,"")</f>
        <v/>
      </c>
      <c r="M58" s="128" t="str">
        <f aca="false">IFERROR(sterncalib!L58/GAMSsternCa!L58,"")</f>
        <v/>
      </c>
      <c r="N58" s="128" t="str">
        <f aca="false">IFERROR(sterncalib!M58/GAMSsternCa!M58,"")</f>
        <v/>
      </c>
      <c r="O58" s="128" t="str">
        <f aca="false">IFERROR(sterncalib!N58/GAMSsternCa!N58,"")</f>
        <v/>
      </c>
      <c r="P58" s="128" t="str">
        <f aca="false">IFERROR(sterncalib!O58/GAMSsternCa!O58,"")</f>
        <v/>
      </c>
      <c r="Q58" s="128" t="str">
        <f aca="false">IFERROR(sterncalib!P58/GAMSsternCa!P58,"")</f>
        <v/>
      </c>
      <c r="R58" s="128" t="str">
        <f aca="false">IFERROR(sterncalib!Q58/GAMSsternCa!Q58,"")</f>
        <v/>
      </c>
      <c r="S58" s="128" t="str">
        <f aca="false">IFERROR(sterncalib!R58/GAMSsternCa!R58,"")</f>
        <v/>
      </c>
      <c r="T58" s="128" t="str">
        <f aca="false">IFERROR(sterncalib!S58/GAMSsternCa!S58,"")</f>
        <v/>
      </c>
      <c r="U58" s="128" t="str">
        <f aca="false">IFERROR(sterncalib!T58/GAMSsternCa!T58,"")</f>
        <v/>
      </c>
      <c r="V58" s="128" t="str">
        <f aca="false">IFERROR(sterncalib!U58/GAMSsternCa!U58,"")</f>
        <v/>
      </c>
      <c r="W58" s="128" t="str">
        <f aca="false">IFERROR(sterncalib!V58/GAMSsternCa!V58,"")</f>
        <v/>
      </c>
      <c r="X58" s="128" t="str">
        <f aca="false">IFERROR(sterncalib!W58/GAMSsternCa!W58,"")</f>
        <v/>
      </c>
      <c r="Y58" s="128" t="str">
        <f aca="false">IFERROR(sterncalib!X58/GAMSsternCa!X58,"")</f>
        <v/>
      </c>
      <c r="Z58" s="128" t="str">
        <f aca="false">IFERROR(sterncalib!Y58/GAMSsternCa!Y58,"")</f>
        <v/>
      </c>
      <c r="AA58" s="128" t="str">
        <f aca="false">IFERROR(sterncalib!Z58/GAMSsternCa!Z58,"")</f>
        <v/>
      </c>
      <c r="AB58" s="128" t="str">
        <f aca="false">IFERROR(sterncalib!AA58/GAMSsternCa!AA58,"")</f>
        <v/>
      </c>
      <c r="AC58" s="128" t="str">
        <f aca="false">IFERROR(sterncalib!AB58/GAMSsternCa!AB58,"")</f>
        <v/>
      </c>
      <c r="AD58" s="128" t="str">
        <f aca="false">IFERROR(sterncalib!AC58/GAMSsternCa!AC58,"")</f>
        <v/>
      </c>
      <c r="AE58" s="128" t="str">
        <f aca="false">IFERROR(sterncalib!AD58/GAMSsternCa!AD58,"")</f>
        <v/>
      </c>
      <c r="AF58" s="128" t="str">
        <f aca="false">IFERROR(sterncalib!AE58/GAMSsternCa!AE58,"")</f>
        <v/>
      </c>
      <c r="AG58" s="128" t="str">
        <f aca="false">IFERROR(sterncalib!AF58/GAMSsternCa!AF58,"")</f>
        <v/>
      </c>
      <c r="AH58" s="128" t="str">
        <f aca="false">IFERROR(sterncalib!AG58/GAMSsternCa!AG58,"")</f>
        <v/>
      </c>
      <c r="AI58" s="128" t="str">
        <f aca="false">IFERROR(sterncalib!AH58/GAMSsternCa!AH58,"")</f>
        <v/>
      </c>
      <c r="AJ58" s="128" t="str">
        <f aca="false">IFERROR(sterncalib!AI58/GAMSsternCa!AI58,"")</f>
        <v/>
      </c>
      <c r="AK58" s="128" t="str">
        <f aca="false">IFERROR(sterncalib!AJ58/GAMSsternCa!AJ58,"")</f>
        <v/>
      </c>
      <c r="AL58" s="128" t="str">
        <f aca="false">IFERROR(sterncalib!AK58/GAMSsternCa!AK58,"")</f>
        <v/>
      </c>
      <c r="AM58" s="128" t="str">
        <f aca="false">IFERROR(sterncalib!AL58/GAMSsternCa!AL58,"")</f>
        <v/>
      </c>
      <c r="AN58" s="128" t="str">
        <f aca="false">IFERROR(sterncalib!AM58/GAMSsternCa!AM58,"")</f>
        <v/>
      </c>
      <c r="AO58" s="128" t="str">
        <f aca="false">IFERROR(sterncalib!AN58/GAMSsternCa!AN58,"")</f>
        <v/>
      </c>
      <c r="AP58" s="128" t="str">
        <f aca="false">IFERROR(sterncalib!AO58/GAMSsternCa!AO58,"")</f>
        <v/>
      </c>
      <c r="AQ58" s="128" t="str">
        <f aca="false">IFERROR(sterncalib!AP58/GAMSsternCa!AP58,"")</f>
        <v/>
      </c>
      <c r="AR58" s="128" t="str">
        <f aca="false">IFERROR(sterncalib!AQ58/GAMSsternCa!AQ58,"")</f>
        <v/>
      </c>
      <c r="AS58" s="128" t="str">
        <f aca="false">IFERROR(sterncalib!AR58/GAMSsternCa!AR58,"")</f>
        <v/>
      </c>
      <c r="AT58" s="128" t="str">
        <f aca="false">IFERROR(sterncalib!AS58/GAMSsternCa!AS58,"")</f>
        <v/>
      </c>
      <c r="AU58" s="128" t="str">
        <f aca="false">IFERROR(sterncalib!AT58/GAMSsternCa!AT58,"")</f>
        <v/>
      </c>
      <c r="AV58" s="128" t="str">
        <f aca="false">IFERROR(sterncalib!AU58/GAMSsternCa!AU58,"")</f>
        <v/>
      </c>
      <c r="AW58" s="128" t="str">
        <f aca="false">IFERROR(sterncalib!AV58/GAMSsternCa!AV58,"")</f>
        <v/>
      </c>
      <c r="AX58" s="128" t="str">
        <f aca="false">IFERROR(sterncalib!AW58/GAMSsternCa!AW58,"")</f>
        <v/>
      </c>
      <c r="AY58" s="128" t="str">
        <f aca="false">IFERROR(sterncalib!AX58/GAMSsternCa!AX58,"")</f>
        <v/>
      </c>
      <c r="AZ58" s="128" t="str">
        <f aca="false">IFERROR(sterncalib!AY58/GAMSsternCa!AY58,"")</f>
        <v/>
      </c>
      <c r="BA58" s="128" t="str">
        <f aca="false">IFERROR(sterncalib!AZ58/GAMSsternCa!AZ58,"")</f>
        <v/>
      </c>
      <c r="BB58" s="128" t="str">
        <f aca="false">IFERROR(sterncalib!BA58/GAMSsternCa!BA58,"")</f>
        <v/>
      </c>
      <c r="BC58" s="128" t="str">
        <f aca="false">IFERROR(sterncalib!BB58/GAMSsternCa!BB58,"")</f>
        <v/>
      </c>
      <c r="BD58" s="128" t="str">
        <f aca="false">IFERROR(sterncalib!BC58/GAMSsternCa!BC58,"")</f>
        <v/>
      </c>
      <c r="BE58" s="128" t="str">
        <f aca="false">IFERROR(sterncalib!BD58/GAMSsternCa!BD58,"")</f>
        <v/>
      </c>
      <c r="BF58" s="128" t="str">
        <f aca="false">IFERROR(sterncalib!BE58/GAMSsternCa!BE58,"")</f>
        <v/>
      </c>
      <c r="BG58" s="128" t="str">
        <f aca="false">IFERROR(sterncalib!BF58/GAMSsternCa!BF58,"")</f>
        <v/>
      </c>
      <c r="BH58" s="128" t="str">
        <f aca="false">IFERROR(sterncalib!BG58/GAMSsternCa!BG58,"")</f>
        <v/>
      </c>
      <c r="BI58" s="128" t="str">
        <f aca="false">IFERROR(sterncalib!BH58/GAMSsternCa!BH58,"")</f>
        <v/>
      </c>
      <c r="BJ58" s="128" t="str">
        <f aca="false">IFERROR(sterncalib!BI58/GAMSsternCa!BI58,"")</f>
        <v/>
      </c>
    </row>
    <row r="59" customFormat="false" ht="12.75" hidden="false" customHeight="false" outlineLevel="0" collapsed="false">
      <c r="A59" s="0" t="str">
        <f aca="false">sterncalib!A59</f>
        <v>Initial atmospheric concentration of CO2 (GTC), 2010</v>
      </c>
      <c r="B59" s="0" t="str">
        <f aca="false">GAMSbase!A59</f>
        <v>Initial Concentration of CO2 (GtC)..</v>
      </c>
      <c r="C59" s="128" t="str">
        <f aca="false">IFERROR(sterncalib!B59/GAMSsternCa!B59,"")</f>
        <v/>
      </c>
      <c r="D59" s="128" t="str">
        <f aca="false">IFERROR(sterncalib!C59/GAMSsternCa!C59,"")</f>
        <v/>
      </c>
      <c r="E59" s="128" t="str">
        <f aca="false">IFERROR(sterncalib!D59/GAMSsternCa!D59,"")</f>
        <v/>
      </c>
      <c r="F59" s="128" t="str">
        <f aca="false">IFERROR(sterncalib!E59/GAMSsternCa!E59,"")</f>
        <v/>
      </c>
      <c r="G59" s="128" t="str">
        <f aca="false">IFERROR(sterncalib!F59/GAMSsternCa!F59,"")</f>
        <v/>
      </c>
      <c r="H59" s="128" t="str">
        <f aca="false">IFERROR(sterncalib!G59/GAMSsternCa!G59,"")</f>
        <v/>
      </c>
      <c r="I59" s="128" t="str">
        <f aca="false">IFERROR(sterncalib!H59/GAMSsternCa!H59,"")</f>
        <v/>
      </c>
      <c r="J59" s="128" t="str">
        <f aca="false">IFERROR(sterncalib!I59/GAMSsternCa!I59,"")</f>
        <v/>
      </c>
      <c r="K59" s="128" t="str">
        <f aca="false">IFERROR(sterncalib!J59/GAMSsternCa!J59,"")</f>
        <v/>
      </c>
      <c r="L59" s="128" t="str">
        <f aca="false">IFERROR(sterncalib!K59/GAMSsternCa!K59,"")</f>
        <v/>
      </c>
      <c r="M59" s="128" t="str">
        <f aca="false">IFERROR(sterncalib!L59/GAMSsternCa!L59,"")</f>
        <v/>
      </c>
      <c r="N59" s="128" t="str">
        <f aca="false">IFERROR(sterncalib!M59/GAMSsternCa!M59,"")</f>
        <v/>
      </c>
      <c r="O59" s="128" t="str">
        <f aca="false">IFERROR(sterncalib!N59/GAMSsternCa!N59,"")</f>
        <v/>
      </c>
      <c r="P59" s="128" t="str">
        <f aca="false">IFERROR(sterncalib!O59/GAMSsternCa!O59,"")</f>
        <v/>
      </c>
      <c r="Q59" s="128" t="str">
        <f aca="false">IFERROR(sterncalib!P59/GAMSsternCa!P59,"")</f>
        <v/>
      </c>
      <c r="R59" s="128" t="str">
        <f aca="false">IFERROR(sterncalib!Q59/GAMSsternCa!Q59,"")</f>
        <v/>
      </c>
      <c r="S59" s="128" t="str">
        <f aca="false">IFERROR(sterncalib!R59/GAMSsternCa!R59,"")</f>
        <v/>
      </c>
      <c r="T59" s="128" t="str">
        <f aca="false">IFERROR(sterncalib!S59/GAMSsternCa!S59,"")</f>
        <v/>
      </c>
      <c r="U59" s="128" t="str">
        <f aca="false">IFERROR(sterncalib!T59/GAMSsternCa!T59,"")</f>
        <v/>
      </c>
      <c r="V59" s="128" t="str">
        <f aca="false">IFERROR(sterncalib!U59/GAMSsternCa!U59,"")</f>
        <v/>
      </c>
      <c r="W59" s="128" t="str">
        <f aca="false">IFERROR(sterncalib!V59/GAMSsternCa!V59,"")</f>
        <v/>
      </c>
      <c r="X59" s="128" t="str">
        <f aca="false">IFERROR(sterncalib!W59/GAMSsternCa!W59,"")</f>
        <v/>
      </c>
      <c r="Y59" s="128" t="str">
        <f aca="false">IFERROR(sterncalib!X59/GAMSsternCa!X59,"")</f>
        <v/>
      </c>
      <c r="Z59" s="128" t="str">
        <f aca="false">IFERROR(sterncalib!Y59/GAMSsternCa!Y59,"")</f>
        <v/>
      </c>
      <c r="AA59" s="128" t="str">
        <f aca="false">IFERROR(sterncalib!Z59/GAMSsternCa!Z59,"")</f>
        <v/>
      </c>
      <c r="AB59" s="128" t="str">
        <f aca="false">IFERROR(sterncalib!AA59/GAMSsternCa!AA59,"")</f>
        <v/>
      </c>
      <c r="AC59" s="128" t="str">
        <f aca="false">IFERROR(sterncalib!AB59/GAMSsternCa!AB59,"")</f>
        <v/>
      </c>
      <c r="AD59" s="128" t="str">
        <f aca="false">IFERROR(sterncalib!AC59/GAMSsternCa!AC59,"")</f>
        <v/>
      </c>
      <c r="AE59" s="128" t="str">
        <f aca="false">IFERROR(sterncalib!AD59/GAMSsternCa!AD59,"")</f>
        <v/>
      </c>
      <c r="AF59" s="128" t="str">
        <f aca="false">IFERROR(sterncalib!AE59/GAMSsternCa!AE59,"")</f>
        <v/>
      </c>
      <c r="AG59" s="128" t="str">
        <f aca="false">IFERROR(sterncalib!AF59/GAMSsternCa!AF59,"")</f>
        <v/>
      </c>
      <c r="AH59" s="128" t="str">
        <f aca="false">IFERROR(sterncalib!AG59/GAMSsternCa!AG59,"")</f>
        <v/>
      </c>
      <c r="AI59" s="128" t="str">
        <f aca="false">IFERROR(sterncalib!AH59/GAMSsternCa!AH59,"")</f>
        <v/>
      </c>
      <c r="AJ59" s="128" t="str">
        <f aca="false">IFERROR(sterncalib!AI59/GAMSsternCa!AI59,"")</f>
        <v/>
      </c>
      <c r="AK59" s="128" t="str">
        <f aca="false">IFERROR(sterncalib!AJ59/GAMSsternCa!AJ59,"")</f>
        <v/>
      </c>
      <c r="AL59" s="128" t="str">
        <f aca="false">IFERROR(sterncalib!AK59/GAMSsternCa!AK59,"")</f>
        <v/>
      </c>
      <c r="AM59" s="128" t="str">
        <f aca="false">IFERROR(sterncalib!AL59/GAMSsternCa!AL59,"")</f>
        <v/>
      </c>
      <c r="AN59" s="128" t="str">
        <f aca="false">IFERROR(sterncalib!AM59/GAMSsternCa!AM59,"")</f>
        <v/>
      </c>
      <c r="AO59" s="128" t="str">
        <f aca="false">IFERROR(sterncalib!AN59/GAMSsternCa!AN59,"")</f>
        <v/>
      </c>
      <c r="AP59" s="128" t="str">
        <f aca="false">IFERROR(sterncalib!AO59/GAMSsternCa!AO59,"")</f>
        <v/>
      </c>
      <c r="AQ59" s="128" t="str">
        <f aca="false">IFERROR(sterncalib!AP59/GAMSsternCa!AP59,"")</f>
        <v/>
      </c>
      <c r="AR59" s="128" t="str">
        <f aca="false">IFERROR(sterncalib!AQ59/GAMSsternCa!AQ59,"")</f>
        <v/>
      </c>
      <c r="AS59" s="128" t="str">
        <f aca="false">IFERROR(sterncalib!AR59/GAMSsternCa!AR59,"")</f>
        <v/>
      </c>
      <c r="AT59" s="128" t="str">
        <f aca="false">IFERROR(sterncalib!AS59/GAMSsternCa!AS59,"")</f>
        <v/>
      </c>
      <c r="AU59" s="128" t="str">
        <f aca="false">IFERROR(sterncalib!AT59/GAMSsternCa!AT59,"")</f>
        <v/>
      </c>
      <c r="AV59" s="128" t="str">
        <f aca="false">IFERROR(sterncalib!AU59/GAMSsternCa!AU59,"")</f>
        <v/>
      </c>
      <c r="AW59" s="128" t="str">
        <f aca="false">IFERROR(sterncalib!AV59/GAMSsternCa!AV59,"")</f>
        <v/>
      </c>
      <c r="AX59" s="128" t="str">
        <f aca="false">IFERROR(sterncalib!AW59/GAMSsternCa!AW59,"")</f>
        <v/>
      </c>
      <c r="AY59" s="128" t="str">
        <f aca="false">IFERROR(sterncalib!AX59/GAMSsternCa!AX59,"")</f>
        <v/>
      </c>
      <c r="AZ59" s="128" t="str">
        <f aca="false">IFERROR(sterncalib!AY59/GAMSsternCa!AY59,"")</f>
        <v/>
      </c>
      <c r="BA59" s="128" t="str">
        <f aca="false">IFERROR(sterncalib!AZ59/GAMSsternCa!AZ59,"")</f>
        <v/>
      </c>
      <c r="BB59" s="128" t="str">
        <f aca="false">IFERROR(sterncalib!BA59/GAMSsternCa!BA59,"")</f>
        <v/>
      </c>
      <c r="BC59" s="128" t="str">
        <f aca="false">IFERROR(sterncalib!BB59/GAMSsternCa!BB59,"")</f>
        <v/>
      </c>
      <c r="BD59" s="128" t="str">
        <f aca="false">IFERROR(sterncalib!BC59/GAMSsternCa!BC59,"")</f>
        <v/>
      </c>
      <c r="BE59" s="128" t="str">
        <f aca="false">IFERROR(sterncalib!BD59/GAMSsternCa!BD59,"")</f>
        <v/>
      </c>
      <c r="BF59" s="128" t="str">
        <f aca="false">IFERROR(sterncalib!BE59/GAMSsternCa!BE59,"")</f>
        <v/>
      </c>
      <c r="BG59" s="128" t="str">
        <f aca="false">IFERROR(sterncalib!BF59/GAMSsternCa!BF59,"")</f>
        <v/>
      </c>
      <c r="BH59" s="128" t="str">
        <f aca="false">IFERROR(sterncalib!BG59/GAMSsternCa!BG59,"")</f>
        <v/>
      </c>
      <c r="BI59" s="128" t="str">
        <f aca="false">IFERROR(sterncalib!BH59/GAMSsternCa!BH59,"")</f>
        <v/>
      </c>
      <c r="BJ59" s="128" t="str">
        <f aca="false">IFERROR(sterncalib!BI59/GAMSsternCa!BI59,"")</f>
        <v/>
      </c>
    </row>
    <row r="60" customFormat="false" ht="12.75" hidden="false" customHeight="false" outlineLevel="0" collapsed="false">
      <c r="A60" s="0" t="str">
        <f aca="false">sterncalib!A60</f>
        <v>  At end 2010</v>
      </c>
      <c r="B60" s="0" t="str">
        <f aca="false">GAMSbase!A60</f>
        <v>...Atmospheric, Year 2007</v>
      </c>
      <c r="C60" s="128" t="n">
        <f aca="false">IFERROR(sterncalib!B60/GAMSsternCa!B60,"")</f>
        <v>1</v>
      </c>
      <c r="D60" s="128" t="str">
        <f aca="false">IFERROR(sterncalib!C60/GAMSsternCa!C60,"")</f>
        <v/>
      </c>
      <c r="E60" s="128" t="str">
        <f aca="false">IFERROR(sterncalib!D60/GAMSsternCa!D60,"")</f>
        <v/>
      </c>
      <c r="F60" s="128" t="str">
        <f aca="false">IFERROR(sterncalib!E60/GAMSsternCa!E60,"")</f>
        <v/>
      </c>
      <c r="G60" s="128" t="str">
        <f aca="false">IFERROR(sterncalib!F60/GAMSsternCa!F60,"")</f>
        <v/>
      </c>
      <c r="H60" s="128" t="str">
        <f aca="false">IFERROR(sterncalib!G60/GAMSsternCa!G60,"")</f>
        <v/>
      </c>
      <c r="I60" s="128" t="str">
        <f aca="false">IFERROR(sterncalib!H60/GAMSsternCa!H60,"")</f>
        <v/>
      </c>
      <c r="J60" s="128" t="str">
        <f aca="false">IFERROR(sterncalib!I60/GAMSsternCa!I60,"")</f>
        <v/>
      </c>
      <c r="K60" s="128" t="str">
        <f aca="false">IFERROR(sterncalib!J60/GAMSsternCa!J60,"")</f>
        <v/>
      </c>
      <c r="L60" s="128" t="str">
        <f aca="false">IFERROR(sterncalib!K60/GAMSsternCa!K60,"")</f>
        <v/>
      </c>
      <c r="M60" s="128" t="str">
        <f aca="false">IFERROR(sterncalib!L60/GAMSsternCa!L60,"")</f>
        <v/>
      </c>
      <c r="N60" s="128" t="str">
        <f aca="false">IFERROR(sterncalib!M60/GAMSsternCa!M60,"")</f>
        <v/>
      </c>
      <c r="O60" s="128" t="str">
        <f aca="false">IFERROR(sterncalib!N60/GAMSsternCa!N60,"")</f>
        <v/>
      </c>
      <c r="P60" s="128" t="str">
        <f aca="false">IFERROR(sterncalib!O60/GAMSsternCa!O60,"")</f>
        <v/>
      </c>
      <c r="Q60" s="128" t="str">
        <f aca="false">IFERROR(sterncalib!P60/GAMSsternCa!P60,"")</f>
        <v/>
      </c>
      <c r="R60" s="128" t="str">
        <f aca="false">IFERROR(sterncalib!Q60/GAMSsternCa!Q60,"")</f>
        <v/>
      </c>
      <c r="S60" s="128" t="str">
        <f aca="false">IFERROR(sterncalib!R60/GAMSsternCa!R60,"")</f>
        <v/>
      </c>
      <c r="T60" s="128" t="str">
        <f aca="false">IFERROR(sterncalib!S60/GAMSsternCa!S60,"")</f>
        <v/>
      </c>
      <c r="U60" s="128" t="str">
        <f aca="false">IFERROR(sterncalib!T60/GAMSsternCa!T60,"")</f>
        <v/>
      </c>
      <c r="V60" s="128" t="str">
        <f aca="false">IFERROR(sterncalib!U60/GAMSsternCa!U60,"")</f>
        <v/>
      </c>
      <c r="W60" s="128" t="str">
        <f aca="false">IFERROR(sterncalib!V60/GAMSsternCa!V60,"")</f>
        <v/>
      </c>
      <c r="X60" s="128" t="str">
        <f aca="false">IFERROR(sterncalib!W60/GAMSsternCa!W60,"")</f>
        <v/>
      </c>
      <c r="Y60" s="128" t="str">
        <f aca="false">IFERROR(sterncalib!X60/GAMSsternCa!X60,"")</f>
        <v/>
      </c>
      <c r="Z60" s="128" t="str">
        <f aca="false">IFERROR(sterncalib!Y60/GAMSsternCa!Y60,"")</f>
        <v/>
      </c>
      <c r="AA60" s="128" t="str">
        <f aca="false">IFERROR(sterncalib!Z60/GAMSsternCa!Z60,"")</f>
        <v/>
      </c>
      <c r="AB60" s="128" t="str">
        <f aca="false">IFERROR(sterncalib!AA60/GAMSsternCa!AA60,"")</f>
        <v/>
      </c>
      <c r="AC60" s="128" t="str">
        <f aca="false">IFERROR(sterncalib!AB60/GAMSsternCa!AB60,"")</f>
        <v/>
      </c>
      <c r="AD60" s="128" t="str">
        <f aca="false">IFERROR(sterncalib!AC60/GAMSsternCa!AC60,"")</f>
        <v/>
      </c>
      <c r="AE60" s="128" t="str">
        <f aca="false">IFERROR(sterncalib!AD60/GAMSsternCa!AD60,"")</f>
        <v/>
      </c>
      <c r="AF60" s="128" t="str">
        <f aca="false">IFERROR(sterncalib!AE60/GAMSsternCa!AE60,"")</f>
        <v/>
      </c>
      <c r="AG60" s="128" t="str">
        <f aca="false">IFERROR(sterncalib!AF60/GAMSsternCa!AF60,"")</f>
        <v/>
      </c>
      <c r="AH60" s="128" t="str">
        <f aca="false">IFERROR(sterncalib!AG60/GAMSsternCa!AG60,"")</f>
        <v/>
      </c>
      <c r="AI60" s="128" t="str">
        <f aca="false">IFERROR(sterncalib!AH60/GAMSsternCa!AH60,"")</f>
        <v/>
      </c>
      <c r="AJ60" s="128" t="str">
        <f aca="false">IFERROR(sterncalib!AI60/GAMSsternCa!AI60,"")</f>
        <v/>
      </c>
      <c r="AK60" s="128" t="str">
        <f aca="false">IFERROR(sterncalib!AJ60/GAMSsternCa!AJ60,"")</f>
        <v/>
      </c>
      <c r="AL60" s="128" t="str">
        <f aca="false">IFERROR(sterncalib!AK60/GAMSsternCa!AK60,"")</f>
        <v/>
      </c>
      <c r="AM60" s="128" t="str">
        <f aca="false">IFERROR(sterncalib!AL60/GAMSsternCa!AL60,"")</f>
        <v/>
      </c>
      <c r="AN60" s="128" t="str">
        <f aca="false">IFERROR(sterncalib!AM60/GAMSsternCa!AM60,"")</f>
        <v/>
      </c>
      <c r="AO60" s="128" t="str">
        <f aca="false">IFERROR(sterncalib!AN60/GAMSsternCa!AN60,"")</f>
        <v/>
      </c>
      <c r="AP60" s="128" t="str">
        <f aca="false">IFERROR(sterncalib!AO60/GAMSsternCa!AO60,"")</f>
        <v/>
      </c>
      <c r="AQ60" s="128" t="str">
        <f aca="false">IFERROR(sterncalib!AP60/GAMSsternCa!AP60,"")</f>
        <v/>
      </c>
      <c r="AR60" s="128" t="str">
        <f aca="false">IFERROR(sterncalib!AQ60/GAMSsternCa!AQ60,"")</f>
        <v/>
      </c>
      <c r="AS60" s="128" t="str">
        <f aca="false">IFERROR(sterncalib!AR60/GAMSsternCa!AR60,"")</f>
        <v/>
      </c>
      <c r="AT60" s="128" t="str">
        <f aca="false">IFERROR(sterncalib!AS60/GAMSsternCa!AS60,"")</f>
        <v/>
      </c>
      <c r="AU60" s="128" t="str">
        <f aca="false">IFERROR(sterncalib!AT60/GAMSsternCa!AT60,"")</f>
        <v/>
      </c>
      <c r="AV60" s="128" t="str">
        <f aca="false">IFERROR(sterncalib!AU60/GAMSsternCa!AU60,"")</f>
        <v/>
      </c>
      <c r="AW60" s="128" t="str">
        <f aca="false">IFERROR(sterncalib!AV60/GAMSsternCa!AV60,"")</f>
        <v/>
      </c>
      <c r="AX60" s="128" t="str">
        <f aca="false">IFERROR(sterncalib!AW60/GAMSsternCa!AW60,"")</f>
        <v/>
      </c>
      <c r="AY60" s="128" t="str">
        <f aca="false">IFERROR(sterncalib!AX60/GAMSsternCa!AX60,"")</f>
        <v/>
      </c>
      <c r="AZ60" s="128" t="str">
        <f aca="false">IFERROR(sterncalib!AY60/GAMSsternCa!AY60,"")</f>
        <v/>
      </c>
      <c r="BA60" s="128" t="str">
        <f aca="false">IFERROR(sterncalib!AZ60/GAMSsternCa!AZ60,"")</f>
        <v/>
      </c>
      <c r="BB60" s="128" t="str">
        <f aca="false">IFERROR(sterncalib!BA60/GAMSsternCa!BA60,"")</f>
        <v/>
      </c>
      <c r="BC60" s="128" t="str">
        <f aca="false">IFERROR(sterncalib!BB60/GAMSsternCa!BB60,"")</f>
        <v/>
      </c>
      <c r="BD60" s="128" t="str">
        <f aca="false">IFERROR(sterncalib!BC60/GAMSsternCa!BC60,"")</f>
        <v/>
      </c>
      <c r="BE60" s="128" t="str">
        <f aca="false">IFERROR(sterncalib!BD60/GAMSsternCa!BD60,"")</f>
        <v/>
      </c>
      <c r="BF60" s="128" t="str">
        <f aca="false">IFERROR(sterncalib!BE60/GAMSsternCa!BE60,"")</f>
        <v/>
      </c>
      <c r="BG60" s="128" t="str">
        <f aca="false">IFERROR(sterncalib!BF60/GAMSsternCa!BF60,"")</f>
        <v/>
      </c>
      <c r="BH60" s="128" t="str">
        <f aca="false">IFERROR(sterncalib!BG60/GAMSsternCa!BG60,"")</f>
        <v/>
      </c>
      <c r="BI60" s="128" t="str">
        <f aca="false">IFERROR(sterncalib!BH60/GAMSsternCa!BH60,"")</f>
        <v/>
      </c>
      <c r="BJ60" s="128" t="str">
        <f aca="false">IFERROR(sterncalib!BI60/GAMSsternCa!BI60,"")</f>
        <v/>
      </c>
    </row>
    <row r="61" customFormat="false" ht="12.75" hidden="false" customHeight="false" outlineLevel="0" collapsed="false">
      <c r="A61" s="0" t="n">
        <f aca="false">sterncalib!A61</f>
        <v>0</v>
      </c>
      <c r="B61" s="0" t="str">
        <f aca="false">GAMSbase!A61</f>
        <v>...Atmospheric, Year 2012</v>
      </c>
      <c r="C61" s="128" t="str">
        <f aca="false">IFERROR(sterncalib!B61/GAMSsternCa!B61,"")</f>
        <v/>
      </c>
      <c r="D61" s="128" t="str">
        <f aca="false">IFERROR(sterncalib!C61/GAMSsternCa!C61,"")</f>
        <v/>
      </c>
      <c r="E61" s="128" t="str">
        <f aca="false">IFERROR(sterncalib!D61/GAMSsternCa!D61,"")</f>
        <v/>
      </c>
      <c r="F61" s="128" t="str">
        <f aca="false">IFERROR(sterncalib!E61/GAMSsternCa!E61,"")</f>
        <v/>
      </c>
      <c r="G61" s="128" t="str">
        <f aca="false">IFERROR(sterncalib!F61/GAMSsternCa!F61,"")</f>
        <v/>
      </c>
      <c r="H61" s="128" t="str">
        <f aca="false">IFERROR(sterncalib!G61/GAMSsternCa!G61,"")</f>
        <v/>
      </c>
      <c r="I61" s="128" t="str">
        <f aca="false">IFERROR(sterncalib!H61/GAMSsternCa!H61,"")</f>
        <v/>
      </c>
      <c r="J61" s="128" t="str">
        <f aca="false">IFERROR(sterncalib!I61/GAMSsternCa!I61,"")</f>
        <v/>
      </c>
      <c r="K61" s="128" t="str">
        <f aca="false">IFERROR(sterncalib!J61/GAMSsternCa!J61,"")</f>
        <v/>
      </c>
      <c r="L61" s="128" t="str">
        <f aca="false">IFERROR(sterncalib!K61/GAMSsternCa!K61,"")</f>
        <v/>
      </c>
      <c r="M61" s="128" t="str">
        <f aca="false">IFERROR(sterncalib!L61/GAMSsternCa!L61,"")</f>
        <v/>
      </c>
      <c r="N61" s="128" t="str">
        <f aca="false">IFERROR(sterncalib!M61/GAMSsternCa!M61,"")</f>
        <v/>
      </c>
      <c r="O61" s="128" t="str">
        <f aca="false">IFERROR(sterncalib!N61/GAMSsternCa!N61,"")</f>
        <v/>
      </c>
      <c r="P61" s="128" t="str">
        <f aca="false">IFERROR(sterncalib!O61/GAMSsternCa!O61,"")</f>
        <v/>
      </c>
      <c r="Q61" s="128" t="str">
        <f aca="false">IFERROR(sterncalib!P61/GAMSsternCa!P61,"")</f>
        <v/>
      </c>
      <c r="R61" s="128" t="str">
        <f aca="false">IFERROR(sterncalib!Q61/GAMSsternCa!Q61,"")</f>
        <v/>
      </c>
      <c r="S61" s="128" t="str">
        <f aca="false">IFERROR(sterncalib!R61/GAMSsternCa!R61,"")</f>
        <v/>
      </c>
      <c r="T61" s="128" t="str">
        <f aca="false">IFERROR(sterncalib!S61/GAMSsternCa!S61,"")</f>
        <v/>
      </c>
      <c r="U61" s="128" t="str">
        <f aca="false">IFERROR(sterncalib!T61/GAMSsternCa!T61,"")</f>
        <v/>
      </c>
      <c r="V61" s="128" t="str">
        <f aca="false">IFERROR(sterncalib!U61/GAMSsternCa!U61,"")</f>
        <v/>
      </c>
      <c r="W61" s="128" t="str">
        <f aca="false">IFERROR(sterncalib!V61/GAMSsternCa!V61,"")</f>
        <v/>
      </c>
      <c r="X61" s="128" t="str">
        <f aca="false">IFERROR(sterncalib!W61/GAMSsternCa!W61,"")</f>
        <v/>
      </c>
      <c r="Y61" s="128" t="str">
        <f aca="false">IFERROR(sterncalib!X61/GAMSsternCa!X61,"")</f>
        <v/>
      </c>
      <c r="Z61" s="128" t="str">
        <f aca="false">IFERROR(sterncalib!Y61/GAMSsternCa!Y61,"")</f>
        <v/>
      </c>
      <c r="AA61" s="128" t="str">
        <f aca="false">IFERROR(sterncalib!Z61/GAMSsternCa!Z61,"")</f>
        <v/>
      </c>
      <c r="AB61" s="128" t="str">
        <f aca="false">IFERROR(sterncalib!AA61/GAMSsternCa!AA61,"")</f>
        <v/>
      </c>
      <c r="AC61" s="128" t="str">
        <f aca="false">IFERROR(sterncalib!AB61/GAMSsternCa!AB61,"")</f>
        <v/>
      </c>
      <c r="AD61" s="128" t="str">
        <f aca="false">IFERROR(sterncalib!AC61/GAMSsternCa!AC61,"")</f>
        <v/>
      </c>
      <c r="AE61" s="128" t="str">
        <f aca="false">IFERROR(sterncalib!AD61/GAMSsternCa!AD61,"")</f>
        <v/>
      </c>
      <c r="AF61" s="128" t="str">
        <f aca="false">IFERROR(sterncalib!AE61/GAMSsternCa!AE61,"")</f>
        <v/>
      </c>
      <c r="AG61" s="128" t="str">
        <f aca="false">IFERROR(sterncalib!AF61/GAMSsternCa!AF61,"")</f>
        <v/>
      </c>
      <c r="AH61" s="128" t="str">
        <f aca="false">IFERROR(sterncalib!AG61/GAMSsternCa!AG61,"")</f>
        <v/>
      </c>
      <c r="AI61" s="128" t="str">
        <f aca="false">IFERROR(sterncalib!AH61/GAMSsternCa!AH61,"")</f>
        <v/>
      </c>
      <c r="AJ61" s="128" t="str">
        <f aca="false">IFERROR(sterncalib!AI61/GAMSsternCa!AI61,"")</f>
        <v/>
      </c>
      <c r="AK61" s="128" t="str">
        <f aca="false">IFERROR(sterncalib!AJ61/GAMSsternCa!AJ61,"")</f>
        <v/>
      </c>
      <c r="AL61" s="128" t="str">
        <f aca="false">IFERROR(sterncalib!AK61/GAMSsternCa!AK61,"")</f>
        <v/>
      </c>
      <c r="AM61" s="128" t="str">
        <f aca="false">IFERROR(sterncalib!AL61/GAMSsternCa!AL61,"")</f>
        <v/>
      </c>
      <c r="AN61" s="128" t="str">
        <f aca="false">IFERROR(sterncalib!AM61/GAMSsternCa!AM61,"")</f>
        <v/>
      </c>
      <c r="AO61" s="128" t="str">
        <f aca="false">IFERROR(sterncalib!AN61/GAMSsternCa!AN61,"")</f>
        <v/>
      </c>
      <c r="AP61" s="128" t="str">
        <f aca="false">IFERROR(sterncalib!AO61/GAMSsternCa!AO61,"")</f>
        <v/>
      </c>
      <c r="AQ61" s="128" t="str">
        <f aca="false">IFERROR(sterncalib!AP61/GAMSsternCa!AP61,"")</f>
        <v/>
      </c>
      <c r="AR61" s="128" t="str">
        <f aca="false">IFERROR(sterncalib!AQ61/GAMSsternCa!AQ61,"")</f>
        <v/>
      </c>
      <c r="AS61" s="128" t="str">
        <f aca="false">IFERROR(sterncalib!AR61/GAMSsternCa!AR61,"")</f>
        <v/>
      </c>
      <c r="AT61" s="128" t="str">
        <f aca="false">IFERROR(sterncalib!AS61/GAMSsternCa!AS61,"")</f>
        <v/>
      </c>
      <c r="AU61" s="128" t="str">
        <f aca="false">IFERROR(sterncalib!AT61/GAMSsternCa!AT61,"")</f>
        <v/>
      </c>
      <c r="AV61" s="128" t="str">
        <f aca="false">IFERROR(sterncalib!AU61/GAMSsternCa!AU61,"")</f>
        <v/>
      </c>
      <c r="AW61" s="128" t="str">
        <f aca="false">IFERROR(sterncalib!AV61/GAMSsternCa!AV61,"")</f>
        <v/>
      </c>
      <c r="AX61" s="128" t="str">
        <f aca="false">IFERROR(sterncalib!AW61/GAMSsternCa!AW61,"")</f>
        <v/>
      </c>
      <c r="AY61" s="128" t="str">
        <f aca="false">IFERROR(sterncalib!AX61/GAMSsternCa!AX61,"")</f>
        <v/>
      </c>
      <c r="AZ61" s="128" t="str">
        <f aca="false">IFERROR(sterncalib!AY61/GAMSsternCa!AY61,"")</f>
        <v/>
      </c>
      <c r="BA61" s="128" t="str">
        <f aca="false">IFERROR(sterncalib!AZ61/GAMSsternCa!AZ61,"")</f>
        <v/>
      </c>
      <c r="BB61" s="128" t="str">
        <f aca="false">IFERROR(sterncalib!BA61/GAMSsternCa!BA61,"")</f>
        <v/>
      </c>
      <c r="BC61" s="128" t="str">
        <f aca="false">IFERROR(sterncalib!BB61/GAMSsternCa!BB61,"")</f>
        <v/>
      </c>
      <c r="BD61" s="128" t="str">
        <f aca="false">IFERROR(sterncalib!BC61/GAMSsternCa!BC61,"")</f>
        <v/>
      </c>
      <c r="BE61" s="128" t="str">
        <f aca="false">IFERROR(sterncalib!BD61/GAMSsternCa!BD61,"")</f>
        <v/>
      </c>
      <c r="BF61" s="128" t="str">
        <f aca="false">IFERROR(sterncalib!BE61/GAMSsternCa!BE61,"")</f>
        <v/>
      </c>
      <c r="BG61" s="128" t="str">
        <f aca="false">IFERROR(sterncalib!BF61/GAMSsternCa!BF61,"")</f>
        <v/>
      </c>
      <c r="BH61" s="128" t="str">
        <f aca="false">IFERROR(sterncalib!BG61/GAMSsternCa!BG61,"")</f>
        <v/>
      </c>
      <c r="BI61" s="128" t="str">
        <f aca="false">IFERROR(sterncalib!BH61/GAMSsternCa!BH61,"")</f>
        <v/>
      </c>
      <c r="BJ61" s="128" t="str">
        <f aca="false">IFERROR(sterncalib!BI61/GAMSsternCa!BI61,"")</f>
        <v/>
      </c>
    </row>
    <row r="62" customFormat="false" ht="12.75" hidden="false" customHeight="false" outlineLevel="0" collapsed="false">
      <c r="A62" s="0" t="str">
        <f aca="false">sterncalib!A62</f>
        <v>CO2 in biosphere/shallow oceans (GTC), 2010</v>
      </c>
      <c r="B62" s="0" t="str">
        <f aca="false">GAMSbase!A62</f>
        <v>...Biosphere and Shallow Oceans, Year 2008</v>
      </c>
      <c r="C62" s="128" t="n">
        <f aca="false">IFERROR(sterncalib!B62/GAMSsternCa!B62,"")</f>
        <v>1</v>
      </c>
      <c r="D62" s="128" t="str">
        <f aca="false">IFERROR(sterncalib!C62/GAMSsternCa!C62,"")</f>
        <v/>
      </c>
      <c r="E62" s="128" t="str">
        <f aca="false">IFERROR(sterncalib!D62/GAMSsternCa!D62,"")</f>
        <v/>
      </c>
      <c r="F62" s="128" t="str">
        <f aca="false">IFERROR(sterncalib!E62/GAMSsternCa!E62,"")</f>
        <v/>
      </c>
      <c r="G62" s="128" t="str">
        <f aca="false">IFERROR(sterncalib!F62/GAMSsternCa!F62,"")</f>
        <v/>
      </c>
      <c r="H62" s="128" t="str">
        <f aca="false">IFERROR(sterncalib!G62/GAMSsternCa!G62,"")</f>
        <v/>
      </c>
      <c r="I62" s="128" t="str">
        <f aca="false">IFERROR(sterncalib!H62/GAMSsternCa!H62,"")</f>
        <v/>
      </c>
      <c r="J62" s="128" t="str">
        <f aca="false">IFERROR(sterncalib!I62/GAMSsternCa!I62,"")</f>
        <v/>
      </c>
      <c r="K62" s="128" t="str">
        <f aca="false">IFERROR(sterncalib!J62/GAMSsternCa!J62,"")</f>
        <v/>
      </c>
      <c r="L62" s="128" t="str">
        <f aca="false">IFERROR(sterncalib!K62/GAMSsternCa!K62,"")</f>
        <v/>
      </c>
      <c r="M62" s="128" t="str">
        <f aca="false">IFERROR(sterncalib!L62/GAMSsternCa!L62,"")</f>
        <v/>
      </c>
      <c r="N62" s="128" t="str">
        <f aca="false">IFERROR(sterncalib!M62/GAMSsternCa!M62,"")</f>
        <v/>
      </c>
      <c r="O62" s="128" t="str">
        <f aca="false">IFERROR(sterncalib!N62/GAMSsternCa!N62,"")</f>
        <v/>
      </c>
      <c r="P62" s="128" t="str">
        <f aca="false">IFERROR(sterncalib!O62/GAMSsternCa!O62,"")</f>
        <v/>
      </c>
      <c r="Q62" s="128" t="str">
        <f aca="false">IFERROR(sterncalib!P62/GAMSsternCa!P62,"")</f>
        <v/>
      </c>
      <c r="R62" s="128" t="str">
        <f aca="false">IFERROR(sterncalib!Q62/GAMSsternCa!Q62,"")</f>
        <v/>
      </c>
      <c r="S62" s="128" t="str">
        <f aca="false">IFERROR(sterncalib!R62/GAMSsternCa!R62,"")</f>
        <v/>
      </c>
      <c r="T62" s="128" t="str">
        <f aca="false">IFERROR(sterncalib!S62/GAMSsternCa!S62,"")</f>
        <v/>
      </c>
      <c r="U62" s="128" t="str">
        <f aca="false">IFERROR(sterncalib!T62/GAMSsternCa!T62,"")</f>
        <v/>
      </c>
      <c r="V62" s="128" t="str">
        <f aca="false">IFERROR(sterncalib!U62/GAMSsternCa!U62,"")</f>
        <v/>
      </c>
      <c r="W62" s="128" t="str">
        <f aca="false">IFERROR(sterncalib!V62/GAMSsternCa!V62,"")</f>
        <v/>
      </c>
      <c r="X62" s="128" t="str">
        <f aca="false">IFERROR(sterncalib!W62/GAMSsternCa!W62,"")</f>
        <v/>
      </c>
      <c r="Y62" s="128" t="str">
        <f aca="false">IFERROR(sterncalib!X62/GAMSsternCa!X62,"")</f>
        <v/>
      </c>
      <c r="Z62" s="128" t="str">
        <f aca="false">IFERROR(sterncalib!Y62/GAMSsternCa!Y62,"")</f>
        <v/>
      </c>
      <c r="AA62" s="128" t="str">
        <f aca="false">IFERROR(sterncalib!Z62/GAMSsternCa!Z62,"")</f>
        <v/>
      </c>
      <c r="AB62" s="128" t="str">
        <f aca="false">IFERROR(sterncalib!AA62/GAMSsternCa!AA62,"")</f>
        <v/>
      </c>
      <c r="AC62" s="128" t="str">
        <f aca="false">IFERROR(sterncalib!AB62/GAMSsternCa!AB62,"")</f>
        <v/>
      </c>
      <c r="AD62" s="128" t="str">
        <f aca="false">IFERROR(sterncalib!AC62/GAMSsternCa!AC62,"")</f>
        <v/>
      </c>
      <c r="AE62" s="128" t="str">
        <f aca="false">IFERROR(sterncalib!AD62/GAMSsternCa!AD62,"")</f>
        <v/>
      </c>
      <c r="AF62" s="128" t="str">
        <f aca="false">IFERROR(sterncalib!AE62/GAMSsternCa!AE62,"")</f>
        <v/>
      </c>
      <c r="AG62" s="128" t="str">
        <f aca="false">IFERROR(sterncalib!AF62/GAMSsternCa!AF62,"")</f>
        <v/>
      </c>
      <c r="AH62" s="128" t="str">
        <f aca="false">IFERROR(sterncalib!AG62/GAMSsternCa!AG62,"")</f>
        <v/>
      </c>
      <c r="AI62" s="128" t="str">
        <f aca="false">IFERROR(sterncalib!AH62/GAMSsternCa!AH62,"")</f>
        <v/>
      </c>
      <c r="AJ62" s="128" t="str">
        <f aca="false">IFERROR(sterncalib!AI62/GAMSsternCa!AI62,"")</f>
        <v/>
      </c>
      <c r="AK62" s="128" t="str">
        <f aca="false">IFERROR(sterncalib!AJ62/GAMSsternCa!AJ62,"")</f>
        <v/>
      </c>
      <c r="AL62" s="128" t="str">
        <f aca="false">IFERROR(sterncalib!AK62/GAMSsternCa!AK62,"")</f>
        <v/>
      </c>
      <c r="AM62" s="128" t="str">
        <f aca="false">IFERROR(sterncalib!AL62/GAMSsternCa!AL62,"")</f>
        <v/>
      </c>
      <c r="AN62" s="128" t="str">
        <f aca="false">IFERROR(sterncalib!AM62/GAMSsternCa!AM62,"")</f>
        <v/>
      </c>
      <c r="AO62" s="128" t="str">
        <f aca="false">IFERROR(sterncalib!AN62/GAMSsternCa!AN62,"")</f>
        <v/>
      </c>
      <c r="AP62" s="128" t="str">
        <f aca="false">IFERROR(sterncalib!AO62/GAMSsternCa!AO62,"")</f>
        <v/>
      </c>
      <c r="AQ62" s="128" t="str">
        <f aca="false">IFERROR(sterncalib!AP62/GAMSsternCa!AP62,"")</f>
        <v/>
      </c>
      <c r="AR62" s="128" t="str">
        <f aca="false">IFERROR(sterncalib!AQ62/GAMSsternCa!AQ62,"")</f>
        <v/>
      </c>
      <c r="AS62" s="128" t="str">
        <f aca="false">IFERROR(sterncalib!AR62/GAMSsternCa!AR62,"")</f>
        <v/>
      </c>
      <c r="AT62" s="128" t="str">
        <f aca="false">IFERROR(sterncalib!AS62/GAMSsternCa!AS62,"")</f>
        <v/>
      </c>
      <c r="AU62" s="128" t="str">
        <f aca="false">IFERROR(sterncalib!AT62/GAMSsternCa!AT62,"")</f>
        <v/>
      </c>
      <c r="AV62" s="128" t="str">
        <f aca="false">IFERROR(sterncalib!AU62/GAMSsternCa!AU62,"")</f>
        <v/>
      </c>
      <c r="AW62" s="128" t="str">
        <f aca="false">IFERROR(sterncalib!AV62/GAMSsternCa!AV62,"")</f>
        <v/>
      </c>
      <c r="AX62" s="128" t="str">
        <f aca="false">IFERROR(sterncalib!AW62/GAMSsternCa!AW62,"")</f>
        <v/>
      </c>
      <c r="AY62" s="128" t="str">
        <f aca="false">IFERROR(sterncalib!AX62/GAMSsternCa!AX62,"")</f>
        <v/>
      </c>
      <c r="AZ62" s="128" t="str">
        <f aca="false">IFERROR(sterncalib!AY62/GAMSsternCa!AY62,"")</f>
        <v/>
      </c>
      <c r="BA62" s="128" t="str">
        <f aca="false">IFERROR(sterncalib!AZ62/GAMSsternCa!AZ62,"")</f>
        <v/>
      </c>
      <c r="BB62" s="128" t="str">
        <f aca="false">IFERROR(sterncalib!BA62/GAMSsternCa!BA62,"")</f>
        <v/>
      </c>
      <c r="BC62" s="128" t="str">
        <f aca="false">IFERROR(sterncalib!BB62/GAMSsternCa!BB62,"")</f>
        <v/>
      </c>
      <c r="BD62" s="128" t="str">
        <f aca="false">IFERROR(sterncalib!BC62/GAMSsternCa!BC62,"")</f>
        <v/>
      </c>
      <c r="BE62" s="128" t="str">
        <f aca="false">IFERROR(sterncalib!BD62/GAMSsternCa!BD62,"")</f>
        <v/>
      </c>
      <c r="BF62" s="128" t="str">
        <f aca="false">IFERROR(sterncalib!BE62/GAMSsternCa!BE62,"")</f>
        <v/>
      </c>
      <c r="BG62" s="128" t="str">
        <f aca="false">IFERROR(sterncalib!BF62/GAMSsternCa!BF62,"")</f>
        <v/>
      </c>
      <c r="BH62" s="128" t="str">
        <f aca="false">IFERROR(sterncalib!BG62/GAMSsternCa!BG62,"")</f>
        <v/>
      </c>
      <c r="BI62" s="128" t="str">
        <f aca="false">IFERROR(sterncalib!BH62/GAMSsternCa!BH62,"")</f>
        <v/>
      </c>
      <c r="BJ62" s="128" t="str">
        <f aca="false">IFERROR(sterncalib!BI62/GAMSsternCa!BI62,"")</f>
        <v/>
      </c>
    </row>
    <row r="63" customFormat="false" ht="12.75" hidden="false" customHeight="false" outlineLevel="0" collapsed="false">
      <c r="A63" s="0" t="str">
        <f aca="false">sterncalib!A63</f>
        <v>Initial concentration of CO2 in deep oceans (GTC), 2010</v>
      </c>
      <c r="B63" s="0" t="str">
        <f aca="false">GAMSbase!A63</f>
        <v>...Deep Oceans, Year 2008</v>
      </c>
      <c r="C63" s="128" t="n">
        <f aca="false">IFERROR(sterncalib!B63/GAMSsternCa!B63,"")</f>
        <v>1</v>
      </c>
      <c r="D63" s="128" t="str">
        <f aca="false">IFERROR(sterncalib!C63/GAMSsternCa!C63,"")</f>
        <v/>
      </c>
      <c r="E63" s="128" t="str">
        <f aca="false">IFERROR(sterncalib!D63/GAMSsternCa!D63,"")</f>
        <v/>
      </c>
      <c r="F63" s="128" t="str">
        <f aca="false">IFERROR(sterncalib!E63/GAMSsternCa!E63,"")</f>
        <v/>
      </c>
      <c r="G63" s="128" t="str">
        <f aca="false">IFERROR(sterncalib!F63/GAMSsternCa!F63,"")</f>
        <v/>
      </c>
      <c r="H63" s="128" t="str">
        <f aca="false">IFERROR(sterncalib!G63/GAMSsternCa!G63,"")</f>
        <v/>
      </c>
      <c r="I63" s="128" t="str">
        <f aca="false">IFERROR(sterncalib!H63/GAMSsternCa!H63,"")</f>
        <v/>
      </c>
      <c r="J63" s="128" t="str">
        <f aca="false">IFERROR(sterncalib!I63/GAMSsternCa!I63,"")</f>
        <v/>
      </c>
      <c r="K63" s="128" t="str">
        <f aca="false">IFERROR(sterncalib!J63/GAMSsternCa!J63,"")</f>
        <v/>
      </c>
      <c r="L63" s="128" t="str">
        <f aca="false">IFERROR(sterncalib!K63/GAMSsternCa!K63,"")</f>
        <v/>
      </c>
      <c r="M63" s="128" t="str">
        <f aca="false">IFERROR(sterncalib!L63/GAMSsternCa!L63,"")</f>
        <v/>
      </c>
      <c r="N63" s="128" t="str">
        <f aca="false">IFERROR(sterncalib!M63/GAMSsternCa!M63,"")</f>
        <v/>
      </c>
      <c r="O63" s="128" t="str">
        <f aca="false">IFERROR(sterncalib!N63/GAMSsternCa!N63,"")</f>
        <v/>
      </c>
      <c r="P63" s="128" t="str">
        <f aca="false">IFERROR(sterncalib!O63/GAMSsternCa!O63,"")</f>
        <v/>
      </c>
      <c r="Q63" s="128" t="str">
        <f aca="false">IFERROR(sterncalib!P63/GAMSsternCa!P63,"")</f>
        <v/>
      </c>
      <c r="R63" s="128" t="str">
        <f aca="false">IFERROR(sterncalib!Q63/GAMSsternCa!Q63,"")</f>
        <v/>
      </c>
      <c r="S63" s="128" t="str">
        <f aca="false">IFERROR(sterncalib!R63/GAMSsternCa!R63,"")</f>
        <v/>
      </c>
      <c r="T63" s="128" t="str">
        <f aca="false">IFERROR(sterncalib!S63/GAMSsternCa!S63,"")</f>
        <v/>
      </c>
      <c r="U63" s="128" t="str">
        <f aca="false">IFERROR(sterncalib!T63/GAMSsternCa!T63,"")</f>
        <v/>
      </c>
      <c r="V63" s="128" t="str">
        <f aca="false">IFERROR(sterncalib!U63/GAMSsternCa!U63,"")</f>
        <v/>
      </c>
      <c r="W63" s="128" t="str">
        <f aca="false">IFERROR(sterncalib!V63/GAMSsternCa!V63,"")</f>
        <v/>
      </c>
      <c r="X63" s="128" t="str">
        <f aca="false">IFERROR(sterncalib!W63/GAMSsternCa!W63,"")</f>
        <v/>
      </c>
      <c r="Y63" s="128" t="str">
        <f aca="false">IFERROR(sterncalib!X63/GAMSsternCa!X63,"")</f>
        <v/>
      </c>
      <c r="Z63" s="128" t="str">
        <f aca="false">IFERROR(sterncalib!Y63/GAMSsternCa!Y63,"")</f>
        <v/>
      </c>
      <c r="AA63" s="128" t="str">
        <f aca="false">IFERROR(sterncalib!Z63/GAMSsternCa!Z63,"")</f>
        <v/>
      </c>
      <c r="AB63" s="128" t="str">
        <f aca="false">IFERROR(sterncalib!AA63/GAMSsternCa!AA63,"")</f>
        <v/>
      </c>
      <c r="AC63" s="128" t="str">
        <f aca="false">IFERROR(sterncalib!AB63/GAMSsternCa!AB63,"")</f>
        <v/>
      </c>
      <c r="AD63" s="128" t="str">
        <f aca="false">IFERROR(sterncalib!AC63/GAMSsternCa!AC63,"")</f>
        <v/>
      </c>
      <c r="AE63" s="128" t="str">
        <f aca="false">IFERROR(sterncalib!AD63/GAMSsternCa!AD63,"")</f>
        <v/>
      </c>
      <c r="AF63" s="128" t="str">
        <f aca="false">IFERROR(sterncalib!AE63/GAMSsternCa!AE63,"")</f>
        <v/>
      </c>
      <c r="AG63" s="128" t="str">
        <f aca="false">IFERROR(sterncalib!AF63/GAMSsternCa!AF63,"")</f>
        <v/>
      </c>
      <c r="AH63" s="128" t="str">
        <f aca="false">IFERROR(sterncalib!AG63/GAMSsternCa!AG63,"")</f>
        <v/>
      </c>
      <c r="AI63" s="128" t="str">
        <f aca="false">IFERROR(sterncalib!AH63/GAMSsternCa!AH63,"")</f>
        <v/>
      </c>
      <c r="AJ63" s="128" t="str">
        <f aca="false">IFERROR(sterncalib!AI63/GAMSsternCa!AI63,"")</f>
        <v/>
      </c>
      <c r="AK63" s="128" t="str">
        <f aca="false">IFERROR(sterncalib!AJ63/GAMSsternCa!AJ63,"")</f>
        <v/>
      </c>
      <c r="AL63" s="128" t="str">
        <f aca="false">IFERROR(sterncalib!AK63/GAMSsternCa!AK63,"")</f>
        <v/>
      </c>
      <c r="AM63" s="128" t="str">
        <f aca="false">IFERROR(sterncalib!AL63/GAMSsternCa!AL63,"")</f>
        <v/>
      </c>
      <c r="AN63" s="128" t="str">
        <f aca="false">IFERROR(sterncalib!AM63/GAMSsternCa!AM63,"")</f>
        <v/>
      </c>
      <c r="AO63" s="128" t="str">
        <f aca="false">IFERROR(sterncalib!AN63/GAMSsternCa!AN63,"")</f>
        <v/>
      </c>
      <c r="AP63" s="128" t="str">
        <f aca="false">IFERROR(sterncalib!AO63/GAMSsternCa!AO63,"")</f>
        <v/>
      </c>
      <c r="AQ63" s="128" t="str">
        <f aca="false">IFERROR(sterncalib!AP63/GAMSsternCa!AP63,"")</f>
        <v/>
      </c>
      <c r="AR63" s="128" t="str">
        <f aca="false">IFERROR(sterncalib!AQ63/GAMSsternCa!AQ63,"")</f>
        <v/>
      </c>
      <c r="AS63" s="128" t="str">
        <f aca="false">IFERROR(sterncalib!AR63/GAMSsternCa!AR63,"")</f>
        <v/>
      </c>
      <c r="AT63" s="128" t="str">
        <f aca="false">IFERROR(sterncalib!AS63/GAMSsternCa!AS63,"")</f>
        <v/>
      </c>
      <c r="AU63" s="128" t="str">
        <f aca="false">IFERROR(sterncalib!AT63/GAMSsternCa!AT63,"")</f>
        <v/>
      </c>
      <c r="AV63" s="128" t="str">
        <f aca="false">IFERROR(sterncalib!AU63/GAMSsternCa!AU63,"")</f>
        <v/>
      </c>
      <c r="AW63" s="128" t="str">
        <f aca="false">IFERROR(sterncalib!AV63/GAMSsternCa!AV63,"")</f>
        <v/>
      </c>
      <c r="AX63" s="128" t="str">
        <f aca="false">IFERROR(sterncalib!AW63/GAMSsternCa!AW63,"")</f>
        <v/>
      </c>
      <c r="AY63" s="128" t="str">
        <f aca="false">IFERROR(sterncalib!AX63/GAMSsternCa!AX63,"")</f>
        <v/>
      </c>
      <c r="AZ63" s="128" t="str">
        <f aca="false">IFERROR(sterncalib!AY63/GAMSsternCa!AY63,"")</f>
        <v/>
      </c>
      <c r="BA63" s="128" t="str">
        <f aca="false">IFERROR(sterncalib!AZ63/GAMSsternCa!AZ63,"")</f>
        <v/>
      </c>
      <c r="BB63" s="128" t="str">
        <f aca="false">IFERROR(sterncalib!BA63/GAMSsternCa!BA63,"")</f>
        <v/>
      </c>
      <c r="BC63" s="128" t="str">
        <f aca="false">IFERROR(sterncalib!BB63/GAMSsternCa!BB63,"")</f>
        <v/>
      </c>
      <c r="BD63" s="128" t="str">
        <f aca="false">IFERROR(sterncalib!BC63/GAMSsternCa!BC63,"")</f>
        <v/>
      </c>
      <c r="BE63" s="128" t="str">
        <f aca="false">IFERROR(sterncalib!BD63/GAMSsternCa!BD63,"")</f>
        <v/>
      </c>
      <c r="BF63" s="128" t="str">
        <f aca="false">IFERROR(sterncalib!BE63/GAMSsternCa!BE63,"")</f>
        <v/>
      </c>
      <c r="BG63" s="128" t="str">
        <f aca="false">IFERROR(sterncalib!BF63/GAMSsternCa!BF63,"")</f>
        <v/>
      </c>
      <c r="BH63" s="128" t="str">
        <f aca="false">IFERROR(sterncalib!BG63/GAMSsternCa!BG63,"")</f>
        <v/>
      </c>
      <c r="BI63" s="128" t="str">
        <f aca="false">IFERROR(sterncalib!BH63/GAMSsternCa!BH63,"")</f>
        <v/>
      </c>
      <c r="BJ63" s="128" t="str">
        <f aca="false">IFERROR(sterncalib!BI63/GAMSsternCa!BI63,"")</f>
        <v/>
      </c>
    </row>
    <row r="64" customFormat="false" ht="12.75" hidden="false" customHeight="false" outlineLevel="0" collapsed="false">
      <c r="A64" s="0" t="str">
        <f aca="false">sterncalib!A64</f>
        <v>CARBON CYCLE PARAMETERS (per 5 year period)</v>
      </c>
      <c r="B64" s="0" t="str">
        <f aca="false">GAMSbase!A64</f>
        <v>* CARBON CYCLE PARAMETERS</v>
      </c>
      <c r="C64" s="128" t="str">
        <f aca="false">IFERROR(sterncalib!B64/GAMSsternCa!B64,"")</f>
        <v/>
      </c>
      <c r="D64" s="128" t="str">
        <f aca="false">IFERROR(sterncalib!C64/GAMSsternCa!C64,"")</f>
        <v/>
      </c>
      <c r="E64" s="128" t="str">
        <f aca="false">IFERROR(sterncalib!D64/GAMSsternCa!D64,"")</f>
        <v/>
      </c>
      <c r="F64" s="128" t="str">
        <f aca="false">IFERROR(sterncalib!E64/GAMSsternCa!E64,"")</f>
        <v/>
      </c>
      <c r="G64" s="128" t="str">
        <f aca="false">IFERROR(sterncalib!F64/GAMSsternCa!F64,"")</f>
        <v/>
      </c>
      <c r="H64" s="128" t="str">
        <f aca="false">IFERROR(sterncalib!G64/GAMSsternCa!G64,"")</f>
        <v/>
      </c>
      <c r="I64" s="128" t="str">
        <f aca="false">IFERROR(sterncalib!H64/GAMSsternCa!H64,"")</f>
        <v/>
      </c>
      <c r="J64" s="128" t="str">
        <f aca="false">IFERROR(sterncalib!I64/GAMSsternCa!I64,"")</f>
        <v/>
      </c>
      <c r="K64" s="128" t="str">
        <f aca="false">IFERROR(sterncalib!J64/GAMSsternCa!J64,"")</f>
        <v/>
      </c>
      <c r="L64" s="128" t="str">
        <f aca="false">IFERROR(sterncalib!K64/GAMSsternCa!K64,"")</f>
        <v/>
      </c>
      <c r="M64" s="128" t="str">
        <f aca="false">IFERROR(sterncalib!L64/GAMSsternCa!L64,"")</f>
        <v/>
      </c>
      <c r="N64" s="128" t="str">
        <f aca="false">IFERROR(sterncalib!M64/GAMSsternCa!M64,"")</f>
        <v/>
      </c>
      <c r="O64" s="128" t="str">
        <f aca="false">IFERROR(sterncalib!N64/GAMSsternCa!N64,"")</f>
        <v/>
      </c>
      <c r="P64" s="128" t="str">
        <f aca="false">IFERROR(sterncalib!O64/GAMSsternCa!O64,"")</f>
        <v/>
      </c>
      <c r="Q64" s="128" t="str">
        <f aca="false">IFERROR(sterncalib!P64/GAMSsternCa!P64,"")</f>
        <v/>
      </c>
      <c r="R64" s="128" t="str">
        <f aca="false">IFERROR(sterncalib!Q64/GAMSsternCa!Q64,"")</f>
        <v/>
      </c>
      <c r="S64" s="128" t="str">
        <f aca="false">IFERROR(sterncalib!R64/GAMSsternCa!R64,"")</f>
        <v/>
      </c>
      <c r="T64" s="128" t="str">
        <f aca="false">IFERROR(sterncalib!S64/GAMSsternCa!S64,"")</f>
        <v/>
      </c>
      <c r="U64" s="128" t="str">
        <f aca="false">IFERROR(sterncalib!T64/GAMSsternCa!T64,"")</f>
        <v/>
      </c>
      <c r="V64" s="128" t="str">
        <f aca="false">IFERROR(sterncalib!U64/GAMSsternCa!U64,"")</f>
        <v/>
      </c>
      <c r="W64" s="128" t="str">
        <f aca="false">IFERROR(sterncalib!V64/GAMSsternCa!V64,"")</f>
        <v/>
      </c>
      <c r="X64" s="128" t="str">
        <f aca="false">IFERROR(sterncalib!W64/GAMSsternCa!W64,"")</f>
        <v/>
      </c>
      <c r="Y64" s="128" t="str">
        <f aca="false">IFERROR(sterncalib!X64/GAMSsternCa!X64,"")</f>
        <v/>
      </c>
      <c r="Z64" s="128" t="str">
        <f aca="false">IFERROR(sterncalib!Y64/GAMSsternCa!Y64,"")</f>
        <v/>
      </c>
      <c r="AA64" s="128" t="str">
        <f aca="false">IFERROR(sterncalib!Z64/GAMSsternCa!Z64,"")</f>
        <v/>
      </c>
      <c r="AB64" s="128" t="str">
        <f aca="false">IFERROR(sterncalib!AA64/GAMSsternCa!AA64,"")</f>
        <v/>
      </c>
      <c r="AC64" s="128" t="str">
        <f aca="false">IFERROR(sterncalib!AB64/GAMSsternCa!AB64,"")</f>
        <v/>
      </c>
      <c r="AD64" s="128" t="str">
        <f aca="false">IFERROR(sterncalib!AC64/GAMSsternCa!AC64,"")</f>
        <v/>
      </c>
      <c r="AE64" s="128" t="str">
        <f aca="false">IFERROR(sterncalib!AD64/GAMSsternCa!AD64,"")</f>
        <v/>
      </c>
      <c r="AF64" s="128" t="str">
        <f aca="false">IFERROR(sterncalib!AE64/GAMSsternCa!AE64,"")</f>
        <v/>
      </c>
      <c r="AG64" s="128" t="str">
        <f aca="false">IFERROR(sterncalib!AF64/GAMSsternCa!AF64,"")</f>
        <v/>
      </c>
      <c r="AH64" s="128" t="str">
        <f aca="false">IFERROR(sterncalib!AG64/GAMSsternCa!AG64,"")</f>
        <v/>
      </c>
      <c r="AI64" s="128" t="str">
        <f aca="false">IFERROR(sterncalib!AH64/GAMSsternCa!AH64,"")</f>
        <v/>
      </c>
      <c r="AJ64" s="128" t="str">
        <f aca="false">IFERROR(sterncalib!AI64/GAMSsternCa!AI64,"")</f>
        <v/>
      </c>
      <c r="AK64" s="128" t="str">
        <f aca="false">IFERROR(sterncalib!AJ64/GAMSsternCa!AJ64,"")</f>
        <v/>
      </c>
      <c r="AL64" s="128" t="str">
        <f aca="false">IFERROR(sterncalib!AK64/GAMSsternCa!AK64,"")</f>
        <v/>
      </c>
      <c r="AM64" s="128" t="str">
        <f aca="false">IFERROR(sterncalib!AL64/GAMSsternCa!AL64,"")</f>
        <v/>
      </c>
      <c r="AN64" s="128" t="str">
        <f aca="false">IFERROR(sterncalib!AM64/GAMSsternCa!AM64,"")</f>
        <v/>
      </c>
      <c r="AO64" s="128" t="str">
        <f aca="false">IFERROR(sterncalib!AN64/GAMSsternCa!AN64,"")</f>
        <v/>
      </c>
      <c r="AP64" s="128" t="str">
        <f aca="false">IFERROR(sterncalib!AO64/GAMSsternCa!AO64,"")</f>
        <v/>
      </c>
      <c r="AQ64" s="128" t="str">
        <f aca="false">IFERROR(sterncalib!AP64/GAMSsternCa!AP64,"")</f>
        <v/>
      </c>
      <c r="AR64" s="128" t="str">
        <f aca="false">IFERROR(sterncalib!AQ64/GAMSsternCa!AQ64,"")</f>
        <v/>
      </c>
      <c r="AS64" s="128" t="str">
        <f aca="false">IFERROR(sterncalib!AR64/GAMSsternCa!AR64,"")</f>
        <v/>
      </c>
      <c r="AT64" s="128" t="str">
        <f aca="false">IFERROR(sterncalib!AS64/GAMSsternCa!AS64,"")</f>
        <v/>
      </c>
      <c r="AU64" s="128" t="str">
        <f aca="false">IFERROR(sterncalib!AT64/GAMSsternCa!AT64,"")</f>
        <v/>
      </c>
      <c r="AV64" s="128" t="str">
        <f aca="false">IFERROR(sterncalib!AU64/GAMSsternCa!AU64,"")</f>
        <v/>
      </c>
      <c r="AW64" s="128" t="str">
        <f aca="false">IFERROR(sterncalib!AV64/GAMSsternCa!AV64,"")</f>
        <v/>
      </c>
      <c r="AX64" s="128" t="str">
        <f aca="false">IFERROR(sterncalib!AW64/GAMSsternCa!AW64,"")</f>
        <v/>
      </c>
      <c r="AY64" s="128" t="str">
        <f aca="false">IFERROR(sterncalib!AX64/GAMSsternCa!AX64,"")</f>
        <v/>
      </c>
      <c r="AZ64" s="128" t="str">
        <f aca="false">IFERROR(sterncalib!AY64/GAMSsternCa!AY64,"")</f>
        <v/>
      </c>
      <c r="BA64" s="128" t="str">
        <f aca="false">IFERROR(sterncalib!AZ64/GAMSsternCa!AZ64,"")</f>
        <v/>
      </c>
      <c r="BB64" s="128" t="str">
        <f aca="false">IFERROR(sterncalib!BA64/GAMSsternCa!BA64,"")</f>
        <v/>
      </c>
      <c r="BC64" s="128" t="str">
        <f aca="false">IFERROR(sterncalib!BB64/GAMSsternCa!BB64,"")</f>
        <v/>
      </c>
      <c r="BD64" s="128" t="str">
        <f aca="false">IFERROR(sterncalib!BC64/GAMSsternCa!BC64,"")</f>
        <v/>
      </c>
      <c r="BE64" s="128" t="str">
        <f aca="false">IFERROR(sterncalib!BD64/GAMSsternCa!BD64,"")</f>
        <v/>
      </c>
      <c r="BF64" s="128" t="str">
        <f aca="false">IFERROR(sterncalib!BE64/GAMSsternCa!BE64,"")</f>
        <v/>
      </c>
      <c r="BG64" s="128" t="str">
        <f aca="false">IFERROR(sterncalib!BF64/GAMSsternCa!BF64,"")</f>
        <v/>
      </c>
      <c r="BH64" s="128" t="str">
        <f aca="false">IFERROR(sterncalib!BG64/GAMSsternCa!BG64,"")</f>
        <v/>
      </c>
      <c r="BI64" s="128" t="str">
        <f aca="false">IFERROR(sterncalib!BH64/GAMSsternCa!BH64,"")</f>
        <v/>
      </c>
      <c r="BJ64" s="128" t="str">
        <f aca="false">IFERROR(sterncalib!BI64/GAMSsternCa!BI64,"")</f>
        <v/>
      </c>
    </row>
    <row r="65" customFormat="false" ht="12.75" hidden="false" customHeight="false" outlineLevel="0" collapsed="false">
      <c r="A65" s="0" t="str">
        <f aca="false">sterncalib!A65</f>
        <v>      Atmosphere to atmosphere (b11)</v>
      </c>
      <c r="B65" s="0" t="str">
        <f aca="false">GAMSbase!A65</f>
        <v>AtA b11</v>
      </c>
      <c r="C65" s="128" t="n">
        <f aca="false">IFERROR(sterncalib!B65/GAMSsternCa!B65,"")</f>
        <v>1</v>
      </c>
      <c r="D65" s="128" t="str">
        <f aca="false">IFERROR(sterncalib!C65/GAMSsternCa!C65,"")</f>
        <v/>
      </c>
      <c r="E65" s="128" t="str">
        <f aca="false">IFERROR(sterncalib!D65/GAMSsternCa!D65,"")</f>
        <v/>
      </c>
      <c r="F65" s="128" t="str">
        <f aca="false">IFERROR(sterncalib!E65/GAMSsternCa!E65,"")</f>
        <v/>
      </c>
      <c r="G65" s="128" t="str">
        <f aca="false">IFERROR(sterncalib!F65/GAMSsternCa!F65,"")</f>
        <v/>
      </c>
      <c r="H65" s="128" t="str">
        <f aca="false">IFERROR(sterncalib!G65/GAMSsternCa!G65,"")</f>
        <v/>
      </c>
      <c r="I65" s="128" t="str">
        <f aca="false">IFERROR(sterncalib!H65/GAMSsternCa!H65,"")</f>
        <v/>
      </c>
      <c r="J65" s="128" t="str">
        <f aca="false">IFERROR(sterncalib!I65/GAMSsternCa!I65,"")</f>
        <v/>
      </c>
      <c r="K65" s="128" t="str">
        <f aca="false">IFERROR(sterncalib!J65/GAMSsternCa!J65,"")</f>
        <v/>
      </c>
      <c r="L65" s="128" t="str">
        <f aca="false">IFERROR(sterncalib!K65/GAMSsternCa!K65,"")</f>
        <v/>
      </c>
      <c r="M65" s="128" t="str">
        <f aca="false">IFERROR(sterncalib!L65/GAMSsternCa!L65,"")</f>
        <v/>
      </c>
      <c r="N65" s="128" t="str">
        <f aca="false">IFERROR(sterncalib!M65/GAMSsternCa!M65,"")</f>
        <v/>
      </c>
      <c r="O65" s="128" t="str">
        <f aca="false">IFERROR(sterncalib!N65/GAMSsternCa!N65,"")</f>
        <v/>
      </c>
      <c r="P65" s="128" t="str">
        <f aca="false">IFERROR(sterncalib!O65/GAMSsternCa!O65,"")</f>
        <v/>
      </c>
      <c r="Q65" s="128" t="str">
        <f aca="false">IFERROR(sterncalib!P65/GAMSsternCa!P65,"")</f>
        <v/>
      </c>
      <c r="R65" s="128" t="str">
        <f aca="false">IFERROR(sterncalib!Q65/GAMSsternCa!Q65,"")</f>
        <v/>
      </c>
      <c r="S65" s="128" t="str">
        <f aca="false">IFERROR(sterncalib!R65/GAMSsternCa!R65,"")</f>
        <v/>
      </c>
      <c r="T65" s="128" t="str">
        <f aca="false">IFERROR(sterncalib!S65/GAMSsternCa!S65,"")</f>
        <v/>
      </c>
      <c r="U65" s="128" t="str">
        <f aca="false">IFERROR(sterncalib!T65/GAMSsternCa!T65,"")</f>
        <v/>
      </c>
      <c r="V65" s="128" t="str">
        <f aca="false">IFERROR(sterncalib!U65/GAMSsternCa!U65,"")</f>
        <v/>
      </c>
      <c r="W65" s="128" t="str">
        <f aca="false">IFERROR(sterncalib!V65/GAMSsternCa!V65,"")</f>
        <v/>
      </c>
      <c r="X65" s="128" t="str">
        <f aca="false">IFERROR(sterncalib!W65/GAMSsternCa!W65,"")</f>
        <v/>
      </c>
      <c r="Y65" s="128" t="str">
        <f aca="false">IFERROR(sterncalib!X65/GAMSsternCa!X65,"")</f>
        <v/>
      </c>
      <c r="Z65" s="128" t="str">
        <f aca="false">IFERROR(sterncalib!Y65/GAMSsternCa!Y65,"")</f>
        <v/>
      </c>
      <c r="AA65" s="128" t="str">
        <f aca="false">IFERROR(sterncalib!Z65/GAMSsternCa!Z65,"")</f>
        <v/>
      </c>
      <c r="AB65" s="128" t="str">
        <f aca="false">IFERROR(sterncalib!AA65/GAMSsternCa!AA65,"")</f>
        <v/>
      </c>
      <c r="AC65" s="128" t="str">
        <f aca="false">IFERROR(sterncalib!AB65/GAMSsternCa!AB65,"")</f>
        <v/>
      </c>
      <c r="AD65" s="128" t="str">
        <f aca="false">IFERROR(sterncalib!AC65/GAMSsternCa!AC65,"")</f>
        <v/>
      </c>
      <c r="AE65" s="128" t="str">
        <f aca="false">IFERROR(sterncalib!AD65/GAMSsternCa!AD65,"")</f>
        <v/>
      </c>
      <c r="AF65" s="128" t="str">
        <f aca="false">IFERROR(sterncalib!AE65/GAMSsternCa!AE65,"")</f>
        <v/>
      </c>
      <c r="AG65" s="128" t="str">
        <f aca="false">IFERROR(sterncalib!AF65/GAMSsternCa!AF65,"")</f>
        <v/>
      </c>
      <c r="AH65" s="128" t="str">
        <f aca="false">IFERROR(sterncalib!AG65/GAMSsternCa!AG65,"")</f>
        <v/>
      </c>
      <c r="AI65" s="128" t="str">
        <f aca="false">IFERROR(sterncalib!AH65/GAMSsternCa!AH65,"")</f>
        <v/>
      </c>
      <c r="AJ65" s="128" t="str">
        <f aca="false">IFERROR(sterncalib!AI65/GAMSsternCa!AI65,"")</f>
        <v/>
      </c>
      <c r="AK65" s="128" t="str">
        <f aca="false">IFERROR(sterncalib!AJ65/GAMSsternCa!AJ65,"")</f>
        <v/>
      </c>
      <c r="AL65" s="128" t="str">
        <f aca="false">IFERROR(sterncalib!AK65/GAMSsternCa!AK65,"")</f>
        <v/>
      </c>
      <c r="AM65" s="128" t="str">
        <f aca="false">IFERROR(sterncalib!AL65/GAMSsternCa!AL65,"")</f>
        <v/>
      </c>
      <c r="AN65" s="128" t="str">
        <f aca="false">IFERROR(sterncalib!AM65/GAMSsternCa!AM65,"")</f>
        <v/>
      </c>
      <c r="AO65" s="128" t="str">
        <f aca="false">IFERROR(sterncalib!AN65/GAMSsternCa!AN65,"")</f>
        <v/>
      </c>
      <c r="AP65" s="128" t="str">
        <f aca="false">IFERROR(sterncalib!AO65/GAMSsternCa!AO65,"")</f>
        <v/>
      </c>
      <c r="AQ65" s="128" t="str">
        <f aca="false">IFERROR(sterncalib!AP65/GAMSsternCa!AP65,"")</f>
        <v/>
      </c>
      <c r="AR65" s="128" t="str">
        <f aca="false">IFERROR(sterncalib!AQ65/GAMSsternCa!AQ65,"")</f>
        <v/>
      </c>
      <c r="AS65" s="128" t="str">
        <f aca="false">IFERROR(sterncalib!AR65/GAMSsternCa!AR65,"")</f>
        <v/>
      </c>
      <c r="AT65" s="128" t="str">
        <f aca="false">IFERROR(sterncalib!AS65/GAMSsternCa!AS65,"")</f>
        <v/>
      </c>
      <c r="AU65" s="128" t="str">
        <f aca="false">IFERROR(sterncalib!AT65/GAMSsternCa!AT65,"")</f>
        <v/>
      </c>
      <c r="AV65" s="128" t="str">
        <f aca="false">IFERROR(sterncalib!AU65/GAMSsternCa!AU65,"")</f>
        <v/>
      </c>
      <c r="AW65" s="128" t="str">
        <f aca="false">IFERROR(sterncalib!AV65/GAMSsternCa!AV65,"")</f>
        <v/>
      </c>
      <c r="AX65" s="128" t="str">
        <f aca="false">IFERROR(sterncalib!AW65/GAMSsternCa!AW65,"")</f>
        <v/>
      </c>
      <c r="AY65" s="128" t="str">
        <f aca="false">IFERROR(sterncalib!AX65/GAMSsternCa!AX65,"")</f>
        <v/>
      </c>
      <c r="AZ65" s="128" t="str">
        <f aca="false">IFERROR(sterncalib!AY65/GAMSsternCa!AY65,"")</f>
        <v/>
      </c>
      <c r="BA65" s="128" t="str">
        <f aca="false">IFERROR(sterncalib!AZ65/GAMSsternCa!AZ65,"")</f>
        <v/>
      </c>
      <c r="BB65" s="128" t="str">
        <f aca="false">IFERROR(sterncalib!BA65/GAMSsternCa!BA65,"")</f>
        <v/>
      </c>
      <c r="BC65" s="128" t="str">
        <f aca="false">IFERROR(sterncalib!BB65/GAMSsternCa!BB65,"")</f>
        <v/>
      </c>
      <c r="BD65" s="128" t="str">
        <f aca="false">IFERROR(sterncalib!BC65/GAMSsternCa!BC65,"")</f>
        <v/>
      </c>
      <c r="BE65" s="128" t="str">
        <f aca="false">IFERROR(sterncalib!BD65/GAMSsternCa!BD65,"")</f>
        <v/>
      </c>
      <c r="BF65" s="128" t="str">
        <f aca="false">IFERROR(sterncalib!BE65/GAMSsternCa!BE65,"")</f>
        <v/>
      </c>
      <c r="BG65" s="128" t="str">
        <f aca="false">IFERROR(sterncalib!BF65/GAMSsternCa!BF65,"")</f>
        <v/>
      </c>
      <c r="BH65" s="128" t="str">
        <f aca="false">IFERROR(sterncalib!BG65/GAMSsternCa!BG65,"")</f>
        <v/>
      </c>
      <c r="BI65" s="128" t="str">
        <f aca="false">IFERROR(sterncalib!BH65/GAMSsternCa!BH65,"")</f>
        <v/>
      </c>
      <c r="BJ65" s="128" t="str">
        <f aca="false">IFERROR(sterncalib!BI65/GAMSsternCa!BI65,"")</f>
        <v/>
      </c>
    </row>
    <row r="66" customFormat="false" ht="12.75" hidden="false" customHeight="false" outlineLevel="0" collapsed="false">
      <c r="A66" s="0" t="str">
        <f aca="false">sterncalib!A66</f>
        <v>       Biosphere/shallow oceans to atmosphere (b21)</v>
      </c>
      <c r="B66" s="0" t="str">
        <f aca="false">GAMSbase!A66</f>
        <v>BtA b21</v>
      </c>
      <c r="C66" s="128" t="n">
        <f aca="false">IFERROR(sterncalib!B66/GAMSsternCa!B66,"")</f>
        <v>0.999999999710111</v>
      </c>
      <c r="D66" s="128" t="str">
        <f aca="false">IFERROR(sterncalib!C66/GAMSsternCa!C66,"")</f>
        <v/>
      </c>
      <c r="E66" s="128" t="str">
        <f aca="false">IFERROR(sterncalib!D66/GAMSsternCa!D66,"")</f>
        <v/>
      </c>
      <c r="F66" s="128" t="str">
        <f aca="false">IFERROR(sterncalib!E66/GAMSsternCa!E66,"")</f>
        <v/>
      </c>
      <c r="G66" s="128" t="str">
        <f aca="false">IFERROR(sterncalib!F66/GAMSsternCa!F66,"")</f>
        <v/>
      </c>
      <c r="H66" s="128" t="str">
        <f aca="false">IFERROR(sterncalib!G66/GAMSsternCa!G66,"")</f>
        <v/>
      </c>
      <c r="I66" s="128" t="str">
        <f aca="false">IFERROR(sterncalib!H66/GAMSsternCa!H66,"")</f>
        <v/>
      </c>
      <c r="J66" s="128" t="str">
        <f aca="false">IFERROR(sterncalib!I66/GAMSsternCa!I66,"")</f>
        <v/>
      </c>
      <c r="K66" s="128" t="str">
        <f aca="false">IFERROR(sterncalib!J66/GAMSsternCa!J66,"")</f>
        <v/>
      </c>
      <c r="L66" s="128" t="str">
        <f aca="false">IFERROR(sterncalib!K66/GAMSsternCa!K66,"")</f>
        <v/>
      </c>
      <c r="M66" s="128" t="str">
        <f aca="false">IFERROR(sterncalib!L66/GAMSsternCa!L66,"")</f>
        <v/>
      </c>
      <c r="N66" s="128" t="str">
        <f aca="false">IFERROR(sterncalib!M66/GAMSsternCa!M66,"")</f>
        <v/>
      </c>
      <c r="O66" s="128" t="str">
        <f aca="false">IFERROR(sterncalib!N66/GAMSsternCa!N66,"")</f>
        <v/>
      </c>
      <c r="P66" s="128" t="str">
        <f aca="false">IFERROR(sterncalib!O66/GAMSsternCa!O66,"")</f>
        <v/>
      </c>
      <c r="Q66" s="128" t="str">
        <f aca="false">IFERROR(sterncalib!P66/GAMSsternCa!P66,"")</f>
        <v/>
      </c>
      <c r="R66" s="128" t="str">
        <f aca="false">IFERROR(sterncalib!Q66/GAMSsternCa!Q66,"")</f>
        <v/>
      </c>
      <c r="S66" s="128" t="str">
        <f aca="false">IFERROR(sterncalib!R66/GAMSsternCa!R66,"")</f>
        <v/>
      </c>
      <c r="T66" s="128" t="str">
        <f aca="false">IFERROR(sterncalib!S66/GAMSsternCa!S66,"")</f>
        <v/>
      </c>
      <c r="U66" s="128" t="str">
        <f aca="false">IFERROR(sterncalib!T66/GAMSsternCa!T66,"")</f>
        <v/>
      </c>
      <c r="V66" s="128" t="str">
        <f aca="false">IFERROR(sterncalib!U66/GAMSsternCa!U66,"")</f>
        <v/>
      </c>
      <c r="W66" s="128" t="str">
        <f aca="false">IFERROR(sterncalib!V66/GAMSsternCa!V66,"")</f>
        <v/>
      </c>
      <c r="X66" s="128" t="str">
        <f aca="false">IFERROR(sterncalib!W66/GAMSsternCa!W66,"")</f>
        <v/>
      </c>
      <c r="Y66" s="128" t="str">
        <f aca="false">IFERROR(sterncalib!X66/GAMSsternCa!X66,"")</f>
        <v/>
      </c>
      <c r="Z66" s="128" t="str">
        <f aca="false">IFERROR(sterncalib!Y66/GAMSsternCa!Y66,"")</f>
        <v/>
      </c>
      <c r="AA66" s="128" t="str">
        <f aca="false">IFERROR(sterncalib!Z66/GAMSsternCa!Z66,"")</f>
        <v/>
      </c>
      <c r="AB66" s="128" t="str">
        <f aca="false">IFERROR(sterncalib!AA66/GAMSsternCa!AA66,"")</f>
        <v/>
      </c>
      <c r="AC66" s="128" t="str">
        <f aca="false">IFERROR(sterncalib!AB66/GAMSsternCa!AB66,"")</f>
        <v/>
      </c>
      <c r="AD66" s="128" t="str">
        <f aca="false">IFERROR(sterncalib!AC66/GAMSsternCa!AC66,"")</f>
        <v/>
      </c>
      <c r="AE66" s="128" t="str">
        <f aca="false">IFERROR(sterncalib!AD66/GAMSsternCa!AD66,"")</f>
        <v/>
      </c>
      <c r="AF66" s="128" t="str">
        <f aca="false">IFERROR(sterncalib!AE66/GAMSsternCa!AE66,"")</f>
        <v/>
      </c>
      <c r="AG66" s="128" t="str">
        <f aca="false">IFERROR(sterncalib!AF66/GAMSsternCa!AF66,"")</f>
        <v/>
      </c>
      <c r="AH66" s="128" t="str">
        <f aca="false">IFERROR(sterncalib!AG66/GAMSsternCa!AG66,"")</f>
        <v/>
      </c>
      <c r="AI66" s="128" t="str">
        <f aca="false">IFERROR(sterncalib!AH66/GAMSsternCa!AH66,"")</f>
        <v/>
      </c>
      <c r="AJ66" s="128" t="str">
        <f aca="false">IFERROR(sterncalib!AI66/GAMSsternCa!AI66,"")</f>
        <v/>
      </c>
      <c r="AK66" s="128" t="str">
        <f aca="false">IFERROR(sterncalib!AJ66/GAMSsternCa!AJ66,"")</f>
        <v/>
      </c>
      <c r="AL66" s="128" t="str">
        <f aca="false">IFERROR(sterncalib!AK66/GAMSsternCa!AK66,"")</f>
        <v/>
      </c>
      <c r="AM66" s="128" t="str">
        <f aca="false">IFERROR(sterncalib!AL66/GAMSsternCa!AL66,"")</f>
        <v/>
      </c>
      <c r="AN66" s="128" t="str">
        <f aca="false">IFERROR(sterncalib!AM66/GAMSsternCa!AM66,"")</f>
        <v/>
      </c>
      <c r="AO66" s="128" t="str">
        <f aca="false">IFERROR(sterncalib!AN66/GAMSsternCa!AN66,"")</f>
        <v/>
      </c>
      <c r="AP66" s="128" t="str">
        <f aca="false">IFERROR(sterncalib!AO66/GAMSsternCa!AO66,"")</f>
        <v/>
      </c>
      <c r="AQ66" s="128" t="str">
        <f aca="false">IFERROR(sterncalib!AP66/GAMSsternCa!AP66,"")</f>
        <v/>
      </c>
      <c r="AR66" s="128" t="str">
        <f aca="false">IFERROR(sterncalib!AQ66/GAMSsternCa!AQ66,"")</f>
        <v/>
      </c>
      <c r="AS66" s="128" t="str">
        <f aca="false">IFERROR(sterncalib!AR66/GAMSsternCa!AR66,"")</f>
        <v/>
      </c>
      <c r="AT66" s="128" t="str">
        <f aca="false">IFERROR(sterncalib!AS66/GAMSsternCa!AS66,"")</f>
        <v/>
      </c>
      <c r="AU66" s="128" t="str">
        <f aca="false">IFERROR(sterncalib!AT66/GAMSsternCa!AT66,"")</f>
        <v/>
      </c>
      <c r="AV66" s="128" t="str">
        <f aca="false">IFERROR(sterncalib!AU66/GAMSsternCa!AU66,"")</f>
        <v/>
      </c>
      <c r="AW66" s="128" t="str">
        <f aca="false">IFERROR(sterncalib!AV66/GAMSsternCa!AV66,"")</f>
        <v/>
      </c>
      <c r="AX66" s="128" t="str">
        <f aca="false">IFERROR(sterncalib!AW66/GAMSsternCa!AW66,"")</f>
        <v/>
      </c>
      <c r="AY66" s="128" t="str">
        <f aca="false">IFERROR(sterncalib!AX66/GAMSsternCa!AX66,"")</f>
        <v/>
      </c>
      <c r="AZ66" s="128" t="str">
        <f aca="false">IFERROR(sterncalib!AY66/GAMSsternCa!AY66,"")</f>
        <v/>
      </c>
      <c r="BA66" s="128" t="str">
        <f aca="false">IFERROR(sterncalib!AZ66/GAMSsternCa!AZ66,"")</f>
        <v/>
      </c>
      <c r="BB66" s="128" t="str">
        <f aca="false">IFERROR(sterncalib!BA66/GAMSsternCa!BA66,"")</f>
        <v/>
      </c>
      <c r="BC66" s="128" t="str">
        <f aca="false">IFERROR(sterncalib!BB66/GAMSsternCa!BB66,"")</f>
        <v/>
      </c>
      <c r="BD66" s="128" t="str">
        <f aca="false">IFERROR(sterncalib!BC66/GAMSsternCa!BC66,"")</f>
        <v/>
      </c>
      <c r="BE66" s="128" t="str">
        <f aca="false">IFERROR(sterncalib!BD66/GAMSsternCa!BD66,"")</f>
        <v/>
      </c>
      <c r="BF66" s="128" t="str">
        <f aca="false">IFERROR(sterncalib!BE66/GAMSsternCa!BE66,"")</f>
        <v/>
      </c>
      <c r="BG66" s="128" t="str">
        <f aca="false">IFERROR(sterncalib!BF66/GAMSsternCa!BF66,"")</f>
        <v/>
      </c>
      <c r="BH66" s="128" t="str">
        <f aca="false">IFERROR(sterncalib!BG66/GAMSsternCa!BG66,"")</f>
        <v/>
      </c>
      <c r="BI66" s="128" t="str">
        <f aca="false">IFERROR(sterncalib!BH66/GAMSsternCa!BH66,"")</f>
        <v/>
      </c>
      <c r="BJ66" s="128" t="str">
        <f aca="false">IFERROR(sterncalib!BI66/GAMSsternCa!BI66,"")</f>
        <v/>
      </c>
    </row>
    <row r="67" customFormat="false" ht="12.75" hidden="false" customHeight="false" outlineLevel="0" collapsed="false">
      <c r="A67" s="0" t="str">
        <f aca="false">sterncalib!A67</f>
        <v>      Atmosphere to biosphere/shallow oceans (b12)</v>
      </c>
      <c r="B67" s="0" t="str">
        <f aca="false">GAMSbase!A67</f>
        <v>AtB b12</v>
      </c>
      <c r="C67" s="128" t="n">
        <f aca="false">IFERROR(sterncalib!B67/GAMSsternCa!B67,"")</f>
        <v>1</v>
      </c>
      <c r="D67" s="128" t="str">
        <f aca="false">IFERROR(sterncalib!C67/GAMSsternCa!C67,"")</f>
        <v/>
      </c>
      <c r="E67" s="128" t="str">
        <f aca="false">IFERROR(sterncalib!D67/GAMSsternCa!D67,"")</f>
        <v/>
      </c>
      <c r="F67" s="128" t="str">
        <f aca="false">IFERROR(sterncalib!E67/GAMSsternCa!E67,"")</f>
        <v/>
      </c>
      <c r="G67" s="128" t="str">
        <f aca="false">IFERROR(sterncalib!F67/GAMSsternCa!F67,"")</f>
        <v/>
      </c>
      <c r="H67" s="128" t="str">
        <f aca="false">IFERROR(sterncalib!G67/GAMSsternCa!G67,"")</f>
        <v/>
      </c>
      <c r="I67" s="128" t="str">
        <f aca="false">IFERROR(sterncalib!H67/GAMSsternCa!H67,"")</f>
        <v/>
      </c>
      <c r="J67" s="128" t="str">
        <f aca="false">IFERROR(sterncalib!I67/GAMSsternCa!I67,"")</f>
        <v/>
      </c>
      <c r="K67" s="128" t="str">
        <f aca="false">IFERROR(sterncalib!J67/GAMSsternCa!J67,"")</f>
        <v/>
      </c>
      <c r="L67" s="128" t="str">
        <f aca="false">IFERROR(sterncalib!K67/GAMSsternCa!K67,"")</f>
        <v/>
      </c>
      <c r="M67" s="128" t="str">
        <f aca="false">IFERROR(sterncalib!L67/GAMSsternCa!L67,"")</f>
        <v/>
      </c>
      <c r="N67" s="128" t="str">
        <f aca="false">IFERROR(sterncalib!M67/GAMSsternCa!M67,"")</f>
        <v/>
      </c>
      <c r="O67" s="128" t="str">
        <f aca="false">IFERROR(sterncalib!N67/GAMSsternCa!N67,"")</f>
        <v/>
      </c>
      <c r="P67" s="128" t="str">
        <f aca="false">IFERROR(sterncalib!O67/GAMSsternCa!O67,"")</f>
        <v/>
      </c>
      <c r="Q67" s="128" t="str">
        <f aca="false">IFERROR(sterncalib!P67/GAMSsternCa!P67,"")</f>
        <v/>
      </c>
      <c r="R67" s="128" t="str">
        <f aca="false">IFERROR(sterncalib!Q67/GAMSsternCa!Q67,"")</f>
        <v/>
      </c>
      <c r="S67" s="128" t="str">
        <f aca="false">IFERROR(sterncalib!R67/GAMSsternCa!R67,"")</f>
        <v/>
      </c>
      <c r="T67" s="128" t="str">
        <f aca="false">IFERROR(sterncalib!S67/GAMSsternCa!S67,"")</f>
        <v/>
      </c>
      <c r="U67" s="128" t="str">
        <f aca="false">IFERROR(sterncalib!T67/GAMSsternCa!T67,"")</f>
        <v/>
      </c>
      <c r="V67" s="128" t="str">
        <f aca="false">IFERROR(sterncalib!U67/GAMSsternCa!U67,"")</f>
        <v/>
      </c>
      <c r="W67" s="128" t="str">
        <f aca="false">IFERROR(sterncalib!V67/GAMSsternCa!V67,"")</f>
        <v/>
      </c>
      <c r="X67" s="128" t="str">
        <f aca="false">IFERROR(sterncalib!W67/GAMSsternCa!W67,"")</f>
        <v/>
      </c>
      <c r="Y67" s="128" t="str">
        <f aca="false">IFERROR(sterncalib!X67/GAMSsternCa!X67,"")</f>
        <v/>
      </c>
      <c r="Z67" s="128" t="str">
        <f aca="false">IFERROR(sterncalib!Y67/GAMSsternCa!Y67,"")</f>
        <v/>
      </c>
      <c r="AA67" s="128" t="str">
        <f aca="false">IFERROR(sterncalib!Z67/GAMSsternCa!Z67,"")</f>
        <v/>
      </c>
      <c r="AB67" s="128" t="str">
        <f aca="false">IFERROR(sterncalib!AA67/GAMSsternCa!AA67,"")</f>
        <v/>
      </c>
      <c r="AC67" s="128" t="str">
        <f aca="false">IFERROR(sterncalib!AB67/GAMSsternCa!AB67,"")</f>
        <v/>
      </c>
      <c r="AD67" s="128" t="str">
        <f aca="false">IFERROR(sterncalib!AC67/GAMSsternCa!AC67,"")</f>
        <v/>
      </c>
      <c r="AE67" s="128" t="str">
        <f aca="false">IFERROR(sterncalib!AD67/GAMSsternCa!AD67,"")</f>
        <v/>
      </c>
      <c r="AF67" s="128" t="str">
        <f aca="false">IFERROR(sterncalib!AE67/GAMSsternCa!AE67,"")</f>
        <v/>
      </c>
      <c r="AG67" s="128" t="str">
        <f aca="false">IFERROR(sterncalib!AF67/GAMSsternCa!AF67,"")</f>
        <v/>
      </c>
      <c r="AH67" s="128" t="str">
        <f aca="false">IFERROR(sterncalib!AG67/GAMSsternCa!AG67,"")</f>
        <v/>
      </c>
      <c r="AI67" s="128" t="str">
        <f aca="false">IFERROR(sterncalib!AH67/GAMSsternCa!AH67,"")</f>
        <v/>
      </c>
      <c r="AJ67" s="128" t="str">
        <f aca="false">IFERROR(sterncalib!AI67/GAMSsternCa!AI67,"")</f>
        <v/>
      </c>
      <c r="AK67" s="128" t="str">
        <f aca="false">IFERROR(sterncalib!AJ67/GAMSsternCa!AJ67,"")</f>
        <v/>
      </c>
      <c r="AL67" s="128" t="str">
        <f aca="false">IFERROR(sterncalib!AK67/GAMSsternCa!AK67,"")</f>
        <v/>
      </c>
      <c r="AM67" s="128" t="str">
        <f aca="false">IFERROR(sterncalib!AL67/GAMSsternCa!AL67,"")</f>
        <v/>
      </c>
      <c r="AN67" s="128" t="str">
        <f aca="false">IFERROR(sterncalib!AM67/GAMSsternCa!AM67,"")</f>
        <v/>
      </c>
      <c r="AO67" s="128" t="str">
        <f aca="false">IFERROR(sterncalib!AN67/GAMSsternCa!AN67,"")</f>
        <v/>
      </c>
      <c r="AP67" s="128" t="str">
        <f aca="false">IFERROR(sterncalib!AO67/GAMSsternCa!AO67,"")</f>
        <v/>
      </c>
      <c r="AQ67" s="128" t="str">
        <f aca="false">IFERROR(sterncalib!AP67/GAMSsternCa!AP67,"")</f>
        <v/>
      </c>
      <c r="AR67" s="128" t="str">
        <f aca="false">IFERROR(sterncalib!AQ67/GAMSsternCa!AQ67,"")</f>
        <v/>
      </c>
      <c r="AS67" s="128" t="str">
        <f aca="false">IFERROR(sterncalib!AR67/GAMSsternCa!AR67,"")</f>
        <v/>
      </c>
      <c r="AT67" s="128" t="str">
        <f aca="false">IFERROR(sterncalib!AS67/GAMSsternCa!AS67,"")</f>
        <v/>
      </c>
      <c r="AU67" s="128" t="str">
        <f aca="false">IFERROR(sterncalib!AT67/GAMSsternCa!AT67,"")</f>
        <v/>
      </c>
      <c r="AV67" s="128" t="str">
        <f aca="false">IFERROR(sterncalib!AU67/GAMSsternCa!AU67,"")</f>
        <v/>
      </c>
      <c r="AW67" s="128" t="str">
        <f aca="false">IFERROR(sterncalib!AV67/GAMSsternCa!AV67,"")</f>
        <v/>
      </c>
      <c r="AX67" s="128" t="str">
        <f aca="false">IFERROR(sterncalib!AW67/GAMSsternCa!AW67,"")</f>
        <v/>
      </c>
      <c r="AY67" s="128" t="str">
        <f aca="false">IFERROR(sterncalib!AX67/GAMSsternCa!AX67,"")</f>
        <v/>
      </c>
      <c r="AZ67" s="128" t="str">
        <f aca="false">IFERROR(sterncalib!AY67/GAMSsternCa!AY67,"")</f>
        <v/>
      </c>
      <c r="BA67" s="128" t="str">
        <f aca="false">IFERROR(sterncalib!AZ67/GAMSsternCa!AZ67,"")</f>
        <v/>
      </c>
      <c r="BB67" s="128" t="str">
        <f aca="false">IFERROR(sterncalib!BA67/GAMSsternCa!BA67,"")</f>
        <v/>
      </c>
      <c r="BC67" s="128" t="str">
        <f aca="false">IFERROR(sterncalib!BB67/GAMSsternCa!BB67,"")</f>
        <v/>
      </c>
      <c r="BD67" s="128" t="str">
        <f aca="false">IFERROR(sterncalib!BC67/GAMSsternCa!BC67,"")</f>
        <v/>
      </c>
      <c r="BE67" s="128" t="str">
        <f aca="false">IFERROR(sterncalib!BD67/GAMSsternCa!BD67,"")</f>
        <v/>
      </c>
      <c r="BF67" s="128" t="str">
        <f aca="false">IFERROR(sterncalib!BE67/GAMSsternCa!BE67,"")</f>
        <v/>
      </c>
      <c r="BG67" s="128" t="str">
        <f aca="false">IFERROR(sterncalib!BF67/GAMSsternCa!BF67,"")</f>
        <v/>
      </c>
      <c r="BH67" s="128" t="str">
        <f aca="false">IFERROR(sterncalib!BG67/GAMSsternCa!BG67,"")</f>
        <v/>
      </c>
      <c r="BI67" s="128" t="str">
        <f aca="false">IFERROR(sterncalib!BH67/GAMSsternCa!BH67,"")</f>
        <v/>
      </c>
      <c r="BJ67" s="128" t="str">
        <f aca="false">IFERROR(sterncalib!BI67/GAMSsternCa!BI67,"")</f>
        <v/>
      </c>
    </row>
    <row r="68" customFormat="false" ht="12.75" hidden="false" customHeight="false" outlineLevel="0" collapsed="false">
      <c r="A68" s="0" t="str">
        <f aca="false">sterncalib!A68</f>
        <v>      Biosphere/shallow oceans to B/SO (b22)</v>
      </c>
      <c r="B68" s="0" t="str">
        <f aca="false">GAMSbase!A68</f>
        <v>BtB b22</v>
      </c>
      <c r="C68" s="128" t="n">
        <f aca="false">IFERROR(sterncalib!B68/GAMSsternCa!B68,"")</f>
        <v>1.00000000001158</v>
      </c>
      <c r="D68" s="128" t="str">
        <f aca="false">IFERROR(sterncalib!C68/GAMSsternCa!C68,"")</f>
        <v/>
      </c>
      <c r="E68" s="128" t="str">
        <f aca="false">IFERROR(sterncalib!D68/GAMSsternCa!D68,"")</f>
        <v/>
      </c>
      <c r="F68" s="128" t="str">
        <f aca="false">IFERROR(sterncalib!E68/GAMSsternCa!E68,"")</f>
        <v/>
      </c>
      <c r="G68" s="128" t="str">
        <f aca="false">IFERROR(sterncalib!F68/GAMSsternCa!F68,"")</f>
        <v/>
      </c>
      <c r="H68" s="128" t="str">
        <f aca="false">IFERROR(sterncalib!G68/GAMSsternCa!G68,"")</f>
        <v/>
      </c>
      <c r="I68" s="128" t="str">
        <f aca="false">IFERROR(sterncalib!H68/GAMSsternCa!H68,"")</f>
        <v/>
      </c>
      <c r="J68" s="128" t="str">
        <f aca="false">IFERROR(sterncalib!I68/GAMSsternCa!I68,"")</f>
        <v/>
      </c>
      <c r="K68" s="128" t="str">
        <f aca="false">IFERROR(sterncalib!J68/GAMSsternCa!J68,"")</f>
        <v/>
      </c>
      <c r="L68" s="128" t="str">
        <f aca="false">IFERROR(sterncalib!K68/GAMSsternCa!K68,"")</f>
        <v/>
      </c>
      <c r="M68" s="128" t="str">
        <f aca="false">IFERROR(sterncalib!L68/GAMSsternCa!L68,"")</f>
        <v/>
      </c>
      <c r="N68" s="128" t="str">
        <f aca="false">IFERROR(sterncalib!M68/GAMSsternCa!M68,"")</f>
        <v/>
      </c>
      <c r="O68" s="128" t="str">
        <f aca="false">IFERROR(sterncalib!N68/GAMSsternCa!N68,"")</f>
        <v/>
      </c>
      <c r="P68" s="128" t="str">
        <f aca="false">IFERROR(sterncalib!O68/GAMSsternCa!O68,"")</f>
        <v/>
      </c>
      <c r="Q68" s="128" t="str">
        <f aca="false">IFERROR(sterncalib!P68/GAMSsternCa!P68,"")</f>
        <v/>
      </c>
      <c r="R68" s="128" t="str">
        <f aca="false">IFERROR(sterncalib!Q68/GAMSsternCa!Q68,"")</f>
        <v/>
      </c>
      <c r="S68" s="128" t="str">
        <f aca="false">IFERROR(sterncalib!R68/GAMSsternCa!R68,"")</f>
        <v/>
      </c>
      <c r="T68" s="128" t="str">
        <f aca="false">IFERROR(sterncalib!S68/GAMSsternCa!S68,"")</f>
        <v/>
      </c>
      <c r="U68" s="128" t="str">
        <f aca="false">IFERROR(sterncalib!T68/GAMSsternCa!T68,"")</f>
        <v/>
      </c>
      <c r="V68" s="128" t="str">
        <f aca="false">IFERROR(sterncalib!U68/GAMSsternCa!U68,"")</f>
        <v/>
      </c>
      <c r="W68" s="128" t="str">
        <f aca="false">IFERROR(sterncalib!V68/GAMSsternCa!V68,"")</f>
        <v/>
      </c>
      <c r="X68" s="128" t="str">
        <f aca="false">IFERROR(sterncalib!W68/GAMSsternCa!W68,"")</f>
        <v/>
      </c>
      <c r="Y68" s="128" t="str">
        <f aca="false">IFERROR(sterncalib!X68/GAMSsternCa!X68,"")</f>
        <v/>
      </c>
      <c r="Z68" s="128" t="str">
        <f aca="false">IFERROR(sterncalib!Y68/GAMSsternCa!Y68,"")</f>
        <v/>
      </c>
      <c r="AA68" s="128" t="str">
        <f aca="false">IFERROR(sterncalib!Z68/GAMSsternCa!Z68,"")</f>
        <v/>
      </c>
      <c r="AB68" s="128" t="str">
        <f aca="false">IFERROR(sterncalib!AA68/GAMSsternCa!AA68,"")</f>
        <v/>
      </c>
      <c r="AC68" s="128" t="str">
        <f aca="false">IFERROR(sterncalib!AB68/GAMSsternCa!AB68,"")</f>
        <v/>
      </c>
      <c r="AD68" s="128" t="str">
        <f aca="false">IFERROR(sterncalib!AC68/GAMSsternCa!AC68,"")</f>
        <v/>
      </c>
      <c r="AE68" s="128" t="str">
        <f aca="false">IFERROR(sterncalib!AD68/GAMSsternCa!AD68,"")</f>
        <v/>
      </c>
      <c r="AF68" s="128" t="str">
        <f aca="false">IFERROR(sterncalib!AE68/GAMSsternCa!AE68,"")</f>
        <v/>
      </c>
      <c r="AG68" s="128" t="str">
        <f aca="false">IFERROR(sterncalib!AF68/GAMSsternCa!AF68,"")</f>
        <v/>
      </c>
      <c r="AH68" s="128" t="str">
        <f aca="false">IFERROR(sterncalib!AG68/GAMSsternCa!AG68,"")</f>
        <v/>
      </c>
      <c r="AI68" s="128" t="str">
        <f aca="false">IFERROR(sterncalib!AH68/GAMSsternCa!AH68,"")</f>
        <v/>
      </c>
      <c r="AJ68" s="128" t="str">
        <f aca="false">IFERROR(sterncalib!AI68/GAMSsternCa!AI68,"")</f>
        <v/>
      </c>
      <c r="AK68" s="128" t="str">
        <f aca="false">IFERROR(sterncalib!AJ68/GAMSsternCa!AJ68,"")</f>
        <v/>
      </c>
      <c r="AL68" s="128" t="str">
        <f aca="false">IFERROR(sterncalib!AK68/GAMSsternCa!AK68,"")</f>
        <v/>
      </c>
      <c r="AM68" s="128" t="str">
        <f aca="false">IFERROR(sterncalib!AL68/GAMSsternCa!AL68,"")</f>
        <v/>
      </c>
      <c r="AN68" s="128" t="str">
        <f aca="false">IFERROR(sterncalib!AM68/GAMSsternCa!AM68,"")</f>
        <v/>
      </c>
      <c r="AO68" s="128" t="str">
        <f aca="false">IFERROR(sterncalib!AN68/GAMSsternCa!AN68,"")</f>
        <v/>
      </c>
      <c r="AP68" s="128" t="str">
        <f aca="false">IFERROR(sterncalib!AO68/GAMSsternCa!AO68,"")</f>
        <v/>
      </c>
      <c r="AQ68" s="128" t="str">
        <f aca="false">IFERROR(sterncalib!AP68/GAMSsternCa!AP68,"")</f>
        <v/>
      </c>
      <c r="AR68" s="128" t="str">
        <f aca="false">IFERROR(sterncalib!AQ68/GAMSsternCa!AQ68,"")</f>
        <v/>
      </c>
      <c r="AS68" s="128" t="str">
        <f aca="false">IFERROR(sterncalib!AR68/GAMSsternCa!AR68,"")</f>
        <v/>
      </c>
      <c r="AT68" s="128" t="str">
        <f aca="false">IFERROR(sterncalib!AS68/GAMSsternCa!AS68,"")</f>
        <v/>
      </c>
      <c r="AU68" s="128" t="str">
        <f aca="false">IFERROR(sterncalib!AT68/GAMSsternCa!AT68,"")</f>
        <v/>
      </c>
      <c r="AV68" s="128" t="str">
        <f aca="false">IFERROR(sterncalib!AU68/GAMSsternCa!AU68,"")</f>
        <v/>
      </c>
      <c r="AW68" s="128" t="str">
        <f aca="false">IFERROR(sterncalib!AV68/GAMSsternCa!AV68,"")</f>
        <v/>
      </c>
      <c r="AX68" s="128" t="str">
        <f aca="false">IFERROR(sterncalib!AW68/GAMSsternCa!AW68,"")</f>
        <v/>
      </c>
      <c r="AY68" s="128" t="str">
        <f aca="false">IFERROR(sterncalib!AX68/GAMSsternCa!AX68,"")</f>
        <v/>
      </c>
      <c r="AZ68" s="128" t="str">
        <f aca="false">IFERROR(sterncalib!AY68/GAMSsternCa!AY68,"")</f>
        <v/>
      </c>
      <c r="BA68" s="128" t="str">
        <f aca="false">IFERROR(sterncalib!AZ68/GAMSsternCa!AZ68,"")</f>
        <v/>
      </c>
      <c r="BB68" s="128" t="str">
        <f aca="false">IFERROR(sterncalib!BA68/GAMSsternCa!BA68,"")</f>
        <v/>
      </c>
      <c r="BC68" s="128" t="str">
        <f aca="false">IFERROR(sterncalib!BB68/GAMSsternCa!BB68,"")</f>
        <v/>
      </c>
      <c r="BD68" s="128" t="str">
        <f aca="false">IFERROR(sterncalib!BC68/GAMSsternCa!BC68,"")</f>
        <v/>
      </c>
      <c r="BE68" s="128" t="str">
        <f aca="false">IFERROR(sterncalib!BD68/GAMSsternCa!BD68,"")</f>
        <v/>
      </c>
      <c r="BF68" s="128" t="str">
        <f aca="false">IFERROR(sterncalib!BE68/GAMSsternCa!BE68,"")</f>
        <v/>
      </c>
      <c r="BG68" s="128" t="str">
        <f aca="false">IFERROR(sterncalib!BF68/GAMSsternCa!BF68,"")</f>
        <v/>
      </c>
      <c r="BH68" s="128" t="str">
        <f aca="false">IFERROR(sterncalib!BG68/GAMSsternCa!BG68,"")</f>
        <v/>
      </c>
      <c r="BI68" s="128" t="str">
        <f aca="false">IFERROR(sterncalib!BH68/GAMSsternCa!BH68,"")</f>
        <v/>
      </c>
      <c r="BJ68" s="128" t="str">
        <f aca="false">IFERROR(sterncalib!BI68/GAMSsternCa!BI68,"")</f>
        <v/>
      </c>
    </row>
    <row r="69" customFormat="false" ht="12.75" hidden="false" customHeight="false" outlineLevel="0" collapsed="false">
      <c r="A69" s="0" t="str">
        <f aca="false">sterncalib!A69</f>
        <v>      Deep oceans to biosphere/shallow oceans (b32)</v>
      </c>
      <c r="B69" s="0" t="str">
        <f aca="false">GAMSbase!A69</f>
        <v>DtB b32</v>
      </c>
      <c r="C69" s="128" t="n">
        <f aca="false">IFERROR(sterncalib!B69/GAMSsternCa!B69,"")</f>
        <v>1</v>
      </c>
      <c r="D69" s="128" t="str">
        <f aca="false">IFERROR(sterncalib!C69/GAMSsternCa!C69,"")</f>
        <v/>
      </c>
      <c r="E69" s="128" t="str">
        <f aca="false">IFERROR(sterncalib!D69/GAMSsternCa!D69,"")</f>
        <v/>
      </c>
      <c r="F69" s="128" t="str">
        <f aca="false">IFERROR(sterncalib!E69/GAMSsternCa!E69,"")</f>
        <v/>
      </c>
      <c r="G69" s="128" t="str">
        <f aca="false">IFERROR(sterncalib!F69/GAMSsternCa!F69,"")</f>
        <v/>
      </c>
      <c r="H69" s="128" t="str">
        <f aca="false">IFERROR(sterncalib!G69/GAMSsternCa!G69,"")</f>
        <v/>
      </c>
      <c r="I69" s="128" t="str">
        <f aca="false">IFERROR(sterncalib!H69/GAMSsternCa!H69,"")</f>
        <v/>
      </c>
      <c r="J69" s="128" t="str">
        <f aca="false">IFERROR(sterncalib!I69/GAMSsternCa!I69,"")</f>
        <v/>
      </c>
      <c r="K69" s="128" t="str">
        <f aca="false">IFERROR(sterncalib!J69/GAMSsternCa!J69,"")</f>
        <v/>
      </c>
      <c r="L69" s="128" t="str">
        <f aca="false">IFERROR(sterncalib!K69/GAMSsternCa!K69,"")</f>
        <v/>
      </c>
      <c r="M69" s="128" t="str">
        <f aca="false">IFERROR(sterncalib!L69/GAMSsternCa!L69,"")</f>
        <v/>
      </c>
      <c r="N69" s="128" t="str">
        <f aca="false">IFERROR(sterncalib!M69/GAMSsternCa!M69,"")</f>
        <v/>
      </c>
      <c r="O69" s="128" t="str">
        <f aca="false">IFERROR(sterncalib!N69/GAMSsternCa!N69,"")</f>
        <v/>
      </c>
      <c r="P69" s="128" t="str">
        <f aca="false">IFERROR(sterncalib!O69/GAMSsternCa!O69,"")</f>
        <v/>
      </c>
      <c r="Q69" s="128" t="str">
        <f aca="false">IFERROR(sterncalib!P69/GAMSsternCa!P69,"")</f>
        <v/>
      </c>
      <c r="R69" s="128" t="str">
        <f aca="false">IFERROR(sterncalib!Q69/GAMSsternCa!Q69,"")</f>
        <v/>
      </c>
      <c r="S69" s="128" t="str">
        <f aca="false">IFERROR(sterncalib!R69/GAMSsternCa!R69,"")</f>
        <v/>
      </c>
      <c r="T69" s="128" t="str">
        <f aca="false">IFERROR(sterncalib!S69/GAMSsternCa!S69,"")</f>
        <v/>
      </c>
      <c r="U69" s="128" t="str">
        <f aca="false">IFERROR(sterncalib!T69/GAMSsternCa!T69,"")</f>
        <v/>
      </c>
      <c r="V69" s="128" t="str">
        <f aca="false">IFERROR(sterncalib!U69/GAMSsternCa!U69,"")</f>
        <v/>
      </c>
      <c r="W69" s="128" t="str">
        <f aca="false">IFERROR(sterncalib!V69/GAMSsternCa!V69,"")</f>
        <v/>
      </c>
      <c r="X69" s="128" t="str">
        <f aca="false">IFERROR(sterncalib!W69/GAMSsternCa!W69,"")</f>
        <v/>
      </c>
      <c r="Y69" s="128" t="str">
        <f aca="false">IFERROR(sterncalib!X69/GAMSsternCa!X69,"")</f>
        <v/>
      </c>
      <c r="Z69" s="128" t="str">
        <f aca="false">IFERROR(sterncalib!Y69/GAMSsternCa!Y69,"")</f>
        <v/>
      </c>
      <c r="AA69" s="128" t="str">
        <f aca="false">IFERROR(sterncalib!Z69/GAMSsternCa!Z69,"")</f>
        <v/>
      </c>
      <c r="AB69" s="128" t="str">
        <f aca="false">IFERROR(sterncalib!AA69/GAMSsternCa!AA69,"")</f>
        <v/>
      </c>
      <c r="AC69" s="128" t="str">
        <f aca="false">IFERROR(sterncalib!AB69/GAMSsternCa!AB69,"")</f>
        <v/>
      </c>
      <c r="AD69" s="128" t="str">
        <f aca="false">IFERROR(sterncalib!AC69/GAMSsternCa!AC69,"")</f>
        <v/>
      </c>
      <c r="AE69" s="128" t="str">
        <f aca="false">IFERROR(sterncalib!AD69/GAMSsternCa!AD69,"")</f>
        <v/>
      </c>
      <c r="AF69" s="128" t="str">
        <f aca="false">IFERROR(sterncalib!AE69/GAMSsternCa!AE69,"")</f>
        <v/>
      </c>
      <c r="AG69" s="128" t="str">
        <f aca="false">IFERROR(sterncalib!AF69/GAMSsternCa!AF69,"")</f>
        <v/>
      </c>
      <c r="AH69" s="128" t="str">
        <f aca="false">IFERROR(sterncalib!AG69/GAMSsternCa!AG69,"")</f>
        <v/>
      </c>
      <c r="AI69" s="128" t="str">
        <f aca="false">IFERROR(sterncalib!AH69/GAMSsternCa!AH69,"")</f>
        <v/>
      </c>
      <c r="AJ69" s="128" t="str">
        <f aca="false">IFERROR(sterncalib!AI69/GAMSsternCa!AI69,"")</f>
        <v/>
      </c>
      <c r="AK69" s="128" t="str">
        <f aca="false">IFERROR(sterncalib!AJ69/GAMSsternCa!AJ69,"")</f>
        <v/>
      </c>
      <c r="AL69" s="128" t="str">
        <f aca="false">IFERROR(sterncalib!AK69/GAMSsternCa!AK69,"")</f>
        <v/>
      </c>
      <c r="AM69" s="128" t="str">
        <f aca="false">IFERROR(sterncalib!AL69/GAMSsternCa!AL69,"")</f>
        <v/>
      </c>
      <c r="AN69" s="128" t="str">
        <f aca="false">IFERROR(sterncalib!AM69/GAMSsternCa!AM69,"")</f>
        <v/>
      </c>
      <c r="AO69" s="128" t="str">
        <f aca="false">IFERROR(sterncalib!AN69/GAMSsternCa!AN69,"")</f>
        <v/>
      </c>
      <c r="AP69" s="128" t="str">
        <f aca="false">IFERROR(sterncalib!AO69/GAMSsternCa!AO69,"")</f>
        <v/>
      </c>
      <c r="AQ69" s="128" t="str">
        <f aca="false">IFERROR(sterncalib!AP69/GAMSsternCa!AP69,"")</f>
        <v/>
      </c>
      <c r="AR69" s="128" t="str">
        <f aca="false">IFERROR(sterncalib!AQ69/GAMSsternCa!AQ69,"")</f>
        <v/>
      </c>
      <c r="AS69" s="128" t="str">
        <f aca="false">IFERROR(sterncalib!AR69/GAMSsternCa!AR69,"")</f>
        <v/>
      </c>
      <c r="AT69" s="128" t="str">
        <f aca="false">IFERROR(sterncalib!AS69/GAMSsternCa!AS69,"")</f>
        <v/>
      </c>
      <c r="AU69" s="128" t="str">
        <f aca="false">IFERROR(sterncalib!AT69/GAMSsternCa!AT69,"")</f>
        <v/>
      </c>
      <c r="AV69" s="128" t="str">
        <f aca="false">IFERROR(sterncalib!AU69/GAMSsternCa!AU69,"")</f>
        <v/>
      </c>
      <c r="AW69" s="128" t="str">
        <f aca="false">IFERROR(sterncalib!AV69/GAMSsternCa!AV69,"")</f>
        <v/>
      </c>
      <c r="AX69" s="128" t="str">
        <f aca="false">IFERROR(sterncalib!AW69/GAMSsternCa!AW69,"")</f>
        <v/>
      </c>
      <c r="AY69" s="128" t="str">
        <f aca="false">IFERROR(sterncalib!AX69/GAMSsternCa!AX69,"")</f>
        <v/>
      </c>
      <c r="AZ69" s="128" t="str">
        <f aca="false">IFERROR(sterncalib!AY69/GAMSsternCa!AY69,"")</f>
        <v/>
      </c>
      <c r="BA69" s="128" t="str">
        <f aca="false">IFERROR(sterncalib!AZ69/GAMSsternCa!AZ69,"")</f>
        <v/>
      </c>
      <c r="BB69" s="128" t="str">
        <f aca="false">IFERROR(sterncalib!BA69/GAMSsternCa!BA69,"")</f>
        <v/>
      </c>
      <c r="BC69" s="128" t="str">
        <f aca="false">IFERROR(sterncalib!BB69/GAMSsternCa!BB69,"")</f>
        <v/>
      </c>
      <c r="BD69" s="128" t="str">
        <f aca="false">IFERROR(sterncalib!BC69/GAMSsternCa!BC69,"")</f>
        <v/>
      </c>
      <c r="BE69" s="128" t="str">
        <f aca="false">IFERROR(sterncalib!BD69/GAMSsternCa!BD69,"")</f>
        <v/>
      </c>
      <c r="BF69" s="128" t="str">
        <f aca="false">IFERROR(sterncalib!BE69/GAMSsternCa!BE69,"")</f>
        <v/>
      </c>
      <c r="BG69" s="128" t="str">
        <f aca="false">IFERROR(sterncalib!BF69/GAMSsternCa!BF69,"")</f>
        <v/>
      </c>
      <c r="BH69" s="128" t="str">
        <f aca="false">IFERROR(sterncalib!BG69/GAMSsternCa!BG69,"")</f>
        <v/>
      </c>
      <c r="BI69" s="128" t="str">
        <f aca="false">IFERROR(sterncalib!BH69/GAMSsternCa!BH69,"")</f>
        <v/>
      </c>
      <c r="BJ69" s="128" t="str">
        <f aca="false">IFERROR(sterncalib!BI69/GAMSsternCa!BI69,"")</f>
        <v/>
      </c>
    </row>
    <row r="70" customFormat="false" ht="12.75" hidden="false" customHeight="false" outlineLevel="0" collapsed="false">
      <c r="A70" s="0" t="str">
        <f aca="false">sterncalib!A70</f>
        <v>      Biosphere/shallow oceans to deep oceans (b23)</v>
      </c>
      <c r="B70" s="0" t="str">
        <f aca="false">GAMSbase!A70</f>
        <v>BtD b23</v>
      </c>
      <c r="C70" s="128" t="n">
        <f aca="false">IFERROR(sterncalib!B70/GAMSsternCa!B70,"")</f>
        <v>1</v>
      </c>
      <c r="D70" s="128" t="str">
        <f aca="false">IFERROR(sterncalib!C70/GAMSsternCa!C70,"")</f>
        <v/>
      </c>
      <c r="E70" s="128" t="str">
        <f aca="false">IFERROR(sterncalib!D70/GAMSsternCa!D70,"")</f>
        <v/>
      </c>
      <c r="F70" s="128" t="str">
        <f aca="false">IFERROR(sterncalib!E70/GAMSsternCa!E70,"")</f>
        <v/>
      </c>
      <c r="G70" s="128" t="str">
        <f aca="false">IFERROR(sterncalib!F70/GAMSsternCa!F70,"")</f>
        <v/>
      </c>
      <c r="H70" s="128" t="str">
        <f aca="false">IFERROR(sterncalib!G70/GAMSsternCa!G70,"")</f>
        <v/>
      </c>
      <c r="I70" s="128" t="str">
        <f aca="false">IFERROR(sterncalib!H70/GAMSsternCa!H70,"")</f>
        <v/>
      </c>
      <c r="J70" s="128" t="str">
        <f aca="false">IFERROR(sterncalib!I70/GAMSsternCa!I70,"")</f>
        <v/>
      </c>
      <c r="K70" s="128" t="str">
        <f aca="false">IFERROR(sterncalib!J70/GAMSsternCa!J70,"")</f>
        <v/>
      </c>
      <c r="L70" s="128" t="str">
        <f aca="false">IFERROR(sterncalib!K70/GAMSsternCa!K70,"")</f>
        <v/>
      </c>
      <c r="M70" s="128" t="str">
        <f aca="false">IFERROR(sterncalib!L70/GAMSsternCa!L70,"")</f>
        <v/>
      </c>
      <c r="N70" s="128" t="str">
        <f aca="false">IFERROR(sterncalib!M70/GAMSsternCa!M70,"")</f>
        <v/>
      </c>
      <c r="O70" s="128" t="str">
        <f aca="false">IFERROR(sterncalib!N70/GAMSsternCa!N70,"")</f>
        <v/>
      </c>
      <c r="P70" s="128" t="str">
        <f aca="false">IFERROR(sterncalib!O70/GAMSsternCa!O70,"")</f>
        <v/>
      </c>
      <c r="Q70" s="128" t="str">
        <f aca="false">IFERROR(sterncalib!P70/GAMSsternCa!P70,"")</f>
        <v/>
      </c>
      <c r="R70" s="128" t="str">
        <f aca="false">IFERROR(sterncalib!Q70/GAMSsternCa!Q70,"")</f>
        <v/>
      </c>
      <c r="S70" s="128" t="str">
        <f aca="false">IFERROR(sterncalib!R70/GAMSsternCa!R70,"")</f>
        <v/>
      </c>
      <c r="T70" s="128" t="str">
        <f aca="false">IFERROR(sterncalib!S70/GAMSsternCa!S70,"")</f>
        <v/>
      </c>
      <c r="U70" s="128" t="str">
        <f aca="false">IFERROR(sterncalib!T70/GAMSsternCa!T70,"")</f>
        <v/>
      </c>
      <c r="V70" s="128" t="str">
        <f aca="false">IFERROR(sterncalib!U70/GAMSsternCa!U70,"")</f>
        <v/>
      </c>
      <c r="W70" s="128" t="str">
        <f aca="false">IFERROR(sterncalib!V70/GAMSsternCa!V70,"")</f>
        <v/>
      </c>
      <c r="X70" s="128" t="str">
        <f aca="false">IFERROR(sterncalib!W70/GAMSsternCa!W70,"")</f>
        <v/>
      </c>
      <c r="Y70" s="128" t="str">
        <f aca="false">IFERROR(sterncalib!X70/GAMSsternCa!X70,"")</f>
        <v/>
      </c>
      <c r="Z70" s="128" t="str">
        <f aca="false">IFERROR(sterncalib!Y70/GAMSsternCa!Y70,"")</f>
        <v/>
      </c>
      <c r="AA70" s="128" t="str">
        <f aca="false">IFERROR(sterncalib!Z70/GAMSsternCa!Z70,"")</f>
        <v/>
      </c>
      <c r="AB70" s="128" t="str">
        <f aca="false">IFERROR(sterncalib!AA70/GAMSsternCa!AA70,"")</f>
        <v/>
      </c>
      <c r="AC70" s="128" t="str">
        <f aca="false">IFERROR(sterncalib!AB70/GAMSsternCa!AB70,"")</f>
        <v/>
      </c>
      <c r="AD70" s="128" t="str">
        <f aca="false">IFERROR(sterncalib!AC70/GAMSsternCa!AC70,"")</f>
        <v/>
      </c>
      <c r="AE70" s="128" t="str">
        <f aca="false">IFERROR(sterncalib!AD70/GAMSsternCa!AD70,"")</f>
        <v/>
      </c>
      <c r="AF70" s="128" t="str">
        <f aca="false">IFERROR(sterncalib!AE70/GAMSsternCa!AE70,"")</f>
        <v/>
      </c>
      <c r="AG70" s="128" t="str">
        <f aca="false">IFERROR(sterncalib!AF70/GAMSsternCa!AF70,"")</f>
        <v/>
      </c>
      <c r="AH70" s="128" t="str">
        <f aca="false">IFERROR(sterncalib!AG70/GAMSsternCa!AG70,"")</f>
        <v/>
      </c>
      <c r="AI70" s="128" t="str">
        <f aca="false">IFERROR(sterncalib!AH70/GAMSsternCa!AH70,"")</f>
        <v/>
      </c>
      <c r="AJ70" s="128" t="str">
        <f aca="false">IFERROR(sterncalib!AI70/GAMSsternCa!AI70,"")</f>
        <v/>
      </c>
      <c r="AK70" s="128" t="str">
        <f aca="false">IFERROR(sterncalib!AJ70/GAMSsternCa!AJ70,"")</f>
        <v/>
      </c>
      <c r="AL70" s="128" t="str">
        <f aca="false">IFERROR(sterncalib!AK70/GAMSsternCa!AK70,"")</f>
        <v/>
      </c>
      <c r="AM70" s="128" t="str">
        <f aca="false">IFERROR(sterncalib!AL70/GAMSsternCa!AL70,"")</f>
        <v/>
      </c>
      <c r="AN70" s="128" t="str">
        <f aca="false">IFERROR(sterncalib!AM70/GAMSsternCa!AM70,"")</f>
        <v/>
      </c>
      <c r="AO70" s="128" t="str">
        <f aca="false">IFERROR(sterncalib!AN70/GAMSsternCa!AN70,"")</f>
        <v/>
      </c>
      <c r="AP70" s="128" t="str">
        <f aca="false">IFERROR(sterncalib!AO70/GAMSsternCa!AO70,"")</f>
        <v/>
      </c>
      <c r="AQ70" s="128" t="str">
        <f aca="false">IFERROR(sterncalib!AP70/GAMSsternCa!AP70,"")</f>
        <v/>
      </c>
      <c r="AR70" s="128" t="str">
        <f aca="false">IFERROR(sterncalib!AQ70/GAMSsternCa!AQ70,"")</f>
        <v/>
      </c>
      <c r="AS70" s="128" t="str">
        <f aca="false">IFERROR(sterncalib!AR70/GAMSsternCa!AR70,"")</f>
        <v/>
      </c>
      <c r="AT70" s="128" t="str">
        <f aca="false">IFERROR(sterncalib!AS70/GAMSsternCa!AS70,"")</f>
        <v/>
      </c>
      <c r="AU70" s="128" t="str">
        <f aca="false">IFERROR(sterncalib!AT70/GAMSsternCa!AT70,"")</f>
        <v/>
      </c>
      <c r="AV70" s="128" t="str">
        <f aca="false">IFERROR(sterncalib!AU70/GAMSsternCa!AU70,"")</f>
        <v/>
      </c>
      <c r="AW70" s="128" t="str">
        <f aca="false">IFERROR(sterncalib!AV70/GAMSsternCa!AV70,"")</f>
        <v/>
      </c>
      <c r="AX70" s="128" t="str">
        <f aca="false">IFERROR(sterncalib!AW70/GAMSsternCa!AW70,"")</f>
        <v/>
      </c>
      <c r="AY70" s="128" t="str">
        <f aca="false">IFERROR(sterncalib!AX70/GAMSsternCa!AX70,"")</f>
        <v/>
      </c>
      <c r="AZ70" s="128" t="str">
        <f aca="false">IFERROR(sterncalib!AY70/GAMSsternCa!AY70,"")</f>
        <v/>
      </c>
      <c r="BA70" s="128" t="str">
        <f aca="false">IFERROR(sterncalib!AZ70/GAMSsternCa!AZ70,"")</f>
        <v/>
      </c>
      <c r="BB70" s="128" t="str">
        <f aca="false">IFERROR(sterncalib!BA70/GAMSsternCa!BA70,"")</f>
        <v/>
      </c>
      <c r="BC70" s="128" t="str">
        <f aca="false">IFERROR(sterncalib!BB70/GAMSsternCa!BB70,"")</f>
        <v/>
      </c>
      <c r="BD70" s="128" t="str">
        <f aca="false">IFERROR(sterncalib!BC70/GAMSsternCa!BC70,"")</f>
        <v/>
      </c>
      <c r="BE70" s="128" t="str">
        <f aca="false">IFERROR(sterncalib!BD70/GAMSsternCa!BD70,"")</f>
        <v/>
      </c>
      <c r="BF70" s="128" t="str">
        <f aca="false">IFERROR(sterncalib!BE70/GAMSsternCa!BE70,"")</f>
        <v/>
      </c>
      <c r="BG70" s="128" t="str">
        <f aca="false">IFERROR(sterncalib!BF70/GAMSsternCa!BF70,"")</f>
        <v/>
      </c>
      <c r="BH70" s="128" t="str">
        <f aca="false">IFERROR(sterncalib!BG70/GAMSsternCa!BG70,"")</f>
        <v/>
      </c>
      <c r="BI70" s="128" t="str">
        <f aca="false">IFERROR(sterncalib!BH70/GAMSsternCa!BH70,"")</f>
        <v/>
      </c>
      <c r="BJ70" s="128" t="str">
        <f aca="false">IFERROR(sterncalib!BI70/GAMSsternCa!BI70,"")</f>
        <v/>
      </c>
    </row>
    <row r="71" customFormat="false" ht="12.75" hidden="false" customHeight="false" outlineLevel="0" collapsed="false">
      <c r="A71" s="0" t="str">
        <f aca="false">sterncalib!A71</f>
        <v>      Deep oceans to deep oceans (b33)</v>
      </c>
      <c r="B71" s="0" t="str">
        <f aca="false">GAMSbase!A71</f>
        <v>DtD b33</v>
      </c>
      <c r="C71" s="128" t="n">
        <f aca="false">IFERROR(sterncalib!B71/GAMSsternCa!B71,"")</f>
        <v>1</v>
      </c>
      <c r="D71" s="128" t="str">
        <f aca="false">IFERROR(sterncalib!C71/GAMSsternCa!C71,"")</f>
        <v/>
      </c>
      <c r="E71" s="128" t="str">
        <f aca="false">IFERROR(sterncalib!D71/GAMSsternCa!D71,"")</f>
        <v/>
      </c>
      <c r="F71" s="128" t="str">
        <f aca="false">IFERROR(sterncalib!E71/GAMSsternCa!E71,"")</f>
        <v/>
      </c>
      <c r="G71" s="128" t="str">
        <f aca="false">IFERROR(sterncalib!F71/GAMSsternCa!F71,"")</f>
        <v/>
      </c>
      <c r="H71" s="128" t="str">
        <f aca="false">IFERROR(sterncalib!G71/GAMSsternCa!G71,"")</f>
        <v/>
      </c>
      <c r="I71" s="128" t="str">
        <f aca="false">IFERROR(sterncalib!H71/GAMSsternCa!H71,"")</f>
        <v/>
      </c>
      <c r="J71" s="128" t="str">
        <f aca="false">IFERROR(sterncalib!I71/GAMSsternCa!I71,"")</f>
        <v/>
      </c>
      <c r="K71" s="128" t="str">
        <f aca="false">IFERROR(sterncalib!J71/GAMSsternCa!J71,"")</f>
        <v/>
      </c>
      <c r="L71" s="128" t="str">
        <f aca="false">IFERROR(sterncalib!K71/GAMSsternCa!K71,"")</f>
        <v/>
      </c>
      <c r="M71" s="128" t="str">
        <f aca="false">IFERROR(sterncalib!L71/GAMSsternCa!L71,"")</f>
        <v/>
      </c>
      <c r="N71" s="128" t="str">
        <f aca="false">IFERROR(sterncalib!M71/GAMSsternCa!M71,"")</f>
        <v/>
      </c>
      <c r="O71" s="128" t="str">
        <f aca="false">IFERROR(sterncalib!N71/GAMSsternCa!N71,"")</f>
        <v/>
      </c>
      <c r="P71" s="128" t="str">
        <f aca="false">IFERROR(sterncalib!O71/GAMSsternCa!O71,"")</f>
        <v/>
      </c>
      <c r="Q71" s="128" t="str">
        <f aca="false">IFERROR(sterncalib!P71/GAMSsternCa!P71,"")</f>
        <v/>
      </c>
      <c r="R71" s="128" t="str">
        <f aca="false">IFERROR(sterncalib!Q71/GAMSsternCa!Q71,"")</f>
        <v/>
      </c>
      <c r="S71" s="128" t="str">
        <f aca="false">IFERROR(sterncalib!R71/GAMSsternCa!R71,"")</f>
        <v/>
      </c>
      <c r="T71" s="128" t="str">
        <f aca="false">IFERROR(sterncalib!S71/GAMSsternCa!S71,"")</f>
        <v/>
      </c>
      <c r="U71" s="128" t="str">
        <f aca="false">IFERROR(sterncalib!T71/GAMSsternCa!T71,"")</f>
        <v/>
      </c>
      <c r="V71" s="128" t="str">
        <f aca="false">IFERROR(sterncalib!U71/GAMSsternCa!U71,"")</f>
        <v/>
      </c>
      <c r="W71" s="128" t="str">
        <f aca="false">IFERROR(sterncalib!V71/GAMSsternCa!V71,"")</f>
        <v/>
      </c>
      <c r="X71" s="128" t="str">
        <f aca="false">IFERROR(sterncalib!W71/GAMSsternCa!W71,"")</f>
        <v/>
      </c>
      <c r="Y71" s="128" t="str">
        <f aca="false">IFERROR(sterncalib!X71/GAMSsternCa!X71,"")</f>
        <v/>
      </c>
      <c r="Z71" s="128" t="str">
        <f aca="false">IFERROR(sterncalib!Y71/GAMSsternCa!Y71,"")</f>
        <v/>
      </c>
      <c r="AA71" s="128" t="str">
        <f aca="false">IFERROR(sterncalib!Z71/GAMSsternCa!Z71,"")</f>
        <v/>
      </c>
      <c r="AB71" s="128" t="str">
        <f aca="false">IFERROR(sterncalib!AA71/GAMSsternCa!AA71,"")</f>
        <v/>
      </c>
      <c r="AC71" s="128" t="str">
        <f aca="false">IFERROR(sterncalib!AB71/GAMSsternCa!AB71,"")</f>
        <v/>
      </c>
      <c r="AD71" s="128" t="str">
        <f aca="false">IFERROR(sterncalib!AC71/GAMSsternCa!AC71,"")</f>
        <v/>
      </c>
      <c r="AE71" s="128" t="str">
        <f aca="false">IFERROR(sterncalib!AD71/GAMSsternCa!AD71,"")</f>
        <v/>
      </c>
      <c r="AF71" s="128" t="str">
        <f aca="false">IFERROR(sterncalib!AE71/GAMSsternCa!AE71,"")</f>
        <v/>
      </c>
      <c r="AG71" s="128" t="str">
        <f aca="false">IFERROR(sterncalib!AF71/GAMSsternCa!AF71,"")</f>
        <v/>
      </c>
      <c r="AH71" s="128" t="str">
        <f aca="false">IFERROR(sterncalib!AG71/GAMSsternCa!AG71,"")</f>
        <v/>
      </c>
      <c r="AI71" s="128" t="str">
        <f aca="false">IFERROR(sterncalib!AH71/GAMSsternCa!AH71,"")</f>
        <v/>
      </c>
      <c r="AJ71" s="128" t="str">
        <f aca="false">IFERROR(sterncalib!AI71/GAMSsternCa!AI71,"")</f>
        <v/>
      </c>
      <c r="AK71" s="128" t="str">
        <f aca="false">IFERROR(sterncalib!AJ71/GAMSsternCa!AJ71,"")</f>
        <v/>
      </c>
      <c r="AL71" s="128" t="str">
        <f aca="false">IFERROR(sterncalib!AK71/GAMSsternCa!AK71,"")</f>
        <v/>
      </c>
      <c r="AM71" s="128" t="str">
        <f aca="false">IFERROR(sterncalib!AL71/GAMSsternCa!AL71,"")</f>
        <v/>
      </c>
      <c r="AN71" s="128" t="str">
        <f aca="false">IFERROR(sterncalib!AM71/GAMSsternCa!AM71,"")</f>
        <v/>
      </c>
      <c r="AO71" s="128" t="str">
        <f aca="false">IFERROR(sterncalib!AN71/GAMSsternCa!AN71,"")</f>
        <v/>
      </c>
      <c r="AP71" s="128" t="str">
        <f aca="false">IFERROR(sterncalib!AO71/GAMSsternCa!AO71,"")</f>
        <v/>
      </c>
      <c r="AQ71" s="128" t="str">
        <f aca="false">IFERROR(sterncalib!AP71/GAMSsternCa!AP71,"")</f>
        <v/>
      </c>
      <c r="AR71" s="128" t="str">
        <f aca="false">IFERROR(sterncalib!AQ71/GAMSsternCa!AQ71,"")</f>
        <v/>
      </c>
      <c r="AS71" s="128" t="str">
        <f aca="false">IFERROR(sterncalib!AR71/GAMSsternCa!AR71,"")</f>
        <v/>
      </c>
      <c r="AT71" s="128" t="str">
        <f aca="false">IFERROR(sterncalib!AS71/GAMSsternCa!AS71,"")</f>
        <v/>
      </c>
      <c r="AU71" s="128" t="str">
        <f aca="false">IFERROR(sterncalib!AT71/GAMSsternCa!AT71,"")</f>
        <v/>
      </c>
      <c r="AV71" s="128" t="str">
        <f aca="false">IFERROR(sterncalib!AU71/GAMSsternCa!AU71,"")</f>
        <v/>
      </c>
      <c r="AW71" s="128" t="str">
        <f aca="false">IFERROR(sterncalib!AV71/GAMSsternCa!AV71,"")</f>
        <v/>
      </c>
      <c r="AX71" s="128" t="str">
        <f aca="false">IFERROR(sterncalib!AW71/GAMSsternCa!AW71,"")</f>
        <v/>
      </c>
      <c r="AY71" s="128" t="str">
        <f aca="false">IFERROR(sterncalib!AX71/GAMSsternCa!AX71,"")</f>
        <v/>
      </c>
      <c r="AZ71" s="128" t="str">
        <f aca="false">IFERROR(sterncalib!AY71/GAMSsternCa!AY71,"")</f>
        <v/>
      </c>
      <c r="BA71" s="128" t="str">
        <f aca="false">IFERROR(sterncalib!AZ71/GAMSsternCa!AZ71,"")</f>
        <v/>
      </c>
      <c r="BB71" s="128" t="str">
        <f aca="false">IFERROR(sterncalib!BA71/GAMSsternCa!BA71,"")</f>
        <v/>
      </c>
      <c r="BC71" s="128" t="str">
        <f aca="false">IFERROR(sterncalib!BB71/GAMSsternCa!BB71,"")</f>
        <v/>
      </c>
      <c r="BD71" s="128" t="str">
        <f aca="false">IFERROR(sterncalib!BC71/GAMSsternCa!BC71,"")</f>
        <v/>
      </c>
      <c r="BE71" s="128" t="str">
        <f aca="false">IFERROR(sterncalib!BD71/GAMSsternCa!BD71,"")</f>
        <v/>
      </c>
      <c r="BF71" s="128" t="str">
        <f aca="false">IFERROR(sterncalib!BE71/GAMSsternCa!BE71,"")</f>
        <v/>
      </c>
      <c r="BG71" s="128" t="str">
        <f aca="false">IFERROR(sterncalib!BF71/GAMSsternCa!BF71,"")</f>
        <v/>
      </c>
      <c r="BH71" s="128" t="str">
        <f aca="false">IFERROR(sterncalib!BG71/GAMSsternCa!BG71,"")</f>
        <v/>
      </c>
      <c r="BI71" s="128" t="str">
        <f aca="false">IFERROR(sterncalib!BH71/GAMSsternCa!BH71,"")</f>
        <v/>
      </c>
      <c r="BJ71" s="128" t="str">
        <f aca="false">IFERROR(sterncalib!BI71/GAMSsternCa!BI71,"")</f>
        <v/>
      </c>
    </row>
    <row r="72" customFormat="false" ht="12.75" hidden="false" customHeight="false" outlineLevel="0" collapsed="false">
      <c r="A72" s="0" t="str">
        <f aca="false">sterncalib!A72</f>
        <v>TEMPERATURE DATA</v>
      </c>
      <c r="B72" s="0" t="str">
        <f aca="false">GAMSbase!A72</f>
        <v>* TEMPERATURE DATA</v>
      </c>
      <c r="C72" s="128" t="str">
        <f aca="false">IFERROR(sterncalib!B72/GAMSsternCa!B72,"")</f>
        <v/>
      </c>
      <c r="D72" s="128" t="str">
        <f aca="false">IFERROR(sterncalib!C72/GAMSsternCa!C72,"")</f>
        <v/>
      </c>
      <c r="E72" s="128" t="str">
        <f aca="false">IFERROR(sterncalib!D72/GAMSsternCa!D72,"")</f>
        <v/>
      </c>
      <c r="F72" s="128" t="str">
        <f aca="false">IFERROR(sterncalib!E72/GAMSsternCa!E72,"")</f>
        <v/>
      </c>
      <c r="G72" s="128" t="str">
        <f aca="false">IFERROR(sterncalib!F72/GAMSsternCa!F72,"")</f>
        <v/>
      </c>
      <c r="H72" s="128" t="str">
        <f aca="false">IFERROR(sterncalib!G72/GAMSsternCa!G72,"")</f>
        <v/>
      </c>
      <c r="I72" s="128" t="str">
        <f aca="false">IFERROR(sterncalib!H72/GAMSsternCa!H72,"")</f>
        <v/>
      </c>
      <c r="J72" s="128" t="str">
        <f aca="false">IFERROR(sterncalib!I72/GAMSsternCa!I72,"")</f>
        <v/>
      </c>
      <c r="K72" s="128" t="str">
        <f aca="false">IFERROR(sterncalib!J72/GAMSsternCa!J72,"")</f>
        <v/>
      </c>
      <c r="L72" s="128" t="str">
        <f aca="false">IFERROR(sterncalib!K72/GAMSsternCa!K72,"")</f>
        <v/>
      </c>
      <c r="M72" s="128" t="str">
        <f aca="false">IFERROR(sterncalib!L72/GAMSsternCa!L72,"")</f>
        <v/>
      </c>
      <c r="N72" s="128" t="str">
        <f aca="false">IFERROR(sterncalib!M72/GAMSsternCa!M72,"")</f>
        <v/>
      </c>
      <c r="O72" s="128" t="str">
        <f aca="false">IFERROR(sterncalib!N72/GAMSsternCa!N72,"")</f>
        <v/>
      </c>
      <c r="P72" s="128" t="str">
        <f aca="false">IFERROR(sterncalib!O72/GAMSsternCa!O72,"")</f>
        <v/>
      </c>
      <c r="Q72" s="128" t="str">
        <f aca="false">IFERROR(sterncalib!P72/GAMSsternCa!P72,"")</f>
        <v/>
      </c>
      <c r="R72" s="128" t="str">
        <f aca="false">IFERROR(sterncalib!Q72/GAMSsternCa!Q72,"")</f>
        <v/>
      </c>
      <c r="S72" s="128" t="str">
        <f aca="false">IFERROR(sterncalib!R72/GAMSsternCa!R72,"")</f>
        <v/>
      </c>
      <c r="T72" s="128" t="str">
        <f aca="false">IFERROR(sterncalib!S72/GAMSsternCa!S72,"")</f>
        <v/>
      </c>
      <c r="U72" s="128" t="str">
        <f aca="false">IFERROR(sterncalib!T72/GAMSsternCa!T72,"")</f>
        <v/>
      </c>
      <c r="V72" s="128" t="str">
        <f aca="false">IFERROR(sterncalib!U72/GAMSsternCa!U72,"")</f>
        <v/>
      </c>
      <c r="W72" s="128" t="str">
        <f aca="false">IFERROR(sterncalib!V72/GAMSsternCa!V72,"")</f>
        <v/>
      </c>
      <c r="X72" s="128" t="str">
        <f aca="false">IFERROR(sterncalib!W72/GAMSsternCa!W72,"")</f>
        <v/>
      </c>
      <c r="Y72" s="128" t="str">
        <f aca="false">IFERROR(sterncalib!X72/GAMSsternCa!X72,"")</f>
        <v/>
      </c>
      <c r="Z72" s="128" t="str">
        <f aca="false">IFERROR(sterncalib!Y72/GAMSsternCa!Y72,"")</f>
        <v/>
      </c>
      <c r="AA72" s="128" t="str">
        <f aca="false">IFERROR(sterncalib!Z72/GAMSsternCa!Z72,"")</f>
        <v/>
      </c>
      <c r="AB72" s="128" t="str">
        <f aca="false">IFERROR(sterncalib!AA72/GAMSsternCa!AA72,"")</f>
        <v/>
      </c>
      <c r="AC72" s="128" t="str">
        <f aca="false">IFERROR(sterncalib!AB72/GAMSsternCa!AB72,"")</f>
        <v/>
      </c>
      <c r="AD72" s="128" t="str">
        <f aca="false">IFERROR(sterncalib!AC72/GAMSsternCa!AC72,"")</f>
        <v/>
      </c>
      <c r="AE72" s="128" t="str">
        <f aca="false">IFERROR(sterncalib!AD72/GAMSsternCa!AD72,"")</f>
        <v/>
      </c>
      <c r="AF72" s="128" t="str">
        <f aca="false">IFERROR(sterncalib!AE72/GAMSsternCa!AE72,"")</f>
        <v/>
      </c>
      <c r="AG72" s="128" t="str">
        <f aca="false">IFERROR(sterncalib!AF72/GAMSsternCa!AF72,"")</f>
        <v/>
      </c>
      <c r="AH72" s="128" t="str">
        <f aca="false">IFERROR(sterncalib!AG72/GAMSsternCa!AG72,"")</f>
        <v/>
      </c>
      <c r="AI72" s="128" t="str">
        <f aca="false">IFERROR(sterncalib!AH72/GAMSsternCa!AH72,"")</f>
        <v/>
      </c>
      <c r="AJ72" s="128" t="str">
        <f aca="false">IFERROR(sterncalib!AI72/GAMSsternCa!AI72,"")</f>
        <v/>
      </c>
      <c r="AK72" s="128" t="str">
        <f aca="false">IFERROR(sterncalib!AJ72/GAMSsternCa!AJ72,"")</f>
        <v/>
      </c>
      <c r="AL72" s="128" t="str">
        <f aca="false">IFERROR(sterncalib!AK72/GAMSsternCa!AK72,"")</f>
        <v/>
      </c>
      <c r="AM72" s="128" t="str">
        <f aca="false">IFERROR(sterncalib!AL72/GAMSsternCa!AL72,"")</f>
        <v/>
      </c>
      <c r="AN72" s="128" t="str">
        <f aca="false">IFERROR(sterncalib!AM72/GAMSsternCa!AM72,"")</f>
        <v/>
      </c>
      <c r="AO72" s="128" t="str">
        <f aca="false">IFERROR(sterncalib!AN72/GAMSsternCa!AN72,"")</f>
        <v/>
      </c>
      <c r="AP72" s="128" t="str">
        <f aca="false">IFERROR(sterncalib!AO72/GAMSsternCa!AO72,"")</f>
        <v/>
      </c>
      <c r="AQ72" s="128" t="str">
        <f aca="false">IFERROR(sterncalib!AP72/GAMSsternCa!AP72,"")</f>
        <v/>
      </c>
      <c r="AR72" s="128" t="str">
        <f aca="false">IFERROR(sterncalib!AQ72/GAMSsternCa!AQ72,"")</f>
        <v/>
      </c>
      <c r="AS72" s="128" t="str">
        <f aca="false">IFERROR(sterncalib!AR72/GAMSsternCa!AR72,"")</f>
        <v/>
      </c>
      <c r="AT72" s="128" t="str">
        <f aca="false">IFERROR(sterncalib!AS72/GAMSsternCa!AS72,"")</f>
        <v/>
      </c>
      <c r="AU72" s="128" t="str">
        <f aca="false">IFERROR(sterncalib!AT72/GAMSsternCa!AT72,"")</f>
        <v/>
      </c>
      <c r="AV72" s="128" t="str">
        <f aca="false">IFERROR(sterncalib!AU72/GAMSsternCa!AU72,"")</f>
        <v/>
      </c>
      <c r="AW72" s="128" t="str">
        <f aca="false">IFERROR(sterncalib!AV72/GAMSsternCa!AV72,"")</f>
        <v/>
      </c>
      <c r="AX72" s="128" t="str">
        <f aca="false">IFERROR(sterncalib!AW72/GAMSsternCa!AW72,"")</f>
        <v/>
      </c>
      <c r="AY72" s="128" t="str">
        <f aca="false">IFERROR(sterncalib!AX72/GAMSsternCa!AX72,"")</f>
        <v/>
      </c>
      <c r="AZ72" s="128" t="str">
        <f aca="false">IFERROR(sterncalib!AY72/GAMSsternCa!AY72,"")</f>
        <v/>
      </c>
      <c r="BA72" s="128" t="str">
        <f aca="false">IFERROR(sterncalib!AZ72/GAMSsternCa!AZ72,"")</f>
        <v/>
      </c>
      <c r="BB72" s="128" t="str">
        <f aca="false">IFERROR(sterncalib!BA72/GAMSsternCa!BA72,"")</f>
        <v/>
      </c>
      <c r="BC72" s="128" t="str">
        <f aca="false">IFERROR(sterncalib!BB72/GAMSsternCa!BB72,"")</f>
        <v/>
      </c>
      <c r="BD72" s="128" t="str">
        <f aca="false">IFERROR(sterncalib!BC72/GAMSsternCa!BC72,"")</f>
        <v/>
      </c>
      <c r="BE72" s="128" t="str">
        <f aca="false">IFERROR(sterncalib!BD72/GAMSsternCa!BD72,"")</f>
        <v/>
      </c>
      <c r="BF72" s="128" t="str">
        <f aca="false">IFERROR(sterncalib!BE72/GAMSsternCa!BE72,"")</f>
        <v/>
      </c>
      <c r="BG72" s="128" t="str">
        <f aca="false">IFERROR(sterncalib!BF72/GAMSsternCa!BF72,"")</f>
        <v/>
      </c>
      <c r="BH72" s="128" t="str">
        <f aca="false">IFERROR(sterncalib!BG72/GAMSsternCa!BG72,"")</f>
        <v/>
      </c>
      <c r="BI72" s="128" t="str">
        <f aca="false">IFERROR(sterncalib!BH72/GAMSsternCa!BH72,"")</f>
        <v/>
      </c>
      <c r="BJ72" s="128" t="str">
        <f aca="false">IFERROR(sterncalib!BI72/GAMSsternCa!BI72,"")</f>
        <v/>
      </c>
    </row>
    <row r="73" customFormat="false" ht="12.75" hidden="false" customHeight="false" outlineLevel="0" collapsed="false">
      <c r="A73" s="0" t="str">
        <f aca="false">sterncalib!A73</f>
        <v>Exogenous forcing (Watts per square meter)</v>
      </c>
      <c r="B73" s="0" t="str">
        <f aca="false">GAMSbase!A73</f>
        <v>Exogenous Forcing (Watts per Square Meter)</v>
      </c>
      <c r="C73" s="128" t="n">
        <f aca="false">IFERROR(sterncalib!B73/GAMSsternCa!B73,"")</f>
        <v>1</v>
      </c>
      <c r="D73" s="128" t="n">
        <f aca="false">IFERROR(sterncalib!C73/GAMSsternCa!C73,"")</f>
        <v>1</v>
      </c>
      <c r="E73" s="128" t="n">
        <f aca="false">IFERROR(sterncalib!D73/GAMSsternCa!D73,"")</f>
        <v>1</v>
      </c>
      <c r="F73" s="128" t="n">
        <f aca="false">IFERROR(sterncalib!E73/GAMSsternCa!E73,"")</f>
        <v>1</v>
      </c>
      <c r="G73" s="128" t="n">
        <f aca="false">IFERROR(sterncalib!F73/GAMSsternCa!F73,"")</f>
        <v>1</v>
      </c>
      <c r="H73" s="128" t="n">
        <f aca="false">IFERROR(sterncalib!G73/GAMSsternCa!G73,"")</f>
        <v>1</v>
      </c>
      <c r="I73" s="128" t="n">
        <f aca="false">IFERROR(sterncalib!H73/GAMSsternCa!H73,"")</f>
        <v>1</v>
      </c>
      <c r="J73" s="128" t="n">
        <f aca="false">IFERROR(sterncalib!I73/GAMSsternCa!I73,"")</f>
        <v>1</v>
      </c>
      <c r="K73" s="128" t="n">
        <f aca="false">IFERROR(sterncalib!J73/GAMSsternCa!J73,"")</f>
        <v>1</v>
      </c>
      <c r="L73" s="128" t="n">
        <f aca="false">IFERROR(sterncalib!K73/GAMSsternCa!K73,"")</f>
        <v>1</v>
      </c>
      <c r="M73" s="128" t="n">
        <f aca="false">IFERROR(sterncalib!L73/GAMSsternCa!L73,"")</f>
        <v>1</v>
      </c>
      <c r="N73" s="128" t="n">
        <f aca="false">IFERROR(sterncalib!M73/GAMSsternCa!M73,"")</f>
        <v>1</v>
      </c>
      <c r="O73" s="128" t="n">
        <f aca="false">IFERROR(sterncalib!N73/GAMSsternCa!N73,"")</f>
        <v>1</v>
      </c>
      <c r="P73" s="128" t="n">
        <f aca="false">IFERROR(sterncalib!O73/GAMSsternCa!O73,"")</f>
        <v>1</v>
      </c>
      <c r="Q73" s="128" t="n">
        <f aca="false">IFERROR(sterncalib!P73/GAMSsternCa!P73,"")</f>
        <v>1</v>
      </c>
      <c r="R73" s="128" t="n">
        <f aca="false">IFERROR(sterncalib!Q73/GAMSsternCa!Q73,"")</f>
        <v>1</v>
      </c>
      <c r="S73" s="128" t="n">
        <f aca="false">IFERROR(sterncalib!R73/GAMSsternCa!R73,"")</f>
        <v>1</v>
      </c>
      <c r="T73" s="128" t="n">
        <f aca="false">IFERROR(sterncalib!S73/GAMSsternCa!S73,"")</f>
        <v>1</v>
      </c>
      <c r="U73" s="128" t="n">
        <f aca="false">IFERROR(sterncalib!T73/GAMSsternCa!T73,"")</f>
        <v>1</v>
      </c>
      <c r="V73" s="128" t="n">
        <f aca="false">IFERROR(sterncalib!U73/GAMSsternCa!U73,"")</f>
        <v>1</v>
      </c>
      <c r="W73" s="128" t="n">
        <f aca="false">IFERROR(sterncalib!V73/GAMSsternCa!V73,"")</f>
        <v>1</v>
      </c>
      <c r="X73" s="128" t="n">
        <f aca="false">IFERROR(sterncalib!W73/GAMSsternCa!W73,"")</f>
        <v>1</v>
      </c>
      <c r="Y73" s="128" t="n">
        <f aca="false">IFERROR(sterncalib!X73/GAMSsternCa!X73,"")</f>
        <v>1</v>
      </c>
      <c r="Z73" s="128" t="n">
        <f aca="false">IFERROR(sterncalib!Y73/GAMSsternCa!Y73,"")</f>
        <v>1</v>
      </c>
      <c r="AA73" s="128" t="n">
        <f aca="false">IFERROR(sterncalib!Z73/GAMSsternCa!Z73,"")</f>
        <v>1</v>
      </c>
      <c r="AB73" s="128" t="n">
        <f aca="false">IFERROR(sterncalib!AA73/GAMSsternCa!AA73,"")</f>
        <v>1</v>
      </c>
      <c r="AC73" s="128" t="n">
        <f aca="false">IFERROR(sterncalib!AB73/GAMSsternCa!AB73,"")</f>
        <v>1</v>
      </c>
      <c r="AD73" s="128" t="n">
        <f aca="false">IFERROR(sterncalib!AC73/GAMSsternCa!AC73,"")</f>
        <v>1</v>
      </c>
      <c r="AE73" s="128" t="n">
        <f aca="false">IFERROR(sterncalib!AD73/GAMSsternCa!AD73,"")</f>
        <v>1</v>
      </c>
      <c r="AF73" s="128" t="n">
        <f aca="false">IFERROR(sterncalib!AE73/GAMSsternCa!AE73,"")</f>
        <v>1</v>
      </c>
      <c r="AG73" s="128" t="n">
        <f aca="false">IFERROR(sterncalib!AF73/GAMSsternCa!AF73,"")</f>
        <v>1</v>
      </c>
      <c r="AH73" s="128" t="n">
        <f aca="false">IFERROR(sterncalib!AG73/GAMSsternCa!AG73,"")</f>
        <v>1</v>
      </c>
      <c r="AI73" s="128" t="n">
        <f aca="false">IFERROR(sterncalib!AH73/GAMSsternCa!AH73,"")</f>
        <v>1</v>
      </c>
      <c r="AJ73" s="128" t="n">
        <f aca="false">IFERROR(sterncalib!AI73/GAMSsternCa!AI73,"")</f>
        <v>1</v>
      </c>
      <c r="AK73" s="128" t="n">
        <f aca="false">IFERROR(sterncalib!AJ73/GAMSsternCa!AJ73,"")</f>
        <v>1</v>
      </c>
      <c r="AL73" s="128" t="n">
        <f aca="false">IFERROR(sterncalib!AK73/GAMSsternCa!AK73,"")</f>
        <v>1</v>
      </c>
      <c r="AM73" s="128" t="n">
        <f aca="false">IFERROR(sterncalib!AL73/GAMSsternCa!AL73,"")</f>
        <v>1</v>
      </c>
      <c r="AN73" s="128" t="n">
        <f aca="false">IFERROR(sterncalib!AM73/GAMSsternCa!AM73,"")</f>
        <v>1</v>
      </c>
      <c r="AO73" s="128" t="n">
        <f aca="false">IFERROR(sterncalib!AN73/GAMSsternCa!AN73,"")</f>
        <v>1</v>
      </c>
      <c r="AP73" s="128" t="n">
        <f aca="false">IFERROR(sterncalib!AO73/GAMSsternCa!AO73,"")</f>
        <v>1</v>
      </c>
      <c r="AQ73" s="128" t="n">
        <f aca="false">IFERROR(sterncalib!AP73/GAMSsternCa!AP73,"")</f>
        <v>1</v>
      </c>
      <c r="AR73" s="128" t="n">
        <f aca="false">IFERROR(sterncalib!AQ73/GAMSsternCa!AQ73,"")</f>
        <v>1</v>
      </c>
      <c r="AS73" s="128" t="n">
        <f aca="false">IFERROR(sterncalib!AR73/GAMSsternCa!AR73,"")</f>
        <v>1</v>
      </c>
      <c r="AT73" s="128" t="n">
        <f aca="false">IFERROR(sterncalib!AS73/GAMSsternCa!AS73,"")</f>
        <v>1</v>
      </c>
      <c r="AU73" s="128" t="n">
        <f aca="false">IFERROR(sterncalib!AT73/GAMSsternCa!AT73,"")</f>
        <v>1</v>
      </c>
      <c r="AV73" s="128" t="n">
        <f aca="false">IFERROR(sterncalib!AU73/GAMSsternCa!AU73,"")</f>
        <v>1</v>
      </c>
      <c r="AW73" s="128" t="n">
        <f aca="false">IFERROR(sterncalib!AV73/GAMSsternCa!AV73,"")</f>
        <v>1</v>
      </c>
      <c r="AX73" s="128" t="n">
        <f aca="false">IFERROR(sterncalib!AW73/GAMSsternCa!AW73,"")</f>
        <v>1</v>
      </c>
      <c r="AY73" s="128" t="n">
        <f aca="false">IFERROR(sterncalib!AX73/GAMSsternCa!AX73,"")</f>
        <v>1</v>
      </c>
      <c r="AZ73" s="128" t="n">
        <f aca="false">IFERROR(sterncalib!AY73/GAMSsternCa!AY73,"")</f>
        <v>1</v>
      </c>
      <c r="BA73" s="128" t="n">
        <f aca="false">IFERROR(sterncalib!AZ73/GAMSsternCa!AZ73,"")</f>
        <v>1</v>
      </c>
      <c r="BB73" s="128" t="n">
        <f aca="false">IFERROR(sterncalib!BA73/GAMSsternCa!BA73,"")</f>
        <v>1</v>
      </c>
      <c r="BC73" s="128" t="n">
        <f aca="false">IFERROR(sterncalib!BB73/GAMSsternCa!BB73,"")</f>
        <v>1</v>
      </c>
      <c r="BD73" s="128" t="n">
        <f aca="false">IFERROR(sterncalib!BC73/GAMSsternCa!BC73,"")</f>
        <v>1</v>
      </c>
      <c r="BE73" s="128" t="n">
        <f aca="false">IFERROR(sterncalib!BD73/GAMSsternCa!BD73,"")</f>
        <v>1</v>
      </c>
      <c r="BF73" s="128" t="n">
        <f aca="false">IFERROR(sterncalib!BE73/GAMSsternCa!BE73,"")</f>
        <v>1</v>
      </c>
      <c r="BG73" s="128" t="n">
        <f aca="false">IFERROR(sterncalib!BF73/GAMSsternCa!BF73,"")</f>
        <v>1</v>
      </c>
      <c r="BH73" s="128" t="n">
        <f aca="false">IFERROR(sterncalib!BG73/GAMSsternCa!BG73,"")</f>
        <v>1</v>
      </c>
      <c r="BI73" s="128" t="n">
        <f aca="false">IFERROR(sterncalib!BH73/GAMSsternCa!BH73,"")</f>
        <v>1</v>
      </c>
      <c r="BJ73" s="128" t="n">
        <f aca="false">IFERROR(sterncalib!BI73/GAMSsternCa!BI73,"")</f>
        <v>1</v>
      </c>
    </row>
    <row r="74" customFormat="false" ht="12.75" hidden="false" customHeight="false" outlineLevel="0" collapsed="false">
      <c r="A74" s="0" t="str">
        <f aca="false">sterncalib!A74</f>
        <v>2010 forcings, non-CO2 GHG and influences</v>
      </c>
      <c r="B74" s="0" t="str">
        <f aca="false">GAMSbase!A74</f>
        <v>2000 Forcings, non-CO2 GHG</v>
      </c>
      <c r="C74" s="128" t="n">
        <f aca="false">IFERROR(sterncalib!B74/GAMSsternCa!B74,"")</f>
        <v>1</v>
      </c>
      <c r="D74" s="128" t="str">
        <f aca="false">IFERROR(sterncalib!C74/GAMSsternCa!C74,"")</f>
        <v/>
      </c>
      <c r="E74" s="128" t="str">
        <f aca="false">IFERROR(sterncalib!D74/GAMSsternCa!D74,"")</f>
        <v/>
      </c>
      <c r="F74" s="128" t="str">
        <f aca="false">IFERROR(sterncalib!E74/GAMSsternCa!E74,"")</f>
        <v/>
      </c>
      <c r="G74" s="128" t="str">
        <f aca="false">IFERROR(sterncalib!F74/GAMSsternCa!F74,"")</f>
        <v/>
      </c>
      <c r="H74" s="128" t="str">
        <f aca="false">IFERROR(sterncalib!G74/GAMSsternCa!G74,"")</f>
        <v/>
      </c>
      <c r="I74" s="128" t="str">
        <f aca="false">IFERROR(sterncalib!H74/GAMSsternCa!H74,"")</f>
        <v/>
      </c>
      <c r="J74" s="128" t="str">
        <f aca="false">IFERROR(sterncalib!I74/GAMSsternCa!I74,"")</f>
        <v/>
      </c>
      <c r="K74" s="128" t="str">
        <f aca="false">IFERROR(sterncalib!J74/GAMSsternCa!J74,"")</f>
        <v/>
      </c>
      <c r="L74" s="128" t="str">
        <f aca="false">IFERROR(sterncalib!K74/GAMSsternCa!K74,"")</f>
        <v/>
      </c>
      <c r="M74" s="128" t="str">
        <f aca="false">IFERROR(sterncalib!L74/GAMSsternCa!L74,"")</f>
        <v/>
      </c>
      <c r="N74" s="128" t="str">
        <f aca="false">IFERROR(sterncalib!M74/GAMSsternCa!M74,"")</f>
        <v/>
      </c>
      <c r="O74" s="128" t="str">
        <f aca="false">IFERROR(sterncalib!N74/GAMSsternCa!N74,"")</f>
        <v/>
      </c>
      <c r="P74" s="128" t="str">
        <f aca="false">IFERROR(sterncalib!O74/GAMSsternCa!O74,"")</f>
        <v/>
      </c>
      <c r="Q74" s="128" t="str">
        <f aca="false">IFERROR(sterncalib!P74/GAMSsternCa!P74,"")</f>
        <v/>
      </c>
      <c r="R74" s="128" t="str">
        <f aca="false">IFERROR(sterncalib!Q74/GAMSsternCa!Q74,"")</f>
        <v/>
      </c>
      <c r="S74" s="128" t="str">
        <f aca="false">IFERROR(sterncalib!R74/GAMSsternCa!R74,"")</f>
        <v/>
      </c>
      <c r="T74" s="128" t="str">
        <f aca="false">IFERROR(sterncalib!S74/GAMSsternCa!S74,"")</f>
        <v/>
      </c>
      <c r="U74" s="128" t="str">
        <f aca="false">IFERROR(sterncalib!T74/GAMSsternCa!T74,"")</f>
        <v/>
      </c>
      <c r="V74" s="128" t="str">
        <f aca="false">IFERROR(sterncalib!U74/GAMSsternCa!U74,"")</f>
        <v/>
      </c>
      <c r="W74" s="128" t="str">
        <f aca="false">IFERROR(sterncalib!V74/GAMSsternCa!V74,"")</f>
        <v/>
      </c>
      <c r="X74" s="128" t="str">
        <f aca="false">IFERROR(sterncalib!W74/GAMSsternCa!W74,"")</f>
        <v/>
      </c>
      <c r="Y74" s="128" t="str">
        <f aca="false">IFERROR(sterncalib!X74/GAMSsternCa!X74,"")</f>
        <v/>
      </c>
      <c r="Z74" s="128" t="str">
        <f aca="false">IFERROR(sterncalib!Y74/GAMSsternCa!Y74,"")</f>
        <v/>
      </c>
      <c r="AA74" s="128" t="str">
        <f aca="false">IFERROR(sterncalib!Z74/GAMSsternCa!Z74,"")</f>
        <v/>
      </c>
      <c r="AB74" s="128" t="str">
        <f aca="false">IFERROR(sterncalib!AA74/GAMSsternCa!AA74,"")</f>
        <v/>
      </c>
      <c r="AC74" s="128" t="str">
        <f aca="false">IFERROR(sterncalib!AB74/GAMSsternCa!AB74,"")</f>
        <v/>
      </c>
      <c r="AD74" s="128" t="str">
        <f aca="false">IFERROR(sterncalib!AC74/GAMSsternCa!AC74,"")</f>
        <v/>
      </c>
      <c r="AE74" s="128" t="str">
        <f aca="false">IFERROR(sterncalib!AD74/GAMSsternCa!AD74,"")</f>
        <v/>
      </c>
      <c r="AF74" s="128" t="str">
        <f aca="false">IFERROR(sterncalib!AE74/GAMSsternCa!AE74,"")</f>
        <v/>
      </c>
      <c r="AG74" s="128" t="str">
        <f aca="false">IFERROR(sterncalib!AF74/GAMSsternCa!AF74,"")</f>
        <v/>
      </c>
      <c r="AH74" s="128" t="str">
        <f aca="false">IFERROR(sterncalib!AG74/GAMSsternCa!AG74,"")</f>
        <v/>
      </c>
      <c r="AI74" s="128" t="str">
        <f aca="false">IFERROR(sterncalib!AH74/GAMSsternCa!AH74,"")</f>
        <v/>
      </c>
      <c r="AJ74" s="128" t="str">
        <f aca="false">IFERROR(sterncalib!AI74/GAMSsternCa!AI74,"")</f>
        <v/>
      </c>
      <c r="AK74" s="128" t="str">
        <f aca="false">IFERROR(sterncalib!AJ74/GAMSsternCa!AJ74,"")</f>
        <v/>
      </c>
      <c r="AL74" s="128" t="str">
        <f aca="false">IFERROR(sterncalib!AK74/GAMSsternCa!AK74,"")</f>
        <v/>
      </c>
      <c r="AM74" s="128" t="str">
        <f aca="false">IFERROR(sterncalib!AL74/GAMSsternCa!AL74,"")</f>
        <v/>
      </c>
      <c r="AN74" s="128" t="str">
        <f aca="false">IFERROR(sterncalib!AM74/GAMSsternCa!AM74,"")</f>
        <v/>
      </c>
      <c r="AO74" s="128" t="str">
        <f aca="false">IFERROR(sterncalib!AN74/GAMSsternCa!AN74,"")</f>
        <v/>
      </c>
      <c r="AP74" s="128" t="str">
        <f aca="false">IFERROR(sterncalib!AO74/GAMSsternCa!AO74,"")</f>
        <v/>
      </c>
      <c r="AQ74" s="128" t="str">
        <f aca="false">IFERROR(sterncalib!AP74/GAMSsternCa!AP74,"")</f>
        <v/>
      </c>
      <c r="AR74" s="128" t="str">
        <f aca="false">IFERROR(sterncalib!AQ74/GAMSsternCa!AQ74,"")</f>
        <v/>
      </c>
      <c r="AS74" s="128" t="str">
        <f aca="false">IFERROR(sterncalib!AR74/GAMSsternCa!AR74,"")</f>
        <v/>
      </c>
      <c r="AT74" s="128" t="str">
        <f aca="false">IFERROR(sterncalib!AS74/GAMSsternCa!AS74,"")</f>
        <v/>
      </c>
      <c r="AU74" s="128" t="str">
        <f aca="false">IFERROR(sterncalib!AT74/GAMSsternCa!AT74,"")</f>
        <v/>
      </c>
      <c r="AV74" s="128" t="str">
        <f aca="false">IFERROR(sterncalib!AU74/GAMSsternCa!AU74,"")</f>
        <v/>
      </c>
      <c r="AW74" s="128" t="str">
        <f aca="false">IFERROR(sterncalib!AV74/GAMSsternCa!AV74,"")</f>
        <v/>
      </c>
      <c r="AX74" s="128" t="str">
        <f aca="false">IFERROR(sterncalib!AW74/GAMSsternCa!AW74,"")</f>
        <v/>
      </c>
      <c r="AY74" s="128" t="str">
        <f aca="false">IFERROR(sterncalib!AX74/GAMSsternCa!AX74,"")</f>
        <v/>
      </c>
      <c r="AZ74" s="128" t="str">
        <f aca="false">IFERROR(sterncalib!AY74/GAMSsternCa!AY74,"")</f>
        <v/>
      </c>
      <c r="BA74" s="128" t="str">
        <f aca="false">IFERROR(sterncalib!AZ74/GAMSsternCa!AZ74,"")</f>
        <v/>
      </c>
      <c r="BB74" s="128" t="str">
        <f aca="false">IFERROR(sterncalib!BA74/GAMSsternCa!BA74,"")</f>
        <v/>
      </c>
      <c r="BC74" s="128" t="str">
        <f aca="false">IFERROR(sterncalib!BB74/GAMSsternCa!BB74,"")</f>
        <v/>
      </c>
      <c r="BD74" s="128" t="str">
        <f aca="false">IFERROR(sterncalib!BC74/GAMSsternCa!BC74,"")</f>
        <v/>
      </c>
      <c r="BE74" s="128" t="str">
        <f aca="false">IFERROR(sterncalib!BD74/GAMSsternCa!BD74,"")</f>
        <v/>
      </c>
      <c r="BF74" s="128" t="str">
        <f aca="false">IFERROR(sterncalib!BE74/GAMSsternCa!BE74,"")</f>
        <v/>
      </c>
      <c r="BG74" s="128" t="str">
        <f aca="false">IFERROR(sterncalib!BF74/GAMSsternCa!BF74,"")</f>
        <v/>
      </c>
      <c r="BH74" s="128" t="str">
        <f aca="false">IFERROR(sterncalib!BG74/GAMSsternCa!BG74,"")</f>
        <v/>
      </c>
      <c r="BI74" s="128" t="str">
        <f aca="false">IFERROR(sterncalib!BH74/GAMSsternCa!BH74,"")</f>
        <v/>
      </c>
      <c r="BJ74" s="128" t="str">
        <f aca="false">IFERROR(sterncalib!BI74/GAMSsternCa!BI74,"")</f>
        <v/>
      </c>
    </row>
    <row r="75" customFormat="false" ht="12.75" hidden="false" customHeight="false" outlineLevel="0" collapsed="false">
      <c r="A75" s="0" t="str">
        <f aca="false">sterncalib!A75</f>
        <v>2100 forcings, non-CO2 GHG and influences</v>
      </c>
      <c r="B75" s="0" t="str">
        <f aca="false">GAMSbase!A75</f>
        <v>2100 Forcings, non-CO2 GHG</v>
      </c>
      <c r="C75" s="128" t="n">
        <f aca="false">IFERROR(sterncalib!B75/GAMSsternCa!B75,"")</f>
        <v>1</v>
      </c>
      <c r="D75" s="128" t="str">
        <f aca="false">IFERROR(sterncalib!C75/GAMSsternCa!C75,"")</f>
        <v/>
      </c>
      <c r="E75" s="128" t="str">
        <f aca="false">IFERROR(sterncalib!D75/GAMSsternCa!D75,"")</f>
        <v/>
      </c>
      <c r="F75" s="128" t="str">
        <f aca="false">IFERROR(sterncalib!E75/GAMSsternCa!E75,"")</f>
        <v/>
      </c>
      <c r="G75" s="128" t="str">
        <f aca="false">IFERROR(sterncalib!F75/GAMSsternCa!F75,"")</f>
        <v/>
      </c>
      <c r="H75" s="128" t="str">
        <f aca="false">IFERROR(sterncalib!G75/GAMSsternCa!G75,"")</f>
        <v/>
      </c>
      <c r="I75" s="128" t="str">
        <f aca="false">IFERROR(sterncalib!H75/GAMSsternCa!H75,"")</f>
        <v/>
      </c>
      <c r="J75" s="128" t="str">
        <f aca="false">IFERROR(sterncalib!I75/GAMSsternCa!I75,"")</f>
        <v/>
      </c>
      <c r="K75" s="128" t="str">
        <f aca="false">IFERROR(sterncalib!J75/GAMSsternCa!J75,"")</f>
        <v/>
      </c>
      <c r="L75" s="128" t="str">
        <f aca="false">IFERROR(sterncalib!K75/GAMSsternCa!K75,"")</f>
        <v/>
      </c>
      <c r="M75" s="128" t="str">
        <f aca="false">IFERROR(sterncalib!L75/GAMSsternCa!L75,"")</f>
        <v/>
      </c>
      <c r="N75" s="128" t="str">
        <f aca="false">IFERROR(sterncalib!M75/GAMSsternCa!M75,"")</f>
        <v/>
      </c>
      <c r="O75" s="128" t="str">
        <f aca="false">IFERROR(sterncalib!N75/GAMSsternCa!N75,"")</f>
        <v/>
      </c>
      <c r="P75" s="128" t="str">
        <f aca="false">IFERROR(sterncalib!O75/GAMSsternCa!O75,"")</f>
        <v/>
      </c>
      <c r="Q75" s="128" t="str">
        <f aca="false">IFERROR(sterncalib!P75/GAMSsternCa!P75,"")</f>
        <v/>
      </c>
      <c r="R75" s="128" t="str">
        <f aca="false">IFERROR(sterncalib!Q75/GAMSsternCa!Q75,"")</f>
        <v/>
      </c>
      <c r="S75" s="128" t="str">
        <f aca="false">IFERROR(sterncalib!R75/GAMSsternCa!R75,"")</f>
        <v/>
      </c>
      <c r="T75" s="128" t="str">
        <f aca="false">IFERROR(sterncalib!S75/GAMSsternCa!S75,"")</f>
        <v/>
      </c>
      <c r="U75" s="128" t="str">
        <f aca="false">IFERROR(sterncalib!T75/GAMSsternCa!T75,"")</f>
        <v/>
      </c>
      <c r="V75" s="128" t="str">
        <f aca="false">IFERROR(sterncalib!U75/GAMSsternCa!U75,"")</f>
        <v/>
      </c>
      <c r="W75" s="128" t="str">
        <f aca="false">IFERROR(sterncalib!V75/GAMSsternCa!V75,"")</f>
        <v/>
      </c>
      <c r="X75" s="128" t="str">
        <f aca="false">IFERROR(sterncalib!W75/GAMSsternCa!W75,"")</f>
        <v/>
      </c>
      <c r="Y75" s="128" t="str">
        <f aca="false">IFERROR(sterncalib!X75/GAMSsternCa!X75,"")</f>
        <v/>
      </c>
      <c r="Z75" s="128" t="str">
        <f aca="false">IFERROR(sterncalib!Y75/GAMSsternCa!Y75,"")</f>
        <v/>
      </c>
      <c r="AA75" s="128" t="str">
        <f aca="false">IFERROR(sterncalib!Z75/GAMSsternCa!Z75,"")</f>
        <v/>
      </c>
      <c r="AB75" s="128" t="str">
        <f aca="false">IFERROR(sterncalib!AA75/GAMSsternCa!AA75,"")</f>
        <v/>
      </c>
      <c r="AC75" s="128" t="str">
        <f aca="false">IFERROR(sterncalib!AB75/GAMSsternCa!AB75,"")</f>
        <v/>
      </c>
      <c r="AD75" s="128" t="str">
        <f aca="false">IFERROR(sterncalib!AC75/GAMSsternCa!AC75,"")</f>
        <v/>
      </c>
      <c r="AE75" s="128" t="str">
        <f aca="false">IFERROR(sterncalib!AD75/GAMSsternCa!AD75,"")</f>
        <v/>
      </c>
      <c r="AF75" s="128" t="str">
        <f aca="false">IFERROR(sterncalib!AE75/GAMSsternCa!AE75,"")</f>
        <v/>
      </c>
      <c r="AG75" s="128" t="str">
        <f aca="false">IFERROR(sterncalib!AF75/GAMSsternCa!AF75,"")</f>
        <v/>
      </c>
      <c r="AH75" s="128" t="str">
        <f aca="false">IFERROR(sterncalib!AG75/GAMSsternCa!AG75,"")</f>
        <v/>
      </c>
      <c r="AI75" s="128" t="str">
        <f aca="false">IFERROR(sterncalib!AH75/GAMSsternCa!AH75,"")</f>
        <v/>
      </c>
      <c r="AJ75" s="128" t="str">
        <f aca="false">IFERROR(sterncalib!AI75/GAMSsternCa!AI75,"")</f>
        <v/>
      </c>
      <c r="AK75" s="128" t="str">
        <f aca="false">IFERROR(sterncalib!AJ75/GAMSsternCa!AJ75,"")</f>
        <v/>
      </c>
      <c r="AL75" s="128" t="str">
        <f aca="false">IFERROR(sterncalib!AK75/GAMSsternCa!AK75,"")</f>
        <v/>
      </c>
      <c r="AM75" s="128" t="str">
        <f aca="false">IFERROR(sterncalib!AL75/GAMSsternCa!AL75,"")</f>
        <v/>
      </c>
      <c r="AN75" s="128" t="str">
        <f aca="false">IFERROR(sterncalib!AM75/GAMSsternCa!AM75,"")</f>
        <v/>
      </c>
      <c r="AO75" s="128" t="str">
        <f aca="false">IFERROR(sterncalib!AN75/GAMSsternCa!AN75,"")</f>
        <v/>
      </c>
      <c r="AP75" s="128" t="str">
        <f aca="false">IFERROR(sterncalib!AO75/GAMSsternCa!AO75,"")</f>
        <v/>
      </c>
      <c r="AQ75" s="128" t="str">
        <f aca="false">IFERROR(sterncalib!AP75/GAMSsternCa!AP75,"")</f>
        <v/>
      </c>
      <c r="AR75" s="128" t="str">
        <f aca="false">IFERROR(sterncalib!AQ75/GAMSsternCa!AQ75,"")</f>
        <v/>
      </c>
      <c r="AS75" s="128" t="str">
        <f aca="false">IFERROR(sterncalib!AR75/GAMSsternCa!AR75,"")</f>
        <v/>
      </c>
      <c r="AT75" s="128" t="str">
        <f aca="false">IFERROR(sterncalib!AS75/GAMSsternCa!AS75,"")</f>
        <v/>
      </c>
      <c r="AU75" s="128" t="str">
        <f aca="false">IFERROR(sterncalib!AT75/GAMSsternCa!AT75,"")</f>
        <v/>
      </c>
      <c r="AV75" s="128" t="str">
        <f aca="false">IFERROR(sterncalib!AU75/GAMSsternCa!AU75,"")</f>
        <v/>
      </c>
      <c r="AW75" s="128" t="str">
        <f aca="false">IFERROR(sterncalib!AV75/GAMSsternCa!AV75,"")</f>
        <v/>
      </c>
      <c r="AX75" s="128" t="str">
        <f aca="false">IFERROR(sterncalib!AW75/GAMSsternCa!AW75,"")</f>
        <v/>
      </c>
      <c r="AY75" s="128" t="str">
        <f aca="false">IFERROR(sterncalib!AX75/GAMSsternCa!AX75,"")</f>
        <v/>
      </c>
      <c r="AZ75" s="128" t="str">
        <f aca="false">IFERROR(sterncalib!AY75/GAMSsternCa!AY75,"")</f>
        <v/>
      </c>
      <c r="BA75" s="128" t="str">
        <f aca="false">IFERROR(sterncalib!AZ75/GAMSsternCa!AZ75,"")</f>
        <v/>
      </c>
      <c r="BB75" s="128" t="str">
        <f aca="false">IFERROR(sterncalib!BA75/GAMSsternCa!BA75,"")</f>
        <v/>
      </c>
      <c r="BC75" s="128" t="str">
        <f aca="false">IFERROR(sterncalib!BB75/GAMSsternCa!BB75,"")</f>
        <v/>
      </c>
      <c r="BD75" s="128" t="str">
        <f aca="false">IFERROR(sterncalib!BC75/GAMSsternCa!BC75,"")</f>
        <v/>
      </c>
      <c r="BE75" s="128" t="str">
        <f aca="false">IFERROR(sterncalib!BD75/GAMSsternCa!BD75,"")</f>
        <v/>
      </c>
      <c r="BF75" s="128" t="str">
        <f aca="false">IFERROR(sterncalib!BE75/GAMSsternCa!BE75,"")</f>
        <v/>
      </c>
      <c r="BG75" s="128" t="str">
        <f aca="false">IFERROR(sterncalib!BF75/GAMSsternCa!BF75,"")</f>
        <v/>
      </c>
      <c r="BH75" s="128" t="str">
        <f aca="false">IFERROR(sterncalib!BG75/GAMSsternCa!BG75,"")</f>
        <v/>
      </c>
      <c r="BI75" s="128" t="str">
        <f aca="false">IFERROR(sterncalib!BH75/GAMSsternCa!BH75,"")</f>
        <v/>
      </c>
      <c r="BJ75" s="128" t="str">
        <f aca="false">IFERROR(sterncalib!BI75/GAMSsternCa!BI75,"")</f>
        <v/>
      </c>
    </row>
    <row r="76" customFormat="false" ht="12.75" hidden="false" customHeight="false" outlineLevel="0" collapsed="false">
      <c r="A76" s="0" t="str">
        <f aca="false">sterncalib!A76</f>
        <v>Initial temperature (2008-2011)</v>
      </c>
      <c r="B76" s="0" t="str">
        <f aca="false">GAMSbase!A76</f>
        <v>Initial Temperature (2008-2011)</v>
      </c>
      <c r="C76" s="128" t="n">
        <f aca="false">IFERROR(sterncalib!B76/GAMSsternCa!B76,"")</f>
        <v>1</v>
      </c>
      <c r="D76" s="128" t="str">
        <f aca="false">IFERROR(sterncalib!C76/GAMSsternCa!C76,"")</f>
        <v/>
      </c>
      <c r="E76" s="128" t="str">
        <f aca="false">IFERROR(sterncalib!D76/GAMSsternCa!D76,"")</f>
        <v/>
      </c>
      <c r="F76" s="128" t="str">
        <f aca="false">IFERROR(sterncalib!E76/GAMSsternCa!E76,"")</f>
        <v/>
      </c>
      <c r="G76" s="128" t="str">
        <f aca="false">IFERROR(sterncalib!F76/GAMSsternCa!F76,"")</f>
        <v/>
      </c>
      <c r="H76" s="128" t="str">
        <f aca="false">IFERROR(sterncalib!G76/GAMSsternCa!G76,"")</f>
        <v/>
      </c>
      <c r="I76" s="128" t="str">
        <f aca="false">IFERROR(sterncalib!H76/GAMSsternCa!H76,"")</f>
        <v/>
      </c>
      <c r="J76" s="128" t="str">
        <f aca="false">IFERROR(sterncalib!I76/GAMSsternCa!I76,"")</f>
        <v/>
      </c>
      <c r="K76" s="128" t="str">
        <f aca="false">IFERROR(sterncalib!J76/GAMSsternCa!J76,"")</f>
        <v/>
      </c>
      <c r="L76" s="128" t="str">
        <f aca="false">IFERROR(sterncalib!K76/GAMSsternCa!K76,"")</f>
        <v/>
      </c>
      <c r="M76" s="128" t="str">
        <f aca="false">IFERROR(sterncalib!L76/GAMSsternCa!L76,"")</f>
        <v/>
      </c>
      <c r="N76" s="128" t="str">
        <f aca="false">IFERROR(sterncalib!M76/GAMSsternCa!M76,"")</f>
        <v/>
      </c>
      <c r="O76" s="128" t="str">
        <f aca="false">IFERROR(sterncalib!N76/GAMSsternCa!N76,"")</f>
        <v/>
      </c>
      <c r="P76" s="128" t="str">
        <f aca="false">IFERROR(sterncalib!O76/GAMSsternCa!O76,"")</f>
        <v/>
      </c>
      <c r="Q76" s="128" t="str">
        <f aca="false">IFERROR(sterncalib!P76/GAMSsternCa!P76,"")</f>
        <v/>
      </c>
      <c r="R76" s="128" t="str">
        <f aca="false">IFERROR(sterncalib!Q76/GAMSsternCa!Q76,"")</f>
        <v/>
      </c>
      <c r="S76" s="128" t="str">
        <f aca="false">IFERROR(sterncalib!R76/GAMSsternCa!R76,"")</f>
        <v/>
      </c>
      <c r="T76" s="128" t="str">
        <f aca="false">IFERROR(sterncalib!S76/GAMSsternCa!S76,"")</f>
        <v/>
      </c>
      <c r="U76" s="128" t="str">
        <f aca="false">IFERROR(sterncalib!T76/GAMSsternCa!T76,"")</f>
        <v/>
      </c>
      <c r="V76" s="128" t="str">
        <f aca="false">IFERROR(sterncalib!U76/GAMSsternCa!U76,"")</f>
        <v/>
      </c>
      <c r="W76" s="128" t="str">
        <f aca="false">IFERROR(sterncalib!V76/GAMSsternCa!V76,"")</f>
        <v/>
      </c>
      <c r="X76" s="128" t="str">
        <f aca="false">IFERROR(sterncalib!W76/GAMSsternCa!W76,"")</f>
        <v/>
      </c>
      <c r="Y76" s="128" t="str">
        <f aca="false">IFERROR(sterncalib!X76/GAMSsternCa!X76,"")</f>
        <v/>
      </c>
      <c r="Z76" s="128" t="str">
        <f aca="false">IFERROR(sterncalib!Y76/GAMSsternCa!Y76,"")</f>
        <v/>
      </c>
      <c r="AA76" s="128" t="str">
        <f aca="false">IFERROR(sterncalib!Z76/GAMSsternCa!Z76,"")</f>
        <v/>
      </c>
      <c r="AB76" s="128" t="str">
        <f aca="false">IFERROR(sterncalib!AA76/GAMSsternCa!AA76,"")</f>
        <v/>
      </c>
      <c r="AC76" s="128" t="str">
        <f aca="false">IFERROR(sterncalib!AB76/GAMSsternCa!AB76,"")</f>
        <v/>
      </c>
      <c r="AD76" s="128" t="str">
        <f aca="false">IFERROR(sterncalib!AC76/GAMSsternCa!AC76,"")</f>
        <v/>
      </c>
      <c r="AE76" s="128" t="str">
        <f aca="false">IFERROR(sterncalib!AD76/GAMSsternCa!AD76,"")</f>
        <v/>
      </c>
      <c r="AF76" s="128" t="str">
        <f aca="false">IFERROR(sterncalib!AE76/GAMSsternCa!AE76,"")</f>
        <v/>
      </c>
      <c r="AG76" s="128" t="str">
        <f aca="false">IFERROR(sterncalib!AF76/GAMSsternCa!AF76,"")</f>
        <v/>
      </c>
      <c r="AH76" s="128" t="str">
        <f aca="false">IFERROR(sterncalib!AG76/GAMSsternCa!AG76,"")</f>
        <v/>
      </c>
      <c r="AI76" s="128" t="str">
        <f aca="false">IFERROR(sterncalib!AH76/GAMSsternCa!AH76,"")</f>
        <v/>
      </c>
      <c r="AJ76" s="128" t="str">
        <f aca="false">IFERROR(sterncalib!AI76/GAMSsternCa!AI76,"")</f>
        <v/>
      </c>
      <c r="AK76" s="128" t="str">
        <f aca="false">IFERROR(sterncalib!AJ76/GAMSsternCa!AJ76,"")</f>
        <v/>
      </c>
      <c r="AL76" s="128" t="str">
        <f aca="false">IFERROR(sterncalib!AK76/GAMSsternCa!AK76,"")</f>
        <v/>
      </c>
      <c r="AM76" s="128" t="str">
        <f aca="false">IFERROR(sterncalib!AL76/GAMSsternCa!AL76,"")</f>
        <v/>
      </c>
      <c r="AN76" s="128" t="str">
        <f aca="false">IFERROR(sterncalib!AM76/GAMSsternCa!AM76,"")</f>
        <v/>
      </c>
      <c r="AO76" s="128" t="str">
        <f aca="false">IFERROR(sterncalib!AN76/GAMSsternCa!AN76,"")</f>
        <v/>
      </c>
      <c r="AP76" s="128" t="str">
        <f aca="false">IFERROR(sterncalib!AO76/GAMSsternCa!AO76,"")</f>
        <v/>
      </c>
      <c r="AQ76" s="128" t="str">
        <f aca="false">IFERROR(sterncalib!AP76/GAMSsternCa!AP76,"")</f>
        <v/>
      </c>
      <c r="AR76" s="128" t="str">
        <f aca="false">IFERROR(sterncalib!AQ76/GAMSsternCa!AQ76,"")</f>
        <v/>
      </c>
      <c r="AS76" s="128" t="str">
        <f aca="false">IFERROR(sterncalib!AR76/GAMSsternCa!AR76,"")</f>
        <v/>
      </c>
      <c r="AT76" s="128" t="str">
        <f aca="false">IFERROR(sterncalib!AS76/GAMSsternCa!AS76,"")</f>
        <v/>
      </c>
      <c r="AU76" s="128" t="str">
        <f aca="false">IFERROR(sterncalib!AT76/GAMSsternCa!AT76,"")</f>
        <v/>
      </c>
      <c r="AV76" s="128" t="str">
        <f aca="false">IFERROR(sterncalib!AU76/GAMSsternCa!AU76,"")</f>
        <v/>
      </c>
      <c r="AW76" s="128" t="str">
        <f aca="false">IFERROR(sterncalib!AV76/GAMSsternCa!AV76,"")</f>
        <v/>
      </c>
      <c r="AX76" s="128" t="str">
        <f aca="false">IFERROR(sterncalib!AW76/GAMSsternCa!AW76,"")</f>
        <v/>
      </c>
      <c r="AY76" s="128" t="str">
        <f aca="false">IFERROR(sterncalib!AX76/GAMSsternCa!AX76,"")</f>
        <v/>
      </c>
      <c r="AZ76" s="128" t="str">
        <f aca="false">IFERROR(sterncalib!AY76/GAMSsternCa!AY76,"")</f>
        <v/>
      </c>
      <c r="BA76" s="128" t="str">
        <f aca="false">IFERROR(sterncalib!AZ76/GAMSsternCa!AZ76,"")</f>
        <v/>
      </c>
      <c r="BB76" s="128" t="str">
        <f aca="false">IFERROR(sterncalib!BA76/GAMSsternCa!BA76,"")</f>
        <v/>
      </c>
      <c r="BC76" s="128" t="str">
        <f aca="false">IFERROR(sterncalib!BB76/GAMSsternCa!BB76,"")</f>
        <v/>
      </c>
      <c r="BD76" s="128" t="str">
        <f aca="false">IFERROR(sterncalib!BC76/GAMSsternCa!BC76,"")</f>
        <v/>
      </c>
      <c r="BE76" s="128" t="str">
        <f aca="false">IFERROR(sterncalib!BD76/GAMSsternCa!BD76,"")</f>
        <v/>
      </c>
      <c r="BF76" s="128" t="str">
        <f aca="false">IFERROR(sterncalib!BE76/GAMSsternCa!BE76,"")</f>
        <v/>
      </c>
      <c r="BG76" s="128" t="str">
        <f aca="false">IFERROR(sterncalib!BF76/GAMSsternCa!BF76,"")</f>
        <v/>
      </c>
      <c r="BH76" s="128" t="str">
        <f aca="false">IFERROR(sterncalib!BG76/GAMSsternCa!BG76,"")</f>
        <v/>
      </c>
      <c r="BI76" s="128" t="str">
        <f aca="false">IFERROR(sterncalib!BH76/GAMSsternCa!BH76,"")</f>
        <v/>
      </c>
      <c r="BJ76" s="128" t="str">
        <f aca="false">IFERROR(sterncalib!BI76/GAMSsternCa!BI76,"")</f>
        <v/>
      </c>
    </row>
    <row r="77" customFormat="false" ht="12.75" hidden="false" customHeight="false" outlineLevel="0" collapsed="false">
      <c r="A77" s="0" t="str">
        <f aca="false">sterncalib!A77</f>
        <v>Initial temperature of deep oceans (deg. C above 1900)</v>
      </c>
      <c r="B77" s="0" t="str">
        <f aca="false">GAMSbase!A77</f>
        <v>Initial Temperature of Deep Oceans (deg C above 1900 level)</v>
      </c>
      <c r="C77" s="128" t="n">
        <f aca="false">IFERROR(sterncalib!B77/GAMSsternCa!B77,"")</f>
        <v>1</v>
      </c>
      <c r="D77" s="128" t="str">
        <f aca="false">IFERROR(sterncalib!C77/GAMSsternCa!C77,"")</f>
        <v/>
      </c>
      <c r="E77" s="128" t="str">
        <f aca="false">IFERROR(sterncalib!D77/GAMSsternCa!D77,"")</f>
        <v/>
      </c>
      <c r="F77" s="128" t="str">
        <f aca="false">IFERROR(sterncalib!E77/GAMSsternCa!E77,"")</f>
        <v/>
      </c>
      <c r="G77" s="128" t="str">
        <f aca="false">IFERROR(sterncalib!F77/GAMSsternCa!F77,"")</f>
        <v/>
      </c>
      <c r="H77" s="128" t="str">
        <f aca="false">IFERROR(sterncalib!G77/GAMSsternCa!G77,"")</f>
        <v/>
      </c>
      <c r="I77" s="128" t="str">
        <f aca="false">IFERROR(sterncalib!H77/GAMSsternCa!H77,"")</f>
        <v/>
      </c>
      <c r="J77" s="128" t="str">
        <f aca="false">IFERROR(sterncalib!I77/GAMSsternCa!I77,"")</f>
        <v/>
      </c>
      <c r="K77" s="128" t="str">
        <f aca="false">IFERROR(sterncalib!J77/GAMSsternCa!J77,"")</f>
        <v/>
      </c>
      <c r="L77" s="128" t="str">
        <f aca="false">IFERROR(sterncalib!K77/GAMSsternCa!K77,"")</f>
        <v/>
      </c>
      <c r="M77" s="128" t="str">
        <f aca="false">IFERROR(sterncalib!L77/GAMSsternCa!L77,"")</f>
        <v/>
      </c>
      <c r="N77" s="128" t="str">
        <f aca="false">IFERROR(sterncalib!M77/GAMSsternCa!M77,"")</f>
        <v/>
      </c>
      <c r="O77" s="128" t="str">
        <f aca="false">IFERROR(sterncalib!N77/GAMSsternCa!N77,"")</f>
        <v/>
      </c>
      <c r="P77" s="128" t="str">
        <f aca="false">IFERROR(sterncalib!O77/GAMSsternCa!O77,"")</f>
        <v/>
      </c>
      <c r="Q77" s="128" t="str">
        <f aca="false">IFERROR(sterncalib!P77/GAMSsternCa!P77,"")</f>
        <v/>
      </c>
      <c r="R77" s="128" t="str">
        <f aca="false">IFERROR(sterncalib!Q77/GAMSsternCa!Q77,"")</f>
        <v/>
      </c>
      <c r="S77" s="128" t="str">
        <f aca="false">IFERROR(sterncalib!R77/GAMSsternCa!R77,"")</f>
        <v/>
      </c>
      <c r="T77" s="128" t="str">
        <f aca="false">IFERROR(sterncalib!S77/GAMSsternCa!S77,"")</f>
        <v/>
      </c>
      <c r="U77" s="128" t="str">
        <f aca="false">IFERROR(sterncalib!T77/GAMSsternCa!T77,"")</f>
        <v/>
      </c>
      <c r="V77" s="128" t="str">
        <f aca="false">IFERROR(sterncalib!U77/GAMSsternCa!U77,"")</f>
        <v/>
      </c>
      <c r="W77" s="128" t="str">
        <f aca="false">IFERROR(sterncalib!V77/GAMSsternCa!V77,"")</f>
        <v/>
      </c>
      <c r="X77" s="128" t="str">
        <f aca="false">IFERROR(sterncalib!W77/GAMSsternCa!W77,"")</f>
        <v/>
      </c>
      <c r="Y77" s="128" t="str">
        <f aca="false">IFERROR(sterncalib!X77/GAMSsternCa!X77,"")</f>
        <v/>
      </c>
      <c r="Z77" s="128" t="str">
        <f aca="false">IFERROR(sterncalib!Y77/GAMSsternCa!Y77,"")</f>
        <v/>
      </c>
      <c r="AA77" s="128" t="str">
        <f aca="false">IFERROR(sterncalib!Z77/GAMSsternCa!Z77,"")</f>
        <v/>
      </c>
      <c r="AB77" s="128" t="str">
        <f aca="false">IFERROR(sterncalib!AA77/GAMSsternCa!AA77,"")</f>
        <v/>
      </c>
      <c r="AC77" s="128" t="str">
        <f aca="false">IFERROR(sterncalib!AB77/GAMSsternCa!AB77,"")</f>
        <v/>
      </c>
      <c r="AD77" s="128" t="str">
        <f aca="false">IFERROR(sterncalib!AC77/GAMSsternCa!AC77,"")</f>
        <v/>
      </c>
      <c r="AE77" s="128" t="str">
        <f aca="false">IFERROR(sterncalib!AD77/GAMSsternCa!AD77,"")</f>
        <v/>
      </c>
      <c r="AF77" s="128" t="str">
        <f aca="false">IFERROR(sterncalib!AE77/GAMSsternCa!AE77,"")</f>
        <v/>
      </c>
      <c r="AG77" s="128" t="str">
        <f aca="false">IFERROR(sterncalib!AF77/GAMSsternCa!AF77,"")</f>
        <v/>
      </c>
      <c r="AH77" s="128" t="str">
        <f aca="false">IFERROR(sterncalib!AG77/GAMSsternCa!AG77,"")</f>
        <v/>
      </c>
      <c r="AI77" s="128" t="str">
        <f aca="false">IFERROR(sterncalib!AH77/GAMSsternCa!AH77,"")</f>
        <v/>
      </c>
      <c r="AJ77" s="128" t="str">
        <f aca="false">IFERROR(sterncalib!AI77/GAMSsternCa!AI77,"")</f>
        <v/>
      </c>
      <c r="AK77" s="128" t="str">
        <f aca="false">IFERROR(sterncalib!AJ77/GAMSsternCa!AJ77,"")</f>
        <v/>
      </c>
      <c r="AL77" s="128" t="str">
        <f aca="false">IFERROR(sterncalib!AK77/GAMSsternCa!AK77,"")</f>
        <v/>
      </c>
      <c r="AM77" s="128" t="str">
        <f aca="false">IFERROR(sterncalib!AL77/GAMSsternCa!AL77,"")</f>
        <v/>
      </c>
      <c r="AN77" s="128" t="str">
        <f aca="false">IFERROR(sterncalib!AM77/GAMSsternCa!AM77,"")</f>
        <v/>
      </c>
      <c r="AO77" s="128" t="str">
        <f aca="false">IFERROR(sterncalib!AN77/GAMSsternCa!AN77,"")</f>
        <v/>
      </c>
      <c r="AP77" s="128" t="str">
        <f aca="false">IFERROR(sterncalib!AO77/GAMSsternCa!AO77,"")</f>
        <v/>
      </c>
      <c r="AQ77" s="128" t="str">
        <f aca="false">IFERROR(sterncalib!AP77/GAMSsternCa!AP77,"")</f>
        <v/>
      </c>
      <c r="AR77" s="128" t="str">
        <f aca="false">IFERROR(sterncalib!AQ77/GAMSsternCa!AQ77,"")</f>
        <v/>
      </c>
      <c r="AS77" s="128" t="str">
        <f aca="false">IFERROR(sterncalib!AR77/GAMSsternCa!AR77,"")</f>
        <v/>
      </c>
      <c r="AT77" s="128" t="str">
        <f aca="false">IFERROR(sterncalib!AS77/GAMSsternCa!AS77,"")</f>
        <v/>
      </c>
      <c r="AU77" s="128" t="str">
        <f aca="false">IFERROR(sterncalib!AT77/GAMSsternCa!AT77,"")</f>
        <v/>
      </c>
      <c r="AV77" s="128" t="str">
        <f aca="false">IFERROR(sterncalib!AU77/GAMSsternCa!AU77,"")</f>
        <v/>
      </c>
      <c r="AW77" s="128" t="str">
        <f aca="false">IFERROR(sterncalib!AV77/GAMSsternCa!AV77,"")</f>
        <v/>
      </c>
      <c r="AX77" s="128" t="str">
        <f aca="false">IFERROR(sterncalib!AW77/GAMSsternCa!AW77,"")</f>
        <v/>
      </c>
      <c r="AY77" s="128" t="str">
        <f aca="false">IFERROR(sterncalib!AX77/GAMSsternCa!AX77,"")</f>
        <v/>
      </c>
      <c r="AZ77" s="128" t="str">
        <f aca="false">IFERROR(sterncalib!AY77/GAMSsternCa!AY77,"")</f>
        <v/>
      </c>
      <c r="BA77" s="128" t="str">
        <f aca="false">IFERROR(sterncalib!AZ77/GAMSsternCa!AZ77,"")</f>
        <v/>
      </c>
      <c r="BB77" s="128" t="str">
        <f aca="false">IFERROR(sterncalib!BA77/GAMSsternCa!BA77,"")</f>
        <v/>
      </c>
      <c r="BC77" s="128" t="str">
        <f aca="false">IFERROR(sterncalib!BB77/GAMSsternCa!BB77,"")</f>
        <v/>
      </c>
      <c r="BD77" s="128" t="str">
        <f aca="false">IFERROR(sterncalib!BC77/GAMSsternCa!BC77,"")</f>
        <v/>
      </c>
      <c r="BE77" s="128" t="str">
        <f aca="false">IFERROR(sterncalib!BD77/GAMSsternCa!BD77,"")</f>
        <v/>
      </c>
      <c r="BF77" s="128" t="str">
        <f aca="false">IFERROR(sterncalib!BE77/GAMSsternCa!BE77,"")</f>
        <v/>
      </c>
      <c r="BG77" s="128" t="str">
        <f aca="false">IFERROR(sterncalib!BF77/GAMSsternCa!BF77,"")</f>
        <v/>
      </c>
      <c r="BH77" s="128" t="str">
        <f aca="false">IFERROR(sterncalib!BG77/GAMSsternCa!BG77,"")</f>
        <v/>
      </c>
      <c r="BI77" s="128" t="str">
        <f aca="false">IFERROR(sterncalib!BH77/GAMSsternCa!BH77,"")</f>
        <v/>
      </c>
      <c r="BJ77" s="128" t="str">
        <f aca="false">IFERROR(sterncalib!BI77/GAMSsternCa!BI77,"")</f>
        <v/>
      </c>
    </row>
    <row r="78" customFormat="false" ht="12.75" hidden="false" customHeight="false" outlineLevel="0" collapsed="false">
      <c r="A78" s="0" t="str">
        <f aca="false">sterncalib!A78</f>
        <v>CLIMATE MODEL PARAMETERS</v>
      </c>
      <c r="B78" s="0" t="str">
        <f aca="false">GAMSbase!A78</f>
        <v>* CLIMATE MODEL PARAMETERS</v>
      </c>
      <c r="C78" s="128" t="str">
        <f aca="false">IFERROR(sterncalib!B78/GAMSsternCa!B78,"")</f>
        <v/>
      </c>
      <c r="D78" s="128" t="str">
        <f aca="false">IFERROR(sterncalib!C78/GAMSsternCa!C78,"")</f>
        <v/>
      </c>
      <c r="E78" s="128" t="str">
        <f aca="false">IFERROR(sterncalib!D78/GAMSsternCa!D78,"")</f>
        <v/>
      </c>
      <c r="F78" s="128" t="str">
        <f aca="false">IFERROR(sterncalib!E78/GAMSsternCa!E78,"")</f>
        <v/>
      </c>
      <c r="G78" s="128" t="str">
        <f aca="false">IFERROR(sterncalib!F78/GAMSsternCa!F78,"")</f>
        <v/>
      </c>
      <c r="H78" s="128" t="str">
        <f aca="false">IFERROR(sterncalib!G78/GAMSsternCa!G78,"")</f>
        <v/>
      </c>
      <c r="I78" s="128" t="str">
        <f aca="false">IFERROR(sterncalib!H78/GAMSsternCa!H78,"")</f>
        <v/>
      </c>
      <c r="J78" s="128" t="str">
        <f aca="false">IFERROR(sterncalib!I78/GAMSsternCa!I78,"")</f>
        <v/>
      </c>
      <c r="K78" s="128" t="str">
        <f aca="false">IFERROR(sterncalib!J78/GAMSsternCa!J78,"")</f>
        <v/>
      </c>
      <c r="L78" s="128" t="str">
        <f aca="false">IFERROR(sterncalib!K78/GAMSsternCa!K78,"")</f>
        <v/>
      </c>
      <c r="M78" s="128" t="str">
        <f aca="false">IFERROR(sterncalib!L78/GAMSsternCa!L78,"")</f>
        <v/>
      </c>
      <c r="N78" s="128" t="str">
        <f aca="false">IFERROR(sterncalib!M78/GAMSsternCa!M78,"")</f>
        <v/>
      </c>
      <c r="O78" s="128" t="str">
        <f aca="false">IFERROR(sterncalib!N78/GAMSsternCa!N78,"")</f>
        <v/>
      </c>
      <c r="P78" s="128" t="str">
        <f aca="false">IFERROR(sterncalib!O78/GAMSsternCa!O78,"")</f>
        <v/>
      </c>
      <c r="Q78" s="128" t="str">
        <f aca="false">IFERROR(sterncalib!P78/GAMSsternCa!P78,"")</f>
        <v/>
      </c>
      <c r="R78" s="128" t="str">
        <f aca="false">IFERROR(sterncalib!Q78/GAMSsternCa!Q78,"")</f>
        <v/>
      </c>
      <c r="S78" s="128" t="str">
        <f aca="false">IFERROR(sterncalib!R78/GAMSsternCa!R78,"")</f>
        <v/>
      </c>
      <c r="T78" s="128" t="str">
        <f aca="false">IFERROR(sterncalib!S78/GAMSsternCa!S78,"")</f>
        <v/>
      </c>
      <c r="U78" s="128" t="str">
        <f aca="false">IFERROR(sterncalib!T78/GAMSsternCa!T78,"")</f>
        <v/>
      </c>
      <c r="V78" s="128" t="str">
        <f aca="false">IFERROR(sterncalib!U78/GAMSsternCa!U78,"")</f>
        <v/>
      </c>
      <c r="W78" s="128" t="str">
        <f aca="false">IFERROR(sterncalib!V78/GAMSsternCa!V78,"")</f>
        <v/>
      </c>
      <c r="X78" s="128" t="str">
        <f aca="false">IFERROR(sterncalib!W78/GAMSsternCa!W78,"")</f>
        <v/>
      </c>
      <c r="Y78" s="128" t="str">
        <f aca="false">IFERROR(sterncalib!X78/GAMSsternCa!X78,"")</f>
        <v/>
      </c>
      <c r="Z78" s="128" t="str">
        <f aca="false">IFERROR(sterncalib!Y78/GAMSsternCa!Y78,"")</f>
        <v/>
      </c>
      <c r="AA78" s="128" t="str">
        <f aca="false">IFERROR(sterncalib!Z78/GAMSsternCa!Z78,"")</f>
        <v/>
      </c>
      <c r="AB78" s="128" t="str">
        <f aca="false">IFERROR(sterncalib!AA78/GAMSsternCa!AA78,"")</f>
        <v/>
      </c>
      <c r="AC78" s="128" t="str">
        <f aca="false">IFERROR(sterncalib!AB78/GAMSsternCa!AB78,"")</f>
        <v/>
      </c>
      <c r="AD78" s="128" t="str">
        <f aca="false">IFERROR(sterncalib!AC78/GAMSsternCa!AC78,"")</f>
        <v/>
      </c>
      <c r="AE78" s="128" t="str">
        <f aca="false">IFERROR(sterncalib!AD78/GAMSsternCa!AD78,"")</f>
        <v/>
      </c>
      <c r="AF78" s="128" t="str">
        <f aca="false">IFERROR(sterncalib!AE78/GAMSsternCa!AE78,"")</f>
        <v/>
      </c>
      <c r="AG78" s="128" t="str">
        <f aca="false">IFERROR(sterncalib!AF78/GAMSsternCa!AF78,"")</f>
        <v/>
      </c>
      <c r="AH78" s="128" t="str">
        <f aca="false">IFERROR(sterncalib!AG78/GAMSsternCa!AG78,"")</f>
        <v/>
      </c>
      <c r="AI78" s="128" t="str">
        <f aca="false">IFERROR(sterncalib!AH78/GAMSsternCa!AH78,"")</f>
        <v/>
      </c>
      <c r="AJ78" s="128" t="str">
        <f aca="false">IFERROR(sterncalib!AI78/GAMSsternCa!AI78,"")</f>
        <v/>
      </c>
      <c r="AK78" s="128" t="str">
        <f aca="false">IFERROR(sterncalib!AJ78/GAMSsternCa!AJ78,"")</f>
        <v/>
      </c>
      <c r="AL78" s="128" t="str">
        <f aca="false">IFERROR(sterncalib!AK78/GAMSsternCa!AK78,"")</f>
        <v/>
      </c>
      <c r="AM78" s="128" t="str">
        <f aca="false">IFERROR(sterncalib!AL78/GAMSsternCa!AL78,"")</f>
        <v/>
      </c>
      <c r="AN78" s="128" t="str">
        <f aca="false">IFERROR(sterncalib!AM78/GAMSsternCa!AM78,"")</f>
        <v/>
      </c>
      <c r="AO78" s="128" t="str">
        <f aca="false">IFERROR(sterncalib!AN78/GAMSsternCa!AN78,"")</f>
        <v/>
      </c>
      <c r="AP78" s="128" t="str">
        <f aca="false">IFERROR(sterncalib!AO78/GAMSsternCa!AO78,"")</f>
        <v/>
      </c>
      <c r="AQ78" s="128" t="str">
        <f aca="false">IFERROR(sterncalib!AP78/GAMSsternCa!AP78,"")</f>
        <v/>
      </c>
      <c r="AR78" s="128" t="str">
        <f aca="false">IFERROR(sterncalib!AQ78/GAMSsternCa!AQ78,"")</f>
        <v/>
      </c>
      <c r="AS78" s="128" t="str">
        <f aca="false">IFERROR(sterncalib!AR78/GAMSsternCa!AR78,"")</f>
        <v/>
      </c>
      <c r="AT78" s="128" t="str">
        <f aca="false">IFERROR(sterncalib!AS78/GAMSsternCa!AS78,"")</f>
        <v/>
      </c>
      <c r="AU78" s="128" t="str">
        <f aca="false">IFERROR(sterncalib!AT78/GAMSsternCa!AT78,"")</f>
        <v/>
      </c>
      <c r="AV78" s="128" t="str">
        <f aca="false">IFERROR(sterncalib!AU78/GAMSsternCa!AU78,"")</f>
        <v/>
      </c>
      <c r="AW78" s="128" t="str">
        <f aca="false">IFERROR(sterncalib!AV78/GAMSsternCa!AV78,"")</f>
        <v/>
      </c>
      <c r="AX78" s="128" t="str">
        <f aca="false">IFERROR(sterncalib!AW78/GAMSsternCa!AW78,"")</f>
        <v/>
      </c>
      <c r="AY78" s="128" t="str">
        <f aca="false">IFERROR(sterncalib!AX78/GAMSsternCa!AX78,"")</f>
        <v/>
      </c>
      <c r="AZ78" s="128" t="str">
        <f aca="false">IFERROR(sterncalib!AY78/GAMSsternCa!AY78,"")</f>
        <v/>
      </c>
      <c r="BA78" s="128" t="str">
        <f aca="false">IFERROR(sterncalib!AZ78/GAMSsternCa!AZ78,"")</f>
        <v/>
      </c>
      <c r="BB78" s="128" t="str">
        <f aca="false">IFERROR(sterncalib!BA78/GAMSsternCa!BA78,"")</f>
        <v/>
      </c>
      <c r="BC78" s="128" t="str">
        <f aca="false">IFERROR(sterncalib!BB78/GAMSsternCa!BB78,"")</f>
        <v/>
      </c>
      <c r="BD78" s="128" t="str">
        <f aca="false">IFERROR(sterncalib!BC78/GAMSsternCa!BC78,"")</f>
        <v/>
      </c>
      <c r="BE78" s="128" t="str">
        <f aca="false">IFERROR(sterncalib!BD78/GAMSsternCa!BD78,"")</f>
        <v/>
      </c>
      <c r="BF78" s="128" t="str">
        <f aca="false">IFERROR(sterncalib!BE78/GAMSsternCa!BE78,"")</f>
        <v/>
      </c>
      <c r="BG78" s="128" t="str">
        <f aca="false">IFERROR(sterncalib!BF78/GAMSsternCa!BF78,"")</f>
        <v/>
      </c>
      <c r="BH78" s="128" t="str">
        <f aca="false">IFERROR(sterncalib!BG78/GAMSsternCa!BG78,"")</f>
        <v/>
      </c>
      <c r="BI78" s="128" t="str">
        <f aca="false">IFERROR(sterncalib!BH78/GAMSsternCa!BH78,"")</f>
        <v/>
      </c>
      <c r="BJ78" s="128" t="str">
        <f aca="false">IFERROR(sterncalib!BI78/GAMSsternCa!BI78,"")</f>
        <v/>
      </c>
    </row>
    <row r="79" customFormat="false" ht="12.75" hidden="false" customHeight="false" outlineLevel="0" collapsed="false">
      <c r="A79" s="0" t="str">
        <f aca="false">sterncalib!A79</f>
        <v>Equilibrium temperature increase for CO2 doubling</v>
      </c>
      <c r="B79" s="0" t="str">
        <f aca="false">GAMSbase!A79</f>
        <v>Temperature Sensitivity Coefficient (temp increase per doubling CO2)</v>
      </c>
      <c r="C79" s="128" t="n">
        <f aca="false">IFERROR(sterncalib!B79/GAMSsternCa!B79,"")</f>
        <v>1</v>
      </c>
      <c r="D79" s="128" t="str">
        <f aca="false">IFERROR(sterncalib!C79/GAMSsternCa!C79,"")</f>
        <v/>
      </c>
      <c r="E79" s="128" t="str">
        <f aca="false">IFERROR(sterncalib!D79/GAMSsternCa!D79,"")</f>
        <v/>
      </c>
      <c r="F79" s="128" t="str">
        <f aca="false">IFERROR(sterncalib!E79/GAMSsternCa!E79,"")</f>
        <v/>
      </c>
      <c r="G79" s="128" t="str">
        <f aca="false">IFERROR(sterncalib!F79/GAMSsternCa!F79,"")</f>
        <v/>
      </c>
      <c r="H79" s="128" t="str">
        <f aca="false">IFERROR(sterncalib!G79/GAMSsternCa!G79,"")</f>
        <v/>
      </c>
      <c r="I79" s="128" t="str">
        <f aca="false">IFERROR(sterncalib!H79/GAMSsternCa!H79,"")</f>
        <v/>
      </c>
      <c r="J79" s="128" t="str">
        <f aca="false">IFERROR(sterncalib!I79/GAMSsternCa!I79,"")</f>
        <v/>
      </c>
      <c r="K79" s="128" t="str">
        <f aca="false">IFERROR(sterncalib!J79/GAMSsternCa!J79,"")</f>
        <v/>
      </c>
      <c r="L79" s="128" t="str">
        <f aca="false">IFERROR(sterncalib!K79/GAMSsternCa!K79,"")</f>
        <v/>
      </c>
      <c r="M79" s="128" t="str">
        <f aca="false">IFERROR(sterncalib!L79/GAMSsternCa!L79,"")</f>
        <v/>
      </c>
      <c r="N79" s="128" t="str">
        <f aca="false">IFERROR(sterncalib!M79/GAMSsternCa!M79,"")</f>
        <v/>
      </c>
      <c r="O79" s="128" t="str">
        <f aca="false">IFERROR(sterncalib!N79/GAMSsternCa!N79,"")</f>
        <v/>
      </c>
      <c r="P79" s="128" t="str">
        <f aca="false">IFERROR(sterncalib!O79/GAMSsternCa!O79,"")</f>
        <v/>
      </c>
      <c r="Q79" s="128" t="str">
        <f aca="false">IFERROR(sterncalib!P79/GAMSsternCa!P79,"")</f>
        <v/>
      </c>
      <c r="R79" s="128" t="str">
        <f aca="false">IFERROR(sterncalib!Q79/GAMSsternCa!Q79,"")</f>
        <v/>
      </c>
      <c r="S79" s="128" t="str">
        <f aca="false">IFERROR(sterncalib!R79/GAMSsternCa!R79,"")</f>
        <v/>
      </c>
      <c r="T79" s="128" t="str">
        <f aca="false">IFERROR(sterncalib!S79/GAMSsternCa!S79,"")</f>
        <v/>
      </c>
      <c r="U79" s="128" t="str">
        <f aca="false">IFERROR(sterncalib!T79/GAMSsternCa!T79,"")</f>
        <v/>
      </c>
      <c r="V79" s="128" t="str">
        <f aca="false">IFERROR(sterncalib!U79/GAMSsternCa!U79,"")</f>
        <v/>
      </c>
      <c r="W79" s="128" t="str">
        <f aca="false">IFERROR(sterncalib!V79/GAMSsternCa!V79,"")</f>
        <v/>
      </c>
      <c r="X79" s="128" t="str">
        <f aca="false">IFERROR(sterncalib!W79/GAMSsternCa!W79,"")</f>
        <v/>
      </c>
      <c r="Y79" s="128" t="str">
        <f aca="false">IFERROR(sterncalib!X79/GAMSsternCa!X79,"")</f>
        <v/>
      </c>
      <c r="Z79" s="128" t="str">
        <f aca="false">IFERROR(sterncalib!Y79/GAMSsternCa!Y79,"")</f>
        <v/>
      </c>
      <c r="AA79" s="128" t="str">
        <f aca="false">IFERROR(sterncalib!Z79/GAMSsternCa!Z79,"")</f>
        <v/>
      </c>
      <c r="AB79" s="128" t="str">
        <f aca="false">IFERROR(sterncalib!AA79/GAMSsternCa!AA79,"")</f>
        <v/>
      </c>
      <c r="AC79" s="128" t="str">
        <f aca="false">IFERROR(sterncalib!AB79/GAMSsternCa!AB79,"")</f>
        <v/>
      </c>
      <c r="AD79" s="128" t="str">
        <f aca="false">IFERROR(sterncalib!AC79/GAMSsternCa!AC79,"")</f>
        <v/>
      </c>
      <c r="AE79" s="128" t="str">
        <f aca="false">IFERROR(sterncalib!AD79/GAMSsternCa!AD79,"")</f>
        <v/>
      </c>
      <c r="AF79" s="128" t="str">
        <f aca="false">IFERROR(sterncalib!AE79/GAMSsternCa!AE79,"")</f>
        <v/>
      </c>
      <c r="AG79" s="128" t="str">
        <f aca="false">IFERROR(sterncalib!AF79/GAMSsternCa!AF79,"")</f>
        <v/>
      </c>
      <c r="AH79" s="128" t="str">
        <f aca="false">IFERROR(sterncalib!AG79/GAMSsternCa!AG79,"")</f>
        <v/>
      </c>
      <c r="AI79" s="128" t="str">
        <f aca="false">IFERROR(sterncalib!AH79/GAMSsternCa!AH79,"")</f>
        <v/>
      </c>
      <c r="AJ79" s="128" t="str">
        <f aca="false">IFERROR(sterncalib!AI79/GAMSsternCa!AI79,"")</f>
        <v/>
      </c>
      <c r="AK79" s="128" t="str">
        <f aca="false">IFERROR(sterncalib!AJ79/GAMSsternCa!AJ79,"")</f>
        <v/>
      </c>
      <c r="AL79" s="128" t="str">
        <f aca="false">IFERROR(sterncalib!AK79/GAMSsternCa!AK79,"")</f>
        <v/>
      </c>
      <c r="AM79" s="128" t="str">
        <f aca="false">IFERROR(sterncalib!AL79/GAMSsternCa!AL79,"")</f>
        <v/>
      </c>
      <c r="AN79" s="128" t="str">
        <f aca="false">IFERROR(sterncalib!AM79/GAMSsternCa!AM79,"")</f>
        <v/>
      </c>
      <c r="AO79" s="128" t="str">
        <f aca="false">IFERROR(sterncalib!AN79/GAMSsternCa!AN79,"")</f>
        <v/>
      </c>
      <c r="AP79" s="128" t="str">
        <f aca="false">IFERROR(sterncalib!AO79/GAMSsternCa!AO79,"")</f>
        <v/>
      </c>
      <c r="AQ79" s="128" t="str">
        <f aca="false">IFERROR(sterncalib!AP79/GAMSsternCa!AP79,"")</f>
        <v/>
      </c>
      <c r="AR79" s="128" t="str">
        <f aca="false">IFERROR(sterncalib!AQ79/GAMSsternCa!AQ79,"")</f>
        <v/>
      </c>
      <c r="AS79" s="128" t="str">
        <f aca="false">IFERROR(sterncalib!AR79/GAMSsternCa!AR79,"")</f>
        <v/>
      </c>
      <c r="AT79" s="128" t="str">
        <f aca="false">IFERROR(sterncalib!AS79/GAMSsternCa!AS79,"")</f>
        <v/>
      </c>
      <c r="AU79" s="128" t="str">
        <f aca="false">IFERROR(sterncalib!AT79/GAMSsternCa!AT79,"")</f>
        <v/>
      </c>
      <c r="AV79" s="128" t="str">
        <f aca="false">IFERROR(sterncalib!AU79/GAMSsternCa!AU79,"")</f>
        <v/>
      </c>
      <c r="AW79" s="128" t="str">
        <f aca="false">IFERROR(sterncalib!AV79/GAMSsternCa!AV79,"")</f>
        <v/>
      </c>
      <c r="AX79" s="128" t="str">
        <f aca="false">IFERROR(sterncalib!AW79/GAMSsternCa!AW79,"")</f>
        <v/>
      </c>
      <c r="AY79" s="128" t="str">
        <f aca="false">IFERROR(sterncalib!AX79/GAMSsternCa!AX79,"")</f>
        <v/>
      </c>
      <c r="AZ79" s="128" t="str">
        <f aca="false">IFERROR(sterncalib!AY79/GAMSsternCa!AY79,"")</f>
        <v/>
      </c>
      <c r="BA79" s="128" t="str">
        <f aca="false">IFERROR(sterncalib!AZ79/GAMSsternCa!AZ79,"")</f>
        <v/>
      </c>
      <c r="BB79" s="128" t="str">
        <f aca="false">IFERROR(sterncalib!BA79/GAMSsternCa!BA79,"")</f>
        <v/>
      </c>
      <c r="BC79" s="128" t="str">
        <f aca="false">IFERROR(sterncalib!BB79/GAMSsternCa!BB79,"")</f>
        <v/>
      </c>
      <c r="BD79" s="128" t="str">
        <f aca="false">IFERROR(sterncalib!BC79/GAMSsternCa!BC79,"")</f>
        <v/>
      </c>
      <c r="BE79" s="128" t="str">
        <f aca="false">IFERROR(sterncalib!BD79/GAMSsternCa!BD79,"")</f>
        <v/>
      </c>
      <c r="BF79" s="128" t="str">
        <f aca="false">IFERROR(sterncalib!BE79/GAMSsternCa!BE79,"")</f>
        <v/>
      </c>
      <c r="BG79" s="128" t="str">
        <f aca="false">IFERROR(sterncalib!BF79/GAMSsternCa!BF79,"")</f>
        <v/>
      </c>
      <c r="BH79" s="128" t="str">
        <f aca="false">IFERROR(sterncalib!BG79/GAMSsternCa!BG79,"")</f>
        <v/>
      </c>
      <c r="BI79" s="128" t="str">
        <f aca="false">IFERROR(sterncalib!BH79/GAMSsternCa!BH79,"")</f>
        <v/>
      </c>
      <c r="BJ79" s="128" t="str">
        <f aca="false">IFERROR(sterncalib!BI79/GAMSsternCa!BI79,"")</f>
        <v/>
      </c>
    </row>
    <row r="80" customFormat="false" ht="12.75" hidden="false" customHeight="false" outlineLevel="0" collapsed="false">
      <c r="A80" s="0" t="str">
        <f aca="false">sterncalib!A80</f>
        <v>Forcings at CO2 doubling (W/m2)</v>
      </c>
      <c r="B80" s="0" t="str">
        <f aca="false">GAMSbase!A80</f>
        <v>Forcings at CO2 doubling (Watts per Meter 2)</v>
      </c>
      <c r="C80" s="128" t="n">
        <f aca="false">IFERROR(sterncalib!B80/GAMSsternCa!B80,"")</f>
        <v>1</v>
      </c>
      <c r="D80" s="128" t="str">
        <f aca="false">IFERROR(sterncalib!C80/GAMSsternCa!C80,"")</f>
        <v/>
      </c>
      <c r="E80" s="128" t="str">
        <f aca="false">IFERROR(sterncalib!D80/GAMSsternCa!D80,"")</f>
        <v/>
      </c>
      <c r="F80" s="128" t="str">
        <f aca="false">IFERROR(sterncalib!E80/GAMSsternCa!E80,"")</f>
        <v/>
      </c>
      <c r="G80" s="128" t="str">
        <f aca="false">IFERROR(sterncalib!F80/GAMSsternCa!F80,"")</f>
        <v/>
      </c>
      <c r="H80" s="128" t="str">
        <f aca="false">IFERROR(sterncalib!G80/GAMSsternCa!G80,"")</f>
        <v/>
      </c>
      <c r="I80" s="128" t="str">
        <f aca="false">IFERROR(sterncalib!H80/GAMSsternCa!H80,"")</f>
        <v/>
      </c>
      <c r="J80" s="128" t="str">
        <f aca="false">IFERROR(sterncalib!I80/GAMSsternCa!I80,"")</f>
        <v/>
      </c>
      <c r="K80" s="128" t="str">
        <f aca="false">IFERROR(sterncalib!J80/GAMSsternCa!J80,"")</f>
        <v/>
      </c>
      <c r="L80" s="128" t="str">
        <f aca="false">IFERROR(sterncalib!K80/GAMSsternCa!K80,"")</f>
        <v/>
      </c>
      <c r="M80" s="128" t="str">
        <f aca="false">IFERROR(sterncalib!L80/GAMSsternCa!L80,"")</f>
        <v/>
      </c>
      <c r="N80" s="128" t="str">
        <f aca="false">IFERROR(sterncalib!M80/GAMSsternCa!M80,"")</f>
        <v/>
      </c>
      <c r="O80" s="128" t="str">
        <f aca="false">IFERROR(sterncalib!N80/GAMSsternCa!N80,"")</f>
        <v/>
      </c>
      <c r="P80" s="128" t="str">
        <f aca="false">IFERROR(sterncalib!O80/GAMSsternCa!O80,"")</f>
        <v/>
      </c>
      <c r="Q80" s="128" t="str">
        <f aca="false">IFERROR(sterncalib!P80/GAMSsternCa!P80,"")</f>
        <v/>
      </c>
      <c r="R80" s="128" t="str">
        <f aca="false">IFERROR(sterncalib!Q80/GAMSsternCa!Q80,"")</f>
        <v/>
      </c>
      <c r="S80" s="128" t="str">
        <f aca="false">IFERROR(sterncalib!R80/GAMSsternCa!R80,"")</f>
        <v/>
      </c>
      <c r="T80" s="128" t="str">
        <f aca="false">IFERROR(sterncalib!S80/GAMSsternCa!S80,"")</f>
        <v/>
      </c>
      <c r="U80" s="128" t="str">
        <f aca="false">IFERROR(sterncalib!T80/GAMSsternCa!T80,"")</f>
        <v/>
      </c>
      <c r="V80" s="128" t="str">
        <f aca="false">IFERROR(sterncalib!U80/GAMSsternCa!U80,"")</f>
        <v/>
      </c>
      <c r="W80" s="128" t="str">
        <f aca="false">IFERROR(sterncalib!V80/GAMSsternCa!V80,"")</f>
        <v/>
      </c>
      <c r="X80" s="128" t="str">
        <f aca="false">IFERROR(sterncalib!W80/GAMSsternCa!W80,"")</f>
        <v/>
      </c>
      <c r="Y80" s="128" t="str">
        <f aca="false">IFERROR(sterncalib!X80/GAMSsternCa!X80,"")</f>
        <v/>
      </c>
      <c r="Z80" s="128" t="str">
        <f aca="false">IFERROR(sterncalib!Y80/GAMSsternCa!Y80,"")</f>
        <v/>
      </c>
      <c r="AA80" s="128" t="str">
        <f aca="false">IFERROR(sterncalib!Z80/GAMSsternCa!Z80,"")</f>
        <v/>
      </c>
      <c r="AB80" s="128" t="str">
        <f aca="false">IFERROR(sterncalib!AA80/GAMSsternCa!AA80,"")</f>
        <v/>
      </c>
      <c r="AC80" s="128" t="str">
        <f aca="false">IFERROR(sterncalib!AB80/GAMSsternCa!AB80,"")</f>
        <v/>
      </c>
      <c r="AD80" s="128" t="str">
        <f aca="false">IFERROR(sterncalib!AC80/GAMSsternCa!AC80,"")</f>
        <v/>
      </c>
      <c r="AE80" s="128" t="str">
        <f aca="false">IFERROR(sterncalib!AD80/GAMSsternCa!AD80,"")</f>
        <v/>
      </c>
      <c r="AF80" s="128" t="str">
        <f aca="false">IFERROR(sterncalib!AE80/GAMSsternCa!AE80,"")</f>
        <v/>
      </c>
      <c r="AG80" s="128" t="str">
        <f aca="false">IFERROR(sterncalib!AF80/GAMSsternCa!AF80,"")</f>
        <v/>
      </c>
      <c r="AH80" s="128" t="str">
        <f aca="false">IFERROR(sterncalib!AG80/GAMSsternCa!AG80,"")</f>
        <v/>
      </c>
      <c r="AI80" s="128" t="str">
        <f aca="false">IFERROR(sterncalib!AH80/GAMSsternCa!AH80,"")</f>
        <v/>
      </c>
      <c r="AJ80" s="128" t="str">
        <f aca="false">IFERROR(sterncalib!AI80/GAMSsternCa!AI80,"")</f>
        <v/>
      </c>
      <c r="AK80" s="128" t="str">
        <f aca="false">IFERROR(sterncalib!AJ80/GAMSsternCa!AJ80,"")</f>
        <v/>
      </c>
      <c r="AL80" s="128" t="str">
        <f aca="false">IFERROR(sterncalib!AK80/GAMSsternCa!AK80,"")</f>
        <v/>
      </c>
      <c r="AM80" s="128" t="str">
        <f aca="false">IFERROR(sterncalib!AL80/GAMSsternCa!AL80,"")</f>
        <v/>
      </c>
      <c r="AN80" s="128" t="str">
        <f aca="false">IFERROR(sterncalib!AM80/GAMSsternCa!AM80,"")</f>
        <v/>
      </c>
      <c r="AO80" s="128" t="str">
        <f aca="false">IFERROR(sterncalib!AN80/GAMSsternCa!AN80,"")</f>
        <v/>
      </c>
      <c r="AP80" s="128" t="str">
        <f aca="false">IFERROR(sterncalib!AO80/GAMSsternCa!AO80,"")</f>
        <v/>
      </c>
      <c r="AQ80" s="128" t="str">
        <f aca="false">IFERROR(sterncalib!AP80/GAMSsternCa!AP80,"")</f>
        <v/>
      </c>
      <c r="AR80" s="128" t="str">
        <f aca="false">IFERROR(sterncalib!AQ80/GAMSsternCa!AQ80,"")</f>
        <v/>
      </c>
      <c r="AS80" s="128" t="str">
        <f aca="false">IFERROR(sterncalib!AR80/GAMSsternCa!AR80,"")</f>
        <v/>
      </c>
      <c r="AT80" s="128" t="str">
        <f aca="false">IFERROR(sterncalib!AS80/GAMSsternCa!AS80,"")</f>
        <v/>
      </c>
      <c r="AU80" s="128" t="str">
        <f aca="false">IFERROR(sterncalib!AT80/GAMSsternCa!AT80,"")</f>
        <v/>
      </c>
      <c r="AV80" s="128" t="str">
        <f aca="false">IFERROR(sterncalib!AU80/GAMSsternCa!AU80,"")</f>
        <v/>
      </c>
      <c r="AW80" s="128" t="str">
        <f aca="false">IFERROR(sterncalib!AV80/GAMSsternCa!AV80,"")</f>
        <v/>
      </c>
      <c r="AX80" s="128" t="str">
        <f aca="false">IFERROR(sterncalib!AW80/GAMSsternCa!AW80,"")</f>
        <v/>
      </c>
      <c r="AY80" s="128" t="str">
        <f aca="false">IFERROR(sterncalib!AX80/GAMSsternCa!AX80,"")</f>
        <v/>
      </c>
      <c r="AZ80" s="128" t="str">
        <f aca="false">IFERROR(sterncalib!AY80/GAMSsternCa!AY80,"")</f>
        <v/>
      </c>
      <c r="BA80" s="128" t="str">
        <f aca="false">IFERROR(sterncalib!AZ80/GAMSsternCa!AZ80,"")</f>
        <v/>
      </c>
      <c r="BB80" s="128" t="str">
        <f aca="false">IFERROR(sterncalib!BA80/GAMSsternCa!BA80,"")</f>
        <v/>
      </c>
      <c r="BC80" s="128" t="str">
        <f aca="false">IFERROR(sterncalib!BB80/GAMSsternCa!BB80,"")</f>
        <v/>
      </c>
      <c r="BD80" s="128" t="str">
        <f aca="false">IFERROR(sterncalib!BC80/GAMSsternCa!BC80,"")</f>
        <v/>
      </c>
      <c r="BE80" s="128" t="str">
        <f aca="false">IFERROR(sterncalib!BD80/GAMSsternCa!BD80,"")</f>
        <v/>
      </c>
      <c r="BF80" s="128" t="str">
        <f aca="false">IFERROR(sterncalib!BE80/GAMSsternCa!BE80,"")</f>
        <v/>
      </c>
      <c r="BG80" s="128" t="str">
        <f aca="false">IFERROR(sterncalib!BF80/GAMSsternCa!BF80,"")</f>
        <v/>
      </c>
      <c r="BH80" s="128" t="str">
        <f aca="false">IFERROR(sterncalib!BG80/GAMSsternCa!BG80,"")</f>
        <v/>
      </c>
      <c r="BI80" s="128" t="str">
        <f aca="false">IFERROR(sterncalib!BH80/GAMSsternCa!BH80,"")</f>
        <v/>
      </c>
      <c r="BJ80" s="128" t="str">
        <f aca="false">IFERROR(sterncalib!BI80/GAMSsternCa!BI80,"")</f>
        <v/>
      </c>
    </row>
    <row r="81" customFormat="false" ht="12.75" hidden="false" customHeight="false" outlineLevel="0" collapsed="false">
      <c r="A81" s="0" t="str">
        <f aca="false">sterncalib!A81</f>
        <v>CLIMATE MODULE TRANSITION PARAMETERS (per 5 years)</v>
      </c>
      <c r="B81" s="0" t="str">
        <f aca="false">GAMSbase!A81</f>
        <v>* CLIMATE MODULE TRANSITION PARAMETERS</v>
      </c>
      <c r="C81" s="128" t="str">
        <f aca="false">IFERROR(sterncalib!B81/GAMSsternCa!B81,"")</f>
        <v/>
      </c>
      <c r="D81" s="128" t="str">
        <f aca="false">IFERROR(sterncalib!C81/GAMSsternCa!C81,"")</f>
        <v/>
      </c>
      <c r="E81" s="128" t="str">
        <f aca="false">IFERROR(sterncalib!D81/GAMSsternCa!D81,"")</f>
        <v/>
      </c>
      <c r="F81" s="128" t="str">
        <f aca="false">IFERROR(sterncalib!E81/GAMSsternCa!E81,"")</f>
        <v/>
      </c>
      <c r="G81" s="128" t="str">
        <f aca="false">IFERROR(sterncalib!F81/GAMSsternCa!F81,"")</f>
        <v/>
      </c>
      <c r="H81" s="128" t="str">
        <f aca="false">IFERROR(sterncalib!G81/GAMSsternCa!G81,"")</f>
        <v/>
      </c>
      <c r="I81" s="128" t="str">
        <f aca="false">IFERROR(sterncalib!H81/GAMSsternCa!H81,"")</f>
        <v/>
      </c>
      <c r="J81" s="128" t="str">
        <f aca="false">IFERROR(sterncalib!I81/GAMSsternCa!I81,"")</f>
        <v/>
      </c>
      <c r="K81" s="128" t="str">
        <f aca="false">IFERROR(sterncalib!J81/GAMSsternCa!J81,"")</f>
        <v/>
      </c>
      <c r="L81" s="128" t="str">
        <f aca="false">IFERROR(sterncalib!K81/GAMSsternCa!K81,"")</f>
        <v/>
      </c>
      <c r="M81" s="128" t="str">
        <f aca="false">IFERROR(sterncalib!L81/GAMSsternCa!L81,"")</f>
        <v/>
      </c>
      <c r="N81" s="128" t="str">
        <f aca="false">IFERROR(sterncalib!M81/GAMSsternCa!M81,"")</f>
        <v/>
      </c>
      <c r="O81" s="128" t="str">
        <f aca="false">IFERROR(sterncalib!N81/GAMSsternCa!N81,"")</f>
        <v/>
      </c>
      <c r="P81" s="128" t="str">
        <f aca="false">IFERROR(sterncalib!O81/GAMSsternCa!O81,"")</f>
        <v/>
      </c>
      <c r="Q81" s="128" t="str">
        <f aca="false">IFERROR(sterncalib!P81/GAMSsternCa!P81,"")</f>
        <v/>
      </c>
      <c r="R81" s="128" t="str">
        <f aca="false">IFERROR(sterncalib!Q81/GAMSsternCa!Q81,"")</f>
        <v/>
      </c>
      <c r="S81" s="128" t="str">
        <f aca="false">IFERROR(sterncalib!R81/GAMSsternCa!R81,"")</f>
        <v/>
      </c>
      <c r="T81" s="128" t="str">
        <f aca="false">IFERROR(sterncalib!S81/GAMSsternCa!S81,"")</f>
        <v/>
      </c>
      <c r="U81" s="128" t="str">
        <f aca="false">IFERROR(sterncalib!T81/GAMSsternCa!T81,"")</f>
        <v/>
      </c>
      <c r="V81" s="128" t="str">
        <f aca="false">IFERROR(sterncalib!U81/GAMSsternCa!U81,"")</f>
        <v/>
      </c>
      <c r="W81" s="128" t="str">
        <f aca="false">IFERROR(sterncalib!V81/GAMSsternCa!V81,"")</f>
        <v/>
      </c>
      <c r="X81" s="128" t="str">
        <f aca="false">IFERROR(sterncalib!W81/GAMSsternCa!W81,"")</f>
        <v/>
      </c>
      <c r="Y81" s="128" t="str">
        <f aca="false">IFERROR(sterncalib!X81/GAMSsternCa!X81,"")</f>
        <v/>
      </c>
      <c r="Z81" s="128" t="str">
        <f aca="false">IFERROR(sterncalib!Y81/GAMSsternCa!Y81,"")</f>
        <v/>
      </c>
      <c r="AA81" s="128" t="str">
        <f aca="false">IFERROR(sterncalib!Z81/GAMSsternCa!Z81,"")</f>
        <v/>
      </c>
      <c r="AB81" s="128" t="str">
        <f aca="false">IFERROR(sterncalib!AA81/GAMSsternCa!AA81,"")</f>
        <v/>
      </c>
      <c r="AC81" s="128" t="str">
        <f aca="false">IFERROR(sterncalib!AB81/GAMSsternCa!AB81,"")</f>
        <v/>
      </c>
      <c r="AD81" s="128" t="str">
        <f aca="false">IFERROR(sterncalib!AC81/GAMSsternCa!AC81,"")</f>
        <v/>
      </c>
      <c r="AE81" s="128" t="str">
        <f aca="false">IFERROR(sterncalib!AD81/GAMSsternCa!AD81,"")</f>
        <v/>
      </c>
      <c r="AF81" s="128" t="str">
        <f aca="false">IFERROR(sterncalib!AE81/GAMSsternCa!AE81,"")</f>
        <v/>
      </c>
      <c r="AG81" s="128" t="str">
        <f aca="false">IFERROR(sterncalib!AF81/GAMSsternCa!AF81,"")</f>
        <v/>
      </c>
      <c r="AH81" s="128" t="str">
        <f aca="false">IFERROR(sterncalib!AG81/GAMSsternCa!AG81,"")</f>
        <v/>
      </c>
      <c r="AI81" s="128" t="str">
        <f aca="false">IFERROR(sterncalib!AH81/GAMSsternCa!AH81,"")</f>
        <v/>
      </c>
      <c r="AJ81" s="128" t="str">
        <f aca="false">IFERROR(sterncalib!AI81/GAMSsternCa!AI81,"")</f>
        <v/>
      </c>
      <c r="AK81" s="128" t="str">
        <f aca="false">IFERROR(sterncalib!AJ81/GAMSsternCa!AJ81,"")</f>
        <v/>
      </c>
      <c r="AL81" s="128" t="str">
        <f aca="false">IFERROR(sterncalib!AK81/GAMSsternCa!AK81,"")</f>
        <v/>
      </c>
      <c r="AM81" s="128" t="str">
        <f aca="false">IFERROR(sterncalib!AL81/GAMSsternCa!AL81,"")</f>
        <v/>
      </c>
      <c r="AN81" s="128" t="str">
        <f aca="false">IFERROR(sterncalib!AM81/GAMSsternCa!AM81,"")</f>
        <v/>
      </c>
      <c r="AO81" s="128" t="str">
        <f aca="false">IFERROR(sterncalib!AN81/GAMSsternCa!AN81,"")</f>
        <v/>
      </c>
      <c r="AP81" s="128" t="str">
        <f aca="false">IFERROR(sterncalib!AO81/GAMSsternCa!AO81,"")</f>
        <v/>
      </c>
      <c r="AQ81" s="128" t="str">
        <f aca="false">IFERROR(sterncalib!AP81/GAMSsternCa!AP81,"")</f>
        <v/>
      </c>
      <c r="AR81" s="128" t="str">
        <f aca="false">IFERROR(sterncalib!AQ81/GAMSsternCa!AQ81,"")</f>
        <v/>
      </c>
      <c r="AS81" s="128" t="str">
        <f aca="false">IFERROR(sterncalib!AR81/GAMSsternCa!AR81,"")</f>
        <v/>
      </c>
      <c r="AT81" s="128" t="str">
        <f aca="false">IFERROR(sterncalib!AS81/GAMSsternCa!AS81,"")</f>
        <v/>
      </c>
      <c r="AU81" s="128" t="str">
        <f aca="false">IFERROR(sterncalib!AT81/GAMSsternCa!AT81,"")</f>
        <v/>
      </c>
      <c r="AV81" s="128" t="str">
        <f aca="false">IFERROR(sterncalib!AU81/GAMSsternCa!AU81,"")</f>
        <v/>
      </c>
      <c r="AW81" s="128" t="str">
        <f aca="false">IFERROR(sterncalib!AV81/GAMSsternCa!AV81,"")</f>
        <v/>
      </c>
      <c r="AX81" s="128" t="str">
        <f aca="false">IFERROR(sterncalib!AW81/GAMSsternCa!AW81,"")</f>
        <v/>
      </c>
      <c r="AY81" s="128" t="str">
        <f aca="false">IFERROR(sterncalib!AX81/GAMSsternCa!AX81,"")</f>
        <v/>
      </c>
      <c r="AZ81" s="128" t="str">
        <f aca="false">IFERROR(sterncalib!AY81/GAMSsternCa!AY81,"")</f>
        <v/>
      </c>
      <c r="BA81" s="128" t="str">
        <f aca="false">IFERROR(sterncalib!AZ81/GAMSsternCa!AZ81,"")</f>
        <v/>
      </c>
      <c r="BB81" s="128" t="str">
        <f aca="false">IFERROR(sterncalib!BA81/GAMSsternCa!BA81,"")</f>
        <v/>
      </c>
      <c r="BC81" s="128" t="str">
        <f aca="false">IFERROR(sterncalib!BB81/GAMSsternCa!BB81,"")</f>
        <v/>
      </c>
      <c r="BD81" s="128" t="str">
        <f aca="false">IFERROR(sterncalib!BC81/GAMSsternCa!BC81,"")</f>
        <v/>
      </c>
      <c r="BE81" s="128" t="str">
        <f aca="false">IFERROR(sterncalib!BD81/GAMSsternCa!BD81,"")</f>
        <v/>
      </c>
      <c r="BF81" s="128" t="str">
        <f aca="false">IFERROR(sterncalib!BE81/GAMSsternCa!BE81,"")</f>
        <v/>
      </c>
      <c r="BG81" s="128" t="str">
        <f aca="false">IFERROR(sterncalib!BF81/GAMSsternCa!BF81,"")</f>
        <v/>
      </c>
      <c r="BH81" s="128" t="str">
        <f aca="false">IFERROR(sterncalib!BG81/GAMSsternCa!BG81,"")</f>
        <v/>
      </c>
      <c r="BI81" s="128" t="str">
        <f aca="false">IFERROR(sterncalib!BH81/GAMSsternCa!BH81,"")</f>
        <v/>
      </c>
      <c r="BJ81" s="128" t="str">
        <f aca="false">IFERROR(sterncalib!BI81/GAMSsternCa!BI81,"")</f>
        <v/>
      </c>
    </row>
    <row r="82" customFormat="false" ht="12.75" hidden="false" customHeight="false" outlineLevel="0" collapsed="false">
      <c r="A82" s="0" t="str">
        <f aca="false">sterncalib!A82</f>
        <v>Speed of adjustment parameter for atmospheric temperature (c1)</v>
      </c>
      <c r="B82" s="0" t="str">
        <f aca="false">GAMSbase!A82</f>
        <v>Speed of Adjustment Parameter for Atmospheric Temperature</v>
      </c>
      <c r="C82" s="128" t="n">
        <f aca="false">IFERROR(sterncalib!B82/GAMSsternCa!B82,"")</f>
        <v>1</v>
      </c>
      <c r="D82" s="128" t="str">
        <f aca="false">IFERROR(sterncalib!C82/GAMSsternCa!C82,"")</f>
        <v/>
      </c>
      <c r="E82" s="128" t="str">
        <f aca="false">IFERROR(sterncalib!D82/GAMSsternCa!D82,"")</f>
        <v/>
      </c>
      <c r="F82" s="128" t="str">
        <f aca="false">IFERROR(sterncalib!E82/GAMSsternCa!E82,"")</f>
        <v/>
      </c>
      <c r="G82" s="128" t="str">
        <f aca="false">IFERROR(sterncalib!F82/GAMSsternCa!F82,"")</f>
        <v/>
      </c>
      <c r="H82" s="128" t="str">
        <f aca="false">IFERROR(sterncalib!G82/GAMSsternCa!G82,"")</f>
        <v/>
      </c>
      <c r="I82" s="128" t="str">
        <f aca="false">IFERROR(sterncalib!H82/GAMSsternCa!H82,"")</f>
        <v/>
      </c>
      <c r="J82" s="128" t="str">
        <f aca="false">IFERROR(sterncalib!I82/GAMSsternCa!I82,"")</f>
        <v/>
      </c>
      <c r="K82" s="128" t="str">
        <f aca="false">IFERROR(sterncalib!J82/GAMSsternCa!J82,"")</f>
        <v/>
      </c>
      <c r="L82" s="128" t="str">
        <f aca="false">IFERROR(sterncalib!K82/GAMSsternCa!K82,"")</f>
        <v/>
      </c>
      <c r="M82" s="128" t="str">
        <f aca="false">IFERROR(sterncalib!L82/GAMSsternCa!L82,"")</f>
        <v/>
      </c>
      <c r="N82" s="128" t="str">
        <f aca="false">IFERROR(sterncalib!M82/GAMSsternCa!M82,"")</f>
        <v/>
      </c>
      <c r="O82" s="128" t="str">
        <f aca="false">IFERROR(sterncalib!N82/GAMSsternCa!N82,"")</f>
        <v/>
      </c>
      <c r="P82" s="128" t="str">
        <f aca="false">IFERROR(sterncalib!O82/GAMSsternCa!O82,"")</f>
        <v/>
      </c>
      <c r="Q82" s="128" t="str">
        <f aca="false">IFERROR(sterncalib!P82/GAMSsternCa!P82,"")</f>
        <v/>
      </c>
      <c r="R82" s="128" t="str">
        <f aca="false">IFERROR(sterncalib!Q82/GAMSsternCa!Q82,"")</f>
        <v/>
      </c>
      <c r="S82" s="128" t="str">
        <f aca="false">IFERROR(sterncalib!R82/GAMSsternCa!R82,"")</f>
        <v/>
      </c>
      <c r="T82" s="128" t="str">
        <f aca="false">IFERROR(sterncalib!S82/GAMSsternCa!S82,"")</f>
        <v/>
      </c>
      <c r="U82" s="128" t="str">
        <f aca="false">IFERROR(sterncalib!T82/GAMSsternCa!T82,"")</f>
        <v/>
      </c>
      <c r="V82" s="128" t="str">
        <f aca="false">IFERROR(sterncalib!U82/GAMSsternCa!U82,"")</f>
        <v/>
      </c>
      <c r="W82" s="128" t="str">
        <f aca="false">IFERROR(sterncalib!V82/GAMSsternCa!V82,"")</f>
        <v/>
      </c>
      <c r="X82" s="128" t="str">
        <f aca="false">IFERROR(sterncalib!W82/GAMSsternCa!W82,"")</f>
        <v/>
      </c>
      <c r="Y82" s="128" t="str">
        <f aca="false">IFERROR(sterncalib!X82/GAMSsternCa!X82,"")</f>
        <v/>
      </c>
      <c r="Z82" s="128" t="str">
        <f aca="false">IFERROR(sterncalib!Y82/GAMSsternCa!Y82,"")</f>
        <v/>
      </c>
      <c r="AA82" s="128" t="str">
        <f aca="false">IFERROR(sterncalib!Z82/GAMSsternCa!Z82,"")</f>
        <v/>
      </c>
      <c r="AB82" s="128" t="str">
        <f aca="false">IFERROR(sterncalib!AA82/GAMSsternCa!AA82,"")</f>
        <v/>
      </c>
      <c r="AC82" s="128" t="str">
        <f aca="false">IFERROR(sterncalib!AB82/GAMSsternCa!AB82,"")</f>
        <v/>
      </c>
      <c r="AD82" s="128" t="str">
        <f aca="false">IFERROR(sterncalib!AC82/GAMSsternCa!AC82,"")</f>
        <v/>
      </c>
      <c r="AE82" s="128" t="str">
        <f aca="false">IFERROR(sterncalib!AD82/GAMSsternCa!AD82,"")</f>
        <v/>
      </c>
      <c r="AF82" s="128" t="str">
        <f aca="false">IFERROR(sterncalib!AE82/GAMSsternCa!AE82,"")</f>
        <v/>
      </c>
      <c r="AG82" s="128" t="str">
        <f aca="false">IFERROR(sterncalib!AF82/GAMSsternCa!AF82,"")</f>
        <v/>
      </c>
      <c r="AH82" s="128" t="str">
        <f aca="false">IFERROR(sterncalib!AG82/GAMSsternCa!AG82,"")</f>
        <v/>
      </c>
      <c r="AI82" s="128" t="str">
        <f aca="false">IFERROR(sterncalib!AH82/GAMSsternCa!AH82,"")</f>
        <v/>
      </c>
      <c r="AJ82" s="128" t="str">
        <f aca="false">IFERROR(sterncalib!AI82/GAMSsternCa!AI82,"")</f>
        <v/>
      </c>
      <c r="AK82" s="128" t="str">
        <f aca="false">IFERROR(sterncalib!AJ82/GAMSsternCa!AJ82,"")</f>
        <v/>
      </c>
      <c r="AL82" s="128" t="str">
        <f aca="false">IFERROR(sterncalib!AK82/GAMSsternCa!AK82,"")</f>
        <v/>
      </c>
      <c r="AM82" s="128" t="str">
        <f aca="false">IFERROR(sterncalib!AL82/GAMSsternCa!AL82,"")</f>
        <v/>
      </c>
      <c r="AN82" s="128" t="str">
        <f aca="false">IFERROR(sterncalib!AM82/GAMSsternCa!AM82,"")</f>
        <v/>
      </c>
      <c r="AO82" s="128" t="str">
        <f aca="false">IFERROR(sterncalib!AN82/GAMSsternCa!AN82,"")</f>
        <v/>
      </c>
      <c r="AP82" s="128" t="str">
        <f aca="false">IFERROR(sterncalib!AO82/GAMSsternCa!AO82,"")</f>
        <v/>
      </c>
      <c r="AQ82" s="128" t="str">
        <f aca="false">IFERROR(sterncalib!AP82/GAMSsternCa!AP82,"")</f>
        <v/>
      </c>
      <c r="AR82" s="128" t="str">
        <f aca="false">IFERROR(sterncalib!AQ82/GAMSsternCa!AQ82,"")</f>
        <v/>
      </c>
      <c r="AS82" s="128" t="str">
        <f aca="false">IFERROR(sterncalib!AR82/GAMSsternCa!AR82,"")</f>
        <v/>
      </c>
      <c r="AT82" s="128" t="str">
        <f aca="false">IFERROR(sterncalib!AS82/GAMSsternCa!AS82,"")</f>
        <v/>
      </c>
      <c r="AU82" s="128" t="str">
        <f aca="false">IFERROR(sterncalib!AT82/GAMSsternCa!AT82,"")</f>
        <v/>
      </c>
      <c r="AV82" s="128" t="str">
        <f aca="false">IFERROR(sterncalib!AU82/GAMSsternCa!AU82,"")</f>
        <v/>
      </c>
      <c r="AW82" s="128" t="str">
        <f aca="false">IFERROR(sterncalib!AV82/GAMSsternCa!AV82,"")</f>
        <v/>
      </c>
      <c r="AX82" s="128" t="str">
        <f aca="false">IFERROR(sterncalib!AW82/GAMSsternCa!AW82,"")</f>
        <v/>
      </c>
      <c r="AY82" s="128" t="str">
        <f aca="false">IFERROR(sterncalib!AX82/GAMSsternCa!AX82,"")</f>
        <v/>
      </c>
      <c r="AZ82" s="128" t="str">
        <f aca="false">IFERROR(sterncalib!AY82/GAMSsternCa!AY82,"")</f>
        <v/>
      </c>
      <c r="BA82" s="128" t="str">
        <f aca="false">IFERROR(sterncalib!AZ82/GAMSsternCa!AZ82,"")</f>
        <v/>
      </c>
      <c r="BB82" s="128" t="str">
        <f aca="false">IFERROR(sterncalib!BA82/GAMSsternCa!BA82,"")</f>
        <v/>
      </c>
      <c r="BC82" s="128" t="str">
        <f aca="false">IFERROR(sterncalib!BB82/GAMSsternCa!BB82,"")</f>
        <v/>
      </c>
      <c r="BD82" s="128" t="str">
        <f aca="false">IFERROR(sterncalib!BC82/GAMSsternCa!BC82,"")</f>
        <v/>
      </c>
      <c r="BE82" s="128" t="str">
        <f aca="false">IFERROR(sterncalib!BD82/GAMSsternCa!BD82,"")</f>
        <v/>
      </c>
      <c r="BF82" s="128" t="str">
        <f aca="false">IFERROR(sterncalib!BE82/GAMSsternCa!BE82,"")</f>
        <v/>
      </c>
      <c r="BG82" s="128" t="str">
        <f aca="false">IFERROR(sterncalib!BF82/GAMSsternCa!BF82,"")</f>
        <v/>
      </c>
      <c r="BH82" s="128" t="str">
        <f aca="false">IFERROR(sterncalib!BG82/GAMSsternCa!BG82,"")</f>
        <v/>
      </c>
      <c r="BI82" s="128" t="str">
        <f aca="false">IFERROR(sterncalib!BH82/GAMSsternCa!BH82,"")</f>
        <v/>
      </c>
      <c r="BJ82" s="128" t="str">
        <f aca="false">IFERROR(sterncalib!BI82/GAMSsternCa!BI82,"")</f>
        <v/>
      </c>
    </row>
    <row r="83" customFormat="false" ht="12.75" hidden="false" customHeight="false" outlineLevel="0" collapsed="false">
      <c r="A83" s="0" t="str">
        <f aca="false">sterncalib!A83</f>
        <v>Coefficient of heat loss from atmosphere to oceans (c3)</v>
      </c>
      <c r="B83" s="0" t="str">
        <f aca="false">GAMSbase!A83</f>
        <v>Coefficient of Heat Loss from Atmosphere to Oceans</v>
      </c>
      <c r="C83" s="128" t="n">
        <f aca="false">IFERROR(sterncalib!B83/GAMSsternCa!B83,"")</f>
        <v>1</v>
      </c>
      <c r="D83" s="128" t="str">
        <f aca="false">IFERROR(sterncalib!C83/GAMSsternCa!C83,"")</f>
        <v/>
      </c>
      <c r="E83" s="128" t="str">
        <f aca="false">IFERROR(sterncalib!D83/GAMSsternCa!D83,"")</f>
        <v/>
      </c>
      <c r="F83" s="128" t="str">
        <f aca="false">IFERROR(sterncalib!E83/GAMSsternCa!E83,"")</f>
        <v/>
      </c>
      <c r="G83" s="128" t="str">
        <f aca="false">IFERROR(sterncalib!F83/GAMSsternCa!F83,"")</f>
        <v/>
      </c>
      <c r="H83" s="128" t="str">
        <f aca="false">IFERROR(sterncalib!G83/GAMSsternCa!G83,"")</f>
        <v/>
      </c>
      <c r="I83" s="128" t="str">
        <f aca="false">IFERROR(sterncalib!H83/GAMSsternCa!H83,"")</f>
        <v/>
      </c>
      <c r="J83" s="128" t="str">
        <f aca="false">IFERROR(sterncalib!I83/GAMSsternCa!I83,"")</f>
        <v/>
      </c>
      <c r="K83" s="128" t="str">
        <f aca="false">IFERROR(sterncalib!J83/GAMSsternCa!J83,"")</f>
        <v/>
      </c>
      <c r="L83" s="128" t="str">
        <f aca="false">IFERROR(sterncalib!K83/GAMSsternCa!K83,"")</f>
        <v/>
      </c>
      <c r="M83" s="128" t="str">
        <f aca="false">IFERROR(sterncalib!L83/GAMSsternCa!L83,"")</f>
        <v/>
      </c>
      <c r="N83" s="128" t="str">
        <f aca="false">IFERROR(sterncalib!M83/GAMSsternCa!M83,"")</f>
        <v/>
      </c>
      <c r="O83" s="128" t="str">
        <f aca="false">IFERROR(sterncalib!N83/GAMSsternCa!N83,"")</f>
        <v/>
      </c>
      <c r="P83" s="128" t="str">
        <f aca="false">IFERROR(sterncalib!O83/GAMSsternCa!O83,"")</f>
        <v/>
      </c>
      <c r="Q83" s="128" t="str">
        <f aca="false">IFERROR(sterncalib!P83/GAMSsternCa!P83,"")</f>
        <v/>
      </c>
      <c r="R83" s="128" t="str">
        <f aca="false">IFERROR(sterncalib!Q83/GAMSsternCa!Q83,"")</f>
        <v/>
      </c>
      <c r="S83" s="128" t="str">
        <f aca="false">IFERROR(sterncalib!R83/GAMSsternCa!R83,"")</f>
        <v/>
      </c>
      <c r="T83" s="128" t="str">
        <f aca="false">IFERROR(sterncalib!S83/GAMSsternCa!S83,"")</f>
        <v/>
      </c>
      <c r="U83" s="128" t="str">
        <f aca="false">IFERROR(sterncalib!T83/GAMSsternCa!T83,"")</f>
        <v/>
      </c>
      <c r="V83" s="128" t="str">
        <f aca="false">IFERROR(sterncalib!U83/GAMSsternCa!U83,"")</f>
        <v/>
      </c>
      <c r="W83" s="128" t="str">
        <f aca="false">IFERROR(sterncalib!V83/GAMSsternCa!V83,"")</f>
        <v/>
      </c>
      <c r="X83" s="128" t="str">
        <f aca="false">IFERROR(sterncalib!W83/GAMSsternCa!W83,"")</f>
        <v/>
      </c>
      <c r="Y83" s="128" t="str">
        <f aca="false">IFERROR(sterncalib!X83/GAMSsternCa!X83,"")</f>
        <v/>
      </c>
      <c r="Z83" s="128" t="str">
        <f aca="false">IFERROR(sterncalib!Y83/GAMSsternCa!Y83,"")</f>
        <v/>
      </c>
      <c r="AA83" s="128" t="str">
        <f aca="false">IFERROR(sterncalib!Z83/GAMSsternCa!Z83,"")</f>
        <v/>
      </c>
      <c r="AB83" s="128" t="str">
        <f aca="false">IFERROR(sterncalib!AA83/GAMSsternCa!AA83,"")</f>
        <v/>
      </c>
      <c r="AC83" s="128" t="str">
        <f aca="false">IFERROR(sterncalib!AB83/GAMSsternCa!AB83,"")</f>
        <v/>
      </c>
      <c r="AD83" s="128" t="str">
        <f aca="false">IFERROR(sterncalib!AC83/GAMSsternCa!AC83,"")</f>
        <v/>
      </c>
      <c r="AE83" s="128" t="str">
        <f aca="false">IFERROR(sterncalib!AD83/GAMSsternCa!AD83,"")</f>
        <v/>
      </c>
      <c r="AF83" s="128" t="str">
        <f aca="false">IFERROR(sterncalib!AE83/GAMSsternCa!AE83,"")</f>
        <v/>
      </c>
      <c r="AG83" s="128" t="str">
        <f aca="false">IFERROR(sterncalib!AF83/GAMSsternCa!AF83,"")</f>
        <v/>
      </c>
      <c r="AH83" s="128" t="str">
        <f aca="false">IFERROR(sterncalib!AG83/GAMSsternCa!AG83,"")</f>
        <v/>
      </c>
      <c r="AI83" s="128" t="str">
        <f aca="false">IFERROR(sterncalib!AH83/GAMSsternCa!AH83,"")</f>
        <v/>
      </c>
      <c r="AJ83" s="128" t="str">
        <f aca="false">IFERROR(sterncalib!AI83/GAMSsternCa!AI83,"")</f>
        <v/>
      </c>
      <c r="AK83" s="128" t="str">
        <f aca="false">IFERROR(sterncalib!AJ83/GAMSsternCa!AJ83,"")</f>
        <v/>
      </c>
      <c r="AL83" s="128" t="str">
        <f aca="false">IFERROR(sterncalib!AK83/GAMSsternCa!AK83,"")</f>
        <v/>
      </c>
      <c r="AM83" s="128" t="str">
        <f aca="false">IFERROR(sterncalib!AL83/GAMSsternCa!AL83,"")</f>
        <v/>
      </c>
      <c r="AN83" s="128" t="str">
        <f aca="false">IFERROR(sterncalib!AM83/GAMSsternCa!AM83,"")</f>
        <v/>
      </c>
      <c r="AO83" s="128" t="str">
        <f aca="false">IFERROR(sterncalib!AN83/GAMSsternCa!AN83,"")</f>
        <v/>
      </c>
      <c r="AP83" s="128" t="str">
        <f aca="false">IFERROR(sterncalib!AO83/GAMSsternCa!AO83,"")</f>
        <v/>
      </c>
      <c r="AQ83" s="128" t="str">
        <f aca="false">IFERROR(sterncalib!AP83/GAMSsternCa!AP83,"")</f>
        <v/>
      </c>
      <c r="AR83" s="128" t="str">
        <f aca="false">IFERROR(sterncalib!AQ83/GAMSsternCa!AQ83,"")</f>
        <v/>
      </c>
      <c r="AS83" s="128" t="str">
        <f aca="false">IFERROR(sterncalib!AR83/GAMSsternCa!AR83,"")</f>
        <v/>
      </c>
      <c r="AT83" s="128" t="str">
        <f aca="false">IFERROR(sterncalib!AS83/GAMSsternCa!AS83,"")</f>
        <v/>
      </c>
      <c r="AU83" s="128" t="str">
        <f aca="false">IFERROR(sterncalib!AT83/GAMSsternCa!AT83,"")</f>
        <v/>
      </c>
      <c r="AV83" s="128" t="str">
        <f aca="false">IFERROR(sterncalib!AU83/GAMSsternCa!AU83,"")</f>
        <v/>
      </c>
      <c r="AW83" s="128" t="str">
        <f aca="false">IFERROR(sterncalib!AV83/GAMSsternCa!AV83,"")</f>
        <v/>
      </c>
      <c r="AX83" s="128" t="str">
        <f aca="false">IFERROR(sterncalib!AW83/GAMSsternCa!AW83,"")</f>
        <v/>
      </c>
      <c r="AY83" s="128" t="str">
        <f aca="false">IFERROR(sterncalib!AX83/GAMSsternCa!AX83,"")</f>
        <v/>
      </c>
      <c r="AZ83" s="128" t="str">
        <f aca="false">IFERROR(sterncalib!AY83/GAMSsternCa!AY83,"")</f>
        <v/>
      </c>
      <c r="BA83" s="128" t="str">
        <f aca="false">IFERROR(sterncalib!AZ83/GAMSsternCa!AZ83,"")</f>
        <v/>
      </c>
      <c r="BB83" s="128" t="str">
        <f aca="false">IFERROR(sterncalib!BA83/GAMSsternCa!BA83,"")</f>
        <v/>
      </c>
      <c r="BC83" s="128" t="str">
        <f aca="false">IFERROR(sterncalib!BB83/GAMSsternCa!BB83,"")</f>
        <v/>
      </c>
      <c r="BD83" s="128" t="str">
        <f aca="false">IFERROR(sterncalib!BC83/GAMSsternCa!BC83,"")</f>
        <v/>
      </c>
      <c r="BE83" s="128" t="str">
        <f aca="false">IFERROR(sterncalib!BD83/GAMSsternCa!BD83,"")</f>
        <v/>
      </c>
      <c r="BF83" s="128" t="str">
        <f aca="false">IFERROR(sterncalib!BE83/GAMSsternCa!BE83,"")</f>
        <v/>
      </c>
      <c r="BG83" s="128" t="str">
        <f aca="false">IFERROR(sterncalib!BF83/GAMSsternCa!BF83,"")</f>
        <v/>
      </c>
      <c r="BH83" s="128" t="str">
        <f aca="false">IFERROR(sterncalib!BG83/GAMSsternCa!BG83,"")</f>
        <v/>
      </c>
      <c r="BI83" s="128" t="str">
        <f aca="false">IFERROR(sterncalib!BH83/GAMSsternCa!BH83,"")</f>
        <v/>
      </c>
      <c r="BJ83" s="128" t="str">
        <f aca="false">IFERROR(sterncalib!BI83/GAMSsternCa!BI83,"")</f>
        <v/>
      </c>
    </row>
    <row r="84" customFormat="false" ht="12.75" hidden="false" customHeight="false" outlineLevel="0" collapsed="false">
      <c r="A84" s="0" t="str">
        <f aca="false">sterncalib!A84</f>
        <v>Coefficient of heat gain by deep oceans (c4)</v>
      </c>
      <c r="B84" s="0" t="str">
        <f aca="false">GAMSbase!A84</f>
        <v>Coefficient of Heat Gain by Deep Oceans</v>
      </c>
      <c r="C84" s="128" t="n">
        <f aca="false">IFERROR(sterncalib!B84/GAMSsternCa!B84,"")</f>
        <v>1</v>
      </c>
      <c r="D84" s="128" t="str">
        <f aca="false">IFERROR(sterncalib!C84/GAMSsternCa!C84,"")</f>
        <v/>
      </c>
      <c r="E84" s="128" t="str">
        <f aca="false">IFERROR(sterncalib!D84/GAMSsternCa!D84,"")</f>
        <v/>
      </c>
      <c r="F84" s="128" t="str">
        <f aca="false">IFERROR(sterncalib!E84/GAMSsternCa!E84,"")</f>
        <v/>
      </c>
      <c r="G84" s="128" t="str">
        <f aca="false">IFERROR(sterncalib!F84/GAMSsternCa!F84,"")</f>
        <v/>
      </c>
      <c r="H84" s="128" t="str">
        <f aca="false">IFERROR(sterncalib!G84/GAMSsternCa!G84,"")</f>
        <v/>
      </c>
      <c r="I84" s="128" t="str">
        <f aca="false">IFERROR(sterncalib!H84/GAMSsternCa!H84,"")</f>
        <v/>
      </c>
      <c r="J84" s="128" t="str">
        <f aca="false">IFERROR(sterncalib!I84/GAMSsternCa!I84,"")</f>
        <v/>
      </c>
      <c r="K84" s="128" t="str">
        <f aca="false">IFERROR(sterncalib!J84/GAMSsternCa!J84,"")</f>
        <v/>
      </c>
      <c r="L84" s="128" t="str">
        <f aca="false">IFERROR(sterncalib!K84/GAMSsternCa!K84,"")</f>
        <v/>
      </c>
      <c r="M84" s="128" t="str">
        <f aca="false">IFERROR(sterncalib!L84/GAMSsternCa!L84,"")</f>
        <v/>
      </c>
      <c r="N84" s="128" t="str">
        <f aca="false">IFERROR(sterncalib!M84/GAMSsternCa!M84,"")</f>
        <v/>
      </c>
      <c r="O84" s="128" t="str">
        <f aca="false">IFERROR(sterncalib!N84/GAMSsternCa!N84,"")</f>
        <v/>
      </c>
      <c r="P84" s="128" t="str">
        <f aca="false">IFERROR(sterncalib!O84/GAMSsternCa!O84,"")</f>
        <v/>
      </c>
      <c r="Q84" s="128" t="str">
        <f aca="false">IFERROR(sterncalib!P84/GAMSsternCa!P84,"")</f>
        <v/>
      </c>
      <c r="R84" s="128" t="str">
        <f aca="false">IFERROR(sterncalib!Q84/GAMSsternCa!Q84,"")</f>
        <v/>
      </c>
      <c r="S84" s="128" t="str">
        <f aca="false">IFERROR(sterncalib!R84/GAMSsternCa!R84,"")</f>
        <v/>
      </c>
      <c r="T84" s="128" t="str">
        <f aca="false">IFERROR(sterncalib!S84/GAMSsternCa!S84,"")</f>
        <v/>
      </c>
      <c r="U84" s="128" t="str">
        <f aca="false">IFERROR(sterncalib!T84/GAMSsternCa!T84,"")</f>
        <v/>
      </c>
      <c r="V84" s="128" t="str">
        <f aca="false">IFERROR(sterncalib!U84/GAMSsternCa!U84,"")</f>
        <v/>
      </c>
      <c r="W84" s="128" t="str">
        <f aca="false">IFERROR(sterncalib!V84/GAMSsternCa!V84,"")</f>
        <v/>
      </c>
      <c r="X84" s="128" t="str">
        <f aca="false">IFERROR(sterncalib!W84/GAMSsternCa!W84,"")</f>
        <v/>
      </c>
      <c r="Y84" s="128" t="str">
        <f aca="false">IFERROR(sterncalib!X84/GAMSsternCa!X84,"")</f>
        <v/>
      </c>
      <c r="Z84" s="128" t="str">
        <f aca="false">IFERROR(sterncalib!Y84/GAMSsternCa!Y84,"")</f>
        <v/>
      </c>
      <c r="AA84" s="128" t="str">
        <f aca="false">IFERROR(sterncalib!Z84/GAMSsternCa!Z84,"")</f>
        <v/>
      </c>
      <c r="AB84" s="128" t="str">
        <f aca="false">IFERROR(sterncalib!AA84/GAMSsternCa!AA84,"")</f>
        <v/>
      </c>
      <c r="AC84" s="128" t="str">
        <f aca="false">IFERROR(sterncalib!AB84/GAMSsternCa!AB84,"")</f>
        <v/>
      </c>
      <c r="AD84" s="128" t="str">
        <f aca="false">IFERROR(sterncalib!AC84/GAMSsternCa!AC84,"")</f>
        <v/>
      </c>
      <c r="AE84" s="128" t="str">
        <f aca="false">IFERROR(sterncalib!AD84/GAMSsternCa!AD84,"")</f>
        <v/>
      </c>
      <c r="AF84" s="128" t="str">
        <f aca="false">IFERROR(sterncalib!AE84/GAMSsternCa!AE84,"")</f>
        <v/>
      </c>
      <c r="AG84" s="128" t="str">
        <f aca="false">IFERROR(sterncalib!AF84/GAMSsternCa!AF84,"")</f>
        <v/>
      </c>
      <c r="AH84" s="128" t="str">
        <f aca="false">IFERROR(sterncalib!AG84/GAMSsternCa!AG84,"")</f>
        <v/>
      </c>
      <c r="AI84" s="128" t="str">
        <f aca="false">IFERROR(sterncalib!AH84/GAMSsternCa!AH84,"")</f>
        <v/>
      </c>
      <c r="AJ84" s="128" t="str">
        <f aca="false">IFERROR(sterncalib!AI84/GAMSsternCa!AI84,"")</f>
        <v/>
      </c>
      <c r="AK84" s="128" t="str">
        <f aca="false">IFERROR(sterncalib!AJ84/GAMSsternCa!AJ84,"")</f>
        <v/>
      </c>
      <c r="AL84" s="128" t="str">
        <f aca="false">IFERROR(sterncalib!AK84/GAMSsternCa!AK84,"")</f>
        <v/>
      </c>
      <c r="AM84" s="128" t="str">
        <f aca="false">IFERROR(sterncalib!AL84/GAMSsternCa!AL84,"")</f>
        <v/>
      </c>
      <c r="AN84" s="128" t="str">
        <f aca="false">IFERROR(sterncalib!AM84/GAMSsternCa!AM84,"")</f>
        <v/>
      </c>
      <c r="AO84" s="128" t="str">
        <f aca="false">IFERROR(sterncalib!AN84/GAMSsternCa!AN84,"")</f>
        <v/>
      </c>
      <c r="AP84" s="128" t="str">
        <f aca="false">IFERROR(sterncalib!AO84/GAMSsternCa!AO84,"")</f>
        <v/>
      </c>
      <c r="AQ84" s="128" t="str">
        <f aca="false">IFERROR(sterncalib!AP84/GAMSsternCa!AP84,"")</f>
        <v/>
      </c>
      <c r="AR84" s="128" t="str">
        <f aca="false">IFERROR(sterncalib!AQ84/GAMSsternCa!AQ84,"")</f>
        <v/>
      </c>
      <c r="AS84" s="128" t="str">
        <f aca="false">IFERROR(sterncalib!AR84/GAMSsternCa!AR84,"")</f>
        <v/>
      </c>
      <c r="AT84" s="128" t="str">
        <f aca="false">IFERROR(sterncalib!AS84/GAMSsternCa!AS84,"")</f>
        <v/>
      </c>
      <c r="AU84" s="128" t="str">
        <f aca="false">IFERROR(sterncalib!AT84/GAMSsternCa!AT84,"")</f>
        <v/>
      </c>
      <c r="AV84" s="128" t="str">
        <f aca="false">IFERROR(sterncalib!AU84/GAMSsternCa!AU84,"")</f>
        <v/>
      </c>
      <c r="AW84" s="128" t="str">
        <f aca="false">IFERROR(sterncalib!AV84/GAMSsternCa!AV84,"")</f>
        <v/>
      </c>
      <c r="AX84" s="128" t="str">
        <f aca="false">IFERROR(sterncalib!AW84/GAMSsternCa!AW84,"")</f>
        <v/>
      </c>
      <c r="AY84" s="128" t="str">
        <f aca="false">IFERROR(sterncalib!AX84/GAMSsternCa!AX84,"")</f>
        <v/>
      </c>
      <c r="AZ84" s="128" t="str">
        <f aca="false">IFERROR(sterncalib!AY84/GAMSsternCa!AY84,"")</f>
        <v/>
      </c>
      <c r="BA84" s="128" t="str">
        <f aca="false">IFERROR(sterncalib!AZ84/GAMSsternCa!AZ84,"")</f>
        <v/>
      </c>
      <c r="BB84" s="128" t="str">
        <f aca="false">IFERROR(sterncalib!BA84/GAMSsternCa!BA84,"")</f>
        <v/>
      </c>
      <c r="BC84" s="128" t="str">
        <f aca="false">IFERROR(sterncalib!BB84/GAMSsternCa!BB84,"")</f>
        <v/>
      </c>
      <c r="BD84" s="128" t="str">
        <f aca="false">IFERROR(sterncalib!BC84/GAMSsternCa!BC84,"")</f>
        <v/>
      </c>
      <c r="BE84" s="128" t="str">
        <f aca="false">IFERROR(sterncalib!BD84/GAMSsternCa!BD84,"")</f>
        <v/>
      </c>
      <c r="BF84" s="128" t="str">
        <f aca="false">IFERROR(sterncalib!BE84/GAMSsternCa!BE84,"")</f>
        <v/>
      </c>
      <c r="BG84" s="128" t="str">
        <f aca="false">IFERROR(sterncalib!BF84/GAMSsternCa!BF84,"")</f>
        <v/>
      </c>
      <c r="BH84" s="128" t="str">
        <f aca="false">IFERROR(sterncalib!BG84/GAMSsternCa!BG84,"")</f>
        <v/>
      </c>
      <c r="BI84" s="128" t="str">
        <f aca="false">IFERROR(sterncalib!BH84/GAMSsternCa!BH84,"")</f>
        <v/>
      </c>
      <c r="BJ84" s="128" t="str">
        <f aca="false">IFERROR(sterncalib!BI84/GAMSsternCa!BI84,"")</f>
        <v/>
      </c>
    </row>
    <row r="85" customFormat="false" ht="12.75" hidden="false" customHeight="false" outlineLevel="0" collapsed="false">
      <c r="A85" s="0" t="str">
        <f aca="false">sterncalib!A85</f>
        <v>Global Environmental Variables</v>
      </c>
      <c r="B85" s="0" t="str">
        <f aca="false">GAMSbase!A85</f>
        <v>** Global Environmental Variables</v>
      </c>
      <c r="C85" s="128" t="str">
        <f aca="false">IFERROR(sterncalib!B85/GAMSsternCa!B85,"")</f>
        <v/>
      </c>
      <c r="D85" s="128" t="str">
        <f aca="false">IFERROR(sterncalib!C85/GAMSsternCa!C85,"")</f>
        <v/>
      </c>
      <c r="E85" s="128" t="str">
        <f aca="false">IFERROR(sterncalib!D85/GAMSsternCa!D85,"")</f>
        <v/>
      </c>
      <c r="F85" s="128" t="str">
        <f aca="false">IFERROR(sterncalib!E85/GAMSsternCa!E85,"")</f>
        <v/>
      </c>
      <c r="G85" s="128" t="str">
        <f aca="false">IFERROR(sterncalib!F85/GAMSsternCa!F85,"")</f>
        <v/>
      </c>
      <c r="H85" s="128" t="str">
        <f aca="false">IFERROR(sterncalib!G85/GAMSsternCa!G85,"")</f>
        <v/>
      </c>
      <c r="I85" s="128" t="str">
        <f aca="false">IFERROR(sterncalib!H85/GAMSsternCa!H85,"")</f>
        <v/>
      </c>
      <c r="J85" s="128" t="str">
        <f aca="false">IFERROR(sterncalib!I85/GAMSsternCa!I85,"")</f>
        <v/>
      </c>
      <c r="K85" s="128" t="str">
        <f aca="false">IFERROR(sterncalib!J85/GAMSsternCa!J85,"")</f>
        <v/>
      </c>
      <c r="L85" s="128" t="str">
        <f aca="false">IFERROR(sterncalib!K85/GAMSsternCa!K85,"")</f>
        <v/>
      </c>
      <c r="M85" s="128" t="str">
        <f aca="false">IFERROR(sterncalib!L85/GAMSsternCa!L85,"")</f>
        <v/>
      </c>
      <c r="N85" s="128" t="str">
        <f aca="false">IFERROR(sterncalib!M85/GAMSsternCa!M85,"")</f>
        <v/>
      </c>
      <c r="O85" s="128" t="str">
        <f aca="false">IFERROR(sterncalib!N85/GAMSsternCa!N85,"")</f>
        <v/>
      </c>
      <c r="P85" s="128" t="str">
        <f aca="false">IFERROR(sterncalib!O85/GAMSsternCa!O85,"")</f>
        <v/>
      </c>
      <c r="Q85" s="128" t="str">
        <f aca="false">IFERROR(sterncalib!P85/GAMSsternCa!P85,"")</f>
        <v/>
      </c>
      <c r="R85" s="128" t="str">
        <f aca="false">IFERROR(sterncalib!Q85/GAMSsternCa!Q85,"")</f>
        <v/>
      </c>
      <c r="S85" s="128" t="str">
        <f aca="false">IFERROR(sterncalib!R85/GAMSsternCa!R85,"")</f>
        <v/>
      </c>
      <c r="T85" s="128" t="str">
        <f aca="false">IFERROR(sterncalib!S85/GAMSsternCa!S85,"")</f>
        <v/>
      </c>
      <c r="U85" s="128" t="str">
        <f aca="false">IFERROR(sterncalib!T85/GAMSsternCa!T85,"")</f>
        <v/>
      </c>
      <c r="V85" s="128" t="str">
        <f aca="false">IFERROR(sterncalib!U85/GAMSsternCa!U85,"")</f>
        <v/>
      </c>
      <c r="W85" s="128" t="str">
        <f aca="false">IFERROR(sterncalib!V85/GAMSsternCa!V85,"")</f>
        <v/>
      </c>
      <c r="X85" s="128" t="str">
        <f aca="false">IFERROR(sterncalib!W85/GAMSsternCa!W85,"")</f>
        <v/>
      </c>
      <c r="Y85" s="128" t="str">
        <f aca="false">IFERROR(sterncalib!X85/GAMSsternCa!X85,"")</f>
        <v/>
      </c>
      <c r="Z85" s="128" t="str">
        <f aca="false">IFERROR(sterncalib!Y85/GAMSsternCa!Y85,"")</f>
        <v/>
      </c>
      <c r="AA85" s="128" t="str">
        <f aca="false">IFERROR(sterncalib!Z85/GAMSsternCa!Z85,"")</f>
        <v/>
      </c>
      <c r="AB85" s="128" t="str">
        <f aca="false">IFERROR(sterncalib!AA85/GAMSsternCa!AA85,"")</f>
        <v/>
      </c>
      <c r="AC85" s="128" t="str">
        <f aca="false">IFERROR(sterncalib!AB85/GAMSsternCa!AB85,"")</f>
        <v/>
      </c>
      <c r="AD85" s="128" t="str">
        <f aca="false">IFERROR(sterncalib!AC85/GAMSsternCa!AC85,"")</f>
        <v/>
      </c>
      <c r="AE85" s="128" t="str">
        <f aca="false">IFERROR(sterncalib!AD85/GAMSsternCa!AD85,"")</f>
        <v/>
      </c>
      <c r="AF85" s="128" t="str">
        <f aca="false">IFERROR(sterncalib!AE85/GAMSsternCa!AE85,"")</f>
        <v/>
      </c>
      <c r="AG85" s="128" t="str">
        <f aca="false">IFERROR(sterncalib!AF85/GAMSsternCa!AF85,"")</f>
        <v/>
      </c>
      <c r="AH85" s="128" t="str">
        <f aca="false">IFERROR(sterncalib!AG85/GAMSsternCa!AG85,"")</f>
        <v/>
      </c>
      <c r="AI85" s="128" t="str">
        <f aca="false">IFERROR(sterncalib!AH85/GAMSsternCa!AH85,"")</f>
        <v/>
      </c>
      <c r="AJ85" s="128" t="str">
        <f aca="false">IFERROR(sterncalib!AI85/GAMSsternCa!AI85,"")</f>
        <v/>
      </c>
      <c r="AK85" s="128" t="str">
        <f aca="false">IFERROR(sterncalib!AJ85/GAMSsternCa!AJ85,"")</f>
        <v/>
      </c>
      <c r="AL85" s="128" t="str">
        <f aca="false">IFERROR(sterncalib!AK85/GAMSsternCa!AK85,"")</f>
        <v/>
      </c>
      <c r="AM85" s="128" t="str">
        <f aca="false">IFERROR(sterncalib!AL85/GAMSsternCa!AL85,"")</f>
        <v/>
      </c>
      <c r="AN85" s="128" t="str">
        <f aca="false">IFERROR(sterncalib!AM85/GAMSsternCa!AM85,"")</f>
        <v/>
      </c>
      <c r="AO85" s="128" t="str">
        <f aca="false">IFERROR(sterncalib!AN85/GAMSsternCa!AN85,"")</f>
        <v/>
      </c>
      <c r="AP85" s="128" t="str">
        <f aca="false">IFERROR(sterncalib!AO85/GAMSsternCa!AO85,"")</f>
        <v/>
      </c>
      <c r="AQ85" s="128" t="str">
        <f aca="false">IFERROR(sterncalib!AP85/GAMSsternCa!AP85,"")</f>
        <v/>
      </c>
      <c r="AR85" s="128" t="str">
        <f aca="false">IFERROR(sterncalib!AQ85/GAMSsternCa!AQ85,"")</f>
        <v/>
      </c>
      <c r="AS85" s="128" t="str">
        <f aca="false">IFERROR(sterncalib!AR85/GAMSsternCa!AR85,"")</f>
        <v/>
      </c>
      <c r="AT85" s="128" t="str">
        <f aca="false">IFERROR(sterncalib!AS85/GAMSsternCa!AS85,"")</f>
        <v/>
      </c>
      <c r="AU85" s="128" t="str">
        <f aca="false">IFERROR(sterncalib!AT85/GAMSsternCa!AT85,"")</f>
        <v/>
      </c>
      <c r="AV85" s="128" t="str">
        <f aca="false">IFERROR(sterncalib!AU85/GAMSsternCa!AU85,"")</f>
        <v/>
      </c>
      <c r="AW85" s="128" t="str">
        <f aca="false">IFERROR(sterncalib!AV85/GAMSsternCa!AV85,"")</f>
        <v/>
      </c>
      <c r="AX85" s="128" t="str">
        <f aca="false">IFERROR(sterncalib!AW85/GAMSsternCa!AW85,"")</f>
        <v/>
      </c>
      <c r="AY85" s="128" t="str">
        <f aca="false">IFERROR(sterncalib!AX85/GAMSsternCa!AX85,"")</f>
        <v/>
      </c>
      <c r="AZ85" s="128" t="str">
        <f aca="false">IFERROR(sterncalib!AY85/GAMSsternCa!AY85,"")</f>
        <v/>
      </c>
      <c r="BA85" s="128" t="str">
        <f aca="false">IFERROR(sterncalib!AZ85/GAMSsternCa!AZ85,"")</f>
        <v/>
      </c>
      <c r="BB85" s="128" t="str">
        <f aca="false">IFERROR(sterncalib!BA85/GAMSsternCa!BA85,"")</f>
        <v/>
      </c>
      <c r="BC85" s="128" t="str">
        <f aca="false">IFERROR(sterncalib!BB85/GAMSsternCa!BB85,"")</f>
        <v/>
      </c>
      <c r="BD85" s="128" t="str">
        <f aca="false">IFERROR(sterncalib!BC85/GAMSsternCa!BC85,"")</f>
        <v/>
      </c>
      <c r="BE85" s="128" t="str">
        <f aca="false">IFERROR(sterncalib!BD85/GAMSsternCa!BD85,"")</f>
        <v/>
      </c>
      <c r="BF85" s="128" t="str">
        <f aca="false">IFERROR(sterncalib!BE85/GAMSsternCa!BE85,"")</f>
        <v/>
      </c>
      <c r="BG85" s="128" t="str">
        <f aca="false">IFERROR(sterncalib!BF85/GAMSsternCa!BF85,"")</f>
        <v/>
      </c>
      <c r="BH85" s="128" t="str">
        <f aca="false">IFERROR(sterncalib!BG85/GAMSsternCa!BG85,"")</f>
        <v/>
      </c>
      <c r="BI85" s="128" t="str">
        <f aca="false">IFERROR(sterncalib!BH85/GAMSsternCa!BH85,"")</f>
        <v/>
      </c>
      <c r="BJ85" s="128" t="str">
        <f aca="false">IFERROR(sterncalib!BI85/GAMSsternCa!BI85,"")</f>
        <v/>
      </c>
    </row>
    <row r="86" customFormat="false" ht="12.75" hidden="false" customHeight="false" outlineLevel="0" collapsed="false">
      <c r="A86" s="0" t="str">
        <f aca="false">sterncalib!A86</f>
        <v>CARBON CYCLE (beginning of period)</v>
      </c>
      <c r="B86" s="0" t="str">
        <f aca="false">GAMSbase!A86</f>
        <v>* CARBON CYCLE</v>
      </c>
      <c r="C86" s="128" t="str">
        <f aca="false">IFERROR(sterncalib!B86/GAMSsternCa!B86,"")</f>
        <v/>
      </c>
      <c r="D86" s="128" t="str">
        <f aca="false">IFERROR(sterncalib!C86/GAMSsternCa!C86,"")</f>
        <v/>
      </c>
      <c r="E86" s="128" t="str">
        <f aca="false">IFERROR(sterncalib!D86/GAMSsternCa!D86,"")</f>
        <v/>
      </c>
      <c r="F86" s="128" t="str">
        <f aca="false">IFERROR(sterncalib!E86/GAMSsternCa!E86,"")</f>
        <v/>
      </c>
      <c r="G86" s="128" t="str">
        <f aca="false">IFERROR(sterncalib!F86/GAMSsternCa!F86,"")</f>
        <v/>
      </c>
      <c r="H86" s="128" t="str">
        <f aca="false">IFERROR(sterncalib!G86/GAMSsternCa!G86,"")</f>
        <v/>
      </c>
      <c r="I86" s="128" t="str">
        <f aca="false">IFERROR(sterncalib!H86/GAMSsternCa!H86,"")</f>
        <v/>
      </c>
      <c r="J86" s="128" t="str">
        <f aca="false">IFERROR(sterncalib!I86/GAMSsternCa!I86,"")</f>
        <v/>
      </c>
      <c r="K86" s="128" t="str">
        <f aca="false">IFERROR(sterncalib!J86/GAMSsternCa!J86,"")</f>
        <v/>
      </c>
      <c r="L86" s="128" t="str">
        <f aca="false">IFERROR(sterncalib!K86/GAMSsternCa!K86,"")</f>
        <v/>
      </c>
      <c r="M86" s="128" t="str">
        <f aca="false">IFERROR(sterncalib!L86/GAMSsternCa!L86,"")</f>
        <v/>
      </c>
      <c r="N86" s="128" t="str">
        <f aca="false">IFERROR(sterncalib!M86/GAMSsternCa!M86,"")</f>
        <v/>
      </c>
      <c r="O86" s="128" t="str">
        <f aca="false">IFERROR(sterncalib!N86/GAMSsternCa!N86,"")</f>
        <v/>
      </c>
      <c r="P86" s="128" t="str">
        <f aca="false">IFERROR(sterncalib!O86/GAMSsternCa!O86,"")</f>
        <v/>
      </c>
      <c r="Q86" s="128" t="str">
        <f aca="false">IFERROR(sterncalib!P86/GAMSsternCa!P86,"")</f>
        <v/>
      </c>
      <c r="R86" s="128" t="str">
        <f aca="false">IFERROR(sterncalib!Q86/GAMSsternCa!Q86,"")</f>
        <v/>
      </c>
      <c r="S86" s="128" t="str">
        <f aca="false">IFERROR(sterncalib!R86/GAMSsternCa!R86,"")</f>
        <v/>
      </c>
      <c r="T86" s="128" t="str">
        <f aca="false">IFERROR(sterncalib!S86/GAMSsternCa!S86,"")</f>
        <v/>
      </c>
      <c r="U86" s="128" t="str">
        <f aca="false">IFERROR(sterncalib!T86/GAMSsternCa!T86,"")</f>
        <v/>
      </c>
      <c r="V86" s="128" t="str">
        <f aca="false">IFERROR(sterncalib!U86/GAMSsternCa!U86,"")</f>
        <v/>
      </c>
      <c r="W86" s="128" t="str">
        <f aca="false">IFERROR(sterncalib!V86/GAMSsternCa!V86,"")</f>
        <v/>
      </c>
      <c r="X86" s="128" t="str">
        <f aca="false">IFERROR(sterncalib!W86/GAMSsternCa!W86,"")</f>
        <v/>
      </c>
      <c r="Y86" s="128" t="str">
        <f aca="false">IFERROR(sterncalib!X86/GAMSsternCa!X86,"")</f>
        <v/>
      </c>
      <c r="Z86" s="128" t="str">
        <f aca="false">IFERROR(sterncalib!Y86/GAMSsternCa!Y86,"")</f>
        <v/>
      </c>
      <c r="AA86" s="128" t="str">
        <f aca="false">IFERROR(sterncalib!Z86/GAMSsternCa!Z86,"")</f>
        <v/>
      </c>
      <c r="AB86" s="128" t="str">
        <f aca="false">IFERROR(sterncalib!AA86/GAMSsternCa!AA86,"")</f>
        <v/>
      </c>
      <c r="AC86" s="128" t="str">
        <f aca="false">IFERROR(sterncalib!AB86/GAMSsternCa!AB86,"")</f>
        <v/>
      </c>
      <c r="AD86" s="128" t="str">
        <f aca="false">IFERROR(sterncalib!AC86/GAMSsternCa!AC86,"")</f>
        <v/>
      </c>
      <c r="AE86" s="128" t="str">
        <f aca="false">IFERROR(sterncalib!AD86/GAMSsternCa!AD86,"")</f>
        <v/>
      </c>
      <c r="AF86" s="128" t="str">
        <f aca="false">IFERROR(sterncalib!AE86/GAMSsternCa!AE86,"")</f>
        <v/>
      </c>
      <c r="AG86" s="128" t="str">
        <f aca="false">IFERROR(sterncalib!AF86/GAMSsternCa!AF86,"")</f>
        <v/>
      </c>
      <c r="AH86" s="128" t="str">
        <f aca="false">IFERROR(sterncalib!AG86/GAMSsternCa!AG86,"")</f>
        <v/>
      </c>
      <c r="AI86" s="128" t="str">
        <f aca="false">IFERROR(sterncalib!AH86/GAMSsternCa!AH86,"")</f>
        <v/>
      </c>
      <c r="AJ86" s="128" t="str">
        <f aca="false">IFERROR(sterncalib!AI86/GAMSsternCa!AI86,"")</f>
        <v/>
      </c>
      <c r="AK86" s="128" t="str">
        <f aca="false">IFERROR(sterncalib!AJ86/GAMSsternCa!AJ86,"")</f>
        <v/>
      </c>
      <c r="AL86" s="128" t="str">
        <f aca="false">IFERROR(sterncalib!AK86/GAMSsternCa!AK86,"")</f>
        <v/>
      </c>
      <c r="AM86" s="128" t="str">
        <f aca="false">IFERROR(sterncalib!AL86/GAMSsternCa!AL86,"")</f>
        <v/>
      </c>
      <c r="AN86" s="128" t="str">
        <f aca="false">IFERROR(sterncalib!AM86/GAMSsternCa!AM86,"")</f>
        <v/>
      </c>
      <c r="AO86" s="128" t="str">
        <f aca="false">IFERROR(sterncalib!AN86/GAMSsternCa!AN86,"")</f>
        <v/>
      </c>
      <c r="AP86" s="128" t="str">
        <f aca="false">IFERROR(sterncalib!AO86/GAMSsternCa!AO86,"")</f>
        <v/>
      </c>
      <c r="AQ86" s="128" t="str">
        <f aca="false">IFERROR(sterncalib!AP86/GAMSsternCa!AP86,"")</f>
        <v/>
      </c>
      <c r="AR86" s="128" t="str">
        <f aca="false">IFERROR(sterncalib!AQ86/GAMSsternCa!AQ86,"")</f>
        <v/>
      </c>
      <c r="AS86" s="128" t="str">
        <f aca="false">IFERROR(sterncalib!AR86/GAMSsternCa!AR86,"")</f>
        <v/>
      </c>
      <c r="AT86" s="128" t="str">
        <f aca="false">IFERROR(sterncalib!AS86/GAMSsternCa!AS86,"")</f>
        <v/>
      </c>
      <c r="AU86" s="128" t="str">
        <f aca="false">IFERROR(sterncalib!AT86/GAMSsternCa!AT86,"")</f>
        <v/>
      </c>
      <c r="AV86" s="128" t="str">
        <f aca="false">IFERROR(sterncalib!AU86/GAMSsternCa!AU86,"")</f>
        <v/>
      </c>
      <c r="AW86" s="128" t="str">
        <f aca="false">IFERROR(sterncalib!AV86/GAMSsternCa!AV86,"")</f>
        <v/>
      </c>
      <c r="AX86" s="128" t="str">
        <f aca="false">IFERROR(sterncalib!AW86/GAMSsternCa!AW86,"")</f>
        <v/>
      </c>
      <c r="AY86" s="128" t="str">
        <f aca="false">IFERROR(sterncalib!AX86/GAMSsternCa!AX86,"")</f>
        <v/>
      </c>
      <c r="AZ86" s="128" t="str">
        <f aca="false">IFERROR(sterncalib!AY86/GAMSsternCa!AY86,"")</f>
        <v/>
      </c>
      <c r="BA86" s="128" t="str">
        <f aca="false">IFERROR(sterncalib!AZ86/GAMSsternCa!AZ86,"")</f>
        <v/>
      </c>
      <c r="BB86" s="128" t="str">
        <f aca="false">IFERROR(sterncalib!BA86/GAMSsternCa!BA86,"")</f>
        <v/>
      </c>
      <c r="BC86" s="128" t="str">
        <f aca="false">IFERROR(sterncalib!BB86/GAMSsternCa!BB86,"")</f>
        <v/>
      </c>
      <c r="BD86" s="128" t="str">
        <f aca="false">IFERROR(sterncalib!BC86/GAMSsternCa!BC86,"")</f>
        <v/>
      </c>
      <c r="BE86" s="128" t="str">
        <f aca="false">IFERROR(sterncalib!BD86/GAMSsternCa!BD86,"")</f>
        <v/>
      </c>
      <c r="BF86" s="128" t="str">
        <f aca="false">IFERROR(sterncalib!BE86/GAMSsternCa!BE86,"")</f>
        <v/>
      </c>
      <c r="BG86" s="128" t="str">
        <f aca="false">IFERROR(sterncalib!BF86/GAMSsternCa!BF86,"")</f>
        <v/>
      </c>
      <c r="BH86" s="128" t="str">
        <f aca="false">IFERROR(sterncalib!BG86/GAMSsternCa!BG86,"")</f>
        <v/>
      </c>
      <c r="BI86" s="128" t="str">
        <f aca="false">IFERROR(sterncalib!BH86/GAMSsternCa!BH86,"")</f>
        <v/>
      </c>
      <c r="BJ86" s="128" t="str">
        <f aca="false">IFERROR(sterncalib!BI86/GAMSsternCa!BI86,"")</f>
        <v/>
      </c>
    </row>
    <row r="87" customFormat="false" ht="12.75" hidden="false" customHeight="false" outlineLevel="0" collapsed="false">
      <c r="A87" s="0" t="str">
        <f aca="false">sterncalib!A87</f>
        <v>Atmospheric concentration of carbon (GTC)</v>
      </c>
      <c r="B87" s="0" t="str">
        <f aca="false">GAMSbase!A87</f>
        <v>Atmospheric concentration of carbon (GTC)</v>
      </c>
      <c r="C87" s="128" t="n">
        <f aca="false">IFERROR(sterncalib!B87/GAMSsternCa!B87,"")</f>
        <v>1</v>
      </c>
      <c r="D87" s="128" t="n">
        <f aca="false">IFERROR(sterncalib!C87/GAMSsternCa!C87,"")</f>
        <v>1.00000000000187</v>
      </c>
      <c r="E87" s="128" t="n">
        <f aca="false">IFERROR(sterncalib!D87/GAMSsternCa!D87,"")</f>
        <v>1.00000000000145</v>
      </c>
      <c r="F87" s="128" t="n">
        <f aca="false">IFERROR(sterncalib!E87/GAMSsternCa!E87,"")</f>
        <v>1.00000000000189</v>
      </c>
      <c r="G87" s="128" t="n">
        <f aca="false">IFERROR(sterncalib!F87/GAMSsternCa!F87,"")</f>
        <v>1.00000000000267</v>
      </c>
      <c r="H87" s="128" t="n">
        <f aca="false">IFERROR(sterncalib!G87/GAMSsternCa!G87,"")</f>
        <v>1.00000000000464</v>
      </c>
      <c r="I87" s="128" t="n">
        <f aca="false">IFERROR(sterncalib!H87/GAMSsternCa!H87,"")</f>
        <v>1.0000000000043</v>
      </c>
      <c r="J87" s="128" t="n">
        <f aca="false">IFERROR(sterncalib!I87/GAMSsternCa!I87,"")</f>
        <v>1.0000000000078</v>
      </c>
      <c r="K87" s="128" t="n">
        <f aca="false">IFERROR(sterncalib!J87/GAMSsternCa!J87,"")</f>
        <v>1.00000000001168</v>
      </c>
      <c r="L87" s="128" t="n">
        <f aca="false">IFERROR(sterncalib!K87/GAMSsternCa!K87,"")</f>
        <v>1.00000000001564</v>
      </c>
      <c r="M87" s="128" t="n">
        <f aca="false">IFERROR(sterncalib!L87/GAMSsternCa!L87,"")</f>
        <v>1.00000000001665</v>
      </c>
      <c r="N87" s="128" t="n">
        <f aca="false">IFERROR(sterncalib!M87/GAMSsternCa!M87,"")</f>
        <v>1.00000000001639</v>
      </c>
      <c r="O87" s="128" t="n">
        <f aca="false">IFERROR(sterncalib!N87/GAMSsternCa!N87,"")</f>
        <v>1.00000000001369</v>
      </c>
      <c r="P87" s="128" t="n">
        <f aca="false">IFERROR(sterncalib!O87/GAMSsternCa!O87,"")</f>
        <v>1.00000000001065</v>
      </c>
      <c r="Q87" s="128" t="n">
        <f aca="false">IFERROR(sterncalib!P87/GAMSsternCa!P87,"")</f>
        <v>1.00000000001464</v>
      </c>
      <c r="R87" s="128" t="n">
        <f aca="false">IFERROR(sterncalib!Q87/GAMSsternCa!Q87,"")</f>
        <v>1.00000000001611</v>
      </c>
      <c r="S87" s="128" t="n">
        <f aca="false">IFERROR(sterncalib!R87/GAMSsternCa!R87,"")</f>
        <v>1.00000000001144</v>
      </c>
      <c r="T87" s="128" t="n">
        <f aca="false">IFERROR(sterncalib!S87/GAMSsternCa!S87,"")</f>
        <v>1.00000000001064</v>
      </c>
      <c r="U87" s="128" t="n">
        <f aca="false">IFERROR(sterncalib!T87/GAMSsternCa!T87,"")</f>
        <v>1.00000000000967</v>
      </c>
      <c r="V87" s="128" t="n">
        <f aca="false">IFERROR(sterncalib!U87/GAMSsternCa!U87,"")</f>
        <v>1.00000000000768</v>
      </c>
      <c r="W87" s="128" t="n">
        <f aca="false">IFERROR(sterncalib!V87/GAMSsternCa!V87,"")</f>
        <v>1.00000000000764</v>
      </c>
      <c r="X87" s="128" t="n">
        <f aca="false">IFERROR(sterncalib!W87/GAMSsternCa!W87,"")</f>
        <v>1.00000000000755</v>
      </c>
      <c r="Y87" s="128" t="n">
        <f aca="false">IFERROR(sterncalib!X87/GAMSsternCa!X87,"")</f>
        <v>1.0000000000075</v>
      </c>
      <c r="Z87" s="128" t="n">
        <f aca="false">IFERROR(sterncalib!Y87/GAMSsternCa!Y87,"")</f>
        <v>1.00000000000741</v>
      </c>
      <c r="AA87" s="128" t="n">
        <f aca="false">IFERROR(sterncalib!Z87/GAMSsternCa!Z87,"")</f>
        <v>1.00000000000743</v>
      </c>
      <c r="AB87" s="128" t="n">
        <f aca="false">IFERROR(sterncalib!AA87/GAMSsternCa!AA87,"")</f>
        <v>1.0000000000074</v>
      </c>
      <c r="AC87" s="128" t="n">
        <f aca="false">IFERROR(sterncalib!AB87/GAMSsternCa!AB87,"")</f>
        <v>1.00000000000733</v>
      </c>
      <c r="AD87" s="128" t="n">
        <f aca="false">IFERROR(sterncalib!AC87/GAMSsternCa!AC87,"")</f>
        <v>1.00000000000723</v>
      </c>
      <c r="AE87" s="128" t="n">
        <f aca="false">IFERROR(sterncalib!AD87/GAMSsternCa!AD87,"")</f>
        <v>1.0000000000072</v>
      </c>
      <c r="AF87" s="128" t="n">
        <f aca="false">IFERROR(sterncalib!AE87/GAMSsternCa!AE87,"")</f>
        <v>1.00000000000722</v>
      </c>
      <c r="AG87" s="128" t="n">
        <f aca="false">IFERROR(sterncalib!AF87/GAMSsternCa!AF87,"")</f>
        <v>1.00000000000598</v>
      </c>
      <c r="AH87" s="128" t="n">
        <f aca="false">IFERROR(sterncalib!AG87/GAMSsternCa!AG87,"")</f>
        <v>1.00000000000482</v>
      </c>
      <c r="AI87" s="128" t="n">
        <f aca="false">IFERROR(sterncalib!AH87/GAMSsternCa!AH87,"")</f>
        <v>1.00000000000422</v>
      </c>
      <c r="AJ87" s="128" t="n">
        <f aca="false">IFERROR(sterncalib!AI87/GAMSsternCa!AI87,"")</f>
        <v>1.00000000000389</v>
      </c>
      <c r="AK87" s="128" t="n">
        <f aca="false">IFERROR(sterncalib!AJ87/GAMSsternCa!AJ87,"")</f>
        <v>1.00000000000461</v>
      </c>
      <c r="AL87" s="128" t="n">
        <f aca="false">IFERROR(sterncalib!AK87/GAMSsternCa!AK87,"")</f>
        <v>1.00000000000329</v>
      </c>
      <c r="AM87" s="128" t="n">
        <f aca="false">IFERROR(sterncalib!AL87/GAMSsternCa!AL87,"")</f>
        <v>1.00000000000284</v>
      </c>
      <c r="AN87" s="128" t="n">
        <f aca="false">IFERROR(sterncalib!AM87/GAMSsternCa!AM87,"")</f>
        <v>1.00000000000339</v>
      </c>
      <c r="AO87" s="128" t="n">
        <f aca="false">IFERROR(sterncalib!AN87/GAMSsternCa!AN87,"")</f>
        <v>1.00000000000415</v>
      </c>
      <c r="AP87" s="128" t="n">
        <f aca="false">IFERROR(sterncalib!AO87/GAMSsternCa!AO87,"")</f>
        <v>1.00000000000336</v>
      </c>
      <c r="AQ87" s="128" t="n">
        <f aca="false">IFERROR(sterncalib!AP87/GAMSsternCa!AP87,"")</f>
        <v>1.00000000000135</v>
      </c>
      <c r="AR87" s="128" t="n">
        <f aca="false">IFERROR(sterncalib!AQ87/GAMSsternCa!AQ87,"")</f>
        <v>0.99999999999916</v>
      </c>
      <c r="AS87" s="128" t="n">
        <f aca="false">IFERROR(sterncalib!AR87/GAMSsternCa!AR87,"")</f>
        <v>0.99999999999599</v>
      </c>
      <c r="AT87" s="128" t="n">
        <f aca="false">IFERROR(sterncalib!AS87/GAMSsternCa!AS87,"")</f>
        <v>0.999999999992541</v>
      </c>
      <c r="AU87" s="128" t="n">
        <f aca="false">IFERROR(sterncalib!AT87/GAMSsternCa!AT87,"")</f>
        <v>0.999999999991055</v>
      </c>
      <c r="AV87" s="128" t="n">
        <f aca="false">IFERROR(sterncalib!AU87/GAMSsternCa!AU87,"")</f>
        <v>0.999999999987938</v>
      </c>
      <c r="AW87" s="128" t="n">
        <f aca="false">IFERROR(sterncalib!AV87/GAMSsternCa!AV87,"")</f>
        <v>0.999999999985756</v>
      </c>
      <c r="AX87" s="128" t="n">
        <f aca="false">IFERROR(sterncalib!AW87/GAMSsternCa!AW87,"")</f>
        <v>0.99999999998378</v>
      </c>
      <c r="AY87" s="128" t="n">
        <f aca="false">IFERROR(sterncalib!AX87/GAMSsternCa!AX87,"")</f>
        <v>0.999999999981463</v>
      </c>
      <c r="AZ87" s="128" t="n">
        <f aca="false">IFERROR(sterncalib!AY87/GAMSsternCa!AY87,"")</f>
        <v>0.999999999979494</v>
      </c>
      <c r="BA87" s="128" t="n">
        <f aca="false">IFERROR(sterncalib!AZ87/GAMSsternCa!AZ87,"")</f>
        <v>0.999999999975703</v>
      </c>
      <c r="BB87" s="128" t="n">
        <f aca="false">IFERROR(sterncalib!BA87/GAMSsternCa!BA87,"")</f>
        <v>0.999999999973142</v>
      </c>
      <c r="BC87" s="128" t="n">
        <f aca="false">IFERROR(sterncalib!BB87/GAMSsternCa!BB87,"")</f>
        <v>0.999999999971173</v>
      </c>
      <c r="BD87" s="128" t="n">
        <f aca="false">IFERROR(sterncalib!BC87/GAMSsternCa!BC87,"")</f>
        <v>0.999999999971467</v>
      </c>
      <c r="BE87" s="128" t="n">
        <f aca="false">IFERROR(sterncalib!BD87/GAMSsternCa!BD87,"")</f>
        <v>0.999999999970133</v>
      </c>
      <c r="BF87" s="128" t="n">
        <f aca="false">IFERROR(sterncalib!BE87/GAMSsternCa!BE87,"")</f>
        <v>0.999999999983039</v>
      </c>
      <c r="BG87" s="128" t="n">
        <f aca="false">IFERROR(sterncalib!BF87/GAMSsternCa!BF87,"")</f>
        <v>0.999999999978749</v>
      </c>
      <c r="BH87" s="128" t="n">
        <f aca="false">IFERROR(sterncalib!BG87/GAMSsternCa!BG87,"")</f>
        <v>0.999999999978776</v>
      </c>
      <c r="BI87" s="128" t="n">
        <f aca="false">IFERROR(sterncalib!BH87/GAMSsternCa!BH87,"")</f>
        <v>0.999999999984708</v>
      </c>
      <c r="BJ87" s="128" t="n">
        <f aca="false">IFERROR(sterncalib!BI87/GAMSsternCa!BI87,"")</f>
        <v>1.00000000000274</v>
      </c>
    </row>
    <row r="88" customFormat="false" ht="12.75" hidden="false" customHeight="false" outlineLevel="0" collapsed="false">
      <c r="A88" s="0" t="str">
        <f aca="false">sterncalib!A88</f>
        <v>Atmospheric concentration of carbon (ppm)</v>
      </c>
      <c r="B88" s="0" t="str">
        <f aca="false">GAMSbase!A88</f>
        <v>Atmospheric concentration of carbon (ppm)</v>
      </c>
      <c r="C88" s="128" t="n">
        <f aca="false">IFERROR(sterncalib!B88/GAMSsternCa!B88,"")</f>
        <v>0.999999999999942</v>
      </c>
      <c r="D88" s="128" t="n">
        <f aca="false">IFERROR(sterncalib!C88/GAMSsternCa!C88,"")</f>
        <v>1.00000000000194</v>
      </c>
      <c r="E88" s="128" t="n">
        <f aca="false">IFERROR(sterncalib!D88/GAMSsternCa!D88,"")</f>
        <v>1.00000000000146</v>
      </c>
      <c r="F88" s="128" t="n">
        <f aca="false">IFERROR(sterncalib!E88/GAMSsternCa!E88,"")</f>
        <v>1.00000000000179</v>
      </c>
      <c r="G88" s="128" t="n">
        <f aca="false">IFERROR(sterncalib!F88/GAMSsternCa!F88,"")</f>
        <v>1.00000000000272</v>
      </c>
      <c r="H88" s="128" t="n">
        <f aca="false">IFERROR(sterncalib!G88/GAMSsternCa!G88,"")</f>
        <v>1.0000000000047</v>
      </c>
      <c r="I88" s="128" t="n">
        <f aca="false">IFERROR(sterncalib!H88/GAMSsternCa!H88,"")</f>
        <v>1.00000000000438</v>
      </c>
      <c r="J88" s="128" t="n">
        <f aca="false">IFERROR(sterncalib!I88/GAMSsternCa!I88,"")</f>
        <v>1.00000000000786</v>
      </c>
      <c r="K88" s="128" t="n">
        <f aca="false">IFERROR(sterncalib!J88/GAMSsternCa!J88,"")</f>
        <v>1.00000000001168</v>
      </c>
      <c r="L88" s="128" t="n">
        <f aca="false">IFERROR(sterncalib!K88/GAMSsternCa!K88,"")</f>
        <v>1.00000000001569</v>
      </c>
      <c r="M88" s="128" t="n">
        <f aca="false">IFERROR(sterncalib!L88/GAMSsternCa!L88,"")</f>
        <v>1.00000000001669</v>
      </c>
      <c r="N88" s="128" t="n">
        <f aca="false">IFERROR(sterncalib!M88/GAMSsternCa!M88,"")</f>
        <v>1.00000000001639</v>
      </c>
      <c r="O88" s="128" t="n">
        <f aca="false">IFERROR(sterncalib!N88/GAMSsternCa!N88,"")</f>
        <v>1.0000000000138</v>
      </c>
      <c r="P88" s="128" t="n">
        <f aca="false">IFERROR(sterncalib!O88/GAMSsternCa!O88,"")</f>
        <v>1.00000000001054</v>
      </c>
      <c r="Q88" s="128" t="n">
        <f aca="false">IFERROR(sterncalib!P88/GAMSsternCa!P88,"")</f>
        <v>1.00000000001462</v>
      </c>
      <c r="R88" s="128" t="n">
        <f aca="false">IFERROR(sterncalib!Q88/GAMSsternCa!Q88,"")</f>
        <v>1.0000000000162</v>
      </c>
      <c r="S88" s="128" t="n">
        <f aca="false">IFERROR(sterncalib!R88/GAMSsternCa!R88,"")</f>
        <v>1.00000000001144</v>
      </c>
      <c r="T88" s="128" t="n">
        <f aca="false">IFERROR(sterncalib!S88/GAMSsternCa!S88,"")</f>
        <v>1.0000000000106</v>
      </c>
      <c r="U88" s="128" t="n">
        <f aca="false">IFERROR(sterncalib!T88/GAMSsternCa!T88,"")</f>
        <v>1.00000000000957</v>
      </c>
      <c r="V88" s="128" t="n">
        <f aca="false">IFERROR(sterncalib!U88/GAMSsternCa!U88,"")</f>
        <v>1.00000000000763</v>
      </c>
      <c r="W88" s="128" t="n">
        <f aca="false">IFERROR(sterncalib!V88/GAMSsternCa!V88,"")</f>
        <v>1.00000000000763</v>
      </c>
      <c r="X88" s="128" t="n">
        <f aca="false">IFERROR(sterncalib!W88/GAMSsternCa!W88,"")</f>
        <v>1.00000000000763</v>
      </c>
      <c r="Y88" s="128" t="n">
        <f aca="false">IFERROR(sterncalib!X88/GAMSsternCa!X88,"")</f>
        <v>1.00000000000759</v>
      </c>
      <c r="Z88" s="128" t="n">
        <f aca="false">IFERROR(sterncalib!Y88/GAMSsternCa!Y88,"")</f>
        <v>1.00000000000746</v>
      </c>
      <c r="AA88" s="128" t="n">
        <f aca="false">IFERROR(sterncalib!Z88/GAMSsternCa!Z88,"")</f>
        <v>1.0000000000074</v>
      </c>
      <c r="AB88" s="128" t="n">
        <f aca="false">IFERROR(sterncalib!AA88/GAMSsternCa!AA88,"")</f>
        <v>1.00000000000742</v>
      </c>
      <c r="AC88" s="128" t="n">
        <f aca="false">IFERROR(sterncalib!AB88/GAMSsternCa!AB88,"")</f>
        <v>1.00000000000728</v>
      </c>
      <c r="AD88" s="128" t="n">
        <f aca="false">IFERROR(sterncalib!AC88/GAMSsternCa!AC88,"")</f>
        <v>1.00000000000725</v>
      </c>
      <c r="AE88" s="128" t="n">
        <f aca="false">IFERROR(sterncalib!AD88/GAMSsternCa!AD88,"")</f>
        <v>1.00000000000713</v>
      </c>
      <c r="AF88" s="128" t="n">
        <f aca="false">IFERROR(sterncalib!AE88/GAMSsternCa!AE88,"")</f>
        <v>1.00000000000718</v>
      </c>
      <c r="AG88" s="128" t="n">
        <f aca="false">IFERROR(sterncalib!AF88/GAMSsternCa!AF88,"")</f>
        <v>1.00000000000601</v>
      </c>
      <c r="AH88" s="128" t="n">
        <f aca="false">IFERROR(sterncalib!AG88/GAMSsternCa!AG88,"")</f>
        <v>1.00000000000487</v>
      </c>
      <c r="AI88" s="128" t="n">
        <f aca="false">IFERROR(sterncalib!AH88/GAMSsternCa!AH88,"")</f>
        <v>1.00000000000423</v>
      </c>
      <c r="AJ88" s="128" t="n">
        <f aca="false">IFERROR(sterncalib!AI88/GAMSsternCa!AI88,"")</f>
        <v>1.00000000000397</v>
      </c>
      <c r="AK88" s="128" t="n">
        <f aca="false">IFERROR(sterncalib!AJ88/GAMSsternCa!AJ88,"")</f>
        <v>1.00000000000454</v>
      </c>
      <c r="AL88" s="128" t="n">
        <f aca="false">IFERROR(sterncalib!AK88/GAMSsternCa!AK88,"")</f>
        <v>1.00000000000342</v>
      </c>
      <c r="AM88" s="128" t="n">
        <f aca="false">IFERROR(sterncalib!AL88/GAMSsternCa!AL88,"")</f>
        <v>1.0000000000029</v>
      </c>
      <c r="AN88" s="128" t="n">
        <f aca="false">IFERROR(sterncalib!AM88/GAMSsternCa!AM88,"")</f>
        <v>1.00000000000344</v>
      </c>
      <c r="AO88" s="128" t="n">
        <f aca="false">IFERROR(sterncalib!AN88/GAMSsternCa!AN88,"")</f>
        <v>1.00000000000418</v>
      </c>
      <c r="AP88" s="128" t="n">
        <f aca="false">IFERROR(sterncalib!AO88/GAMSsternCa!AO88,"")</f>
        <v>1.00000000000333</v>
      </c>
      <c r="AQ88" s="128" t="n">
        <f aca="false">IFERROR(sterncalib!AP88/GAMSsternCa!AP88,"")</f>
        <v>1.00000000000126</v>
      </c>
      <c r="AR88" s="128" t="n">
        <f aca="false">IFERROR(sterncalib!AQ88/GAMSsternCa!AQ88,"")</f>
        <v>0.999999999998946</v>
      </c>
      <c r="AS88" s="128" t="n">
        <f aca="false">IFERROR(sterncalib!AR88/GAMSsternCa!AR88,"")</f>
        <v>0.99999999999588</v>
      </c>
      <c r="AT88" s="128" t="n">
        <f aca="false">IFERROR(sterncalib!AS88/GAMSsternCa!AS88,"")</f>
        <v>0.999999999992383</v>
      </c>
      <c r="AU88" s="128" t="n">
        <f aca="false">IFERROR(sterncalib!AT88/GAMSsternCa!AT88,"")</f>
        <v>0.99999999999091</v>
      </c>
      <c r="AV88" s="128" t="n">
        <f aca="false">IFERROR(sterncalib!AU88/GAMSsternCa!AU88,"")</f>
        <v>0.999999999987812</v>
      </c>
      <c r="AW88" s="128" t="n">
        <f aca="false">IFERROR(sterncalib!AV88/GAMSsternCa!AV88,"")</f>
        <v>0.999999999985968</v>
      </c>
      <c r="AX88" s="128" t="n">
        <f aca="false">IFERROR(sterncalib!AW88/GAMSsternCa!AW88,"")</f>
        <v>0.999999999983903</v>
      </c>
      <c r="AY88" s="128" t="n">
        <f aca="false">IFERROR(sterncalib!AX88/GAMSsternCa!AX88,"")</f>
        <v>0.999999999981569</v>
      </c>
      <c r="AZ88" s="128" t="n">
        <f aca="false">IFERROR(sterncalib!AY88/GAMSsternCa!AY88,"")</f>
        <v>0.999999999979369</v>
      </c>
      <c r="BA88" s="128" t="n">
        <f aca="false">IFERROR(sterncalib!AZ88/GAMSsternCa!AZ88,"")</f>
        <v>0.999999999975971</v>
      </c>
      <c r="BB88" s="128" t="n">
        <f aca="false">IFERROR(sterncalib!BA88/GAMSsternCa!BA88,"")</f>
        <v>0.999999999973032</v>
      </c>
      <c r="BC88" s="128" t="n">
        <f aca="false">IFERROR(sterncalib!BB88/GAMSsternCa!BB88,"")</f>
        <v>0.999999999971288</v>
      </c>
      <c r="BD88" s="128" t="n">
        <f aca="false">IFERROR(sterncalib!BC88/GAMSsternCa!BC88,"")</f>
        <v>0.999999999971376</v>
      </c>
      <c r="BE88" s="128" t="n">
        <f aca="false">IFERROR(sterncalib!BD88/GAMSsternCa!BD88,"")</f>
        <v>0.999999999970127</v>
      </c>
      <c r="BF88" s="128" t="n">
        <f aca="false">IFERROR(sterncalib!BE88/GAMSsternCa!BE88,"")</f>
        <v>0.999999999982835</v>
      </c>
      <c r="BG88" s="128" t="n">
        <f aca="false">IFERROR(sterncalib!BF88/GAMSsternCa!BF88,"")</f>
        <v>0.999999999978611</v>
      </c>
      <c r="BH88" s="128" t="n">
        <f aca="false">IFERROR(sterncalib!BG88/GAMSsternCa!BG88,"")</f>
        <v>0.999999999978722</v>
      </c>
      <c r="BI88" s="128" t="n">
        <f aca="false">IFERROR(sterncalib!BH88/GAMSsternCa!BH88,"")</f>
        <v>0.999999999984561</v>
      </c>
      <c r="BJ88" s="128" t="n">
        <f aca="false">IFERROR(sterncalib!BI88/GAMSsternCa!BI88,"")</f>
        <v>1.00000000000273</v>
      </c>
    </row>
    <row r="89" customFormat="false" ht="12.75" hidden="false" customHeight="false" outlineLevel="0" collapsed="false">
      <c r="A89" s="0" t="str">
        <f aca="false">sterncalib!A89</f>
        <v>Concentration in biosphere and upper oceans (GTC)</v>
      </c>
      <c r="B89" s="0" t="str">
        <f aca="false">GAMSbase!A89</f>
        <v>Concentration in biosphere and upper oceans (GTC)</v>
      </c>
      <c r="C89" s="128" t="n">
        <f aca="false">IFERROR(sterncalib!B89/GAMSsternCa!B89,"")</f>
        <v>1</v>
      </c>
      <c r="D89" s="128" t="n">
        <f aca="false">IFERROR(sterncalib!C89/GAMSsternCa!C89,"")</f>
        <v>0.999999999999978</v>
      </c>
      <c r="E89" s="128" t="n">
        <f aca="false">IFERROR(sterncalib!D89/GAMSsternCa!D89,"")</f>
        <v>1.00000000000009</v>
      </c>
      <c r="F89" s="128" t="n">
        <f aca="false">IFERROR(sterncalib!E89/GAMSsternCa!E89,"")</f>
        <v>1.00000000000019</v>
      </c>
      <c r="G89" s="128" t="n">
        <f aca="false">IFERROR(sterncalib!F89/GAMSsternCa!F89,"")</f>
        <v>1.00000000000023</v>
      </c>
      <c r="H89" s="128" t="n">
        <f aca="false">IFERROR(sterncalib!G89/GAMSsternCa!G89,"")</f>
        <v>1.00000000000037</v>
      </c>
      <c r="I89" s="128" t="n">
        <f aca="false">IFERROR(sterncalib!H89/GAMSsternCa!H89,"")</f>
        <v>1.00000000000057</v>
      </c>
      <c r="J89" s="128" t="n">
        <f aca="false">IFERROR(sterncalib!I89/GAMSsternCa!I89,"")</f>
        <v>1.00000000000082</v>
      </c>
      <c r="K89" s="128" t="n">
        <f aca="false">IFERROR(sterncalib!J89/GAMSsternCa!J89,"")</f>
        <v>1.00000000000117</v>
      </c>
      <c r="L89" s="128" t="n">
        <f aca="false">IFERROR(sterncalib!K89/GAMSsternCa!K89,"")</f>
        <v>1.00000000000176</v>
      </c>
      <c r="M89" s="128" t="n">
        <f aca="false">IFERROR(sterncalib!L89/GAMSsternCa!L89,"")</f>
        <v>1.00000000000254</v>
      </c>
      <c r="N89" s="128" t="n">
        <f aca="false">IFERROR(sterncalib!M89/GAMSsternCa!M89,"")</f>
        <v>1.00000000000329</v>
      </c>
      <c r="O89" s="128" t="n">
        <f aca="false">IFERROR(sterncalib!N89/GAMSsternCa!N89,"")</f>
        <v>1.00000000000402</v>
      </c>
      <c r="P89" s="128" t="n">
        <f aca="false">IFERROR(sterncalib!O89/GAMSsternCa!O89,"")</f>
        <v>1.00000000000457</v>
      </c>
      <c r="Q89" s="128" t="n">
        <f aca="false">IFERROR(sterncalib!P89/GAMSsternCa!P89,"")</f>
        <v>1.00000000000488</v>
      </c>
      <c r="R89" s="128" t="n">
        <f aca="false">IFERROR(sterncalib!Q89/GAMSsternCa!Q89,"")</f>
        <v>1.00000000000539</v>
      </c>
      <c r="S89" s="128" t="n">
        <f aca="false">IFERROR(sterncalib!R89/GAMSsternCa!R89,"")</f>
        <v>1.000000000006</v>
      </c>
      <c r="T89" s="128" t="n">
        <f aca="false">IFERROR(sterncalib!S89/GAMSsternCa!S89,"")</f>
        <v>1.00000000000625</v>
      </c>
      <c r="U89" s="128" t="n">
        <f aca="false">IFERROR(sterncalib!T89/GAMSsternCa!T89,"")</f>
        <v>1.00000000000648</v>
      </c>
      <c r="V89" s="128" t="n">
        <f aca="false">IFERROR(sterncalib!U89/GAMSsternCa!U89,"")</f>
        <v>1.00000000000663</v>
      </c>
      <c r="W89" s="128" t="n">
        <f aca="false">IFERROR(sterncalib!V89/GAMSsternCa!V89,"")</f>
        <v>1.0000000000067</v>
      </c>
      <c r="X89" s="128" t="n">
        <f aca="false">IFERROR(sterncalib!W89/GAMSsternCa!W89,"")</f>
        <v>1.00000000000673</v>
      </c>
      <c r="Y89" s="128" t="n">
        <f aca="false">IFERROR(sterncalib!X89/GAMSsternCa!X89,"")</f>
        <v>1.00000000000676</v>
      </c>
      <c r="Z89" s="128" t="n">
        <f aca="false">IFERROR(sterncalib!Y89/GAMSsternCa!Y89,"")</f>
        <v>1.00000000000678</v>
      </c>
      <c r="AA89" s="128" t="n">
        <f aca="false">IFERROR(sterncalib!Z89/GAMSsternCa!Z89,"")</f>
        <v>1.00000000000678</v>
      </c>
      <c r="AB89" s="128" t="n">
        <f aca="false">IFERROR(sterncalib!AA89/GAMSsternCa!AA89,"")</f>
        <v>1.00000000000679</v>
      </c>
      <c r="AC89" s="128" t="n">
        <f aca="false">IFERROR(sterncalib!AB89/GAMSsternCa!AB89,"")</f>
        <v>1.00000000000683</v>
      </c>
      <c r="AD89" s="128" t="n">
        <f aca="false">IFERROR(sterncalib!AC89/GAMSsternCa!AC89,"")</f>
        <v>1.00000000000681</v>
      </c>
      <c r="AE89" s="128" t="n">
        <f aca="false">IFERROR(sterncalib!AD89/GAMSsternCa!AD89,"")</f>
        <v>1.00000000000683</v>
      </c>
      <c r="AF89" s="128" t="n">
        <f aca="false">IFERROR(sterncalib!AE89/GAMSsternCa!AE89,"")</f>
        <v>1.00000000000682</v>
      </c>
      <c r="AG89" s="128" t="n">
        <f aca="false">IFERROR(sterncalib!AF89/GAMSsternCa!AF89,"")</f>
        <v>1.00000000000686</v>
      </c>
      <c r="AH89" s="128" t="n">
        <f aca="false">IFERROR(sterncalib!AG89/GAMSsternCa!AG89,"")</f>
        <v>1.00000000000681</v>
      </c>
      <c r="AI89" s="128" t="n">
        <f aca="false">IFERROR(sterncalib!AH89/GAMSsternCa!AH89,"")</f>
        <v>1.0000000000067</v>
      </c>
      <c r="AJ89" s="128" t="n">
        <f aca="false">IFERROR(sterncalib!AI89/GAMSsternCa!AI89,"")</f>
        <v>1.00000000000662</v>
      </c>
      <c r="AK89" s="128" t="n">
        <f aca="false">IFERROR(sterncalib!AJ89/GAMSsternCa!AJ89,"")</f>
        <v>1.00000000000651</v>
      </c>
      <c r="AL89" s="128" t="n">
        <f aca="false">IFERROR(sterncalib!AK89/GAMSsternCa!AK89,"")</f>
        <v>1.00000000000645</v>
      </c>
      <c r="AM89" s="128" t="n">
        <f aca="false">IFERROR(sterncalib!AL89/GAMSsternCa!AL89,"")</f>
        <v>1.00000000000634</v>
      </c>
      <c r="AN89" s="128" t="n">
        <f aca="false">IFERROR(sterncalib!AM89/GAMSsternCa!AM89,"")</f>
        <v>1.00000000000619</v>
      </c>
      <c r="AO89" s="128" t="n">
        <f aca="false">IFERROR(sterncalib!AN89/GAMSsternCa!AN89,"")</f>
        <v>1.0000000000061</v>
      </c>
      <c r="AP89" s="128" t="n">
        <f aca="false">IFERROR(sterncalib!AO89/GAMSsternCa!AO89,"")</f>
        <v>1.00000000000603</v>
      </c>
      <c r="AQ89" s="128" t="n">
        <f aca="false">IFERROR(sterncalib!AP89/GAMSsternCa!AP89,"")</f>
        <v>1.00000000000594</v>
      </c>
      <c r="AR89" s="128" t="n">
        <f aca="false">IFERROR(sterncalib!AQ89/GAMSsternCa!AQ89,"")</f>
        <v>1.00000000000583</v>
      </c>
      <c r="AS89" s="128" t="n">
        <f aca="false">IFERROR(sterncalib!AR89/GAMSsternCa!AR89,"")</f>
        <v>1.00000000000561</v>
      </c>
      <c r="AT89" s="128" t="n">
        <f aca="false">IFERROR(sterncalib!AS89/GAMSsternCa!AS89,"")</f>
        <v>1.00000000000533</v>
      </c>
      <c r="AU89" s="128" t="n">
        <f aca="false">IFERROR(sterncalib!AT89/GAMSsternCa!AT89,"")</f>
        <v>1.00000000000498</v>
      </c>
      <c r="AV89" s="128" t="n">
        <f aca="false">IFERROR(sterncalib!AU89/GAMSsternCa!AU89,"")</f>
        <v>1.00000000000463</v>
      </c>
      <c r="AW89" s="128" t="n">
        <f aca="false">IFERROR(sterncalib!AV89/GAMSsternCa!AV89,"")</f>
        <v>1.00000000000417</v>
      </c>
      <c r="AX89" s="128" t="n">
        <f aca="false">IFERROR(sterncalib!AW89/GAMSsternCa!AW89,"")</f>
        <v>1.00000000000372</v>
      </c>
      <c r="AY89" s="128" t="n">
        <f aca="false">IFERROR(sterncalib!AX89/GAMSsternCa!AX89,"")</f>
        <v>1.00000000000321</v>
      </c>
      <c r="AZ89" s="128" t="n">
        <f aca="false">IFERROR(sterncalib!AY89/GAMSsternCa!AY89,"")</f>
        <v>1.00000000000265</v>
      </c>
      <c r="BA89" s="128" t="n">
        <f aca="false">IFERROR(sterncalib!AZ89/GAMSsternCa!AZ89,"")</f>
        <v>1.0000000000021</v>
      </c>
      <c r="BB89" s="128" t="n">
        <f aca="false">IFERROR(sterncalib!BA89/GAMSsternCa!BA89,"")</f>
        <v>1.00000000000148</v>
      </c>
      <c r="BC89" s="128" t="n">
        <f aca="false">IFERROR(sterncalib!BB89/GAMSsternCa!BB89,"")</f>
        <v>1.00000000000078</v>
      </c>
      <c r="BD89" s="128" t="n">
        <f aca="false">IFERROR(sterncalib!BC89/GAMSsternCa!BC89,"")</f>
        <v>1.00000000000008</v>
      </c>
      <c r="BE89" s="128" t="n">
        <f aca="false">IFERROR(sterncalib!BD89/GAMSsternCa!BD89,"")</f>
        <v>0.999999999999373</v>
      </c>
      <c r="BF89" s="128" t="n">
        <f aca="false">IFERROR(sterncalib!BE89/GAMSsternCa!BE89,"")</f>
        <v>0.999999999998545</v>
      </c>
      <c r="BG89" s="128" t="n">
        <f aca="false">IFERROR(sterncalib!BF89/GAMSsternCa!BF89,"")</f>
        <v>0.999999999998122</v>
      </c>
      <c r="BH89" s="128" t="n">
        <f aca="false">IFERROR(sterncalib!BG89/GAMSsternCa!BG89,"")</f>
        <v>0.999999999997449</v>
      </c>
      <c r="BI89" s="128" t="n">
        <f aca="false">IFERROR(sterncalib!BH89/GAMSsternCa!BH89,"")</f>
        <v>0.999999999996807</v>
      </c>
      <c r="BJ89" s="128" t="n">
        <f aca="false">IFERROR(sterncalib!BI89/GAMSsternCa!BI89,"")</f>
        <v>0.99999999999632</v>
      </c>
    </row>
    <row r="90" customFormat="false" ht="12.75" hidden="false" customHeight="false" outlineLevel="0" collapsed="false">
      <c r="A90" s="0" t="str">
        <f aca="false">sterncalib!A90</f>
        <v>Concentration in deep oceans (GTC)</v>
      </c>
      <c r="B90" s="0" t="str">
        <f aca="false">GAMSbase!A90</f>
        <v>Concentration in deep oceans (GTC)</v>
      </c>
      <c r="C90" s="128" t="n">
        <f aca="false">IFERROR(sterncalib!B90/GAMSsternCa!B90,"")</f>
        <v>1</v>
      </c>
      <c r="D90" s="128" t="n">
        <f aca="false">IFERROR(sterncalib!C90/GAMSsternCa!C90,"")</f>
        <v>1</v>
      </c>
      <c r="E90" s="128" t="n">
        <f aca="false">IFERROR(sterncalib!D90/GAMSsternCa!D90,"")</f>
        <v>0.999999999999998</v>
      </c>
      <c r="F90" s="128" t="n">
        <f aca="false">IFERROR(sterncalib!E90/GAMSsternCa!E90,"")</f>
        <v>1</v>
      </c>
      <c r="G90" s="128" t="n">
        <f aca="false">IFERROR(sterncalib!F90/GAMSsternCa!F90,"")</f>
        <v>0.999999999999996</v>
      </c>
      <c r="H90" s="128" t="n">
        <f aca="false">IFERROR(sterncalib!G90/GAMSsternCa!G90,"")</f>
        <v>1</v>
      </c>
      <c r="I90" s="128" t="n">
        <f aca="false">IFERROR(sterncalib!H90/GAMSsternCa!H90,"")</f>
        <v>1</v>
      </c>
      <c r="J90" s="128" t="n">
        <f aca="false">IFERROR(sterncalib!I90/GAMSsternCa!I90,"")</f>
        <v>0.999999999999999</v>
      </c>
      <c r="K90" s="128" t="n">
        <f aca="false">IFERROR(sterncalib!J90/GAMSsternCa!J90,"")</f>
        <v>0.999999999999996</v>
      </c>
      <c r="L90" s="128" t="n">
        <f aca="false">IFERROR(sterncalib!K90/GAMSsternCa!K90,"")</f>
        <v>1</v>
      </c>
      <c r="M90" s="128" t="n">
        <f aca="false">IFERROR(sterncalib!L90/GAMSsternCa!L90,"")</f>
        <v>1</v>
      </c>
      <c r="N90" s="128" t="n">
        <f aca="false">IFERROR(sterncalib!M90/GAMSsternCa!M90,"")</f>
        <v>1</v>
      </c>
      <c r="O90" s="128" t="n">
        <f aca="false">IFERROR(sterncalib!N90/GAMSsternCa!N90,"")</f>
        <v>1</v>
      </c>
      <c r="P90" s="128" t="n">
        <f aca="false">IFERROR(sterncalib!O90/GAMSsternCa!O90,"")</f>
        <v>1.00000000000001</v>
      </c>
      <c r="Q90" s="128" t="n">
        <f aca="false">IFERROR(sterncalib!P90/GAMSsternCa!P90,"")</f>
        <v>1.00000000000001</v>
      </c>
      <c r="R90" s="128" t="n">
        <f aca="false">IFERROR(sterncalib!Q90/GAMSsternCa!Q90,"")</f>
        <v>1.00000000000001</v>
      </c>
      <c r="S90" s="128" t="n">
        <f aca="false">IFERROR(sterncalib!R90/GAMSsternCa!R90,"")</f>
        <v>1.00000000000001</v>
      </c>
      <c r="T90" s="128" t="n">
        <f aca="false">IFERROR(sterncalib!S90/GAMSsternCa!S90,"")</f>
        <v>1.00000000000002</v>
      </c>
      <c r="U90" s="128" t="n">
        <f aca="false">IFERROR(sterncalib!T90/GAMSsternCa!T90,"")</f>
        <v>1.00000000000002</v>
      </c>
      <c r="V90" s="128" t="n">
        <f aca="false">IFERROR(sterncalib!U90/GAMSsternCa!U90,"")</f>
        <v>1.00000000000002</v>
      </c>
      <c r="W90" s="128" t="n">
        <f aca="false">IFERROR(sterncalib!V90/GAMSsternCa!V90,"")</f>
        <v>1.00000000000002</v>
      </c>
      <c r="X90" s="128" t="n">
        <f aca="false">IFERROR(sterncalib!W90/GAMSsternCa!W90,"")</f>
        <v>1.00000000000003</v>
      </c>
      <c r="Y90" s="128" t="n">
        <f aca="false">IFERROR(sterncalib!X90/GAMSsternCa!X90,"")</f>
        <v>1.00000000000004</v>
      </c>
      <c r="Z90" s="128" t="n">
        <f aca="false">IFERROR(sterncalib!Y90/GAMSsternCa!Y90,"")</f>
        <v>1.00000000000004</v>
      </c>
      <c r="AA90" s="128" t="n">
        <f aca="false">IFERROR(sterncalib!Z90/GAMSsternCa!Z90,"")</f>
        <v>1.00000000000004</v>
      </c>
      <c r="AB90" s="128" t="n">
        <f aca="false">IFERROR(sterncalib!AA90/GAMSsternCa!AA90,"")</f>
        <v>1.00000000000004</v>
      </c>
      <c r="AC90" s="128" t="n">
        <f aca="false">IFERROR(sterncalib!AB90/GAMSsternCa!AB90,"")</f>
        <v>1.00000000000005</v>
      </c>
      <c r="AD90" s="128" t="n">
        <f aca="false">IFERROR(sterncalib!AC90/GAMSsternCa!AC90,"")</f>
        <v>1.00000000000005</v>
      </c>
      <c r="AE90" s="128" t="n">
        <f aca="false">IFERROR(sterncalib!AD90/GAMSsternCa!AD90,"")</f>
        <v>1.00000000000006</v>
      </c>
      <c r="AF90" s="128" t="n">
        <f aca="false">IFERROR(sterncalib!AE90/GAMSsternCa!AE90,"")</f>
        <v>1.00000000000006</v>
      </c>
      <c r="AG90" s="128" t="n">
        <f aca="false">IFERROR(sterncalib!AF90/GAMSsternCa!AF90,"")</f>
        <v>1.00000000000006</v>
      </c>
      <c r="AH90" s="128" t="n">
        <f aca="false">IFERROR(sterncalib!AG90/GAMSsternCa!AG90,"")</f>
        <v>1.00000000000007</v>
      </c>
      <c r="AI90" s="128" t="n">
        <f aca="false">IFERROR(sterncalib!AH90/GAMSsternCa!AH90,"")</f>
        <v>1.00000000000007</v>
      </c>
      <c r="AJ90" s="128" t="n">
        <f aca="false">IFERROR(sterncalib!AI90/GAMSsternCa!AI90,"")</f>
        <v>1.00000000000008</v>
      </c>
      <c r="AK90" s="128" t="n">
        <f aca="false">IFERROR(sterncalib!AJ90/GAMSsternCa!AJ90,"")</f>
        <v>1.00000000000008</v>
      </c>
      <c r="AL90" s="128" t="n">
        <f aca="false">IFERROR(sterncalib!AK90/GAMSsternCa!AK90,"")</f>
        <v>1.00000000000008</v>
      </c>
      <c r="AM90" s="128" t="n">
        <f aca="false">IFERROR(sterncalib!AL90/GAMSsternCa!AL90,"")</f>
        <v>1.00000000000008</v>
      </c>
      <c r="AN90" s="128" t="n">
        <f aca="false">IFERROR(sterncalib!AM90/GAMSsternCa!AM90,"")</f>
        <v>1.00000000000008</v>
      </c>
      <c r="AO90" s="128" t="n">
        <f aca="false">IFERROR(sterncalib!AN90/GAMSsternCa!AN90,"")</f>
        <v>1.00000000000009</v>
      </c>
      <c r="AP90" s="128" t="n">
        <f aca="false">IFERROR(sterncalib!AO90/GAMSsternCa!AO90,"")</f>
        <v>1.00000000000009</v>
      </c>
      <c r="AQ90" s="128" t="n">
        <f aca="false">IFERROR(sterncalib!AP90/GAMSsternCa!AP90,"")</f>
        <v>1.00000000000009</v>
      </c>
      <c r="AR90" s="128" t="n">
        <f aca="false">IFERROR(sterncalib!AQ90/GAMSsternCa!AQ90,"")</f>
        <v>1.0000000000001</v>
      </c>
      <c r="AS90" s="128" t="n">
        <f aca="false">IFERROR(sterncalib!AR90/GAMSsternCa!AR90,"")</f>
        <v>1.00000000000011</v>
      </c>
      <c r="AT90" s="128" t="n">
        <f aca="false">IFERROR(sterncalib!AS90/GAMSsternCa!AS90,"")</f>
        <v>1.0000000000001</v>
      </c>
      <c r="AU90" s="128" t="n">
        <f aca="false">IFERROR(sterncalib!AT90/GAMSsternCa!AT90,"")</f>
        <v>1.00000000000011</v>
      </c>
      <c r="AV90" s="128" t="n">
        <f aca="false">IFERROR(sterncalib!AU90/GAMSsternCa!AU90,"")</f>
        <v>1.00000000000011</v>
      </c>
      <c r="AW90" s="128" t="n">
        <f aca="false">IFERROR(sterncalib!AV90/GAMSsternCa!AV90,"")</f>
        <v>1.00000000000011</v>
      </c>
      <c r="AX90" s="128" t="n">
        <f aca="false">IFERROR(sterncalib!AW90/GAMSsternCa!AW90,"")</f>
        <v>1.00000000000011</v>
      </c>
      <c r="AY90" s="128" t="n">
        <f aca="false">IFERROR(sterncalib!AX90/GAMSsternCa!AX90,"")</f>
        <v>1.00000000000011</v>
      </c>
      <c r="AZ90" s="128" t="n">
        <f aca="false">IFERROR(sterncalib!AY90/GAMSsternCa!AY90,"")</f>
        <v>1.00000000000012</v>
      </c>
      <c r="BA90" s="128" t="n">
        <f aca="false">IFERROR(sterncalib!AZ90/GAMSsternCa!AZ90,"")</f>
        <v>1.00000000000011</v>
      </c>
      <c r="BB90" s="128" t="n">
        <f aca="false">IFERROR(sterncalib!BA90/GAMSsternCa!BA90,"")</f>
        <v>1.00000000000011</v>
      </c>
      <c r="BC90" s="128" t="n">
        <f aca="false">IFERROR(sterncalib!BB90/GAMSsternCa!BB90,"")</f>
        <v>1.00000000000012</v>
      </c>
      <c r="BD90" s="128" t="n">
        <f aca="false">IFERROR(sterncalib!BC90/GAMSsternCa!BC90,"")</f>
        <v>1.00000000000011</v>
      </c>
      <c r="BE90" s="128" t="n">
        <f aca="false">IFERROR(sterncalib!BD90/GAMSsternCa!BD90,"")</f>
        <v>1.00000000000012</v>
      </c>
      <c r="BF90" s="128" t="n">
        <f aca="false">IFERROR(sterncalib!BE90/GAMSsternCa!BE90,"")</f>
        <v>1.00000000000012</v>
      </c>
      <c r="BG90" s="128" t="n">
        <f aca="false">IFERROR(sterncalib!BF90/GAMSsternCa!BF90,"")</f>
        <v>1.00000000000012</v>
      </c>
      <c r="BH90" s="128" t="n">
        <f aca="false">IFERROR(sterncalib!BG90/GAMSsternCa!BG90,"")</f>
        <v>1.00000000000012</v>
      </c>
      <c r="BI90" s="128" t="n">
        <f aca="false">IFERROR(sterncalib!BH90/GAMSsternCa!BH90,"")</f>
        <v>1.00000000000011</v>
      </c>
      <c r="BJ90" s="128" t="n">
        <f aca="false">IFERROR(sterncalib!BI90/GAMSsternCa!BI90,"")</f>
        <v>1.00000000000012</v>
      </c>
    </row>
    <row r="91" customFormat="false" ht="12.75" hidden="false" customHeight="false" outlineLevel="0" collapsed="false">
      <c r="A91" s="0" t="str">
        <f aca="false">sterncalib!A91</f>
        <v>CUMULATIVE EMISSIONS/HOTELLING RENTS</v>
      </c>
      <c r="B91" s="0" t="str">
        <f aca="false">GAMSbase!A91</f>
        <v>* CUMULATIVE EMISSIONS</v>
      </c>
      <c r="C91" s="128" t="str">
        <f aca="false">IFERROR(sterncalib!B91/GAMSsternCa!B91,"")</f>
        <v/>
      </c>
      <c r="D91" s="128" t="str">
        <f aca="false">IFERROR(sterncalib!C91/GAMSsternCa!C91,"")</f>
        <v/>
      </c>
      <c r="E91" s="128" t="str">
        <f aca="false">IFERROR(sterncalib!D91/GAMSsternCa!D91,"")</f>
        <v/>
      </c>
      <c r="F91" s="128" t="str">
        <f aca="false">IFERROR(sterncalib!E91/GAMSsternCa!E91,"")</f>
        <v/>
      </c>
      <c r="G91" s="128" t="str">
        <f aca="false">IFERROR(sterncalib!F91/GAMSsternCa!F91,"")</f>
        <v/>
      </c>
      <c r="H91" s="128" t="str">
        <f aca="false">IFERROR(sterncalib!G91/GAMSsternCa!G91,"")</f>
        <v/>
      </c>
      <c r="I91" s="128" t="str">
        <f aca="false">IFERROR(sterncalib!H91/GAMSsternCa!H91,"")</f>
        <v/>
      </c>
      <c r="J91" s="128" t="str">
        <f aca="false">IFERROR(sterncalib!I91/GAMSsternCa!I91,"")</f>
        <v/>
      </c>
      <c r="K91" s="128" t="str">
        <f aca="false">IFERROR(sterncalib!J91/GAMSsternCa!J91,"")</f>
        <v/>
      </c>
      <c r="L91" s="128" t="str">
        <f aca="false">IFERROR(sterncalib!K91/GAMSsternCa!K91,"")</f>
        <v/>
      </c>
      <c r="M91" s="128" t="str">
        <f aca="false">IFERROR(sterncalib!L91/GAMSsternCa!L91,"")</f>
        <v/>
      </c>
      <c r="N91" s="128" t="str">
        <f aca="false">IFERROR(sterncalib!M91/GAMSsternCa!M91,"")</f>
        <v/>
      </c>
      <c r="O91" s="128" t="str">
        <f aca="false">IFERROR(sterncalib!N91/GAMSsternCa!N91,"")</f>
        <v/>
      </c>
      <c r="P91" s="128" t="str">
        <f aca="false">IFERROR(sterncalib!O91/GAMSsternCa!O91,"")</f>
        <v/>
      </c>
      <c r="Q91" s="128" t="str">
        <f aca="false">IFERROR(sterncalib!P91/GAMSsternCa!P91,"")</f>
        <v/>
      </c>
      <c r="R91" s="128" t="str">
        <f aca="false">IFERROR(sterncalib!Q91/GAMSsternCa!Q91,"")</f>
        <v/>
      </c>
      <c r="S91" s="128" t="str">
        <f aca="false">IFERROR(sterncalib!R91/GAMSsternCa!R91,"")</f>
        <v/>
      </c>
      <c r="T91" s="128" t="str">
        <f aca="false">IFERROR(sterncalib!S91/GAMSsternCa!S91,"")</f>
        <v/>
      </c>
      <c r="U91" s="128" t="str">
        <f aca="false">IFERROR(sterncalib!T91/GAMSsternCa!T91,"")</f>
        <v/>
      </c>
      <c r="V91" s="128" t="str">
        <f aca="false">IFERROR(sterncalib!U91/GAMSsternCa!U91,"")</f>
        <v/>
      </c>
      <c r="W91" s="128" t="str">
        <f aca="false">IFERROR(sterncalib!V91/GAMSsternCa!V91,"")</f>
        <v/>
      </c>
      <c r="X91" s="128" t="str">
        <f aca="false">IFERROR(sterncalib!W91/GAMSsternCa!W91,"")</f>
        <v/>
      </c>
      <c r="Y91" s="128" t="str">
        <f aca="false">IFERROR(sterncalib!X91/GAMSsternCa!X91,"")</f>
        <v/>
      </c>
      <c r="Z91" s="128" t="str">
        <f aca="false">IFERROR(sterncalib!Y91/GAMSsternCa!Y91,"")</f>
        <v/>
      </c>
      <c r="AA91" s="128" t="str">
        <f aca="false">IFERROR(sterncalib!Z91/GAMSsternCa!Z91,"")</f>
        <v/>
      </c>
      <c r="AB91" s="128" t="str">
        <f aca="false">IFERROR(sterncalib!AA91/GAMSsternCa!AA91,"")</f>
        <v/>
      </c>
      <c r="AC91" s="128" t="str">
        <f aca="false">IFERROR(sterncalib!AB91/GAMSsternCa!AB91,"")</f>
        <v/>
      </c>
      <c r="AD91" s="128" t="str">
        <f aca="false">IFERROR(sterncalib!AC91/GAMSsternCa!AC91,"")</f>
        <v/>
      </c>
      <c r="AE91" s="128" t="str">
        <f aca="false">IFERROR(sterncalib!AD91/GAMSsternCa!AD91,"")</f>
        <v/>
      </c>
      <c r="AF91" s="128" t="str">
        <f aca="false">IFERROR(sterncalib!AE91/GAMSsternCa!AE91,"")</f>
        <v/>
      </c>
      <c r="AG91" s="128" t="str">
        <f aca="false">IFERROR(sterncalib!AF91/GAMSsternCa!AF91,"")</f>
        <v/>
      </c>
      <c r="AH91" s="128" t="str">
        <f aca="false">IFERROR(sterncalib!AG91/GAMSsternCa!AG91,"")</f>
        <v/>
      </c>
      <c r="AI91" s="128" t="str">
        <f aca="false">IFERROR(sterncalib!AH91/GAMSsternCa!AH91,"")</f>
        <v/>
      </c>
      <c r="AJ91" s="128" t="str">
        <f aca="false">IFERROR(sterncalib!AI91/GAMSsternCa!AI91,"")</f>
        <v/>
      </c>
      <c r="AK91" s="128" t="str">
        <f aca="false">IFERROR(sterncalib!AJ91/GAMSsternCa!AJ91,"")</f>
        <v/>
      </c>
      <c r="AL91" s="128" t="str">
        <f aca="false">IFERROR(sterncalib!AK91/GAMSsternCa!AK91,"")</f>
        <v/>
      </c>
      <c r="AM91" s="128" t="str">
        <f aca="false">IFERROR(sterncalib!AL91/GAMSsternCa!AL91,"")</f>
        <v/>
      </c>
      <c r="AN91" s="128" t="str">
        <f aca="false">IFERROR(sterncalib!AM91/GAMSsternCa!AM91,"")</f>
        <v/>
      </c>
      <c r="AO91" s="128" t="str">
        <f aca="false">IFERROR(sterncalib!AN91/GAMSsternCa!AN91,"")</f>
        <v/>
      </c>
      <c r="AP91" s="128" t="str">
        <f aca="false">IFERROR(sterncalib!AO91/GAMSsternCa!AO91,"")</f>
        <v/>
      </c>
      <c r="AQ91" s="128" t="str">
        <f aca="false">IFERROR(sterncalib!AP91/GAMSsternCa!AP91,"")</f>
        <v/>
      </c>
      <c r="AR91" s="128" t="str">
        <f aca="false">IFERROR(sterncalib!AQ91/GAMSsternCa!AQ91,"")</f>
        <v/>
      </c>
      <c r="AS91" s="128" t="str">
        <f aca="false">IFERROR(sterncalib!AR91/GAMSsternCa!AR91,"")</f>
        <v/>
      </c>
      <c r="AT91" s="128" t="str">
        <f aca="false">IFERROR(sterncalib!AS91/GAMSsternCa!AS91,"")</f>
        <v/>
      </c>
      <c r="AU91" s="128" t="str">
        <f aca="false">IFERROR(sterncalib!AT91/GAMSsternCa!AT91,"")</f>
        <v/>
      </c>
      <c r="AV91" s="128" t="str">
        <f aca="false">IFERROR(sterncalib!AU91/GAMSsternCa!AU91,"")</f>
        <v/>
      </c>
      <c r="AW91" s="128" t="str">
        <f aca="false">IFERROR(sterncalib!AV91/GAMSsternCa!AV91,"")</f>
        <v/>
      </c>
      <c r="AX91" s="128" t="str">
        <f aca="false">IFERROR(sterncalib!AW91/GAMSsternCa!AW91,"")</f>
        <v/>
      </c>
      <c r="AY91" s="128" t="str">
        <f aca="false">IFERROR(sterncalib!AX91/GAMSsternCa!AX91,"")</f>
        <v/>
      </c>
      <c r="AZ91" s="128" t="str">
        <f aca="false">IFERROR(sterncalib!AY91/GAMSsternCa!AY91,"")</f>
        <v/>
      </c>
      <c r="BA91" s="128" t="str">
        <f aca="false">IFERROR(sterncalib!AZ91/GAMSsternCa!AZ91,"")</f>
        <v/>
      </c>
      <c r="BB91" s="128" t="str">
        <f aca="false">IFERROR(sterncalib!BA91/GAMSsternCa!BA91,"")</f>
        <v/>
      </c>
      <c r="BC91" s="128" t="str">
        <f aca="false">IFERROR(sterncalib!BB91/GAMSsternCa!BB91,"")</f>
        <v/>
      </c>
      <c r="BD91" s="128" t="str">
        <f aca="false">IFERROR(sterncalib!BC91/GAMSsternCa!BC91,"")</f>
        <v/>
      </c>
      <c r="BE91" s="128" t="str">
        <f aca="false">IFERROR(sterncalib!BD91/GAMSsternCa!BD91,"")</f>
        <v/>
      </c>
      <c r="BF91" s="128" t="str">
        <f aca="false">IFERROR(sterncalib!BE91/GAMSsternCa!BE91,"")</f>
        <v/>
      </c>
      <c r="BG91" s="128" t="str">
        <f aca="false">IFERROR(sterncalib!BF91/GAMSsternCa!BF91,"")</f>
        <v/>
      </c>
      <c r="BH91" s="128" t="str">
        <f aca="false">IFERROR(sterncalib!BG91/GAMSsternCa!BG91,"")</f>
        <v/>
      </c>
      <c r="BI91" s="128" t="str">
        <f aca="false">IFERROR(sterncalib!BH91/GAMSsternCa!BH91,"")</f>
        <v/>
      </c>
      <c r="BJ91" s="128" t="str">
        <f aca="false">IFERROR(sterncalib!BI91/GAMSsternCa!BI91,"")</f>
        <v/>
      </c>
    </row>
    <row r="92" customFormat="false" ht="12.75" hidden="false" customHeight="false" outlineLevel="0" collapsed="false">
      <c r="A92" s="0" t="str">
        <f aca="false">sterncalib!A92</f>
        <v>Cumulative Emissions to date</v>
      </c>
      <c r="B92" s="0" t="str">
        <f aca="false">GAMSbase!A92</f>
        <v> Cumulative Emissions to date</v>
      </c>
      <c r="C92" s="128" t="n">
        <f aca="false">IFERROR(sterncalib!B92/GAMSsternCa!B92,"")</f>
        <v>1</v>
      </c>
      <c r="D92" s="128" t="n">
        <f aca="false">IFERROR(sterncalib!C92/GAMSsternCa!C92,"")</f>
        <v>1.00000000001236</v>
      </c>
      <c r="E92" s="128" t="n">
        <f aca="false">IFERROR(sterncalib!D92/GAMSsternCa!D92,"")</f>
        <v>1.000000000008</v>
      </c>
      <c r="F92" s="128" t="n">
        <f aca="false">IFERROR(sterncalib!E92/GAMSsternCa!E92,"")</f>
        <v>1.00000000000879</v>
      </c>
      <c r="G92" s="128" t="n">
        <f aca="false">IFERROR(sterncalib!F92/GAMSsternCa!F92,"")</f>
        <v>1.00000000001073</v>
      </c>
      <c r="H92" s="128" t="n">
        <f aca="false">IFERROR(sterncalib!G92/GAMSsternCa!G92,"")</f>
        <v>1.00000000001598</v>
      </c>
      <c r="I92" s="128" t="n">
        <f aca="false">IFERROR(sterncalib!H92/GAMSsternCa!H92,"")</f>
        <v>1.00000000001415</v>
      </c>
      <c r="J92" s="128" t="n">
        <f aca="false">IFERROR(sterncalib!I92/GAMSsternCa!I92,"")</f>
        <v>1.00000000002168</v>
      </c>
      <c r="K92" s="128" t="n">
        <f aca="false">IFERROR(sterncalib!J92/GAMSsternCa!J92,"")</f>
        <v>1.00000000002957</v>
      </c>
      <c r="L92" s="128" t="n">
        <f aca="false">IFERROR(sterncalib!K92/GAMSsternCa!K92,"")</f>
        <v>1.0000000000371</v>
      </c>
      <c r="M92" s="128" t="n">
        <f aca="false">IFERROR(sterncalib!L92/GAMSsternCa!L92,"")</f>
        <v>1.00000000003846</v>
      </c>
      <c r="N92" s="128" t="n">
        <f aca="false">IFERROR(sterncalib!M92/GAMSsternCa!M92,"")</f>
        <v>1.00000000003763</v>
      </c>
      <c r="O92" s="128" t="n">
        <f aca="false">IFERROR(sterncalib!N92/GAMSsternCa!N92,"")</f>
        <v>1.0000000000329</v>
      </c>
      <c r="P92" s="128" t="n">
        <f aca="false">IFERROR(sterncalib!O92/GAMSsternCa!O92,"")</f>
        <v>1.00000000002777</v>
      </c>
      <c r="Q92" s="128" t="n">
        <f aca="false">IFERROR(sterncalib!P92/GAMSsternCa!P92,"")</f>
        <v>1.00000000003343</v>
      </c>
      <c r="R92" s="128" t="n">
        <f aca="false">IFERROR(sterncalib!Q92/GAMSsternCa!Q92,"")</f>
        <v>1.00000000003552</v>
      </c>
      <c r="S92" s="128" t="n">
        <f aca="false">IFERROR(sterncalib!R92/GAMSsternCa!R92,"")</f>
        <v>1.0000000000293</v>
      </c>
      <c r="T92" s="128" t="n">
        <f aca="false">IFERROR(sterncalib!S92/GAMSsternCa!S92,"")</f>
        <v>1.00000000002813</v>
      </c>
      <c r="U92" s="128" t="n">
        <f aca="false">IFERROR(sterncalib!T92/GAMSsternCa!T92,"")</f>
        <v>1.00000000002683</v>
      </c>
      <c r="V92" s="128" t="n">
        <f aca="false">IFERROR(sterncalib!U92/GAMSsternCa!U92,"")</f>
        <v>1.00000000002452</v>
      </c>
      <c r="W92" s="128" t="n">
        <f aca="false">IFERROR(sterncalib!V92/GAMSsternCa!V92,"")</f>
        <v>1.00000000002452</v>
      </c>
      <c r="X92" s="128" t="n">
        <f aca="false">IFERROR(sterncalib!W92/GAMSsternCa!W92,"")</f>
        <v>1.00000000002452</v>
      </c>
      <c r="Y92" s="128" t="n">
        <f aca="false">IFERROR(sterncalib!X92/GAMSsternCa!X92,"")</f>
        <v>1.00000000002452</v>
      </c>
      <c r="Z92" s="128" t="n">
        <f aca="false">IFERROR(sterncalib!Y92/GAMSsternCa!Y92,"")</f>
        <v>1.00000000002452</v>
      </c>
      <c r="AA92" s="128" t="n">
        <f aca="false">IFERROR(sterncalib!Z92/GAMSsternCa!Z92,"")</f>
        <v>1.00000000002452</v>
      </c>
      <c r="AB92" s="128" t="n">
        <f aca="false">IFERROR(sterncalib!AA92/GAMSsternCa!AA92,"")</f>
        <v>1.00000000002452</v>
      </c>
      <c r="AC92" s="128" t="n">
        <f aca="false">IFERROR(sterncalib!AB92/GAMSsternCa!AB92,"")</f>
        <v>1.00000000002452</v>
      </c>
      <c r="AD92" s="128" t="n">
        <f aca="false">IFERROR(sterncalib!AC92/GAMSsternCa!AC92,"")</f>
        <v>1.00000000002452</v>
      </c>
      <c r="AE92" s="128" t="n">
        <f aca="false">IFERROR(sterncalib!AD92/GAMSsternCa!AD92,"")</f>
        <v>1.00000000002452</v>
      </c>
      <c r="AF92" s="128" t="n">
        <f aca="false">IFERROR(sterncalib!AE92/GAMSsternCa!AE92,"")</f>
        <v>1.00000000002452</v>
      </c>
      <c r="AG92" s="128" t="n">
        <f aca="false">IFERROR(sterncalib!AF92/GAMSsternCa!AF92,"")</f>
        <v>1.00000000002406</v>
      </c>
      <c r="AH92" s="128" t="n">
        <f aca="false">IFERROR(sterncalib!AG92/GAMSsternCa!AG92,"")</f>
        <v>1.00000000002357</v>
      </c>
      <c r="AI92" s="128" t="n">
        <f aca="false">IFERROR(sterncalib!AH92/GAMSsternCa!AH92,"")</f>
        <v>1.00000000002368</v>
      </c>
      <c r="AJ92" s="128" t="n">
        <f aca="false">IFERROR(sterncalib!AI92/GAMSsternCa!AI92,"")</f>
        <v>1.00000000002423</v>
      </c>
      <c r="AK92" s="128" t="n">
        <f aca="false">IFERROR(sterncalib!AJ92/GAMSsternCa!AJ92,"")</f>
        <v>1.0000000000258</v>
      </c>
      <c r="AL92" s="128" t="n">
        <f aca="false">IFERROR(sterncalib!AK92/GAMSsternCa!AK92,"")</f>
        <v>1.00000000002542</v>
      </c>
      <c r="AM92" s="128" t="n">
        <f aca="false">IFERROR(sterncalib!AL92/GAMSsternCa!AL92,"")</f>
        <v>1.00000000002603</v>
      </c>
      <c r="AN92" s="128" t="n">
        <f aca="false">IFERROR(sterncalib!AM92/GAMSsternCa!AM92,"")</f>
        <v>1.00000000002786</v>
      </c>
      <c r="AO92" s="128" t="n">
        <f aca="false">IFERROR(sterncalib!AN92/GAMSsternCa!AN92,"")</f>
        <v>1.00000000003042</v>
      </c>
      <c r="AP92" s="128" t="n">
        <f aca="false">IFERROR(sterncalib!AO92/GAMSsternCa!AO92,"")</f>
        <v>1.0000000000312</v>
      </c>
      <c r="AQ92" s="128" t="n">
        <f aca="false">IFERROR(sterncalib!AP92/GAMSsternCa!AP92,"")</f>
        <v>1.00000000003059</v>
      </c>
      <c r="AR92" s="128" t="n">
        <f aca="false">IFERROR(sterncalib!AQ92/GAMSsternCa!AQ92,"")</f>
        <v>1.00000000002917</v>
      </c>
      <c r="AS92" s="128" t="n">
        <f aca="false">IFERROR(sterncalib!AR92/GAMSsternCa!AR92,"")</f>
        <v>1.00000000002606</v>
      </c>
      <c r="AT92" s="128" t="n">
        <f aca="false">IFERROR(sterncalib!AS92/GAMSsternCa!AS92,"")</f>
        <v>1.0000000000216</v>
      </c>
      <c r="AU92" s="128" t="n">
        <f aca="false">IFERROR(sterncalib!AT92/GAMSsternCa!AT92,"")</f>
        <v>1.00000000001923</v>
      </c>
      <c r="AV92" s="128" t="n">
        <f aca="false">IFERROR(sterncalib!AU92/GAMSsternCa!AU92,"")</f>
        <v>1.00000000001299</v>
      </c>
      <c r="AW92" s="128" t="n">
        <f aca="false">IFERROR(sterncalib!AV92/GAMSsternCa!AV92,"")</f>
        <v>1.0000000000069</v>
      </c>
      <c r="AX92" s="128" t="n">
        <f aca="false">IFERROR(sterncalib!AW92/GAMSsternCa!AW92,"")</f>
        <v>0.999999999997626</v>
      </c>
      <c r="AY92" s="128" t="n">
        <f aca="false">IFERROR(sterncalib!AX92/GAMSsternCa!AX92,"")</f>
        <v>0.999999999981756</v>
      </c>
      <c r="AZ92" s="128" t="n">
        <f aca="false">IFERROR(sterncalib!AY92/GAMSsternCa!AY92,"")</f>
        <v>0.999999999952062</v>
      </c>
      <c r="BA92" s="128" t="n">
        <f aca="false">IFERROR(sterncalib!AZ92/GAMSsternCa!AZ92,"")</f>
        <v>0.999999999856245</v>
      </c>
      <c r="BB92" s="128" t="n">
        <f aca="false">IFERROR(sterncalib!BA92/GAMSsternCa!BA92,"")</f>
        <v>0.999999998736666</v>
      </c>
      <c r="BC92" s="128" t="n">
        <f aca="false">IFERROR(sterncalib!BB92/GAMSsternCa!BB92,"")</f>
        <v>1.0000000006241</v>
      </c>
      <c r="BD92" s="128" t="n">
        <f aca="false">IFERROR(sterncalib!BC92/GAMSsternCa!BC92,"")</f>
        <v>1.00000000045188</v>
      </c>
      <c r="BE92" s="128" t="n">
        <f aca="false">IFERROR(sterncalib!BD92/GAMSsternCa!BD92,"")</f>
        <v>1.00000000065594</v>
      </c>
      <c r="BF92" s="128" t="n">
        <f aca="false">IFERROR(sterncalib!BE92/GAMSsternCa!BE92,"")</f>
        <v>1.00000000428541</v>
      </c>
      <c r="BG92" s="128" t="n">
        <f aca="false">IFERROR(sterncalib!BF92/GAMSsternCa!BF92,"")</f>
        <v>0.999999999601685</v>
      </c>
      <c r="BH92" s="128" t="n">
        <f aca="false">IFERROR(sterncalib!BG92/GAMSsternCa!BG92,"")</f>
        <v>0.999999999825991</v>
      </c>
      <c r="BI92" s="128" t="n">
        <f aca="false">IFERROR(sterncalib!BH92/GAMSsternCa!BH92,"")</f>
        <v>0.999999999915924</v>
      </c>
      <c r="BJ92" s="128" t="n">
        <f aca="false">IFERROR(sterncalib!BI92/GAMSsternCa!BI92,"")</f>
        <v>0.999999999992098</v>
      </c>
    </row>
    <row r="93" customFormat="false" ht="12.75" hidden="false" customHeight="false" outlineLevel="0" collapsed="false">
      <c r="A93" s="0" t="str">
        <f aca="false">sterncalib!A93</f>
        <v>Ratio to Max</v>
      </c>
      <c r="B93" s="0" t="str">
        <f aca="false">GAMSbase!A93</f>
        <v>Ratio To Max</v>
      </c>
      <c r="C93" s="128" t="n">
        <f aca="false">IFERROR(sterncalib!B93/GAMSsternCa!B93,"")</f>
        <v>1</v>
      </c>
      <c r="D93" s="128" t="n">
        <f aca="false">IFERROR(sterncalib!C93/GAMSsternCa!C93,"")</f>
        <v>0.999999998296144</v>
      </c>
      <c r="E93" s="128" t="n">
        <f aca="false">IFERROR(sterncalib!D93/GAMSsternCa!D93,"")</f>
        <v>0.999999999513746</v>
      </c>
      <c r="F93" s="128" t="n">
        <f aca="false">IFERROR(sterncalib!E93/GAMSsternCa!E93,"")</f>
        <v>1.0000000011126</v>
      </c>
      <c r="G93" s="128" t="n">
        <f aca="false">IFERROR(sterncalib!F93/GAMSsternCa!F93,"")</f>
        <v>0.999999999421577</v>
      </c>
      <c r="H93" s="128" t="n">
        <f aca="false">IFERROR(sterncalib!G93/GAMSsternCa!G93,"")</f>
        <v>1.00000000002949</v>
      </c>
      <c r="I93" s="128" t="n">
        <f aca="false">IFERROR(sterncalib!H93/GAMSsternCa!H93,"")</f>
        <v>0.999999999972835</v>
      </c>
      <c r="J93" s="128" t="n">
        <f aca="false">IFERROR(sterncalib!I93/GAMSsternCa!I93,"")</f>
        <v>1.00000000011253</v>
      </c>
      <c r="K93" s="128" t="n">
        <f aca="false">IFERROR(sterncalib!J93/GAMSsternCa!J93,"")</f>
        <v>0.999999999493233</v>
      </c>
      <c r="L93" s="128" t="n">
        <f aca="false">IFERROR(sterncalib!K93/GAMSsternCa!K93,"")</f>
        <v>0.99999999991751</v>
      </c>
      <c r="M93" s="128" t="n">
        <f aca="false">IFERROR(sterncalib!L93/GAMSsternCa!L93,"")</f>
        <v>0.999999999580581</v>
      </c>
      <c r="N93" s="128" t="n">
        <f aca="false">IFERROR(sterncalib!M93/GAMSsternCa!M93,"")</f>
        <v>0.999999999955929</v>
      </c>
      <c r="O93" s="128" t="n">
        <f aca="false">IFERROR(sterncalib!N93/GAMSsternCa!N93,"")</f>
        <v>1.00000000017415</v>
      </c>
      <c r="P93" s="128" t="n">
        <f aca="false">IFERROR(sterncalib!O93/GAMSsternCa!O93,"")</f>
        <v>1.00000000041066</v>
      </c>
      <c r="Q93" s="128" t="n">
        <f aca="false">IFERROR(sterncalib!P93/GAMSsternCa!P93,"")</f>
        <v>0.999999999881105</v>
      </c>
      <c r="R93" s="128" t="n">
        <f aca="false">IFERROR(sterncalib!Q93/GAMSsternCa!Q93,"")</f>
        <v>0.999999999787769</v>
      </c>
      <c r="S93" s="128" t="n">
        <f aca="false">IFERROR(sterncalib!R93/GAMSsternCa!R93,"")</f>
        <v>1.00000000026668</v>
      </c>
      <c r="T93" s="128" t="n">
        <f aca="false">IFERROR(sterncalib!S93/GAMSsternCa!S93,"")</f>
        <v>0.999999999823918</v>
      </c>
      <c r="U93" s="128" t="n">
        <f aca="false">IFERROR(sterncalib!T93/GAMSsternCa!T93,"")</f>
        <v>1.00000000025794</v>
      </c>
      <c r="V93" s="128" t="n">
        <f aca="false">IFERROR(sterncalib!U93/GAMSsternCa!U93,"")</f>
        <v>1.00000000005168</v>
      </c>
      <c r="W93" s="128" t="n">
        <f aca="false">IFERROR(sterncalib!V93/GAMSsternCa!V93,"")</f>
        <v>1.00000000005168</v>
      </c>
      <c r="X93" s="128" t="n">
        <f aca="false">IFERROR(sterncalib!W93/GAMSsternCa!W93,"")</f>
        <v>1.00000000005168</v>
      </c>
      <c r="Y93" s="128" t="n">
        <f aca="false">IFERROR(sterncalib!X93/GAMSsternCa!X93,"")</f>
        <v>1.00000000005168</v>
      </c>
      <c r="Z93" s="128" t="n">
        <f aca="false">IFERROR(sterncalib!Y93/GAMSsternCa!Y93,"")</f>
        <v>1.00000000005168</v>
      </c>
      <c r="AA93" s="128" t="n">
        <f aca="false">IFERROR(sterncalib!Z93/GAMSsternCa!Z93,"")</f>
        <v>1.00000000005168</v>
      </c>
      <c r="AB93" s="128" t="n">
        <f aca="false">IFERROR(sterncalib!AA93/GAMSsternCa!AA93,"")</f>
        <v>1.00000000005168</v>
      </c>
      <c r="AC93" s="128" t="n">
        <f aca="false">IFERROR(sterncalib!AB93/GAMSsternCa!AB93,"")</f>
        <v>1.00000000005168</v>
      </c>
      <c r="AD93" s="128" t="n">
        <f aca="false">IFERROR(sterncalib!AC93/GAMSsternCa!AC93,"")</f>
        <v>1.00000000005168</v>
      </c>
      <c r="AE93" s="128" t="n">
        <f aca="false">IFERROR(sterncalib!AD93/GAMSsternCa!AD93,"")</f>
        <v>1.00000000005168</v>
      </c>
      <c r="AF93" s="128" t="n">
        <f aca="false">IFERROR(sterncalib!AE93/GAMSsternCa!AE93,"")</f>
        <v>1.00000000005168</v>
      </c>
      <c r="AG93" s="128" t="n">
        <f aca="false">IFERROR(sterncalib!AF93/GAMSsternCa!AF93,"")</f>
        <v>0.99999999985404</v>
      </c>
      <c r="AH93" s="128" t="n">
        <f aca="false">IFERROR(sterncalib!AG93/GAMSsternCa!AG93,"")</f>
        <v>0.999999999852761</v>
      </c>
      <c r="AI93" s="128" t="n">
        <f aca="false">IFERROR(sterncalib!AH93/GAMSsternCa!AH93,"")</f>
        <v>0.999999999782386</v>
      </c>
      <c r="AJ93" s="128" t="n">
        <f aca="false">IFERROR(sterncalib!AI93/GAMSsternCa!AI93,"")</f>
        <v>1.0000000001737</v>
      </c>
      <c r="AK93" s="128" t="n">
        <f aca="false">IFERROR(sterncalib!AJ93/GAMSsternCa!AJ93,"")</f>
        <v>1.00000000000944</v>
      </c>
      <c r="AL93" s="128" t="n">
        <f aca="false">IFERROR(sterncalib!AK93/GAMSsternCa!AK93,"")</f>
        <v>1.00000000020353</v>
      </c>
      <c r="AM93" s="128" t="n">
        <f aca="false">IFERROR(sterncalib!AL93/GAMSsternCa!AL93,"")</f>
        <v>1.00000000046601</v>
      </c>
      <c r="AN93" s="128" t="n">
        <f aca="false">IFERROR(sterncalib!AM93/GAMSsternCa!AM93,"")</f>
        <v>0.999999999813358</v>
      </c>
      <c r="AO93" s="128" t="n">
        <f aca="false">IFERROR(sterncalib!AN93/GAMSsternCa!AN93,"")</f>
        <v>1.00000000008292</v>
      </c>
      <c r="AP93" s="128" t="n">
        <f aca="false">IFERROR(sterncalib!AO93/GAMSsternCa!AO93,"")</f>
        <v>1.00000000031101</v>
      </c>
      <c r="AQ93" s="128" t="n">
        <f aca="false">IFERROR(sterncalib!AP93/GAMSsternCa!AP93,"")</f>
        <v>0.999999999750761</v>
      </c>
      <c r="AR93" s="128" t="n">
        <f aca="false">IFERROR(sterncalib!AQ93/GAMSsternCa!AQ93,"")</f>
        <v>1.00000000040531</v>
      </c>
      <c r="AS93" s="128" t="n">
        <f aca="false">IFERROR(sterncalib!AR93/GAMSsternCa!AR93,"")</f>
        <v>0.999999999936686</v>
      </c>
      <c r="AT93" s="128" t="n">
        <f aca="false">IFERROR(sterncalib!AS93/GAMSsternCa!AS93,"")</f>
        <v>1.00000000030593</v>
      </c>
      <c r="AU93" s="128" t="n">
        <f aca="false">IFERROR(sterncalib!AT93/GAMSsternCa!AT93,"")</f>
        <v>1.00000000056733</v>
      </c>
      <c r="AV93" s="128" t="n">
        <f aca="false">IFERROR(sterncalib!AU93/GAMSsternCa!AU93,"")</f>
        <v>0.999999999055514</v>
      </c>
      <c r="AW93" s="128" t="n">
        <f aca="false">IFERROR(sterncalib!AV93/GAMSsternCa!AV93,"")</f>
        <v>1.00000000107729</v>
      </c>
      <c r="AX93" s="128" t="n">
        <f aca="false">IFERROR(sterncalib!AW93/GAMSsternCa!AW93,"")</f>
        <v>0.999999999125693</v>
      </c>
      <c r="AY93" s="128" t="n">
        <f aca="false">IFERROR(sterncalib!AX93/GAMSsternCa!AX93,"")</f>
        <v>0.999999999741732</v>
      </c>
      <c r="AZ93" s="128" t="n">
        <f aca="false">IFERROR(sterncalib!AY93/GAMSsternCa!AY93,"")</f>
        <v>0.99999999999741</v>
      </c>
      <c r="BA93" s="128" t="n">
        <f aca="false">IFERROR(sterncalib!AZ93/GAMSsternCa!AZ93,"")</f>
        <v>0.999999996661556</v>
      </c>
      <c r="BB93" s="128" t="n">
        <f aca="false">IFERROR(sterncalib!BA93/GAMSsternCa!BA93,"")</f>
        <v>1.0000000035678</v>
      </c>
      <c r="BC93" s="128" t="n">
        <f aca="false">IFERROR(sterncalib!BB93/GAMSsternCa!BB93,"")</f>
        <v>0.999999990217751</v>
      </c>
      <c r="BD93" s="128" t="n">
        <f aca="false">IFERROR(sterncalib!BC93/GAMSsternCa!BC93,"")</f>
        <v>0.999999997405678</v>
      </c>
      <c r="BE93" s="128" t="n">
        <f aca="false">IFERROR(sterncalib!BD93/GAMSsternCa!BD93,"")</f>
        <v>0.999999988993354</v>
      </c>
      <c r="BF93" s="128" t="n">
        <f aca="false">IFERROR(sterncalib!BE93/GAMSsternCa!BE93,"")</f>
        <v>1.00000005197453</v>
      </c>
      <c r="BG93" s="128" t="n">
        <f aca="false">IFERROR(sterncalib!BF93/GAMSsternCa!BF93,"")</f>
        <v>0.999999992603619</v>
      </c>
      <c r="BH93" s="128" t="n">
        <f aca="false">IFERROR(sterncalib!BG93/GAMSsternCa!BG93,"")</f>
        <v>0.9999999999095</v>
      </c>
      <c r="BI93" s="128" t="n">
        <f aca="false">IFERROR(sterncalib!BH93/GAMSsternCa!BH93,"")</f>
        <v>1.00000000066557</v>
      </c>
      <c r="BJ93" s="128" t="n">
        <f aca="false">IFERROR(sterncalib!BI93/GAMSsternCa!BI93,"")</f>
        <v>0.999999999921577</v>
      </c>
    </row>
    <row r="94" customFormat="false" ht="12.75" hidden="false" customHeight="false" outlineLevel="0" collapsed="false">
      <c r="A94" s="0" t="str">
        <f aca="false">sterncalib!A94</f>
        <v>Maximum ratio</v>
      </c>
      <c r="B94" s="0" t="str">
        <f aca="false">GAMSbase!A94</f>
        <v>Max Ratio</v>
      </c>
      <c r="C94" s="128" t="str">
        <f aca="false">IFERROR(sterncalib!B94/GAMSsternCa!B94,"")</f>
        <v/>
      </c>
      <c r="D94" s="128" t="str">
        <f aca="false">IFERROR(sterncalib!C94/GAMSsternCa!C94,"")</f>
        <v/>
      </c>
      <c r="E94" s="128" t="str">
        <f aca="false">IFERROR(sterncalib!D94/GAMSsternCa!D94,"")</f>
        <v/>
      </c>
      <c r="F94" s="128" t="str">
        <f aca="false">IFERROR(sterncalib!E94/GAMSsternCa!E94,"")</f>
        <v/>
      </c>
      <c r="G94" s="128" t="str">
        <f aca="false">IFERROR(sterncalib!F94/GAMSsternCa!F94,"")</f>
        <v/>
      </c>
      <c r="H94" s="128" t="str">
        <f aca="false">IFERROR(sterncalib!G94/GAMSsternCa!G94,"")</f>
        <v/>
      </c>
      <c r="I94" s="128" t="str">
        <f aca="false">IFERROR(sterncalib!H94/GAMSsternCa!H94,"")</f>
        <v/>
      </c>
      <c r="J94" s="128" t="str">
        <f aca="false">IFERROR(sterncalib!I94/GAMSsternCa!I94,"")</f>
        <v/>
      </c>
      <c r="K94" s="128" t="str">
        <f aca="false">IFERROR(sterncalib!J94/GAMSsternCa!J94,"")</f>
        <v/>
      </c>
      <c r="L94" s="128" t="str">
        <f aca="false">IFERROR(sterncalib!K94/GAMSsternCa!K94,"")</f>
        <v/>
      </c>
      <c r="M94" s="128" t="str">
        <f aca="false">IFERROR(sterncalib!L94/GAMSsternCa!L94,"")</f>
        <v/>
      </c>
      <c r="N94" s="128" t="str">
        <f aca="false">IFERROR(sterncalib!M94/GAMSsternCa!M94,"")</f>
        <v/>
      </c>
      <c r="O94" s="128" t="str">
        <f aca="false">IFERROR(sterncalib!N94/GAMSsternCa!N94,"")</f>
        <v/>
      </c>
      <c r="P94" s="128" t="str">
        <f aca="false">IFERROR(sterncalib!O94/GAMSsternCa!O94,"")</f>
        <v/>
      </c>
      <c r="Q94" s="128" t="str">
        <f aca="false">IFERROR(sterncalib!P94/GAMSsternCa!P94,"")</f>
        <v/>
      </c>
      <c r="R94" s="128" t="str">
        <f aca="false">IFERROR(sterncalib!Q94/GAMSsternCa!Q94,"")</f>
        <v/>
      </c>
      <c r="S94" s="128" t="str">
        <f aca="false">IFERROR(sterncalib!R94/GAMSsternCa!R94,"")</f>
        <v/>
      </c>
      <c r="T94" s="128" t="str">
        <f aca="false">IFERROR(sterncalib!S94/GAMSsternCa!S94,"")</f>
        <v/>
      </c>
      <c r="U94" s="128" t="str">
        <f aca="false">IFERROR(sterncalib!T94/GAMSsternCa!T94,"")</f>
        <v/>
      </c>
      <c r="V94" s="128" t="str">
        <f aca="false">IFERROR(sterncalib!U94/GAMSsternCa!U94,"")</f>
        <v/>
      </c>
      <c r="W94" s="128" t="str">
        <f aca="false">IFERROR(sterncalib!V94/GAMSsternCa!V94,"")</f>
        <v/>
      </c>
      <c r="X94" s="128" t="str">
        <f aca="false">IFERROR(sterncalib!W94/GAMSsternCa!W94,"")</f>
        <v/>
      </c>
      <c r="Y94" s="128" t="str">
        <f aca="false">IFERROR(sterncalib!X94/GAMSsternCa!X94,"")</f>
        <v/>
      </c>
      <c r="Z94" s="128" t="str">
        <f aca="false">IFERROR(sterncalib!Y94/GAMSsternCa!Y94,"")</f>
        <v/>
      </c>
      <c r="AA94" s="128" t="str">
        <f aca="false">IFERROR(sterncalib!Z94/GAMSsternCa!Z94,"")</f>
        <v/>
      </c>
      <c r="AB94" s="128" t="str">
        <f aca="false">IFERROR(sterncalib!AA94/GAMSsternCa!AA94,"")</f>
        <v/>
      </c>
      <c r="AC94" s="128" t="str">
        <f aca="false">IFERROR(sterncalib!AB94/GAMSsternCa!AB94,"")</f>
        <v/>
      </c>
      <c r="AD94" s="128" t="str">
        <f aca="false">IFERROR(sterncalib!AC94/GAMSsternCa!AC94,"")</f>
        <v/>
      </c>
      <c r="AE94" s="128" t="str">
        <f aca="false">IFERROR(sterncalib!AD94/GAMSsternCa!AD94,"")</f>
        <v/>
      </c>
      <c r="AF94" s="128" t="str">
        <f aca="false">IFERROR(sterncalib!AE94/GAMSsternCa!AE94,"")</f>
        <v/>
      </c>
      <c r="AG94" s="128" t="str">
        <f aca="false">IFERROR(sterncalib!AF94/GAMSsternCa!AF94,"")</f>
        <v/>
      </c>
      <c r="AH94" s="128" t="str">
        <f aca="false">IFERROR(sterncalib!AG94/GAMSsternCa!AG94,"")</f>
        <v/>
      </c>
      <c r="AI94" s="128" t="str">
        <f aca="false">IFERROR(sterncalib!AH94/GAMSsternCa!AH94,"")</f>
        <v/>
      </c>
      <c r="AJ94" s="128" t="str">
        <f aca="false">IFERROR(sterncalib!AI94/GAMSsternCa!AI94,"")</f>
        <v/>
      </c>
      <c r="AK94" s="128" t="str">
        <f aca="false">IFERROR(sterncalib!AJ94/GAMSsternCa!AJ94,"")</f>
        <v/>
      </c>
      <c r="AL94" s="128" t="str">
        <f aca="false">IFERROR(sterncalib!AK94/GAMSsternCa!AK94,"")</f>
        <v/>
      </c>
      <c r="AM94" s="128" t="str">
        <f aca="false">IFERROR(sterncalib!AL94/GAMSsternCa!AL94,"")</f>
        <v/>
      </c>
      <c r="AN94" s="128" t="str">
        <f aca="false">IFERROR(sterncalib!AM94/GAMSsternCa!AM94,"")</f>
        <v/>
      </c>
      <c r="AO94" s="128" t="str">
        <f aca="false">IFERROR(sterncalib!AN94/GAMSsternCa!AN94,"")</f>
        <v/>
      </c>
      <c r="AP94" s="128" t="str">
        <f aca="false">IFERROR(sterncalib!AO94/GAMSsternCa!AO94,"")</f>
        <v/>
      </c>
      <c r="AQ94" s="128" t="str">
        <f aca="false">IFERROR(sterncalib!AP94/GAMSsternCa!AP94,"")</f>
        <v/>
      </c>
      <c r="AR94" s="128" t="str">
        <f aca="false">IFERROR(sterncalib!AQ94/GAMSsternCa!AQ94,"")</f>
        <v/>
      </c>
      <c r="AS94" s="128" t="str">
        <f aca="false">IFERROR(sterncalib!AR94/GAMSsternCa!AR94,"")</f>
        <v/>
      </c>
      <c r="AT94" s="128" t="str">
        <f aca="false">IFERROR(sterncalib!AS94/GAMSsternCa!AS94,"")</f>
        <v/>
      </c>
      <c r="AU94" s="128" t="str">
        <f aca="false">IFERROR(sterncalib!AT94/GAMSsternCa!AT94,"")</f>
        <v/>
      </c>
      <c r="AV94" s="128" t="str">
        <f aca="false">IFERROR(sterncalib!AU94/GAMSsternCa!AU94,"")</f>
        <v/>
      </c>
      <c r="AW94" s="128" t="str">
        <f aca="false">IFERROR(sterncalib!AV94/GAMSsternCa!AV94,"")</f>
        <v/>
      </c>
      <c r="AX94" s="128" t="str">
        <f aca="false">IFERROR(sterncalib!AW94/GAMSsternCa!AW94,"")</f>
        <v/>
      </c>
      <c r="AY94" s="128" t="str">
        <f aca="false">IFERROR(sterncalib!AX94/GAMSsternCa!AX94,"")</f>
        <v/>
      </c>
      <c r="AZ94" s="128" t="str">
        <f aca="false">IFERROR(sterncalib!AY94/GAMSsternCa!AY94,"")</f>
        <v/>
      </c>
      <c r="BA94" s="128" t="str">
        <f aca="false">IFERROR(sterncalib!AZ94/GAMSsternCa!AZ94,"")</f>
        <v/>
      </c>
      <c r="BB94" s="128" t="str">
        <f aca="false">IFERROR(sterncalib!BA94/GAMSsternCa!BA94,"")</f>
        <v/>
      </c>
      <c r="BC94" s="128" t="str">
        <f aca="false">IFERROR(sterncalib!BB94/GAMSsternCa!BB94,"")</f>
        <v/>
      </c>
      <c r="BD94" s="128" t="str">
        <f aca="false">IFERROR(sterncalib!BC94/GAMSsternCa!BC94,"")</f>
        <v/>
      </c>
      <c r="BE94" s="128" t="str">
        <f aca="false">IFERROR(sterncalib!BD94/GAMSsternCa!BD94,"")</f>
        <v/>
      </c>
      <c r="BF94" s="128" t="str">
        <f aca="false">IFERROR(sterncalib!BE94/GAMSsternCa!BE94,"")</f>
        <v/>
      </c>
      <c r="BG94" s="128" t="str">
        <f aca="false">IFERROR(sterncalib!BF94/GAMSsternCa!BF94,"")</f>
        <v/>
      </c>
      <c r="BH94" s="128" t="str">
        <f aca="false">IFERROR(sterncalib!BG94/GAMSsternCa!BG94,"")</f>
        <v/>
      </c>
      <c r="BI94" s="128" t="str">
        <f aca="false">IFERROR(sterncalib!BH94/GAMSsternCa!BH94,"")</f>
        <v/>
      </c>
      <c r="BJ94" s="128" t="str">
        <f aca="false">IFERROR(sterncalib!BI94/GAMSsternCa!BI94,"")</f>
        <v/>
      </c>
    </row>
    <row r="95" customFormat="false" ht="12.75" hidden="false" customHeight="false" outlineLevel="0" collapsed="false">
      <c r="A95" s="0" t="str">
        <f aca="false">sterncalib!A95</f>
        <v>Coefficient of Hotelling rent on ratio</v>
      </c>
      <c r="B95" s="0" t="str">
        <f aca="false">GAMSbase!A95</f>
        <v>Coefficient of Hotelling rent on ratio</v>
      </c>
      <c r="C95" s="128" t="str">
        <f aca="false">IFERROR(sterncalib!B95/GAMSsternCa!B95,"")</f>
        <v/>
      </c>
      <c r="D95" s="128" t="str">
        <f aca="false">IFERROR(sterncalib!C95/GAMSsternCa!C95,"")</f>
        <v/>
      </c>
      <c r="E95" s="128" t="str">
        <f aca="false">IFERROR(sterncalib!D95/GAMSsternCa!D95,"")</f>
        <v/>
      </c>
      <c r="F95" s="128" t="str">
        <f aca="false">IFERROR(sterncalib!E95/GAMSsternCa!E95,"")</f>
        <v/>
      </c>
      <c r="G95" s="128" t="str">
        <f aca="false">IFERROR(sterncalib!F95/GAMSsternCa!F95,"")</f>
        <v/>
      </c>
      <c r="H95" s="128" t="str">
        <f aca="false">IFERROR(sterncalib!G95/GAMSsternCa!G95,"")</f>
        <v/>
      </c>
      <c r="I95" s="128" t="str">
        <f aca="false">IFERROR(sterncalib!H95/GAMSsternCa!H95,"")</f>
        <v/>
      </c>
      <c r="J95" s="128" t="str">
        <f aca="false">IFERROR(sterncalib!I95/GAMSsternCa!I95,"")</f>
        <v/>
      </c>
      <c r="K95" s="128" t="str">
        <f aca="false">IFERROR(sterncalib!J95/GAMSsternCa!J95,"")</f>
        <v/>
      </c>
      <c r="L95" s="128" t="str">
        <f aca="false">IFERROR(sterncalib!K95/GAMSsternCa!K95,"")</f>
        <v/>
      </c>
      <c r="M95" s="128" t="str">
        <f aca="false">IFERROR(sterncalib!L95/GAMSsternCa!L95,"")</f>
        <v/>
      </c>
      <c r="N95" s="128" t="str">
        <f aca="false">IFERROR(sterncalib!M95/GAMSsternCa!M95,"")</f>
        <v/>
      </c>
      <c r="O95" s="128" t="str">
        <f aca="false">IFERROR(sterncalib!N95/GAMSsternCa!N95,"")</f>
        <v/>
      </c>
      <c r="P95" s="128" t="str">
        <f aca="false">IFERROR(sterncalib!O95/GAMSsternCa!O95,"")</f>
        <v/>
      </c>
      <c r="Q95" s="128" t="str">
        <f aca="false">IFERROR(sterncalib!P95/GAMSsternCa!P95,"")</f>
        <v/>
      </c>
      <c r="R95" s="128" t="str">
        <f aca="false">IFERROR(sterncalib!Q95/GAMSsternCa!Q95,"")</f>
        <v/>
      </c>
      <c r="S95" s="128" t="str">
        <f aca="false">IFERROR(sterncalib!R95/GAMSsternCa!R95,"")</f>
        <v/>
      </c>
      <c r="T95" s="128" t="str">
        <f aca="false">IFERROR(sterncalib!S95/GAMSsternCa!S95,"")</f>
        <v/>
      </c>
      <c r="U95" s="128" t="str">
        <f aca="false">IFERROR(sterncalib!T95/GAMSsternCa!T95,"")</f>
        <v/>
      </c>
      <c r="V95" s="128" t="str">
        <f aca="false">IFERROR(sterncalib!U95/GAMSsternCa!U95,"")</f>
        <v/>
      </c>
      <c r="W95" s="128" t="str">
        <f aca="false">IFERROR(sterncalib!V95/GAMSsternCa!V95,"")</f>
        <v/>
      </c>
      <c r="X95" s="128" t="str">
        <f aca="false">IFERROR(sterncalib!W95/GAMSsternCa!W95,"")</f>
        <v/>
      </c>
      <c r="Y95" s="128" t="str">
        <f aca="false">IFERROR(sterncalib!X95/GAMSsternCa!X95,"")</f>
        <v/>
      </c>
      <c r="Z95" s="128" t="str">
        <f aca="false">IFERROR(sterncalib!Y95/GAMSsternCa!Y95,"")</f>
        <v/>
      </c>
      <c r="AA95" s="128" t="str">
        <f aca="false">IFERROR(sterncalib!Z95/GAMSsternCa!Z95,"")</f>
        <v/>
      </c>
      <c r="AB95" s="128" t="str">
        <f aca="false">IFERROR(sterncalib!AA95/GAMSsternCa!AA95,"")</f>
        <v/>
      </c>
      <c r="AC95" s="128" t="str">
        <f aca="false">IFERROR(sterncalib!AB95/GAMSsternCa!AB95,"")</f>
        <v/>
      </c>
      <c r="AD95" s="128" t="str">
        <f aca="false">IFERROR(sterncalib!AC95/GAMSsternCa!AC95,"")</f>
        <v/>
      </c>
      <c r="AE95" s="128" t="str">
        <f aca="false">IFERROR(sterncalib!AD95/GAMSsternCa!AD95,"")</f>
        <v/>
      </c>
      <c r="AF95" s="128" t="str">
        <f aca="false">IFERROR(sterncalib!AE95/GAMSsternCa!AE95,"")</f>
        <v/>
      </c>
      <c r="AG95" s="128" t="str">
        <f aca="false">IFERROR(sterncalib!AF95/GAMSsternCa!AF95,"")</f>
        <v/>
      </c>
      <c r="AH95" s="128" t="str">
        <f aca="false">IFERROR(sterncalib!AG95/GAMSsternCa!AG95,"")</f>
        <v/>
      </c>
      <c r="AI95" s="128" t="str">
        <f aca="false">IFERROR(sterncalib!AH95/GAMSsternCa!AH95,"")</f>
        <v/>
      </c>
      <c r="AJ95" s="128" t="str">
        <f aca="false">IFERROR(sterncalib!AI95/GAMSsternCa!AI95,"")</f>
        <v/>
      </c>
      <c r="AK95" s="128" t="str">
        <f aca="false">IFERROR(sterncalib!AJ95/GAMSsternCa!AJ95,"")</f>
        <v/>
      </c>
      <c r="AL95" s="128" t="str">
        <f aca="false">IFERROR(sterncalib!AK95/GAMSsternCa!AK95,"")</f>
        <v/>
      </c>
      <c r="AM95" s="128" t="str">
        <f aca="false">IFERROR(sterncalib!AL95/GAMSsternCa!AL95,"")</f>
        <v/>
      </c>
      <c r="AN95" s="128" t="str">
        <f aca="false">IFERROR(sterncalib!AM95/GAMSsternCa!AM95,"")</f>
        <v/>
      </c>
      <c r="AO95" s="128" t="str">
        <f aca="false">IFERROR(sterncalib!AN95/GAMSsternCa!AN95,"")</f>
        <v/>
      </c>
      <c r="AP95" s="128" t="str">
        <f aca="false">IFERROR(sterncalib!AO95/GAMSsternCa!AO95,"")</f>
        <v/>
      </c>
      <c r="AQ95" s="128" t="str">
        <f aca="false">IFERROR(sterncalib!AP95/GAMSsternCa!AP95,"")</f>
        <v/>
      </c>
      <c r="AR95" s="128" t="str">
        <f aca="false">IFERROR(sterncalib!AQ95/GAMSsternCa!AQ95,"")</f>
        <v/>
      </c>
      <c r="AS95" s="128" t="str">
        <f aca="false">IFERROR(sterncalib!AR95/GAMSsternCa!AR95,"")</f>
        <v/>
      </c>
      <c r="AT95" s="128" t="str">
        <f aca="false">IFERROR(sterncalib!AS95/GAMSsternCa!AS95,"")</f>
        <v/>
      </c>
      <c r="AU95" s="128" t="str">
        <f aca="false">IFERROR(sterncalib!AT95/GAMSsternCa!AT95,"")</f>
        <v/>
      </c>
      <c r="AV95" s="128" t="str">
        <f aca="false">IFERROR(sterncalib!AU95/GAMSsternCa!AU95,"")</f>
        <v/>
      </c>
      <c r="AW95" s="128" t="str">
        <f aca="false">IFERROR(sterncalib!AV95/GAMSsternCa!AV95,"")</f>
        <v/>
      </c>
      <c r="AX95" s="128" t="str">
        <f aca="false">IFERROR(sterncalib!AW95/GAMSsternCa!AW95,"")</f>
        <v/>
      </c>
      <c r="AY95" s="128" t="str">
        <f aca="false">IFERROR(sterncalib!AX95/GAMSsternCa!AX95,"")</f>
        <v/>
      </c>
      <c r="AZ95" s="128" t="str">
        <f aca="false">IFERROR(sterncalib!AY95/GAMSsternCa!AY95,"")</f>
        <v/>
      </c>
      <c r="BA95" s="128" t="str">
        <f aca="false">IFERROR(sterncalib!AZ95/GAMSsternCa!AZ95,"")</f>
        <v/>
      </c>
      <c r="BB95" s="128" t="str">
        <f aca="false">IFERROR(sterncalib!BA95/GAMSsternCa!BA95,"")</f>
        <v/>
      </c>
      <c r="BC95" s="128" t="str">
        <f aca="false">IFERROR(sterncalib!BB95/GAMSsternCa!BB95,"")</f>
        <v/>
      </c>
      <c r="BD95" s="128" t="str">
        <f aca="false">IFERROR(sterncalib!BC95/GAMSsternCa!BC95,"")</f>
        <v/>
      </c>
      <c r="BE95" s="128" t="str">
        <f aca="false">IFERROR(sterncalib!BD95/GAMSsternCa!BD95,"")</f>
        <v/>
      </c>
      <c r="BF95" s="128" t="str">
        <f aca="false">IFERROR(sterncalib!BE95/GAMSsternCa!BE95,"")</f>
        <v/>
      </c>
      <c r="BG95" s="128" t="str">
        <f aca="false">IFERROR(sterncalib!BF95/GAMSsternCa!BF95,"")</f>
        <v/>
      </c>
      <c r="BH95" s="128" t="str">
        <f aca="false">IFERROR(sterncalib!BG95/GAMSsternCa!BG95,"")</f>
        <v/>
      </c>
      <c r="BI95" s="128" t="str">
        <f aca="false">IFERROR(sterncalib!BH95/GAMSsternCa!BH95,"")</f>
        <v/>
      </c>
      <c r="BJ95" s="128" t="str">
        <f aca="false">IFERROR(sterncalib!BI95/GAMSsternCa!BI95,"")</f>
        <v/>
      </c>
    </row>
    <row r="96" customFormat="false" ht="12.75" hidden="false" customHeight="false" outlineLevel="0" collapsed="false">
      <c r="A96" s="0" t="str">
        <f aca="false">sterncalib!A96</f>
        <v>Exponent on Hotelling</v>
      </c>
      <c r="B96" s="0" t="str">
        <f aca="false">GAMSbase!A96</f>
        <v>Exponent on Hotelling</v>
      </c>
      <c r="C96" s="128" t="str">
        <f aca="false">IFERROR(sterncalib!B96/GAMSsternCa!B96,"")</f>
        <v/>
      </c>
      <c r="D96" s="128" t="str">
        <f aca="false">IFERROR(sterncalib!C96/GAMSsternCa!C96,"")</f>
        <v/>
      </c>
      <c r="E96" s="128" t="str">
        <f aca="false">IFERROR(sterncalib!D96/GAMSsternCa!D96,"")</f>
        <v/>
      </c>
      <c r="F96" s="128" t="str">
        <f aca="false">IFERROR(sterncalib!E96/GAMSsternCa!E96,"")</f>
        <v/>
      </c>
      <c r="G96" s="128" t="str">
        <f aca="false">IFERROR(sterncalib!F96/GAMSsternCa!F96,"")</f>
        <v/>
      </c>
      <c r="H96" s="128" t="str">
        <f aca="false">IFERROR(sterncalib!G96/GAMSsternCa!G96,"")</f>
        <v/>
      </c>
      <c r="I96" s="128" t="str">
        <f aca="false">IFERROR(sterncalib!H96/GAMSsternCa!H96,"")</f>
        <v/>
      </c>
      <c r="J96" s="128" t="str">
        <f aca="false">IFERROR(sterncalib!I96/GAMSsternCa!I96,"")</f>
        <v/>
      </c>
      <c r="K96" s="128" t="str">
        <f aca="false">IFERROR(sterncalib!J96/GAMSsternCa!J96,"")</f>
        <v/>
      </c>
      <c r="L96" s="128" t="str">
        <f aca="false">IFERROR(sterncalib!K96/GAMSsternCa!K96,"")</f>
        <v/>
      </c>
      <c r="M96" s="128" t="str">
        <f aca="false">IFERROR(sterncalib!L96/GAMSsternCa!L96,"")</f>
        <v/>
      </c>
      <c r="N96" s="128" t="str">
        <f aca="false">IFERROR(sterncalib!M96/GAMSsternCa!M96,"")</f>
        <v/>
      </c>
      <c r="O96" s="128" t="str">
        <f aca="false">IFERROR(sterncalib!N96/GAMSsternCa!N96,"")</f>
        <v/>
      </c>
      <c r="P96" s="128" t="str">
        <f aca="false">IFERROR(sterncalib!O96/GAMSsternCa!O96,"")</f>
        <v/>
      </c>
      <c r="Q96" s="128" t="str">
        <f aca="false">IFERROR(sterncalib!P96/GAMSsternCa!P96,"")</f>
        <v/>
      </c>
      <c r="R96" s="128" t="str">
        <f aca="false">IFERROR(sterncalib!Q96/GAMSsternCa!Q96,"")</f>
        <v/>
      </c>
      <c r="S96" s="128" t="str">
        <f aca="false">IFERROR(sterncalib!R96/GAMSsternCa!R96,"")</f>
        <v/>
      </c>
      <c r="T96" s="128" t="str">
        <f aca="false">IFERROR(sterncalib!S96/GAMSsternCa!S96,"")</f>
        <v/>
      </c>
      <c r="U96" s="128" t="str">
        <f aca="false">IFERROR(sterncalib!T96/GAMSsternCa!T96,"")</f>
        <v/>
      </c>
      <c r="V96" s="128" t="str">
        <f aca="false">IFERROR(sterncalib!U96/GAMSsternCa!U96,"")</f>
        <v/>
      </c>
      <c r="W96" s="128" t="str">
        <f aca="false">IFERROR(sterncalib!V96/GAMSsternCa!V96,"")</f>
        <v/>
      </c>
      <c r="X96" s="128" t="str">
        <f aca="false">IFERROR(sterncalib!W96/GAMSsternCa!W96,"")</f>
        <v/>
      </c>
      <c r="Y96" s="128" t="str">
        <f aca="false">IFERROR(sterncalib!X96/GAMSsternCa!X96,"")</f>
        <v/>
      </c>
      <c r="Z96" s="128" t="str">
        <f aca="false">IFERROR(sterncalib!Y96/GAMSsternCa!Y96,"")</f>
        <v/>
      </c>
      <c r="AA96" s="128" t="str">
        <f aca="false">IFERROR(sterncalib!Z96/GAMSsternCa!Z96,"")</f>
        <v/>
      </c>
      <c r="AB96" s="128" t="str">
        <f aca="false">IFERROR(sterncalib!AA96/GAMSsternCa!AA96,"")</f>
        <v/>
      </c>
      <c r="AC96" s="128" t="str">
        <f aca="false">IFERROR(sterncalib!AB96/GAMSsternCa!AB96,"")</f>
        <v/>
      </c>
      <c r="AD96" s="128" t="str">
        <f aca="false">IFERROR(sterncalib!AC96/GAMSsternCa!AC96,"")</f>
        <v/>
      </c>
      <c r="AE96" s="128" t="str">
        <f aca="false">IFERROR(sterncalib!AD96/GAMSsternCa!AD96,"")</f>
        <v/>
      </c>
      <c r="AF96" s="128" t="str">
        <f aca="false">IFERROR(sterncalib!AE96/GAMSsternCa!AE96,"")</f>
        <v/>
      </c>
      <c r="AG96" s="128" t="str">
        <f aca="false">IFERROR(sterncalib!AF96/GAMSsternCa!AF96,"")</f>
        <v/>
      </c>
      <c r="AH96" s="128" t="str">
        <f aca="false">IFERROR(sterncalib!AG96/GAMSsternCa!AG96,"")</f>
        <v/>
      </c>
      <c r="AI96" s="128" t="str">
        <f aca="false">IFERROR(sterncalib!AH96/GAMSsternCa!AH96,"")</f>
        <v/>
      </c>
      <c r="AJ96" s="128" t="str">
        <f aca="false">IFERROR(sterncalib!AI96/GAMSsternCa!AI96,"")</f>
        <v/>
      </c>
      <c r="AK96" s="128" t="str">
        <f aca="false">IFERROR(sterncalib!AJ96/GAMSsternCa!AJ96,"")</f>
        <v/>
      </c>
      <c r="AL96" s="128" t="str">
        <f aca="false">IFERROR(sterncalib!AK96/GAMSsternCa!AK96,"")</f>
        <v/>
      </c>
      <c r="AM96" s="128" t="str">
        <f aca="false">IFERROR(sterncalib!AL96/GAMSsternCa!AL96,"")</f>
        <v/>
      </c>
      <c r="AN96" s="128" t="str">
        <f aca="false">IFERROR(sterncalib!AM96/GAMSsternCa!AM96,"")</f>
        <v/>
      </c>
      <c r="AO96" s="128" t="str">
        <f aca="false">IFERROR(sterncalib!AN96/GAMSsternCa!AN96,"")</f>
        <v/>
      </c>
      <c r="AP96" s="128" t="str">
        <f aca="false">IFERROR(sterncalib!AO96/GAMSsternCa!AO96,"")</f>
        <v/>
      </c>
      <c r="AQ96" s="128" t="str">
        <f aca="false">IFERROR(sterncalib!AP96/GAMSsternCa!AP96,"")</f>
        <v/>
      </c>
      <c r="AR96" s="128" t="str">
        <f aca="false">IFERROR(sterncalib!AQ96/GAMSsternCa!AQ96,"")</f>
        <v/>
      </c>
      <c r="AS96" s="128" t="str">
        <f aca="false">IFERROR(sterncalib!AR96/GAMSsternCa!AR96,"")</f>
        <v/>
      </c>
      <c r="AT96" s="128" t="str">
        <f aca="false">IFERROR(sterncalib!AS96/GAMSsternCa!AS96,"")</f>
        <v/>
      </c>
      <c r="AU96" s="128" t="str">
        <f aca="false">IFERROR(sterncalib!AT96/GAMSsternCa!AT96,"")</f>
        <v/>
      </c>
      <c r="AV96" s="128" t="str">
        <f aca="false">IFERROR(sterncalib!AU96/GAMSsternCa!AU96,"")</f>
        <v/>
      </c>
      <c r="AW96" s="128" t="str">
        <f aca="false">IFERROR(sterncalib!AV96/GAMSsternCa!AV96,"")</f>
        <v/>
      </c>
      <c r="AX96" s="128" t="str">
        <f aca="false">IFERROR(sterncalib!AW96/GAMSsternCa!AW96,"")</f>
        <v/>
      </c>
      <c r="AY96" s="128" t="str">
        <f aca="false">IFERROR(sterncalib!AX96/GAMSsternCa!AX96,"")</f>
        <v/>
      </c>
      <c r="AZ96" s="128" t="str">
        <f aca="false">IFERROR(sterncalib!AY96/GAMSsternCa!AY96,"")</f>
        <v/>
      </c>
      <c r="BA96" s="128" t="str">
        <f aca="false">IFERROR(sterncalib!AZ96/GAMSsternCa!AZ96,"")</f>
        <v/>
      </c>
      <c r="BB96" s="128" t="str">
        <f aca="false">IFERROR(sterncalib!BA96/GAMSsternCa!BA96,"")</f>
        <v/>
      </c>
      <c r="BC96" s="128" t="str">
        <f aca="false">IFERROR(sterncalib!BB96/GAMSsternCa!BB96,"")</f>
        <v/>
      </c>
      <c r="BD96" s="128" t="str">
        <f aca="false">IFERROR(sterncalib!BC96/GAMSsternCa!BC96,"")</f>
        <v/>
      </c>
      <c r="BE96" s="128" t="str">
        <f aca="false">IFERROR(sterncalib!BD96/GAMSsternCa!BD96,"")</f>
        <v/>
      </c>
      <c r="BF96" s="128" t="str">
        <f aca="false">IFERROR(sterncalib!BE96/GAMSsternCa!BE96,"")</f>
        <v/>
      </c>
      <c r="BG96" s="128" t="str">
        <f aca="false">IFERROR(sterncalib!BF96/GAMSsternCa!BF96,"")</f>
        <v/>
      </c>
      <c r="BH96" s="128" t="str">
        <f aca="false">IFERROR(sterncalib!BG96/GAMSsternCa!BG96,"")</f>
        <v/>
      </c>
      <c r="BI96" s="128" t="str">
        <f aca="false">IFERROR(sterncalib!BH96/GAMSsternCa!BH96,"")</f>
        <v/>
      </c>
      <c r="BJ96" s="128" t="str">
        <f aca="false">IFERROR(sterncalib!BI96/GAMSsternCa!BI96,"")</f>
        <v/>
      </c>
    </row>
    <row r="97" customFormat="false" ht="12.75" hidden="false" customHeight="false" outlineLevel="0" collapsed="false">
      <c r="A97" s="0" t="str">
        <f aca="false">sterncalib!A97</f>
        <v>Hotelling rent on carbon fuels (2005$/t CO2)</v>
      </c>
      <c r="B97" s="0" t="str">
        <f aca="false">GAMSbase!A97</f>
        <v>Hotelling Rent on Carbon Fuels (2005 USD / tCO2)</v>
      </c>
      <c r="C97" s="128" t="str">
        <f aca="false">IFERROR(sterncalib!B97/GAMSsternCa!B97,"")</f>
        <v/>
      </c>
      <c r="D97" s="128" t="str">
        <f aca="false">IFERROR(sterncalib!C97/GAMSsternCa!C97,"")</f>
        <v/>
      </c>
      <c r="E97" s="128" t="str">
        <f aca="false">IFERROR(sterncalib!D97/GAMSsternCa!D97,"")</f>
        <v/>
      </c>
      <c r="F97" s="128" t="str">
        <f aca="false">IFERROR(sterncalib!E97/GAMSsternCa!E97,"")</f>
        <v/>
      </c>
      <c r="G97" s="128" t="str">
        <f aca="false">IFERROR(sterncalib!F97/GAMSsternCa!F97,"")</f>
        <v/>
      </c>
      <c r="H97" s="128" t="str">
        <f aca="false">IFERROR(sterncalib!G97/GAMSsternCa!G97,"")</f>
        <v/>
      </c>
      <c r="I97" s="128" t="str">
        <f aca="false">IFERROR(sterncalib!H97/GAMSsternCa!H97,"")</f>
        <v/>
      </c>
      <c r="J97" s="128" t="str">
        <f aca="false">IFERROR(sterncalib!I97/GAMSsternCa!I97,"")</f>
        <v/>
      </c>
      <c r="K97" s="128" t="str">
        <f aca="false">IFERROR(sterncalib!J97/GAMSsternCa!J97,"")</f>
        <v/>
      </c>
      <c r="L97" s="128" t="str">
        <f aca="false">IFERROR(sterncalib!K97/GAMSsternCa!K97,"")</f>
        <v/>
      </c>
      <c r="M97" s="128" t="str">
        <f aca="false">IFERROR(sterncalib!L97/GAMSsternCa!L97,"")</f>
        <v/>
      </c>
      <c r="N97" s="128" t="str">
        <f aca="false">IFERROR(sterncalib!M97/GAMSsternCa!M97,"")</f>
        <v/>
      </c>
      <c r="O97" s="128" t="str">
        <f aca="false">IFERROR(sterncalib!N97/GAMSsternCa!N97,"")</f>
        <v/>
      </c>
      <c r="P97" s="128" t="str">
        <f aca="false">IFERROR(sterncalib!O97/GAMSsternCa!O97,"")</f>
        <v/>
      </c>
      <c r="Q97" s="128" t="str">
        <f aca="false">IFERROR(sterncalib!P97/GAMSsternCa!P97,"")</f>
        <v/>
      </c>
      <c r="R97" s="128" t="str">
        <f aca="false">IFERROR(sterncalib!Q97/GAMSsternCa!Q97,"")</f>
        <v/>
      </c>
      <c r="S97" s="128" t="str">
        <f aca="false">IFERROR(sterncalib!R97/GAMSsternCa!R97,"")</f>
        <v/>
      </c>
      <c r="T97" s="128" t="str">
        <f aca="false">IFERROR(sterncalib!S97/GAMSsternCa!S97,"")</f>
        <v/>
      </c>
      <c r="U97" s="128" t="str">
        <f aca="false">IFERROR(sterncalib!T97/GAMSsternCa!T97,"")</f>
        <v/>
      </c>
      <c r="V97" s="128" t="str">
        <f aca="false">IFERROR(sterncalib!U97/GAMSsternCa!U97,"")</f>
        <v/>
      </c>
      <c r="W97" s="128" t="str">
        <f aca="false">IFERROR(sterncalib!V97/GAMSsternCa!V97,"")</f>
        <v/>
      </c>
      <c r="X97" s="128" t="str">
        <f aca="false">IFERROR(sterncalib!W97/GAMSsternCa!W97,"")</f>
        <v/>
      </c>
      <c r="Y97" s="128" t="str">
        <f aca="false">IFERROR(sterncalib!X97/GAMSsternCa!X97,"")</f>
        <v/>
      </c>
      <c r="Z97" s="128" t="str">
        <f aca="false">IFERROR(sterncalib!Y97/GAMSsternCa!Y97,"")</f>
        <v/>
      </c>
      <c r="AA97" s="128" t="str">
        <f aca="false">IFERROR(sterncalib!Z97/GAMSsternCa!Z97,"")</f>
        <v/>
      </c>
      <c r="AB97" s="128" t="str">
        <f aca="false">IFERROR(sterncalib!AA97/GAMSsternCa!AA97,"")</f>
        <v/>
      </c>
      <c r="AC97" s="128" t="str">
        <f aca="false">IFERROR(sterncalib!AB97/GAMSsternCa!AB97,"")</f>
        <v/>
      </c>
      <c r="AD97" s="128" t="str">
        <f aca="false">IFERROR(sterncalib!AC97/GAMSsternCa!AC97,"")</f>
        <v/>
      </c>
      <c r="AE97" s="128" t="str">
        <f aca="false">IFERROR(sterncalib!AD97/GAMSsternCa!AD97,"")</f>
        <v/>
      </c>
      <c r="AF97" s="128" t="str">
        <f aca="false">IFERROR(sterncalib!AE97/GAMSsternCa!AE97,"")</f>
        <v/>
      </c>
      <c r="AG97" s="128" t="str">
        <f aca="false">IFERROR(sterncalib!AF97/GAMSsternCa!AF97,"")</f>
        <v/>
      </c>
      <c r="AH97" s="128" t="str">
        <f aca="false">IFERROR(sterncalib!AG97/GAMSsternCa!AG97,"")</f>
        <v/>
      </c>
      <c r="AI97" s="128" t="str">
        <f aca="false">IFERROR(sterncalib!AH97/GAMSsternCa!AH97,"")</f>
        <v/>
      </c>
      <c r="AJ97" s="128" t="str">
        <f aca="false">IFERROR(sterncalib!AI97/GAMSsternCa!AI97,"")</f>
        <v/>
      </c>
      <c r="AK97" s="128" t="str">
        <f aca="false">IFERROR(sterncalib!AJ97/GAMSsternCa!AJ97,"")</f>
        <v/>
      </c>
      <c r="AL97" s="128" t="str">
        <f aca="false">IFERROR(sterncalib!AK97/GAMSsternCa!AK97,"")</f>
        <v/>
      </c>
      <c r="AM97" s="128" t="str">
        <f aca="false">IFERROR(sterncalib!AL97/GAMSsternCa!AL97,"")</f>
        <v/>
      </c>
      <c r="AN97" s="128" t="str">
        <f aca="false">IFERROR(sterncalib!AM97/GAMSsternCa!AM97,"")</f>
        <v/>
      </c>
      <c r="AO97" s="128" t="str">
        <f aca="false">IFERROR(sterncalib!AN97/GAMSsternCa!AN97,"")</f>
        <v/>
      </c>
      <c r="AP97" s="128" t="str">
        <f aca="false">IFERROR(sterncalib!AO97/GAMSsternCa!AO97,"")</f>
        <v/>
      </c>
      <c r="AQ97" s="128" t="str">
        <f aca="false">IFERROR(sterncalib!AP97/GAMSsternCa!AP97,"")</f>
        <v/>
      </c>
      <c r="AR97" s="128" t="str">
        <f aca="false">IFERROR(sterncalib!AQ97/GAMSsternCa!AQ97,"")</f>
        <v/>
      </c>
      <c r="AS97" s="128" t="str">
        <f aca="false">IFERROR(sterncalib!AR97/GAMSsternCa!AR97,"")</f>
        <v/>
      </c>
      <c r="AT97" s="128" t="str">
        <f aca="false">IFERROR(sterncalib!AS97/GAMSsternCa!AS97,"")</f>
        <v/>
      </c>
      <c r="AU97" s="128" t="str">
        <f aca="false">IFERROR(sterncalib!AT97/GAMSsternCa!AT97,"")</f>
        <v/>
      </c>
      <c r="AV97" s="128" t="str">
        <f aca="false">IFERROR(sterncalib!AU97/GAMSsternCa!AU97,"")</f>
        <v/>
      </c>
      <c r="AW97" s="128" t="str">
        <f aca="false">IFERROR(sterncalib!AV97/GAMSsternCa!AV97,"")</f>
        <v/>
      </c>
      <c r="AX97" s="128" t="str">
        <f aca="false">IFERROR(sterncalib!AW97/GAMSsternCa!AW97,"")</f>
        <v/>
      </c>
      <c r="AY97" s="128" t="str">
        <f aca="false">IFERROR(sterncalib!AX97/GAMSsternCa!AX97,"")</f>
        <v/>
      </c>
      <c r="AZ97" s="128" t="str">
        <f aca="false">IFERROR(sterncalib!AY97/GAMSsternCa!AY97,"")</f>
        <v/>
      </c>
      <c r="BA97" s="128" t="str">
        <f aca="false">IFERROR(sterncalib!AZ97/GAMSsternCa!AZ97,"")</f>
        <v/>
      </c>
      <c r="BB97" s="128" t="str">
        <f aca="false">IFERROR(sterncalib!BA97/GAMSsternCa!BA97,"")</f>
        <v/>
      </c>
      <c r="BC97" s="128" t="str">
        <f aca="false">IFERROR(sterncalib!BB97/GAMSsternCa!BB97,"")</f>
        <v/>
      </c>
      <c r="BD97" s="128" t="str">
        <f aca="false">IFERROR(sterncalib!BC97/GAMSsternCa!BC97,"")</f>
        <v/>
      </c>
      <c r="BE97" s="128" t="str">
        <f aca="false">IFERROR(sterncalib!BD97/GAMSsternCa!BD97,"")</f>
        <v/>
      </c>
      <c r="BF97" s="128" t="str">
        <f aca="false">IFERROR(sterncalib!BE97/GAMSsternCa!BE97,"")</f>
        <v/>
      </c>
      <c r="BG97" s="128" t="str">
        <f aca="false">IFERROR(sterncalib!BF97/GAMSsternCa!BF97,"")</f>
        <v/>
      </c>
      <c r="BH97" s="128" t="str">
        <f aca="false">IFERROR(sterncalib!BG97/GAMSsternCa!BG97,"")</f>
        <v/>
      </c>
      <c r="BI97" s="128" t="str">
        <f aca="false">IFERROR(sterncalib!BH97/GAMSsternCa!BH97,"")</f>
        <v/>
      </c>
      <c r="BJ97" s="128" t="str">
        <f aca="false">IFERROR(sterncalib!BI97/GAMSsternCa!BI97,"")</f>
        <v/>
      </c>
    </row>
    <row r="98" customFormat="false" ht="12.75" hidden="false" customHeight="false" outlineLevel="0" collapsed="false">
      <c r="A98" s="0" t="str">
        <f aca="false">sterncalib!A98</f>
        <v>CLIMATE MODULE</v>
      </c>
      <c r="B98" s="0" t="str">
        <f aca="false">GAMSbase!A98</f>
        <v>* CLIMATE MODULE</v>
      </c>
      <c r="C98" s="128" t="str">
        <f aca="false">IFERROR(sterncalib!B98/GAMSsternCa!B98,"")</f>
        <v/>
      </c>
      <c r="D98" s="128" t="str">
        <f aca="false">IFERROR(sterncalib!C98/GAMSsternCa!C98,"")</f>
        <v/>
      </c>
      <c r="E98" s="128" t="str">
        <f aca="false">IFERROR(sterncalib!D98/GAMSsternCa!D98,"")</f>
        <v/>
      </c>
      <c r="F98" s="128" t="str">
        <f aca="false">IFERROR(sterncalib!E98/GAMSsternCa!E98,"")</f>
        <v/>
      </c>
      <c r="G98" s="128" t="str">
        <f aca="false">IFERROR(sterncalib!F98/GAMSsternCa!F98,"")</f>
        <v/>
      </c>
      <c r="H98" s="128" t="str">
        <f aca="false">IFERROR(sterncalib!G98/GAMSsternCa!G98,"")</f>
        <v/>
      </c>
      <c r="I98" s="128" t="str">
        <f aca="false">IFERROR(sterncalib!H98/GAMSsternCa!H98,"")</f>
        <v/>
      </c>
      <c r="J98" s="128" t="str">
        <f aca="false">IFERROR(sterncalib!I98/GAMSsternCa!I98,"")</f>
        <v/>
      </c>
      <c r="K98" s="128" t="str">
        <f aca="false">IFERROR(sterncalib!J98/GAMSsternCa!J98,"")</f>
        <v/>
      </c>
      <c r="L98" s="128" t="str">
        <f aca="false">IFERROR(sterncalib!K98/GAMSsternCa!K98,"")</f>
        <v/>
      </c>
      <c r="M98" s="128" t="str">
        <f aca="false">IFERROR(sterncalib!L98/GAMSsternCa!L98,"")</f>
        <v/>
      </c>
      <c r="N98" s="128" t="str">
        <f aca="false">IFERROR(sterncalib!M98/GAMSsternCa!M98,"")</f>
        <v/>
      </c>
      <c r="O98" s="128" t="str">
        <f aca="false">IFERROR(sterncalib!N98/GAMSsternCa!N98,"")</f>
        <v/>
      </c>
      <c r="P98" s="128" t="str">
        <f aca="false">IFERROR(sterncalib!O98/GAMSsternCa!O98,"")</f>
        <v/>
      </c>
      <c r="Q98" s="128" t="str">
        <f aca="false">IFERROR(sterncalib!P98/GAMSsternCa!P98,"")</f>
        <v/>
      </c>
      <c r="R98" s="128" t="str">
        <f aca="false">IFERROR(sterncalib!Q98/GAMSsternCa!Q98,"")</f>
        <v/>
      </c>
      <c r="S98" s="128" t="str">
        <f aca="false">IFERROR(sterncalib!R98/GAMSsternCa!R98,"")</f>
        <v/>
      </c>
      <c r="T98" s="128" t="str">
        <f aca="false">IFERROR(sterncalib!S98/GAMSsternCa!S98,"")</f>
        <v/>
      </c>
      <c r="U98" s="128" t="str">
        <f aca="false">IFERROR(sterncalib!T98/GAMSsternCa!T98,"")</f>
        <v/>
      </c>
      <c r="V98" s="128" t="str">
        <f aca="false">IFERROR(sterncalib!U98/GAMSsternCa!U98,"")</f>
        <v/>
      </c>
      <c r="W98" s="128" t="str">
        <f aca="false">IFERROR(sterncalib!V98/GAMSsternCa!V98,"")</f>
        <v/>
      </c>
      <c r="X98" s="128" t="str">
        <f aca="false">IFERROR(sterncalib!W98/GAMSsternCa!W98,"")</f>
        <v/>
      </c>
      <c r="Y98" s="128" t="str">
        <f aca="false">IFERROR(sterncalib!X98/GAMSsternCa!X98,"")</f>
        <v/>
      </c>
      <c r="Z98" s="128" t="str">
        <f aca="false">IFERROR(sterncalib!Y98/GAMSsternCa!Y98,"")</f>
        <v/>
      </c>
      <c r="AA98" s="128" t="str">
        <f aca="false">IFERROR(sterncalib!Z98/GAMSsternCa!Z98,"")</f>
        <v/>
      </c>
      <c r="AB98" s="128" t="str">
        <f aca="false">IFERROR(sterncalib!AA98/GAMSsternCa!AA98,"")</f>
        <v/>
      </c>
      <c r="AC98" s="128" t="str">
        <f aca="false">IFERROR(sterncalib!AB98/GAMSsternCa!AB98,"")</f>
        <v/>
      </c>
      <c r="AD98" s="128" t="str">
        <f aca="false">IFERROR(sterncalib!AC98/GAMSsternCa!AC98,"")</f>
        <v/>
      </c>
      <c r="AE98" s="128" t="str">
        <f aca="false">IFERROR(sterncalib!AD98/GAMSsternCa!AD98,"")</f>
        <v/>
      </c>
      <c r="AF98" s="128" t="str">
        <f aca="false">IFERROR(sterncalib!AE98/GAMSsternCa!AE98,"")</f>
        <v/>
      </c>
      <c r="AG98" s="128" t="str">
        <f aca="false">IFERROR(sterncalib!AF98/GAMSsternCa!AF98,"")</f>
        <v/>
      </c>
      <c r="AH98" s="128" t="str">
        <f aca="false">IFERROR(sterncalib!AG98/GAMSsternCa!AG98,"")</f>
        <v/>
      </c>
      <c r="AI98" s="128" t="str">
        <f aca="false">IFERROR(sterncalib!AH98/GAMSsternCa!AH98,"")</f>
        <v/>
      </c>
      <c r="AJ98" s="128" t="str">
        <f aca="false">IFERROR(sterncalib!AI98/GAMSsternCa!AI98,"")</f>
        <v/>
      </c>
      <c r="AK98" s="128" t="str">
        <f aca="false">IFERROR(sterncalib!AJ98/GAMSsternCa!AJ98,"")</f>
        <v/>
      </c>
      <c r="AL98" s="128" t="str">
        <f aca="false">IFERROR(sterncalib!AK98/GAMSsternCa!AK98,"")</f>
        <v/>
      </c>
      <c r="AM98" s="128" t="str">
        <f aca="false">IFERROR(sterncalib!AL98/GAMSsternCa!AL98,"")</f>
        <v/>
      </c>
      <c r="AN98" s="128" t="str">
        <f aca="false">IFERROR(sterncalib!AM98/GAMSsternCa!AM98,"")</f>
        <v/>
      </c>
      <c r="AO98" s="128" t="str">
        <f aca="false">IFERROR(sterncalib!AN98/GAMSsternCa!AN98,"")</f>
        <v/>
      </c>
      <c r="AP98" s="128" t="str">
        <f aca="false">IFERROR(sterncalib!AO98/GAMSsternCa!AO98,"")</f>
        <v/>
      </c>
      <c r="AQ98" s="128" t="str">
        <f aca="false">IFERROR(sterncalib!AP98/GAMSsternCa!AP98,"")</f>
        <v/>
      </c>
      <c r="AR98" s="128" t="str">
        <f aca="false">IFERROR(sterncalib!AQ98/GAMSsternCa!AQ98,"")</f>
        <v/>
      </c>
      <c r="AS98" s="128" t="str">
        <f aca="false">IFERROR(sterncalib!AR98/GAMSsternCa!AR98,"")</f>
        <v/>
      </c>
      <c r="AT98" s="128" t="str">
        <f aca="false">IFERROR(sterncalib!AS98/GAMSsternCa!AS98,"")</f>
        <v/>
      </c>
      <c r="AU98" s="128" t="str">
        <f aca="false">IFERROR(sterncalib!AT98/GAMSsternCa!AT98,"")</f>
        <v/>
      </c>
      <c r="AV98" s="128" t="str">
        <f aca="false">IFERROR(sterncalib!AU98/GAMSsternCa!AU98,"")</f>
        <v/>
      </c>
      <c r="AW98" s="128" t="str">
        <f aca="false">IFERROR(sterncalib!AV98/GAMSsternCa!AV98,"")</f>
        <v/>
      </c>
      <c r="AX98" s="128" t="str">
        <f aca="false">IFERROR(sterncalib!AW98/GAMSsternCa!AW98,"")</f>
        <v/>
      </c>
      <c r="AY98" s="128" t="str">
        <f aca="false">IFERROR(sterncalib!AX98/GAMSsternCa!AX98,"")</f>
        <v/>
      </c>
      <c r="AZ98" s="128" t="str">
        <f aca="false">IFERROR(sterncalib!AY98/GAMSsternCa!AY98,"")</f>
        <v/>
      </c>
      <c r="BA98" s="128" t="str">
        <f aca="false">IFERROR(sterncalib!AZ98/GAMSsternCa!AZ98,"")</f>
        <v/>
      </c>
      <c r="BB98" s="128" t="str">
        <f aca="false">IFERROR(sterncalib!BA98/GAMSsternCa!BA98,"")</f>
        <v/>
      </c>
      <c r="BC98" s="128" t="str">
        <f aca="false">IFERROR(sterncalib!BB98/GAMSsternCa!BB98,"")</f>
        <v/>
      </c>
      <c r="BD98" s="128" t="str">
        <f aca="false">IFERROR(sterncalib!BC98/GAMSsternCa!BC98,"")</f>
        <v/>
      </c>
      <c r="BE98" s="128" t="str">
        <f aca="false">IFERROR(sterncalib!BD98/GAMSsternCa!BD98,"")</f>
        <v/>
      </c>
      <c r="BF98" s="128" t="str">
        <f aca="false">IFERROR(sterncalib!BE98/GAMSsternCa!BE98,"")</f>
        <v/>
      </c>
      <c r="BG98" s="128" t="str">
        <f aca="false">IFERROR(sterncalib!BF98/GAMSsternCa!BF98,"")</f>
        <v/>
      </c>
      <c r="BH98" s="128" t="str">
        <f aca="false">IFERROR(sterncalib!BG98/GAMSsternCa!BG98,"")</f>
        <v/>
      </c>
      <c r="BI98" s="128" t="str">
        <f aca="false">IFERROR(sterncalib!BH98/GAMSsternCa!BH98,"")</f>
        <v/>
      </c>
      <c r="BJ98" s="128" t="str">
        <f aca="false">IFERROR(sterncalib!BI98/GAMSsternCa!BI98,"")</f>
        <v/>
      </c>
    </row>
    <row r="99" customFormat="false" ht="12.75" hidden="false" customHeight="false" outlineLevel="0" collapsed="false">
      <c r="A99" s="0" t="str">
        <f aca="false">sterncalib!A99</f>
        <v>Atmospheric temperature (degrees Celsius above preindustrial)</v>
      </c>
      <c r="B99" s="0" t="str">
        <f aca="false">GAMSbase!A99</f>
        <v>Atmospheric Temperature (deg C above preindustrial)</v>
      </c>
      <c r="C99" s="128" t="n">
        <f aca="false">IFERROR(sterncalib!B99/GAMSsternCa!B99,"")</f>
        <v>1</v>
      </c>
      <c r="D99" s="128" t="n">
        <f aca="false">IFERROR(sterncalib!C99/GAMSsternCa!C99,"")</f>
        <v>1.00000000001411</v>
      </c>
      <c r="E99" s="128" t="n">
        <f aca="false">IFERROR(sterncalib!D99/GAMSsternCa!D99,"")</f>
        <v>1.0000000000178</v>
      </c>
      <c r="F99" s="128" t="n">
        <f aca="false">IFERROR(sterncalib!E99/GAMSsternCa!E99,"")</f>
        <v>0.99999999998588</v>
      </c>
      <c r="G99" s="128" t="n">
        <f aca="false">IFERROR(sterncalib!F99/GAMSsternCa!F99,"")</f>
        <v>0.999999999968786</v>
      </c>
      <c r="H99" s="128" t="n">
        <f aca="false">IFERROR(sterncalib!G99/GAMSsternCa!G99,"")</f>
        <v>0.99999999999939</v>
      </c>
      <c r="I99" s="128" t="n">
        <f aca="false">IFERROR(sterncalib!H99/GAMSsternCa!H99,"")</f>
        <v>0.999999999998389</v>
      </c>
      <c r="J99" s="128" t="n">
        <f aca="false">IFERROR(sterncalib!I99/GAMSsternCa!I99,"")</f>
        <v>1.00000000002474</v>
      </c>
      <c r="K99" s="128" t="n">
        <f aca="false">IFERROR(sterncalib!J99/GAMSsternCa!J99,"")</f>
        <v>0.999999999982854</v>
      </c>
      <c r="L99" s="128" t="n">
        <f aca="false">IFERROR(sterncalib!K99/GAMSsternCa!K99,"")</f>
        <v>0.999999999996818</v>
      </c>
      <c r="M99" s="128" t="n">
        <f aca="false">IFERROR(sterncalib!L99/GAMSsternCa!L99,"")</f>
        <v>1.00000000002213</v>
      </c>
      <c r="N99" s="128" t="n">
        <f aca="false">IFERROR(sterncalib!M99/GAMSsternCa!M99,"")</f>
        <v>1.00000000001691</v>
      </c>
      <c r="O99" s="128" t="n">
        <f aca="false">IFERROR(sterncalib!N99/GAMSsternCa!N99,"")</f>
        <v>1.00000000001312</v>
      </c>
      <c r="P99" s="128" t="n">
        <f aca="false">IFERROR(sterncalib!O99/GAMSsternCa!O99,"")</f>
        <v>1.00000000003071</v>
      </c>
      <c r="Q99" s="128" t="n">
        <f aca="false">IFERROR(sterncalib!P99/GAMSsternCa!P99,"")</f>
        <v>1.00000000003272</v>
      </c>
      <c r="R99" s="128" t="n">
        <f aca="false">IFERROR(sterncalib!Q99/GAMSsternCa!Q99,"")</f>
        <v>1.00000000000234</v>
      </c>
      <c r="S99" s="128" t="n">
        <f aca="false">IFERROR(sterncalib!R99/GAMSsternCa!R99,"")</f>
        <v>1.00000000001455</v>
      </c>
      <c r="T99" s="128" t="n">
        <f aca="false">IFERROR(sterncalib!S99/GAMSsternCa!S99,"")</f>
        <v>1.0000000000133</v>
      </c>
      <c r="U99" s="128" t="n">
        <f aca="false">IFERROR(sterncalib!T99/GAMSsternCa!T99,"")</f>
        <v>1.00000000000579</v>
      </c>
      <c r="V99" s="128" t="n">
        <f aca="false">IFERROR(sterncalib!U99/GAMSsternCa!U99,"")</f>
        <v>1.00000000000448</v>
      </c>
      <c r="W99" s="128" t="n">
        <f aca="false">IFERROR(sterncalib!V99/GAMSsternCa!V99,"")</f>
        <v>0.999999999999018</v>
      </c>
      <c r="X99" s="128" t="n">
        <f aca="false">IFERROR(sterncalib!W99/GAMSsternCa!W99,"")</f>
        <v>1.00000000002498</v>
      </c>
      <c r="Y99" s="128" t="n">
        <f aca="false">IFERROR(sterncalib!X99/GAMSsternCa!X99,"")</f>
        <v>0.999999999999499</v>
      </c>
      <c r="Z99" s="128" t="n">
        <f aca="false">IFERROR(sterncalib!Y99/GAMSsternCa!Y99,"")</f>
        <v>1.00000000000469</v>
      </c>
      <c r="AA99" s="128" t="n">
        <f aca="false">IFERROR(sterncalib!Z99/GAMSsternCa!Z99,"")</f>
        <v>1.00000000000234</v>
      </c>
      <c r="AB99" s="128" t="n">
        <f aca="false">IFERROR(sterncalib!AA99/GAMSsternCa!AA99,"")</f>
        <v>0.999999999994989</v>
      </c>
      <c r="AC99" s="128" t="n">
        <f aca="false">IFERROR(sterncalib!AB99/GAMSsternCa!AB99,"")</f>
        <v>1.00000000002755</v>
      </c>
      <c r="AD99" s="128" t="n">
        <f aca="false">IFERROR(sterncalib!AC99/GAMSsternCa!AC99,"")</f>
        <v>1.00000000002154</v>
      </c>
      <c r="AE99" s="128" t="n">
        <f aca="false">IFERROR(sterncalib!AD99/GAMSsternCa!AD99,"")</f>
        <v>1.00000000000818</v>
      </c>
      <c r="AF99" s="128" t="n">
        <f aca="false">IFERROR(sterncalib!AE99/GAMSsternCa!AE99,"")</f>
        <v>1.00000000001543</v>
      </c>
      <c r="AG99" s="128" t="n">
        <f aca="false">IFERROR(sterncalib!AF99/GAMSsternCa!AF99,"")</f>
        <v>1.00000000002307</v>
      </c>
      <c r="AH99" s="128" t="n">
        <f aca="false">IFERROR(sterncalib!AG99/GAMSsternCa!AG99,"")</f>
        <v>0.999999999999891</v>
      </c>
      <c r="AI99" s="128" t="n">
        <f aca="false">IFERROR(sterncalib!AH99/GAMSsternCa!AH99,"")</f>
        <v>1.00000000000221</v>
      </c>
      <c r="AJ99" s="128" t="n">
        <f aca="false">IFERROR(sterncalib!AI99/GAMSsternCa!AI99,"")</f>
        <v>0.999999999996236</v>
      </c>
      <c r="AK99" s="128" t="n">
        <f aca="false">IFERROR(sterncalib!AJ99/GAMSsternCa!AJ99,"")</f>
        <v>0.999999999994354</v>
      </c>
      <c r="AL99" s="128" t="n">
        <f aca="false">IFERROR(sterncalib!AK99/GAMSsternCa!AK99,"")</f>
        <v>1.00000000000481</v>
      </c>
      <c r="AM99" s="128" t="n">
        <f aca="false">IFERROR(sterncalib!AL99/GAMSsternCa!AL99,"")</f>
        <v>1.000000000022</v>
      </c>
      <c r="AN99" s="128" t="n">
        <f aca="false">IFERROR(sterncalib!AM99/GAMSsternCa!AM99,"")</f>
        <v>0.999999999992858</v>
      </c>
      <c r="AO99" s="128" t="n">
        <f aca="false">IFERROR(sterncalib!AN99/GAMSsternCa!AN99,"")</f>
        <v>0.999999999995712</v>
      </c>
      <c r="AP99" s="128" t="n">
        <f aca="false">IFERROR(sterncalib!AO99/GAMSsternCa!AO99,"")</f>
        <v>1.00000000003328</v>
      </c>
      <c r="AQ99" s="128" t="n">
        <f aca="false">IFERROR(sterncalib!AP99/GAMSsternCa!AP99,"")</f>
        <v>1.00000000003259</v>
      </c>
      <c r="AR99" s="128" t="n">
        <f aca="false">IFERROR(sterncalib!AQ99/GAMSsternCa!AQ99,"")</f>
        <v>0.999999999998015</v>
      </c>
      <c r="AS99" s="128" t="n">
        <f aca="false">IFERROR(sterncalib!AR99/GAMSsternCa!AR99,"")</f>
        <v>1.00000000001524</v>
      </c>
      <c r="AT99" s="128" t="n">
        <f aca="false">IFERROR(sterncalib!AS99/GAMSsternCa!AS99,"")</f>
        <v>1.00000000001117</v>
      </c>
      <c r="AU99" s="128" t="n">
        <f aca="false">IFERROR(sterncalib!AT99/GAMSsternCa!AT99,"")</f>
        <v>0.999999999980914</v>
      </c>
      <c r="AV99" s="128" t="n">
        <f aca="false">IFERROR(sterncalib!AU99/GAMSsternCa!AU99,"")</f>
        <v>0.999999999982989</v>
      </c>
      <c r="AW99" s="128" t="n">
        <f aca="false">IFERROR(sterncalib!AV99/GAMSsternCa!AV99,"")</f>
        <v>0.999999999981192</v>
      </c>
      <c r="AX99" s="128" t="n">
        <f aca="false">IFERROR(sterncalib!AW99/GAMSsternCa!AW99,"")</f>
        <v>0.999999999944841</v>
      </c>
      <c r="AY99" s="128" t="n">
        <f aca="false">IFERROR(sterncalib!AX99/GAMSsternCa!AX99,"")</f>
        <v>0.999999999917413</v>
      </c>
      <c r="AZ99" s="128" t="n">
        <f aca="false">IFERROR(sterncalib!AY99/GAMSsternCa!AY99,"")</f>
        <v>0.999999999959456</v>
      </c>
      <c r="BA99" s="128" t="n">
        <f aca="false">IFERROR(sterncalib!AZ99/GAMSsternCa!AZ99,"")</f>
        <v>0.999999999897304</v>
      </c>
      <c r="BB99" s="128" t="n">
        <f aca="false">IFERROR(sterncalib!BA99/GAMSsternCa!BA99,"")</f>
        <v>0.999999999878056</v>
      </c>
      <c r="BC99" s="128" t="n">
        <f aca="false">IFERROR(sterncalib!BB99/GAMSsternCa!BB99,"")</f>
        <v>0.999999999676639</v>
      </c>
      <c r="BD99" s="128" t="n">
        <f aca="false">IFERROR(sterncalib!BC99/GAMSsternCa!BC99,"")</f>
        <v>0.999999999831682</v>
      </c>
      <c r="BE99" s="128" t="n">
        <f aca="false">IFERROR(sterncalib!BD99/GAMSsternCa!BD99,"")</f>
        <v>0.999999999779624</v>
      </c>
      <c r="BF99" s="128" t="n">
        <f aca="false">IFERROR(sterncalib!BE99/GAMSsternCa!BE99,"")</f>
        <v>0.999999999867664</v>
      </c>
      <c r="BG99" s="128" t="n">
        <f aca="false">IFERROR(sterncalib!BF99/GAMSsternCa!BF99,"")</f>
        <v>0.999999999816107</v>
      </c>
      <c r="BH99" s="128" t="n">
        <f aca="false">IFERROR(sterncalib!BG99/GAMSsternCa!BG99,"")</f>
        <v>0.999999999819719</v>
      </c>
      <c r="BI99" s="128" t="n">
        <f aca="false">IFERROR(sterncalib!BH99/GAMSsternCa!BH99,"")</f>
        <v>0.999999999918603</v>
      </c>
      <c r="BJ99" s="128" t="n">
        <f aca="false">IFERROR(sterncalib!BI99/GAMSsternCa!BI99,"")</f>
        <v>0.999999999930293</v>
      </c>
    </row>
    <row r="100" customFormat="false" ht="12.75" hidden="false" customHeight="false" outlineLevel="0" collapsed="false">
      <c r="A100" s="0" t="str">
        <f aca="false">sterncalib!A100</f>
        <v>Total increase in radiative forcing since preindustrial (Watts per square meter)</v>
      </c>
      <c r="B100" s="0" t="str">
        <f aca="false">GAMSbase!A100</f>
        <v>Total Increase in Forcing (Watts per Meter2, preindustrial)</v>
      </c>
      <c r="C100" s="128" t="n">
        <f aca="false">IFERROR(sterncalib!B100/GAMSsternCa!B100,"")</f>
        <v>1.00000000000457</v>
      </c>
      <c r="D100" s="128" t="n">
        <f aca="false">IFERROR(sterncalib!C100/GAMSsternCa!C100,"")</f>
        <v>1.00000000000804</v>
      </c>
      <c r="E100" s="128" t="n">
        <f aca="false">IFERROR(sterncalib!D100/GAMSsternCa!D100,"")</f>
        <v>1.00000000000189</v>
      </c>
      <c r="F100" s="128" t="n">
        <f aca="false">IFERROR(sterncalib!E100/GAMSsternCa!E100,"")</f>
        <v>0.999999999997687</v>
      </c>
      <c r="G100" s="128" t="n">
        <f aca="false">IFERROR(sterncalib!F100/GAMSsternCa!F100,"")</f>
        <v>1.00000000001689</v>
      </c>
      <c r="H100" s="128" t="n">
        <f aca="false">IFERROR(sterncalib!G100/GAMSsternCa!G100,"")</f>
        <v>1.00000000000214</v>
      </c>
      <c r="I100" s="128" t="n">
        <f aca="false">IFERROR(sterncalib!H100/GAMSsternCa!H100,"")</f>
        <v>1.00000000000092</v>
      </c>
      <c r="J100" s="128" t="n">
        <f aca="false">IFERROR(sterncalib!I100/GAMSsternCa!I100,"")</f>
        <v>1.00000000000847</v>
      </c>
      <c r="K100" s="128" t="n">
        <f aca="false">IFERROR(sterncalib!J100/GAMSsternCa!J100,"")</f>
        <v>1.00000000002087</v>
      </c>
      <c r="L100" s="128" t="n">
        <f aca="false">IFERROR(sterncalib!K100/GAMSsternCa!K100,"")</f>
        <v>1.00000000003089</v>
      </c>
      <c r="M100" s="128" t="n">
        <f aca="false">IFERROR(sterncalib!L100/GAMSsternCa!L100,"")</f>
        <v>1.00000000002898</v>
      </c>
      <c r="N100" s="128" t="n">
        <f aca="false">IFERROR(sterncalib!M100/GAMSsternCa!M100,"")</f>
        <v>1.00000000002777</v>
      </c>
      <c r="O100" s="128" t="n">
        <f aca="false">IFERROR(sterncalib!N100/GAMSsternCa!N100,"")</f>
        <v>1.00000000002464</v>
      </c>
      <c r="P100" s="128" t="n">
        <f aca="false">IFERROR(sterncalib!O100/GAMSsternCa!O100,"")</f>
        <v>1.00000000000475</v>
      </c>
      <c r="Q100" s="128" t="n">
        <f aca="false">IFERROR(sterncalib!P100/GAMSsternCa!P100,"")</f>
        <v>1.00000000001782</v>
      </c>
      <c r="R100" s="128" t="n">
        <f aca="false">IFERROR(sterncalib!Q100/GAMSsternCa!Q100,"")</f>
        <v>1.00000000001145</v>
      </c>
      <c r="S100" s="128" t="n">
        <f aca="false">IFERROR(sterncalib!R100/GAMSsternCa!R100,"")</f>
        <v>1.00000000001735</v>
      </c>
      <c r="T100" s="128" t="n">
        <f aca="false">IFERROR(sterncalib!S100/GAMSsternCa!S100,"")</f>
        <v>1.00000000002167</v>
      </c>
      <c r="U100" s="128" t="n">
        <f aca="false">IFERROR(sterncalib!T100/GAMSsternCa!T100,"")</f>
        <v>1.00000000001205</v>
      </c>
      <c r="V100" s="128" t="n">
        <f aca="false">IFERROR(sterncalib!U100/GAMSsternCa!U100,"")</f>
        <v>1.00000000000619</v>
      </c>
      <c r="W100" s="128" t="n">
        <f aca="false">IFERROR(sterncalib!V100/GAMSsternCa!V100,"")</f>
        <v>1.00000000000791</v>
      </c>
      <c r="X100" s="128" t="n">
        <f aca="false">IFERROR(sterncalib!W100/GAMSsternCa!W100,"")</f>
        <v>1.00000000000663</v>
      </c>
      <c r="Y100" s="128" t="n">
        <f aca="false">IFERROR(sterncalib!X100/GAMSsternCa!X100,"")</f>
        <v>1.00000000000692</v>
      </c>
      <c r="Z100" s="128" t="n">
        <f aca="false">IFERROR(sterncalib!Y100/GAMSsternCa!Y100,"")</f>
        <v>1.00000000000676</v>
      </c>
      <c r="AA100" s="128" t="n">
        <f aca="false">IFERROR(sterncalib!Z100/GAMSsternCa!Z100,"")</f>
        <v>1.00000000000445</v>
      </c>
      <c r="AB100" s="128" t="n">
        <f aca="false">IFERROR(sterncalib!AA100/GAMSsternCa!AA100,"")</f>
        <v>1.00000000000152</v>
      </c>
      <c r="AC100" s="128" t="n">
        <f aca="false">IFERROR(sterncalib!AB100/GAMSsternCa!AB100,"")</f>
        <v>1.00000000000721</v>
      </c>
      <c r="AD100" s="128" t="n">
        <f aca="false">IFERROR(sterncalib!AC100/GAMSsternCa!AC100,"")</f>
        <v>1.0000000000213</v>
      </c>
      <c r="AE100" s="128" t="n">
        <f aca="false">IFERROR(sterncalib!AD100/GAMSsternCa!AD100,"")</f>
        <v>1.00000000001694</v>
      </c>
      <c r="AF100" s="128" t="n">
        <f aca="false">IFERROR(sterncalib!AE100/GAMSsternCa!AE100,"")</f>
        <v>1.00000000001127</v>
      </c>
      <c r="AG100" s="128" t="n">
        <f aca="false">IFERROR(sterncalib!AF100/GAMSsternCa!AF100,"")</f>
        <v>0.9999999999966</v>
      </c>
      <c r="AH100" s="128" t="n">
        <f aca="false">IFERROR(sterncalib!AG100/GAMSsternCa!AG100,"")</f>
        <v>1.00000000000644</v>
      </c>
      <c r="AI100" s="128" t="n">
        <f aca="false">IFERROR(sterncalib!AH100/GAMSsternCa!AH100,"")</f>
        <v>1.0000000000213</v>
      </c>
      <c r="AJ100" s="128" t="n">
        <f aca="false">IFERROR(sterncalib!AI100/GAMSsternCa!AI100,"")</f>
        <v>1.00000000000761</v>
      </c>
      <c r="AK100" s="128" t="n">
        <f aca="false">IFERROR(sterncalib!AJ100/GAMSsternCa!AJ100,"")</f>
        <v>1.00000000002352</v>
      </c>
      <c r="AL100" s="128" t="n">
        <f aca="false">IFERROR(sterncalib!AK100/GAMSsternCa!AK100,"")</f>
        <v>0.999999999986068</v>
      </c>
      <c r="AM100" s="128" t="n">
        <f aca="false">IFERROR(sterncalib!AL100/GAMSsternCa!AL100,"")</f>
        <v>1.0000000000002</v>
      </c>
      <c r="AN100" s="128" t="n">
        <f aca="false">IFERROR(sterncalib!AM100/GAMSsternCa!AM100,"")</f>
        <v>0.999999999991677</v>
      </c>
      <c r="AO100" s="128" t="n">
        <f aca="false">IFERROR(sterncalib!AN100/GAMSsternCa!AN100,"")</f>
        <v>1.00000000001031</v>
      </c>
      <c r="AP100" s="128" t="n">
        <f aca="false">IFERROR(sterncalib!AO100/GAMSsternCa!AO100,"")</f>
        <v>1.00000000003438</v>
      </c>
      <c r="AQ100" s="128" t="n">
        <f aca="false">IFERROR(sterncalib!AP100/GAMSsternCa!AP100,"")</f>
        <v>1.00000000000343</v>
      </c>
      <c r="AR100" s="128" t="n">
        <f aca="false">IFERROR(sterncalib!AQ100/GAMSsternCa!AQ100,"")</f>
        <v>0.999999999954752</v>
      </c>
      <c r="AS100" s="128" t="n">
        <f aca="false">IFERROR(sterncalib!AR100/GAMSsternCa!AR100,"")</f>
        <v>0.99999999999342</v>
      </c>
      <c r="AT100" s="128" t="n">
        <f aca="false">IFERROR(sterncalib!AS100/GAMSsternCa!AS100,"")</f>
        <v>0.999999999883472</v>
      </c>
      <c r="AU100" s="128" t="n">
        <f aca="false">IFERROR(sterncalib!AT100/GAMSsternCa!AT100,"")</f>
        <v>0.999999999896432</v>
      </c>
      <c r="AV100" s="128" t="n">
        <f aca="false">IFERROR(sterncalib!AU100/GAMSsternCa!AU100,"")</f>
        <v>0.999999999852648</v>
      </c>
      <c r="AW100" s="128" t="n">
        <f aca="false">IFERROR(sterncalib!AV100/GAMSsternCa!AV100,"")</f>
        <v>0.999999999594886</v>
      </c>
      <c r="AX100" s="128" t="n">
        <f aca="false">IFERROR(sterncalib!AW100/GAMSsternCa!AW100,"")</f>
        <v>0.999999997348629</v>
      </c>
      <c r="AY100" s="128" t="n">
        <f aca="false">IFERROR(sterncalib!AX100/GAMSsternCa!AX100,"")</f>
        <v>1.00000000093173</v>
      </c>
      <c r="AZ100" s="128" t="n">
        <f aca="false">IFERROR(sterncalib!AY100/GAMSsternCa!AY100,"")</f>
        <v>1.00000000033263</v>
      </c>
      <c r="BA100" s="128" t="n">
        <f aca="false">IFERROR(sterncalib!AZ100/GAMSsternCa!AZ100,"")</f>
        <v>1.00000000025243</v>
      </c>
      <c r="BB100" s="128" t="n">
        <f aca="false">IFERROR(sterncalib!BA100/GAMSsternCa!BA100,"")</f>
        <v>1.00000000031965</v>
      </c>
      <c r="BC100" s="128" t="n">
        <f aca="false">IFERROR(sterncalib!BB100/GAMSsternCa!BB100,"")</f>
        <v>1.00000000037462</v>
      </c>
      <c r="BD100" s="128" t="n">
        <f aca="false">IFERROR(sterncalib!BC100/GAMSsternCa!BC100,"")</f>
        <v>1.00000000043766</v>
      </c>
      <c r="BE100" s="128" t="n">
        <f aca="false">IFERROR(sterncalib!BD100/GAMSsternCa!BD100,"")</f>
        <v>1.00000000196819</v>
      </c>
      <c r="BF100" s="128" t="n">
        <f aca="false">IFERROR(sterncalib!BE100/GAMSsternCa!BE100,"")</f>
        <v>0.999999999722149</v>
      </c>
      <c r="BG100" s="128" t="n">
        <f aca="false">IFERROR(sterncalib!BF100/GAMSsternCa!BF100,"")</f>
        <v>0.999999999905693</v>
      </c>
      <c r="BH100" s="128" t="n">
        <f aca="false">IFERROR(sterncalib!BG100/GAMSsternCa!BG100,"")</f>
        <v>0.999999999926228</v>
      </c>
      <c r="BI100" s="128" t="n">
        <f aca="false">IFERROR(sterncalib!BH100/GAMSsternCa!BH100,"")</f>
        <v>0.999999999972303</v>
      </c>
      <c r="BJ100" s="128" t="n">
        <f aca="false">IFERROR(sterncalib!BI100/GAMSsternCa!BI100,"")</f>
        <v>1.0000000000181</v>
      </c>
    </row>
    <row r="101" customFormat="false" ht="12.75" hidden="false" customHeight="false" outlineLevel="0" collapsed="false">
      <c r="A101" s="0" t="str">
        <f aca="false">sterncalib!A101</f>
        <v>Lower ocean temperature (degrees Celsius above preindustrial)</v>
      </c>
      <c r="B101" s="0" t="str">
        <f aca="false">GAMSbase!A101</f>
        <v>Lower Ocean Temperature (deg C above preindustrial)</v>
      </c>
      <c r="C101" s="128" t="n">
        <f aca="false">IFERROR(sterncalib!B101/GAMSsternCa!B101,"")</f>
        <v>1</v>
      </c>
      <c r="D101" s="128" t="n">
        <f aca="false">IFERROR(sterncalib!C101/GAMSsternCa!C101,"")</f>
        <v>1</v>
      </c>
      <c r="E101" s="128" t="n">
        <f aca="false">IFERROR(sterncalib!D101/GAMSsternCa!D101,"")</f>
        <v>0.999999999659972</v>
      </c>
      <c r="F101" s="128" t="n">
        <f aca="false">IFERROR(sterncalib!E101/GAMSsternCa!E101,"")</f>
        <v>0.999999999425211</v>
      </c>
      <c r="G101" s="128" t="n">
        <f aca="false">IFERROR(sterncalib!F101/GAMSsternCa!F101,"")</f>
        <v>0.999999999970408</v>
      </c>
      <c r="H101" s="128" t="n">
        <f aca="false">IFERROR(sterncalib!G101/GAMSsternCa!G101,"")</f>
        <v>1.00000000024756</v>
      </c>
      <c r="I101" s="128" t="n">
        <f aca="false">IFERROR(sterncalib!H101/GAMSsternCa!H101,"")</f>
        <v>0.999999999763044</v>
      </c>
      <c r="J101" s="128" t="n">
        <f aca="false">IFERROR(sterncalib!I101/GAMSsternCa!I101,"")</f>
        <v>1.00000000018859</v>
      </c>
      <c r="K101" s="128" t="n">
        <f aca="false">IFERROR(sterncalib!J101/GAMSsternCa!J101,"")</f>
        <v>0.999999999953138</v>
      </c>
      <c r="L101" s="128" t="n">
        <f aca="false">IFERROR(sterncalib!K101/GAMSsternCa!K101,"")</f>
        <v>1.00000000002866</v>
      </c>
      <c r="M101" s="128" t="n">
        <f aca="false">IFERROR(sterncalib!L101/GAMSsternCa!L101,"")</f>
        <v>0.999999999947126</v>
      </c>
      <c r="N101" s="128" t="n">
        <f aca="false">IFERROR(sterncalib!M101/GAMSsternCa!M101,"")</f>
        <v>0.999999999897277</v>
      </c>
      <c r="O101" s="128" t="n">
        <f aca="false">IFERROR(sterncalib!N101/GAMSsternCa!N101,"")</f>
        <v>0.999999999889486</v>
      </c>
      <c r="P101" s="128" t="n">
        <f aca="false">IFERROR(sterncalib!O101/GAMSsternCa!O101,"")</f>
        <v>1.00000000004967</v>
      </c>
      <c r="Q101" s="128" t="n">
        <f aca="false">IFERROR(sterncalib!P101/GAMSsternCa!P101,"")</f>
        <v>1.00000000008603</v>
      </c>
      <c r="R101" s="128" t="n">
        <f aca="false">IFERROR(sterncalib!Q101/GAMSsternCa!Q101,"")</f>
        <v>1.00000000007997</v>
      </c>
      <c r="S101" s="128" t="n">
        <f aca="false">IFERROR(sterncalib!R101/GAMSsternCa!R101,"")</f>
        <v>1.00000000002741</v>
      </c>
      <c r="T101" s="128" t="n">
        <f aca="false">IFERROR(sterncalib!S101/GAMSsternCa!S101,"")</f>
        <v>1.00000000006307</v>
      </c>
      <c r="U101" s="128" t="n">
        <f aca="false">IFERROR(sterncalib!T101/GAMSsternCa!T101,"")</f>
        <v>1.00000000007876</v>
      </c>
      <c r="V101" s="128" t="n">
        <f aca="false">IFERROR(sterncalib!U101/GAMSsternCa!U101,"")</f>
        <v>0.999999999998725</v>
      </c>
      <c r="W101" s="128" t="n">
        <f aca="false">IFERROR(sterncalib!V101/GAMSsternCa!V101,"")</f>
        <v>1.00000000003798</v>
      </c>
      <c r="X101" s="128" t="n">
        <f aca="false">IFERROR(sterncalib!W101/GAMSsternCa!W101,"")</f>
        <v>0.999999999964679</v>
      </c>
      <c r="Y101" s="128" t="n">
        <f aca="false">IFERROR(sterncalib!X101/GAMSsternCa!X101,"")</f>
        <v>1.00000000006208</v>
      </c>
      <c r="Z101" s="128" t="n">
        <f aca="false">IFERROR(sterncalib!Y101/GAMSsternCa!Y101,"")</f>
        <v>1.00000000005737</v>
      </c>
      <c r="AA101" s="128" t="n">
        <f aca="false">IFERROR(sterncalib!Z101/GAMSsternCa!Z101,"")</f>
        <v>1.0000000000034</v>
      </c>
      <c r="AB101" s="128" t="n">
        <f aca="false">IFERROR(sterncalib!AA101/GAMSsternCa!AA101,"")</f>
        <v>1.00000000003532</v>
      </c>
      <c r="AC101" s="128" t="n">
        <f aca="false">IFERROR(sterncalib!AB101/GAMSsternCa!AB101,"")</f>
        <v>0.999999999986681</v>
      </c>
      <c r="AD101" s="128" t="n">
        <f aca="false">IFERROR(sterncalib!AC101/GAMSsternCa!AC101,"")</f>
        <v>0.99999999999765</v>
      </c>
      <c r="AE101" s="128" t="n">
        <f aca="false">IFERROR(sterncalib!AD101/GAMSsternCa!AD101,"")</f>
        <v>1.00000000003568</v>
      </c>
      <c r="AF101" s="128" t="n">
        <f aca="false">IFERROR(sterncalib!AE101/GAMSsternCa!AE101,"")</f>
        <v>1.00000000004395</v>
      </c>
      <c r="AG101" s="128" t="n">
        <f aca="false">IFERROR(sterncalib!AF101/GAMSsternCa!AF101,"")</f>
        <v>0.999999999973732</v>
      </c>
      <c r="AH101" s="128" t="n">
        <f aca="false">IFERROR(sterncalib!AG101/GAMSsternCa!AG101,"")</f>
        <v>0.999999999993</v>
      </c>
      <c r="AI101" s="128" t="n">
        <f aca="false">IFERROR(sterncalib!AH101/GAMSsternCa!AH101,"")</f>
        <v>1.00000000002043</v>
      </c>
      <c r="AJ101" s="128" t="n">
        <f aca="false">IFERROR(sterncalib!AI101/GAMSsternCa!AI101,"")</f>
        <v>1.00000000000369</v>
      </c>
      <c r="AK101" s="128" t="n">
        <f aca="false">IFERROR(sterncalib!AJ101/GAMSsternCa!AJ101,"")</f>
        <v>1.00000000002064</v>
      </c>
      <c r="AL101" s="128" t="n">
        <f aca="false">IFERROR(sterncalib!AK101/GAMSsternCa!AK101,"")</f>
        <v>1.00000000003311</v>
      </c>
      <c r="AM101" s="128" t="n">
        <f aca="false">IFERROR(sterncalib!AL101/GAMSsternCa!AL101,"")</f>
        <v>1.00000000000189</v>
      </c>
      <c r="AN101" s="128" t="n">
        <f aca="false">IFERROR(sterncalib!AM101/GAMSsternCa!AM101,"")</f>
        <v>1.00000000000429</v>
      </c>
      <c r="AO101" s="128" t="n">
        <f aca="false">IFERROR(sterncalib!AN101/GAMSsternCa!AN101,"")</f>
        <v>0.999999999994092</v>
      </c>
      <c r="AP101" s="128" t="n">
        <f aca="false">IFERROR(sterncalib!AO101/GAMSsternCa!AO101,"")</f>
        <v>1.00000000002816</v>
      </c>
      <c r="AQ101" s="128" t="n">
        <f aca="false">IFERROR(sterncalib!AP101/GAMSsternCa!AP101,"")</f>
        <v>1.00000000000899</v>
      </c>
      <c r="AR101" s="128" t="n">
        <f aca="false">IFERROR(sterncalib!AQ101/GAMSsternCa!AQ101,"")</f>
        <v>0.999999999980801</v>
      </c>
      <c r="AS101" s="128" t="n">
        <f aca="false">IFERROR(sterncalib!AR101/GAMSsternCa!AR101,"")</f>
        <v>0.999999999992468</v>
      </c>
      <c r="AT101" s="128" t="n">
        <f aca="false">IFERROR(sterncalib!AS101/GAMSsternCa!AS101,"")</f>
        <v>1.00000000002026</v>
      </c>
      <c r="AU101" s="128" t="n">
        <f aca="false">IFERROR(sterncalib!AT101/GAMSsternCa!AT101,"")</f>
        <v>1.00000000000721</v>
      </c>
      <c r="AV101" s="128" t="n">
        <f aca="false">IFERROR(sterncalib!AU101/GAMSsternCa!AU101,"")</f>
        <v>0.99999999998247</v>
      </c>
      <c r="AW101" s="128" t="n">
        <f aca="false">IFERROR(sterncalib!AV101/GAMSsternCa!AV101,"")</f>
        <v>1.00000000001981</v>
      </c>
      <c r="AX101" s="128" t="n">
        <f aca="false">IFERROR(sterncalib!AW101/GAMSsternCa!AW101,"")</f>
        <v>1.00000000003717</v>
      </c>
      <c r="AY101" s="128" t="n">
        <f aca="false">IFERROR(sterncalib!AX101/GAMSsternCa!AX101,"")</f>
        <v>0.999999999997749</v>
      </c>
      <c r="AZ101" s="128" t="n">
        <f aca="false">IFERROR(sterncalib!AY101/GAMSsternCa!AY101,"")</f>
        <v>1.00000000000339</v>
      </c>
      <c r="BA101" s="128" t="n">
        <f aca="false">IFERROR(sterncalib!AZ101/GAMSsternCa!AZ101,"")</f>
        <v>1.00000000004192</v>
      </c>
      <c r="BB101" s="128" t="n">
        <f aca="false">IFERROR(sterncalib!BA101/GAMSsternCa!BA101,"")</f>
        <v>1.00000000002849</v>
      </c>
      <c r="BC101" s="128" t="n">
        <f aca="false">IFERROR(sterncalib!BB101/GAMSsternCa!BB101,"")</f>
        <v>1.00000000001859</v>
      </c>
      <c r="BD101" s="128" t="n">
        <f aca="false">IFERROR(sterncalib!BC101/GAMSsternCa!BC101,"")</f>
        <v>1.0000000000327</v>
      </c>
      <c r="BE101" s="128" t="n">
        <f aca="false">IFERROR(sterncalib!BD101/GAMSsternCa!BD101,"")</f>
        <v>0.999999999989739</v>
      </c>
      <c r="BF101" s="128" t="n">
        <f aca="false">IFERROR(sterncalib!BE101/GAMSsternCa!BE101,"")</f>
        <v>1.00000000000005</v>
      </c>
      <c r="BG101" s="128" t="n">
        <f aca="false">IFERROR(sterncalib!BF101/GAMSsternCa!BF101,"")</f>
        <v>0.999999999976585</v>
      </c>
      <c r="BH101" s="128" t="n">
        <f aca="false">IFERROR(sterncalib!BG101/GAMSsternCa!BG101,"")</f>
        <v>1.00000000002809</v>
      </c>
      <c r="BI101" s="128" t="n">
        <f aca="false">IFERROR(sterncalib!BH101/GAMSsternCa!BH101,"")</f>
        <v>1.00000000001057</v>
      </c>
      <c r="BJ101" s="128" t="n">
        <f aca="false">IFERROR(sterncalib!BI101/GAMSsternCa!BI101,"")</f>
        <v>1.00000000000949</v>
      </c>
    </row>
    <row r="102" customFormat="false" ht="12.75" hidden="false" customHeight="false" outlineLevel="0" collapsed="false">
      <c r="A102" s="0" t="str">
        <f aca="false">sterncalib!A102</f>
        <v>Economic Endogenous Variables</v>
      </c>
      <c r="B102" s="0" t="str">
        <f aca="false">GAMSbase!A102</f>
        <v>** Economic Endogenous Variables</v>
      </c>
      <c r="C102" s="128" t="str">
        <f aca="false">IFERROR(sterncalib!B102/GAMSsternCa!B102,"")</f>
        <v/>
      </c>
      <c r="D102" s="128" t="str">
        <f aca="false">IFERROR(sterncalib!C102/GAMSsternCa!C102,"")</f>
        <v/>
      </c>
      <c r="E102" s="128" t="str">
        <f aca="false">IFERROR(sterncalib!D102/GAMSsternCa!D102,"")</f>
        <v/>
      </c>
      <c r="F102" s="128" t="str">
        <f aca="false">IFERROR(sterncalib!E102/GAMSsternCa!E102,"")</f>
        <v/>
      </c>
      <c r="G102" s="128" t="str">
        <f aca="false">IFERROR(sterncalib!F102/GAMSsternCa!F102,"")</f>
        <v/>
      </c>
      <c r="H102" s="128" t="str">
        <f aca="false">IFERROR(sterncalib!G102/GAMSsternCa!G102,"")</f>
        <v/>
      </c>
      <c r="I102" s="128" t="str">
        <f aca="false">IFERROR(sterncalib!H102/GAMSsternCa!H102,"")</f>
        <v/>
      </c>
      <c r="J102" s="128" t="str">
        <f aca="false">IFERROR(sterncalib!I102/GAMSsternCa!I102,"")</f>
        <v/>
      </c>
      <c r="K102" s="128" t="str">
        <f aca="false">IFERROR(sterncalib!J102/GAMSsternCa!J102,"")</f>
        <v/>
      </c>
      <c r="L102" s="128" t="str">
        <f aca="false">IFERROR(sterncalib!K102/GAMSsternCa!K102,"")</f>
        <v/>
      </c>
      <c r="M102" s="128" t="str">
        <f aca="false">IFERROR(sterncalib!L102/GAMSsternCa!L102,"")</f>
        <v/>
      </c>
      <c r="N102" s="128" t="str">
        <f aca="false">IFERROR(sterncalib!M102/GAMSsternCa!M102,"")</f>
        <v/>
      </c>
      <c r="O102" s="128" t="str">
        <f aca="false">IFERROR(sterncalib!N102/GAMSsternCa!N102,"")</f>
        <v/>
      </c>
      <c r="P102" s="128" t="str">
        <f aca="false">IFERROR(sterncalib!O102/GAMSsternCa!O102,"")</f>
        <v/>
      </c>
      <c r="Q102" s="128" t="str">
        <f aca="false">IFERROR(sterncalib!P102/GAMSsternCa!P102,"")</f>
        <v/>
      </c>
      <c r="R102" s="128" t="str">
        <f aca="false">IFERROR(sterncalib!Q102/GAMSsternCa!Q102,"")</f>
        <v/>
      </c>
      <c r="S102" s="128" t="str">
        <f aca="false">IFERROR(sterncalib!R102/GAMSsternCa!R102,"")</f>
        <v/>
      </c>
      <c r="T102" s="128" t="str">
        <f aca="false">IFERROR(sterncalib!S102/GAMSsternCa!S102,"")</f>
        <v/>
      </c>
      <c r="U102" s="128" t="str">
        <f aca="false">IFERROR(sterncalib!T102/GAMSsternCa!T102,"")</f>
        <v/>
      </c>
      <c r="V102" s="128" t="str">
        <f aca="false">IFERROR(sterncalib!U102/GAMSsternCa!U102,"")</f>
        <v/>
      </c>
      <c r="W102" s="128" t="str">
        <f aca="false">IFERROR(sterncalib!V102/GAMSsternCa!V102,"")</f>
        <v/>
      </c>
      <c r="X102" s="128" t="str">
        <f aca="false">IFERROR(sterncalib!W102/GAMSsternCa!W102,"")</f>
        <v/>
      </c>
      <c r="Y102" s="128" t="str">
        <f aca="false">IFERROR(sterncalib!X102/GAMSsternCa!X102,"")</f>
        <v/>
      </c>
      <c r="Z102" s="128" t="str">
        <f aca="false">IFERROR(sterncalib!Y102/GAMSsternCa!Y102,"")</f>
        <v/>
      </c>
      <c r="AA102" s="128" t="str">
        <f aca="false">IFERROR(sterncalib!Z102/GAMSsternCa!Z102,"")</f>
        <v/>
      </c>
      <c r="AB102" s="128" t="str">
        <f aca="false">IFERROR(sterncalib!AA102/GAMSsternCa!AA102,"")</f>
        <v/>
      </c>
      <c r="AC102" s="128" t="str">
        <f aca="false">IFERROR(sterncalib!AB102/GAMSsternCa!AB102,"")</f>
        <v/>
      </c>
      <c r="AD102" s="128" t="str">
        <f aca="false">IFERROR(sterncalib!AC102/GAMSsternCa!AC102,"")</f>
        <v/>
      </c>
      <c r="AE102" s="128" t="str">
        <f aca="false">IFERROR(sterncalib!AD102/GAMSsternCa!AD102,"")</f>
        <v/>
      </c>
      <c r="AF102" s="128" t="str">
        <f aca="false">IFERROR(sterncalib!AE102/GAMSsternCa!AE102,"")</f>
        <v/>
      </c>
      <c r="AG102" s="128" t="str">
        <f aca="false">IFERROR(sterncalib!AF102/GAMSsternCa!AF102,"")</f>
        <v/>
      </c>
      <c r="AH102" s="128" t="str">
        <f aca="false">IFERROR(sterncalib!AG102/GAMSsternCa!AG102,"")</f>
        <v/>
      </c>
      <c r="AI102" s="128" t="str">
        <f aca="false">IFERROR(sterncalib!AH102/GAMSsternCa!AH102,"")</f>
        <v/>
      </c>
      <c r="AJ102" s="128" t="str">
        <f aca="false">IFERROR(sterncalib!AI102/GAMSsternCa!AI102,"")</f>
        <v/>
      </c>
      <c r="AK102" s="128" t="str">
        <f aca="false">IFERROR(sterncalib!AJ102/GAMSsternCa!AJ102,"")</f>
        <v/>
      </c>
      <c r="AL102" s="128" t="str">
        <f aca="false">IFERROR(sterncalib!AK102/GAMSsternCa!AK102,"")</f>
        <v/>
      </c>
      <c r="AM102" s="128" t="str">
        <f aca="false">IFERROR(sterncalib!AL102/GAMSsternCa!AL102,"")</f>
        <v/>
      </c>
      <c r="AN102" s="128" t="str">
        <f aca="false">IFERROR(sterncalib!AM102/GAMSsternCa!AM102,"")</f>
        <v/>
      </c>
      <c r="AO102" s="128" t="str">
        <f aca="false">IFERROR(sterncalib!AN102/GAMSsternCa!AN102,"")</f>
        <v/>
      </c>
      <c r="AP102" s="128" t="str">
        <f aca="false">IFERROR(sterncalib!AO102/GAMSsternCa!AO102,"")</f>
        <v/>
      </c>
      <c r="AQ102" s="128" t="str">
        <f aca="false">IFERROR(sterncalib!AP102/GAMSsternCa!AP102,"")</f>
        <v/>
      </c>
      <c r="AR102" s="128" t="str">
        <f aca="false">IFERROR(sterncalib!AQ102/GAMSsternCa!AQ102,"")</f>
        <v/>
      </c>
      <c r="AS102" s="128" t="str">
        <f aca="false">IFERROR(sterncalib!AR102/GAMSsternCa!AR102,"")</f>
        <v/>
      </c>
      <c r="AT102" s="128" t="str">
        <f aca="false">IFERROR(sterncalib!AS102/GAMSsternCa!AS102,"")</f>
        <v/>
      </c>
      <c r="AU102" s="128" t="str">
        <f aca="false">IFERROR(sterncalib!AT102/GAMSsternCa!AT102,"")</f>
        <v/>
      </c>
      <c r="AV102" s="128" t="str">
        <f aca="false">IFERROR(sterncalib!AU102/GAMSsternCa!AU102,"")</f>
        <v/>
      </c>
      <c r="AW102" s="128" t="str">
        <f aca="false">IFERROR(sterncalib!AV102/GAMSsternCa!AV102,"")</f>
        <v/>
      </c>
      <c r="AX102" s="128" t="str">
        <f aca="false">IFERROR(sterncalib!AW102/GAMSsternCa!AW102,"")</f>
        <v/>
      </c>
      <c r="AY102" s="128" t="str">
        <f aca="false">IFERROR(sterncalib!AX102/GAMSsternCa!AX102,"")</f>
        <v/>
      </c>
      <c r="AZ102" s="128" t="str">
        <f aca="false">IFERROR(sterncalib!AY102/GAMSsternCa!AY102,"")</f>
        <v/>
      </c>
      <c r="BA102" s="128" t="str">
        <f aca="false">IFERROR(sterncalib!AZ102/GAMSsternCa!AZ102,"")</f>
        <v/>
      </c>
      <c r="BB102" s="128" t="str">
        <f aca="false">IFERROR(sterncalib!BA102/GAMSsternCa!BA102,"")</f>
        <v/>
      </c>
      <c r="BC102" s="128" t="str">
        <f aca="false">IFERROR(sterncalib!BB102/GAMSsternCa!BB102,"")</f>
        <v/>
      </c>
      <c r="BD102" s="128" t="str">
        <f aca="false">IFERROR(sterncalib!BC102/GAMSsternCa!BC102,"")</f>
        <v/>
      </c>
      <c r="BE102" s="128" t="str">
        <f aca="false">IFERROR(sterncalib!BD102/GAMSsternCa!BD102,"")</f>
        <v/>
      </c>
      <c r="BF102" s="128" t="str">
        <f aca="false">IFERROR(sterncalib!BE102/GAMSsternCa!BE102,"")</f>
        <v/>
      </c>
      <c r="BG102" s="128" t="str">
        <f aca="false">IFERROR(sterncalib!BF102/GAMSsternCa!BF102,"")</f>
        <v/>
      </c>
      <c r="BH102" s="128" t="str">
        <f aca="false">IFERROR(sterncalib!BG102/GAMSsternCa!BG102,"")</f>
        <v/>
      </c>
      <c r="BI102" s="128" t="str">
        <f aca="false">IFERROR(sterncalib!BH102/GAMSsternCa!BH102,"")</f>
        <v/>
      </c>
      <c r="BJ102" s="128" t="str">
        <f aca="false">IFERROR(sterncalib!BI102/GAMSsternCa!BI102,"")</f>
        <v/>
      </c>
    </row>
    <row r="103" customFormat="false" ht="12.75" hidden="false" customHeight="false" outlineLevel="0" collapsed="false">
      <c r="A103" s="0" t="str">
        <f aca="false">sterncalib!A103</f>
        <v>OUTPUT  </v>
      </c>
      <c r="B103" s="0" t="str">
        <f aca="false">GAMSbase!A103</f>
        <v>* OUTPUT</v>
      </c>
      <c r="C103" s="128" t="str">
        <f aca="false">IFERROR(sterncalib!B103/GAMSsternCa!B103,"")</f>
        <v/>
      </c>
      <c r="D103" s="128" t="str">
        <f aca="false">IFERROR(sterncalib!C103/GAMSsternCa!C103,"")</f>
        <v/>
      </c>
      <c r="E103" s="128" t="str">
        <f aca="false">IFERROR(sterncalib!D103/GAMSsternCa!D103,"")</f>
        <v/>
      </c>
      <c r="F103" s="128" t="str">
        <f aca="false">IFERROR(sterncalib!E103/GAMSsternCa!E103,"")</f>
        <v/>
      </c>
      <c r="G103" s="128" t="str">
        <f aca="false">IFERROR(sterncalib!F103/GAMSsternCa!F103,"")</f>
        <v/>
      </c>
      <c r="H103" s="128" t="str">
        <f aca="false">IFERROR(sterncalib!G103/GAMSsternCa!G103,"")</f>
        <v/>
      </c>
      <c r="I103" s="128" t="str">
        <f aca="false">IFERROR(sterncalib!H103/GAMSsternCa!H103,"")</f>
        <v/>
      </c>
      <c r="J103" s="128" t="str">
        <f aca="false">IFERROR(sterncalib!I103/GAMSsternCa!I103,"")</f>
        <v/>
      </c>
      <c r="K103" s="128" t="str">
        <f aca="false">IFERROR(sterncalib!J103/GAMSsternCa!J103,"")</f>
        <v/>
      </c>
      <c r="L103" s="128" t="str">
        <f aca="false">IFERROR(sterncalib!K103/GAMSsternCa!K103,"")</f>
        <v/>
      </c>
      <c r="M103" s="128" t="str">
        <f aca="false">IFERROR(sterncalib!L103/GAMSsternCa!L103,"")</f>
        <v/>
      </c>
      <c r="N103" s="128" t="str">
        <f aca="false">IFERROR(sterncalib!M103/GAMSsternCa!M103,"")</f>
        <v/>
      </c>
      <c r="O103" s="128" t="str">
        <f aca="false">IFERROR(sterncalib!N103/GAMSsternCa!N103,"")</f>
        <v/>
      </c>
      <c r="P103" s="128" t="str">
        <f aca="false">IFERROR(sterncalib!O103/GAMSsternCa!O103,"")</f>
        <v/>
      </c>
      <c r="Q103" s="128" t="str">
        <f aca="false">IFERROR(sterncalib!P103/GAMSsternCa!P103,"")</f>
        <v/>
      </c>
      <c r="R103" s="128" t="str">
        <f aca="false">IFERROR(sterncalib!Q103/GAMSsternCa!Q103,"")</f>
        <v/>
      </c>
      <c r="S103" s="128" t="str">
        <f aca="false">IFERROR(sterncalib!R103/GAMSsternCa!R103,"")</f>
        <v/>
      </c>
      <c r="T103" s="128" t="str">
        <f aca="false">IFERROR(sterncalib!S103/GAMSsternCa!S103,"")</f>
        <v/>
      </c>
      <c r="U103" s="128" t="str">
        <f aca="false">IFERROR(sterncalib!T103/GAMSsternCa!T103,"")</f>
        <v/>
      </c>
      <c r="V103" s="128" t="str">
        <f aca="false">IFERROR(sterncalib!U103/GAMSsternCa!U103,"")</f>
        <v/>
      </c>
      <c r="W103" s="128" t="str">
        <f aca="false">IFERROR(sterncalib!V103/GAMSsternCa!V103,"")</f>
        <v/>
      </c>
      <c r="X103" s="128" t="str">
        <f aca="false">IFERROR(sterncalib!W103/GAMSsternCa!W103,"")</f>
        <v/>
      </c>
      <c r="Y103" s="128" t="str">
        <f aca="false">IFERROR(sterncalib!X103/GAMSsternCa!X103,"")</f>
        <v/>
      </c>
      <c r="Z103" s="128" t="str">
        <f aca="false">IFERROR(sterncalib!Y103/GAMSsternCa!Y103,"")</f>
        <v/>
      </c>
      <c r="AA103" s="128" t="str">
        <f aca="false">IFERROR(sterncalib!Z103/GAMSsternCa!Z103,"")</f>
        <v/>
      </c>
      <c r="AB103" s="128" t="str">
        <f aca="false">IFERROR(sterncalib!AA103/GAMSsternCa!AA103,"")</f>
        <v/>
      </c>
      <c r="AC103" s="128" t="str">
        <f aca="false">IFERROR(sterncalib!AB103/GAMSsternCa!AB103,"")</f>
        <v/>
      </c>
      <c r="AD103" s="128" t="str">
        <f aca="false">IFERROR(sterncalib!AC103/GAMSsternCa!AC103,"")</f>
        <v/>
      </c>
      <c r="AE103" s="128" t="str">
        <f aca="false">IFERROR(sterncalib!AD103/GAMSsternCa!AD103,"")</f>
        <v/>
      </c>
      <c r="AF103" s="128" t="str">
        <f aca="false">IFERROR(sterncalib!AE103/GAMSsternCa!AE103,"")</f>
        <v/>
      </c>
      <c r="AG103" s="128" t="str">
        <f aca="false">IFERROR(sterncalib!AF103/GAMSsternCa!AF103,"")</f>
        <v/>
      </c>
      <c r="AH103" s="128" t="str">
        <f aca="false">IFERROR(sterncalib!AG103/GAMSsternCa!AG103,"")</f>
        <v/>
      </c>
      <c r="AI103" s="128" t="str">
        <f aca="false">IFERROR(sterncalib!AH103/GAMSsternCa!AH103,"")</f>
        <v/>
      </c>
      <c r="AJ103" s="128" t="str">
        <f aca="false">IFERROR(sterncalib!AI103/GAMSsternCa!AI103,"")</f>
        <v/>
      </c>
      <c r="AK103" s="128" t="str">
        <f aca="false">IFERROR(sterncalib!AJ103/GAMSsternCa!AJ103,"")</f>
        <v/>
      </c>
      <c r="AL103" s="128" t="str">
        <f aca="false">IFERROR(sterncalib!AK103/GAMSsternCa!AK103,"")</f>
        <v/>
      </c>
      <c r="AM103" s="128" t="str">
        <f aca="false">IFERROR(sterncalib!AL103/GAMSsternCa!AL103,"")</f>
        <v/>
      </c>
      <c r="AN103" s="128" t="str">
        <f aca="false">IFERROR(sterncalib!AM103/GAMSsternCa!AM103,"")</f>
        <v/>
      </c>
      <c r="AO103" s="128" t="str">
        <f aca="false">IFERROR(sterncalib!AN103/GAMSsternCa!AN103,"")</f>
        <v/>
      </c>
      <c r="AP103" s="128" t="str">
        <f aca="false">IFERROR(sterncalib!AO103/GAMSsternCa!AO103,"")</f>
        <v/>
      </c>
      <c r="AQ103" s="128" t="str">
        <f aca="false">IFERROR(sterncalib!AP103/GAMSsternCa!AP103,"")</f>
        <v/>
      </c>
      <c r="AR103" s="128" t="str">
        <f aca="false">IFERROR(sterncalib!AQ103/GAMSsternCa!AQ103,"")</f>
        <v/>
      </c>
      <c r="AS103" s="128" t="str">
        <f aca="false">IFERROR(sterncalib!AR103/GAMSsternCa!AR103,"")</f>
        <v/>
      </c>
      <c r="AT103" s="128" t="str">
        <f aca="false">IFERROR(sterncalib!AS103/GAMSsternCa!AS103,"")</f>
        <v/>
      </c>
      <c r="AU103" s="128" t="str">
        <f aca="false">IFERROR(sterncalib!AT103/GAMSsternCa!AT103,"")</f>
        <v/>
      </c>
      <c r="AV103" s="128" t="str">
        <f aca="false">IFERROR(sterncalib!AU103/GAMSsternCa!AU103,"")</f>
        <v/>
      </c>
      <c r="AW103" s="128" t="str">
        <f aca="false">IFERROR(sterncalib!AV103/GAMSsternCa!AV103,"")</f>
        <v/>
      </c>
      <c r="AX103" s="128" t="str">
        <f aca="false">IFERROR(sterncalib!AW103/GAMSsternCa!AW103,"")</f>
        <v/>
      </c>
      <c r="AY103" s="128" t="str">
        <f aca="false">IFERROR(sterncalib!AX103/GAMSsternCa!AX103,"")</f>
        <v/>
      </c>
      <c r="AZ103" s="128" t="str">
        <f aca="false">IFERROR(sterncalib!AY103/GAMSsternCa!AY103,"")</f>
        <v/>
      </c>
      <c r="BA103" s="128" t="str">
        <f aca="false">IFERROR(sterncalib!AZ103/GAMSsternCa!AZ103,"")</f>
        <v/>
      </c>
      <c r="BB103" s="128" t="str">
        <f aca="false">IFERROR(sterncalib!BA103/GAMSsternCa!BA103,"")</f>
        <v/>
      </c>
      <c r="BC103" s="128" t="str">
        <f aca="false">IFERROR(sterncalib!BB103/GAMSsternCa!BB103,"")</f>
        <v/>
      </c>
      <c r="BD103" s="128" t="str">
        <f aca="false">IFERROR(sterncalib!BC103/GAMSsternCa!BC103,"")</f>
        <v/>
      </c>
      <c r="BE103" s="128" t="str">
        <f aca="false">IFERROR(sterncalib!BD103/GAMSsternCa!BD103,"")</f>
        <v/>
      </c>
      <c r="BF103" s="128" t="str">
        <f aca="false">IFERROR(sterncalib!BE103/GAMSsternCa!BE103,"")</f>
        <v/>
      </c>
      <c r="BG103" s="128" t="str">
        <f aca="false">IFERROR(sterncalib!BF103/GAMSsternCa!BF103,"")</f>
        <v/>
      </c>
      <c r="BH103" s="128" t="str">
        <f aca="false">IFERROR(sterncalib!BG103/GAMSsternCa!BG103,"")</f>
        <v/>
      </c>
      <c r="BI103" s="128" t="str">
        <f aca="false">IFERROR(sterncalib!BH103/GAMSsternCa!BH103,"")</f>
        <v/>
      </c>
      <c r="BJ103" s="128" t="str">
        <f aca="false">IFERROR(sterncalib!BI103/GAMSsternCa!BI103,"")</f>
        <v/>
      </c>
    </row>
    <row r="104" customFormat="false" ht="12.75" hidden="false" customHeight="false" outlineLevel="0" collapsed="false">
      <c r="A104" s="0" t="str">
        <f aca="false">sterncalib!A104</f>
        <v>Output gross of abatement cost and climate damage ($trill)</v>
      </c>
      <c r="B104" s="0" t="str">
        <f aca="false">GAMSbase!A104</f>
        <v>Gross Output (trillion USD)</v>
      </c>
      <c r="C104" s="128" t="n">
        <f aca="false">IFERROR(sterncalib!B104/GAMSsternCa!B104,"")</f>
        <v>1.00000000000064</v>
      </c>
      <c r="D104" s="128" t="n">
        <f aca="false">IFERROR(sterncalib!C104/GAMSsternCa!C104,"")</f>
        <v>0.999999999971177</v>
      </c>
      <c r="E104" s="128" t="n">
        <f aca="false">IFERROR(sterncalib!D104/GAMSsternCa!D104,"")</f>
        <v>0.999999999985314</v>
      </c>
      <c r="F104" s="128" t="n">
        <f aca="false">IFERROR(sterncalib!E104/GAMSsternCa!E104,"")</f>
        <v>0.999999999971216</v>
      </c>
      <c r="G104" s="128" t="n">
        <f aca="false">IFERROR(sterncalib!F104/GAMSsternCa!F104,"")</f>
        <v>1.00000000000742</v>
      </c>
      <c r="H104" s="128" t="n">
        <f aca="false">IFERROR(sterncalib!G104/GAMSsternCa!G104,"")</f>
        <v>1.00000000001118</v>
      </c>
      <c r="I104" s="128" t="n">
        <f aca="false">IFERROR(sterncalib!H104/GAMSsternCa!H104,"")</f>
        <v>1.0000000000359</v>
      </c>
      <c r="J104" s="128" t="n">
        <f aca="false">IFERROR(sterncalib!I104/GAMSsternCa!I104,"")</f>
        <v>1.00000000003502</v>
      </c>
      <c r="K104" s="128" t="n">
        <f aca="false">IFERROR(sterncalib!J104/GAMSsternCa!J104,"")</f>
        <v>1.00000000001682</v>
      </c>
      <c r="L104" s="128" t="n">
        <f aca="false">IFERROR(sterncalib!K104/GAMSsternCa!K104,"")</f>
        <v>1.00000000001682</v>
      </c>
      <c r="M104" s="128" t="n">
        <f aca="false">IFERROR(sterncalib!L104/GAMSsternCa!L104,"")</f>
        <v>1.00000000000403</v>
      </c>
      <c r="N104" s="128" t="n">
        <f aca="false">IFERROR(sterncalib!M104/GAMSsternCa!M104,"")</f>
        <v>1.0000000000129</v>
      </c>
      <c r="O104" s="128" t="n">
        <f aca="false">IFERROR(sterncalib!N104/GAMSsternCa!N104,"")</f>
        <v>1.00000000001641</v>
      </c>
      <c r="P104" s="128" t="n">
        <f aca="false">IFERROR(sterncalib!O104/GAMSsternCa!O104,"")</f>
        <v>1.00000000001547</v>
      </c>
      <c r="Q104" s="128" t="n">
        <f aca="false">IFERROR(sterncalib!P104/GAMSsternCa!P104,"")</f>
        <v>1.00000000000738</v>
      </c>
      <c r="R104" s="128" t="n">
        <f aca="false">IFERROR(sterncalib!Q104/GAMSsternCa!Q104,"")</f>
        <v>0.999999999999864</v>
      </c>
      <c r="S104" s="128" t="n">
        <f aca="false">IFERROR(sterncalib!R104/GAMSsternCa!R104,"")</f>
        <v>1.00000000000014</v>
      </c>
      <c r="T104" s="128" t="n">
        <f aca="false">IFERROR(sterncalib!S104/GAMSsternCa!S104,"")</f>
        <v>1.00000000002374</v>
      </c>
      <c r="U104" s="128" t="n">
        <f aca="false">IFERROR(sterncalib!T104/GAMSsternCa!T104,"")</f>
        <v>1.00000000000566</v>
      </c>
      <c r="V104" s="128" t="n">
        <f aca="false">IFERROR(sterncalib!U104/GAMSsternCa!U104,"")</f>
        <v>0.999999999981841</v>
      </c>
      <c r="W104" s="128" t="n">
        <f aca="false">IFERROR(sterncalib!V104/GAMSsternCa!V104,"")</f>
        <v>0.999999999978197</v>
      </c>
      <c r="X104" s="128" t="n">
        <f aca="false">IFERROR(sterncalib!W104/GAMSsternCa!W104,"")</f>
        <v>0.999999999967051</v>
      </c>
      <c r="Y104" s="128" t="n">
        <f aca="false">IFERROR(sterncalib!X104/GAMSsternCa!X104,"")</f>
        <v>0.999999999958432</v>
      </c>
      <c r="Z104" s="128" t="n">
        <f aca="false">IFERROR(sterncalib!Y104/GAMSsternCa!Y104,"")</f>
        <v>0.999999999959772</v>
      </c>
      <c r="AA104" s="128" t="n">
        <f aca="false">IFERROR(sterncalib!Z104/GAMSsternCa!Z104,"")</f>
        <v>0.999999999978901</v>
      </c>
      <c r="AB104" s="128" t="n">
        <f aca="false">IFERROR(sterncalib!AA104/GAMSsternCa!AA104,"")</f>
        <v>1.00000000000626</v>
      </c>
      <c r="AC104" s="128" t="n">
        <f aca="false">IFERROR(sterncalib!AB104/GAMSsternCa!AB104,"")</f>
        <v>1.000000000026</v>
      </c>
      <c r="AD104" s="128" t="n">
        <f aca="false">IFERROR(sterncalib!AC104/GAMSsternCa!AC104,"")</f>
        <v>1.00000000003402</v>
      </c>
      <c r="AE104" s="128" t="n">
        <f aca="false">IFERROR(sterncalib!AD104/GAMSsternCa!AD104,"")</f>
        <v>1.00000000002293</v>
      </c>
      <c r="AF104" s="128" t="n">
        <f aca="false">IFERROR(sterncalib!AE104/GAMSsternCa!AE104,"")</f>
        <v>0.999999999998027</v>
      </c>
      <c r="AG104" s="128" t="n">
        <f aca="false">IFERROR(sterncalib!AF104/GAMSsternCa!AF104,"")</f>
        <v>0.999999999998743</v>
      </c>
      <c r="AH104" s="128" t="n">
        <f aca="false">IFERROR(sterncalib!AG104/GAMSsternCa!AG104,"")</f>
        <v>0.999999999984937</v>
      </c>
      <c r="AI104" s="128" t="n">
        <f aca="false">IFERROR(sterncalib!AH104/GAMSsternCa!AH104,"")</f>
        <v>0.999999999979432</v>
      </c>
      <c r="AJ104" s="128" t="n">
        <f aca="false">IFERROR(sterncalib!AI104/GAMSsternCa!AI104,"")</f>
        <v>0.999999999961288</v>
      </c>
      <c r="AK104" s="128" t="n">
        <f aca="false">IFERROR(sterncalib!AJ104/GAMSsternCa!AJ104,"")</f>
        <v>0.9999999999951</v>
      </c>
      <c r="AL104" s="128" t="n">
        <f aca="false">IFERROR(sterncalib!AK104/GAMSsternCa!AK104,"")</f>
        <v>0.999999999981231</v>
      </c>
      <c r="AM104" s="128" t="n">
        <f aca="false">IFERROR(sterncalib!AL104/GAMSsternCa!AL104,"")</f>
        <v>0.999999999965076</v>
      </c>
      <c r="AN104" s="128" t="n">
        <f aca="false">IFERROR(sterncalib!AM104/GAMSsternCa!AM104,"")</f>
        <v>0.999999999959746</v>
      </c>
      <c r="AO104" s="128" t="n">
        <f aca="false">IFERROR(sterncalib!AN104/GAMSsternCa!AN104,"")</f>
        <v>0.99999999998352</v>
      </c>
      <c r="AP104" s="128" t="n">
        <f aca="false">IFERROR(sterncalib!AO104/GAMSsternCa!AO104,"")</f>
        <v>1.00000000000299</v>
      </c>
      <c r="AQ104" s="128" t="n">
        <f aca="false">IFERROR(sterncalib!AP104/GAMSsternCa!AP104,"")</f>
        <v>1.00000000000812</v>
      </c>
      <c r="AR104" s="128" t="n">
        <f aca="false">IFERROR(sterncalib!AQ104/GAMSsternCa!AQ104,"")</f>
        <v>1.00000000002061</v>
      </c>
      <c r="AS104" s="128" t="n">
        <f aca="false">IFERROR(sterncalib!AR104/GAMSsternCa!AR104,"")</f>
        <v>1.00000000002615</v>
      </c>
      <c r="AT104" s="128" t="n">
        <f aca="false">IFERROR(sterncalib!AS104/GAMSsternCa!AS104,"")</f>
        <v>1.00000000000005</v>
      </c>
      <c r="AU104" s="128" t="n">
        <f aca="false">IFERROR(sterncalib!AT104/GAMSsternCa!AT104,"")</f>
        <v>1.00000000002179</v>
      </c>
      <c r="AV104" s="128" t="n">
        <f aca="false">IFERROR(sterncalib!AU104/GAMSsternCa!AU104,"")</f>
        <v>1.00000000000863</v>
      </c>
      <c r="AW104" s="128" t="n">
        <f aca="false">IFERROR(sterncalib!AV104/GAMSsternCa!AV104,"")</f>
        <v>1.00000000000697</v>
      </c>
      <c r="AX104" s="128" t="n">
        <f aca="false">IFERROR(sterncalib!AW104/GAMSsternCa!AW104,"")</f>
        <v>1.00000000001142</v>
      </c>
      <c r="AY104" s="128" t="n">
        <f aca="false">IFERROR(sterncalib!AX104/GAMSsternCa!AX104,"")</f>
        <v>1.00000000000933</v>
      </c>
      <c r="AZ104" s="128" t="n">
        <f aca="false">IFERROR(sterncalib!AY104/GAMSsternCa!AY104,"")</f>
        <v>1.00000000002765</v>
      </c>
      <c r="BA104" s="128" t="n">
        <f aca="false">IFERROR(sterncalib!AZ104/GAMSsternCa!AZ104,"")</f>
        <v>1.000000000016</v>
      </c>
      <c r="BB104" s="128" t="n">
        <f aca="false">IFERROR(sterncalib!BA104/GAMSsternCa!BA104,"")</f>
        <v>1.00000000001361</v>
      </c>
      <c r="BC104" s="128" t="n">
        <f aca="false">IFERROR(sterncalib!BB104/GAMSsternCa!BB104,"")</f>
        <v>1.00000000001188</v>
      </c>
      <c r="BD104" s="128" t="n">
        <f aca="false">IFERROR(sterncalib!BC104/GAMSsternCa!BC104,"")</f>
        <v>1.00000000001065</v>
      </c>
      <c r="BE104" s="128" t="n">
        <f aca="false">IFERROR(sterncalib!BD104/GAMSsternCa!BD104,"")</f>
        <v>1.00000000000979</v>
      </c>
      <c r="BF104" s="128" t="n">
        <f aca="false">IFERROR(sterncalib!BE104/GAMSsternCa!BE104,"")</f>
        <v>1.00000000000919</v>
      </c>
      <c r="BG104" s="128" t="n">
        <f aca="false">IFERROR(sterncalib!BF104/GAMSsternCa!BF104,"")</f>
        <v>1.00000000000875</v>
      </c>
      <c r="BH104" s="128" t="n">
        <f aca="false">IFERROR(sterncalib!BG104/GAMSsternCa!BG104,"")</f>
        <v>1.00000000000845</v>
      </c>
      <c r="BI104" s="128" t="n">
        <f aca="false">IFERROR(sterncalib!BH104/GAMSsternCa!BH104,"")</f>
        <v>1.00000000000823</v>
      </c>
      <c r="BJ104" s="128" t="n">
        <f aca="false">IFERROR(sterncalib!BI104/GAMSsternCa!BI104,"")</f>
        <v>1.00000000000811</v>
      </c>
    </row>
    <row r="105" customFormat="false" ht="12.75" hidden="false" customHeight="false" outlineLevel="0" collapsed="false">
      <c r="A105" s="0" t="str">
        <f aca="false">sterncalib!A105</f>
        <v>     Total damage (fraction of gross output)</v>
      </c>
      <c r="B105" s="0" t="str">
        <f aca="false">GAMSbase!A105</f>
        <v>Climate Damages (fraction of gross output)</v>
      </c>
      <c r="C105" s="128" t="n">
        <f aca="false">IFERROR(sterncalib!B105/GAMSsternCa!B105,"")</f>
        <v>1</v>
      </c>
      <c r="D105" s="128" t="n">
        <f aca="false">IFERROR(sterncalib!C105/GAMSsternCa!C105,"")</f>
        <v>0.99999998622288</v>
      </c>
      <c r="E105" s="128" t="n">
        <f aca="false">IFERROR(sterncalib!D105/GAMSsternCa!D105,"")</f>
        <v>1.00000001482424</v>
      </c>
      <c r="F105" s="128" t="n">
        <f aca="false">IFERROR(sterncalib!E105/GAMSsternCa!E105,"")</f>
        <v>1.00000000187272</v>
      </c>
      <c r="G105" s="128" t="n">
        <f aca="false">IFERROR(sterncalib!F105/GAMSsternCa!F105,"")</f>
        <v>0.999999997073247</v>
      </c>
      <c r="H105" s="128" t="n">
        <f aca="false">IFERROR(sterncalib!G105/GAMSsternCa!G105,"")</f>
        <v>1.00000000093196</v>
      </c>
      <c r="I105" s="128" t="n">
        <f aca="false">IFERROR(sterncalib!H105/GAMSsternCa!H105,"")</f>
        <v>1.00000000282718</v>
      </c>
      <c r="J105" s="128" t="n">
        <f aca="false">IFERROR(sterncalib!I105/GAMSsternCa!I105,"")</f>
        <v>0.999999997794481</v>
      </c>
      <c r="K105" s="128" t="n">
        <f aca="false">IFERROR(sterncalib!J105/GAMSsternCa!J105,"")</f>
        <v>0.999999999023616</v>
      </c>
      <c r="L105" s="128" t="n">
        <f aca="false">IFERROR(sterncalib!K105/GAMSsternCa!K105,"")</f>
        <v>1.00000000022537</v>
      </c>
      <c r="M105" s="128" t="n">
        <f aca="false">IFERROR(sterncalib!L105/GAMSsternCa!L105,"")</f>
        <v>1.0000000002882</v>
      </c>
      <c r="N105" s="128" t="n">
        <f aca="false">IFERROR(sterncalib!M105/GAMSsternCa!M105,"")</f>
        <v>1.00000000188454</v>
      </c>
      <c r="O105" s="128" t="n">
        <f aca="false">IFERROR(sterncalib!N105/GAMSsternCa!N105,"")</f>
        <v>1.00000000170007</v>
      </c>
      <c r="P105" s="128" t="n">
        <f aca="false">IFERROR(sterncalib!O105/GAMSsternCa!O105,"")</f>
        <v>1.0000000018404</v>
      </c>
      <c r="Q105" s="128" t="n">
        <f aca="false">IFERROR(sterncalib!P105/GAMSsternCa!P105,"")</f>
        <v>0.999999998361568</v>
      </c>
      <c r="R105" s="128" t="n">
        <f aca="false">IFERROR(sterncalib!Q105/GAMSsternCa!Q105,"")</f>
        <v>1.00000000018633</v>
      </c>
      <c r="S105" s="128" t="n">
        <f aca="false">IFERROR(sterncalib!R105/GAMSsternCa!R105,"")</f>
        <v>0.999999997859809</v>
      </c>
      <c r="T105" s="128" t="n">
        <f aca="false">IFERROR(sterncalib!S105/GAMSsternCa!S105,"")</f>
        <v>0.999999997907573</v>
      </c>
      <c r="U105" s="128" t="n">
        <f aca="false">IFERROR(sterncalib!T105/GAMSsternCa!T105,"")</f>
        <v>1.0000000016279</v>
      </c>
      <c r="V105" s="128" t="n">
        <f aca="false">IFERROR(sterncalib!U105/GAMSsternCa!U105,"")</f>
        <v>0.999999999225711</v>
      </c>
      <c r="W105" s="128" t="n">
        <f aca="false">IFERROR(sterncalib!V105/GAMSsternCa!V105,"")</f>
        <v>1.00000000174569</v>
      </c>
      <c r="X105" s="128" t="n">
        <f aca="false">IFERROR(sterncalib!W105/GAMSsternCa!W105,"")</f>
        <v>1.00000000159187</v>
      </c>
      <c r="Y105" s="128" t="n">
        <f aca="false">IFERROR(sterncalib!X105/GAMSsternCa!X105,"")</f>
        <v>0.999999998743819</v>
      </c>
      <c r="Z105" s="128" t="n">
        <f aca="false">IFERROR(sterncalib!Y105/GAMSsternCa!Y105,"")</f>
        <v>1.00000000168125</v>
      </c>
      <c r="AA105" s="128" t="n">
        <f aca="false">IFERROR(sterncalib!Z105/GAMSsternCa!Z105,"")</f>
        <v>0.999999999040117</v>
      </c>
      <c r="AB105" s="128" t="n">
        <f aca="false">IFERROR(sterncalib!AA105/GAMSsternCa!AA105,"")</f>
        <v>1.00000000006014</v>
      </c>
      <c r="AC105" s="128" t="n">
        <f aca="false">IFERROR(sterncalib!AB105/GAMSsternCa!AB105,"")</f>
        <v>1.00000000199935</v>
      </c>
      <c r="AD105" s="128" t="n">
        <f aca="false">IFERROR(sterncalib!AC105/GAMSsternCa!AC105,"")</f>
        <v>1.00000000012866</v>
      </c>
      <c r="AE105" s="128" t="n">
        <f aca="false">IFERROR(sterncalib!AD105/GAMSsternCa!AD105,"")</f>
        <v>1.00000000014228</v>
      </c>
      <c r="AF105" s="128" t="n">
        <f aca="false">IFERROR(sterncalib!AE105/GAMSsternCa!AE105,"")</f>
        <v>1.00000000082036</v>
      </c>
      <c r="AG105" s="128" t="n">
        <f aca="false">IFERROR(sterncalib!AF105/GAMSsternCa!AF105,"")</f>
        <v>0.999999999899392</v>
      </c>
      <c r="AH105" s="128" t="n">
        <f aca="false">IFERROR(sterncalib!AG105/GAMSsternCa!AG105,"")</f>
        <v>0.999999998087018</v>
      </c>
      <c r="AI105" s="128" t="n">
        <f aca="false">IFERROR(sterncalib!AH105/GAMSsternCa!AH105,"")</f>
        <v>1.00000000115325</v>
      </c>
      <c r="AJ105" s="128" t="n">
        <f aca="false">IFERROR(sterncalib!AI105/GAMSsternCa!AI105,"")</f>
        <v>1.00000000061154</v>
      </c>
      <c r="AK105" s="128" t="n">
        <f aca="false">IFERROR(sterncalib!AJ105/GAMSsternCa!AJ105,"")</f>
        <v>1.00000000128182</v>
      </c>
      <c r="AL105" s="128" t="n">
        <f aca="false">IFERROR(sterncalib!AK105/GAMSsternCa!AK105,"")</f>
        <v>0.999999997203157</v>
      </c>
      <c r="AM105" s="128" t="n">
        <f aca="false">IFERROR(sterncalib!AL105/GAMSsternCa!AL105,"")</f>
        <v>0.999999996955936</v>
      </c>
      <c r="AN105" s="128" t="n">
        <f aca="false">IFERROR(sterncalib!AM105/GAMSsternCa!AM105,"")</f>
        <v>1.00000000140074</v>
      </c>
      <c r="AO105" s="128" t="n">
        <f aca="false">IFERROR(sterncalib!AN105/GAMSsternCa!AN105,"")</f>
        <v>0.999999996906903</v>
      </c>
      <c r="AP105" s="128" t="n">
        <f aca="false">IFERROR(sterncalib!AO105/GAMSsternCa!AO105,"")</f>
        <v>0.99999999774602</v>
      </c>
      <c r="AQ105" s="128" t="n">
        <f aca="false">IFERROR(sterncalib!AP105/GAMSsternCa!AP105,"")</f>
        <v>1.00000000150028</v>
      </c>
      <c r="AR105" s="128" t="n">
        <f aca="false">IFERROR(sterncalib!AQ105/GAMSsternCa!AQ105,"")</f>
        <v>1.00000000599872</v>
      </c>
      <c r="AS105" s="128" t="n">
        <f aca="false">IFERROR(sterncalib!AR105/GAMSsternCa!AR105,"")</f>
        <v>0.999999994240305</v>
      </c>
      <c r="AT105" s="128" t="n">
        <f aca="false">IFERROR(sterncalib!AS105/GAMSsternCa!AS105,"")</f>
        <v>0.999999995166703</v>
      </c>
      <c r="AU105" s="128" t="n">
        <f aca="false">IFERROR(sterncalib!AT105/GAMSsternCa!AT105,"")</f>
        <v>0.99999999685016</v>
      </c>
      <c r="AV105" s="128" t="n">
        <f aca="false">IFERROR(sterncalib!AU105/GAMSsternCa!AU105,"")</f>
        <v>0.99999999234886</v>
      </c>
      <c r="AW105" s="128" t="n">
        <f aca="false">IFERROR(sterncalib!AV105/GAMSsternCa!AV105,"")</f>
        <v>0.999999983369949</v>
      </c>
      <c r="AX105" s="128" t="n">
        <f aca="false">IFERROR(sterncalib!AW105/GAMSsternCa!AW105,"")</f>
        <v>1.00000000094328</v>
      </c>
      <c r="AY105" s="128" t="n">
        <f aca="false">IFERROR(sterncalib!AX105/GAMSsternCa!AX105,"")</f>
        <v>0.999999982477783</v>
      </c>
      <c r="AZ105" s="128" t="n">
        <f aca="false">IFERROR(sterncalib!AY105/GAMSsternCa!AY105,"")</f>
        <v>1.00000003578287</v>
      </c>
      <c r="BA105" s="128" t="n">
        <f aca="false">IFERROR(sterncalib!AZ105/GAMSsternCa!AZ105,"")</f>
        <v>1.00000005677385</v>
      </c>
      <c r="BB105" s="128" t="n">
        <f aca="false">IFERROR(sterncalib!BA105/GAMSsternCa!BA105,"")</f>
        <v>1.00000009719708</v>
      </c>
      <c r="BC105" s="128" t="n">
        <f aca="false">IFERROR(sterncalib!BB105/GAMSsternCa!BB105,"")</f>
        <v>0.999999930395391</v>
      </c>
      <c r="BD105" s="128" t="n">
        <f aca="false">IFERROR(sterncalib!BC105/GAMSsternCa!BC105,"")</f>
        <v>0.999999747093247</v>
      </c>
      <c r="BE105" s="128" t="n">
        <f aca="false">IFERROR(sterncalib!BD105/GAMSsternCa!BD105,"")</f>
        <v>1.00000019826405</v>
      </c>
      <c r="BF105" s="128" t="n">
        <f aca="false">IFERROR(sterncalib!BE105/GAMSsternCa!BE105,"")</f>
        <v>0.99999994422383</v>
      </c>
      <c r="BG105" s="128" t="n">
        <f aca="false">IFERROR(sterncalib!BF105/GAMSsternCa!BF105,"")</f>
        <v>1.00000018749744</v>
      </c>
      <c r="BH105" s="128" t="n">
        <f aca="false">IFERROR(sterncalib!BG105/GAMSsternCa!BG105,"")</f>
        <v>1.00000006397366</v>
      </c>
      <c r="BI105" s="128" t="n">
        <f aca="false">IFERROR(sterncalib!BH105/GAMSsternCa!BH105,"")</f>
        <v>0.999999987453545</v>
      </c>
      <c r="BJ105" s="128" t="n">
        <f aca="false">IFERROR(sterncalib!BI105/GAMSsternCa!BI105,"")</f>
        <v>1.00000001249393</v>
      </c>
    </row>
    <row r="106" customFormat="false" ht="12.75" hidden="false" customHeight="false" outlineLevel="0" collapsed="false">
      <c r="A106" s="0" t="str">
        <f aca="false">sterncalib!A106</f>
        <v>     Climate damages (trillion $)</v>
      </c>
      <c r="B106" s="0" t="str">
        <f aca="false">GAMSbase!A106</f>
        <v>Climate damages (trillion USD)</v>
      </c>
      <c r="C106" s="128" t="n">
        <f aca="false">IFERROR(sterncalib!B106/GAMSsternCa!B106,"")</f>
        <v>1.00000000018482</v>
      </c>
      <c r="D106" s="128" t="n">
        <f aca="false">IFERROR(sterncalib!C106/GAMSsternCa!C106,"")</f>
        <v>0.999999999842647</v>
      </c>
      <c r="E106" s="128" t="n">
        <f aca="false">IFERROR(sterncalib!D106/GAMSsternCa!D106,"")</f>
        <v>0.999999999816977</v>
      </c>
      <c r="F106" s="128" t="n">
        <f aca="false">IFERROR(sterncalib!E106/GAMSsternCa!E106,"")</f>
        <v>1.00000000005939</v>
      </c>
      <c r="G106" s="128" t="n">
        <f aca="false">IFERROR(sterncalib!F106/GAMSsternCa!F106,"")</f>
        <v>1.00000000005589</v>
      </c>
      <c r="H106" s="128" t="n">
        <f aca="false">IFERROR(sterncalib!G106/GAMSsternCa!G106,"")</f>
        <v>1.00000000006411</v>
      </c>
      <c r="I106" s="128" t="n">
        <f aca="false">IFERROR(sterncalib!H106/GAMSsternCa!H106,"")</f>
        <v>1.00000000004391</v>
      </c>
      <c r="J106" s="128" t="n">
        <f aca="false">IFERROR(sterncalib!I106/GAMSsternCa!I106,"")</f>
        <v>1.00000000005207</v>
      </c>
      <c r="K106" s="128" t="n">
        <f aca="false">IFERROR(sterncalib!J106/GAMSsternCa!J106,"")</f>
        <v>1.00000000003478</v>
      </c>
      <c r="L106" s="128" t="n">
        <f aca="false">IFERROR(sterncalib!K106/GAMSsternCa!K106,"")</f>
        <v>1.00000000002682</v>
      </c>
      <c r="M106" s="128" t="n">
        <f aca="false">IFERROR(sterncalib!L106/GAMSsternCa!L106,"")</f>
        <v>1.00000000003341</v>
      </c>
      <c r="N106" s="128" t="n">
        <f aca="false">IFERROR(sterncalib!M106/GAMSsternCa!M106,"")</f>
        <v>1.00000000005451</v>
      </c>
      <c r="O106" s="128" t="n">
        <f aca="false">IFERROR(sterncalib!N106/GAMSsternCa!N106,"")</f>
        <v>1.00000000005167</v>
      </c>
      <c r="P106" s="128" t="n">
        <f aca="false">IFERROR(sterncalib!O106/GAMSsternCa!O106,"")</f>
        <v>1.00000000005216</v>
      </c>
      <c r="Q106" s="128" t="n">
        <f aca="false">IFERROR(sterncalib!P106/GAMSsternCa!P106,"")</f>
        <v>1.00000000003139</v>
      </c>
      <c r="R106" s="128" t="n">
        <f aca="false">IFERROR(sterncalib!Q106/GAMSsternCa!Q106,"")</f>
        <v>1.00000000003252</v>
      </c>
      <c r="S106" s="128" t="n">
        <f aca="false">IFERROR(sterncalib!R106/GAMSsternCa!R106,"")</f>
        <v>1.00000000003589</v>
      </c>
      <c r="T106" s="128" t="n">
        <f aca="false">IFERROR(sterncalib!S106/GAMSsternCa!S106,"")</f>
        <v>1.0000000000492</v>
      </c>
      <c r="U106" s="128" t="n">
        <f aca="false">IFERROR(sterncalib!T106/GAMSsternCa!T106,"")</f>
        <v>1.00000000003438</v>
      </c>
      <c r="V106" s="128" t="n">
        <f aca="false">IFERROR(sterncalib!U106/GAMSsternCa!U106,"")</f>
        <v>1.00000000001077</v>
      </c>
      <c r="W106" s="128" t="n">
        <f aca="false">IFERROR(sterncalib!V106/GAMSsternCa!V106,"")</f>
        <v>1.00000000000553</v>
      </c>
      <c r="X106" s="128" t="n">
        <f aca="false">IFERROR(sterncalib!W106/GAMSsternCa!W106,"")</f>
        <v>0.999999999990397</v>
      </c>
      <c r="Y106" s="128" t="n">
        <f aca="false">IFERROR(sterncalib!X106/GAMSsternCa!X106,"")</f>
        <v>0.999999999983336</v>
      </c>
      <c r="Z106" s="128" t="n">
        <f aca="false">IFERROR(sterncalib!Y106/GAMSsternCa!Y106,"")</f>
        <v>0.999999999985494</v>
      </c>
      <c r="AA106" s="128" t="n">
        <f aca="false">IFERROR(sterncalib!Z106/GAMSsternCa!Z106,"")</f>
        <v>1.00000000000486</v>
      </c>
      <c r="AB106" s="128" t="n">
        <f aca="false">IFERROR(sterncalib!AA106/GAMSsternCa!AA106,"")</f>
        <v>1.00000000003098</v>
      </c>
      <c r="AC106" s="128" t="n">
        <f aca="false">IFERROR(sterncalib!AB106/GAMSsternCa!AB106,"")</f>
        <v>1.00000000004749</v>
      </c>
      <c r="AD106" s="128" t="n">
        <f aca="false">IFERROR(sterncalib!AC106/GAMSsternCa!AC106,"")</f>
        <v>1.00000000005628</v>
      </c>
      <c r="AE106" s="128" t="n">
        <f aca="false">IFERROR(sterncalib!AD106/GAMSsternCa!AD106,"")</f>
        <v>1.0000000000449</v>
      </c>
      <c r="AF106" s="128" t="n">
        <f aca="false">IFERROR(sterncalib!AE106/GAMSsternCa!AE106,"")</f>
        <v>1.0000000000195</v>
      </c>
      <c r="AG106" s="128" t="n">
        <f aca="false">IFERROR(sterncalib!AF106/GAMSsternCa!AF106,"")</f>
        <v>1.00000000001873</v>
      </c>
      <c r="AH106" s="128" t="n">
        <f aca="false">IFERROR(sterncalib!AG106/GAMSsternCa!AG106,"")</f>
        <v>1.00000000000497</v>
      </c>
      <c r="AI106" s="128" t="n">
        <f aca="false">IFERROR(sterncalib!AH106/GAMSsternCa!AH106,"")</f>
        <v>0.999999999999261</v>
      </c>
      <c r="AJ106" s="128" t="n">
        <f aca="false">IFERROR(sterncalib!AI106/GAMSsternCa!AI106,"")</f>
        <v>0.99999999998168</v>
      </c>
      <c r="AK106" s="128" t="n">
        <f aca="false">IFERROR(sterncalib!AJ106/GAMSsternCa!AJ106,"")</f>
        <v>1.00000000001591</v>
      </c>
      <c r="AL106" s="128" t="n">
        <f aca="false">IFERROR(sterncalib!AK106/GAMSsternCa!AK106,"")</f>
        <v>1.00000000000137</v>
      </c>
      <c r="AM106" s="128" t="n">
        <f aca="false">IFERROR(sterncalib!AL106/GAMSsternCa!AL106,"")</f>
        <v>0.999999999985488</v>
      </c>
      <c r="AN106" s="128" t="n">
        <f aca="false">IFERROR(sterncalib!AM106/GAMSsternCa!AM106,"")</f>
        <v>0.99999999998025</v>
      </c>
      <c r="AO106" s="128" t="n">
        <f aca="false">IFERROR(sterncalib!AN106/GAMSsternCa!AN106,"")</f>
        <v>1.0000000000056</v>
      </c>
      <c r="AP106" s="128" t="n">
        <f aca="false">IFERROR(sterncalib!AO106/GAMSsternCa!AO106,"")</f>
        <v>1.0000000000249</v>
      </c>
      <c r="AQ106" s="128" t="n">
        <f aca="false">IFERROR(sterncalib!AP106/GAMSsternCa!AP106,"")</f>
        <v>1.00000000003083</v>
      </c>
      <c r="AR106" s="128" t="n">
        <f aca="false">IFERROR(sterncalib!AQ106/GAMSsternCa!AQ106,"")</f>
        <v>1.00000000003573</v>
      </c>
      <c r="AS106" s="128" t="n">
        <f aca="false">IFERROR(sterncalib!AR106/GAMSsternCa!AR106,"")</f>
        <v>1.00000000003987</v>
      </c>
      <c r="AT106" s="128" t="n">
        <f aca="false">IFERROR(sterncalib!AS106/GAMSsternCa!AS106,"")</f>
        <v>1.00000000001256</v>
      </c>
      <c r="AU106" s="128" t="n">
        <f aca="false">IFERROR(sterncalib!AT106/GAMSsternCa!AT106,"")</f>
        <v>1.00000000002248</v>
      </c>
      <c r="AV106" s="128" t="n">
        <f aca="false">IFERROR(sterncalib!AU106/GAMSsternCa!AU106,"")</f>
        <v>1.00000000000138</v>
      </c>
      <c r="AW106" s="128" t="n">
        <f aca="false">IFERROR(sterncalib!AV106/GAMSsternCa!AV106,"")</f>
        <v>0.999999999975846</v>
      </c>
      <c r="AX106" s="128" t="n">
        <f aca="false">IFERROR(sterncalib!AW106/GAMSsternCa!AW106,"")</f>
        <v>0.999999999969702</v>
      </c>
      <c r="AY106" s="128" t="n">
        <f aca="false">IFERROR(sterncalib!AX106/GAMSsternCa!AX106,"")</f>
        <v>0.999999999939294</v>
      </c>
      <c r="AZ106" s="128" t="n">
        <f aca="false">IFERROR(sterncalib!AY106/GAMSsternCa!AY106,"")</f>
        <v>0.999999999922086</v>
      </c>
      <c r="BA106" s="128" t="n">
        <f aca="false">IFERROR(sterncalib!AZ106/GAMSsternCa!AZ106,"")</f>
        <v>0.999999999874957</v>
      </c>
      <c r="BB106" s="128" t="n">
        <f aca="false">IFERROR(sterncalib!BA106/GAMSsternCa!BA106,"")</f>
        <v>0.99999999974767</v>
      </c>
      <c r="BC106" s="128" t="n">
        <f aca="false">IFERROR(sterncalib!BB106/GAMSsternCa!BB106,"")</f>
        <v>0.999999999707142</v>
      </c>
      <c r="BD106" s="128" t="n">
        <f aca="false">IFERROR(sterncalib!BC106/GAMSsternCa!BC106,"")</f>
        <v>0.999999999413227</v>
      </c>
      <c r="BE106" s="128" t="n">
        <f aca="false">IFERROR(sterncalib!BD106/GAMSsternCa!BD106,"")</f>
        <v>0.999999999244954</v>
      </c>
      <c r="BF106" s="128" t="n">
        <f aca="false">IFERROR(sterncalib!BE106/GAMSsternCa!BE106,"")</f>
        <v>0.999999999496715</v>
      </c>
      <c r="BG106" s="128" t="n">
        <f aca="false">IFERROR(sterncalib!BF106/GAMSsternCa!BF106,"")</f>
        <v>0.999999999498276</v>
      </c>
      <c r="BH106" s="128" t="n">
        <f aca="false">IFERROR(sterncalib!BG106/GAMSsternCa!BG106,"")</f>
        <v>0.999999999679257</v>
      </c>
      <c r="BI106" s="128" t="n">
        <f aca="false">IFERROR(sterncalib!BH106/GAMSsternCa!BH106,"")</f>
        <v>0.999999999744165</v>
      </c>
      <c r="BJ106" s="128" t="n">
        <f aca="false">IFERROR(sterncalib!BI106/GAMSsternCa!BI106,"")</f>
        <v>0.999999999862074</v>
      </c>
    </row>
    <row r="107" customFormat="false" ht="12.75" hidden="false" customHeight="false" outlineLevel="0" collapsed="false">
      <c r="A107" s="0" t="str">
        <f aca="false">sterncalib!A107</f>
        <v>Output after damages before abatement</v>
      </c>
      <c r="B107" s="0" t="str">
        <f aca="false">GAMSbase!A107</f>
        <v>Output post-damages yet pre-abatement</v>
      </c>
      <c r="C107" s="128" t="n">
        <f aca="false">IFERROR(sterncalib!B107/GAMSsternCa!B107,"")</f>
        <v>1.0000000000003</v>
      </c>
      <c r="D107" s="128" t="n">
        <f aca="false">IFERROR(sterncalib!C107/GAMSsternCa!C107,"")</f>
        <v>0.999999999971488</v>
      </c>
      <c r="E107" s="128" t="n">
        <f aca="false">IFERROR(sterncalib!D107/GAMSsternCa!D107,"")</f>
        <v>0.999999999985837</v>
      </c>
      <c r="F107" s="128" t="n">
        <f aca="false">IFERROR(sterncalib!E107/GAMSsternCa!E107,"")</f>
        <v>0.999999999970873</v>
      </c>
      <c r="G107" s="128" t="n">
        <f aca="false">IFERROR(sterncalib!F107/GAMSsternCa!F107,"")</f>
        <v>1.00000000000719</v>
      </c>
      <c r="H107" s="128" t="n">
        <f aca="false">IFERROR(sterncalib!G107/GAMSsternCa!G107,"")</f>
        <v>1.00000000001159</v>
      </c>
      <c r="I107" s="128" t="n">
        <f aca="false">IFERROR(sterncalib!H107/GAMSsternCa!H107,"")</f>
        <v>1.00000000003585</v>
      </c>
      <c r="J107" s="128" t="n">
        <f aca="false">IFERROR(sterncalib!I107/GAMSsternCa!I107,"")</f>
        <v>1.00000000003489</v>
      </c>
      <c r="K107" s="128" t="n">
        <f aca="false">IFERROR(sterncalib!J107/GAMSsternCa!J107,"")</f>
        <v>1.00000000001714</v>
      </c>
      <c r="L107" s="128" t="n">
        <f aca="false">IFERROR(sterncalib!K107/GAMSsternCa!K107,"")</f>
        <v>1.00000000001627</v>
      </c>
      <c r="M107" s="128" t="n">
        <f aca="false">IFERROR(sterncalib!L107/GAMSsternCa!L107,"")</f>
        <v>1.00000000000367</v>
      </c>
      <c r="N107" s="128" t="n">
        <f aca="false">IFERROR(sterncalib!M107/GAMSsternCa!M107,"")</f>
        <v>1.00000000001269</v>
      </c>
      <c r="O107" s="128" t="n">
        <f aca="false">IFERROR(sterncalib!N107/GAMSsternCa!N107,"")</f>
        <v>1.00000000001587</v>
      </c>
      <c r="P107" s="128" t="n">
        <f aca="false">IFERROR(sterncalib!O107/GAMSsternCa!O107,"")</f>
        <v>1.00000000001515</v>
      </c>
      <c r="Q107" s="128" t="n">
        <f aca="false">IFERROR(sterncalib!P107/GAMSsternCa!P107,"")</f>
        <v>1.00000000000668</v>
      </c>
      <c r="R107" s="128" t="n">
        <f aca="false">IFERROR(sterncalib!Q107/GAMSsternCa!Q107,"")</f>
        <v>0.999999999999223</v>
      </c>
      <c r="S107" s="128" t="n">
        <f aca="false">IFERROR(sterncalib!R107/GAMSsternCa!R107,"")</f>
        <v>0.999999999999619</v>
      </c>
      <c r="T107" s="128" t="n">
        <f aca="false">IFERROR(sterncalib!S107/GAMSsternCa!S107,"")</f>
        <v>1.00000000002296</v>
      </c>
      <c r="U107" s="128" t="n">
        <f aca="false">IFERROR(sterncalib!T107/GAMSsternCa!T107,"")</f>
        <v>1.000000000005</v>
      </c>
      <c r="V107" s="128" t="n">
        <f aca="false">IFERROR(sterncalib!U107/GAMSsternCa!U107,"")</f>
        <v>0.999999999981153</v>
      </c>
      <c r="W107" s="128" t="n">
        <f aca="false">IFERROR(sterncalib!V107/GAMSsternCa!V107,"")</f>
        <v>0.999999999977534</v>
      </c>
      <c r="X107" s="128" t="n">
        <f aca="false">IFERROR(sterncalib!W107/GAMSsternCa!W107,"")</f>
        <v>0.999999999966323</v>
      </c>
      <c r="Y107" s="128" t="n">
        <f aca="false">IFERROR(sterncalib!X107/GAMSsternCa!X107,"")</f>
        <v>0.999999999957822</v>
      </c>
      <c r="Z107" s="128" t="n">
        <f aca="false">IFERROR(sterncalib!Y107/GAMSsternCa!Y107,"")</f>
        <v>0.999999999959143</v>
      </c>
      <c r="AA107" s="128" t="n">
        <f aca="false">IFERROR(sterncalib!Z107/GAMSsternCa!Z107,"")</f>
        <v>0.999999999978272</v>
      </c>
      <c r="AB107" s="128" t="n">
        <f aca="false">IFERROR(sterncalib!AA107/GAMSsternCa!AA107,"")</f>
        <v>1.00000000000567</v>
      </c>
      <c r="AC107" s="128" t="n">
        <f aca="false">IFERROR(sterncalib!AB107/GAMSsternCa!AB107,"")</f>
        <v>1.00000000002537</v>
      </c>
      <c r="AD107" s="128" t="n">
        <f aca="false">IFERROR(sterncalib!AC107/GAMSsternCa!AC107,"")</f>
        <v>1.0000000000335</v>
      </c>
      <c r="AE107" s="128" t="n">
        <f aca="false">IFERROR(sterncalib!AD107/GAMSsternCa!AD107,"")</f>
        <v>1.00000000002242</v>
      </c>
      <c r="AF107" s="128" t="n">
        <f aca="false">IFERROR(sterncalib!AE107/GAMSsternCa!AE107,"")</f>
        <v>0.999999999997542</v>
      </c>
      <c r="AG107" s="128" t="n">
        <f aca="false">IFERROR(sterncalib!AF107/GAMSsternCa!AF107,"")</f>
        <v>0.999999999998306</v>
      </c>
      <c r="AH107" s="128" t="n">
        <f aca="false">IFERROR(sterncalib!AG107/GAMSsternCa!AG107,"")</f>
        <v>0.999999999984519</v>
      </c>
      <c r="AI107" s="128" t="n">
        <f aca="false">IFERROR(sterncalib!AH107/GAMSsternCa!AH107,"")</f>
        <v>0.99999999997896</v>
      </c>
      <c r="AJ107" s="128" t="n">
        <f aca="false">IFERROR(sterncalib!AI107/GAMSsternCa!AI107,"")</f>
        <v>0.999999999960914</v>
      </c>
      <c r="AK107" s="128" t="n">
        <f aca="false">IFERROR(sterncalib!AJ107/GAMSsternCa!AJ107,"")</f>
        <v>0.999999999994748</v>
      </c>
      <c r="AL107" s="128" t="n">
        <f aca="false">IFERROR(sterncalib!AK107/GAMSsternCa!AK107,"")</f>
        <v>0.999999999980919</v>
      </c>
      <c r="AM107" s="128" t="n">
        <f aca="false">IFERROR(sterncalib!AL107/GAMSsternCa!AL107,"")</f>
        <v>0.99999999996479</v>
      </c>
      <c r="AN107" s="128" t="n">
        <f aca="false">IFERROR(sterncalib!AM107/GAMSsternCa!AM107,"")</f>
        <v>0.999999999959488</v>
      </c>
      <c r="AO107" s="128" t="n">
        <f aca="false">IFERROR(sterncalib!AN107/GAMSsternCa!AN107,"")</f>
        <v>0.999999999983273</v>
      </c>
      <c r="AP107" s="128" t="n">
        <f aca="false">IFERROR(sterncalib!AO107/GAMSsternCa!AO107,"")</f>
        <v>1.00000000000278</v>
      </c>
      <c r="AQ107" s="128" t="n">
        <f aca="false">IFERROR(sterncalib!AP107/GAMSsternCa!AP107,"")</f>
        <v>1.00000000000793</v>
      </c>
      <c r="AR107" s="128" t="n">
        <f aca="false">IFERROR(sterncalib!AQ107/GAMSsternCa!AQ107,"")</f>
        <v>1.0000000000205</v>
      </c>
      <c r="AS107" s="128" t="n">
        <f aca="false">IFERROR(sterncalib!AR107/GAMSsternCa!AR107,"")</f>
        <v>1.00000000002601</v>
      </c>
      <c r="AT107" s="128" t="n">
        <f aca="false">IFERROR(sterncalib!AS107/GAMSsternCa!AS107,"")</f>
        <v>0.99999999999998</v>
      </c>
      <c r="AU107" s="128" t="n">
        <f aca="false">IFERROR(sterncalib!AT107/GAMSsternCa!AT107,"")</f>
        <v>1.00000000002179</v>
      </c>
      <c r="AV107" s="128" t="n">
        <f aca="false">IFERROR(sterncalib!AU107/GAMSsternCa!AU107,"")</f>
        <v>1.0000000000087</v>
      </c>
      <c r="AW107" s="128" t="n">
        <f aca="false">IFERROR(sterncalib!AV107/GAMSsternCa!AV107,"")</f>
        <v>1.00000000000705</v>
      </c>
      <c r="AX107" s="128" t="n">
        <f aca="false">IFERROR(sterncalib!AW107/GAMSsternCa!AW107,"")</f>
        <v>1.00000000001151</v>
      </c>
      <c r="AY107" s="128" t="n">
        <f aca="false">IFERROR(sterncalib!AX107/GAMSsternCa!AX107,"")</f>
        <v>1.00000000000944</v>
      </c>
      <c r="AZ107" s="128" t="n">
        <f aca="false">IFERROR(sterncalib!AY107/GAMSsternCa!AY107,"")</f>
        <v>1.00000000002777</v>
      </c>
      <c r="BA107" s="128" t="n">
        <f aca="false">IFERROR(sterncalib!AZ107/GAMSsternCa!AZ107,"")</f>
        <v>1.00000000001611</v>
      </c>
      <c r="BB107" s="128" t="n">
        <f aca="false">IFERROR(sterncalib!BA107/GAMSsternCa!BA107,"")</f>
        <v>1.0000000000137</v>
      </c>
      <c r="BC107" s="128" t="n">
        <f aca="false">IFERROR(sterncalib!BB107/GAMSsternCa!BB107,"")</f>
        <v>1.00000000001201</v>
      </c>
      <c r="BD107" s="128" t="n">
        <f aca="false">IFERROR(sterncalib!BC107/GAMSsternCa!BC107,"")</f>
        <v>1.00000000001076</v>
      </c>
      <c r="BE107" s="128" t="n">
        <f aca="false">IFERROR(sterncalib!BD107/GAMSsternCa!BD107,"")</f>
        <v>1.00000000000986</v>
      </c>
      <c r="BF107" s="128" t="n">
        <f aca="false">IFERROR(sterncalib!BE107/GAMSsternCa!BE107,"")</f>
        <v>1.00000000000926</v>
      </c>
      <c r="BG107" s="128" t="n">
        <f aca="false">IFERROR(sterncalib!BF107/GAMSsternCa!BF107,"")</f>
        <v>1.00000000000887</v>
      </c>
      <c r="BH107" s="128" t="n">
        <f aca="false">IFERROR(sterncalib!BG107/GAMSsternCa!BG107,"")</f>
        <v>1.0000000000086</v>
      </c>
      <c r="BI107" s="128" t="n">
        <f aca="false">IFERROR(sterncalib!BH107/GAMSsternCa!BH107,"")</f>
        <v>1.00000000000847</v>
      </c>
      <c r="BJ107" s="128" t="n">
        <f aca="false">IFERROR(sterncalib!BI107/GAMSsternCa!BI107,"")</f>
        <v>1.00000000000837</v>
      </c>
    </row>
    <row r="108" customFormat="false" ht="12.75" hidden="false" customHeight="false" outlineLevel="0" collapsed="false">
      <c r="A108" s="0" t="str">
        <f aca="false">sterncalib!A108</f>
        <v>    Abatement cost (fraction of output)</v>
      </c>
      <c r="B108" s="0" t="str">
        <f aca="false">GAMSbase!A108</f>
        <v>Abatement cost (fraction of gross output)</v>
      </c>
      <c r="C108" s="128" t="str">
        <f aca="false">IFERROR(sterncalib!B108/GAMSsternCa!B108,"")</f>
        <v/>
      </c>
      <c r="D108" s="128" t="str">
        <f aca="false">IFERROR(sterncalib!C108/GAMSsternCa!C108,"")</f>
        <v/>
      </c>
      <c r="E108" s="128" t="str">
        <f aca="false">IFERROR(sterncalib!D108/GAMSsternCa!D108,"")</f>
        <v/>
      </c>
      <c r="F108" s="128" t="str">
        <f aca="false">IFERROR(sterncalib!E108/GAMSsternCa!E108,"")</f>
        <v/>
      </c>
      <c r="G108" s="128" t="str">
        <f aca="false">IFERROR(sterncalib!F108/GAMSsternCa!F108,"")</f>
        <v/>
      </c>
      <c r="H108" s="128" t="str">
        <f aca="false">IFERROR(sterncalib!G108/GAMSsternCa!G108,"")</f>
        <v/>
      </c>
      <c r="I108" s="128" t="str">
        <f aca="false">IFERROR(sterncalib!H108/GAMSsternCa!H108,"")</f>
        <v/>
      </c>
      <c r="J108" s="128" t="str">
        <f aca="false">IFERROR(sterncalib!I108/GAMSsternCa!I108,"")</f>
        <v/>
      </c>
      <c r="K108" s="128" t="str">
        <f aca="false">IFERROR(sterncalib!J108/GAMSsternCa!J108,"")</f>
        <v/>
      </c>
      <c r="L108" s="128" t="str">
        <f aca="false">IFERROR(sterncalib!K108/GAMSsternCa!K108,"")</f>
        <v/>
      </c>
      <c r="M108" s="128" t="str">
        <f aca="false">IFERROR(sterncalib!L108/GAMSsternCa!L108,"")</f>
        <v/>
      </c>
      <c r="N108" s="128" t="str">
        <f aca="false">IFERROR(sterncalib!M108/GAMSsternCa!M108,"")</f>
        <v/>
      </c>
      <c r="O108" s="128" t="str">
        <f aca="false">IFERROR(sterncalib!N108/GAMSsternCa!N108,"")</f>
        <v/>
      </c>
      <c r="P108" s="128" t="str">
        <f aca="false">IFERROR(sterncalib!O108/GAMSsternCa!O108,"")</f>
        <v/>
      </c>
      <c r="Q108" s="128" t="str">
        <f aca="false">IFERROR(sterncalib!P108/GAMSsternCa!P108,"")</f>
        <v/>
      </c>
      <c r="R108" s="128" t="str">
        <f aca="false">IFERROR(sterncalib!Q108/GAMSsternCa!Q108,"")</f>
        <v/>
      </c>
      <c r="S108" s="128" t="str">
        <f aca="false">IFERROR(sterncalib!R108/GAMSsternCa!R108,"")</f>
        <v/>
      </c>
      <c r="T108" s="128" t="str">
        <f aca="false">IFERROR(sterncalib!S108/GAMSsternCa!S108,"")</f>
        <v/>
      </c>
      <c r="U108" s="128" t="str">
        <f aca="false">IFERROR(sterncalib!T108/GAMSsternCa!T108,"")</f>
        <v/>
      </c>
      <c r="V108" s="128" t="str">
        <f aca="false">IFERROR(sterncalib!U108/GAMSsternCa!U108,"")</f>
        <v/>
      </c>
      <c r="W108" s="128" t="str">
        <f aca="false">IFERROR(sterncalib!V108/GAMSsternCa!V108,"")</f>
        <v/>
      </c>
      <c r="X108" s="128" t="str">
        <f aca="false">IFERROR(sterncalib!W108/GAMSsternCa!W108,"")</f>
        <v/>
      </c>
      <c r="Y108" s="128" t="str">
        <f aca="false">IFERROR(sterncalib!X108/GAMSsternCa!X108,"")</f>
        <v/>
      </c>
      <c r="Z108" s="128" t="str">
        <f aca="false">IFERROR(sterncalib!Y108/GAMSsternCa!Y108,"")</f>
        <v/>
      </c>
      <c r="AA108" s="128" t="str">
        <f aca="false">IFERROR(sterncalib!Z108/GAMSsternCa!Z108,"")</f>
        <v/>
      </c>
      <c r="AB108" s="128" t="str">
        <f aca="false">IFERROR(sterncalib!AA108/GAMSsternCa!AA108,"")</f>
        <v/>
      </c>
      <c r="AC108" s="128" t="str">
        <f aca="false">IFERROR(sterncalib!AB108/GAMSsternCa!AB108,"")</f>
        <v/>
      </c>
      <c r="AD108" s="128" t="str">
        <f aca="false">IFERROR(sterncalib!AC108/GAMSsternCa!AC108,"")</f>
        <v/>
      </c>
      <c r="AE108" s="128" t="str">
        <f aca="false">IFERROR(sterncalib!AD108/GAMSsternCa!AD108,"")</f>
        <v/>
      </c>
      <c r="AF108" s="128" t="str">
        <f aca="false">IFERROR(sterncalib!AE108/GAMSsternCa!AE108,"")</f>
        <v/>
      </c>
      <c r="AG108" s="128" t="str">
        <f aca="false">IFERROR(sterncalib!AF108/GAMSsternCa!AF108,"")</f>
        <v/>
      </c>
      <c r="AH108" s="128" t="str">
        <f aca="false">IFERROR(sterncalib!AG108/GAMSsternCa!AG108,"")</f>
        <v/>
      </c>
      <c r="AI108" s="128" t="str">
        <f aca="false">IFERROR(sterncalib!AH108/GAMSsternCa!AH108,"")</f>
        <v/>
      </c>
      <c r="AJ108" s="128" t="str">
        <f aca="false">IFERROR(sterncalib!AI108/GAMSsternCa!AI108,"")</f>
        <v/>
      </c>
      <c r="AK108" s="128" t="str">
        <f aca="false">IFERROR(sterncalib!AJ108/GAMSsternCa!AJ108,"")</f>
        <v/>
      </c>
      <c r="AL108" s="128" t="str">
        <f aca="false">IFERROR(sterncalib!AK108/GAMSsternCa!AK108,"")</f>
        <v/>
      </c>
      <c r="AM108" s="128" t="str">
        <f aca="false">IFERROR(sterncalib!AL108/GAMSsternCa!AL108,"")</f>
        <v/>
      </c>
      <c r="AN108" s="128" t="str">
        <f aca="false">IFERROR(sterncalib!AM108/GAMSsternCa!AM108,"")</f>
        <v/>
      </c>
      <c r="AO108" s="128" t="str">
        <f aca="false">IFERROR(sterncalib!AN108/GAMSsternCa!AN108,"")</f>
        <v/>
      </c>
      <c r="AP108" s="128" t="str">
        <f aca="false">IFERROR(sterncalib!AO108/GAMSsternCa!AO108,"")</f>
        <v/>
      </c>
      <c r="AQ108" s="128" t="str">
        <f aca="false">IFERROR(sterncalib!AP108/GAMSsternCa!AP108,"")</f>
        <v/>
      </c>
      <c r="AR108" s="128" t="str">
        <f aca="false">IFERROR(sterncalib!AQ108/GAMSsternCa!AQ108,"")</f>
        <v/>
      </c>
      <c r="AS108" s="128" t="str">
        <f aca="false">IFERROR(sterncalib!AR108/GAMSsternCa!AR108,"")</f>
        <v/>
      </c>
      <c r="AT108" s="128" t="str">
        <f aca="false">IFERROR(sterncalib!AS108/GAMSsternCa!AS108,"")</f>
        <v/>
      </c>
      <c r="AU108" s="128" t="str">
        <f aca="false">IFERROR(sterncalib!AT108/GAMSsternCa!AT108,"")</f>
        <v/>
      </c>
      <c r="AV108" s="128" t="str">
        <f aca="false">IFERROR(sterncalib!AU108/GAMSsternCa!AU108,"")</f>
        <v/>
      </c>
      <c r="AW108" s="128" t="str">
        <f aca="false">IFERROR(sterncalib!AV108/GAMSsternCa!AV108,"")</f>
        <v/>
      </c>
      <c r="AX108" s="128" t="str">
        <f aca="false">IFERROR(sterncalib!AW108/GAMSsternCa!AW108,"")</f>
        <v/>
      </c>
      <c r="AY108" s="128" t="str">
        <f aca="false">IFERROR(sterncalib!AX108/GAMSsternCa!AX108,"")</f>
        <v/>
      </c>
      <c r="AZ108" s="128" t="str">
        <f aca="false">IFERROR(sterncalib!AY108/GAMSsternCa!AY108,"")</f>
        <v/>
      </c>
      <c r="BA108" s="128" t="str">
        <f aca="false">IFERROR(sterncalib!AZ108/GAMSsternCa!AZ108,"")</f>
        <v/>
      </c>
      <c r="BB108" s="128" t="str">
        <f aca="false">IFERROR(sterncalib!BA108/GAMSsternCa!BA108,"")</f>
        <v/>
      </c>
      <c r="BC108" s="128" t="str">
        <f aca="false">IFERROR(sterncalib!BB108/GAMSsternCa!BB108,"")</f>
        <v/>
      </c>
      <c r="BD108" s="128" t="str">
        <f aca="false">IFERROR(sterncalib!BC108/GAMSsternCa!BC108,"")</f>
        <v/>
      </c>
      <c r="BE108" s="128" t="str">
        <f aca="false">IFERROR(sterncalib!BD108/GAMSsternCa!BD108,"")</f>
        <v/>
      </c>
      <c r="BF108" s="128" t="str">
        <f aca="false">IFERROR(sterncalib!BE108/GAMSsternCa!BE108,"")</f>
        <v/>
      </c>
      <c r="BG108" s="128" t="str">
        <f aca="false">IFERROR(sterncalib!BF108/GAMSsternCa!BF108,"")</f>
        <v/>
      </c>
      <c r="BH108" s="128" t="str">
        <f aca="false">IFERROR(sterncalib!BG108/GAMSsternCa!BG108,"")</f>
        <v/>
      </c>
      <c r="BI108" s="128" t="str">
        <f aca="false">IFERROR(sterncalib!BH108/GAMSsternCa!BH108,"")</f>
        <v/>
      </c>
      <c r="BJ108" s="128" t="str">
        <f aca="false">IFERROR(sterncalib!BI108/GAMSsternCa!BI108,"")</f>
        <v/>
      </c>
    </row>
    <row r="109" customFormat="false" ht="12.75" hidden="false" customHeight="false" outlineLevel="0" collapsed="false">
      <c r="A109" s="0" t="str">
        <f aca="false">sterncalib!A109</f>
        <v>    Abatement cost ($ trillion)</v>
      </c>
      <c r="B109" s="0" t="str">
        <f aca="false">GAMSbase!A109</f>
        <v>Abatement cost (trillion USD)</v>
      </c>
      <c r="C109" s="128" t="n">
        <f aca="false">IFERROR(sterncalib!B109/GAMSsternCa!B109,"")</f>
        <v>0.99999997947322</v>
      </c>
      <c r="D109" s="128" t="n">
        <f aca="false">IFERROR(sterncalib!C109/GAMSsternCa!C109,"")</f>
        <v>0.999999999986967</v>
      </c>
      <c r="E109" s="128" t="n">
        <f aca="false">IFERROR(sterncalib!D109/GAMSsternCa!D109,"")</f>
        <v>1.00000000053139</v>
      </c>
      <c r="F109" s="128" t="n">
        <f aca="false">IFERROR(sterncalib!E109/GAMSsternCa!E109,"")</f>
        <v>0.999999999587474</v>
      </c>
      <c r="G109" s="128" t="n">
        <f aca="false">IFERROR(sterncalib!F109/GAMSsternCa!F109,"")</f>
        <v>1.00000000013859</v>
      </c>
      <c r="H109" s="128" t="n">
        <f aca="false">IFERROR(sterncalib!G109/GAMSsternCa!G109,"")</f>
        <v>1.00000000038943</v>
      </c>
      <c r="I109" s="128" t="n">
        <f aca="false">IFERROR(sterncalib!H109/GAMSsternCa!H109,"")</f>
        <v>1.000000000075</v>
      </c>
      <c r="J109" s="128" t="n">
        <f aca="false">IFERROR(sterncalib!I109/GAMSsternCa!I109,"")</f>
        <v>1.00000000007833</v>
      </c>
      <c r="K109" s="128" t="n">
        <f aca="false">IFERROR(sterncalib!J109/GAMSsternCa!J109,"")</f>
        <v>0.999999999933882</v>
      </c>
      <c r="L109" s="128" t="n">
        <f aca="false">IFERROR(sterncalib!K109/GAMSsternCa!K109,"")</f>
        <v>1.00000000009875</v>
      </c>
      <c r="M109" s="128" t="n">
        <f aca="false">IFERROR(sterncalib!L109/GAMSsternCa!L109,"")</f>
        <v>1.00000000008511</v>
      </c>
      <c r="N109" s="128" t="n">
        <f aca="false">IFERROR(sterncalib!M109/GAMSsternCa!M109,"")</f>
        <v>1.00000000020238</v>
      </c>
      <c r="O109" s="128" t="n">
        <f aca="false">IFERROR(sterncalib!N109/GAMSsternCa!N109,"")</f>
        <v>1.00000000020291</v>
      </c>
      <c r="P109" s="128" t="n">
        <f aca="false">IFERROR(sterncalib!O109/GAMSsternCa!O109,"")</f>
        <v>0.999999999958034</v>
      </c>
      <c r="Q109" s="128" t="n">
        <f aca="false">IFERROR(sterncalib!P109/GAMSsternCa!P109,"")</f>
        <v>1.00000000001475</v>
      </c>
      <c r="R109" s="128" t="n">
        <f aca="false">IFERROR(sterncalib!Q109/GAMSsternCa!Q109,"")</f>
        <v>1.00000000017668</v>
      </c>
      <c r="S109" s="128" t="n">
        <f aca="false">IFERROR(sterncalib!R109/GAMSsternCa!R109,"")</f>
        <v>1.00000000006247</v>
      </c>
      <c r="T109" s="128" t="n">
        <f aca="false">IFERROR(sterncalib!S109/GAMSsternCa!S109,"")</f>
        <v>1.0000000000847</v>
      </c>
      <c r="U109" s="128" t="n">
        <f aca="false">IFERROR(sterncalib!T109/GAMSsternCa!T109,"")</f>
        <v>1.00000000008384</v>
      </c>
      <c r="V109" s="128" t="n">
        <f aca="false">IFERROR(sterncalib!U109/GAMSsternCa!U109,"")</f>
        <v>1.00000000002091</v>
      </c>
      <c r="W109" s="128" t="n">
        <f aca="false">IFERROR(sterncalib!V109/GAMSsternCa!V109,"")</f>
        <v>1.00000000001693</v>
      </c>
      <c r="X109" s="128" t="n">
        <f aca="false">IFERROR(sterncalib!W109/GAMSsternCa!W109,"")</f>
        <v>1.00000000000515</v>
      </c>
      <c r="Y109" s="128" t="n">
        <f aca="false">IFERROR(sterncalib!X109/GAMSsternCa!X109,"")</f>
        <v>0.999999999990717</v>
      </c>
      <c r="Z109" s="128" t="n">
        <f aca="false">IFERROR(sterncalib!Y109/GAMSsternCa!Y109,"")</f>
        <v>0.99999999999188</v>
      </c>
      <c r="AA109" s="128" t="n">
        <f aca="false">IFERROR(sterncalib!Z109/GAMSsternCa!Z109,"")</f>
        <v>1.00000000001614</v>
      </c>
      <c r="AB109" s="128" t="n">
        <f aca="false">IFERROR(sterncalib!AA109/GAMSsternCa!AA109,"")</f>
        <v>1.00000000004432</v>
      </c>
      <c r="AC109" s="128" t="n">
        <f aca="false">IFERROR(sterncalib!AB109/GAMSsternCa!AB109,"")</f>
        <v>1.00000000006367</v>
      </c>
      <c r="AD109" s="128" t="n">
        <f aca="false">IFERROR(sterncalib!AC109/GAMSsternCa!AC109,"")</f>
        <v>1.00000000007437</v>
      </c>
      <c r="AE109" s="128" t="n">
        <f aca="false">IFERROR(sterncalib!AD109/GAMSsternCa!AD109,"")</f>
        <v>1.00000000005461</v>
      </c>
      <c r="AF109" s="128" t="n">
        <f aca="false">IFERROR(sterncalib!AE109/GAMSsternCa!AE109,"")</f>
        <v>1.00000000003492</v>
      </c>
      <c r="AG109" s="128" t="n">
        <f aca="false">IFERROR(sterncalib!AF109/GAMSsternCa!AF109,"")</f>
        <v>1.00000000003466</v>
      </c>
      <c r="AH109" s="128" t="n">
        <f aca="false">IFERROR(sterncalib!AG109/GAMSsternCa!AG109,"")</f>
        <v>1.00000000002006</v>
      </c>
      <c r="AI109" s="128" t="n">
        <f aca="false">IFERROR(sterncalib!AH109/GAMSsternCa!AH109,"")</f>
        <v>1.00000000001432</v>
      </c>
      <c r="AJ109" s="128" t="n">
        <f aca="false">IFERROR(sterncalib!AI109/GAMSsternCa!AI109,"")</f>
        <v>0.999999999995113</v>
      </c>
      <c r="AK109" s="128" t="n">
        <f aca="false">IFERROR(sterncalib!AJ109/GAMSsternCa!AJ109,"")</f>
        <v>1.00000000003081</v>
      </c>
      <c r="AL109" s="128" t="n">
        <f aca="false">IFERROR(sterncalib!AK109/GAMSsternCa!AK109,"")</f>
        <v>1.00000000001444</v>
      </c>
      <c r="AM109" s="128" t="n">
        <f aca="false">IFERROR(sterncalib!AL109/GAMSsternCa!AL109,"")</f>
        <v>1.00000000000126</v>
      </c>
      <c r="AN109" s="128" t="n">
        <f aca="false">IFERROR(sterncalib!AM109/GAMSsternCa!AM109,"")</f>
        <v>0.99999999999845</v>
      </c>
      <c r="AO109" s="128" t="n">
        <f aca="false">IFERROR(sterncalib!AN109/GAMSsternCa!AN109,"")</f>
        <v>1.00000000002304</v>
      </c>
      <c r="AP109" s="128" t="n">
        <f aca="false">IFERROR(sterncalib!AO109/GAMSsternCa!AO109,"")</f>
        <v>1.000000000036</v>
      </c>
      <c r="AQ109" s="128" t="n">
        <f aca="false">IFERROR(sterncalib!AP109/GAMSsternCa!AP109,"")</f>
        <v>1.00000000004469</v>
      </c>
      <c r="AR109" s="128" t="n">
        <f aca="false">IFERROR(sterncalib!AQ109/GAMSsternCa!AQ109,"")</f>
        <v>1.00000000005495</v>
      </c>
      <c r="AS109" s="128" t="n">
        <f aca="false">IFERROR(sterncalib!AR109/GAMSsternCa!AR109,"")</f>
        <v>1.00000000005892</v>
      </c>
      <c r="AT109" s="128" t="n">
        <f aca="false">IFERROR(sterncalib!AS109/GAMSsternCa!AS109,"")</f>
        <v>1.00000000004016</v>
      </c>
      <c r="AU109" s="128" t="n">
        <f aca="false">IFERROR(sterncalib!AT109/GAMSsternCa!AT109,"")</f>
        <v>1.00000000005409</v>
      </c>
      <c r="AV109" s="128" t="n">
        <f aca="false">IFERROR(sterncalib!AU109/GAMSsternCa!AU109,"")</f>
        <v>1.00000000004254</v>
      </c>
      <c r="AW109" s="128" t="n">
        <f aca="false">IFERROR(sterncalib!AV109/GAMSsternCa!AV109,"")</f>
        <v>1.00000000004286</v>
      </c>
      <c r="AX109" s="128" t="n">
        <f aca="false">IFERROR(sterncalib!AW109/GAMSsternCa!AW109,"")</f>
        <v>1.00000000005241</v>
      </c>
      <c r="AY109" s="128" t="n">
        <f aca="false">IFERROR(sterncalib!AX109/GAMSsternCa!AX109,"")</f>
        <v>1.00000000004574</v>
      </c>
      <c r="AZ109" s="128" t="n">
        <f aca="false">IFERROR(sterncalib!AY109/GAMSsternCa!AY109,"")</f>
        <v>1.00000000006821</v>
      </c>
      <c r="BA109" s="128" t="n">
        <f aca="false">IFERROR(sterncalib!AZ109/GAMSsternCa!AZ109,"")</f>
        <v>1.00000000005268</v>
      </c>
      <c r="BB109" s="128" t="n">
        <f aca="false">IFERROR(sterncalib!BA109/GAMSsternCa!BA109,"")</f>
        <v>1.0000000000647</v>
      </c>
      <c r="BC109" s="128" t="n">
        <f aca="false">IFERROR(sterncalib!BB109/GAMSsternCa!BB109,"")</f>
        <v>1.00000000005522</v>
      </c>
      <c r="BD109" s="128" t="n">
        <f aca="false">IFERROR(sterncalib!BC109/GAMSsternCa!BC109,"")</f>
        <v>1.00000000009602</v>
      </c>
      <c r="BE109" s="128" t="n">
        <f aca="false">IFERROR(sterncalib!BD109/GAMSsternCa!BD109,"")</f>
        <v>0.999999999988986</v>
      </c>
      <c r="BF109" s="128" t="n">
        <f aca="false">IFERROR(sterncalib!BE109/GAMSsternCa!BE109,"")</f>
        <v>1.00000000017711</v>
      </c>
      <c r="BG109" s="128" t="n">
        <f aca="false">IFERROR(sterncalib!BF109/GAMSsternCa!BF109,"")</f>
        <v>1.00000000019578</v>
      </c>
      <c r="BH109" s="128" t="n">
        <f aca="false">IFERROR(sterncalib!BG109/GAMSsternCa!BG109,"")</f>
        <v>1.0000000000809</v>
      </c>
      <c r="BI109" s="128" t="n">
        <f aca="false">IFERROR(sterncalib!BH109/GAMSsternCa!BH109,"")</f>
        <v>0.999999999495896</v>
      </c>
      <c r="BJ109" s="128" t="n">
        <f aca="false">IFERROR(sterncalib!BI109/GAMSsternCa!BI109,"")</f>
        <v>1.00000409086318</v>
      </c>
    </row>
    <row r="110" customFormat="false" ht="12.75" hidden="false" customHeight="false" outlineLevel="0" collapsed="false">
      <c r="A110" s="0" t="str">
        <f aca="false">sterncalib!A110</f>
        <v>Net output (net of damages and abatement, $trill p.a.)</v>
      </c>
      <c r="B110" s="0" t="str">
        <f aca="false">GAMSbase!A110</f>
        <v>Output (Net of Damages and Abatement, trillion USD pa) </v>
      </c>
      <c r="C110" s="128" t="n">
        <f aca="false">IFERROR(sterncalib!B110/GAMSsternCa!B110,"")</f>
        <v>1.00000000000046</v>
      </c>
      <c r="D110" s="128" t="n">
        <f aca="false">IFERROR(sterncalib!C110/GAMSsternCa!C110,"")</f>
        <v>0.999999999971476</v>
      </c>
      <c r="E110" s="128" t="n">
        <f aca="false">IFERROR(sterncalib!D110/GAMSsternCa!D110,"")</f>
        <v>0.999999999985253</v>
      </c>
      <c r="F110" s="128" t="n">
        <f aca="false">IFERROR(sterncalib!E110/GAMSsternCa!E110,"")</f>
        <v>0.9999999999714</v>
      </c>
      <c r="G110" s="128" t="n">
        <f aca="false">IFERROR(sterncalib!F110/GAMSsternCa!F110,"")</f>
        <v>1.00000000000696</v>
      </c>
      <c r="H110" s="128" t="n">
        <f aca="false">IFERROR(sterncalib!G110/GAMSsternCa!G110,"")</f>
        <v>1.00000000001076</v>
      </c>
      <c r="I110" s="128" t="n">
        <f aca="false">IFERROR(sterncalib!H110/GAMSsternCa!H110,"")</f>
        <v>1.00000000003574</v>
      </c>
      <c r="J110" s="128" t="n">
        <f aca="false">IFERROR(sterncalib!I110/GAMSsternCa!I110,"")</f>
        <v>1.00000000003474</v>
      </c>
      <c r="K110" s="128" t="n">
        <f aca="false">IFERROR(sterncalib!J110/GAMSsternCa!J110,"")</f>
        <v>1.00000000001748</v>
      </c>
      <c r="L110" s="128" t="n">
        <f aca="false">IFERROR(sterncalib!K110/GAMSsternCa!K110,"")</f>
        <v>1.00000000001631</v>
      </c>
      <c r="M110" s="128" t="n">
        <f aca="false">IFERROR(sterncalib!L110/GAMSsternCa!L110,"")</f>
        <v>1.0000000000032</v>
      </c>
      <c r="N110" s="128" t="n">
        <f aca="false">IFERROR(sterncalib!M110/GAMSsternCa!M110,"")</f>
        <v>1.0000000000114</v>
      </c>
      <c r="O110" s="128" t="n">
        <f aca="false">IFERROR(sterncalib!N110/GAMSsternCa!N110,"")</f>
        <v>1.0000000000144</v>
      </c>
      <c r="P110" s="128" t="n">
        <f aca="false">IFERROR(sterncalib!O110/GAMSsternCa!O110,"")</f>
        <v>1.00000000001567</v>
      </c>
      <c r="Q110" s="128" t="n">
        <f aca="false">IFERROR(sterncalib!P110/GAMSsternCa!P110,"")</f>
        <v>1.00000000000687</v>
      </c>
      <c r="R110" s="128" t="n">
        <f aca="false">IFERROR(sterncalib!Q110/GAMSsternCa!Q110,"")</f>
        <v>0.999999999997388</v>
      </c>
      <c r="S110" s="128" t="n">
        <f aca="false">IFERROR(sterncalib!R110/GAMSsternCa!R110,"")</f>
        <v>0.999999999998789</v>
      </c>
      <c r="T110" s="128" t="n">
        <f aca="false">IFERROR(sterncalib!S110/GAMSsternCa!S110,"")</f>
        <v>1.00000000002205</v>
      </c>
      <c r="U110" s="128" t="n">
        <f aca="false">IFERROR(sterncalib!T110/GAMSsternCa!T110,"")</f>
        <v>1.00000000000391</v>
      </c>
      <c r="V110" s="128" t="n">
        <f aca="false">IFERROR(sterncalib!U110/GAMSsternCa!U110,"")</f>
        <v>0.99999999998064</v>
      </c>
      <c r="W110" s="128" t="n">
        <f aca="false">IFERROR(sterncalib!V110/GAMSsternCa!V110,"")</f>
        <v>0.999999999976892</v>
      </c>
      <c r="X110" s="128" t="n">
        <f aca="false">IFERROR(sterncalib!W110/GAMSsternCa!W110,"")</f>
        <v>0.999999999965893</v>
      </c>
      <c r="Y110" s="128" t="n">
        <f aca="false">IFERROR(sterncalib!X110/GAMSsternCa!X110,"")</f>
        <v>0.999999999957357</v>
      </c>
      <c r="Z110" s="128" t="n">
        <f aca="false">IFERROR(sterncalib!Y110/GAMSsternCa!Y110,"")</f>
        <v>0.999999999958712</v>
      </c>
      <c r="AA110" s="128" t="n">
        <f aca="false">IFERROR(sterncalib!Z110/GAMSsternCa!Z110,"")</f>
        <v>0.999999999977807</v>
      </c>
      <c r="AB110" s="128" t="n">
        <f aca="false">IFERROR(sterncalib!AA110/GAMSsternCa!AA110,"")</f>
        <v>1.00000000000523</v>
      </c>
      <c r="AC110" s="128" t="n">
        <f aca="false">IFERROR(sterncalib!AB110/GAMSsternCa!AB110,"")</f>
        <v>1.00000000002497</v>
      </c>
      <c r="AD110" s="128" t="n">
        <f aca="false">IFERROR(sterncalib!AC110/GAMSsternCa!AC110,"")</f>
        <v>1.0000000000331</v>
      </c>
      <c r="AE110" s="128" t="n">
        <f aca="false">IFERROR(sterncalib!AD110/GAMSsternCa!AD110,"")</f>
        <v>1.00000000002213</v>
      </c>
      <c r="AF110" s="128" t="n">
        <f aca="false">IFERROR(sterncalib!AE110/GAMSsternCa!AE110,"")</f>
        <v>0.999999999997002</v>
      </c>
      <c r="AG110" s="128" t="n">
        <f aca="false">IFERROR(sterncalib!AF110/GAMSsternCa!AF110,"")</f>
        <v>0.999999999997816</v>
      </c>
      <c r="AH110" s="128" t="n">
        <f aca="false">IFERROR(sterncalib!AG110/GAMSsternCa!AG110,"")</f>
        <v>0.999999999984072</v>
      </c>
      <c r="AI110" s="128" t="n">
        <f aca="false">IFERROR(sterncalib!AH110/GAMSsternCa!AH110,"")</f>
        <v>0.999999999978546</v>
      </c>
      <c r="AJ110" s="128" t="n">
        <f aca="false">IFERROR(sterncalib!AI110/GAMSsternCa!AI110,"")</f>
        <v>0.999999999960541</v>
      </c>
      <c r="AK110" s="128" t="n">
        <f aca="false">IFERROR(sterncalib!AJ110/GAMSsternCa!AJ110,"")</f>
        <v>0.99999999999438</v>
      </c>
      <c r="AL110" s="128" t="n">
        <f aca="false">IFERROR(sterncalib!AK110/GAMSsternCa!AK110,"")</f>
        <v>0.999999999980528</v>
      </c>
      <c r="AM110" s="128" t="n">
        <f aca="false">IFERROR(sterncalib!AL110/GAMSsternCa!AL110,"")</f>
        <v>0.999999999964467</v>
      </c>
      <c r="AN110" s="128" t="n">
        <f aca="false">IFERROR(sterncalib!AM110/GAMSsternCa!AM110,"")</f>
        <v>0.999999999959165</v>
      </c>
      <c r="AO110" s="128" t="n">
        <f aca="false">IFERROR(sterncalib!AN110/GAMSsternCa!AN110,"")</f>
        <v>0.999999999982966</v>
      </c>
      <c r="AP110" s="128" t="n">
        <f aca="false">IFERROR(sterncalib!AO110/GAMSsternCa!AO110,"")</f>
        <v>1.00000000000254</v>
      </c>
      <c r="AQ110" s="128" t="n">
        <f aca="false">IFERROR(sterncalib!AP110/GAMSsternCa!AP110,"")</f>
        <v>1.00000000000768</v>
      </c>
      <c r="AR110" s="128" t="n">
        <f aca="false">IFERROR(sterncalib!AQ110/GAMSsternCa!AQ110,"")</f>
        <v>1.00000000002029</v>
      </c>
      <c r="AS110" s="128" t="n">
        <f aca="false">IFERROR(sterncalib!AR110/GAMSsternCa!AR110,"")</f>
        <v>1.00000000002581</v>
      </c>
      <c r="AT110" s="128" t="n">
        <f aca="false">IFERROR(sterncalib!AS110/GAMSsternCa!AS110,"")</f>
        <v>0.99999999999981</v>
      </c>
      <c r="AU110" s="128" t="n">
        <f aca="false">IFERROR(sterncalib!AT110/GAMSsternCa!AT110,"")</f>
        <v>1.00000000002162</v>
      </c>
      <c r="AV110" s="128" t="n">
        <f aca="false">IFERROR(sterncalib!AU110/GAMSsternCa!AU110,"")</f>
        <v>1.00000000000854</v>
      </c>
      <c r="AW110" s="128" t="n">
        <f aca="false">IFERROR(sterncalib!AV110/GAMSsternCa!AV110,"")</f>
        <v>1.00000000000689</v>
      </c>
      <c r="AX110" s="128" t="n">
        <f aca="false">IFERROR(sterncalib!AW110/GAMSsternCa!AW110,"")</f>
        <v>1.00000000001134</v>
      </c>
      <c r="AY110" s="128" t="n">
        <f aca="false">IFERROR(sterncalib!AX110/GAMSsternCa!AX110,"")</f>
        <v>1.0000000000093</v>
      </c>
      <c r="AZ110" s="128" t="n">
        <f aca="false">IFERROR(sterncalib!AY110/GAMSsternCa!AY110,"")</f>
        <v>1.00000000002766</v>
      </c>
      <c r="BA110" s="128" t="n">
        <f aca="false">IFERROR(sterncalib!AZ110/GAMSsternCa!AZ110,"")</f>
        <v>1.00000000001599</v>
      </c>
      <c r="BB110" s="128" t="n">
        <f aca="false">IFERROR(sterncalib!BA110/GAMSsternCa!BA110,"")</f>
        <v>1.0000000000136</v>
      </c>
      <c r="BC110" s="128" t="n">
        <f aca="false">IFERROR(sterncalib!BB110/GAMSsternCa!BB110,"")</f>
        <v>1.00000000001188</v>
      </c>
      <c r="BD110" s="128" t="n">
        <f aca="false">IFERROR(sterncalib!BC110/GAMSsternCa!BC110,"")</f>
        <v>1.00000000001062</v>
      </c>
      <c r="BE110" s="128" t="n">
        <f aca="false">IFERROR(sterncalib!BD110/GAMSsternCa!BD110,"")</f>
        <v>1.00000000000988</v>
      </c>
      <c r="BF110" s="128" t="n">
        <f aca="false">IFERROR(sterncalib!BE110/GAMSsternCa!BE110,"")</f>
        <v>1.00000000000914</v>
      </c>
      <c r="BG110" s="128" t="n">
        <f aca="false">IFERROR(sterncalib!BF110/GAMSsternCa!BF110,"")</f>
        <v>1.00000000000879</v>
      </c>
      <c r="BH110" s="128" t="n">
        <f aca="false">IFERROR(sterncalib!BG110/GAMSsternCa!BG110,"")</f>
        <v>1.00000000000859</v>
      </c>
      <c r="BI110" s="128" t="n">
        <f aca="false">IFERROR(sterncalib!BH110/GAMSsternCa!BH110,"")</f>
        <v>1.00000000000849</v>
      </c>
      <c r="BJ110" s="128" t="n">
        <f aca="false">IFERROR(sterncalib!BI110/GAMSsternCa!BI110,"")</f>
        <v>1.00000000000839</v>
      </c>
    </row>
    <row r="111" customFormat="false" ht="12.75" hidden="false" customHeight="false" outlineLevel="0" collapsed="false">
      <c r="A111" s="0" t="str">
        <f aca="false">sterncalib!A111</f>
        <v>EMISSIONS</v>
      </c>
      <c r="B111" s="0" t="str">
        <f aca="false">GAMSbase!A111</f>
        <v>* EMISSIONS</v>
      </c>
      <c r="C111" s="128" t="str">
        <f aca="false">IFERROR(sterncalib!B111/GAMSsternCa!B111,"")</f>
        <v/>
      </c>
      <c r="D111" s="128" t="str">
        <f aca="false">IFERROR(sterncalib!C111/GAMSsternCa!C111,"")</f>
        <v/>
      </c>
      <c r="E111" s="128" t="str">
        <f aca="false">IFERROR(sterncalib!D111/GAMSsternCa!D111,"")</f>
        <v/>
      </c>
      <c r="F111" s="128" t="str">
        <f aca="false">IFERROR(sterncalib!E111/GAMSsternCa!E111,"")</f>
        <v/>
      </c>
      <c r="G111" s="128" t="str">
        <f aca="false">IFERROR(sterncalib!F111/GAMSsternCa!F111,"")</f>
        <v/>
      </c>
      <c r="H111" s="128" t="str">
        <f aca="false">IFERROR(sterncalib!G111/GAMSsternCa!G111,"")</f>
        <v/>
      </c>
      <c r="I111" s="128" t="str">
        <f aca="false">IFERROR(sterncalib!H111/GAMSsternCa!H111,"")</f>
        <v/>
      </c>
      <c r="J111" s="128" t="str">
        <f aca="false">IFERROR(sterncalib!I111/GAMSsternCa!I111,"")</f>
        <v/>
      </c>
      <c r="K111" s="128" t="str">
        <f aca="false">IFERROR(sterncalib!J111/GAMSsternCa!J111,"")</f>
        <v/>
      </c>
      <c r="L111" s="128" t="str">
        <f aca="false">IFERROR(sterncalib!K111/GAMSsternCa!K111,"")</f>
        <v/>
      </c>
      <c r="M111" s="128" t="str">
        <f aca="false">IFERROR(sterncalib!L111/GAMSsternCa!L111,"")</f>
        <v/>
      </c>
      <c r="N111" s="128" t="str">
        <f aca="false">IFERROR(sterncalib!M111/GAMSsternCa!M111,"")</f>
        <v/>
      </c>
      <c r="O111" s="128" t="str">
        <f aca="false">IFERROR(sterncalib!N111/GAMSsternCa!N111,"")</f>
        <v/>
      </c>
      <c r="P111" s="128" t="str">
        <f aca="false">IFERROR(sterncalib!O111/GAMSsternCa!O111,"")</f>
        <v/>
      </c>
      <c r="Q111" s="128" t="str">
        <f aca="false">IFERROR(sterncalib!P111/GAMSsternCa!P111,"")</f>
        <v/>
      </c>
      <c r="R111" s="128" t="str">
        <f aca="false">IFERROR(sterncalib!Q111/GAMSsternCa!Q111,"")</f>
        <v/>
      </c>
      <c r="S111" s="128" t="str">
        <f aca="false">IFERROR(sterncalib!R111/GAMSsternCa!R111,"")</f>
        <v/>
      </c>
      <c r="T111" s="128" t="str">
        <f aca="false">IFERROR(sterncalib!S111/GAMSsternCa!S111,"")</f>
        <v/>
      </c>
      <c r="U111" s="128" t="str">
        <f aca="false">IFERROR(sterncalib!T111/GAMSsternCa!T111,"")</f>
        <v/>
      </c>
      <c r="V111" s="128" t="str">
        <f aca="false">IFERROR(sterncalib!U111/GAMSsternCa!U111,"")</f>
        <v/>
      </c>
      <c r="W111" s="128" t="str">
        <f aca="false">IFERROR(sterncalib!V111/GAMSsternCa!V111,"")</f>
        <v/>
      </c>
      <c r="X111" s="128" t="str">
        <f aca="false">IFERROR(sterncalib!W111/GAMSsternCa!W111,"")</f>
        <v/>
      </c>
      <c r="Y111" s="128" t="str">
        <f aca="false">IFERROR(sterncalib!X111/GAMSsternCa!X111,"")</f>
        <v/>
      </c>
      <c r="Z111" s="128" t="str">
        <f aca="false">IFERROR(sterncalib!Y111/GAMSsternCa!Y111,"")</f>
        <v/>
      </c>
      <c r="AA111" s="128" t="str">
        <f aca="false">IFERROR(sterncalib!Z111/GAMSsternCa!Z111,"")</f>
        <v/>
      </c>
      <c r="AB111" s="128" t="str">
        <f aca="false">IFERROR(sterncalib!AA111/GAMSsternCa!AA111,"")</f>
        <v/>
      </c>
      <c r="AC111" s="128" t="str">
        <f aca="false">IFERROR(sterncalib!AB111/GAMSsternCa!AB111,"")</f>
        <v/>
      </c>
      <c r="AD111" s="128" t="str">
        <f aca="false">IFERROR(sterncalib!AC111/GAMSsternCa!AC111,"")</f>
        <v/>
      </c>
      <c r="AE111" s="128" t="str">
        <f aca="false">IFERROR(sterncalib!AD111/GAMSsternCa!AD111,"")</f>
        <v/>
      </c>
      <c r="AF111" s="128" t="str">
        <f aca="false">IFERROR(sterncalib!AE111/GAMSsternCa!AE111,"")</f>
        <v/>
      </c>
      <c r="AG111" s="128" t="str">
        <f aca="false">IFERROR(sterncalib!AF111/GAMSsternCa!AF111,"")</f>
        <v/>
      </c>
      <c r="AH111" s="128" t="str">
        <f aca="false">IFERROR(sterncalib!AG111/GAMSsternCa!AG111,"")</f>
        <v/>
      </c>
      <c r="AI111" s="128" t="str">
        <f aca="false">IFERROR(sterncalib!AH111/GAMSsternCa!AH111,"")</f>
        <v/>
      </c>
      <c r="AJ111" s="128" t="str">
        <f aca="false">IFERROR(sterncalib!AI111/GAMSsternCa!AI111,"")</f>
        <v/>
      </c>
      <c r="AK111" s="128" t="str">
        <f aca="false">IFERROR(sterncalib!AJ111/GAMSsternCa!AJ111,"")</f>
        <v/>
      </c>
      <c r="AL111" s="128" t="str">
        <f aca="false">IFERROR(sterncalib!AK111/GAMSsternCa!AK111,"")</f>
        <v/>
      </c>
      <c r="AM111" s="128" t="str">
        <f aca="false">IFERROR(sterncalib!AL111/GAMSsternCa!AL111,"")</f>
        <v/>
      </c>
      <c r="AN111" s="128" t="str">
        <f aca="false">IFERROR(sterncalib!AM111/GAMSsternCa!AM111,"")</f>
        <v/>
      </c>
      <c r="AO111" s="128" t="str">
        <f aca="false">IFERROR(sterncalib!AN111/GAMSsternCa!AN111,"")</f>
        <v/>
      </c>
      <c r="AP111" s="128" t="str">
        <f aca="false">IFERROR(sterncalib!AO111/GAMSsternCa!AO111,"")</f>
        <v/>
      </c>
      <c r="AQ111" s="128" t="str">
        <f aca="false">IFERROR(sterncalib!AP111/GAMSsternCa!AP111,"")</f>
        <v/>
      </c>
      <c r="AR111" s="128" t="str">
        <f aca="false">IFERROR(sterncalib!AQ111/GAMSsternCa!AQ111,"")</f>
        <v/>
      </c>
      <c r="AS111" s="128" t="str">
        <f aca="false">IFERROR(sterncalib!AR111/GAMSsternCa!AR111,"")</f>
        <v/>
      </c>
      <c r="AT111" s="128" t="str">
        <f aca="false">IFERROR(sterncalib!AS111/GAMSsternCa!AS111,"")</f>
        <v/>
      </c>
      <c r="AU111" s="128" t="str">
        <f aca="false">IFERROR(sterncalib!AT111/GAMSsternCa!AT111,"")</f>
        <v/>
      </c>
      <c r="AV111" s="128" t="str">
        <f aca="false">IFERROR(sterncalib!AU111/GAMSsternCa!AU111,"")</f>
        <v/>
      </c>
      <c r="AW111" s="128" t="str">
        <f aca="false">IFERROR(sterncalib!AV111/GAMSsternCa!AV111,"")</f>
        <v/>
      </c>
      <c r="AX111" s="128" t="str">
        <f aca="false">IFERROR(sterncalib!AW111/GAMSsternCa!AW111,"")</f>
        <v/>
      </c>
      <c r="AY111" s="128" t="str">
        <f aca="false">IFERROR(sterncalib!AX111/GAMSsternCa!AX111,"")</f>
        <v/>
      </c>
      <c r="AZ111" s="128" t="str">
        <f aca="false">IFERROR(sterncalib!AY111/GAMSsternCa!AY111,"")</f>
        <v/>
      </c>
      <c r="BA111" s="128" t="str">
        <f aca="false">IFERROR(sterncalib!AZ111/GAMSsternCa!AZ111,"")</f>
        <v/>
      </c>
      <c r="BB111" s="128" t="str">
        <f aca="false">IFERROR(sterncalib!BA111/GAMSsternCa!BA111,"")</f>
        <v/>
      </c>
      <c r="BC111" s="128" t="str">
        <f aca="false">IFERROR(sterncalib!BB111/GAMSsternCa!BB111,"")</f>
        <v/>
      </c>
      <c r="BD111" s="128" t="str">
        <f aca="false">IFERROR(sterncalib!BC111/GAMSsternCa!BC111,"")</f>
        <v/>
      </c>
      <c r="BE111" s="128" t="str">
        <f aca="false">IFERROR(sterncalib!BD111/GAMSsternCa!BD111,"")</f>
        <v/>
      </c>
      <c r="BF111" s="128" t="str">
        <f aca="false">IFERROR(sterncalib!BE111/GAMSsternCa!BE111,"")</f>
        <v/>
      </c>
      <c r="BG111" s="128" t="str">
        <f aca="false">IFERROR(sterncalib!BF111/GAMSsternCa!BF111,"")</f>
        <v/>
      </c>
      <c r="BH111" s="128" t="str">
        <f aca="false">IFERROR(sterncalib!BG111/GAMSsternCa!BG111,"")</f>
        <v/>
      </c>
      <c r="BI111" s="128" t="str">
        <f aca="false">IFERROR(sterncalib!BH111/GAMSsternCa!BH111,"")</f>
        <v/>
      </c>
      <c r="BJ111" s="128" t="str">
        <f aca="false">IFERROR(sterncalib!BI111/GAMSsternCa!BI111,"")</f>
        <v/>
      </c>
    </row>
    <row r="112" customFormat="false" ht="12.75" hidden="false" customHeight="false" outlineLevel="0" collapsed="false">
      <c r="A112" s="0" t="str">
        <f aca="false">sterncalib!A112</f>
        <v>Total carbon emissions (GTCO2 per year)</v>
      </c>
      <c r="B112" s="0" t="str">
        <f aca="false">GAMSbase!A112</f>
        <v>Total Carbon Emissions (GTCO2 per year)</v>
      </c>
      <c r="C112" s="128" t="n">
        <f aca="false">IFERROR(sterncalib!B112/GAMSsternCa!B112,"")</f>
        <v>1.00000000003297</v>
      </c>
      <c r="D112" s="128" t="n">
        <f aca="false">IFERROR(sterncalib!C112/GAMSsternCa!C112,"")</f>
        <v>0.999999999997492</v>
      </c>
      <c r="E112" s="128" t="n">
        <f aca="false">IFERROR(sterncalib!D112/GAMSsternCa!D112,"")</f>
        <v>1.0000000000099</v>
      </c>
      <c r="F112" s="128" t="n">
        <f aca="false">IFERROR(sterncalib!E112/GAMSsternCa!E112,"")</f>
        <v>1.00000000001783</v>
      </c>
      <c r="G112" s="128" t="n">
        <f aca="false">IFERROR(sterncalib!F112/GAMSsternCa!F112,"")</f>
        <v>1.00000000004357</v>
      </c>
      <c r="H112" s="128" t="n">
        <f aca="false">IFERROR(sterncalib!G112/GAMSsternCa!G112,"")</f>
        <v>1.00000000000119</v>
      </c>
      <c r="I112" s="128" t="n">
        <f aca="false">IFERROR(sterncalib!H112/GAMSsternCa!H112,"")</f>
        <v>1.00000000007291</v>
      </c>
      <c r="J112" s="128" t="n">
        <f aca="false">IFERROR(sterncalib!I112/GAMSsternCa!I112,"")</f>
        <v>1.00000000008906</v>
      </c>
      <c r="K112" s="128" t="n">
        <f aca="false">IFERROR(sterncalib!J112/GAMSsternCa!J112,"")</f>
        <v>1.00000000010012</v>
      </c>
      <c r="L112" s="128" t="n">
        <f aca="false">IFERROR(sterncalib!K112/GAMSsternCa!K112,"")</f>
        <v>1.00000000005052</v>
      </c>
      <c r="M112" s="128" t="n">
        <f aca="false">IFERROR(sterncalib!L112/GAMSsternCa!L112,"")</f>
        <v>1.00000000002968</v>
      </c>
      <c r="N112" s="128" t="n">
        <f aca="false">IFERROR(sterncalib!M112/GAMSsternCa!M112,"")</f>
        <v>0.999999999971891</v>
      </c>
      <c r="O112" s="128" t="n">
        <f aca="false">IFERROR(sterncalib!N112/GAMSsternCa!N112,"")</f>
        <v>0.999999999950979</v>
      </c>
      <c r="P112" s="128" t="n">
        <f aca="false">IFERROR(sterncalib!O112/GAMSsternCa!O112,"")</f>
        <v>1.00000000013056</v>
      </c>
      <c r="Q112" s="128" t="n">
        <f aca="false">IFERROR(sterncalib!P112/GAMSsternCa!P112,"")</f>
        <v>1.00000000007826</v>
      </c>
      <c r="R112" s="128" t="n">
        <f aca="false">IFERROR(sterncalib!Q112/GAMSsternCa!Q112,"")</f>
        <v>0.999999999863453</v>
      </c>
      <c r="S112" s="128" t="n">
        <f aca="false">IFERROR(sterncalib!R112/GAMSsternCa!R112,"")</f>
        <v>0.999999999986207</v>
      </c>
      <c r="T112" s="128" t="n">
        <f aca="false">IFERROR(sterncalib!S112/GAMSsternCa!S112,"")</f>
        <v>0.99999999996009</v>
      </c>
      <c r="U112" s="128" t="n">
        <f aca="false">IFERROR(sterncalib!T112/GAMSsternCa!T112,"")</f>
        <v>0.999999999771823</v>
      </c>
      <c r="V112" s="128" t="n">
        <f aca="false">IFERROR(sterncalib!U112/GAMSsternCa!U112,"")</f>
        <v>0.99999999926474</v>
      </c>
      <c r="W112" s="128" t="n">
        <f aca="false">IFERROR(sterncalib!V112/GAMSsternCa!V112,"")</f>
        <v>0.999999998739066</v>
      </c>
      <c r="X112" s="128" t="n">
        <f aca="false">IFERROR(sterncalib!W112/GAMSsternCa!W112,"")</f>
        <v>1.00000000071034</v>
      </c>
      <c r="Y112" s="128" t="n">
        <f aca="false">IFERROR(sterncalib!X112/GAMSsternCa!X112,"")</f>
        <v>0.999999999067612</v>
      </c>
      <c r="Z112" s="128" t="n">
        <f aca="false">IFERROR(sterncalib!Y112/GAMSsternCa!Y112,"")</f>
        <v>1.00000000214773</v>
      </c>
      <c r="AA112" s="128" t="n">
        <f aca="false">IFERROR(sterncalib!Z112/GAMSsternCa!Z112,"")</f>
        <v>0.999999999580966</v>
      </c>
      <c r="AB112" s="128" t="n">
        <f aca="false">IFERROR(sterncalib!AA112/GAMSsternCa!AA112,"")</f>
        <v>1.00000000118519</v>
      </c>
      <c r="AC112" s="128" t="n">
        <f aca="false">IFERROR(sterncalib!AB112/GAMSsternCa!AB112,"")</f>
        <v>1.00000000118519</v>
      </c>
      <c r="AD112" s="128" t="n">
        <f aca="false">IFERROR(sterncalib!AC112/GAMSsternCa!AC112,"")</f>
        <v>1.00000000118519</v>
      </c>
      <c r="AE112" s="128" t="n">
        <f aca="false">IFERROR(sterncalib!AD112/GAMSsternCa!AD112,"")</f>
        <v>1.00000000431846</v>
      </c>
      <c r="AF112" s="128" t="n">
        <f aca="false">IFERROR(sterncalib!AE112/GAMSsternCa!AE112,"")</f>
        <v>1.00000000003275</v>
      </c>
      <c r="AG112" s="128" t="n">
        <f aca="false">IFERROR(sterncalib!AF112/GAMSsternCa!AF112,"")</f>
        <v>1.00000000003321</v>
      </c>
      <c r="AH112" s="128" t="n">
        <f aca="false">IFERROR(sterncalib!AG112/GAMSsternCa!AG112,"")</f>
        <v>1.00000000002244</v>
      </c>
      <c r="AI112" s="128" t="n">
        <f aca="false">IFERROR(sterncalib!AH112/GAMSsternCa!AH112,"")</f>
        <v>1.00000000001465</v>
      </c>
      <c r="AJ112" s="128" t="n">
        <f aca="false">IFERROR(sterncalib!AI112/GAMSsternCa!AI112,"")</f>
        <v>0.999999999996521</v>
      </c>
      <c r="AK112" s="128" t="n">
        <f aca="false">IFERROR(sterncalib!AJ112/GAMSsternCa!AJ112,"")</f>
        <v>1.00000000003038</v>
      </c>
      <c r="AL112" s="128" t="n">
        <f aca="false">IFERROR(sterncalib!AK112/GAMSsternCa!AK112,"")</f>
        <v>1.0000000000163</v>
      </c>
      <c r="AM112" s="128" t="n">
        <f aca="false">IFERROR(sterncalib!AL112/GAMSsternCa!AL112,"")</f>
        <v>1.00000000000018</v>
      </c>
      <c r="AN112" s="128" t="n">
        <f aca="false">IFERROR(sterncalib!AM112/GAMSsternCa!AM112,"")</f>
        <v>0.999999999994757</v>
      </c>
      <c r="AO112" s="128" t="n">
        <f aca="false">IFERROR(sterncalib!AN112/GAMSsternCa!AN112,"")</f>
        <v>1.00000000001831</v>
      </c>
      <c r="AP112" s="128" t="n">
        <f aca="false">IFERROR(sterncalib!AO112/GAMSsternCa!AO112,"")</f>
        <v>1.00000000004026</v>
      </c>
      <c r="AQ112" s="128" t="n">
        <f aca="false">IFERROR(sterncalib!AP112/GAMSsternCa!AP112,"")</f>
        <v>1.0000000000456</v>
      </c>
      <c r="AR112" s="128" t="n">
        <f aca="false">IFERROR(sterncalib!AQ112/GAMSsternCa!AQ112,"")</f>
        <v>1.00000000005765</v>
      </c>
      <c r="AS112" s="128" t="n">
        <f aca="false">IFERROR(sterncalib!AR112/GAMSsternCa!AR112,"")</f>
        <v>1.00000000006146</v>
      </c>
      <c r="AT112" s="128" t="n">
        <f aca="false">IFERROR(sterncalib!AS112/GAMSsternCa!AS112,"")</f>
        <v>1.00000000003565</v>
      </c>
      <c r="AU112" s="128" t="n">
        <f aca="false">IFERROR(sterncalib!AT112/GAMSsternCa!AT112,"")</f>
        <v>1.00000000005933</v>
      </c>
      <c r="AV112" s="128" t="n">
        <f aca="false">IFERROR(sterncalib!AU112/GAMSsternCa!AU112,"")</f>
        <v>1.00000000004529</v>
      </c>
      <c r="AW112" s="128" t="n">
        <f aca="false">IFERROR(sterncalib!AV112/GAMSsternCa!AV112,"")</f>
        <v>1.00000000004463</v>
      </c>
      <c r="AX112" s="128" t="n">
        <f aca="false">IFERROR(sterncalib!AW112/GAMSsternCa!AW112,"")</f>
        <v>1.00000000004832</v>
      </c>
      <c r="AY112" s="128" t="n">
        <f aca="false">IFERROR(sterncalib!AX112/GAMSsternCa!AX112,"")</f>
        <v>1.00000000004541</v>
      </c>
      <c r="AZ112" s="128" t="n">
        <f aca="false">IFERROR(sterncalib!AY112/GAMSsternCa!AY112,"")</f>
        <v>1.00000000006303</v>
      </c>
      <c r="BA112" s="128" t="n">
        <f aca="false">IFERROR(sterncalib!AZ112/GAMSsternCa!AZ112,"")</f>
        <v>1.00000000005338</v>
      </c>
      <c r="BB112" s="128" t="n">
        <f aca="false">IFERROR(sterncalib!BA112/GAMSsternCa!BA112,"")</f>
        <v>1.00000000009075</v>
      </c>
      <c r="BC112" s="128" t="n">
        <f aca="false">IFERROR(sterncalib!BB112/GAMSsternCa!BB112,"")</f>
        <v>1.00000000014188</v>
      </c>
      <c r="BD112" s="128" t="n">
        <f aca="false">IFERROR(sterncalib!BC112/GAMSsternCa!BC112,"")</f>
        <v>0.999999999395629</v>
      </c>
      <c r="BE112" s="128" t="n">
        <f aca="false">IFERROR(sterncalib!BD112/GAMSsternCa!BD112,"")</f>
        <v>1.00000000022099</v>
      </c>
      <c r="BF112" s="128" t="n">
        <f aca="false">IFERROR(sterncalib!BE112/GAMSsternCa!BE112,"")</f>
        <v>0.999999999893413</v>
      </c>
      <c r="BG112" s="128" t="n">
        <f aca="false">IFERROR(sterncalib!BF112/GAMSsternCa!BF112,"")</f>
        <v>0.999999999960469</v>
      </c>
      <c r="BH112" s="128" t="n">
        <f aca="false">IFERROR(sterncalib!BG112/GAMSsternCa!BG112,"")</f>
        <v>1.00000000001607</v>
      </c>
      <c r="BI112" s="128" t="n">
        <f aca="false">IFERROR(sterncalib!BH112/GAMSsternCa!BH112,"")</f>
        <v>1.00000000011027</v>
      </c>
      <c r="BJ112" s="128" t="n">
        <f aca="false">IFERROR(sterncalib!BI112/GAMSsternCa!BI112,"")</f>
        <v>1.00000000004425</v>
      </c>
    </row>
    <row r="113" customFormat="false" ht="12.75" hidden="false" customHeight="false" outlineLevel="0" collapsed="false">
      <c r="A113" s="0" t="str">
        <f aca="false">sterncalib!A113</f>
        <v>Industrial emissions (GTCO2 per year)</v>
      </c>
      <c r="B113" s="0" t="str">
        <f aca="false">GAMSbase!A113</f>
        <v>Industrial Emissions (GTCO2 per year)</v>
      </c>
      <c r="C113" s="128" t="n">
        <f aca="false">IFERROR(sterncalib!B113/GAMSsternCa!B113,"")</f>
        <v>1.00000000003621</v>
      </c>
      <c r="D113" s="128" t="n">
        <f aca="false">IFERROR(sterncalib!C113/GAMSsternCa!C113,"")</f>
        <v>0.99999999999728</v>
      </c>
      <c r="E113" s="128" t="n">
        <f aca="false">IFERROR(sterncalib!D113/GAMSsternCa!D113,"")</f>
        <v>1.00000000001052</v>
      </c>
      <c r="F113" s="128" t="n">
        <f aca="false">IFERROR(sterncalib!E113/GAMSsternCa!E113,"")</f>
        <v>1.00000000001867</v>
      </c>
      <c r="G113" s="128" t="n">
        <f aca="false">IFERROR(sterncalib!F113/GAMSsternCa!F113,"")</f>
        <v>1.00000000004511</v>
      </c>
      <c r="H113" s="128" t="n">
        <f aca="false">IFERROR(sterncalib!G113/GAMSsternCa!G113,"")</f>
        <v>1.00000000000122</v>
      </c>
      <c r="I113" s="128" t="n">
        <f aca="false">IFERROR(sterncalib!H113/GAMSsternCa!H113,"")</f>
        <v>1.00000000007445</v>
      </c>
      <c r="J113" s="128" t="n">
        <f aca="false">IFERROR(sterncalib!I113/GAMSsternCa!I113,"")</f>
        <v>1.00000000009054</v>
      </c>
      <c r="K113" s="128" t="n">
        <f aca="false">IFERROR(sterncalib!J113/GAMSsternCa!J113,"")</f>
        <v>1.00000000010145</v>
      </c>
      <c r="L113" s="128" t="n">
        <f aca="false">IFERROR(sterncalib!K113/GAMSsternCa!K113,"")</f>
        <v>1.00000000005107</v>
      </c>
      <c r="M113" s="128" t="n">
        <f aca="false">IFERROR(sterncalib!L113/GAMSsternCa!L113,"")</f>
        <v>1.00000000002944</v>
      </c>
      <c r="N113" s="128" t="n">
        <f aca="false">IFERROR(sterncalib!M113/GAMSsternCa!M113,"")</f>
        <v>0.999999999973368</v>
      </c>
      <c r="O113" s="128" t="n">
        <f aca="false">IFERROR(sterncalib!N113/GAMSsternCa!N113,"")</f>
        <v>0.999999999952678</v>
      </c>
      <c r="P113" s="128" t="n">
        <f aca="false">IFERROR(sterncalib!O113/GAMSsternCa!O113,"")</f>
        <v>1.00000000013183</v>
      </c>
      <c r="Q113" s="128" t="n">
        <f aca="false">IFERROR(sterncalib!P113/GAMSsternCa!P113,"")</f>
        <v>1.00000000007986</v>
      </c>
      <c r="R113" s="128" t="n">
        <f aca="false">IFERROR(sterncalib!Q113/GAMSsternCa!Q113,"")</f>
        <v>0.999999999863071</v>
      </c>
      <c r="S113" s="128" t="n">
        <f aca="false">IFERROR(sterncalib!R113/GAMSsternCa!R113,"")</f>
        <v>0.999999999990808</v>
      </c>
      <c r="T113" s="128" t="n">
        <f aca="false">IFERROR(sterncalib!S113/GAMSsternCa!S113,"")</f>
        <v>0.999999999963752</v>
      </c>
      <c r="U113" s="128" t="n">
        <f aca="false">IFERROR(sterncalib!T113/GAMSsternCa!T113,"")</f>
        <v>0.999999999755782</v>
      </c>
      <c r="V113" s="128" t="str">
        <f aca="false">IFERROR(sterncalib!U113/GAMSsternCa!U113,"")</f>
        <v/>
      </c>
      <c r="W113" s="128" t="str">
        <f aca="false">IFERROR(sterncalib!V113/GAMSsternCa!V113,"")</f>
        <v/>
      </c>
      <c r="X113" s="128" t="str">
        <f aca="false">IFERROR(sterncalib!W113/GAMSsternCa!W113,"")</f>
        <v/>
      </c>
      <c r="Y113" s="128" t="str">
        <f aca="false">IFERROR(sterncalib!X113/GAMSsternCa!X113,"")</f>
        <v/>
      </c>
      <c r="Z113" s="128" t="str">
        <f aca="false">IFERROR(sterncalib!Y113/GAMSsternCa!Y113,"")</f>
        <v/>
      </c>
      <c r="AA113" s="128" t="str">
        <f aca="false">IFERROR(sterncalib!Z113/GAMSsternCa!Z113,"")</f>
        <v/>
      </c>
      <c r="AB113" s="128" t="str">
        <f aca="false">IFERROR(sterncalib!AA113/GAMSsternCa!AA113,"")</f>
        <v/>
      </c>
      <c r="AC113" s="128" t="str">
        <f aca="false">IFERROR(sterncalib!AB113/GAMSsternCa!AB113,"")</f>
        <v/>
      </c>
      <c r="AD113" s="128" t="str">
        <f aca="false">IFERROR(sterncalib!AC113/GAMSsternCa!AC113,"")</f>
        <v/>
      </c>
      <c r="AE113" s="128" t="str">
        <f aca="false">IFERROR(sterncalib!AD113/GAMSsternCa!AD113,"")</f>
        <v/>
      </c>
      <c r="AF113" s="128" t="n">
        <f aca="false">IFERROR(sterncalib!AE113/GAMSsternCa!AE113,"")</f>
        <v>1.0000000000348</v>
      </c>
      <c r="AG113" s="128" t="n">
        <f aca="false">IFERROR(sterncalib!AF113/GAMSsternCa!AF113,"")</f>
        <v>1.00000000003418</v>
      </c>
      <c r="AH113" s="128" t="n">
        <f aca="false">IFERROR(sterncalib!AG113/GAMSsternCa!AG113,"")</f>
        <v>1.00000000002256</v>
      </c>
      <c r="AI113" s="128" t="n">
        <f aca="false">IFERROR(sterncalib!AH113/GAMSsternCa!AH113,"")</f>
        <v>1.00000000001669</v>
      </c>
      <c r="AJ113" s="128" t="n">
        <f aca="false">IFERROR(sterncalib!AI113/GAMSsternCa!AI113,"")</f>
        <v>0.999999999996211</v>
      </c>
      <c r="AK113" s="128" t="n">
        <f aca="false">IFERROR(sterncalib!AJ113/GAMSsternCa!AJ113,"")</f>
        <v>1.00000000003013</v>
      </c>
      <c r="AL113" s="128" t="n">
        <f aca="false">IFERROR(sterncalib!AK113/GAMSsternCa!AK113,"")</f>
        <v>1.00000000001739</v>
      </c>
      <c r="AM113" s="128" t="n">
        <f aca="false">IFERROR(sterncalib!AL113/GAMSsternCa!AL113,"")</f>
        <v>1.00000000000105</v>
      </c>
      <c r="AN113" s="128" t="n">
        <f aca="false">IFERROR(sterncalib!AM113/GAMSsternCa!AM113,"")</f>
        <v>0.99999999999417</v>
      </c>
      <c r="AO113" s="128" t="n">
        <f aca="false">IFERROR(sterncalib!AN113/GAMSsternCa!AN113,"")</f>
        <v>1.00000000002104</v>
      </c>
      <c r="AP113" s="128" t="n">
        <f aca="false">IFERROR(sterncalib!AO113/GAMSsternCa!AO113,"")</f>
        <v>1.0000000000386</v>
      </c>
      <c r="AQ113" s="128" t="n">
        <f aca="false">IFERROR(sterncalib!AP113/GAMSsternCa!AP113,"")</f>
        <v>1.00000000004363</v>
      </c>
      <c r="AR113" s="128" t="n">
        <f aca="false">IFERROR(sterncalib!AQ113/GAMSsternCa!AQ113,"")</f>
        <v>1.00000000005735</v>
      </c>
      <c r="AS113" s="128" t="n">
        <f aca="false">IFERROR(sterncalib!AR113/GAMSsternCa!AR113,"")</f>
        <v>1.00000000006316</v>
      </c>
      <c r="AT113" s="128" t="n">
        <f aca="false">IFERROR(sterncalib!AS113/GAMSsternCa!AS113,"")</f>
        <v>1.00000000003442</v>
      </c>
      <c r="AU113" s="128" t="n">
        <f aca="false">IFERROR(sterncalib!AT113/GAMSsternCa!AT113,"")</f>
        <v>1.00000000005899</v>
      </c>
      <c r="AV113" s="128" t="n">
        <f aca="false">IFERROR(sterncalib!AU113/GAMSsternCa!AU113,"")</f>
        <v>1.00000000004436</v>
      </c>
      <c r="AW113" s="128" t="n">
        <f aca="false">IFERROR(sterncalib!AV113/GAMSsternCa!AV113,"")</f>
        <v>1.00000000004188</v>
      </c>
      <c r="AX113" s="128" t="n">
        <f aca="false">IFERROR(sterncalib!AW113/GAMSsternCa!AW113,"")</f>
        <v>1.00000000004745</v>
      </c>
      <c r="AY113" s="128" t="n">
        <f aca="false">IFERROR(sterncalib!AX113/GAMSsternCa!AX113,"")</f>
        <v>1.00000000004403</v>
      </c>
      <c r="AZ113" s="128" t="n">
        <f aca="false">IFERROR(sterncalib!AY113/GAMSsternCa!AY113,"")</f>
        <v>1.00000000006534</v>
      </c>
      <c r="BA113" s="128" t="n">
        <f aca="false">IFERROR(sterncalib!AZ113/GAMSsternCa!AZ113,"")</f>
        <v>1.00000000005247</v>
      </c>
      <c r="BB113" s="128" t="n">
        <f aca="false">IFERROR(sterncalib!BA113/GAMSsternCa!BA113,"")</f>
        <v>1.00000000009293</v>
      </c>
      <c r="BC113" s="128" t="n">
        <f aca="false">IFERROR(sterncalib!BB113/GAMSsternCa!BB113,"")</f>
        <v>1.00000000015155</v>
      </c>
      <c r="BD113" s="128" t="n">
        <f aca="false">IFERROR(sterncalib!BC113/GAMSsternCa!BC113,"")</f>
        <v>0.99999999940259</v>
      </c>
      <c r="BE113" s="128" t="n">
        <f aca="false">IFERROR(sterncalib!BD113/GAMSsternCa!BD113,"")</f>
        <v>1.00000000021957</v>
      </c>
      <c r="BF113" s="128" t="n">
        <f aca="false">IFERROR(sterncalib!BE113/GAMSsternCa!BE113,"")</f>
        <v>0.99999999989144</v>
      </c>
      <c r="BG113" s="128" t="n">
        <f aca="false">IFERROR(sterncalib!BF113/GAMSsternCa!BF113,"")</f>
        <v>0.999999999961217</v>
      </c>
      <c r="BH113" s="128" t="n">
        <f aca="false">IFERROR(sterncalib!BG113/GAMSsternCa!BG113,"")</f>
        <v>1.00000000001587</v>
      </c>
      <c r="BI113" s="128" t="n">
        <f aca="false">IFERROR(sterncalib!BH113/GAMSsternCa!BH113,"")</f>
        <v>1.00000000011105</v>
      </c>
      <c r="BJ113" s="128" t="n">
        <f aca="false">IFERROR(sterncalib!BI113/GAMSsternCa!BI113,"")</f>
        <v>1.00000000004389</v>
      </c>
    </row>
    <row r="114" customFormat="false" ht="12.75" hidden="false" customHeight="false" outlineLevel="0" collapsed="false">
      <c r="A114" s="0" t="str">
        <f aca="false">sterncalib!A114</f>
        <v>World emissions intensity (sigma)</v>
      </c>
      <c r="B114" s="0" t="str">
        <f aca="false">GAMSbase!A114</f>
        <v>World Emissions Intensity (sigma)</v>
      </c>
      <c r="C114" s="128" t="n">
        <f aca="false">IFERROR(sterncalib!B114/GAMSsternCa!B114,"")</f>
        <v>1.00000000005232</v>
      </c>
      <c r="D114" s="128" t="n">
        <f aca="false">IFERROR(sterncalib!C114/GAMSsternCa!C114,"")</f>
        <v>0.99999999991032</v>
      </c>
      <c r="E114" s="128" t="n">
        <f aca="false">IFERROR(sterncalib!D114/GAMSsternCa!D114,"")</f>
        <v>0.999999999978378</v>
      </c>
      <c r="F114" s="128" t="n">
        <f aca="false">IFERROR(sterncalib!E114/GAMSsternCa!E114,"")</f>
        <v>0.999999999971242</v>
      </c>
      <c r="G114" s="128" t="n">
        <f aca="false">IFERROR(sterncalib!F114/GAMSsternCa!F114,"")</f>
        <v>1.00000000015036</v>
      </c>
      <c r="H114" s="128" t="n">
        <f aca="false">IFERROR(sterncalib!G114/GAMSsternCa!G114,"")</f>
        <v>1.00000000015912</v>
      </c>
      <c r="I114" s="128" t="n">
        <f aca="false">IFERROR(sterncalib!H114/GAMSsternCa!H114,"")</f>
        <v>1.00000000013635</v>
      </c>
      <c r="J114" s="128" t="n">
        <f aca="false">IFERROR(sterncalib!I114/GAMSsternCa!I114,"")</f>
        <v>1.00000000005411</v>
      </c>
      <c r="K114" s="128" t="n">
        <f aca="false">IFERROR(sterncalib!J114/GAMSsternCa!J114,"")</f>
        <v>0.999999999905972</v>
      </c>
      <c r="L114" s="128" t="n">
        <f aca="false">IFERROR(sterncalib!K114/GAMSsternCa!K114,"")</f>
        <v>1.00000000017362</v>
      </c>
      <c r="M114" s="128" t="n">
        <f aca="false">IFERROR(sterncalib!L114/GAMSsternCa!L114,"")</f>
        <v>0.999999999868857</v>
      </c>
      <c r="N114" s="128" t="n">
        <f aca="false">IFERROR(sterncalib!M114/GAMSsternCa!M114,"")</f>
        <v>0.999999999955458</v>
      </c>
      <c r="O114" s="128" t="n">
        <f aca="false">IFERROR(sterncalib!N114/GAMSsternCa!N114,"")</f>
        <v>1.00000000001262</v>
      </c>
      <c r="P114" s="128" t="n">
        <f aca="false">IFERROR(sterncalib!O114/GAMSsternCa!O114,"")</f>
        <v>1.00000000004066</v>
      </c>
      <c r="Q114" s="128" t="n">
        <f aca="false">IFERROR(sterncalib!P114/GAMSsternCa!P114,"")</f>
        <v>0.999999999492393</v>
      </c>
      <c r="R114" s="128" t="n">
        <f aca="false">IFERROR(sterncalib!Q114/GAMSsternCa!Q114,"")</f>
        <v>1.00000000016186</v>
      </c>
      <c r="S114" s="128" t="n">
        <f aca="false">IFERROR(sterncalib!R114/GAMSsternCa!R114,"")</f>
        <v>1.00000000005047</v>
      </c>
      <c r="T114" s="128" t="n">
        <f aca="false">IFERROR(sterncalib!S114/GAMSsternCa!S114,"")</f>
        <v>0.999999999439438</v>
      </c>
      <c r="U114" s="128" t="n">
        <f aca="false">IFERROR(sterncalib!T114/GAMSsternCa!T114,"")</f>
        <v>1.00000000360895</v>
      </c>
      <c r="V114" s="128" t="str">
        <f aca="false">IFERROR(sterncalib!U114/GAMSsternCa!U114,"")</f>
        <v/>
      </c>
      <c r="W114" s="128" t="str">
        <f aca="false">IFERROR(sterncalib!V114/GAMSsternCa!V114,"")</f>
        <v/>
      </c>
      <c r="X114" s="128" t="str">
        <f aca="false">IFERROR(sterncalib!W114/GAMSsternCa!W114,"")</f>
        <v/>
      </c>
      <c r="Y114" s="128" t="str">
        <f aca="false">IFERROR(sterncalib!X114/GAMSsternCa!X114,"")</f>
        <v/>
      </c>
      <c r="Z114" s="128" t="str">
        <f aca="false">IFERROR(sterncalib!Y114/GAMSsternCa!Y114,"")</f>
        <v/>
      </c>
      <c r="AA114" s="128" t="str">
        <f aca="false">IFERROR(sterncalib!Z114/GAMSsternCa!Z114,"")</f>
        <v/>
      </c>
      <c r="AB114" s="128" t="str">
        <f aca="false">IFERROR(sterncalib!AA114/GAMSsternCa!AA114,"")</f>
        <v/>
      </c>
      <c r="AC114" s="128" t="str">
        <f aca="false">IFERROR(sterncalib!AB114/GAMSsternCa!AB114,"")</f>
        <v/>
      </c>
      <c r="AD114" s="128" t="str">
        <f aca="false">IFERROR(sterncalib!AC114/GAMSsternCa!AC114,"")</f>
        <v/>
      </c>
      <c r="AE114" s="128" t="str">
        <f aca="false">IFERROR(sterncalib!AD114/GAMSsternCa!AD114,"")</f>
        <v/>
      </c>
      <c r="AF114" s="128" t="n">
        <f aca="false">IFERROR(sterncalib!AE114/GAMSsternCa!AE114,"")</f>
        <v>1.00000000105542</v>
      </c>
      <c r="AG114" s="128" t="n">
        <f aca="false">IFERROR(sterncalib!AF114/GAMSsternCa!AF114,"")</f>
        <v>0.999999998965161</v>
      </c>
      <c r="AH114" s="128" t="n">
        <f aca="false">IFERROR(sterncalib!AG114/GAMSsternCa!AG114,"")</f>
        <v>0.99999999889162</v>
      </c>
      <c r="AI114" s="128" t="n">
        <f aca="false">IFERROR(sterncalib!AH114/GAMSsternCa!AH114,"")</f>
        <v>1.00000000193565</v>
      </c>
      <c r="AJ114" s="128" t="n">
        <f aca="false">IFERROR(sterncalib!AI114/GAMSsternCa!AI114,"")</f>
        <v>0.999999998728237</v>
      </c>
      <c r="AK114" s="128" t="n">
        <f aca="false">IFERROR(sterncalib!AJ114/GAMSsternCa!AJ114,"")</f>
        <v>1.0000000020206</v>
      </c>
      <c r="AL114" s="128" t="n">
        <f aca="false">IFERROR(sterncalib!AK114/GAMSsternCa!AK114,"")</f>
        <v>1.00000000043801</v>
      </c>
      <c r="AM114" s="128" t="n">
        <f aca="false">IFERROR(sterncalib!AL114/GAMSsternCa!AL114,"")</f>
        <v>1.00000000115712</v>
      </c>
      <c r="AN114" s="128" t="n">
        <f aca="false">IFERROR(sterncalib!AM114/GAMSsternCa!AM114,"")</f>
        <v>1.0000000002942</v>
      </c>
      <c r="AO114" s="128" t="n">
        <f aca="false">IFERROR(sterncalib!AN114/GAMSsternCa!AN114,"")</f>
        <v>1.00000000042525</v>
      </c>
      <c r="AP114" s="128" t="n">
        <f aca="false">IFERROR(sterncalib!AO114/GAMSsternCa!AO114,"")</f>
        <v>0.999999997426816</v>
      </c>
      <c r="AQ114" s="128" t="n">
        <f aca="false">IFERROR(sterncalib!AP114/GAMSsternCa!AP114,"")</f>
        <v>0.999999998106639</v>
      </c>
      <c r="AR114" s="128" t="n">
        <f aca="false">IFERROR(sterncalib!AQ114/GAMSsternCa!AQ114,"")</f>
        <v>1.00000000076381</v>
      </c>
      <c r="AS114" s="128" t="n">
        <f aca="false">IFERROR(sterncalib!AR114/GAMSsternCa!AR114,"")</f>
        <v>0.999999998613108</v>
      </c>
      <c r="AT114" s="128" t="n">
        <f aca="false">IFERROR(sterncalib!AS114/GAMSsternCa!AS114,"")</f>
        <v>0.999999999400135</v>
      </c>
      <c r="AU114" s="128" t="n">
        <f aca="false">IFERROR(sterncalib!AT114/GAMSsternCa!AT114,"")</f>
        <v>0.999999998363566</v>
      </c>
      <c r="AV114" s="128" t="n">
        <f aca="false">IFERROR(sterncalib!AU114/GAMSsternCa!AU114,"")</f>
        <v>0.999999998801541</v>
      </c>
      <c r="AW114" s="128" t="n">
        <f aca="false">IFERROR(sterncalib!AV114/GAMSsternCa!AV114,"")</f>
        <v>1.00000000074959</v>
      </c>
      <c r="AX114" s="128" t="n">
        <f aca="false">IFERROR(sterncalib!AW114/GAMSsternCa!AW114,"")</f>
        <v>0.999999998600686</v>
      </c>
      <c r="AY114" s="128" t="n">
        <f aca="false">IFERROR(sterncalib!AX114/GAMSsternCa!AX114,"")</f>
        <v>0.999999997124934</v>
      </c>
      <c r="AZ114" s="128" t="n">
        <f aca="false">IFERROR(sterncalib!AY114/GAMSsternCa!AY114,"")</f>
        <v>1.00000000166398</v>
      </c>
      <c r="BA114" s="128" t="n">
        <f aca="false">IFERROR(sterncalib!AZ114/GAMSsternCa!AZ114,"")</f>
        <v>0.999999998555189</v>
      </c>
      <c r="BB114" s="128" t="n">
        <f aca="false">IFERROR(sterncalib!BA114/GAMSsternCa!BA114,"")</f>
        <v>0.999999999326397</v>
      </c>
      <c r="BC114" s="128" t="n">
        <f aca="false">IFERROR(sterncalib!BB114/GAMSsternCa!BB114,"")</f>
        <v>1.00000001066024</v>
      </c>
      <c r="BD114" s="128" t="n">
        <f aca="false">IFERROR(sterncalib!BC114/GAMSsternCa!BC114,"")</f>
        <v>0.999999977913389</v>
      </c>
      <c r="BE114" s="128" t="n">
        <f aca="false">IFERROR(sterncalib!BD114/GAMSsternCa!BD114,"")</f>
        <v>1.00000000621055</v>
      </c>
      <c r="BF114" s="128" t="n">
        <f aca="false">IFERROR(sterncalib!BE114/GAMSsternCa!BE114,"")</f>
        <v>1.00000000352827</v>
      </c>
      <c r="BG114" s="128" t="n">
        <f aca="false">IFERROR(sterncalib!BF114/GAMSsternCa!BF114,"")</f>
        <v>0.999999998434608</v>
      </c>
      <c r="BH114" s="128" t="n">
        <f aca="false">IFERROR(sterncalib!BG114/GAMSsternCa!BG114,"")</f>
        <v>1.00000000057713</v>
      </c>
      <c r="BI114" s="128" t="n">
        <f aca="false">IFERROR(sterncalib!BH114/GAMSsternCa!BH114,"")</f>
        <v>1.00000000148044</v>
      </c>
      <c r="BJ114" s="128" t="n">
        <f aca="false">IFERROR(sterncalib!BI114/GAMSsternCa!BI114,"")</f>
        <v>1.00000000105235</v>
      </c>
    </row>
    <row r="115" customFormat="false" ht="12.75" hidden="false" customHeight="false" outlineLevel="0" collapsed="false">
      <c r="A115" s="0" t="str">
        <f aca="false">sterncalib!A115</f>
        <v>CAPITAL ACCUMULATION</v>
      </c>
      <c r="B115" s="0" t="str">
        <f aca="false">GAMSbase!A115</f>
        <v>* CAPITAL ACCUMULATION</v>
      </c>
      <c r="C115" s="128" t="str">
        <f aca="false">IFERROR(sterncalib!B115/GAMSsternCa!B115,"")</f>
        <v/>
      </c>
      <c r="D115" s="128" t="str">
        <f aca="false">IFERROR(sterncalib!C115/GAMSsternCa!C115,"")</f>
        <v/>
      </c>
      <c r="E115" s="128" t="str">
        <f aca="false">IFERROR(sterncalib!D115/GAMSsternCa!D115,"")</f>
        <v/>
      </c>
      <c r="F115" s="128" t="str">
        <f aca="false">IFERROR(sterncalib!E115/GAMSsternCa!E115,"")</f>
        <v/>
      </c>
      <c r="G115" s="128" t="str">
        <f aca="false">IFERROR(sterncalib!F115/GAMSsternCa!F115,"")</f>
        <v/>
      </c>
      <c r="H115" s="128" t="str">
        <f aca="false">IFERROR(sterncalib!G115/GAMSsternCa!G115,"")</f>
        <v/>
      </c>
      <c r="I115" s="128" t="str">
        <f aca="false">IFERROR(sterncalib!H115/GAMSsternCa!H115,"")</f>
        <v/>
      </c>
      <c r="J115" s="128" t="str">
        <f aca="false">IFERROR(sterncalib!I115/GAMSsternCa!I115,"")</f>
        <v/>
      </c>
      <c r="K115" s="128" t="str">
        <f aca="false">IFERROR(sterncalib!J115/GAMSsternCa!J115,"")</f>
        <v/>
      </c>
      <c r="L115" s="128" t="str">
        <f aca="false">IFERROR(sterncalib!K115/GAMSsternCa!K115,"")</f>
        <v/>
      </c>
      <c r="M115" s="128" t="str">
        <f aca="false">IFERROR(sterncalib!L115/GAMSsternCa!L115,"")</f>
        <v/>
      </c>
      <c r="N115" s="128" t="str">
        <f aca="false">IFERROR(sterncalib!M115/GAMSsternCa!M115,"")</f>
        <v/>
      </c>
      <c r="O115" s="128" t="str">
        <f aca="false">IFERROR(sterncalib!N115/GAMSsternCa!N115,"")</f>
        <v/>
      </c>
      <c r="P115" s="128" t="str">
        <f aca="false">IFERROR(sterncalib!O115/GAMSsternCa!O115,"")</f>
        <v/>
      </c>
      <c r="Q115" s="128" t="str">
        <f aca="false">IFERROR(sterncalib!P115/GAMSsternCa!P115,"")</f>
        <v/>
      </c>
      <c r="R115" s="128" t="str">
        <f aca="false">IFERROR(sterncalib!Q115/GAMSsternCa!Q115,"")</f>
        <v/>
      </c>
      <c r="S115" s="128" t="str">
        <f aca="false">IFERROR(sterncalib!R115/GAMSsternCa!R115,"")</f>
        <v/>
      </c>
      <c r="T115" s="128" t="str">
        <f aca="false">IFERROR(sterncalib!S115/GAMSsternCa!S115,"")</f>
        <v/>
      </c>
      <c r="U115" s="128" t="str">
        <f aca="false">IFERROR(sterncalib!T115/GAMSsternCa!T115,"")</f>
        <v/>
      </c>
      <c r="V115" s="128" t="str">
        <f aca="false">IFERROR(sterncalib!U115/GAMSsternCa!U115,"")</f>
        <v/>
      </c>
      <c r="W115" s="128" t="str">
        <f aca="false">IFERROR(sterncalib!V115/GAMSsternCa!V115,"")</f>
        <v/>
      </c>
      <c r="X115" s="128" t="str">
        <f aca="false">IFERROR(sterncalib!W115/GAMSsternCa!W115,"")</f>
        <v/>
      </c>
      <c r="Y115" s="128" t="str">
        <f aca="false">IFERROR(sterncalib!X115/GAMSsternCa!X115,"")</f>
        <v/>
      </c>
      <c r="Z115" s="128" t="str">
        <f aca="false">IFERROR(sterncalib!Y115/GAMSsternCa!Y115,"")</f>
        <v/>
      </c>
      <c r="AA115" s="128" t="str">
        <f aca="false">IFERROR(sterncalib!Z115/GAMSsternCa!Z115,"")</f>
        <v/>
      </c>
      <c r="AB115" s="128" t="str">
        <f aca="false">IFERROR(sterncalib!AA115/GAMSsternCa!AA115,"")</f>
        <v/>
      </c>
      <c r="AC115" s="128" t="str">
        <f aca="false">IFERROR(sterncalib!AB115/GAMSsternCa!AB115,"")</f>
        <v/>
      </c>
      <c r="AD115" s="128" t="str">
        <f aca="false">IFERROR(sterncalib!AC115/GAMSsternCa!AC115,"")</f>
        <v/>
      </c>
      <c r="AE115" s="128" t="str">
        <f aca="false">IFERROR(sterncalib!AD115/GAMSsternCa!AD115,"")</f>
        <v/>
      </c>
      <c r="AF115" s="128" t="str">
        <f aca="false">IFERROR(sterncalib!AE115/GAMSsternCa!AE115,"")</f>
        <v/>
      </c>
      <c r="AG115" s="128" t="str">
        <f aca="false">IFERROR(sterncalib!AF115/GAMSsternCa!AF115,"")</f>
        <v/>
      </c>
      <c r="AH115" s="128" t="str">
        <f aca="false">IFERROR(sterncalib!AG115/GAMSsternCa!AG115,"")</f>
        <v/>
      </c>
      <c r="AI115" s="128" t="str">
        <f aca="false">IFERROR(sterncalib!AH115/GAMSsternCa!AH115,"")</f>
        <v/>
      </c>
      <c r="AJ115" s="128" t="str">
        <f aca="false">IFERROR(sterncalib!AI115/GAMSsternCa!AI115,"")</f>
        <v/>
      </c>
      <c r="AK115" s="128" t="str">
        <f aca="false">IFERROR(sterncalib!AJ115/GAMSsternCa!AJ115,"")</f>
        <v/>
      </c>
      <c r="AL115" s="128" t="str">
        <f aca="false">IFERROR(sterncalib!AK115/GAMSsternCa!AK115,"")</f>
        <v/>
      </c>
      <c r="AM115" s="128" t="str">
        <f aca="false">IFERROR(sterncalib!AL115/GAMSsternCa!AL115,"")</f>
        <v/>
      </c>
      <c r="AN115" s="128" t="str">
        <f aca="false">IFERROR(sterncalib!AM115/GAMSsternCa!AM115,"")</f>
        <v/>
      </c>
      <c r="AO115" s="128" t="str">
        <f aca="false">IFERROR(sterncalib!AN115/GAMSsternCa!AN115,"")</f>
        <v/>
      </c>
      <c r="AP115" s="128" t="str">
        <f aca="false">IFERROR(sterncalib!AO115/GAMSsternCa!AO115,"")</f>
        <v/>
      </c>
      <c r="AQ115" s="128" t="str">
        <f aca="false">IFERROR(sterncalib!AP115/GAMSsternCa!AP115,"")</f>
        <v/>
      </c>
      <c r="AR115" s="128" t="str">
        <f aca="false">IFERROR(sterncalib!AQ115/GAMSsternCa!AQ115,"")</f>
        <v/>
      </c>
      <c r="AS115" s="128" t="str">
        <f aca="false">IFERROR(sterncalib!AR115/GAMSsternCa!AR115,"")</f>
        <v/>
      </c>
      <c r="AT115" s="128" t="str">
        <f aca="false">IFERROR(sterncalib!AS115/GAMSsternCa!AS115,"")</f>
        <v/>
      </c>
      <c r="AU115" s="128" t="str">
        <f aca="false">IFERROR(sterncalib!AT115/GAMSsternCa!AT115,"")</f>
        <v/>
      </c>
      <c r="AV115" s="128" t="str">
        <f aca="false">IFERROR(sterncalib!AU115/GAMSsternCa!AU115,"")</f>
        <v/>
      </c>
      <c r="AW115" s="128" t="str">
        <f aca="false">IFERROR(sterncalib!AV115/GAMSsternCa!AV115,"")</f>
        <v/>
      </c>
      <c r="AX115" s="128" t="str">
        <f aca="false">IFERROR(sterncalib!AW115/GAMSsternCa!AW115,"")</f>
        <v/>
      </c>
      <c r="AY115" s="128" t="str">
        <f aca="false">IFERROR(sterncalib!AX115/GAMSsternCa!AX115,"")</f>
        <v/>
      </c>
      <c r="AZ115" s="128" t="str">
        <f aca="false">IFERROR(sterncalib!AY115/GAMSsternCa!AY115,"")</f>
        <v/>
      </c>
      <c r="BA115" s="128" t="str">
        <f aca="false">IFERROR(sterncalib!AZ115/GAMSsternCa!AZ115,"")</f>
        <v/>
      </c>
      <c r="BB115" s="128" t="str">
        <f aca="false">IFERROR(sterncalib!BA115/GAMSsternCa!BA115,"")</f>
        <v/>
      </c>
      <c r="BC115" s="128" t="str">
        <f aca="false">IFERROR(sterncalib!BB115/GAMSsternCa!BB115,"")</f>
        <v/>
      </c>
      <c r="BD115" s="128" t="str">
        <f aca="false">IFERROR(sterncalib!BC115/GAMSsternCa!BC115,"")</f>
        <v/>
      </c>
      <c r="BE115" s="128" t="str">
        <f aca="false">IFERROR(sterncalib!BD115/GAMSsternCa!BD115,"")</f>
        <v/>
      </c>
      <c r="BF115" s="128" t="str">
        <f aca="false">IFERROR(sterncalib!BE115/GAMSsternCa!BE115,"")</f>
        <v/>
      </c>
      <c r="BG115" s="128" t="str">
        <f aca="false">IFERROR(sterncalib!BF115/GAMSsternCa!BF115,"")</f>
        <v/>
      </c>
      <c r="BH115" s="128" t="str">
        <f aca="false">IFERROR(sterncalib!BG115/GAMSsternCa!BG115,"")</f>
        <v/>
      </c>
      <c r="BI115" s="128" t="str">
        <f aca="false">IFERROR(sterncalib!BH115/GAMSsternCa!BH115,"")</f>
        <v/>
      </c>
      <c r="BJ115" s="128" t="str">
        <f aca="false">IFERROR(sterncalib!BI115/GAMSsternCa!BI115,"")</f>
        <v/>
      </c>
    </row>
    <row r="116" customFormat="false" ht="12.75" hidden="false" customHeight="false" outlineLevel="0" collapsed="false">
      <c r="A116" s="0" t="str">
        <f aca="false">sterncalib!A116</f>
        <v>Gross investment ($trill per year, 2005$)</v>
      </c>
      <c r="B116" s="0" t="str">
        <f aca="false">GAMSbase!A116</f>
        <v>Gross Investment (trillion 2005USD per year)</v>
      </c>
      <c r="C116" s="128" t="n">
        <f aca="false">IFERROR(sterncalib!B116/GAMSsternCa!B116,"")</f>
        <v>0.999999999810017</v>
      </c>
      <c r="D116" s="128" t="n">
        <f aca="false">IFERROR(sterncalib!C116/GAMSsternCa!C116,"")</f>
        <v>0.999999999999763</v>
      </c>
      <c r="E116" s="128" t="n">
        <f aca="false">IFERROR(sterncalib!D116/GAMSsternCa!D116,"")</f>
        <v>0.99999999985859</v>
      </c>
      <c r="F116" s="128" t="n">
        <f aca="false">IFERROR(sterncalib!E116/GAMSsternCa!E116,"")</f>
        <v>1.00000000014622</v>
      </c>
      <c r="G116" s="128" t="n">
        <f aca="false">IFERROR(sterncalib!F116/GAMSsternCa!F116,"")</f>
        <v>1.00000000005091</v>
      </c>
      <c r="H116" s="128" t="n">
        <f aca="false">IFERROR(sterncalib!G116/GAMSsternCa!G116,"")</f>
        <v>1.00000000020538</v>
      </c>
      <c r="I116" s="128" t="n">
        <f aca="false">IFERROR(sterncalib!H116/GAMSsternCa!H116,"")</f>
        <v>1.00000000011372</v>
      </c>
      <c r="J116" s="128" t="n">
        <f aca="false">IFERROR(sterncalib!I116/GAMSsternCa!I116,"")</f>
        <v>0.999999999993704</v>
      </c>
      <c r="K116" s="128" t="n">
        <f aca="false">IFERROR(sterncalib!J116/GAMSsternCa!J116,"")</f>
        <v>1.00000000005407</v>
      </c>
      <c r="L116" s="128" t="n">
        <f aca="false">IFERROR(sterncalib!K116/GAMSsternCa!K116,"")</f>
        <v>0.999999999966546</v>
      </c>
      <c r="M116" s="128" t="n">
        <f aca="false">IFERROR(sterncalib!L116/GAMSsternCa!L116,"")</f>
        <v>1.00000000007532</v>
      </c>
      <c r="N116" s="128" t="n">
        <f aca="false">IFERROR(sterncalib!M116/GAMSsternCa!M116,"")</f>
        <v>1.00000000006694</v>
      </c>
      <c r="O116" s="128" t="n">
        <f aca="false">IFERROR(sterncalib!N116/GAMSsternCa!N116,"")</f>
        <v>1.0000000000487</v>
      </c>
      <c r="P116" s="128" t="n">
        <f aca="false">IFERROR(sterncalib!O116/GAMSsternCa!O116,"")</f>
        <v>0.999999999993481</v>
      </c>
      <c r="Q116" s="128" t="n">
        <f aca="false">IFERROR(sterncalib!P116/GAMSsternCa!P116,"")</f>
        <v>0.999999999970799</v>
      </c>
      <c r="R116" s="128" t="n">
        <f aca="false">IFERROR(sterncalib!Q116/GAMSsternCa!Q116,"")</f>
        <v>1.000000000002</v>
      </c>
      <c r="S116" s="128" t="n">
        <f aca="false">IFERROR(sterncalib!R116/GAMSsternCa!R116,"")</f>
        <v>1.00000000017064</v>
      </c>
      <c r="T116" s="128" t="n">
        <f aca="false">IFERROR(sterncalib!S116/GAMSsternCa!S116,"")</f>
        <v>0.999999999948288</v>
      </c>
      <c r="U116" s="128" t="n">
        <f aca="false">IFERROR(sterncalib!T116/GAMSsternCa!T116,"")</f>
        <v>0.999999999844759</v>
      </c>
      <c r="V116" s="128" t="n">
        <f aca="false">IFERROR(sterncalib!U116/GAMSsternCa!U116,"")</f>
        <v>0.999999999912134</v>
      </c>
      <c r="W116" s="128" t="n">
        <f aca="false">IFERROR(sterncalib!V116/GAMSsternCa!V116,"")</f>
        <v>0.999999999845178</v>
      </c>
      <c r="X116" s="128" t="n">
        <f aca="false">IFERROR(sterncalib!W116/GAMSsternCa!W116,"")</f>
        <v>0.999999999826697</v>
      </c>
      <c r="Y116" s="128" t="n">
        <f aca="false">IFERROR(sterncalib!X116/GAMSsternCa!X116,"")</f>
        <v>0.99999999987163</v>
      </c>
      <c r="Z116" s="128" t="n">
        <f aca="false">IFERROR(sterncalib!Y116/GAMSsternCa!Y116,"")</f>
        <v>1.00000000000706</v>
      </c>
      <c r="AA116" s="128" t="n">
        <f aca="false">IFERROR(sterncalib!Z116/GAMSsternCa!Z116,"")</f>
        <v>1.00000000013229</v>
      </c>
      <c r="AB116" s="128" t="n">
        <f aca="false">IFERROR(sterncalib!AA116/GAMSsternCa!AA116,"")</f>
        <v>1.00000000016704</v>
      </c>
      <c r="AC116" s="128" t="n">
        <f aca="false">IFERROR(sterncalib!AB116/GAMSsternCa!AB116,"")</f>
        <v>1.00000000014633</v>
      </c>
      <c r="AD116" s="128" t="n">
        <f aca="false">IFERROR(sterncalib!AC116/GAMSsternCa!AC116,"")</f>
        <v>1.00000000003086</v>
      </c>
      <c r="AE116" s="128" t="n">
        <f aca="false">IFERROR(sterncalib!AD116/GAMSsternCa!AD116,"")</f>
        <v>0.999999999891168</v>
      </c>
      <c r="AF116" s="128" t="n">
        <f aca="false">IFERROR(sterncalib!AE116/GAMSsternCa!AE116,"")</f>
        <v>0.999999999998913</v>
      </c>
      <c r="AG116" s="128" t="n">
        <f aca="false">IFERROR(sterncalib!AF116/GAMSsternCa!AF116,"")</f>
        <v>0.999999999891367</v>
      </c>
      <c r="AH116" s="128" t="n">
        <f aca="false">IFERROR(sterncalib!AG116/GAMSsternCa!AG116,"")</f>
        <v>0.999999999908035</v>
      </c>
      <c r="AI116" s="128" t="n">
        <f aca="false">IFERROR(sterncalib!AH116/GAMSsternCa!AH116,"")</f>
        <v>0.999999999794118</v>
      </c>
      <c r="AJ116" s="128" t="n">
        <f aca="false">IFERROR(sterncalib!AI116/GAMSsternCa!AI116,"")</f>
        <v>1.00000000012689</v>
      </c>
      <c r="AK116" s="128" t="n">
        <f aca="false">IFERROR(sterncalib!AJ116/GAMSsternCa!AJ116,"")</f>
        <v>0.999999999878471</v>
      </c>
      <c r="AL116" s="128" t="n">
        <f aca="false">IFERROR(sterncalib!AK116/GAMSsternCa!AK116,"")</f>
        <v>0.999999999814492</v>
      </c>
      <c r="AM116" s="128" t="n">
        <f aca="false">IFERROR(sterncalib!AL116/GAMSsternCa!AL116,"")</f>
        <v>0.999999999843024</v>
      </c>
      <c r="AN116" s="128" t="n">
        <f aca="false">IFERROR(sterncalib!AM116/GAMSsternCa!AM116,"")</f>
        <v>1.00000000004693</v>
      </c>
      <c r="AO116" s="128" t="n">
        <f aca="false">IFERROR(sterncalib!AN116/GAMSsternCa!AN116,"")</f>
        <v>1.00000000009392</v>
      </c>
      <c r="AP116" s="128" t="n">
        <f aca="false">IFERROR(sterncalib!AO116/GAMSsternCa!AO116,"")</f>
        <v>1.00000000004902</v>
      </c>
      <c r="AQ116" s="128" t="n">
        <f aca="false">IFERROR(sterncalib!AP116/GAMSsternCa!AP116,"")</f>
        <v>1.00000000012294</v>
      </c>
      <c r="AR116" s="128" t="n">
        <f aca="false">IFERROR(sterncalib!AQ116/GAMSsternCa!AQ116,"")</f>
        <v>1.000000000111</v>
      </c>
      <c r="AS116" s="128" t="n">
        <f aca="false">IFERROR(sterncalib!AR116/GAMSsternCa!AR116,"")</f>
        <v>0.999999999886374</v>
      </c>
      <c r="AT116" s="128" t="n">
        <f aca="false">IFERROR(sterncalib!AS116/GAMSsternCa!AS116,"")</f>
        <v>1.00000000016788</v>
      </c>
      <c r="AU116" s="128" t="n">
        <f aca="false">IFERROR(sterncalib!AT116/GAMSsternCa!AT116,"")</f>
        <v>0.999999999971151</v>
      </c>
      <c r="AV116" s="128" t="n">
        <f aca="false">IFERROR(sterncalib!AU116/GAMSsternCa!AU116,"")</f>
        <v>1.00000000001589</v>
      </c>
      <c r="AW116" s="128" t="n">
        <f aca="false">IFERROR(sterncalib!AV116/GAMSsternCa!AV116,"")</f>
        <v>1.00000000005755</v>
      </c>
      <c r="AX116" s="128" t="n">
        <f aca="false">IFERROR(sterncalib!AW116/GAMSsternCa!AW116,"")</f>
        <v>1.00000000002189</v>
      </c>
      <c r="AY116" s="128" t="n">
        <f aca="false">IFERROR(sterncalib!AX116/GAMSsternCa!AX116,"")</f>
        <v>1.00000000017387</v>
      </c>
      <c r="AZ116" s="128" t="n">
        <f aca="false">IFERROR(sterncalib!AY116/GAMSsternCa!AY116,"")</f>
        <v>1.00000000000114</v>
      </c>
      <c r="BA116" s="128" t="n">
        <f aca="false">IFERROR(sterncalib!AZ116/GAMSsternCa!AZ116,"")</f>
        <v>1.00000000003399</v>
      </c>
      <c r="BB116" s="128" t="n">
        <f aca="false">IFERROR(sterncalib!BA116/GAMSsternCa!BA116,"")</f>
        <v>1.00000000003151</v>
      </c>
      <c r="BC116" s="128" t="n">
        <f aca="false">IFERROR(sterncalib!BB116/GAMSsternCa!BB116,"")</f>
        <v>1.00000000002983</v>
      </c>
      <c r="BD116" s="128" t="n">
        <f aca="false">IFERROR(sterncalib!BC116/GAMSsternCa!BC116,"")</f>
        <v>1.00000000002859</v>
      </c>
      <c r="BE116" s="128" t="n">
        <f aca="false">IFERROR(sterncalib!BD116/GAMSsternCa!BD116,"")</f>
        <v>1.00000000002782</v>
      </c>
      <c r="BF116" s="128" t="n">
        <f aca="false">IFERROR(sterncalib!BE116/GAMSsternCa!BE116,"")</f>
        <v>1.00000000002714</v>
      </c>
      <c r="BG116" s="128" t="n">
        <f aca="false">IFERROR(sterncalib!BF116/GAMSsternCa!BF116,"")</f>
        <v>1.0000000000267</v>
      </c>
      <c r="BH116" s="128" t="n">
        <f aca="false">IFERROR(sterncalib!BG116/GAMSsternCa!BG116,"")</f>
        <v>1.00000000002656</v>
      </c>
      <c r="BI116" s="128" t="n">
        <f aca="false">IFERROR(sterncalib!BH116/GAMSsternCa!BH116,"")</f>
        <v>1.00000000002646</v>
      </c>
      <c r="BJ116" s="128" t="n">
        <f aca="false">IFERROR(sterncalib!BI116/GAMSsternCa!BI116,"")</f>
        <v>1.00000000002636</v>
      </c>
    </row>
    <row r="117" customFormat="false" ht="12.75" hidden="false" customHeight="false" outlineLevel="0" collapsed="false">
      <c r="A117" s="0" t="str">
        <f aca="false">sterncalib!A117</f>
        <v>Capital ($trill, 2005$)</v>
      </c>
      <c r="B117" s="0" t="str">
        <f aca="false">GAMSbase!A117</f>
        <v>Capital (trillion 2005USD per year)</v>
      </c>
      <c r="C117" s="128" t="n">
        <f aca="false">IFERROR(sterncalib!B117/GAMSsternCa!B117,"")</f>
        <v>1</v>
      </c>
      <c r="D117" s="128" t="n">
        <f aca="false">IFERROR(sterncalib!C117/GAMSsternCa!C117,"")</f>
        <v>0.999999999904845</v>
      </c>
      <c r="E117" s="128" t="n">
        <f aca="false">IFERROR(sterncalib!D117/GAMSsternCa!D117,"")</f>
        <v>0.999999999950918</v>
      </c>
      <c r="F117" s="128" t="n">
        <f aca="false">IFERROR(sterncalib!E117/GAMSsternCa!E117,"")</f>
        <v>0.999999999903612</v>
      </c>
      <c r="G117" s="128" t="n">
        <f aca="false">IFERROR(sterncalib!F117/GAMSsternCa!F117,"")</f>
        <v>1.00000000002335</v>
      </c>
      <c r="H117" s="128" t="n">
        <f aca="false">IFERROR(sterncalib!G117/GAMSsternCa!G117,"")</f>
        <v>1.00000000003779</v>
      </c>
      <c r="I117" s="128" t="n">
        <f aca="false">IFERROR(sterncalib!H117/GAMSsternCa!H117,"")</f>
        <v>1.00000000011936</v>
      </c>
      <c r="J117" s="128" t="n">
        <f aca="false">IFERROR(sterncalib!I117/GAMSsternCa!I117,"")</f>
        <v>1.00000000011635</v>
      </c>
      <c r="K117" s="128" t="n">
        <f aca="false">IFERROR(sterncalib!J117/GAMSsternCa!J117,"")</f>
        <v>1.00000000005683</v>
      </c>
      <c r="L117" s="128" t="n">
        <f aca="false">IFERROR(sterncalib!K117/GAMSsternCa!K117,"")</f>
        <v>1.00000000005575</v>
      </c>
      <c r="M117" s="128" t="n">
        <f aca="false">IFERROR(sterncalib!L117/GAMSsternCa!L117,"")</f>
        <v>1.00000000001361</v>
      </c>
      <c r="N117" s="128" t="n">
        <f aca="false">IFERROR(sterncalib!M117/GAMSsternCa!M117,"")</f>
        <v>1.00000000004309</v>
      </c>
      <c r="O117" s="128" t="n">
        <f aca="false">IFERROR(sterncalib!N117/GAMSsternCa!N117,"")</f>
        <v>1.00000000005425</v>
      </c>
      <c r="P117" s="128" t="n">
        <f aca="false">IFERROR(sterncalib!O117/GAMSsternCa!O117,"")</f>
        <v>1.00000000005166</v>
      </c>
      <c r="Q117" s="128" t="n">
        <f aca="false">IFERROR(sterncalib!P117/GAMSsternCa!P117,"")</f>
        <v>1.00000000002446</v>
      </c>
      <c r="R117" s="128" t="n">
        <f aca="false">IFERROR(sterncalib!Q117/GAMSsternCa!Q117,"")</f>
        <v>0.999999999999557</v>
      </c>
      <c r="S117" s="128" t="n">
        <f aca="false">IFERROR(sterncalib!R117/GAMSsternCa!R117,"")</f>
        <v>1.00000000000051</v>
      </c>
      <c r="T117" s="128" t="n">
        <f aca="false">IFERROR(sterncalib!S117/GAMSsternCa!S117,"")</f>
        <v>1.00000000007889</v>
      </c>
      <c r="U117" s="128" t="n">
        <f aca="false">IFERROR(sterncalib!T117/GAMSsternCa!T117,"")</f>
        <v>1.00000000001914</v>
      </c>
      <c r="V117" s="128" t="n">
        <f aca="false">IFERROR(sterncalib!U117/GAMSsternCa!U117,"")</f>
        <v>0.999999999939597</v>
      </c>
      <c r="W117" s="128" t="n">
        <f aca="false">IFERROR(sterncalib!V117/GAMSsternCa!V117,"")</f>
        <v>0.999999999927172</v>
      </c>
      <c r="X117" s="128" t="n">
        <f aca="false">IFERROR(sterncalib!W117/GAMSsternCa!W117,"")</f>
        <v>0.99999999989001</v>
      </c>
      <c r="Y117" s="128" t="n">
        <f aca="false">IFERROR(sterncalib!X117/GAMSsternCa!X117,"")</f>
        <v>0.999999999861362</v>
      </c>
      <c r="Z117" s="128" t="n">
        <f aca="false">IFERROR(sterncalib!Y117/GAMSsternCa!Y117,"")</f>
        <v>0.999999999865934</v>
      </c>
      <c r="AA117" s="128" t="n">
        <f aca="false">IFERROR(sterncalib!Z117/GAMSsternCa!Z117,"")</f>
        <v>0.999999999929483</v>
      </c>
      <c r="AB117" s="128" t="n">
        <f aca="false">IFERROR(sterncalib!AA117/GAMSsternCa!AA117,"")</f>
        <v>1.00000000002069</v>
      </c>
      <c r="AC117" s="128" t="n">
        <f aca="false">IFERROR(sterncalib!AB117/GAMSsternCa!AB117,"")</f>
        <v>1.00000000008647</v>
      </c>
      <c r="AD117" s="128" t="n">
        <f aca="false">IFERROR(sterncalib!AC117/GAMSsternCa!AC117,"")</f>
        <v>1.00000000011339</v>
      </c>
      <c r="AE117" s="128" t="n">
        <f aca="false">IFERROR(sterncalib!AD117/GAMSsternCa!AD117,"")</f>
        <v>1.00000000007646</v>
      </c>
      <c r="AF117" s="128" t="n">
        <f aca="false">IFERROR(sterncalib!AE117/GAMSsternCa!AE117,"")</f>
        <v>0.999999999993526</v>
      </c>
      <c r="AG117" s="128" t="n">
        <f aca="false">IFERROR(sterncalib!AF117/GAMSsternCa!AF117,"")</f>
        <v>0.999999999995867</v>
      </c>
      <c r="AH117" s="128" t="n">
        <f aca="false">IFERROR(sterncalib!AG117/GAMSsternCa!AG117,"")</f>
        <v>0.999999999949771</v>
      </c>
      <c r="AI117" s="128" t="n">
        <f aca="false">IFERROR(sterncalib!AH117/GAMSsternCa!AH117,"")</f>
        <v>0.999999999931345</v>
      </c>
      <c r="AJ117" s="128" t="n">
        <f aca="false">IFERROR(sterncalib!AI117/GAMSsternCa!AI117,"")</f>
        <v>0.999999999870938</v>
      </c>
      <c r="AK117" s="128" t="n">
        <f aca="false">IFERROR(sterncalib!AJ117/GAMSsternCa!AJ117,"")</f>
        <v>0.99999999998359</v>
      </c>
      <c r="AL117" s="128" t="n">
        <f aca="false">IFERROR(sterncalib!AK117/GAMSsternCa!AK117,"")</f>
        <v>0.999999999937336</v>
      </c>
      <c r="AM117" s="128" t="n">
        <f aca="false">IFERROR(sterncalib!AL117/GAMSsternCa!AL117,"")</f>
        <v>0.999999999883499</v>
      </c>
      <c r="AN117" s="128" t="n">
        <f aca="false">IFERROR(sterncalib!AM117/GAMSsternCa!AM117,"")</f>
        <v>0.999999999865729</v>
      </c>
      <c r="AO117" s="128" t="n">
        <f aca="false">IFERROR(sterncalib!AN117/GAMSsternCa!AN117,"")</f>
        <v>0.999999999945013</v>
      </c>
      <c r="AP117" s="128" t="n">
        <f aca="false">IFERROR(sterncalib!AO117/GAMSsternCa!AO117,"")</f>
        <v>1.00000000001001</v>
      </c>
      <c r="AQ117" s="128" t="n">
        <f aca="false">IFERROR(sterncalib!AP117/GAMSsternCa!AP117,"")</f>
        <v>1.00000000002701</v>
      </c>
      <c r="AR117" s="128" t="n">
        <f aca="false">IFERROR(sterncalib!AQ117/GAMSsternCa!AQ117,"")</f>
        <v>1.00000000006878</v>
      </c>
      <c r="AS117" s="128" t="n">
        <f aca="false">IFERROR(sterncalib!AR117/GAMSsternCa!AR117,"")</f>
        <v>1.00000000008707</v>
      </c>
      <c r="AT117" s="128" t="n">
        <f aca="false">IFERROR(sterncalib!AS117/GAMSsternCa!AS117,"")</f>
        <v>1.00000000000011</v>
      </c>
      <c r="AU117" s="128" t="n">
        <f aca="false">IFERROR(sterncalib!AT117/GAMSsternCa!AT117,"")</f>
        <v>1.00000000007272</v>
      </c>
      <c r="AV117" s="128" t="n">
        <f aca="false">IFERROR(sterncalib!AU117/GAMSsternCa!AU117,"")</f>
        <v>1.00000000002883</v>
      </c>
      <c r="AW117" s="128" t="n">
        <f aca="false">IFERROR(sterncalib!AV117/GAMSsternCa!AV117,"")</f>
        <v>1.00000000002327</v>
      </c>
      <c r="AX117" s="128" t="n">
        <f aca="false">IFERROR(sterncalib!AW117/GAMSsternCa!AW117,"")</f>
        <v>1.00000000003799</v>
      </c>
      <c r="AY117" s="128" t="n">
        <f aca="false">IFERROR(sterncalib!AX117/GAMSsternCa!AX117,"")</f>
        <v>1.00000000003106</v>
      </c>
      <c r="AZ117" s="128" t="n">
        <f aca="false">IFERROR(sterncalib!AY117/GAMSsternCa!AY117,"")</f>
        <v>1.00000000009218</v>
      </c>
      <c r="BA117" s="128" t="n">
        <f aca="false">IFERROR(sterncalib!AZ117/GAMSsternCa!AZ117,"")</f>
        <v>1.00000000005331</v>
      </c>
      <c r="BB117" s="128" t="n">
        <f aca="false">IFERROR(sterncalib!BA117/GAMSsternCa!BA117,"")</f>
        <v>1.00000000004535</v>
      </c>
      <c r="BC117" s="128" t="n">
        <f aca="false">IFERROR(sterncalib!BB117/GAMSsternCa!BB117,"")</f>
        <v>1.00000000003962</v>
      </c>
      <c r="BD117" s="128" t="n">
        <f aca="false">IFERROR(sterncalib!BC117/GAMSsternCa!BC117,"")</f>
        <v>1.00000000003553</v>
      </c>
      <c r="BE117" s="128" t="n">
        <f aca="false">IFERROR(sterncalib!BD117/GAMSsternCa!BD117,"")</f>
        <v>1.00000000003261</v>
      </c>
      <c r="BF117" s="128" t="n">
        <f aca="false">IFERROR(sterncalib!BE117/GAMSsternCa!BE117,"")</f>
        <v>1.00000000003061</v>
      </c>
      <c r="BG117" s="128" t="n">
        <f aca="false">IFERROR(sterncalib!BF117/GAMSsternCa!BF117,"")</f>
        <v>1.00000000002913</v>
      </c>
      <c r="BH117" s="128" t="n">
        <f aca="false">IFERROR(sterncalib!BG117/GAMSsternCa!BG117,"")</f>
        <v>1.00000000002811</v>
      </c>
      <c r="BI117" s="128" t="n">
        <f aca="false">IFERROR(sterncalib!BH117/GAMSsternCa!BH117,"")</f>
        <v>1.00000000002744</v>
      </c>
      <c r="BJ117" s="128" t="n">
        <f aca="false">IFERROR(sterncalib!BI117/GAMSsternCa!BI117,"")</f>
        <v>1.00000000002702</v>
      </c>
    </row>
    <row r="118" customFormat="false" ht="12.75" hidden="false" customHeight="false" outlineLevel="0" collapsed="false">
      <c r="A118" s="0" t="str">
        <f aca="false">sterncalib!A118</f>
        <v>DISCOUNT RATES</v>
      </c>
      <c r="B118" s="0" t="str">
        <f aca="false">GAMSbase!A118</f>
        <v>* DISCOUNT RATES</v>
      </c>
      <c r="C118" s="128" t="str">
        <f aca="false">IFERROR(sterncalib!B118/GAMSsternCa!B118,"")</f>
        <v/>
      </c>
      <c r="D118" s="128" t="str">
        <f aca="false">IFERROR(sterncalib!C118/GAMSsternCa!C118,"")</f>
        <v/>
      </c>
      <c r="E118" s="128" t="str">
        <f aca="false">IFERROR(sterncalib!D118/GAMSsternCa!D118,"")</f>
        <v/>
      </c>
      <c r="F118" s="128" t="str">
        <f aca="false">IFERROR(sterncalib!E118/GAMSsternCa!E118,"")</f>
        <v/>
      </c>
      <c r="G118" s="128" t="str">
        <f aca="false">IFERROR(sterncalib!F118/GAMSsternCa!F118,"")</f>
        <v/>
      </c>
      <c r="H118" s="128" t="str">
        <f aca="false">IFERROR(sterncalib!G118/GAMSsternCa!G118,"")</f>
        <v/>
      </c>
      <c r="I118" s="128" t="str">
        <f aca="false">IFERROR(sterncalib!H118/GAMSsternCa!H118,"")</f>
        <v/>
      </c>
      <c r="J118" s="128" t="str">
        <f aca="false">IFERROR(sterncalib!I118/GAMSsternCa!I118,"")</f>
        <v/>
      </c>
      <c r="K118" s="128" t="str">
        <f aca="false">IFERROR(sterncalib!J118/GAMSsternCa!J118,"")</f>
        <v/>
      </c>
      <c r="L118" s="128" t="str">
        <f aca="false">IFERROR(sterncalib!K118/GAMSsternCa!K118,"")</f>
        <v/>
      </c>
      <c r="M118" s="128" t="str">
        <f aca="false">IFERROR(sterncalib!L118/GAMSsternCa!L118,"")</f>
        <v/>
      </c>
      <c r="N118" s="128" t="str">
        <f aca="false">IFERROR(sterncalib!M118/GAMSsternCa!M118,"")</f>
        <v/>
      </c>
      <c r="O118" s="128" t="str">
        <f aca="false">IFERROR(sterncalib!N118/GAMSsternCa!N118,"")</f>
        <v/>
      </c>
      <c r="P118" s="128" t="str">
        <f aca="false">IFERROR(sterncalib!O118/GAMSsternCa!O118,"")</f>
        <v/>
      </c>
      <c r="Q118" s="128" t="str">
        <f aca="false">IFERROR(sterncalib!P118/GAMSsternCa!P118,"")</f>
        <v/>
      </c>
      <c r="R118" s="128" t="str">
        <f aca="false">IFERROR(sterncalib!Q118/GAMSsternCa!Q118,"")</f>
        <v/>
      </c>
      <c r="S118" s="128" t="str">
        <f aca="false">IFERROR(sterncalib!R118/GAMSsternCa!R118,"")</f>
        <v/>
      </c>
      <c r="T118" s="128" t="str">
        <f aca="false">IFERROR(sterncalib!S118/GAMSsternCa!S118,"")</f>
        <v/>
      </c>
      <c r="U118" s="128" t="str">
        <f aca="false">IFERROR(sterncalib!T118/GAMSsternCa!T118,"")</f>
        <v/>
      </c>
      <c r="V118" s="128" t="str">
        <f aca="false">IFERROR(sterncalib!U118/GAMSsternCa!U118,"")</f>
        <v/>
      </c>
      <c r="W118" s="128" t="str">
        <f aca="false">IFERROR(sterncalib!V118/GAMSsternCa!V118,"")</f>
        <v/>
      </c>
      <c r="X118" s="128" t="str">
        <f aca="false">IFERROR(sterncalib!W118/GAMSsternCa!W118,"")</f>
        <v/>
      </c>
      <c r="Y118" s="128" t="str">
        <f aca="false">IFERROR(sterncalib!X118/GAMSsternCa!X118,"")</f>
        <v/>
      </c>
      <c r="Z118" s="128" t="str">
        <f aca="false">IFERROR(sterncalib!Y118/GAMSsternCa!Y118,"")</f>
        <v/>
      </c>
      <c r="AA118" s="128" t="str">
        <f aca="false">IFERROR(sterncalib!Z118/GAMSsternCa!Z118,"")</f>
        <v/>
      </c>
      <c r="AB118" s="128" t="str">
        <f aca="false">IFERROR(sterncalib!AA118/GAMSsternCa!AA118,"")</f>
        <v/>
      </c>
      <c r="AC118" s="128" t="str">
        <f aca="false">IFERROR(sterncalib!AB118/GAMSsternCa!AB118,"")</f>
        <v/>
      </c>
      <c r="AD118" s="128" t="str">
        <f aca="false">IFERROR(sterncalib!AC118/GAMSsternCa!AC118,"")</f>
        <v/>
      </c>
      <c r="AE118" s="128" t="str">
        <f aca="false">IFERROR(sterncalib!AD118/GAMSsternCa!AD118,"")</f>
        <v/>
      </c>
      <c r="AF118" s="128" t="str">
        <f aca="false">IFERROR(sterncalib!AE118/GAMSsternCa!AE118,"")</f>
        <v/>
      </c>
      <c r="AG118" s="128" t="str">
        <f aca="false">IFERROR(sterncalib!AF118/GAMSsternCa!AF118,"")</f>
        <v/>
      </c>
      <c r="AH118" s="128" t="str">
        <f aca="false">IFERROR(sterncalib!AG118/GAMSsternCa!AG118,"")</f>
        <v/>
      </c>
      <c r="AI118" s="128" t="str">
        <f aca="false">IFERROR(sterncalib!AH118/GAMSsternCa!AH118,"")</f>
        <v/>
      </c>
      <c r="AJ118" s="128" t="str">
        <f aca="false">IFERROR(sterncalib!AI118/GAMSsternCa!AI118,"")</f>
        <v/>
      </c>
      <c r="AK118" s="128" t="str">
        <f aca="false">IFERROR(sterncalib!AJ118/GAMSsternCa!AJ118,"")</f>
        <v/>
      </c>
      <c r="AL118" s="128" t="str">
        <f aca="false">IFERROR(sterncalib!AK118/GAMSsternCa!AK118,"")</f>
        <v/>
      </c>
      <c r="AM118" s="128" t="str">
        <f aca="false">IFERROR(sterncalib!AL118/GAMSsternCa!AL118,"")</f>
        <v/>
      </c>
      <c r="AN118" s="128" t="str">
        <f aca="false">IFERROR(sterncalib!AM118/GAMSsternCa!AM118,"")</f>
        <v/>
      </c>
      <c r="AO118" s="128" t="str">
        <f aca="false">IFERROR(sterncalib!AN118/GAMSsternCa!AN118,"")</f>
        <v/>
      </c>
      <c r="AP118" s="128" t="str">
        <f aca="false">IFERROR(sterncalib!AO118/GAMSsternCa!AO118,"")</f>
        <v/>
      </c>
      <c r="AQ118" s="128" t="str">
        <f aca="false">IFERROR(sterncalib!AP118/GAMSsternCa!AP118,"")</f>
        <v/>
      </c>
      <c r="AR118" s="128" t="str">
        <f aca="false">IFERROR(sterncalib!AQ118/GAMSsternCa!AQ118,"")</f>
        <v/>
      </c>
      <c r="AS118" s="128" t="str">
        <f aca="false">IFERROR(sterncalib!AR118/GAMSsternCa!AR118,"")</f>
        <v/>
      </c>
      <c r="AT118" s="128" t="str">
        <f aca="false">IFERROR(sterncalib!AS118/GAMSsternCa!AS118,"")</f>
        <v/>
      </c>
      <c r="AU118" s="128" t="str">
        <f aca="false">IFERROR(sterncalib!AT118/GAMSsternCa!AT118,"")</f>
        <v/>
      </c>
      <c r="AV118" s="128" t="str">
        <f aca="false">IFERROR(sterncalib!AU118/GAMSsternCa!AU118,"")</f>
        <v/>
      </c>
      <c r="AW118" s="128" t="str">
        <f aca="false">IFERROR(sterncalib!AV118/GAMSsternCa!AV118,"")</f>
        <v/>
      </c>
      <c r="AX118" s="128" t="str">
        <f aca="false">IFERROR(sterncalib!AW118/GAMSsternCa!AW118,"")</f>
        <v/>
      </c>
      <c r="AY118" s="128" t="str">
        <f aca="false">IFERROR(sterncalib!AX118/GAMSsternCa!AX118,"")</f>
        <v/>
      </c>
      <c r="AZ118" s="128" t="str">
        <f aca="false">IFERROR(sterncalib!AY118/GAMSsternCa!AY118,"")</f>
        <v/>
      </c>
      <c r="BA118" s="128" t="str">
        <f aca="false">IFERROR(sterncalib!AZ118/GAMSsternCa!AZ118,"")</f>
        <v/>
      </c>
      <c r="BB118" s="128" t="str">
        <f aca="false">IFERROR(sterncalib!BA118/GAMSsternCa!BA118,"")</f>
        <v/>
      </c>
      <c r="BC118" s="128" t="str">
        <f aca="false">IFERROR(sterncalib!BB118/GAMSsternCa!BB118,"")</f>
        <v/>
      </c>
      <c r="BD118" s="128" t="str">
        <f aca="false">IFERROR(sterncalib!BC118/GAMSsternCa!BC118,"")</f>
        <v/>
      </c>
      <c r="BE118" s="128" t="str">
        <f aca="false">IFERROR(sterncalib!BD118/GAMSsternCa!BD118,"")</f>
        <v/>
      </c>
      <c r="BF118" s="128" t="str">
        <f aca="false">IFERROR(sterncalib!BE118/GAMSsternCa!BE118,"")</f>
        <v/>
      </c>
      <c r="BG118" s="128" t="str">
        <f aca="false">IFERROR(sterncalib!BF118/GAMSsternCa!BF118,"")</f>
        <v/>
      </c>
      <c r="BH118" s="128" t="str">
        <f aca="false">IFERROR(sterncalib!BG118/GAMSsternCa!BG118,"")</f>
        <v/>
      </c>
      <c r="BI118" s="128" t="str">
        <f aca="false">IFERROR(sterncalib!BH118/GAMSsternCa!BH118,"")</f>
        <v/>
      </c>
      <c r="BJ118" s="128" t="str">
        <f aca="false">IFERROR(sterncalib!BI118/GAMSsternCa!BI118,"")</f>
        <v/>
      </c>
    </row>
    <row r="119" customFormat="false" ht="12.75" hidden="false" customHeight="false" outlineLevel="0" collapsed="false">
      <c r="A119" s="0" t="str">
        <f aca="false">sterncalib!A119</f>
        <v>Utility discount rate (per year)</v>
      </c>
      <c r="B119" s="0" t="str">
        <f aca="false">GAMSbase!A119</f>
        <v>Utility Discount Rate (per year)</v>
      </c>
      <c r="C119" s="128" t="n">
        <f aca="false">IFERROR(sterncalib!B119/GAMSsternCa!B119,"")</f>
        <v>1</v>
      </c>
      <c r="D119" s="128" t="n">
        <f aca="false">IFERROR(sterncalib!C119/GAMSsternCa!C119,"")</f>
        <v>1</v>
      </c>
      <c r="E119" s="128" t="n">
        <f aca="false">IFERROR(sterncalib!D119/GAMSsternCa!D119,"")</f>
        <v>1</v>
      </c>
      <c r="F119" s="128" t="n">
        <f aca="false">IFERROR(sterncalib!E119/GAMSsternCa!E119,"")</f>
        <v>1</v>
      </c>
      <c r="G119" s="128" t="n">
        <f aca="false">IFERROR(sterncalib!F119/GAMSsternCa!F119,"")</f>
        <v>1</v>
      </c>
      <c r="H119" s="128" t="n">
        <f aca="false">IFERROR(sterncalib!G119/GAMSsternCa!G119,"")</f>
        <v>1</v>
      </c>
      <c r="I119" s="128" t="n">
        <f aca="false">IFERROR(sterncalib!H119/GAMSsternCa!H119,"")</f>
        <v>1</v>
      </c>
      <c r="J119" s="128" t="n">
        <f aca="false">IFERROR(sterncalib!I119/GAMSsternCa!I119,"")</f>
        <v>1</v>
      </c>
      <c r="K119" s="128" t="n">
        <f aca="false">IFERROR(sterncalib!J119/GAMSsternCa!J119,"")</f>
        <v>1</v>
      </c>
      <c r="L119" s="128" t="n">
        <f aca="false">IFERROR(sterncalib!K119/GAMSsternCa!K119,"")</f>
        <v>1</v>
      </c>
      <c r="M119" s="128" t="n">
        <f aca="false">IFERROR(sterncalib!L119/GAMSsternCa!L119,"")</f>
        <v>1</v>
      </c>
      <c r="N119" s="128" t="n">
        <f aca="false">IFERROR(sterncalib!M119/GAMSsternCa!M119,"")</f>
        <v>1</v>
      </c>
      <c r="O119" s="128" t="n">
        <f aca="false">IFERROR(sterncalib!N119/GAMSsternCa!N119,"")</f>
        <v>1</v>
      </c>
      <c r="P119" s="128" t="n">
        <f aca="false">IFERROR(sterncalib!O119/GAMSsternCa!O119,"")</f>
        <v>1</v>
      </c>
      <c r="Q119" s="128" t="n">
        <f aca="false">IFERROR(sterncalib!P119/GAMSsternCa!P119,"")</f>
        <v>1</v>
      </c>
      <c r="R119" s="128" t="n">
        <f aca="false">IFERROR(sterncalib!Q119/GAMSsternCa!Q119,"")</f>
        <v>1</v>
      </c>
      <c r="S119" s="128" t="n">
        <f aca="false">IFERROR(sterncalib!R119/GAMSsternCa!R119,"")</f>
        <v>1</v>
      </c>
      <c r="T119" s="128" t="n">
        <f aca="false">IFERROR(sterncalib!S119/GAMSsternCa!S119,"")</f>
        <v>1</v>
      </c>
      <c r="U119" s="128" t="n">
        <f aca="false">IFERROR(sterncalib!T119/GAMSsternCa!T119,"")</f>
        <v>1</v>
      </c>
      <c r="V119" s="128" t="n">
        <f aca="false">IFERROR(sterncalib!U119/GAMSsternCa!U119,"")</f>
        <v>1</v>
      </c>
      <c r="W119" s="128" t="n">
        <f aca="false">IFERROR(sterncalib!V119/GAMSsternCa!V119,"")</f>
        <v>1</v>
      </c>
      <c r="X119" s="128" t="n">
        <f aca="false">IFERROR(sterncalib!W119/GAMSsternCa!W119,"")</f>
        <v>1</v>
      </c>
      <c r="Y119" s="128" t="n">
        <f aca="false">IFERROR(sterncalib!X119/GAMSsternCa!X119,"")</f>
        <v>1</v>
      </c>
      <c r="Z119" s="128" t="n">
        <f aca="false">IFERROR(sterncalib!Y119/GAMSsternCa!Y119,"")</f>
        <v>1</v>
      </c>
      <c r="AA119" s="128" t="n">
        <f aca="false">IFERROR(sterncalib!Z119/GAMSsternCa!Z119,"")</f>
        <v>1</v>
      </c>
      <c r="AB119" s="128" t="n">
        <f aca="false">IFERROR(sterncalib!AA119/GAMSsternCa!AA119,"")</f>
        <v>1</v>
      </c>
      <c r="AC119" s="128" t="n">
        <f aca="false">IFERROR(sterncalib!AB119/GAMSsternCa!AB119,"")</f>
        <v>1</v>
      </c>
      <c r="AD119" s="128" t="n">
        <f aca="false">IFERROR(sterncalib!AC119/GAMSsternCa!AC119,"")</f>
        <v>1</v>
      </c>
      <c r="AE119" s="128" t="n">
        <f aca="false">IFERROR(sterncalib!AD119/GAMSsternCa!AD119,"")</f>
        <v>1</v>
      </c>
      <c r="AF119" s="128" t="n">
        <f aca="false">IFERROR(sterncalib!AE119/GAMSsternCa!AE119,"")</f>
        <v>1</v>
      </c>
      <c r="AG119" s="128" t="n">
        <f aca="false">IFERROR(sterncalib!AF119/GAMSsternCa!AF119,"")</f>
        <v>1</v>
      </c>
      <c r="AH119" s="128" t="n">
        <f aca="false">IFERROR(sterncalib!AG119/GAMSsternCa!AG119,"")</f>
        <v>1</v>
      </c>
      <c r="AI119" s="128" t="n">
        <f aca="false">IFERROR(sterncalib!AH119/GAMSsternCa!AH119,"")</f>
        <v>1</v>
      </c>
      <c r="AJ119" s="128" t="n">
        <f aca="false">IFERROR(sterncalib!AI119/GAMSsternCa!AI119,"")</f>
        <v>1</v>
      </c>
      <c r="AK119" s="128" t="n">
        <f aca="false">IFERROR(sterncalib!AJ119/GAMSsternCa!AJ119,"")</f>
        <v>1</v>
      </c>
      <c r="AL119" s="128" t="n">
        <f aca="false">IFERROR(sterncalib!AK119/GAMSsternCa!AK119,"")</f>
        <v>1</v>
      </c>
      <c r="AM119" s="128" t="n">
        <f aca="false">IFERROR(sterncalib!AL119/GAMSsternCa!AL119,"")</f>
        <v>1</v>
      </c>
      <c r="AN119" s="128" t="n">
        <f aca="false">IFERROR(sterncalib!AM119/GAMSsternCa!AM119,"")</f>
        <v>1</v>
      </c>
      <c r="AO119" s="128" t="n">
        <f aca="false">IFERROR(sterncalib!AN119/GAMSsternCa!AN119,"")</f>
        <v>1</v>
      </c>
      <c r="AP119" s="128" t="n">
        <f aca="false">IFERROR(sterncalib!AO119/GAMSsternCa!AO119,"")</f>
        <v>1</v>
      </c>
      <c r="AQ119" s="128" t="n">
        <f aca="false">IFERROR(sterncalib!AP119/GAMSsternCa!AP119,"")</f>
        <v>1</v>
      </c>
      <c r="AR119" s="128" t="n">
        <f aca="false">IFERROR(sterncalib!AQ119/GAMSsternCa!AQ119,"")</f>
        <v>1</v>
      </c>
      <c r="AS119" s="128" t="n">
        <f aca="false">IFERROR(sterncalib!AR119/GAMSsternCa!AR119,"")</f>
        <v>1</v>
      </c>
      <c r="AT119" s="128" t="n">
        <f aca="false">IFERROR(sterncalib!AS119/GAMSsternCa!AS119,"")</f>
        <v>1</v>
      </c>
      <c r="AU119" s="128" t="n">
        <f aca="false">IFERROR(sterncalib!AT119/GAMSsternCa!AT119,"")</f>
        <v>1</v>
      </c>
      <c r="AV119" s="128" t="n">
        <f aca="false">IFERROR(sterncalib!AU119/GAMSsternCa!AU119,"")</f>
        <v>1</v>
      </c>
      <c r="AW119" s="128" t="n">
        <f aca="false">IFERROR(sterncalib!AV119/GAMSsternCa!AV119,"")</f>
        <v>1</v>
      </c>
      <c r="AX119" s="128" t="n">
        <f aca="false">IFERROR(sterncalib!AW119/GAMSsternCa!AW119,"")</f>
        <v>1</v>
      </c>
      <c r="AY119" s="128" t="n">
        <f aca="false">IFERROR(sterncalib!AX119/GAMSsternCa!AX119,"")</f>
        <v>1</v>
      </c>
      <c r="AZ119" s="128" t="n">
        <f aca="false">IFERROR(sterncalib!AY119/GAMSsternCa!AY119,"")</f>
        <v>1</v>
      </c>
      <c r="BA119" s="128" t="n">
        <f aca="false">IFERROR(sterncalib!AZ119/GAMSsternCa!AZ119,"")</f>
        <v>1</v>
      </c>
      <c r="BB119" s="128" t="n">
        <f aca="false">IFERROR(sterncalib!BA119/GAMSsternCa!BA119,"")</f>
        <v>1</v>
      </c>
      <c r="BC119" s="128" t="n">
        <f aca="false">IFERROR(sterncalib!BB119/GAMSsternCa!BB119,"")</f>
        <v>1</v>
      </c>
      <c r="BD119" s="128" t="n">
        <f aca="false">IFERROR(sterncalib!BC119/GAMSsternCa!BC119,"")</f>
        <v>1</v>
      </c>
      <c r="BE119" s="128" t="n">
        <f aca="false">IFERROR(sterncalib!BD119/GAMSsternCa!BD119,"")</f>
        <v>1</v>
      </c>
      <c r="BF119" s="128" t="n">
        <f aca="false">IFERROR(sterncalib!BE119/GAMSsternCa!BE119,"")</f>
        <v>1</v>
      </c>
      <c r="BG119" s="128" t="n">
        <f aca="false">IFERROR(sterncalib!BF119/GAMSsternCa!BF119,"")</f>
        <v>1</v>
      </c>
      <c r="BH119" s="128" t="n">
        <f aca="false">IFERROR(sterncalib!BG119/GAMSsternCa!BG119,"")</f>
        <v>1</v>
      </c>
      <c r="BI119" s="128" t="n">
        <f aca="false">IFERROR(sterncalib!BH119/GAMSsternCa!BH119,"")</f>
        <v>1</v>
      </c>
      <c r="BJ119" s="128" t="n">
        <f aca="false">IFERROR(sterncalib!BI119/GAMSsternCa!BI119,"")</f>
        <v>1</v>
      </c>
    </row>
    <row r="120" customFormat="false" ht="12.75" hidden="false" customHeight="false" outlineLevel="0" collapsed="false">
      <c r="A120" s="0" t="str">
        <f aca="false">sterncalib!A120</f>
        <v>First period gross MPK</v>
      </c>
      <c r="B120" s="0" t="str">
        <f aca="false">GAMSbase!A120</f>
        <v>First Period gross MPK</v>
      </c>
      <c r="C120" s="128" t="n">
        <f aca="false">IFERROR(sterncalib!B120/GAMSsternCa!B120,"")</f>
        <v>1.00000000030104</v>
      </c>
      <c r="D120" s="128" t="n">
        <f aca="false">IFERROR(sterncalib!C120/GAMSsternCa!C120,"")</f>
        <v>1.00000000039027</v>
      </c>
      <c r="E120" s="128" t="n">
        <f aca="false">IFERROR(sterncalib!D120/GAMSsternCa!D120,"")</f>
        <v>1.0000000000601</v>
      </c>
      <c r="F120" s="128" t="n">
        <f aca="false">IFERROR(sterncalib!E120/GAMSsternCa!E120,"")</f>
        <v>0.999999999935343</v>
      </c>
      <c r="G120" s="128" t="n">
        <f aca="false">IFERROR(sterncalib!F120/GAMSsternCa!F120,"")</f>
        <v>1.0000000001655</v>
      </c>
      <c r="H120" s="128" t="n">
        <f aca="false">IFERROR(sterncalib!G120/GAMSsternCa!G120,"")</f>
        <v>0.999999999841148</v>
      </c>
      <c r="I120" s="128" t="n">
        <f aca="false">IFERROR(sterncalib!H120/GAMSsternCa!H120,"")</f>
        <v>0.999999999766536</v>
      </c>
      <c r="J120" s="128" t="n">
        <f aca="false">IFERROR(sterncalib!I120/GAMSsternCa!I120,"")</f>
        <v>1.00000000023547</v>
      </c>
      <c r="K120" s="128" t="n">
        <f aca="false">IFERROR(sterncalib!J120/GAMSsternCa!J120,"")</f>
        <v>1.00000000007145</v>
      </c>
      <c r="L120" s="128" t="n">
        <f aca="false">IFERROR(sterncalib!K120/GAMSsternCa!K120,"")</f>
        <v>0.999999999792088</v>
      </c>
      <c r="M120" s="128" t="n">
        <f aca="false">IFERROR(sterncalib!L120/GAMSsternCa!L120,"")</f>
        <v>0.999999999760269</v>
      </c>
      <c r="N120" s="128" t="n">
        <f aca="false">IFERROR(sterncalib!M120/GAMSsternCa!M120,"")</f>
        <v>1.0000000000574</v>
      </c>
      <c r="O120" s="128" t="n">
        <f aca="false">IFERROR(sterncalib!N120/GAMSsternCa!N120,"")</f>
        <v>0.999999999806939</v>
      </c>
      <c r="P120" s="128" t="n">
        <f aca="false">IFERROR(sterncalib!O120/GAMSsternCa!O120,"")</f>
        <v>1.00000000026771</v>
      </c>
      <c r="Q120" s="128" t="n">
        <f aca="false">IFERROR(sterncalib!P120/GAMSsternCa!P120,"")</f>
        <v>0.999999999815701</v>
      </c>
      <c r="R120" s="128" t="n">
        <f aca="false">IFERROR(sterncalib!Q120/GAMSsternCa!Q120,"")</f>
        <v>0.99999999966756</v>
      </c>
      <c r="S120" s="128" t="n">
        <f aca="false">IFERROR(sterncalib!R120/GAMSsternCa!R120,"")</f>
        <v>0.999999999662862</v>
      </c>
      <c r="T120" s="128" t="n">
        <f aca="false">IFERROR(sterncalib!S120/GAMSsternCa!S120,"")</f>
        <v>0.999999999658047</v>
      </c>
      <c r="U120" s="128" t="n">
        <f aca="false">IFERROR(sterncalib!T120/GAMSsternCa!T120,"")</f>
        <v>0.99999999958474</v>
      </c>
      <c r="V120" s="128" t="n">
        <f aca="false">IFERROR(sterncalib!U120/GAMSsternCa!U120,"")</f>
        <v>1.00000000023141</v>
      </c>
      <c r="W120" s="128" t="n">
        <f aca="false">IFERROR(sterncalib!V120/GAMSsternCa!V120,"")</f>
        <v>1.00000000029393</v>
      </c>
      <c r="X120" s="128" t="n">
        <f aca="false">IFERROR(sterncalib!W120/GAMSsternCa!W120,"")</f>
        <v>0.999999999738519</v>
      </c>
      <c r="Y120" s="128" t="n">
        <f aca="false">IFERROR(sterncalib!X120/GAMSsternCa!X120,"")</f>
        <v>0.999999999779115</v>
      </c>
      <c r="Z120" s="128" t="n">
        <f aca="false">IFERROR(sterncalib!Y120/GAMSsternCa!Y120,"")</f>
        <v>1.00000000022033</v>
      </c>
      <c r="AA120" s="128" t="n">
        <f aca="false">IFERROR(sterncalib!Z120/GAMSsternCa!Z120,"")</f>
        <v>1.00000000022104</v>
      </c>
      <c r="AB120" s="128" t="n">
        <f aca="false">IFERROR(sterncalib!AA120/GAMSsternCa!AA120,"")</f>
        <v>1.00000000016354</v>
      </c>
      <c r="AC120" s="128" t="n">
        <f aca="false">IFERROR(sterncalib!AB120/GAMSsternCa!AB120,"")</f>
        <v>0.999999999531686</v>
      </c>
      <c r="AD120" s="128" t="n">
        <f aca="false">IFERROR(sterncalib!AC120/GAMSsternCa!AC120,"")</f>
        <v>0.999999999542599</v>
      </c>
      <c r="AE120" s="128" t="n">
        <f aca="false">IFERROR(sterncalib!AD120/GAMSsternCa!AD120,"")</f>
        <v>1.00000000018983</v>
      </c>
      <c r="AF120" s="128" t="n">
        <f aca="false">IFERROR(sterncalib!AE120/GAMSsternCa!AE120,"")</f>
        <v>1.00000000004168</v>
      </c>
      <c r="AG120" s="128" t="n">
        <f aca="false">IFERROR(sterncalib!AF120/GAMSsternCa!AF120,"")</f>
        <v>1.00000000036554</v>
      </c>
      <c r="AH120" s="128" t="n">
        <f aca="false">IFERROR(sterncalib!AG120/GAMSsternCa!AG120,"")</f>
        <v>1.00000000027693</v>
      </c>
      <c r="AI120" s="128" t="n">
        <f aca="false">IFERROR(sterncalib!AH120/GAMSsternCa!AH120,"")</f>
        <v>0.999999999873729</v>
      </c>
      <c r="AJ120" s="128" t="n">
        <f aca="false">IFERROR(sterncalib!AI120/GAMSsternCa!AI120,"")</f>
        <v>0.999999999981458</v>
      </c>
      <c r="AK120" s="128" t="n">
        <f aca="false">IFERROR(sterncalib!AJ120/GAMSsternCa!AJ120,"")</f>
        <v>1.00000000032656</v>
      </c>
      <c r="AL120" s="128" t="n">
        <f aca="false">IFERROR(sterncalib!AK120/GAMSsternCa!AK120,"")</f>
        <v>1.00000000030994</v>
      </c>
      <c r="AM120" s="128" t="n">
        <f aca="false">IFERROR(sterncalib!AL120/GAMSsternCa!AL120,"")</f>
        <v>1.0000000004743</v>
      </c>
      <c r="AN120" s="128" t="n">
        <f aca="false">IFERROR(sterncalib!AM120/GAMSsternCa!AM120,"")</f>
        <v>0.999999999893084</v>
      </c>
      <c r="AO120" s="128" t="n">
        <f aca="false">IFERROR(sterncalib!AN120/GAMSsternCa!AN120,"")</f>
        <v>0.99999999993073</v>
      </c>
      <c r="AP120" s="128" t="n">
        <f aca="false">IFERROR(sterncalib!AO120/GAMSsternCa!AO120,"")</f>
        <v>0.999999999825461</v>
      </c>
      <c r="AQ120" s="128" t="n">
        <f aca="false">IFERROR(sterncalib!AP120/GAMSsternCa!AP120,"")</f>
        <v>1.00000000016908</v>
      </c>
      <c r="AR120" s="128" t="n">
        <f aca="false">IFERROR(sterncalib!AQ120/GAMSsternCa!AQ120,"")</f>
        <v>0.999999999920686</v>
      </c>
      <c r="AS120" s="128" t="n">
        <f aca="false">IFERROR(sterncalib!AR120/GAMSsternCa!AR120,"")</f>
        <v>0.999999999916491</v>
      </c>
      <c r="AT120" s="128" t="n">
        <f aca="false">IFERROR(sterncalib!AS120/GAMSsternCa!AS120,"")</f>
        <v>1.00000000050358</v>
      </c>
      <c r="AU120" s="128" t="n">
        <f aca="false">IFERROR(sterncalib!AT120/GAMSsternCa!AT120,"")</f>
        <v>1.00000000037836</v>
      </c>
      <c r="AV120" s="128" t="n">
        <f aca="false">IFERROR(sterncalib!AU120/GAMSsternCa!AU120,"")</f>
        <v>1.00000000040095</v>
      </c>
      <c r="AW120" s="128" t="n">
        <f aca="false">IFERROR(sterncalib!AV120/GAMSsternCa!AV120,"")</f>
        <v>1.00000000041208</v>
      </c>
      <c r="AX120" s="128" t="n">
        <f aca="false">IFERROR(sterncalib!AW120/GAMSsternCa!AW120,"")</f>
        <v>1.00000000037195</v>
      </c>
      <c r="AY120" s="128" t="n">
        <f aca="false">IFERROR(sterncalib!AX120/GAMSsternCa!AX120,"")</f>
        <v>0.999999999972918</v>
      </c>
      <c r="AZ120" s="128" t="n">
        <f aca="false">IFERROR(sterncalib!AY120/GAMSsternCa!AY120,"")</f>
        <v>1.00000000013552</v>
      </c>
      <c r="BA120" s="128" t="n">
        <f aca="false">IFERROR(sterncalib!AZ120/GAMSsternCa!AZ120,"")</f>
        <v>1.000000000038</v>
      </c>
      <c r="BB120" s="128" t="n">
        <f aca="false">IFERROR(sterncalib!BA120/GAMSsternCa!BA120,"")</f>
        <v>1.0000000002024</v>
      </c>
      <c r="BC120" s="128" t="n">
        <f aca="false">IFERROR(sterncalib!BB120/GAMSsternCa!BB120,"")</f>
        <v>0.999999999576279</v>
      </c>
      <c r="BD120" s="128" t="n">
        <f aca="false">IFERROR(sterncalib!BC120/GAMSsternCa!BC120,"")</f>
        <v>0.999999999532461</v>
      </c>
      <c r="BE120" s="128" t="n">
        <f aca="false">IFERROR(sterncalib!BD120/GAMSsternCa!BD120,"")</f>
        <v>1.00000000030276</v>
      </c>
      <c r="BF120" s="128" t="n">
        <f aca="false">IFERROR(sterncalib!BE120/GAMSsternCa!BE120,"")</f>
        <v>1.00000000040769</v>
      </c>
      <c r="BG120" s="128" t="n">
        <f aca="false">IFERROR(sterncalib!BF120/GAMSsternCa!BF120,"")</f>
        <v>1.00000000043686</v>
      </c>
      <c r="BH120" s="128" t="n">
        <f aca="false">IFERROR(sterncalib!BG120/GAMSsternCa!BG120,"")</f>
        <v>1.00000000009117</v>
      </c>
      <c r="BI120" s="128" t="n">
        <f aca="false">IFERROR(sterncalib!BH120/GAMSsternCa!BH120,"")</f>
        <v>0.999999999709945</v>
      </c>
      <c r="BJ120" s="128" t="n">
        <f aca="false">IFERROR(sterncalib!BI120/GAMSsternCa!BI120,"")</f>
        <v>1.00000000034495</v>
      </c>
    </row>
    <row r="121" customFormat="false" ht="12.75" hidden="false" customHeight="false" outlineLevel="0" collapsed="false">
      <c r="A121" s="0" t="str">
        <f aca="false">sterncalib!A121</f>
        <v>All period gross MPK</v>
      </c>
      <c r="B121" s="0" t="str">
        <f aca="false">GAMSbase!A121</f>
        <v>All Periods gross MPK</v>
      </c>
      <c r="C121" s="128" t="str">
        <f aca="false">IFERROR(sterncalib!B121/GAMSsternCa!B121,"")</f>
        <v/>
      </c>
      <c r="D121" s="128" t="str">
        <f aca="false">IFERROR(sterncalib!C121/GAMSsternCa!C121,"")</f>
        <v/>
      </c>
      <c r="E121" s="128" t="str">
        <f aca="false">IFERROR(sterncalib!D121/GAMSsternCa!D121,"")</f>
        <v/>
      </c>
      <c r="F121" s="128" t="str">
        <f aca="false">IFERROR(sterncalib!E121/GAMSsternCa!E121,"")</f>
        <v/>
      </c>
      <c r="G121" s="128" t="str">
        <f aca="false">IFERROR(sterncalib!F121/GAMSsternCa!F121,"")</f>
        <v/>
      </c>
      <c r="H121" s="128" t="str">
        <f aca="false">IFERROR(sterncalib!G121/GAMSsternCa!G121,"")</f>
        <v/>
      </c>
      <c r="I121" s="128" t="str">
        <f aca="false">IFERROR(sterncalib!H121/GAMSsternCa!H121,"")</f>
        <v/>
      </c>
      <c r="J121" s="128" t="str">
        <f aca="false">IFERROR(sterncalib!I121/GAMSsternCa!I121,"")</f>
        <v/>
      </c>
      <c r="K121" s="128" t="str">
        <f aca="false">IFERROR(sterncalib!J121/GAMSsternCa!J121,"")</f>
        <v/>
      </c>
      <c r="L121" s="128" t="str">
        <f aca="false">IFERROR(sterncalib!K121/GAMSsternCa!K121,"")</f>
        <v/>
      </c>
      <c r="M121" s="128" t="str">
        <f aca="false">IFERROR(sterncalib!L121/GAMSsternCa!L121,"")</f>
        <v/>
      </c>
      <c r="N121" s="128" t="str">
        <f aca="false">IFERROR(sterncalib!M121/GAMSsternCa!M121,"")</f>
        <v/>
      </c>
      <c r="O121" s="128" t="str">
        <f aca="false">IFERROR(sterncalib!N121/GAMSsternCa!N121,"")</f>
        <v/>
      </c>
      <c r="P121" s="128" t="str">
        <f aca="false">IFERROR(sterncalib!O121/GAMSsternCa!O121,"")</f>
        <v/>
      </c>
      <c r="Q121" s="128" t="str">
        <f aca="false">IFERROR(sterncalib!P121/GAMSsternCa!P121,"")</f>
        <v/>
      </c>
      <c r="R121" s="128" t="str">
        <f aca="false">IFERROR(sterncalib!Q121/GAMSsternCa!Q121,"")</f>
        <v/>
      </c>
      <c r="S121" s="128" t="str">
        <f aca="false">IFERROR(sterncalib!R121/GAMSsternCa!R121,"")</f>
        <v/>
      </c>
      <c r="T121" s="128" t="str">
        <f aca="false">IFERROR(sterncalib!S121/GAMSsternCa!S121,"")</f>
        <v/>
      </c>
      <c r="U121" s="128" t="str">
        <f aca="false">IFERROR(sterncalib!T121/GAMSsternCa!T121,"")</f>
        <v/>
      </c>
      <c r="V121" s="128" t="str">
        <f aca="false">IFERROR(sterncalib!U121/GAMSsternCa!U121,"")</f>
        <v/>
      </c>
      <c r="W121" s="128" t="str">
        <f aca="false">IFERROR(sterncalib!V121/GAMSsternCa!V121,"")</f>
        <v/>
      </c>
      <c r="X121" s="128" t="str">
        <f aca="false">IFERROR(sterncalib!W121/GAMSsternCa!W121,"")</f>
        <v/>
      </c>
      <c r="Y121" s="128" t="str">
        <f aca="false">IFERROR(sterncalib!X121/GAMSsternCa!X121,"")</f>
        <v/>
      </c>
      <c r="Z121" s="128" t="str">
        <f aca="false">IFERROR(sterncalib!Y121/GAMSsternCa!Y121,"")</f>
        <v/>
      </c>
      <c r="AA121" s="128" t="str">
        <f aca="false">IFERROR(sterncalib!Z121/GAMSsternCa!Z121,"")</f>
        <v/>
      </c>
      <c r="AB121" s="128" t="str">
        <f aca="false">IFERROR(sterncalib!AA121/GAMSsternCa!AA121,"")</f>
        <v/>
      </c>
      <c r="AC121" s="128" t="str">
        <f aca="false">IFERROR(sterncalib!AB121/GAMSsternCa!AB121,"")</f>
        <v/>
      </c>
      <c r="AD121" s="128" t="str">
        <f aca="false">IFERROR(sterncalib!AC121/GAMSsternCa!AC121,"")</f>
        <v/>
      </c>
      <c r="AE121" s="128" t="str">
        <f aca="false">IFERROR(sterncalib!AD121/GAMSsternCa!AD121,"")</f>
        <v/>
      </c>
      <c r="AF121" s="128" t="str">
        <f aca="false">IFERROR(sterncalib!AE121/GAMSsternCa!AE121,"")</f>
        <v/>
      </c>
      <c r="AG121" s="128" t="str">
        <f aca="false">IFERROR(sterncalib!AF121/GAMSsternCa!AF121,"")</f>
        <v/>
      </c>
      <c r="AH121" s="128" t="str">
        <f aca="false">IFERROR(sterncalib!AG121/GAMSsternCa!AG121,"")</f>
        <v/>
      </c>
      <c r="AI121" s="128" t="str">
        <f aca="false">IFERROR(sterncalib!AH121/GAMSsternCa!AH121,"")</f>
        <v/>
      </c>
      <c r="AJ121" s="128" t="str">
        <f aca="false">IFERROR(sterncalib!AI121/GAMSsternCa!AI121,"")</f>
        <v/>
      </c>
      <c r="AK121" s="128" t="str">
        <f aca="false">IFERROR(sterncalib!AJ121/GAMSsternCa!AJ121,"")</f>
        <v/>
      </c>
      <c r="AL121" s="128" t="str">
        <f aca="false">IFERROR(sterncalib!AK121/GAMSsternCa!AK121,"")</f>
        <v/>
      </c>
      <c r="AM121" s="128" t="str">
        <f aca="false">IFERROR(sterncalib!AL121/GAMSsternCa!AL121,"")</f>
        <v/>
      </c>
      <c r="AN121" s="128" t="str">
        <f aca="false">IFERROR(sterncalib!AM121/GAMSsternCa!AM121,"")</f>
        <v/>
      </c>
      <c r="AO121" s="128" t="str">
        <f aca="false">IFERROR(sterncalib!AN121/GAMSsternCa!AN121,"")</f>
        <v/>
      </c>
      <c r="AP121" s="128" t="str">
        <f aca="false">IFERROR(sterncalib!AO121/GAMSsternCa!AO121,"")</f>
        <v/>
      </c>
      <c r="AQ121" s="128" t="str">
        <f aca="false">IFERROR(sterncalib!AP121/GAMSsternCa!AP121,"")</f>
        <v/>
      </c>
      <c r="AR121" s="128" t="str">
        <f aca="false">IFERROR(sterncalib!AQ121/GAMSsternCa!AQ121,"")</f>
        <v/>
      </c>
      <c r="AS121" s="128" t="str">
        <f aca="false">IFERROR(sterncalib!AR121/GAMSsternCa!AR121,"")</f>
        <v/>
      </c>
      <c r="AT121" s="128" t="str">
        <f aca="false">IFERROR(sterncalib!AS121/GAMSsternCa!AS121,"")</f>
        <v/>
      </c>
      <c r="AU121" s="128" t="str">
        <f aca="false">IFERROR(sterncalib!AT121/GAMSsternCa!AT121,"")</f>
        <v/>
      </c>
      <c r="AV121" s="128" t="str">
        <f aca="false">IFERROR(sterncalib!AU121/GAMSsternCa!AU121,"")</f>
        <v/>
      </c>
      <c r="AW121" s="128" t="str">
        <f aca="false">IFERROR(sterncalib!AV121/GAMSsternCa!AV121,"")</f>
        <v/>
      </c>
      <c r="AX121" s="128" t="str">
        <f aca="false">IFERROR(sterncalib!AW121/GAMSsternCa!AW121,"")</f>
        <v/>
      </c>
      <c r="AY121" s="128" t="str">
        <f aca="false">IFERROR(sterncalib!AX121/GAMSsternCa!AX121,"")</f>
        <v/>
      </c>
      <c r="AZ121" s="128" t="str">
        <f aca="false">IFERROR(sterncalib!AY121/GAMSsternCa!AY121,"")</f>
        <v/>
      </c>
      <c r="BA121" s="128" t="str">
        <f aca="false">IFERROR(sterncalib!AZ121/GAMSsternCa!AZ121,"")</f>
        <v/>
      </c>
      <c r="BB121" s="128" t="str">
        <f aca="false">IFERROR(sterncalib!BA121/GAMSsternCa!BA121,"")</f>
        <v/>
      </c>
      <c r="BC121" s="128" t="str">
        <f aca="false">IFERROR(sterncalib!BB121/GAMSsternCa!BB121,"")</f>
        <v/>
      </c>
      <c r="BD121" s="128" t="str">
        <f aca="false">IFERROR(sterncalib!BC121/GAMSsternCa!BC121,"")</f>
        <v/>
      </c>
      <c r="BE121" s="128" t="str">
        <f aca="false">IFERROR(sterncalib!BD121/GAMSsternCa!BD121,"")</f>
        <v/>
      </c>
      <c r="BF121" s="128" t="str">
        <f aca="false">IFERROR(sterncalib!BE121/GAMSsternCa!BE121,"")</f>
        <v/>
      </c>
      <c r="BG121" s="128" t="str">
        <f aca="false">IFERROR(sterncalib!BF121/GAMSsternCa!BF121,"")</f>
        <v/>
      </c>
      <c r="BH121" s="128" t="str">
        <f aca="false">IFERROR(sterncalib!BG121/GAMSsternCa!BG121,"")</f>
        <v/>
      </c>
      <c r="BI121" s="128" t="str">
        <f aca="false">IFERROR(sterncalib!BH121/GAMSsternCa!BH121,"")</f>
        <v/>
      </c>
      <c r="BJ121" s="128" t="str">
        <f aca="false">IFERROR(sterncalib!BI121/GAMSsternCa!BI121,"")</f>
        <v/>
      </c>
    </row>
    <row r="122" customFormat="false" ht="12.75" hidden="false" customHeight="false" outlineLevel="0" collapsed="false">
      <c r="A122" s="0" t="str">
        <f aca="false">sterncalib!A122</f>
        <v>WELFARE</v>
      </c>
      <c r="B122" s="0" t="str">
        <f aca="false">GAMSbase!A122</f>
        <v>* WELFARE</v>
      </c>
      <c r="C122" s="128" t="str">
        <f aca="false">IFERROR(sterncalib!B122/GAMSsternCa!B122,"")</f>
        <v/>
      </c>
      <c r="D122" s="128" t="str">
        <f aca="false">IFERROR(sterncalib!C122/GAMSsternCa!C122,"")</f>
        <v/>
      </c>
      <c r="E122" s="128" t="str">
        <f aca="false">IFERROR(sterncalib!D122/GAMSsternCa!D122,"")</f>
        <v/>
      </c>
      <c r="F122" s="128" t="str">
        <f aca="false">IFERROR(sterncalib!E122/GAMSsternCa!E122,"")</f>
        <v/>
      </c>
      <c r="G122" s="128" t="str">
        <f aca="false">IFERROR(sterncalib!F122/GAMSsternCa!F122,"")</f>
        <v/>
      </c>
      <c r="H122" s="128" t="str">
        <f aca="false">IFERROR(sterncalib!G122/GAMSsternCa!G122,"")</f>
        <v/>
      </c>
      <c r="I122" s="128" t="str">
        <f aca="false">IFERROR(sterncalib!H122/GAMSsternCa!H122,"")</f>
        <v/>
      </c>
      <c r="J122" s="128" t="str">
        <f aca="false">IFERROR(sterncalib!I122/GAMSsternCa!I122,"")</f>
        <v/>
      </c>
      <c r="K122" s="128" t="str">
        <f aca="false">IFERROR(sterncalib!J122/GAMSsternCa!J122,"")</f>
        <v/>
      </c>
      <c r="L122" s="128" t="str">
        <f aca="false">IFERROR(sterncalib!K122/GAMSsternCa!K122,"")</f>
        <v/>
      </c>
      <c r="M122" s="128" t="str">
        <f aca="false">IFERROR(sterncalib!L122/GAMSsternCa!L122,"")</f>
        <v/>
      </c>
      <c r="N122" s="128" t="str">
        <f aca="false">IFERROR(sterncalib!M122/GAMSsternCa!M122,"")</f>
        <v/>
      </c>
      <c r="O122" s="128" t="str">
        <f aca="false">IFERROR(sterncalib!N122/GAMSsternCa!N122,"")</f>
        <v/>
      </c>
      <c r="P122" s="128" t="str">
        <f aca="false">IFERROR(sterncalib!O122/GAMSsternCa!O122,"")</f>
        <v/>
      </c>
      <c r="Q122" s="128" t="str">
        <f aca="false">IFERROR(sterncalib!P122/GAMSsternCa!P122,"")</f>
        <v/>
      </c>
      <c r="R122" s="128" t="str">
        <f aca="false">IFERROR(sterncalib!Q122/GAMSsternCa!Q122,"")</f>
        <v/>
      </c>
      <c r="S122" s="128" t="str">
        <f aca="false">IFERROR(sterncalib!R122/GAMSsternCa!R122,"")</f>
        <v/>
      </c>
      <c r="T122" s="128" t="str">
        <f aca="false">IFERROR(sterncalib!S122/GAMSsternCa!S122,"")</f>
        <v/>
      </c>
      <c r="U122" s="128" t="str">
        <f aca="false">IFERROR(sterncalib!T122/GAMSsternCa!T122,"")</f>
        <v/>
      </c>
      <c r="V122" s="128" t="str">
        <f aca="false">IFERROR(sterncalib!U122/GAMSsternCa!U122,"")</f>
        <v/>
      </c>
      <c r="W122" s="128" t="str">
        <f aca="false">IFERROR(sterncalib!V122/GAMSsternCa!V122,"")</f>
        <v/>
      </c>
      <c r="X122" s="128" t="str">
        <f aca="false">IFERROR(sterncalib!W122/GAMSsternCa!W122,"")</f>
        <v/>
      </c>
      <c r="Y122" s="128" t="str">
        <f aca="false">IFERROR(sterncalib!X122/GAMSsternCa!X122,"")</f>
        <v/>
      </c>
      <c r="Z122" s="128" t="str">
        <f aca="false">IFERROR(sterncalib!Y122/GAMSsternCa!Y122,"")</f>
        <v/>
      </c>
      <c r="AA122" s="128" t="str">
        <f aca="false">IFERROR(sterncalib!Z122/GAMSsternCa!Z122,"")</f>
        <v/>
      </c>
      <c r="AB122" s="128" t="str">
        <f aca="false">IFERROR(sterncalib!AA122/GAMSsternCa!AA122,"")</f>
        <v/>
      </c>
      <c r="AC122" s="128" t="str">
        <f aca="false">IFERROR(sterncalib!AB122/GAMSsternCa!AB122,"")</f>
        <v/>
      </c>
      <c r="AD122" s="128" t="str">
        <f aca="false">IFERROR(sterncalib!AC122/GAMSsternCa!AC122,"")</f>
        <v/>
      </c>
      <c r="AE122" s="128" t="str">
        <f aca="false">IFERROR(sterncalib!AD122/GAMSsternCa!AD122,"")</f>
        <v/>
      </c>
      <c r="AF122" s="128" t="str">
        <f aca="false">IFERROR(sterncalib!AE122/GAMSsternCa!AE122,"")</f>
        <v/>
      </c>
      <c r="AG122" s="128" t="str">
        <f aca="false">IFERROR(sterncalib!AF122/GAMSsternCa!AF122,"")</f>
        <v/>
      </c>
      <c r="AH122" s="128" t="str">
        <f aca="false">IFERROR(sterncalib!AG122/GAMSsternCa!AG122,"")</f>
        <v/>
      </c>
      <c r="AI122" s="128" t="str">
        <f aca="false">IFERROR(sterncalib!AH122/GAMSsternCa!AH122,"")</f>
        <v/>
      </c>
      <c r="AJ122" s="128" t="str">
        <f aca="false">IFERROR(sterncalib!AI122/GAMSsternCa!AI122,"")</f>
        <v/>
      </c>
      <c r="AK122" s="128" t="str">
        <f aca="false">IFERROR(sterncalib!AJ122/GAMSsternCa!AJ122,"")</f>
        <v/>
      </c>
      <c r="AL122" s="128" t="str">
        <f aca="false">IFERROR(sterncalib!AK122/GAMSsternCa!AK122,"")</f>
        <v/>
      </c>
      <c r="AM122" s="128" t="str">
        <f aca="false">IFERROR(sterncalib!AL122/GAMSsternCa!AL122,"")</f>
        <v/>
      </c>
      <c r="AN122" s="128" t="str">
        <f aca="false">IFERROR(sterncalib!AM122/GAMSsternCa!AM122,"")</f>
        <v/>
      </c>
      <c r="AO122" s="128" t="str">
        <f aca="false">IFERROR(sterncalib!AN122/GAMSsternCa!AN122,"")</f>
        <v/>
      </c>
      <c r="AP122" s="128" t="str">
        <f aca="false">IFERROR(sterncalib!AO122/GAMSsternCa!AO122,"")</f>
        <v/>
      </c>
      <c r="AQ122" s="128" t="str">
        <f aca="false">IFERROR(sterncalib!AP122/GAMSsternCa!AP122,"")</f>
        <v/>
      </c>
      <c r="AR122" s="128" t="str">
        <f aca="false">IFERROR(sterncalib!AQ122/GAMSsternCa!AQ122,"")</f>
        <v/>
      </c>
      <c r="AS122" s="128" t="str">
        <f aca="false">IFERROR(sterncalib!AR122/GAMSsternCa!AR122,"")</f>
        <v/>
      </c>
      <c r="AT122" s="128" t="str">
        <f aca="false">IFERROR(sterncalib!AS122/GAMSsternCa!AS122,"")</f>
        <v/>
      </c>
      <c r="AU122" s="128" t="str">
        <f aca="false">IFERROR(sterncalib!AT122/GAMSsternCa!AT122,"")</f>
        <v/>
      </c>
      <c r="AV122" s="128" t="str">
        <f aca="false">IFERROR(sterncalib!AU122/GAMSsternCa!AU122,"")</f>
        <v/>
      </c>
      <c r="AW122" s="128" t="str">
        <f aca="false">IFERROR(sterncalib!AV122/GAMSsternCa!AV122,"")</f>
        <v/>
      </c>
      <c r="AX122" s="128" t="str">
        <f aca="false">IFERROR(sterncalib!AW122/GAMSsternCa!AW122,"")</f>
        <v/>
      </c>
      <c r="AY122" s="128" t="str">
        <f aca="false">IFERROR(sterncalib!AX122/GAMSsternCa!AX122,"")</f>
        <v/>
      </c>
      <c r="AZ122" s="128" t="str">
        <f aca="false">IFERROR(sterncalib!AY122/GAMSsternCa!AY122,"")</f>
        <v/>
      </c>
      <c r="BA122" s="128" t="str">
        <f aca="false">IFERROR(sterncalib!AZ122/GAMSsternCa!AZ122,"")</f>
        <v/>
      </c>
      <c r="BB122" s="128" t="str">
        <f aca="false">IFERROR(sterncalib!BA122/GAMSsternCa!BA122,"")</f>
        <v/>
      </c>
      <c r="BC122" s="128" t="str">
        <f aca="false">IFERROR(sterncalib!BB122/GAMSsternCa!BB122,"")</f>
        <v/>
      </c>
      <c r="BD122" s="128" t="str">
        <f aca="false">IFERROR(sterncalib!BC122/GAMSsternCa!BC122,"")</f>
        <v/>
      </c>
      <c r="BE122" s="128" t="str">
        <f aca="false">IFERROR(sterncalib!BD122/GAMSsternCa!BD122,"")</f>
        <v/>
      </c>
      <c r="BF122" s="128" t="str">
        <f aca="false">IFERROR(sterncalib!BE122/GAMSsternCa!BE122,"")</f>
        <v/>
      </c>
      <c r="BG122" s="128" t="str">
        <f aca="false">IFERROR(sterncalib!BF122/GAMSsternCa!BF122,"")</f>
        <v/>
      </c>
      <c r="BH122" s="128" t="str">
        <f aca="false">IFERROR(sterncalib!BG122/GAMSsternCa!BG122,"")</f>
        <v/>
      </c>
      <c r="BI122" s="128" t="str">
        <f aca="false">IFERROR(sterncalib!BH122/GAMSsternCa!BH122,"")</f>
        <v/>
      </c>
      <c r="BJ122" s="128" t="str">
        <f aca="false">IFERROR(sterncalib!BI122/GAMSsternCa!BI122,"")</f>
        <v/>
      </c>
    </row>
    <row r="123" customFormat="false" ht="12.75" hidden="false" customHeight="false" outlineLevel="0" collapsed="false">
      <c r="A123" s="0" t="str">
        <f aca="false">sterncalib!A123</f>
        <v>Consumption ($trill per year)</v>
      </c>
      <c r="B123" s="0" t="str">
        <f aca="false">GAMSbase!A123</f>
        <v>Consumption (trillion USD per year)</v>
      </c>
      <c r="C123" s="128" t="n">
        <f aca="false">IFERROR(sterncalib!B123/GAMSsternCa!B123,"")</f>
        <v>1.00000000006578</v>
      </c>
      <c r="D123" s="128" t="n">
        <f aca="false">IFERROR(sterncalib!C123/GAMSsternCa!C123,"")</f>
        <v>0.999999999961863</v>
      </c>
      <c r="E123" s="128" t="n">
        <f aca="false">IFERROR(sterncalib!D123/GAMSsternCa!D123,"")</f>
        <v>1.00000000002801</v>
      </c>
      <c r="F123" s="128" t="n">
        <f aca="false">IFERROR(sterncalib!E123/GAMSsternCa!E123,"")</f>
        <v>0.999999999912673</v>
      </c>
      <c r="G123" s="128" t="n">
        <f aca="false">IFERROR(sterncalib!F123/GAMSsternCa!F123,"")</f>
        <v>0.999999999992246</v>
      </c>
      <c r="H123" s="128" t="n">
        <f aca="false">IFERROR(sterncalib!G123/GAMSsternCa!G123,"")</f>
        <v>0.999999999945735</v>
      </c>
      <c r="I123" s="128" t="n">
        <f aca="false">IFERROR(sterncalib!H123/GAMSsternCa!H123,"")</f>
        <v>1.00000000000971</v>
      </c>
      <c r="J123" s="128" t="n">
        <f aca="false">IFERROR(sterncalib!I123/GAMSsternCa!I123,"")</f>
        <v>1.00000000004919</v>
      </c>
      <c r="K123" s="128" t="n">
        <f aca="false">IFERROR(sterncalib!J123/GAMSsternCa!J123,"")</f>
        <v>1.00000000000524</v>
      </c>
      <c r="L123" s="128" t="n">
        <f aca="false">IFERROR(sterncalib!K123/GAMSsternCa!K123,"")</f>
        <v>1.000000000033</v>
      </c>
      <c r="M123" s="128" t="n">
        <f aca="false">IFERROR(sterncalib!L123/GAMSsternCa!L123,"")</f>
        <v>0.999999999978938</v>
      </c>
      <c r="N123" s="128" t="n">
        <f aca="false">IFERROR(sterncalib!M123/GAMSsternCa!M123,"")</f>
        <v>0.999999999992648</v>
      </c>
      <c r="O123" s="128" t="n">
        <f aca="false">IFERROR(sterncalib!N123/GAMSsternCa!N123,"")</f>
        <v>1.00000000000233</v>
      </c>
      <c r="P123" s="128" t="n">
        <f aca="false">IFERROR(sterncalib!O123/GAMSsternCa!O123,"")</f>
        <v>1.00000000002323</v>
      </c>
      <c r="Q123" s="128" t="n">
        <f aca="false">IFERROR(sterncalib!P123/GAMSsternCa!P123,"")</f>
        <v>1.00000000001923</v>
      </c>
      <c r="R123" s="128" t="n">
        <f aca="false">IFERROR(sterncalib!Q123/GAMSsternCa!Q123,"")</f>
        <v>0.999999999995802</v>
      </c>
      <c r="S123" s="128" t="n">
        <f aca="false">IFERROR(sterncalib!R123/GAMSsternCa!R123,"")</f>
        <v>0.999999999939039</v>
      </c>
      <c r="T123" s="128" t="n">
        <f aca="false">IFERROR(sterncalib!S123/GAMSsternCa!S123,"")</f>
        <v>1.00000000004736</v>
      </c>
      <c r="U123" s="128" t="n">
        <f aca="false">IFERROR(sterncalib!T123/GAMSsternCa!T123,"")</f>
        <v>1.0000000000592</v>
      </c>
      <c r="V123" s="128" t="n">
        <f aca="false">IFERROR(sterncalib!U123/GAMSsternCa!U123,"")</f>
        <v>1.00000000000442</v>
      </c>
      <c r="W123" s="128" t="n">
        <f aca="false">IFERROR(sterncalib!V123/GAMSsternCa!V123,"")</f>
        <v>1.00000000002281</v>
      </c>
      <c r="X123" s="128" t="n">
        <f aca="false">IFERROR(sterncalib!W123/GAMSsternCa!W123,"")</f>
        <v>1.00000000001464</v>
      </c>
      <c r="Y123" s="128" t="n">
        <f aca="false">IFERROR(sterncalib!X123/GAMSsternCa!X123,"")</f>
        <v>0.999999999987517</v>
      </c>
      <c r="Z123" s="128" t="n">
        <f aca="false">IFERROR(sterncalib!Y123/GAMSsternCa!Y123,"")</f>
        <v>0.999999999941618</v>
      </c>
      <c r="AA123" s="128" t="n">
        <f aca="false">IFERROR(sterncalib!Z123/GAMSsternCa!Z123,"")</f>
        <v>0.999999999922887</v>
      </c>
      <c r="AB123" s="128" t="n">
        <f aca="false">IFERROR(sterncalib!AA123/GAMSsternCa!AA123,"")</f>
        <v>0.999999999947337</v>
      </c>
      <c r="AC123" s="128" t="n">
        <f aca="false">IFERROR(sterncalib!AB123/GAMSsternCa!AB123,"")</f>
        <v>0.999999999981222</v>
      </c>
      <c r="AD123" s="128" t="n">
        <f aca="false">IFERROR(sterncalib!AC123/GAMSsternCa!AC123,"")</f>
        <v>1.00000000003391</v>
      </c>
      <c r="AE123" s="128" t="n">
        <f aca="false">IFERROR(sterncalib!AD123/GAMSsternCa!AD123,"")</f>
        <v>1.00000000007021</v>
      </c>
      <c r="AF123" s="128" t="n">
        <f aca="false">IFERROR(sterncalib!AE123/GAMSsternCa!AE123,"")</f>
        <v>0.999999999996304</v>
      </c>
      <c r="AG123" s="128" t="n">
        <f aca="false">IFERROR(sterncalib!AF123/GAMSsternCa!AF123,"")</f>
        <v>1.00000000003665</v>
      </c>
      <c r="AH123" s="128" t="n">
        <f aca="false">IFERROR(sterncalib!AG123/GAMSsternCa!AG123,"")</f>
        <v>1.00000000001198</v>
      </c>
      <c r="AI123" s="128" t="n">
        <f aca="false">IFERROR(sterncalib!AH123/GAMSsternCa!AH123,"")</f>
        <v>1.00000000004646</v>
      </c>
      <c r="AJ123" s="128" t="n">
        <f aca="false">IFERROR(sterncalib!AI123/GAMSsternCa!AI123,"")</f>
        <v>0.999999999898986</v>
      </c>
      <c r="AK123" s="128" t="n">
        <f aca="false">IFERROR(sterncalib!AJ123/GAMSsternCa!AJ123,"")</f>
        <v>1.00000000003733</v>
      </c>
      <c r="AL123" s="128" t="n">
        <f aca="false">IFERROR(sterncalib!AK123/GAMSsternCa!AK123,"")</f>
        <v>1.00000000004224</v>
      </c>
      <c r="AM123" s="128" t="n">
        <f aca="false">IFERROR(sterncalib!AL123/GAMSsternCa!AL123,"")</f>
        <v>1.00000000000974</v>
      </c>
      <c r="AN123" s="128" t="n">
        <f aca="false">IFERROR(sterncalib!AM123/GAMSsternCa!AM123,"")</f>
        <v>0.999999999926351</v>
      </c>
      <c r="AO123" s="128" t="n">
        <f aca="false">IFERROR(sterncalib!AN123/GAMSsternCa!AN123,"")</f>
        <v>0.999999999941453</v>
      </c>
      <c r="AP123" s="128" t="n">
        <f aca="false">IFERROR(sterncalib!AO123/GAMSsternCa!AO123,"")</f>
        <v>0.999999999985061</v>
      </c>
      <c r="AQ123" s="128" t="n">
        <f aca="false">IFERROR(sterncalib!AP123/GAMSsternCa!AP123,"")</f>
        <v>0.999999999964222</v>
      </c>
      <c r="AR123" s="128" t="n">
        <f aca="false">IFERROR(sterncalib!AQ123/GAMSsternCa!AQ123,"")</f>
        <v>0.999999999985996</v>
      </c>
      <c r="AS123" s="128" t="n">
        <f aca="false">IFERROR(sterncalib!AR123/GAMSsternCa!AR123,"")</f>
        <v>1.00000000007865</v>
      </c>
      <c r="AT123" s="128" t="n">
        <f aca="false">IFERROR(sterncalib!AS123/GAMSsternCa!AS123,"")</f>
        <v>0.999999999935915</v>
      </c>
      <c r="AU123" s="128" t="n">
        <f aca="false">IFERROR(sterncalib!AT123/GAMSsternCa!AT123,"")</f>
        <v>1.0000000000409</v>
      </c>
      <c r="AV123" s="128" t="n">
        <f aca="false">IFERROR(sterncalib!AU123/GAMSsternCa!AU123,"")</f>
        <v>1.00000000000567</v>
      </c>
      <c r="AW123" s="128" t="n">
        <f aca="false">IFERROR(sterncalib!AV123/GAMSsternCa!AV123,"")</f>
        <v>0.999999999987578</v>
      </c>
      <c r="AX123" s="128" t="n">
        <f aca="false">IFERROR(sterncalib!AW123/GAMSsternCa!AW123,"")</f>
        <v>1.00000000000731</v>
      </c>
      <c r="AY123" s="128" t="n">
        <f aca="false">IFERROR(sterncalib!AX123/GAMSsternCa!AX123,"")</f>
        <v>0.999999999946664</v>
      </c>
      <c r="AZ123" s="128" t="n">
        <f aca="false">IFERROR(sterncalib!AY123/GAMSsternCa!AY123,"")</f>
        <v>1.00000000003772</v>
      </c>
      <c r="BA123" s="128" t="n">
        <f aca="false">IFERROR(sterncalib!AZ123/GAMSsternCa!AZ123,"")</f>
        <v>1.00000000000972</v>
      </c>
      <c r="BB123" s="128" t="n">
        <f aca="false">IFERROR(sterncalib!BA123/GAMSsternCa!BA123,"")</f>
        <v>1.00000000000731</v>
      </c>
      <c r="BC123" s="128" t="n">
        <f aca="false">IFERROR(sterncalib!BB123/GAMSsternCa!BB123,"")</f>
        <v>1.00000000000562</v>
      </c>
      <c r="BD123" s="128" t="n">
        <f aca="false">IFERROR(sterncalib!BC123/GAMSsternCa!BC123,"")</f>
        <v>1.00000000000437</v>
      </c>
      <c r="BE123" s="128" t="n">
        <f aca="false">IFERROR(sterncalib!BD123/GAMSsternCa!BD123,"")</f>
        <v>1.00000000000364</v>
      </c>
      <c r="BF123" s="128" t="n">
        <f aca="false">IFERROR(sterncalib!BE123/GAMSsternCa!BE123,"")</f>
        <v>1.00000000000292</v>
      </c>
      <c r="BG123" s="128" t="n">
        <f aca="false">IFERROR(sterncalib!BF123/GAMSsternCa!BF123,"")</f>
        <v>1.00000000000256</v>
      </c>
      <c r="BH123" s="128" t="n">
        <f aca="false">IFERROR(sterncalib!BG123/GAMSsternCa!BG123,"")</f>
        <v>1.00000000000233</v>
      </c>
      <c r="BI123" s="128" t="n">
        <f aca="false">IFERROR(sterncalib!BH123/GAMSsternCa!BH123,"")</f>
        <v>1.00000000000223</v>
      </c>
      <c r="BJ123" s="128" t="n">
        <f aca="false">IFERROR(sterncalib!BI123/GAMSsternCa!BI123,"")</f>
        <v>1.00000000000213</v>
      </c>
    </row>
    <row r="124" customFormat="false" ht="12.75" hidden="false" customHeight="false" outlineLevel="0" collapsed="false">
      <c r="A124" s="0" t="str">
        <f aca="false">sterncalib!A124</f>
        <v>Net capital accumulation ($trill per year)</v>
      </c>
      <c r="B124" s="0" t="str">
        <f aca="false">GAMSbase!A124</f>
        <v>Net Capial Accumulation (trillion USD per year)</v>
      </c>
      <c r="C124" s="128" t="str">
        <f aca="false">IFERROR(sterncalib!B124/GAMSsternCa!B124,"")</f>
        <v/>
      </c>
      <c r="D124" s="128" t="str">
        <f aca="false">IFERROR(sterncalib!C124/GAMSsternCa!C124,"")</f>
        <v/>
      </c>
      <c r="E124" s="128" t="str">
        <f aca="false">IFERROR(sterncalib!D124/GAMSsternCa!D124,"")</f>
        <v/>
      </c>
      <c r="F124" s="128" t="str">
        <f aca="false">IFERROR(sterncalib!E124/GAMSsternCa!E124,"")</f>
        <v/>
      </c>
      <c r="G124" s="128" t="str">
        <f aca="false">IFERROR(sterncalib!F124/GAMSsternCa!F124,"")</f>
        <v/>
      </c>
      <c r="H124" s="128" t="str">
        <f aca="false">IFERROR(sterncalib!G124/GAMSsternCa!G124,"")</f>
        <v/>
      </c>
      <c r="I124" s="128" t="str">
        <f aca="false">IFERROR(sterncalib!H124/GAMSsternCa!H124,"")</f>
        <v/>
      </c>
      <c r="J124" s="128" t="str">
        <f aca="false">IFERROR(sterncalib!I124/GAMSsternCa!I124,"")</f>
        <v/>
      </c>
      <c r="K124" s="128" t="str">
        <f aca="false">IFERROR(sterncalib!J124/GAMSsternCa!J124,"")</f>
        <v/>
      </c>
      <c r="L124" s="128" t="str">
        <f aca="false">IFERROR(sterncalib!K124/GAMSsternCa!K124,"")</f>
        <v/>
      </c>
      <c r="M124" s="128" t="str">
        <f aca="false">IFERROR(sterncalib!L124/GAMSsternCa!L124,"")</f>
        <v/>
      </c>
      <c r="N124" s="128" t="str">
        <f aca="false">IFERROR(sterncalib!M124/GAMSsternCa!M124,"")</f>
        <v/>
      </c>
      <c r="O124" s="128" t="str">
        <f aca="false">IFERROR(sterncalib!N124/GAMSsternCa!N124,"")</f>
        <v/>
      </c>
      <c r="P124" s="128" t="str">
        <f aca="false">IFERROR(sterncalib!O124/GAMSsternCa!O124,"")</f>
        <v/>
      </c>
      <c r="Q124" s="128" t="str">
        <f aca="false">IFERROR(sterncalib!P124/GAMSsternCa!P124,"")</f>
        <v/>
      </c>
      <c r="R124" s="128" t="str">
        <f aca="false">IFERROR(sterncalib!Q124/GAMSsternCa!Q124,"")</f>
        <v/>
      </c>
      <c r="S124" s="128" t="str">
        <f aca="false">IFERROR(sterncalib!R124/GAMSsternCa!R124,"")</f>
        <v/>
      </c>
      <c r="T124" s="128" t="str">
        <f aca="false">IFERROR(sterncalib!S124/GAMSsternCa!S124,"")</f>
        <v/>
      </c>
      <c r="U124" s="128" t="str">
        <f aca="false">IFERROR(sterncalib!T124/GAMSsternCa!T124,"")</f>
        <v/>
      </c>
      <c r="V124" s="128" t="str">
        <f aca="false">IFERROR(sterncalib!U124/GAMSsternCa!U124,"")</f>
        <v/>
      </c>
      <c r="W124" s="128" t="str">
        <f aca="false">IFERROR(sterncalib!V124/GAMSsternCa!V124,"")</f>
        <v/>
      </c>
      <c r="X124" s="128" t="str">
        <f aca="false">IFERROR(sterncalib!W124/GAMSsternCa!W124,"")</f>
        <v/>
      </c>
      <c r="Y124" s="128" t="str">
        <f aca="false">IFERROR(sterncalib!X124/GAMSsternCa!X124,"")</f>
        <v/>
      </c>
      <c r="Z124" s="128" t="str">
        <f aca="false">IFERROR(sterncalib!Y124/GAMSsternCa!Y124,"")</f>
        <v/>
      </c>
      <c r="AA124" s="128" t="str">
        <f aca="false">IFERROR(sterncalib!Z124/GAMSsternCa!Z124,"")</f>
        <v/>
      </c>
      <c r="AB124" s="128" t="str">
        <f aca="false">IFERROR(sterncalib!AA124/GAMSsternCa!AA124,"")</f>
        <v/>
      </c>
      <c r="AC124" s="128" t="str">
        <f aca="false">IFERROR(sterncalib!AB124/GAMSsternCa!AB124,"")</f>
        <v/>
      </c>
      <c r="AD124" s="128" t="str">
        <f aca="false">IFERROR(sterncalib!AC124/GAMSsternCa!AC124,"")</f>
        <v/>
      </c>
      <c r="AE124" s="128" t="str">
        <f aca="false">IFERROR(sterncalib!AD124/GAMSsternCa!AD124,"")</f>
        <v/>
      </c>
      <c r="AF124" s="128" t="str">
        <f aca="false">IFERROR(sterncalib!AE124/GAMSsternCa!AE124,"")</f>
        <v/>
      </c>
      <c r="AG124" s="128" t="str">
        <f aca="false">IFERROR(sterncalib!AF124/GAMSsternCa!AF124,"")</f>
        <v/>
      </c>
      <c r="AH124" s="128" t="str">
        <f aca="false">IFERROR(sterncalib!AG124/GAMSsternCa!AG124,"")</f>
        <v/>
      </c>
      <c r="AI124" s="128" t="str">
        <f aca="false">IFERROR(sterncalib!AH124/GAMSsternCa!AH124,"")</f>
        <v/>
      </c>
      <c r="AJ124" s="128" t="str">
        <f aca="false">IFERROR(sterncalib!AI124/GAMSsternCa!AI124,"")</f>
        <v/>
      </c>
      <c r="AK124" s="128" t="str">
        <f aca="false">IFERROR(sterncalib!AJ124/GAMSsternCa!AJ124,"")</f>
        <v/>
      </c>
      <c r="AL124" s="128" t="str">
        <f aca="false">IFERROR(sterncalib!AK124/GAMSsternCa!AK124,"")</f>
        <v/>
      </c>
      <c r="AM124" s="128" t="str">
        <f aca="false">IFERROR(sterncalib!AL124/GAMSsternCa!AL124,"")</f>
        <v/>
      </c>
      <c r="AN124" s="128" t="str">
        <f aca="false">IFERROR(sterncalib!AM124/GAMSsternCa!AM124,"")</f>
        <v/>
      </c>
      <c r="AO124" s="128" t="str">
        <f aca="false">IFERROR(sterncalib!AN124/GAMSsternCa!AN124,"")</f>
        <v/>
      </c>
      <c r="AP124" s="128" t="str">
        <f aca="false">IFERROR(sterncalib!AO124/GAMSsternCa!AO124,"")</f>
        <v/>
      </c>
      <c r="AQ124" s="128" t="str">
        <f aca="false">IFERROR(sterncalib!AP124/GAMSsternCa!AP124,"")</f>
        <v/>
      </c>
      <c r="AR124" s="128" t="str">
        <f aca="false">IFERROR(sterncalib!AQ124/GAMSsternCa!AQ124,"")</f>
        <v/>
      </c>
      <c r="AS124" s="128" t="str">
        <f aca="false">IFERROR(sterncalib!AR124/GAMSsternCa!AR124,"")</f>
        <v/>
      </c>
      <c r="AT124" s="128" t="str">
        <f aca="false">IFERROR(sterncalib!AS124/GAMSsternCa!AS124,"")</f>
        <v/>
      </c>
      <c r="AU124" s="128" t="str">
        <f aca="false">IFERROR(sterncalib!AT124/GAMSsternCa!AT124,"")</f>
        <v/>
      </c>
      <c r="AV124" s="128" t="str">
        <f aca="false">IFERROR(sterncalib!AU124/GAMSsternCa!AU124,"")</f>
        <v/>
      </c>
      <c r="AW124" s="128" t="str">
        <f aca="false">IFERROR(sterncalib!AV124/GAMSsternCa!AV124,"")</f>
        <v/>
      </c>
      <c r="AX124" s="128" t="str">
        <f aca="false">IFERROR(sterncalib!AW124/GAMSsternCa!AW124,"")</f>
        <v/>
      </c>
      <c r="AY124" s="128" t="str">
        <f aca="false">IFERROR(sterncalib!AX124/GAMSsternCa!AX124,"")</f>
        <v/>
      </c>
      <c r="AZ124" s="128" t="str">
        <f aca="false">IFERROR(sterncalib!AY124/GAMSsternCa!AY124,"")</f>
        <v/>
      </c>
      <c r="BA124" s="128" t="str">
        <f aca="false">IFERROR(sterncalib!AZ124/GAMSsternCa!AZ124,"")</f>
        <v/>
      </c>
      <c r="BB124" s="128" t="str">
        <f aca="false">IFERROR(sterncalib!BA124/GAMSsternCa!BA124,"")</f>
        <v/>
      </c>
      <c r="BC124" s="128" t="str">
        <f aca="false">IFERROR(sterncalib!BB124/GAMSsternCa!BB124,"")</f>
        <v/>
      </c>
      <c r="BD124" s="128" t="str">
        <f aca="false">IFERROR(sterncalib!BC124/GAMSsternCa!BC124,"")</f>
        <v/>
      </c>
      <c r="BE124" s="128" t="str">
        <f aca="false">IFERROR(sterncalib!BD124/GAMSsternCa!BD124,"")</f>
        <v/>
      </c>
      <c r="BF124" s="128" t="str">
        <f aca="false">IFERROR(sterncalib!BE124/GAMSsternCa!BE124,"")</f>
        <v/>
      </c>
      <c r="BG124" s="128" t="str">
        <f aca="false">IFERROR(sterncalib!BF124/GAMSsternCa!BF124,"")</f>
        <v/>
      </c>
      <c r="BH124" s="128" t="str">
        <f aca="false">IFERROR(sterncalib!BG124/GAMSsternCa!BG124,"")</f>
        <v/>
      </c>
      <c r="BI124" s="128" t="str">
        <f aca="false">IFERROR(sterncalib!BH124/GAMSsternCa!BH124,"")</f>
        <v/>
      </c>
      <c r="BJ124" s="128" t="str">
        <f aca="false">IFERROR(sterncalib!BI124/GAMSsternCa!BI124,"")</f>
        <v/>
      </c>
    </row>
    <row r="125" customFormat="false" ht="12.75" hidden="false" customHeight="false" outlineLevel="0" collapsed="false">
      <c r="A125" s="0" t="str">
        <f aca="false">sterncalib!A125</f>
        <v>Net National Income (Consumption basis)</v>
      </c>
      <c r="B125" s="0" t="str">
        <f aca="false">GAMSbase!A125</f>
        <v>Net National Income (consumption basis)</v>
      </c>
      <c r="C125" s="128" t="str">
        <f aca="false">IFERROR(sterncalib!B125/GAMSsternCa!B125,"")</f>
        <v/>
      </c>
      <c r="D125" s="128" t="str">
        <f aca="false">IFERROR(sterncalib!C125/GAMSsternCa!C125,"")</f>
        <v/>
      </c>
      <c r="E125" s="128" t="str">
        <f aca="false">IFERROR(sterncalib!D125/GAMSsternCa!D125,"")</f>
        <v/>
      </c>
      <c r="F125" s="128" t="str">
        <f aca="false">IFERROR(sterncalib!E125/GAMSsternCa!E125,"")</f>
        <v/>
      </c>
      <c r="G125" s="128" t="str">
        <f aca="false">IFERROR(sterncalib!F125/GAMSsternCa!F125,"")</f>
        <v/>
      </c>
      <c r="H125" s="128" t="str">
        <f aca="false">IFERROR(sterncalib!G125/GAMSsternCa!G125,"")</f>
        <v/>
      </c>
      <c r="I125" s="128" t="str">
        <f aca="false">IFERROR(sterncalib!H125/GAMSsternCa!H125,"")</f>
        <v/>
      </c>
      <c r="J125" s="128" t="str">
        <f aca="false">IFERROR(sterncalib!I125/GAMSsternCa!I125,"")</f>
        <v/>
      </c>
      <c r="K125" s="128" t="str">
        <f aca="false">IFERROR(sterncalib!J125/GAMSsternCa!J125,"")</f>
        <v/>
      </c>
      <c r="L125" s="128" t="str">
        <f aca="false">IFERROR(sterncalib!K125/GAMSsternCa!K125,"")</f>
        <v/>
      </c>
      <c r="M125" s="128" t="str">
        <f aca="false">IFERROR(sterncalib!L125/GAMSsternCa!L125,"")</f>
        <v/>
      </c>
      <c r="N125" s="128" t="str">
        <f aca="false">IFERROR(sterncalib!M125/GAMSsternCa!M125,"")</f>
        <v/>
      </c>
      <c r="O125" s="128" t="str">
        <f aca="false">IFERROR(sterncalib!N125/GAMSsternCa!N125,"")</f>
        <v/>
      </c>
      <c r="P125" s="128" t="str">
        <f aca="false">IFERROR(sterncalib!O125/GAMSsternCa!O125,"")</f>
        <v/>
      </c>
      <c r="Q125" s="128" t="str">
        <f aca="false">IFERROR(sterncalib!P125/GAMSsternCa!P125,"")</f>
        <v/>
      </c>
      <c r="R125" s="128" t="str">
        <f aca="false">IFERROR(sterncalib!Q125/GAMSsternCa!Q125,"")</f>
        <v/>
      </c>
      <c r="S125" s="128" t="str">
        <f aca="false">IFERROR(sterncalib!R125/GAMSsternCa!R125,"")</f>
        <v/>
      </c>
      <c r="T125" s="128" t="str">
        <f aca="false">IFERROR(sterncalib!S125/GAMSsternCa!S125,"")</f>
        <v/>
      </c>
      <c r="U125" s="128" t="str">
        <f aca="false">IFERROR(sterncalib!T125/GAMSsternCa!T125,"")</f>
        <v/>
      </c>
      <c r="V125" s="128" t="str">
        <f aca="false">IFERROR(sterncalib!U125/GAMSsternCa!U125,"")</f>
        <v/>
      </c>
      <c r="W125" s="128" t="str">
        <f aca="false">IFERROR(sterncalib!V125/GAMSsternCa!V125,"")</f>
        <v/>
      </c>
      <c r="X125" s="128" t="str">
        <f aca="false">IFERROR(sterncalib!W125/GAMSsternCa!W125,"")</f>
        <v/>
      </c>
      <c r="Y125" s="128" t="str">
        <f aca="false">IFERROR(sterncalib!X125/GAMSsternCa!X125,"")</f>
        <v/>
      </c>
      <c r="Z125" s="128" t="str">
        <f aca="false">IFERROR(sterncalib!Y125/GAMSsternCa!Y125,"")</f>
        <v/>
      </c>
      <c r="AA125" s="128" t="str">
        <f aca="false">IFERROR(sterncalib!Z125/GAMSsternCa!Z125,"")</f>
        <v/>
      </c>
      <c r="AB125" s="128" t="str">
        <f aca="false">IFERROR(sterncalib!AA125/GAMSsternCa!AA125,"")</f>
        <v/>
      </c>
      <c r="AC125" s="128" t="str">
        <f aca="false">IFERROR(sterncalib!AB125/GAMSsternCa!AB125,"")</f>
        <v/>
      </c>
      <c r="AD125" s="128" t="str">
        <f aca="false">IFERROR(sterncalib!AC125/GAMSsternCa!AC125,"")</f>
        <v/>
      </c>
      <c r="AE125" s="128" t="str">
        <f aca="false">IFERROR(sterncalib!AD125/GAMSsternCa!AD125,"")</f>
        <v/>
      </c>
      <c r="AF125" s="128" t="str">
        <f aca="false">IFERROR(sterncalib!AE125/GAMSsternCa!AE125,"")</f>
        <v/>
      </c>
      <c r="AG125" s="128" t="str">
        <f aca="false">IFERROR(sterncalib!AF125/GAMSsternCa!AF125,"")</f>
        <v/>
      </c>
      <c r="AH125" s="128" t="str">
        <f aca="false">IFERROR(sterncalib!AG125/GAMSsternCa!AG125,"")</f>
        <v/>
      </c>
      <c r="AI125" s="128" t="str">
        <f aca="false">IFERROR(sterncalib!AH125/GAMSsternCa!AH125,"")</f>
        <v/>
      </c>
      <c r="AJ125" s="128" t="str">
        <f aca="false">IFERROR(sterncalib!AI125/GAMSsternCa!AI125,"")</f>
        <v/>
      </c>
      <c r="AK125" s="128" t="str">
        <f aca="false">IFERROR(sterncalib!AJ125/GAMSsternCa!AJ125,"")</f>
        <v/>
      </c>
      <c r="AL125" s="128" t="str">
        <f aca="false">IFERROR(sterncalib!AK125/GAMSsternCa!AK125,"")</f>
        <v/>
      </c>
      <c r="AM125" s="128" t="str">
        <f aca="false">IFERROR(sterncalib!AL125/GAMSsternCa!AL125,"")</f>
        <v/>
      </c>
      <c r="AN125" s="128" t="str">
        <f aca="false">IFERROR(sterncalib!AM125/GAMSsternCa!AM125,"")</f>
        <v/>
      </c>
      <c r="AO125" s="128" t="str">
        <f aca="false">IFERROR(sterncalib!AN125/GAMSsternCa!AN125,"")</f>
        <v/>
      </c>
      <c r="AP125" s="128" t="str">
        <f aca="false">IFERROR(sterncalib!AO125/GAMSsternCa!AO125,"")</f>
        <v/>
      </c>
      <c r="AQ125" s="128" t="str">
        <f aca="false">IFERROR(sterncalib!AP125/GAMSsternCa!AP125,"")</f>
        <v/>
      </c>
      <c r="AR125" s="128" t="str">
        <f aca="false">IFERROR(sterncalib!AQ125/GAMSsternCa!AQ125,"")</f>
        <v/>
      </c>
      <c r="AS125" s="128" t="str">
        <f aca="false">IFERROR(sterncalib!AR125/GAMSsternCa!AR125,"")</f>
        <v/>
      </c>
      <c r="AT125" s="128" t="str">
        <f aca="false">IFERROR(sterncalib!AS125/GAMSsternCa!AS125,"")</f>
        <v/>
      </c>
      <c r="AU125" s="128" t="str">
        <f aca="false">IFERROR(sterncalib!AT125/GAMSsternCa!AT125,"")</f>
        <v/>
      </c>
      <c r="AV125" s="128" t="str">
        <f aca="false">IFERROR(sterncalib!AU125/GAMSsternCa!AU125,"")</f>
        <v/>
      </c>
      <c r="AW125" s="128" t="str">
        <f aca="false">IFERROR(sterncalib!AV125/GAMSsternCa!AV125,"")</f>
        <v/>
      </c>
      <c r="AX125" s="128" t="str">
        <f aca="false">IFERROR(sterncalib!AW125/GAMSsternCa!AW125,"")</f>
        <v/>
      </c>
      <c r="AY125" s="128" t="str">
        <f aca="false">IFERROR(sterncalib!AX125/GAMSsternCa!AX125,"")</f>
        <v/>
      </c>
      <c r="AZ125" s="128" t="str">
        <f aca="false">IFERROR(sterncalib!AY125/GAMSsternCa!AY125,"")</f>
        <v/>
      </c>
      <c r="BA125" s="128" t="str">
        <f aca="false">IFERROR(sterncalib!AZ125/GAMSsternCa!AZ125,"")</f>
        <v/>
      </c>
      <c r="BB125" s="128" t="str">
        <f aca="false">IFERROR(sterncalib!BA125/GAMSsternCa!BA125,"")</f>
        <v/>
      </c>
      <c r="BC125" s="128" t="str">
        <f aca="false">IFERROR(sterncalib!BB125/GAMSsternCa!BB125,"")</f>
        <v/>
      </c>
      <c r="BD125" s="128" t="str">
        <f aca="false">IFERROR(sterncalib!BC125/GAMSsternCa!BC125,"")</f>
        <v/>
      </c>
      <c r="BE125" s="128" t="str">
        <f aca="false">IFERROR(sterncalib!BD125/GAMSsternCa!BD125,"")</f>
        <v/>
      </c>
      <c r="BF125" s="128" t="str">
        <f aca="false">IFERROR(sterncalib!BE125/GAMSsternCa!BE125,"")</f>
        <v/>
      </c>
      <c r="BG125" s="128" t="str">
        <f aca="false">IFERROR(sterncalib!BF125/GAMSsternCa!BF125,"")</f>
        <v/>
      </c>
      <c r="BH125" s="128" t="str">
        <f aca="false">IFERROR(sterncalib!BG125/GAMSsternCa!BG125,"")</f>
        <v/>
      </c>
      <c r="BI125" s="128" t="str">
        <f aca="false">IFERROR(sterncalib!BH125/GAMSsternCa!BH125,"")</f>
        <v/>
      </c>
      <c r="BJ125" s="128" t="str">
        <f aca="false">IFERROR(sterncalib!BI125/GAMSsternCa!BI125,"")</f>
        <v/>
      </c>
    </row>
    <row r="126" customFormat="false" ht="12.75" hidden="false" customHeight="false" outlineLevel="0" collapsed="false">
      <c r="A126" s="0" t="str">
        <f aca="false">sterncalib!A126</f>
        <v>Consumption per capita ($thous per year)</v>
      </c>
      <c r="B126" s="0" t="str">
        <f aca="false">GAMSbase!A126</f>
        <v>Consumption Per Capita (thousand USD per year)</v>
      </c>
      <c r="C126" s="128" t="n">
        <f aca="false">IFERROR(sterncalib!B126/GAMSsternCa!B126,"")</f>
        <v>1.00000000005942</v>
      </c>
      <c r="D126" s="128" t="n">
        <f aca="false">IFERROR(sterncalib!C126/GAMSsternCa!C126,"")</f>
        <v>0.999999999962287</v>
      </c>
      <c r="E126" s="128" t="n">
        <f aca="false">IFERROR(sterncalib!D126/GAMSsternCa!D126,"")</f>
        <v>1.00000000002592</v>
      </c>
      <c r="F126" s="128" t="n">
        <f aca="false">IFERROR(sterncalib!E126/GAMSsternCa!E126,"")</f>
        <v>0.999999999913526</v>
      </c>
      <c r="G126" s="128" t="n">
        <f aca="false">IFERROR(sterncalib!F126/GAMSsternCa!F126,"")</f>
        <v>0.999999999989362</v>
      </c>
      <c r="H126" s="128" t="n">
        <f aca="false">IFERROR(sterncalib!G126/GAMSsternCa!G126,"")</f>
        <v>0.999999999944458</v>
      </c>
      <c r="I126" s="128" t="n">
        <f aca="false">IFERROR(sterncalib!H126/GAMSsternCa!H126,"")</f>
        <v>1.00000000000829</v>
      </c>
      <c r="J126" s="128" t="n">
        <f aca="false">IFERROR(sterncalib!I126/GAMSsternCa!I126,"")</f>
        <v>1.0000000000475</v>
      </c>
      <c r="K126" s="128" t="n">
        <f aca="false">IFERROR(sterncalib!J126/GAMSsternCa!J126,"")</f>
        <v>1.00000000000492</v>
      </c>
      <c r="L126" s="128" t="n">
        <f aca="false">IFERROR(sterncalib!K126/GAMSsternCa!K126,"")</f>
        <v>1.00000000003015</v>
      </c>
      <c r="M126" s="128" t="n">
        <f aca="false">IFERROR(sterncalib!L126/GAMSsternCa!L126,"")</f>
        <v>0.999999999978347</v>
      </c>
      <c r="N126" s="128" t="n">
        <f aca="false">IFERROR(sterncalib!M126/GAMSsternCa!M126,"")</f>
        <v>0.999999999991987</v>
      </c>
      <c r="O126" s="128" t="n">
        <f aca="false">IFERROR(sterncalib!N126/GAMSsternCa!N126,"")</f>
        <v>1.00000000000406</v>
      </c>
      <c r="P126" s="128" t="n">
        <f aca="false">IFERROR(sterncalib!O126/GAMSsternCa!O126,"")</f>
        <v>1.00000000002159</v>
      </c>
      <c r="Q126" s="128" t="n">
        <f aca="false">IFERROR(sterncalib!P126/GAMSsternCa!P126,"")</f>
        <v>1.00000000001803</v>
      </c>
      <c r="R126" s="128" t="n">
        <f aca="false">IFERROR(sterncalib!Q126/GAMSsternCa!Q126,"")</f>
        <v>0.999999999994281</v>
      </c>
      <c r="S126" s="128" t="n">
        <f aca="false">IFERROR(sterncalib!R126/GAMSsternCa!R126,"")</f>
        <v>0.999999999938713</v>
      </c>
      <c r="T126" s="128" t="n">
        <f aca="false">IFERROR(sterncalib!S126/GAMSsternCa!S126,"")</f>
        <v>1.00000000004843</v>
      </c>
      <c r="U126" s="128" t="n">
        <f aca="false">IFERROR(sterncalib!T126/GAMSsternCa!T126,"")</f>
        <v>1.00000000005943</v>
      </c>
      <c r="V126" s="128" t="n">
        <f aca="false">IFERROR(sterncalib!U126/GAMSsternCa!U126,"")</f>
        <v>1.00000000000348</v>
      </c>
      <c r="W126" s="128" t="n">
        <f aca="false">IFERROR(sterncalib!V126/GAMSsternCa!V126,"")</f>
        <v>1.00000000002293</v>
      </c>
      <c r="X126" s="128" t="n">
        <f aca="false">IFERROR(sterncalib!W126/GAMSsternCa!W126,"")</f>
        <v>1.00000000001506</v>
      </c>
      <c r="Y126" s="128" t="n">
        <f aca="false">IFERROR(sterncalib!X126/GAMSsternCa!X126,"")</f>
        <v>0.999999999987478</v>
      </c>
      <c r="Z126" s="128" t="n">
        <f aca="false">IFERROR(sterncalib!Y126/GAMSsternCa!Y126,"")</f>
        <v>0.999999999942185</v>
      </c>
      <c r="AA126" s="128" t="n">
        <f aca="false">IFERROR(sterncalib!Z126/GAMSsternCa!Z126,"")</f>
        <v>0.999999999922981</v>
      </c>
      <c r="AB126" s="128" t="n">
        <f aca="false">IFERROR(sterncalib!AA126/GAMSsternCa!AA126,"")</f>
        <v>0.999999999948046</v>
      </c>
      <c r="AC126" s="128" t="n">
        <f aca="false">IFERROR(sterncalib!AB126/GAMSsternCa!AB126,"")</f>
        <v>0.99999999998188</v>
      </c>
      <c r="AD126" s="128" t="n">
        <f aca="false">IFERROR(sterncalib!AC126/GAMSsternCa!AC126,"")</f>
        <v>1.00000000003317</v>
      </c>
      <c r="AE126" s="128" t="n">
        <f aca="false">IFERROR(sterncalib!AD126/GAMSsternCa!AD126,"")</f>
        <v>1.00000000007076</v>
      </c>
      <c r="AF126" s="128" t="n">
        <f aca="false">IFERROR(sterncalib!AE126/GAMSsternCa!AE126,"")</f>
        <v>0.999999999995994</v>
      </c>
      <c r="AG126" s="128" t="n">
        <f aca="false">IFERROR(sterncalib!AF126/GAMSsternCa!AF126,"")</f>
        <v>1.00000000003663</v>
      </c>
      <c r="AH126" s="128" t="n">
        <f aca="false">IFERROR(sterncalib!AG126/GAMSsternCa!AG126,"")</f>
        <v>1.00000000001232</v>
      </c>
      <c r="AI126" s="128" t="n">
        <f aca="false">IFERROR(sterncalib!AH126/GAMSsternCa!AH126,"")</f>
        <v>1.00000000004684</v>
      </c>
      <c r="AJ126" s="128" t="n">
        <f aca="false">IFERROR(sterncalib!AI126/GAMSsternCa!AI126,"")</f>
        <v>0.999999999899529</v>
      </c>
      <c r="AK126" s="128" t="n">
        <f aca="false">IFERROR(sterncalib!AJ126/GAMSsternCa!AJ126,"")</f>
        <v>1.00000000003787</v>
      </c>
      <c r="AL126" s="128" t="n">
        <f aca="false">IFERROR(sterncalib!AK126/GAMSsternCa!AK126,"")</f>
        <v>1.00000000004248</v>
      </c>
      <c r="AM126" s="128" t="n">
        <f aca="false">IFERROR(sterncalib!AL126/GAMSsternCa!AL126,"")</f>
        <v>1.00000000001019</v>
      </c>
      <c r="AN126" s="128" t="n">
        <f aca="false">IFERROR(sterncalib!AM126/GAMSsternCa!AM126,"")</f>
        <v>0.999999999926639</v>
      </c>
      <c r="AO126" s="128" t="n">
        <f aca="false">IFERROR(sterncalib!AN126/GAMSsternCa!AN126,"")</f>
        <v>0.999999999941397</v>
      </c>
      <c r="AP126" s="128" t="n">
        <f aca="false">IFERROR(sterncalib!AO126/GAMSsternCa!AO126,"")</f>
        <v>0.999999999984926</v>
      </c>
      <c r="AQ126" s="128" t="n">
        <f aca="false">IFERROR(sterncalib!AP126/GAMSsternCa!AP126,"")</f>
        <v>0.999999999964211</v>
      </c>
      <c r="AR126" s="128" t="n">
        <f aca="false">IFERROR(sterncalib!AQ126/GAMSsternCa!AQ126,"")</f>
        <v>0.999999999986291</v>
      </c>
      <c r="AS126" s="128" t="n">
        <f aca="false">IFERROR(sterncalib!AR126/GAMSsternCa!AR126,"")</f>
        <v>1.00000000007883</v>
      </c>
      <c r="AT126" s="128" t="n">
        <f aca="false">IFERROR(sterncalib!AS126/GAMSsternCa!AS126,"")</f>
        <v>0.999999999936087</v>
      </c>
      <c r="AU126" s="128" t="n">
        <f aca="false">IFERROR(sterncalib!AT126/GAMSsternCa!AT126,"")</f>
        <v>1.00000000004092</v>
      </c>
      <c r="AV126" s="128" t="n">
        <f aca="false">IFERROR(sterncalib!AU126/GAMSsternCa!AU126,"")</f>
        <v>1.00000000000556</v>
      </c>
      <c r="AW126" s="128" t="n">
        <f aca="false">IFERROR(sterncalib!AV126/GAMSsternCa!AV126,"")</f>
        <v>0.999999999987698</v>
      </c>
      <c r="AX126" s="128" t="n">
        <f aca="false">IFERROR(sterncalib!AW126/GAMSsternCa!AW126,"")</f>
        <v>1.00000000000753</v>
      </c>
      <c r="AY126" s="128" t="n">
        <f aca="false">IFERROR(sterncalib!AX126/GAMSsternCa!AX126,"")</f>
        <v>0.999999999946528</v>
      </c>
      <c r="AZ126" s="128" t="n">
        <f aca="false">IFERROR(sterncalib!AY126/GAMSsternCa!AY126,"")</f>
        <v>1.00000000003783</v>
      </c>
      <c r="BA126" s="128" t="n">
        <f aca="false">IFERROR(sterncalib!AZ126/GAMSsternCa!AZ126,"")</f>
        <v>1.00000000000992</v>
      </c>
      <c r="BB126" s="128" t="n">
        <f aca="false">IFERROR(sterncalib!BA126/GAMSsternCa!BA126,"")</f>
        <v>1.00000000000725</v>
      </c>
      <c r="BC126" s="128" t="n">
        <f aca="false">IFERROR(sterncalib!BB126/GAMSsternCa!BB126,"")</f>
        <v>1.00000000000589</v>
      </c>
      <c r="BD126" s="128" t="n">
        <f aca="false">IFERROR(sterncalib!BC126/GAMSsternCa!BC126,"")</f>
        <v>1.00000000000423</v>
      </c>
      <c r="BE126" s="128" t="n">
        <f aca="false">IFERROR(sterncalib!BD126/GAMSsternCa!BD126,"")</f>
        <v>1.00000000000362</v>
      </c>
      <c r="BF126" s="128" t="n">
        <f aca="false">IFERROR(sterncalib!BE126/GAMSsternCa!BE126,"")</f>
        <v>1.00000000000309</v>
      </c>
      <c r="BG126" s="128" t="n">
        <f aca="false">IFERROR(sterncalib!BF126/GAMSsternCa!BF126,"")</f>
        <v>1.00000000000265</v>
      </c>
      <c r="BH126" s="128" t="n">
        <f aca="false">IFERROR(sterncalib!BG126/GAMSsternCa!BG126,"")</f>
        <v>1.00000000000254</v>
      </c>
      <c r="BI126" s="128" t="n">
        <f aca="false">IFERROR(sterncalib!BH126/GAMSsternCa!BH126,"")</f>
        <v>1.00000000000241</v>
      </c>
      <c r="BJ126" s="128" t="n">
        <f aca="false">IFERROR(sterncalib!BI126/GAMSsternCa!BI126,"")</f>
        <v>1.00000000000225</v>
      </c>
    </row>
    <row r="127" customFormat="false" ht="12.75" hidden="false" customHeight="false" outlineLevel="0" collapsed="false">
      <c r="A127" s="0" t="str">
        <f aca="false">sterncalib!A127</f>
        <v>Utility of p. c. consumption</v>
      </c>
      <c r="B127" s="0" t="str">
        <f aca="false">GAMSbase!A127</f>
        <v>Utility of Per Capita Consumption</v>
      </c>
      <c r="C127" s="128" t="str">
        <f aca="false">IFERROR(sterncalib!B127/GAMSsternCa!B127,"")</f>
        <v/>
      </c>
      <c r="D127" s="128" t="str">
        <f aca="false">IFERROR(sterncalib!C127/GAMSsternCa!C127,"")</f>
        <v/>
      </c>
      <c r="E127" s="128" t="str">
        <f aca="false">IFERROR(sterncalib!D127/GAMSsternCa!D127,"")</f>
        <v/>
      </c>
      <c r="F127" s="128" t="str">
        <f aca="false">IFERROR(sterncalib!E127/GAMSsternCa!E127,"")</f>
        <v/>
      </c>
      <c r="G127" s="128" t="str">
        <f aca="false">IFERROR(sterncalib!F127/GAMSsternCa!F127,"")</f>
        <v/>
      </c>
      <c r="H127" s="128" t="str">
        <f aca="false">IFERROR(sterncalib!G127/GAMSsternCa!G127,"")</f>
        <v/>
      </c>
      <c r="I127" s="128" t="str">
        <f aca="false">IFERROR(sterncalib!H127/GAMSsternCa!H127,"")</f>
        <v/>
      </c>
      <c r="J127" s="128" t="str">
        <f aca="false">IFERROR(sterncalib!I127/GAMSsternCa!I127,"")</f>
        <v/>
      </c>
      <c r="K127" s="128" t="str">
        <f aca="false">IFERROR(sterncalib!J127/GAMSsternCa!J127,"")</f>
        <v/>
      </c>
      <c r="L127" s="128" t="str">
        <f aca="false">IFERROR(sterncalib!K127/GAMSsternCa!K127,"")</f>
        <v/>
      </c>
      <c r="M127" s="128" t="str">
        <f aca="false">IFERROR(sterncalib!L127/GAMSsternCa!L127,"")</f>
        <v/>
      </c>
      <c r="N127" s="128" t="str">
        <f aca="false">IFERROR(sterncalib!M127/GAMSsternCa!M127,"")</f>
        <v/>
      </c>
      <c r="O127" s="128" t="str">
        <f aca="false">IFERROR(sterncalib!N127/GAMSsternCa!N127,"")</f>
        <v/>
      </c>
      <c r="P127" s="128" t="str">
        <f aca="false">IFERROR(sterncalib!O127/GAMSsternCa!O127,"")</f>
        <v/>
      </c>
      <c r="Q127" s="128" t="str">
        <f aca="false">IFERROR(sterncalib!P127/GAMSsternCa!P127,"")</f>
        <v/>
      </c>
      <c r="R127" s="128" t="str">
        <f aca="false">IFERROR(sterncalib!Q127/GAMSsternCa!Q127,"")</f>
        <v/>
      </c>
      <c r="S127" s="128" t="str">
        <f aca="false">IFERROR(sterncalib!R127/GAMSsternCa!R127,"")</f>
        <v/>
      </c>
      <c r="T127" s="128" t="str">
        <f aca="false">IFERROR(sterncalib!S127/GAMSsternCa!S127,"")</f>
        <v/>
      </c>
      <c r="U127" s="128" t="str">
        <f aca="false">IFERROR(sterncalib!T127/GAMSsternCa!T127,"")</f>
        <v/>
      </c>
      <c r="V127" s="128" t="str">
        <f aca="false">IFERROR(sterncalib!U127/GAMSsternCa!U127,"")</f>
        <v/>
      </c>
      <c r="W127" s="128" t="str">
        <f aca="false">IFERROR(sterncalib!V127/GAMSsternCa!V127,"")</f>
        <v/>
      </c>
      <c r="X127" s="128" t="str">
        <f aca="false">IFERROR(sterncalib!W127/GAMSsternCa!W127,"")</f>
        <v/>
      </c>
      <c r="Y127" s="128" t="str">
        <f aca="false">IFERROR(sterncalib!X127/GAMSsternCa!X127,"")</f>
        <v/>
      </c>
      <c r="Z127" s="128" t="str">
        <f aca="false">IFERROR(sterncalib!Y127/GAMSsternCa!Y127,"")</f>
        <v/>
      </c>
      <c r="AA127" s="128" t="str">
        <f aca="false">IFERROR(sterncalib!Z127/GAMSsternCa!Z127,"")</f>
        <v/>
      </c>
      <c r="AB127" s="128" t="str">
        <f aca="false">IFERROR(sterncalib!AA127/GAMSsternCa!AA127,"")</f>
        <v/>
      </c>
      <c r="AC127" s="128" t="str">
        <f aca="false">IFERROR(sterncalib!AB127/GAMSsternCa!AB127,"")</f>
        <v/>
      </c>
      <c r="AD127" s="128" t="str">
        <f aca="false">IFERROR(sterncalib!AC127/GAMSsternCa!AC127,"")</f>
        <v/>
      </c>
      <c r="AE127" s="128" t="str">
        <f aca="false">IFERROR(sterncalib!AD127/GAMSsternCa!AD127,"")</f>
        <v/>
      </c>
      <c r="AF127" s="128" t="str">
        <f aca="false">IFERROR(sterncalib!AE127/GAMSsternCa!AE127,"")</f>
        <v/>
      </c>
      <c r="AG127" s="128" t="str">
        <f aca="false">IFERROR(sterncalib!AF127/GAMSsternCa!AF127,"")</f>
        <v/>
      </c>
      <c r="AH127" s="128" t="str">
        <f aca="false">IFERROR(sterncalib!AG127/GAMSsternCa!AG127,"")</f>
        <v/>
      </c>
      <c r="AI127" s="128" t="str">
        <f aca="false">IFERROR(sterncalib!AH127/GAMSsternCa!AH127,"")</f>
        <v/>
      </c>
      <c r="AJ127" s="128" t="str">
        <f aca="false">IFERROR(sterncalib!AI127/GAMSsternCa!AI127,"")</f>
        <v/>
      </c>
      <c r="AK127" s="128" t="str">
        <f aca="false">IFERROR(sterncalib!AJ127/GAMSsternCa!AJ127,"")</f>
        <v/>
      </c>
      <c r="AL127" s="128" t="str">
        <f aca="false">IFERROR(sterncalib!AK127/GAMSsternCa!AK127,"")</f>
        <v/>
      </c>
      <c r="AM127" s="128" t="str">
        <f aca="false">IFERROR(sterncalib!AL127/GAMSsternCa!AL127,"")</f>
        <v/>
      </c>
      <c r="AN127" s="128" t="str">
        <f aca="false">IFERROR(sterncalib!AM127/GAMSsternCa!AM127,"")</f>
        <v/>
      </c>
      <c r="AO127" s="128" t="str">
        <f aca="false">IFERROR(sterncalib!AN127/GAMSsternCa!AN127,"")</f>
        <v/>
      </c>
      <c r="AP127" s="128" t="str">
        <f aca="false">IFERROR(sterncalib!AO127/GAMSsternCa!AO127,"")</f>
        <v/>
      </c>
      <c r="AQ127" s="128" t="str">
        <f aca="false">IFERROR(sterncalib!AP127/GAMSsternCa!AP127,"")</f>
        <v/>
      </c>
      <c r="AR127" s="128" t="str">
        <f aca="false">IFERROR(sterncalib!AQ127/GAMSsternCa!AQ127,"")</f>
        <v/>
      </c>
      <c r="AS127" s="128" t="str">
        <f aca="false">IFERROR(sterncalib!AR127/GAMSsternCa!AR127,"")</f>
        <v/>
      </c>
      <c r="AT127" s="128" t="str">
        <f aca="false">IFERROR(sterncalib!AS127/GAMSsternCa!AS127,"")</f>
        <v/>
      </c>
      <c r="AU127" s="128" t="str">
        <f aca="false">IFERROR(sterncalib!AT127/GAMSsternCa!AT127,"")</f>
        <v/>
      </c>
      <c r="AV127" s="128" t="str">
        <f aca="false">IFERROR(sterncalib!AU127/GAMSsternCa!AU127,"")</f>
        <v/>
      </c>
      <c r="AW127" s="128" t="str">
        <f aca="false">IFERROR(sterncalib!AV127/GAMSsternCa!AV127,"")</f>
        <v/>
      </c>
      <c r="AX127" s="128" t="str">
        <f aca="false">IFERROR(sterncalib!AW127/GAMSsternCa!AW127,"")</f>
        <v/>
      </c>
      <c r="AY127" s="128" t="str">
        <f aca="false">IFERROR(sterncalib!AX127/GAMSsternCa!AX127,"")</f>
        <v/>
      </c>
      <c r="AZ127" s="128" t="str">
        <f aca="false">IFERROR(sterncalib!AY127/GAMSsternCa!AY127,"")</f>
        <v/>
      </c>
      <c r="BA127" s="128" t="str">
        <f aca="false">IFERROR(sterncalib!AZ127/GAMSsternCa!AZ127,"")</f>
        <v/>
      </c>
      <c r="BB127" s="128" t="str">
        <f aca="false">IFERROR(sterncalib!BA127/GAMSsternCa!BA127,"")</f>
        <v/>
      </c>
      <c r="BC127" s="128" t="str">
        <f aca="false">IFERROR(sterncalib!BB127/GAMSsternCa!BB127,"")</f>
        <v/>
      </c>
      <c r="BD127" s="128" t="str">
        <f aca="false">IFERROR(sterncalib!BC127/GAMSsternCa!BC127,"")</f>
        <v/>
      </c>
      <c r="BE127" s="128" t="str">
        <f aca="false">IFERROR(sterncalib!BD127/GAMSsternCa!BD127,"")</f>
        <v/>
      </c>
      <c r="BF127" s="128" t="str">
        <f aca="false">IFERROR(sterncalib!BE127/GAMSsternCa!BE127,"")</f>
        <v/>
      </c>
      <c r="BG127" s="128" t="str">
        <f aca="false">IFERROR(sterncalib!BF127/GAMSsternCa!BF127,"")</f>
        <v/>
      </c>
      <c r="BH127" s="128" t="str">
        <f aca="false">IFERROR(sterncalib!BG127/GAMSsternCa!BG127,"")</f>
        <v/>
      </c>
      <c r="BI127" s="128" t="str">
        <f aca="false">IFERROR(sterncalib!BH127/GAMSsternCa!BH127,"")</f>
        <v/>
      </c>
      <c r="BJ127" s="128" t="str">
        <f aca="false">IFERROR(sterncalib!BI127/GAMSsternCa!BI127,"")</f>
        <v/>
      </c>
    </row>
    <row r="128" customFormat="false" ht="12.75" hidden="false" customHeight="false" outlineLevel="0" collapsed="false">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row>
    <row r="129" customFormat="false" ht="12.75" hidden="false" customHeight="false" outlineLevel="0" collapsed="false">
      <c r="A129" s="0" t="str">
        <f aca="false">sterncalib!A129</f>
        <v>Discounted utility (in trillions 2000$) </v>
      </c>
      <c r="B129" s="0" t="str">
        <f aca="false">GAMSbase!A129</f>
        <v>Total Discounted Utility (trillions 2000USD)</v>
      </c>
      <c r="C129" s="128" t="n">
        <f aca="false">IFERROR(sterncalib!B129/GAMSsternCa!B129,"")</f>
        <v>1.00000000000007</v>
      </c>
      <c r="D129" s="128" t="str">
        <f aca="false">IFERROR(sterncalib!C129/GAMSsternCa!C129,"")</f>
        <v/>
      </c>
      <c r="E129" s="128" t="str">
        <f aca="false">IFERROR(sterncalib!D129/GAMSsternCa!D129,"")</f>
        <v/>
      </c>
      <c r="F129" s="128" t="str">
        <f aca="false">IFERROR(sterncalib!E129/GAMSsternCa!E129,"")</f>
        <v/>
      </c>
      <c r="G129" s="128" t="str">
        <f aca="false">IFERROR(sterncalib!F129/GAMSsternCa!F129,"")</f>
        <v/>
      </c>
      <c r="H129" s="128" t="str">
        <f aca="false">IFERROR(sterncalib!G129/GAMSsternCa!G129,"")</f>
        <v/>
      </c>
      <c r="I129" s="128" t="str">
        <f aca="false">IFERROR(sterncalib!H129/GAMSsternCa!H129,"")</f>
        <v/>
      </c>
      <c r="J129" s="128" t="str">
        <f aca="false">IFERROR(sterncalib!I129/GAMSsternCa!I129,"")</f>
        <v/>
      </c>
      <c r="K129" s="128" t="str">
        <f aca="false">IFERROR(sterncalib!J129/GAMSsternCa!J129,"")</f>
        <v/>
      </c>
      <c r="L129" s="128" t="str">
        <f aca="false">IFERROR(sterncalib!K129/GAMSsternCa!K129,"")</f>
        <v/>
      </c>
      <c r="M129" s="128" t="str">
        <f aca="false">IFERROR(sterncalib!L129/GAMSsternCa!L129,"")</f>
        <v/>
      </c>
      <c r="N129" s="128" t="str">
        <f aca="false">IFERROR(sterncalib!M129/GAMSsternCa!M129,"")</f>
        <v/>
      </c>
      <c r="O129" s="128" t="str">
        <f aca="false">IFERROR(sterncalib!N129/GAMSsternCa!N129,"")</f>
        <v/>
      </c>
      <c r="P129" s="128" t="str">
        <f aca="false">IFERROR(sterncalib!O129/GAMSsternCa!O129,"")</f>
        <v/>
      </c>
      <c r="Q129" s="128" t="str">
        <f aca="false">IFERROR(sterncalib!P129/GAMSsternCa!P129,"")</f>
        <v/>
      </c>
      <c r="R129" s="128" t="str">
        <f aca="false">IFERROR(sterncalib!Q129/GAMSsternCa!Q129,"")</f>
        <v/>
      </c>
      <c r="S129" s="128" t="str">
        <f aca="false">IFERROR(sterncalib!R129/GAMSsternCa!R129,"")</f>
        <v/>
      </c>
      <c r="T129" s="128" t="str">
        <f aca="false">IFERROR(sterncalib!S129/GAMSsternCa!S129,"")</f>
        <v/>
      </c>
      <c r="U129" s="128" t="str">
        <f aca="false">IFERROR(sterncalib!T129/GAMSsternCa!T129,"")</f>
        <v/>
      </c>
      <c r="V129" s="128" t="str">
        <f aca="false">IFERROR(sterncalib!U129/GAMSsternCa!U129,"")</f>
        <v/>
      </c>
      <c r="W129" s="128" t="str">
        <f aca="false">IFERROR(sterncalib!V129/GAMSsternCa!V129,"")</f>
        <v/>
      </c>
      <c r="X129" s="128" t="str">
        <f aca="false">IFERROR(sterncalib!W129/GAMSsternCa!W129,"")</f>
        <v/>
      </c>
      <c r="Y129" s="128" t="str">
        <f aca="false">IFERROR(sterncalib!X129/GAMSsternCa!X129,"")</f>
        <v/>
      </c>
      <c r="Z129" s="128" t="str">
        <f aca="false">IFERROR(sterncalib!Y129/GAMSsternCa!Y129,"")</f>
        <v/>
      </c>
      <c r="AA129" s="128" t="str">
        <f aca="false">IFERROR(sterncalib!Z129/GAMSsternCa!Z129,"")</f>
        <v/>
      </c>
      <c r="AB129" s="128" t="str">
        <f aca="false">IFERROR(sterncalib!AA129/GAMSsternCa!AA129,"")</f>
        <v/>
      </c>
      <c r="AC129" s="128" t="str">
        <f aca="false">IFERROR(sterncalib!AB129/GAMSsternCa!AB129,"")</f>
        <v/>
      </c>
      <c r="AD129" s="128" t="str">
        <f aca="false">IFERROR(sterncalib!AC129/GAMSsternCa!AC129,"")</f>
        <v/>
      </c>
      <c r="AE129" s="128" t="str">
        <f aca="false">IFERROR(sterncalib!AD129/GAMSsternCa!AD129,"")</f>
        <v/>
      </c>
      <c r="AF129" s="128" t="str">
        <f aca="false">IFERROR(sterncalib!AE129/GAMSsternCa!AE129,"")</f>
        <v/>
      </c>
      <c r="AG129" s="128" t="str">
        <f aca="false">IFERROR(sterncalib!AF129/GAMSsternCa!AF129,"")</f>
        <v/>
      </c>
      <c r="AH129" s="128" t="str">
        <f aca="false">IFERROR(sterncalib!AG129/GAMSsternCa!AG129,"")</f>
        <v/>
      </c>
      <c r="AI129" s="128" t="str">
        <f aca="false">IFERROR(sterncalib!AH129/GAMSsternCa!AH129,"")</f>
        <v/>
      </c>
      <c r="AJ129" s="128" t="str">
        <f aca="false">IFERROR(sterncalib!AI129/GAMSsternCa!AI129,"")</f>
        <v/>
      </c>
      <c r="AK129" s="128" t="str">
        <f aca="false">IFERROR(sterncalib!AJ129/GAMSsternCa!AJ129,"")</f>
        <v/>
      </c>
      <c r="AL129" s="128" t="str">
        <f aca="false">IFERROR(sterncalib!AK129/GAMSsternCa!AK129,"")</f>
        <v/>
      </c>
      <c r="AM129" s="128" t="str">
        <f aca="false">IFERROR(sterncalib!AL129/GAMSsternCa!AL129,"")</f>
        <v/>
      </c>
      <c r="AN129" s="128" t="str">
        <f aca="false">IFERROR(sterncalib!AM129/GAMSsternCa!AM129,"")</f>
        <v/>
      </c>
      <c r="AO129" s="128" t="str">
        <f aca="false">IFERROR(sterncalib!AN129/GAMSsternCa!AN129,"")</f>
        <v/>
      </c>
      <c r="AP129" s="128" t="str">
        <f aca="false">IFERROR(sterncalib!AO129/GAMSsternCa!AO129,"")</f>
        <v/>
      </c>
      <c r="AQ129" s="128" t="str">
        <f aca="false">IFERROR(sterncalib!AP129/GAMSsternCa!AP129,"")</f>
        <v/>
      </c>
      <c r="AR129" s="128" t="str">
        <f aca="false">IFERROR(sterncalib!AQ129/GAMSsternCa!AQ129,"")</f>
        <v/>
      </c>
      <c r="AS129" s="128" t="str">
        <f aca="false">IFERROR(sterncalib!AR129/GAMSsternCa!AR129,"")</f>
        <v/>
      </c>
      <c r="AT129" s="128" t="str">
        <f aca="false">IFERROR(sterncalib!AS129/GAMSsternCa!AS129,"")</f>
        <v/>
      </c>
      <c r="AU129" s="128" t="str">
        <f aca="false">IFERROR(sterncalib!AT129/GAMSsternCa!AT129,"")</f>
        <v/>
      </c>
      <c r="AV129" s="128" t="str">
        <f aca="false">IFERROR(sterncalib!AU129/GAMSsternCa!AU129,"")</f>
        <v/>
      </c>
      <c r="AW129" s="128" t="str">
        <f aca="false">IFERROR(sterncalib!AV129/GAMSsternCa!AV129,"")</f>
        <v/>
      </c>
      <c r="AX129" s="128" t="str">
        <f aca="false">IFERROR(sterncalib!AW129/GAMSsternCa!AW129,"")</f>
        <v/>
      </c>
      <c r="AY129" s="128" t="str">
        <f aca="false">IFERROR(sterncalib!AX129/GAMSsternCa!AX129,"")</f>
        <v/>
      </c>
      <c r="AZ129" s="128" t="str">
        <f aca="false">IFERROR(sterncalib!AY129/GAMSsternCa!AY129,"")</f>
        <v/>
      </c>
      <c r="BA129" s="128" t="str">
        <f aca="false">IFERROR(sterncalib!AZ129/GAMSsternCa!AZ129,"")</f>
        <v/>
      </c>
      <c r="BB129" s="128" t="str">
        <f aca="false">IFERROR(sterncalib!BA129/GAMSsternCa!BA129,"")</f>
        <v/>
      </c>
      <c r="BC129" s="128" t="str">
        <f aca="false">IFERROR(sterncalib!BB129/GAMSsternCa!BB129,"")</f>
        <v/>
      </c>
      <c r="BD129" s="128" t="str">
        <f aca="false">IFERROR(sterncalib!BC129/GAMSsternCa!BC129,"")</f>
        <v/>
      </c>
      <c r="BE129" s="128" t="str">
        <f aca="false">IFERROR(sterncalib!BD129/GAMSsternCa!BD129,"")</f>
        <v/>
      </c>
      <c r="BF129" s="128" t="str">
        <f aca="false">IFERROR(sterncalib!BE129/GAMSsternCa!BE129,"")</f>
        <v/>
      </c>
      <c r="BG129" s="128" t="str">
        <f aca="false">IFERROR(sterncalib!BF129/GAMSsternCa!BF129,"")</f>
        <v/>
      </c>
      <c r="BH129" s="128" t="str">
        <f aca="false">IFERROR(sterncalib!BG129/GAMSsternCa!BG129,"")</f>
        <v/>
      </c>
      <c r="BI129" s="128" t="str">
        <f aca="false">IFERROR(sterncalib!BH129/GAMSsternCa!BH129,"")</f>
        <v/>
      </c>
      <c r="BJ129" s="128" t="str">
        <f aca="false">IFERROR(sterncalib!BI129/GAMSsternCa!BI129,"")</f>
        <v/>
      </c>
    </row>
    <row r="130" customFormat="false" ht="12.75" hidden="false" customHeight="false" outlineLevel="0" collapsed="false">
      <c r="A130" s="0" t="str">
        <f aca="false">sterncalib!A130</f>
        <v>Control variables: Optimized for 2015 and beyond.</v>
      </c>
      <c r="B130" s="0" t="str">
        <f aca="false">GAMSbase!A130</f>
        <v>** CONTROL VARIABLES</v>
      </c>
      <c r="C130" s="128" t="str">
        <f aca="false">IFERROR(sterncalib!B130/GAMSsternCa!B130,"")</f>
        <v/>
      </c>
      <c r="D130" s="128" t="str">
        <f aca="false">IFERROR(sterncalib!C130/GAMSsternCa!C130,"")</f>
        <v/>
      </c>
      <c r="E130" s="128" t="str">
        <f aca="false">IFERROR(sterncalib!D130/GAMSsternCa!D130,"")</f>
        <v/>
      </c>
      <c r="F130" s="128" t="str">
        <f aca="false">IFERROR(sterncalib!E130/GAMSsternCa!E130,"")</f>
        <v/>
      </c>
      <c r="G130" s="128" t="str">
        <f aca="false">IFERROR(sterncalib!F130/GAMSsternCa!F130,"")</f>
        <v/>
      </c>
      <c r="H130" s="128" t="str">
        <f aca="false">IFERROR(sterncalib!G130/GAMSsternCa!G130,"")</f>
        <v/>
      </c>
      <c r="I130" s="128" t="str">
        <f aca="false">IFERROR(sterncalib!H130/GAMSsternCa!H130,"")</f>
        <v/>
      </c>
      <c r="J130" s="128" t="str">
        <f aca="false">IFERROR(sterncalib!I130/GAMSsternCa!I130,"")</f>
        <v/>
      </c>
      <c r="K130" s="128" t="str">
        <f aca="false">IFERROR(sterncalib!J130/GAMSsternCa!J130,"")</f>
        <v/>
      </c>
      <c r="L130" s="128" t="str">
        <f aca="false">IFERROR(sterncalib!K130/GAMSsternCa!K130,"")</f>
        <v/>
      </c>
      <c r="M130" s="128" t="str">
        <f aca="false">IFERROR(sterncalib!L130/GAMSsternCa!L130,"")</f>
        <v/>
      </c>
      <c r="N130" s="128" t="str">
        <f aca="false">IFERROR(sterncalib!M130/GAMSsternCa!M130,"")</f>
        <v/>
      </c>
      <c r="O130" s="128" t="str">
        <f aca="false">IFERROR(sterncalib!N130/GAMSsternCa!N130,"")</f>
        <v/>
      </c>
      <c r="P130" s="128" t="str">
        <f aca="false">IFERROR(sterncalib!O130/GAMSsternCa!O130,"")</f>
        <v/>
      </c>
      <c r="Q130" s="128" t="str">
        <f aca="false">IFERROR(sterncalib!P130/GAMSsternCa!P130,"")</f>
        <v/>
      </c>
      <c r="R130" s="128" t="str">
        <f aca="false">IFERROR(sterncalib!Q130/GAMSsternCa!Q130,"")</f>
        <v/>
      </c>
      <c r="S130" s="128" t="str">
        <f aca="false">IFERROR(sterncalib!R130/GAMSsternCa!R130,"")</f>
        <v/>
      </c>
      <c r="T130" s="128" t="str">
        <f aca="false">IFERROR(sterncalib!S130/GAMSsternCa!S130,"")</f>
        <v/>
      </c>
      <c r="U130" s="128" t="str">
        <f aca="false">IFERROR(sterncalib!T130/GAMSsternCa!T130,"")</f>
        <v/>
      </c>
      <c r="V130" s="128" t="str">
        <f aca="false">IFERROR(sterncalib!U130/GAMSsternCa!U130,"")</f>
        <v/>
      </c>
      <c r="W130" s="128" t="str">
        <f aca="false">IFERROR(sterncalib!V130/GAMSsternCa!V130,"")</f>
        <v/>
      </c>
      <c r="X130" s="128" t="str">
        <f aca="false">IFERROR(sterncalib!W130/GAMSsternCa!W130,"")</f>
        <v/>
      </c>
      <c r="Y130" s="128" t="str">
        <f aca="false">IFERROR(sterncalib!X130/GAMSsternCa!X130,"")</f>
        <v/>
      </c>
      <c r="Z130" s="128" t="str">
        <f aca="false">IFERROR(sterncalib!Y130/GAMSsternCa!Y130,"")</f>
        <v/>
      </c>
      <c r="AA130" s="128" t="str">
        <f aca="false">IFERROR(sterncalib!Z130/GAMSsternCa!Z130,"")</f>
        <v/>
      </c>
      <c r="AB130" s="128" t="str">
        <f aca="false">IFERROR(sterncalib!AA130/GAMSsternCa!AA130,"")</f>
        <v/>
      </c>
      <c r="AC130" s="128" t="str">
        <f aca="false">IFERROR(sterncalib!AB130/GAMSsternCa!AB130,"")</f>
        <v/>
      </c>
      <c r="AD130" s="128" t="str">
        <f aca="false">IFERROR(sterncalib!AC130/GAMSsternCa!AC130,"")</f>
        <v/>
      </c>
      <c r="AE130" s="128" t="str">
        <f aca="false">IFERROR(sterncalib!AD130/GAMSsternCa!AD130,"")</f>
        <v/>
      </c>
      <c r="AF130" s="128" t="str">
        <f aca="false">IFERROR(sterncalib!AE130/GAMSsternCa!AE130,"")</f>
        <v/>
      </c>
      <c r="AG130" s="128" t="str">
        <f aca="false">IFERROR(sterncalib!AF130/GAMSsternCa!AF130,"")</f>
        <v/>
      </c>
      <c r="AH130" s="128" t="str">
        <f aca="false">IFERROR(sterncalib!AG130/GAMSsternCa!AG130,"")</f>
        <v/>
      </c>
      <c r="AI130" s="128" t="str">
        <f aca="false">IFERROR(sterncalib!AH130/GAMSsternCa!AH130,"")</f>
        <v/>
      </c>
      <c r="AJ130" s="128" t="str">
        <f aca="false">IFERROR(sterncalib!AI130/GAMSsternCa!AI130,"")</f>
        <v/>
      </c>
      <c r="AK130" s="128" t="str">
        <f aca="false">IFERROR(sterncalib!AJ130/GAMSsternCa!AJ130,"")</f>
        <v/>
      </c>
      <c r="AL130" s="128" t="str">
        <f aca="false">IFERROR(sterncalib!AK130/GAMSsternCa!AK130,"")</f>
        <v/>
      </c>
      <c r="AM130" s="128" t="str">
        <f aca="false">IFERROR(sterncalib!AL130/GAMSsternCa!AL130,"")</f>
        <v/>
      </c>
      <c r="AN130" s="128" t="str">
        <f aca="false">IFERROR(sterncalib!AM130/GAMSsternCa!AM130,"")</f>
        <v/>
      </c>
      <c r="AO130" s="128" t="str">
        <f aca="false">IFERROR(sterncalib!AN130/GAMSsternCa!AN130,"")</f>
        <v/>
      </c>
      <c r="AP130" s="128" t="str">
        <f aca="false">IFERROR(sterncalib!AO130/GAMSsternCa!AO130,"")</f>
        <v/>
      </c>
      <c r="AQ130" s="128" t="str">
        <f aca="false">IFERROR(sterncalib!AP130/GAMSsternCa!AP130,"")</f>
        <v/>
      </c>
      <c r="AR130" s="128" t="str">
        <f aca="false">IFERROR(sterncalib!AQ130/GAMSsternCa!AQ130,"")</f>
        <v/>
      </c>
      <c r="AS130" s="128" t="str">
        <f aca="false">IFERROR(sterncalib!AR130/GAMSsternCa!AR130,"")</f>
        <v/>
      </c>
      <c r="AT130" s="128" t="str">
        <f aca="false">IFERROR(sterncalib!AS130/GAMSsternCa!AS130,"")</f>
        <v/>
      </c>
      <c r="AU130" s="128" t="str">
        <f aca="false">IFERROR(sterncalib!AT130/GAMSsternCa!AT130,"")</f>
        <v/>
      </c>
      <c r="AV130" s="128" t="str">
        <f aca="false">IFERROR(sterncalib!AU130/GAMSsternCa!AU130,"")</f>
        <v/>
      </c>
      <c r="AW130" s="128" t="str">
        <f aca="false">IFERROR(sterncalib!AV130/GAMSsternCa!AV130,"")</f>
        <v/>
      </c>
      <c r="AX130" s="128" t="str">
        <f aca="false">IFERROR(sterncalib!AW130/GAMSsternCa!AW130,"")</f>
        <v/>
      </c>
      <c r="AY130" s="128" t="str">
        <f aca="false">IFERROR(sterncalib!AX130/GAMSsternCa!AX130,"")</f>
        <v/>
      </c>
      <c r="AZ130" s="128" t="str">
        <f aca="false">IFERROR(sterncalib!AY130/GAMSsternCa!AY130,"")</f>
        <v/>
      </c>
      <c r="BA130" s="128" t="str">
        <f aca="false">IFERROR(sterncalib!AZ130/GAMSsternCa!AZ130,"")</f>
        <v/>
      </c>
      <c r="BB130" s="128" t="str">
        <f aca="false">IFERROR(sterncalib!BA130/GAMSsternCa!BA130,"")</f>
        <v/>
      </c>
      <c r="BC130" s="128" t="str">
        <f aca="false">IFERROR(sterncalib!BB130/GAMSsternCa!BB130,"")</f>
        <v/>
      </c>
      <c r="BD130" s="128" t="str">
        <f aca="false">IFERROR(sterncalib!BC130/GAMSsternCa!BC130,"")</f>
        <v/>
      </c>
      <c r="BE130" s="128" t="str">
        <f aca="false">IFERROR(sterncalib!BD130/GAMSsternCa!BD130,"")</f>
        <v/>
      </c>
      <c r="BF130" s="128" t="str">
        <f aca="false">IFERROR(sterncalib!BE130/GAMSsternCa!BE130,"")</f>
        <v/>
      </c>
      <c r="BG130" s="128" t="str">
        <f aca="false">IFERROR(sterncalib!BF130/GAMSsternCa!BF130,"")</f>
        <v/>
      </c>
      <c r="BH130" s="128" t="str">
        <f aca="false">IFERROR(sterncalib!BG130/GAMSsternCa!BG130,"")</f>
        <v/>
      </c>
      <c r="BI130" s="128" t="str">
        <f aca="false">IFERROR(sterncalib!BH130/GAMSsternCa!BH130,"")</f>
        <v/>
      </c>
      <c r="BJ130" s="128" t="str">
        <f aca="false">IFERROR(sterncalib!BI130/GAMSsternCa!BI130,"")</f>
        <v/>
      </c>
    </row>
    <row r="131" customFormat="false" ht="12.75" hidden="false" customHeight="false" outlineLevel="0" collapsed="false">
      <c r="A131" s="0" t="str">
        <f aca="false">sterncalib!A131</f>
        <v>Savings Rate (fraction of gross output)</v>
      </c>
      <c r="B131" s="0" t="str">
        <f aca="false">GAMSbase!A131</f>
        <v>Savings Rate (proportion of gross output)</v>
      </c>
      <c r="C131" s="128" t="n">
        <f aca="false">IFERROR(sterncalib!B131/GAMSsternCa!B131,"")</f>
        <v>1</v>
      </c>
      <c r="D131" s="128" t="n">
        <f aca="false">IFERROR(sterncalib!C131/GAMSsternCa!C131,"")</f>
        <v>1</v>
      </c>
      <c r="E131" s="128" t="n">
        <f aca="false">IFERROR(sterncalib!D131/GAMSsternCa!D131,"")</f>
        <v>1</v>
      </c>
      <c r="F131" s="128" t="n">
        <f aca="false">IFERROR(sterncalib!E131/GAMSsternCa!E131,"")</f>
        <v>1</v>
      </c>
      <c r="G131" s="128" t="n">
        <f aca="false">IFERROR(sterncalib!F131/GAMSsternCa!F131,"")</f>
        <v>1</v>
      </c>
      <c r="H131" s="128" t="n">
        <f aca="false">IFERROR(sterncalib!G131/GAMSsternCa!G131,"")</f>
        <v>1</v>
      </c>
      <c r="I131" s="128" t="n">
        <f aca="false">IFERROR(sterncalib!H131/GAMSsternCa!H131,"")</f>
        <v>1</v>
      </c>
      <c r="J131" s="128" t="n">
        <f aca="false">IFERROR(sterncalib!I131/GAMSsternCa!I131,"")</f>
        <v>1</v>
      </c>
      <c r="K131" s="128" t="n">
        <f aca="false">IFERROR(sterncalib!J131/GAMSsternCa!J131,"")</f>
        <v>1</v>
      </c>
      <c r="L131" s="128" t="n">
        <f aca="false">IFERROR(sterncalib!K131/GAMSsternCa!K131,"")</f>
        <v>1</v>
      </c>
      <c r="M131" s="128" t="n">
        <f aca="false">IFERROR(sterncalib!L131/GAMSsternCa!L131,"")</f>
        <v>1</v>
      </c>
      <c r="N131" s="128" t="n">
        <f aca="false">IFERROR(sterncalib!M131/GAMSsternCa!M131,"")</f>
        <v>1</v>
      </c>
      <c r="O131" s="128" t="n">
        <f aca="false">IFERROR(sterncalib!N131/GAMSsternCa!N131,"")</f>
        <v>1</v>
      </c>
      <c r="P131" s="128" t="n">
        <f aca="false">IFERROR(sterncalib!O131/GAMSsternCa!O131,"")</f>
        <v>1</v>
      </c>
      <c r="Q131" s="128" t="n">
        <f aca="false">IFERROR(sterncalib!P131/GAMSsternCa!P131,"")</f>
        <v>1</v>
      </c>
      <c r="R131" s="128" t="n">
        <f aca="false">IFERROR(sterncalib!Q131/GAMSsternCa!Q131,"")</f>
        <v>1</v>
      </c>
      <c r="S131" s="128" t="n">
        <f aca="false">IFERROR(sterncalib!R131/GAMSsternCa!R131,"")</f>
        <v>1</v>
      </c>
      <c r="T131" s="128" t="n">
        <f aca="false">IFERROR(sterncalib!S131/GAMSsternCa!S131,"")</f>
        <v>1</v>
      </c>
      <c r="U131" s="128" t="n">
        <f aca="false">IFERROR(sterncalib!T131/GAMSsternCa!T131,"")</f>
        <v>1</v>
      </c>
      <c r="V131" s="128" t="n">
        <f aca="false">IFERROR(sterncalib!U131/GAMSsternCa!U131,"")</f>
        <v>1</v>
      </c>
      <c r="W131" s="128" t="n">
        <f aca="false">IFERROR(sterncalib!V131/GAMSsternCa!V131,"")</f>
        <v>1</v>
      </c>
      <c r="X131" s="128" t="n">
        <f aca="false">IFERROR(sterncalib!W131/GAMSsternCa!W131,"")</f>
        <v>1</v>
      </c>
      <c r="Y131" s="128" t="n">
        <f aca="false">IFERROR(sterncalib!X131/GAMSsternCa!X131,"")</f>
        <v>1</v>
      </c>
      <c r="Z131" s="128" t="n">
        <f aca="false">IFERROR(sterncalib!Y131/GAMSsternCa!Y131,"")</f>
        <v>1</v>
      </c>
      <c r="AA131" s="128" t="n">
        <f aca="false">IFERROR(sterncalib!Z131/GAMSsternCa!Z131,"")</f>
        <v>1</v>
      </c>
      <c r="AB131" s="128" t="n">
        <f aca="false">IFERROR(sterncalib!AA131/GAMSsternCa!AA131,"")</f>
        <v>1</v>
      </c>
      <c r="AC131" s="128" t="n">
        <f aca="false">IFERROR(sterncalib!AB131/GAMSsternCa!AB131,"")</f>
        <v>1</v>
      </c>
      <c r="AD131" s="128" t="n">
        <f aca="false">IFERROR(sterncalib!AC131/GAMSsternCa!AC131,"")</f>
        <v>1</v>
      </c>
      <c r="AE131" s="128" t="n">
        <f aca="false">IFERROR(sterncalib!AD131/GAMSsternCa!AD131,"")</f>
        <v>1</v>
      </c>
      <c r="AF131" s="128" t="n">
        <f aca="false">IFERROR(sterncalib!AE131/GAMSsternCa!AE131,"")</f>
        <v>1</v>
      </c>
      <c r="AG131" s="128" t="n">
        <f aca="false">IFERROR(sterncalib!AF131/GAMSsternCa!AF131,"")</f>
        <v>1</v>
      </c>
      <c r="AH131" s="128" t="n">
        <f aca="false">IFERROR(sterncalib!AG131/GAMSsternCa!AG131,"")</f>
        <v>1</v>
      </c>
      <c r="AI131" s="128" t="n">
        <f aca="false">IFERROR(sterncalib!AH131/GAMSsternCa!AH131,"")</f>
        <v>1</v>
      </c>
      <c r="AJ131" s="128" t="n">
        <f aca="false">IFERROR(sterncalib!AI131/GAMSsternCa!AI131,"")</f>
        <v>1</v>
      </c>
      <c r="AK131" s="128" t="n">
        <f aca="false">IFERROR(sterncalib!AJ131/GAMSsternCa!AJ131,"")</f>
        <v>1</v>
      </c>
      <c r="AL131" s="128" t="n">
        <f aca="false">IFERROR(sterncalib!AK131/GAMSsternCa!AK131,"")</f>
        <v>1</v>
      </c>
      <c r="AM131" s="128" t="n">
        <f aca="false">IFERROR(sterncalib!AL131/GAMSsternCa!AL131,"")</f>
        <v>1</v>
      </c>
      <c r="AN131" s="128" t="n">
        <f aca="false">IFERROR(sterncalib!AM131/GAMSsternCa!AM131,"")</f>
        <v>1</v>
      </c>
      <c r="AO131" s="128" t="n">
        <f aca="false">IFERROR(sterncalib!AN131/GAMSsternCa!AN131,"")</f>
        <v>1</v>
      </c>
      <c r="AP131" s="128" t="n">
        <f aca="false">IFERROR(sterncalib!AO131/GAMSsternCa!AO131,"")</f>
        <v>1</v>
      </c>
      <c r="AQ131" s="128" t="n">
        <f aca="false">IFERROR(sterncalib!AP131/GAMSsternCa!AP131,"")</f>
        <v>1</v>
      </c>
      <c r="AR131" s="128" t="n">
        <f aca="false">IFERROR(sterncalib!AQ131/GAMSsternCa!AQ131,"")</f>
        <v>1</v>
      </c>
      <c r="AS131" s="128" t="n">
        <f aca="false">IFERROR(sterncalib!AR131/GAMSsternCa!AR131,"")</f>
        <v>1</v>
      </c>
      <c r="AT131" s="128" t="n">
        <f aca="false">IFERROR(sterncalib!AS131/GAMSsternCa!AS131,"")</f>
        <v>1</v>
      </c>
      <c r="AU131" s="128" t="n">
        <f aca="false">IFERROR(sterncalib!AT131/GAMSsternCa!AT131,"")</f>
        <v>1</v>
      </c>
      <c r="AV131" s="128" t="n">
        <f aca="false">IFERROR(sterncalib!AU131/GAMSsternCa!AU131,"")</f>
        <v>1</v>
      </c>
      <c r="AW131" s="128" t="n">
        <f aca="false">IFERROR(sterncalib!AV131/GAMSsternCa!AV131,"")</f>
        <v>1</v>
      </c>
      <c r="AX131" s="128" t="n">
        <f aca="false">IFERROR(sterncalib!AW131/GAMSsternCa!AW131,"")</f>
        <v>1</v>
      </c>
      <c r="AY131" s="128" t="n">
        <f aca="false">IFERROR(sterncalib!AX131/GAMSsternCa!AX131,"")</f>
        <v>1</v>
      </c>
      <c r="AZ131" s="128" t="n">
        <f aca="false">IFERROR(sterncalib!AY131/GAMSsternCa!AY131,"")</f>
        <v>1</v>
      </c>
      <c r="BA131" s="128" t="n">
        <f aca="false">IFERROR(sterncalib!AZ131/GAMSsternCa!AZ131,"")</f>
        <v>1</v>
      </c>
      <c r="BB131" s="128" t="n">
        <f aca="false">IFERROR(sterncalib!BA131/GAMSsternCa!BA131,"")</f>
        <v>1</v>
      </c>
      <c r="BC131" s="128" t="n">
        <f aca="false">IFERROR(sterncalib!BB131/GAMSsternCa!BB131,"")</f>
        <v>1</v>
      </c>
      <c r="BD131" s="128" t="n">
        <f aca="false">IFERROR(sterncalib!BC131/GAMSsternCa!BC131,"")</f>
        <v>1</v>
      </c>
      <c r="BE131" s="128" t="n">
        <f aca="false">IFERROR(sterncalib!BD131/GAMSsternCa!BD131,"")</f>
        <v>1</v>
      </c>
      <c r="BF131" s="128" t="n">
        <f aca="false">IFERROR(sterncalib!BE131/GAMSsternCa!BE131,"")</f>
        <v>1</v>
      </c>
      <c r="BG131" s="128" t="n">
        <f aca="false">IFERROR(sterncalib!BF131/GAMSsternCa!BF131,"")</f>
        <v>1</v>
      </c>
      <c r="BH131" s="128" t="n">
        <f aca="false">IFERROR(sterncalib!BG131/GAMSsternCa!BG131,"")</f>
        <v>1</v>
      </c>
      <c r="BI131" s="128" t="n">
        <f aca="false">IFERROR(sterncalib!BH131/GAMSsternCa!BH131,"")</f>
        <v>1</v>
      </c>
      <c r="BJ131" s="128" t="n">
        <f aca="false">IFERROR(sterncalib!BI131/GAMSsternCa!BI131,"")</f>
        <v>1</v>
      </c>
    </row>
    <row r="132" customFormat="false" ht="12.75" hidden="false" customHeight="false" outlineLevel="0" collapsed="false">
      <c r="A132" s="0" t="str">
        <f aca="false">sterncalib!A132</f>
        <v>Carbon price (per t CO2)</v>
      </c>
      <c r="B132" s="0" t="str">
        <f aca="false">GAMSbase!A132</f>
        <v>Carbon Price (per t CO2)</v>
      </c>
      <c r="C132" s="128" t="n">
        <f aca="false">IFERROR(sterncalib!B132/GAMSsternCa!B132,"")</f>
        <v>1</v>
      </c>
      <c r="D132" s="128" t="n">
        <f aca="false">IFERROR(sterncalib!C132/GAMSsternCa!C132,"")</f>
        <v>1</v>
      </c>
      <c r="E132" s="128" t="n">
        <f aca="false">IFERROR(sterncalib!D132/GAMSsternCa!D132,"")</f>
        <v>1</v>
      </c>
      <c r="F132" s="128" t="n">
        <f aca="false">IFERROR(sterncalib!E132/GAMSsternCa!E132,"")</f>
        <v>1</v>
      </c>
      <c r="G132" s="128" t="n">
        <f aca="false">IFERROR(sterncalib!F132/GAMSsternCa!F132,"")</f>
        <v>1</v>
      </c>
      <c r="H132" s="128" t="n">
        <f aca="false">IFERROR(sterncalib!G132/GAMSsternCa!G132,"")</f>
        <v>1</v>
      </c>
      <c r="I132" s="128" t="n">
        <f aca="false">IFERROR(sterncalib!H132/GAMSsternCa!H132,"")</f>
        <v>1</v>
      </c>
      <c r="J132" s="128" t="n">
        <f aca="false">IFERROR(sterncalib!I132/GAMSsternCa!I132,"")</f>
        <v>1</v>
      </c>
      <c r="K132" s="128" t="n">
        <f aca="false">IFERROR(sterncalib!J132/GAMSsternCa!J132,"")</f>
        <v>1</v>
      </c>
      <c r="L132" s="128" t="n">
        <f aca="false">IFERROR(sterncalib!K132/GAMSsternCa!K132,"")</f>
        <v>1</v>
      </c>
      <c r="M132" s="128" t="n">
        <f aca="false">IFERROR(sterncalib!L132/GAMSsternCa!L132,"")</f>
        <v>1</v>
      </c>
      <c r="N132" s="128" t="n">
        <f aca="false">IFERROR(sterncalib!M132/GAMSsternCa!M132,"")</f>
        <v>1</v>
      </c>
      <c r="O132" s="128" t="n">
        <f aca="false">IFERROR(sterncalib!N132/GAMSsternCa!N132,"")</f>
        <v>1</v>
      </c>
      <c r="P132" s="128" t="n">
        <f aca="false">IFERROR(sterncalib!O132/GAMSsternCa!O132,"")</f>
        <v>1</v>
      </c>
      <c r="Q132" s="128" t="n">
        <f aca="false">IFERROR(sterncalib!P132/GAMSsternCa!P132,"")</f>
        <v>1</v>
      </c>
      <c r="R132" s="128" t="n">
        <f aca="false">IFERROR(sterncalib!Q132/GAMSsternCa!Q132,"")</f>
        <v>1</v>
      </c>
      <c r="S132" s="128" t="n">
        <f aca="false">IFERROR(sterncalib!R132/GAMSsternCa!R132,"")</f>
        <v>1</v>
      </c>
      <c r="T132" s="128" t="n">
        <f aca="false">IFERROR(sterncalib!S132/GAMSsternCa!S132,"")</f>
        <v>1</v>
      </c>
      <c r="U132" s="128" t="n">
        <f aca="false">IFERROR(sterncalib!T132/GAMSsternCa!T132,"")</f>
        <v>1</v>
      </c>
      <c r="V132" s="128" t="n">
        <f aca="false">IFERROR(sterncalib!U132/GAMSsternCa!U132,"")</f>
        <v>1</v>
      </c>
      <c r="W132" s="128" t="n">
        <f aca="false">IFERROR(sterncalib!V132/GAMSsternCa!V132,"")</f>
        <v>1</v>
      </c>
      <c r="X132" s="128" t="n">
        <f aca="false">IFERROR(sterncalib!W132/GAMSsternCa!W132,"")</f>
        <v>1</v>
      </c>
      <c r="Y132" s="128" t="n">
        <f aca="false">IFERROR(sterncalib!X132/GAMSsternCa!X132,"")</f>
        <v>1</v>
      </c>
      <c r="Z132" s="128" t="n">
        <f aca="false">IFERROR(sterncalib!Y132/GAMSsternCa!Y132,"")</f>
        <v>1</v>
      </c>
      <c r="AA132" s="128" t="n">
        <f aca="false">IFERROR(sterncalib!Z132/GAMSsternCa!Z132,"")</f>
        <v>1</v>
      </c>
      <c r="AB132" s="128" t="n">
        <f aca="false">IFERROR(sterncalib!AA132/GAMSsternCa!AA132,"")</f>
        <v>1</v>
      </c>
      <c r="AC132" s="128" t="n">
        <f aca="false">IFERROR(sterncalib!AB132/GAMSsternCa!AB132,"")</f>
        <v>1</v>
      </c>
      <c r="AD132" s="128" t="n">
        <f aca="false">IFERROR(sterncalib!AC132/GAMSsternCa!AC132,"")</f>
        <v>1</v>
      </c>
      <c r="AE132" s="128" t="n">
        <f aca="false">IFERROR(sterncalib!AD132/GAMSsternCa!AD132,"")</f>
        <v>1</v>
      </c>
      <c r="AF132" s="128" t="n">
        <f aca="false">IFERROR(sterncalib!AE132/GAMSsternCa!AE132,"")</f>
        <v>1</v>
      </c>
      <c r="AG132" s="128" t="n">
        <f aca="false">IFERROR(sterncalib!AF132/GAMSsternCa!AF132,"")</f>
        <v>1</v>
      </c>
      <c r="AH132" s="128" t="n">
        <f aca="false">IFERROR(sterncalib!AG132/GAMSsternCa!AG132,"")</f>
        <v>1</v>
      </c>
      <c r="AI132" s="128" t="n">
        <f aca="false">IFERROR(sterncalib!AH132/GAMSsternCa!AH132,"")</f>
        <v>1</v>
      </c>
      <c r="AJ132" s="128" t="n">
        <f aca="false">IFERROR(sterncalib!AI132/GAMSsternCa!AI132,"")</f>
        <v>1</v>
      </c>
      <c r="AK132" s="128" t="n">
        <f aca="false">IFERROR(sterncalib!AJ132/GAMSsternCa!AJ132,"")</f>
        <v>1</v>
      </c>
      <c r="AL132" s="128" t="n">
        <f aca="false">IFERROR(sterncalib!AK132/GAMSsternCa!AK132,"")</f>
        <v>1</v>
      </c>
      <c r="AM132" s="128" t="n">
        <f aca="false">IFERROR(sterncalib!AL132/GAMSsternCa!AL132,"")</f>
        <v>1</v>
      </c>
      <c r="AN132" s="128" t="n">
        <f aca="false">IFERROR(sterncalib!AM132/GAMSsternCa!AM132,"")</f>
        <v>1</v>
      </c>
      <c r="AO132" s="128" t="n">
        <f aca="false">IFERROR(sterncalib!AN132/GAMSsternCa!AN132,"")</f>
        <v>1</v>
      </c>
      <c r="AP132" s="128" t="n">
        <f aca="false">IFERROR(sterncalib!AO132/GAMSsternCa!AO132,"")</f>
        <v>1</v>
      </c>
      <c r="AQ132" s="128" t="n">
        <f aca="false">IFERROR(sterncalib!AP132/GAMSsternCa!AP132,"")</f>
        <v>1</v>
      </c>
      <c r="AR132" s="128" t="n">
        <f aca="false">IFERROR(sterncalib!AQ132/GAMSsternCa!AQ132,"")</f>
        <v>1</v>
      </c>
      <c r="AS132" s="128" t="n">
        <f aca="false">IFERROR(sterncalib!AR132/GAMSsternCa!AR132,"")</f>
        <v>1</v>
      </c>
      <c r="AT132" s="128" t="n">
        <f aca="false">IFERROR(sterncalib!AS132/GAMSsternCa!AS132,"")</f>
        <v>1</v>
      </c>
      <c r="AU132" s="128" t="n">
        <f aca="false">IFERROR(sterncalib!AT132/GAMSsternCa!AT132,"")</f>
        <v>1</v>
      </c>
      <c r="AV132" s="128" t="n">
        <f aca="false">IFERROR(sterncalib!AU132/GAMSsternCa!AU132,"")</f>
        <v>1</v>
      </c>
      <c r="AW132" s="128" t="n">
        <f aca="false">IFERROR(sterncalib!AV132/GAMSsternCa!AV132,"")</f>
        <v>1</v>
      </c>
      <c r="AX132" s="128" t="n">
        <f aca="false">IFERROR(sterncalib!AW132/GAMSsternCa!AW132,"")</f>
        <v>1</v>
      </c>
      <c r="AY132" s="128" t="n">
        <f aca="false">IFERROR(sterncalib!AX132/GAMSsternCa!AX132,"")</f>
        <v>1</v>
      </c>
      <c r="AZ132" s="128" t="n">
        <f aca="false">IFERROR(sterncalib!AY132/GAMSsternCa!AY132,"")</f>
        <v>1</v>
      </c>
      <c r="BA132" s="128" t="n">
        <f aca="false">IFERROR(sterncalib!AZ132/GAMSsternCa!AZ132,"")</f>
        <v>1</v>
      </c>
      <c r="BB132" s="128" t="n">
        <f aca="false">IFERROR(sterncalib!BA132/GAMSsternCa!BA132,"")</f>
        <v>1</v>
      </c>
      <c r="BC132" s="128" t="n">
        <f aca="false">IFERROR(sterncalib!BB132/GAMSsternCa!BB132,"")</f>
        <v>1</v>
      </c>
      <c r="BD132" s="128" t="n">
        <f aca="false">IFERROR(sterncalib!BC132/GAMSsternCa!BC132,"")</f>
        <v>1</v>
      </c>
      <c r="BE132" s="128" t="n">
        <f aca="false">IFERROR(sterncalib!BD132/GAMSsternCa!BD132,"")</f>
        <v>1</v>
      </c>
      <c r="BF132" s="128" t="n">
        <f aca="false">IFERROR(sterncalib!BE132/GAMSsternCa!BE132,"")</f>
        <v>1</v>
      </c>
      <c r="BG132" s="128" t="n">
        <f aca="false">IFERROR(sterncalib!BF132/GAMSsternCa!BF132,"")</f>
        <v>1</v>
      </c>
      <c r="BH132" s="128" t="n">
        <f aca="false">IFERROR(sterncalib!BG132/GAMSsternCa!BG132,"")</f>
        <v>1</v>
      </c>
      <c r="BI132" s="128" t="n">
        <f aca="false">IFERROR(sterncalib!BH132/GAMSsternCa!BH132,"")</f>
        <v>1</v>
      </c>
      <c r="BJ132" s="128" t="n">
        <f aca="false">IFERROR(sterncalib!BI132/GAMSsternCa!BI132,"")</f>
        <v>1</v>
      </c>
    </row>
    <row r="133" customFormat="false" ht="12.75" hidden="false" customHeight="false" outlineLevel="0" collapsed="false">
      <c r="A133" s="0" t="str">
        <f aca="false">sterncalib!A133</f>
        <v>Carbon price (per ton CO2 plus Hotelling rent)</v>
      </c>
      <c r="B133" s="0" t="str">
        <f aca="false">GAMSbase!A133</f>
        <v>Carbon Price (per t CO2) [repeat]</v>
      </c>
      <c r="C133" s="128" t="n">
        <f aca="false">IFERROR(sterncalib!B133/GAMSsternCa!B133,"")</f>
        <v>1</v>
      </c>
      <c r="D133" s="128" t="n">
        <f aca="false">IFERROR(sterncalib!C133/GAMSsternCa!C133,"")</f>
        <v>1</v>
      </c>
      <c r="E133" s="128" t="n">
        <f aca="false">IFERROR(sterncalib!D133/GAMSsternCa!D133,"")</f>
        <v>1</v>
      </c>
      <c r="F133" s="128" t="n">
        <f aca="false">IFERROR(sterncalib!E133/GAMSsternCa!E133,"")</f>
        <v>1</v>
      </c>
      <c r="G133" s="128" t="n">
        <f aca="false">IFERROR(sterncalib!F133/GAMSsternCa!F133,"")</f>
        <v>1</v>
      </c>
      <c r="H133" s="128" t="n">
        <f aca="false">IFERROR(sterncalib!G133/GAMSsternCa!G133,"")</f>
        <v>1</v>
      </c>
      <c r="I133" s="128" t="n">
        <f aca="false">IFERROR(sterncalib!H133/GAMSsternCa!H133,"")</f>
        <v>1</v>
      </c>
      <c r="J133" s="128" t="n">
        <f aca="false">IFERROR(sterncalib!I133/GAMSsternCa!I133,"")</f>
        <v>1</v>
      </c>
      <c r="K133" s="128" t="n">
        <f aca="false">IFERROR(sterncalib!J133/GAMSsternCa!J133,"")</f>
        <v>1</v>
      </c>
      <c r="L133" s="128" t="n">
        <f aca="false">IFERROR(sterncalib!K133/GAMSsternCa!K133,"")</f>
        <v>1</v>
      </c>
      <c r="M133" s="128" t="n">
        <f aca="false">IFERROR(sterncalib!L133/GAMSsternCa!L133,"")</f>
        <v>1</v>
      </c>
      <c r="N133" s="128" t="n">
        <f aca="false">IFERROR(sterncalib!M133/GAMSsternCa!M133,"")</f>
        <v>1</v>
      </c>
      <c r="O133" s="128" t="n">
        <f aca="false">IFERROR(sterncalib!N133/GAMSsternCa!N133,"")</f>
        <v>1</v>
      </c>
      <c r="P133" s="128" t="n">
        <f aca="false">IFERROR(sterncalib!O133/GAMSsternCa!O133,"")</f>
        <v>1</v>
      </c>
      <c r="Q133" s="128" t="n">
        <f aca="false">IFERROR(sterncalib!P133/GAMSsternCa!P133,"")</f>
        <v>1</v>
      </c>
      <c r="R133" s="128" t="n">
        <f aca="false">IFERROR(sterncalib!Q133/GAMSsternCa!Q133,"")</f>
        <v>1</v>
      </c>
      <c r="S133" s="128" t="n">
        <f aca="false">IFERROR(sterncalib!R133/GAMSsternCa!R133,"")</f>
        <v>1</v>
      </c>
      <c r="T133" s="128" t="n">
        <f aca="false">IFERROR(sterncalib!S133/GAMSsternCa!S133,"")</f>
        <v>1</v>
      </c>
      <c r="U133" s="128" t="n">
        <f aca="false">IFERROR(sterncalib!T133/GAMSsternCa!T133,"")</f>
        <v>1</v>
      </c>
      <c r="V133" s="128" t="n">
        <f aca="false">IFERROR(sterncalib!U133/GAMSsternCa!U133,"")</f>
        <v>1</v>
      </c>
      <c r="W133" s="128" t="n">
        <f aca="false">IFERROR(sterncalib!V133/GAMSsternCa!V133,"")</f>
        <v>0.999999999999857</v>
      </c>
      <c r="X133" s="128" t="n">
        <f aca="false">IFERROR(sterncalib!W133/GAMSsternCa!W133,"")</f>
        <v>0.999999999999931</v>
      </c>
      <c r="Y133" s="128" t="n">
        <f aca="false">IFERROR(sterncalib!X133/GAMSsternCa!X133,"")</f>
        <v>1</v>
      </c>
      <c r="Z133" s="128" t="n">
        <f aca="false">IFERROR(sterncalib!Y133/GAMSsternCa!Y133,"")</f>
        <v>0.999999999999884</v>
      </c>
      <c r="AA133" s="128" t="n">
        <f aca="false">IFERROR(sterncalib!Z133/GAMSsternCa!Z133,"")</f>
        <v>1</v>
      </c>
      <c r="AB133" s="128" t="n">
        <f aca="false">IFERROR(sterncalib!AA133/GAMSsternCa!AA133,"")</f>
        <v>1</v>
      </c>
      <c r="AC133" s="128" t="n">
        <f aca="false">IFERROR(sterncalib!AB133/GAMSsternCa!AB133,"")</f>
        <v>0.999999999999978</v>
      </c>
      <c r="AD133" s="128" t="n">
        <f aca="false">IFERROR(sterncalib!AC133/GAMSsternCa!AC133,"")</f>
        <v>1</v>
      </c>
      <c r="AE133" s="128" t="n">
        <f aca="false">IFERROR(sterncalib!AD133/GAMSsternCa!AD133,"")</f>
        <v>1</v>
      </c>
      <c r="AF133" s="128" t="n">
        <f aca="false">IFERROR(sterncalib!AE133/GAMSsternCa!AE133,"")</f>
        <v>0.720234228706096</v>
      </c>
      <c r="AG133" s="128" t="n">
        <f aca="false">IFERROR(sterncalib!AF133/GAMSsternCa!AF133,"")</f>
        <v>0.72023422870587</v>
      </c>
      <c r="AH133" s="128" t="n">
        <f aca="false">IFERROR(sterncalib!AG133/GAMSsternCa!AG133,"")</f>
        <v>0.720234228706118</v>
      </c>
      <c r="AI133" s="128" t="n">
        <f aca="false">IFERROR(sterncalib!AH133/GAMSsternCa!AH133,"")</f>
        <v>0.720234228705906</v>
      </c>
      <c r="AJ133" s="128" t="n">
        <f aca="false">IFERROR(sterncalib!AI133/GAMSsternCa!AI133,"")</f>
        <v>0.720234228706149</v>
      </c>
      <c r="AK133" s="128" t="n">
        <f aca="false">IFERROR(sterncalib!AJ133/GAMSsternCa!AJ133,"")</f>
        <v>0.720234228705926</v>
      </c>
      <c r="AL133" s="128" t="n">
        <f aca="false">IFERROR(sterncalib!AK133/GAMSsternCa!AK133,"")</f>
        <v>0.7202342287061</v>
      </c>
      <c r="AM133" s="128" t="n">
        <f aca="false">IFERROR(sterncalib!AL133/GAMSsternCa!AL133,"")</f>
        <v>0.720234228705856</v>
      </c>
      <c r="AN133" s="128" t="n">
        <f aca="false">IFERROR(sterncalib!AM133/GAMSsternCa!AM133,"")</f>
        <v>0.720234228705981</v>
      </c>
      <c r="AO133" s="128" t="n">
        <f aca="false">IFERROR(sterncalib!AN133/GAMSsternCa!AN133,"")</f>
        <v>0.720234228705813</v>
      </c>
      <c r="AP133" s="128" t="n">
        <f aca="false">IFERROR(sterncalib!AO133/GAMSsternCa!AO133,"")</f>
        <v>0.720234228706056</v>
      </c>
      <c r="AQ133" s="128" t="n">
        <f aca="false">IFERROR(sterncalib!AP133/GAMSsternCa!AP133,"")</f>
        <v>0.720234228705828</v>
      </c>
      <c r="AR133" s="128" t="n">
        <f aca="false">IFERROR(sterncalib!AQ133/GAMSsternCa!AQ133,"")</f>
        <v>0.720234228705934</v>
      </c>
      <c r="AS133" s="128" t="n">
        <f aca="false">IFERROR(sterncalib!AR133/GAMSsternCa!AR133,"")</f>
        <v>0.720234228705978</v>
      </c>
      <c r="AT133" s="128" t="n">
        <f aca="false">IFERROR(sterncalib!AS133/GAMSsternCa!AS133,"")</f>
        <v>0.720234228705922</v>
      </c>
      <c r="AU133" s="128" t="n">
        <f aca="false">IFERROR(sterncalib!AT133/GAMSsternCa!AT133,"")</f>
        <v>0.720234228705865</v>
      </c>
      <c r="AV133" s="128" t="n">
        <f aca="false">IFERROR(sterncalib!AU133/GAMSsternCa!AU133,"")</f>
        <v>0.720234228705971</v>
      </c>
      <c r="AW133" s="128" t="n">
        <f aca="false">IFERROR(sterncalib!AV133/GAMSsternCa!AV133,"")</f>
        <v>0.720234228706176</v>
      </c>
      <c r="AX133" s="128" t="n">
        <f aca="false">IFERROR(sterncalib!AW133/GAMSsternCa!AW133,"")</f>
        <v>0.720234228705829</v>
      </c>
      <c r="AY133" s="128" t="n">
        <f aca="false">IFERROR(sterncalib!AX133/GAMSsternCa!AX133,"")</f>
        <v>0.720234228706147</v>
      </c>
      <c r="AZ133" s="128" t="n">
        <f aca="false">IFERROR(sterncalib!AY133/GAMSsternCa!AY133,"")</f>
        <v>0.720234228706056</v>
      </c>
      <c r="BA133" s="128" t="n">
        <f aca="false">IFERROR(sterncalib!AZ133/GAMSsternCa!AZ133,"")</f>
        <v>0.720234228705801</v>
      </c>
      <c r="BB133" s="128" t="n">
        <f aca="false">IFERROR(sterncalib!BA133/GAMSsternCa!BA133,"")</f>
        <v>0.80673018786413</v>
      </c>
      <c r="BC133" s="128" t="n">
        <f aca="false">IFERROR(sterncalib!BB133/GAMSsternCa!BB133,"")</f>
        <v>0.910935360885192</v>
      </c>
      <c r="BD133" s="128" t="n">
        <f aca="false">IFERROR(sterncalib!BC133/GAMSsternCa!BC133,"")</f>
        <v>1</v>
      </c>
      <c r="BE133" s="128" t="n">
        <f aca="false">IFERROR(sterncalib!BD133/GAMSsternCa!BD133,"")</f>
        <v>1</v>
      </c>
      <c r="BF133" s="128" t="n">
        <f aca="false">IFERROR(sterncalib!BE133/GAMSsternCa!BE133,"")</f>
        <v>1</v>
      </c>
      <c r="BG133" s="128" t="n">
        <f aca="false">IFERROR(sterncalib!BF133/GAMSsternCa!BF133,"")</f>
        <v>1</v>
      </c>
      <c r="BH133" s="128" t="n">
        <f aca="false">IFERROR(sterncalib!BG133/GAMSsternCa!BG133,"")</f>
        <v>1</v>
      </c>
      <c r="BI133" s="128" t="n">
        <f aca="false">IFERROR(sterncalib!BH133/GAMSsternCa!BH133,"")</f>
        <v>1</v>
      </c>
      <c r="BJ133" s="128" t="n">
        <f aca="false">IFERROR(sterncalib!BI133/GAMSsternCa!BI133,"")</f>
        <v>1</v>
      </c>
    </row>
    <row r="134" customFormat="false" ht="12.75" hidden="false" customHeight="false" outlineLevel="0" collapsed="false">
      <c r="A134" s="0" t="str">
        <f aca="false">sterncalib!A134</f>
        <v>    Carbon price [per t C]</v>
      </c>
      <c r="B134" s="0" t="str">
        <f aca="false">GAMSbase!A134</f>
        <v>Carbon Price (per t C)</v>
      </c>
      <c r="C134" s="128" t="n">
        <f aca="false">IFERROR(sterncalib!B134/GAMSsternCa!B134,"")</f>
        <v>1.00000000002089</v>
      </c>
      <c r="D134" s="128" t="n">
        <f aca="false">IFERROR(sterncalib!C134/GAMSsternCa!C134,"")</f>
        <v>0.999999999998812</v>
      </c>
      <c r="E134" s="128" t="n">
        <f aca="false">IFERROR(sterncalib!D134/GAMSsternCa!D134,"")</f>
        <v>0.9999999999994</v>
      </c>
      <c r="F134" s="128" t="n">
        <f aca="false">IFERROR(sterncalib!E134/GAMSsternCa!E134,"")</f>
        <v>1.00000000000029</v>
      </c>
      <c r="G134" s="128" t="n">
        <f aca="false">IFERROR(sterncalib!F134/GAMSsternCa!F134,"")</f>
        <v>1.00000000000066</v>
      </c>
      <c r="H134" s="128" t="n">
        <f aca="false">IFERROR(sterncalib!G134/GAMSsternCa!G134,"")</f>
        <v>0.999999999998967</v>
      </c>
      <c r="I134" s="128" t="n">
        <f aca="false">IFERROR(sterncalib!H134/GAMSsternCa!H134,"")</f>
        <v>1.00000000000064</v>
      </c>
      <c r="J134" s="128" t="n">
        <f aca="false">IFERROR(sterncalib!I134/GAMSsternCa!I134,"")</f>
        <v>1.00000000000018</v>
      </c>
      <c r="K134" s="128" t="n">
        <f aca="false">IFERROR(sterncalib!J134/GAMSsternCa!J134,"")</f>
        <v>1.00000000000006</v>
      </c>
      <c r="L134" s="128" t="n">
        <f aca="false">IFERROR(sterncalib!K134/GAMSsternCa!K134,"")</f>
        <v>0.999999999999568</v>
      </c>
      <c r="M134" s="128" t="n">
        <f aca="false">IFERROR(sterncalib!L134/GAMSsternCa!L134,"")</f>
        <v>0.999999999999423</v>
      </c>
      <c r="N134" s="128" t="n">
        <f aca="false">IFERROR(sterncalib!M134/GAMSsternCa!M134,"")</f>
        <v>1.00000000000018</v>
      </c>
      <c r="O134" s="128" t="n">
        <f aca="false">IFERROR(sterncalib!N134/GAMSsternCa!N134,"")</f>
        <v>1.00000000000008</v>
      </c>
      <c r="P134" s="128" t="n">
        <f aca="false">IFERROR(sterncalib!O134/GAMSsternCa!O134,"")</f>
        <v>1.00000000000008</v>
      </c>
      <c r="Q134" s="128" t="n">
        <f aca="false">IFERROR(sterncalib!P134/GAMSsternCa!P134,"")</f>
        <v>1.0000000000001</v>
      </c>
      <c r="R134" s="128" t="n">
        <f aca="false">IFERROR(sterncalib!Q134/GAMSsternCa!Q134,"")</f>
        <v>1.00000000000027</v>
      </c>
      <c r="S134" s="128" t="n">
        <f aca="false">IFERROR(sterncalib!R134/GAMSsternCa!R134,"")</f>
        <v>1.00000000000015</v>
      </c>
      <c r="T134" s="128" t="n">
        <f aca="false">IFERROR(sterncalib!S134/GAMSsternCa!S134,"")</f>
        <v>0.999999999999842</v>
      </c>
      <c r="U134" s="128" t="n">
        <f aca="false">IFERROR(sterncalib!T134/GAMSsternCa!T134,"")</f>
        <v>0.9999999999999</v>
      </c>
      <c r="V134" s="128" t="n">
        <f aca="false">IFERROR(sterncalib!U134/GAMSsternCa!U134,"")</f>
        <v>0.999999999999953</v>
      </c>
      <c r="W134" s="128" t="n">
        <f aca="false">IFERROR(sterncalib!V134/GAMSsternCa!V134,"")</f>
        <v>1.00000000000018</v>
      </c>
      <c r="X134" s="128" t="n">
        <f aca="false">IFERROR(sterncalib!W134/GAMSsternCa!W134,"")</f>
        <v>1</v>
      </c>
      <c r="Y134" s="128" t="n">
        <f aca="false">IFERROR(sterncalib!X134/GAMSsternCa!X134,"")</f>
        <v>0.999999999999818</v>
      </c>
      <c r="Z134" s="128" t="n">
        <f aca="false">IFERROR(sterncalib!Y134/GAMSsternCa!Y134,"")</f>
        <v>1.00000000000004</v>
      </c>
      <c r="AA134" s="128" t="n">
        <f aca="false">IFERROR(sterncalib!Z134/GAMSsternCa!Z134,"")</f>
        <v>0.999999999999802</v>
      </c>
      <c r="AB134" s="128" t="n">
        <f aca="false">IFERROR(sterncalib!AA134/GAMSsternCa!AA134,"")</f>
        <v>0.999999999999749</v>
      </c>
      <c r="AC134" s="128" t="n">
        <f aca="false">IFERROR(sterncalib!AB134/GAMSsternCa!AB134,"")</f>
        <v>0.999999999999965</v>
      </c>
      <c r="AD134" s="128" t="n">
        <f aca="false">IFERROR(sterncalib!AC134/GAMSsternCa!AC134,"")</f>
        <v>0.999999999999839</v>
      </c>
      <c r="AE134" s="128" t="n">
        <f aca="false">IFERROR(sterncalib!AD134/GAMSsternCa!AD134,"")</f>
        <v>1</v>
      </c>
      <c r="AF134" s="128" t="n">
        <f aca="false">IFERROR(sterncalib!AE134/GAMSsternCa!AE134,"")</f>
        <v>0.99999999999983</v>
      </c>
      <c r="AG134" s="128" t="n">
        <f aca="false">IFERROR(sterncalib!AF134/GAMSsternCa!AF134,"")</f>
        <v>1.00000000000025</v>
      </c>
      <c r="AH134" s="128" t="n">
        <f aca="false">IFERROR(sterncalib!AG134/GAMSsternCa!AG134,"")</f>
        <v>0.999999999999896</v>
      </c>
      <c r="AI134" s="128" t="n">
        <f aca="false">IFERROR(sterncalib!AH134/GAMSsternCa!AH134,"")</f>
        <v>1.00000000000016</v>
      </c>
      <c r="AJ134" s="128" t="n">
        <f aca="false">IFERROR(sterncalib!AI134/GAMSsternCa!AI134,"")</f>
        <v>0.999999999999764</v>
      </c>
      <c r="AK134" s="128" t="n">
        <f aca="false">IFERROR(sterncalib!AJ134/GAMSsternCa!AJ134,"")</f>
        <v>1.00000000000016</v>
      </c>
      <c r="AL134" s="128" t="n">
        <f aca="false">IFERROR(sterncalib!AK134/GAMSsternCa!AK134,"")</f>
        <v>0.999999999999816</v>
      </c>
      <c r="AM134" s="128" t="n">
        <f aca="false">IFERROR(sterncalib!AL134/GAMSsternCa!AL134,"")</f>
        <v>1.00000000000022</v>
      </c>
      <c r="AN134" s="128" t="n">
        <f aca="false">IFERROR(sterncalib!AM134/GAMSsternCa!AM134,"")</f>
        <v>0.999999999999965</v>
      </c>
      <c r="AO134" s="128" t="n">
        <f aca="false">IFERROR(sterncalib!AN134/GAMSsternCa!AN134,"")</f>
        <v>1.00000000000027</v>
      </c>
      <c r="AP134" s="128" t="n">
        <f aca="false">IFERROR(sterncalib!AO134/GAMSsternCa!AO134,"")</f>
        <v>0.99999999999999</v>
      </c>
      <c r="AQ134" s="128" t="n">
        <f aca="false">IFERROR(sterncalib!AP134/GAMSsternCa!AP134,"")</f>
        <v>1.0000000000002</v>
      </c>
      <c r="AR134" s="128" t="n">
        <f aca="false">IFERROR(sterncalib!AQ134/GAMSsternCa!AQ134,"")</f>
        <v>1.00000000000003</v>
      </c>
      <c r="AS134" s="128" t="n">
        <f aca="false">IFERROR(sterncalib!AR134/GAMSsternCa!AR134,"")</f>
        <v>0.999999999999988</v>
      </c>
      <c r="AT134" s="128" t="n">
        <f aca="false">IFERROR(sterncalib!AS134/GAMSsternCa!AS134,"")</f>
        <v>1.00000000000015</v>
      </c>
      <c r="AU134" s="128" t="n">
        <f aca="false">IFERROR(sterncalib!AT134/GAMSsternCa!AT134,"")</f>
        <v>1.00000000000016</v>
      </c>
      <c r="AV134" s="128" t="n">
        <f aca="false">IFERROR(sterncalib!AU134/GAMSsternCa!AU134,"")</f>
        <v>1.00000000000001</v>
      </c>
      <c r="AW134" s="128" t="n">
        <f aca="false">IFERROR(sterncalib!AV134/GAMSsternCa!AV134,"")</f>
        <v>0.999999999999738</v>
      </c>
      <c r="AX134" s="128" t="n">
        <f aca="false">IFERROR(sterncalib!AW134/GAMSsternCa!AW134,"")</f>
        <v>1.00000000000016</v>
      </c>
      <c r="AY134" s="128" t="n">
        <f aca="false">IFERROR(sterncalib!AX134/GAMSsternCa!AX134,"")</f>
        <v>0.999999999999842</v>
      </c>
      <c r="AZ134" s="128" t="n">
        <f aca="false">IFERROR(sterncalib!AY134/GAMSsternCa!AY134,"")</f>
        <v>0.999999999999861</v>
      </c>
      <c r="BA134" s="128" t="n">
        <f aca="false">IFERROR(sterncalib!AZ134/GAMSsternCa!AZ134,"")</f>
        <v>1.00000000000038</v>
      </c>
      <c r="BB134" s="128" t="n">
        <f aca="false">IFERROR(sterncalib!BA134/GAMSsternCa!BA134,"")</f>
        <v>0.999999999999829</v>
      </c>
      <c r="BC134" s="128" t="n">
        <f aca="false">IFERROR(sterncalib!BB134/GAMSsternCa!BB134,"")</f>
        <v>0.99999999999975</v>
      </c>
      <c r="BD134" s="128" t="n">
        <f aca="false">IFERROR(sterncalib!BC134/GAMSsternCa!BC134,"")</f>
        <v>0.999999999999318</v>
      </c>
      <c r="BE134" s="128" t="n">
        <f aca="false">IFERROR(sterncalib!BD134/GAMSsternCa!BD134,"")</f>
        <v>1.0000000000003</v>
      </c>
      <c r="BF134" s="128" t="n">
        <f aca="false">IFERROR(sterncalib!BE134/GAMSsternCa!BE134,"")</f>
        <v>1.00000000000094</v>
      </c>
      <c r="BG134" s="128" t="n">
        <f aca="false">IFERROR(sterncalib!BF134/GAMSsternCa!BF134,"")</f>
        <v>1.00000000000119</v>
      </c>
      <c r="BH134" s="128" t="n">
        <f aca="false">IFERROR(sterncalib!BG134/GAMSsternCa!BG134,"")</f>
        <v>0.999999999998029</v>
      </c>
      <c r="BI134" s="128" t="n">
        <f aca="false">IFERROR(sterncalib!BH134/GAMSsternCa!BH134,"")</f>
        <v>1.00000000000316</v>
      </c>
      <c r="BJ134" s="128" t="n">
        <f aca="false">IFERROR(sterncalib!BI134/GAMSsternCa!BI134,"")</f>
        <v>0.99999999908893</v>
      </c>
    </row>
    <row r="135" customFormat="false" ht="12.75" hidden="false" customHeight="false" outlineLevel="0" collapsed="false">
      <c r="A135" s="0" t="str">
        <f aca="false">sterncalib!A135</f>
        <v>Emissions control rate (total)</v>
      </c>
      <c r="B135" s="0" t="str">
        <f aca="false">GAMSbase!A135</f>
        <v>Emissions Control Rate (total)</v>
      </c>
      <c r="C135" s="128" t="n">
        <f aca="false">IFERROR(sterncalib!B135/GAMSsternCa!B135,"")</f>
        <v>1</v>
      </c>
      <c r="D135" s="128" t="n">
        <f aca="false">IFERROR(sterncalib!C135/GAMSsternCa!C135,"")</f>
        <v>1</v>
      </c>
      <c r="E135" s="128" t="n">
        <f aca="false">IFERROR(sterncalib!D135/GAMSsternCa!D135,"")</f>
        <v>1</v>
      </c>
      <c r="F135" s="128" t="n">
        <f aca="false">IFERROR(sterncalib!E135/GAMSsternCa!E135,"")</f>
        <v>1</v>
      </c>
      <c r="G135" s="128" t="n">
        <f aca="false">IFERROR(sterncalib!F135/GAMSsternCa!F135,"")</f>
        <v>1</v>
      </c>
      <c r="H135" s="128" t="n">
        <f aca="false">IFERROR(sterncalib!G135/GAMSsternCa!G135,"")</f>
        <v>1</v>
      </c>
      <c r="I135" s="128" t="n">
        <f aca="false">IFERROR(sterncalib!H135/GAMSsternCa!H135,"")</f>
        <v>1</v>
      </c>
      <c r="J135" s="128" t="n">
        <f aca="false">IFERROR(sterncalib!I135/GAMSsternCa!I135,"")</f>
        <v>1</v>
      </c>
      <c r="K135" s="128" t="n">
        <f aca="false">IFERROR(sterncalib!J135/GAMSsternCa!J135,"")</f>
        <v>1</v>
      </c>
      <c r="L135" s="128" t="n">
        <f aca="false">IFERROR(sterncalib!K135/GAMSsternCa!K135,"")</f>
        <v>1</v>
      </c>
      <c r="M135" s="128" t="n">
        <f aca="false">IFERROR(sterncalib!L135/GAMSsternCa!L135,"")</f>
        <v>1</v>
      </c>
      <c r="N135" s="128" t="n">
        <f aca="false">IFERROR(sterncalib!M135/GAMSsternCa!M135,"")</f>
        <v>1</v>
      </c>
      <c r="O135" s="128" t="n">
        <f aca="false">IFERROR(sterncalib!N135/GAMSsternCa!N135,"")</f>
        <v>1</v>
      </c>
      <c r="P135" s="128" t="n">
        <f aca="false">IFERROR(sterncalib!O135/GAMSsternCa!O135,"")</f>
        <v>1</v>
      </c>
      <c r="Q135" s="128" t="n">
        <f aca="false">IFERROR(sterncalib!P135/GAMSsternCa!P135,"")</f>
        <v>1</v>
      </c>
      <c r="R135" s="128" t="n">
        <f aca="false">IFERROR(sterncalib!Q135/GAMSsternCa!Q135,"")</f>
        <v>1</v>
      </c>
      <c r="S135" s="128" t="n">
        <f aca="false">IFERROR(sterncalib!R135/GAMSsternCa!R135,"")</f>
        <v>1</v>
      </c>
      <c r="T135" s="128" t="n">
        <f aca="false">IFERROR(sterncalib!S135/GAMSsternCa!S135,"")</f>
        <v>1</v>
      </c>
      <c r="U135" s="128" t="n">
        <f aca="false">IFERROR(sterncalib!T135/GAMSsternCa!T135,"")</f>
        <v>1</v>
      </c>
      <c r="V135" s="128" t="n">
        <f aca="false">IFERROR(sterncalib!U135/GAMSsternCa!U135,"")</f>
        <v>1</v>
      </c>
      <c r="W135" s="128" t="n">
        <f aca="false">IFERROR(sterncalib!V135/GAMSsternCa!V135,"")</f>
        <v>1</v>
      </c>
      <c r="X135" s="128" t="n">
        <f aca="false">IFERROR(sterncalib!W135/GAMSsternCa!W135,"")</f>
        <v>1</v>
      </c>
      <c r="Y135" s="128" t="n">
        <f aca="false">IFERROR(sterncalib!X135/GAMSsternCa!X135,"")</f>
        <v>1</v>
      </c>
      <c r="Z135" s="128" t="n">
        <f aca="false">IFERROR(sterncalib!Y135/GAMSsternCa!Y135,"")</f>
        <v>1</v>
      </c>
      <c r="AA135" s="128" t="n">
        <f aca="false">IFERROR(sterncalib!Z135/GAMSsternCa!Z135,"")</f>
        <v>1</v>
      </c>
      <c r="AB135" s="128" t="n">
        <f aca="false">IFERROR(sterncalib!AA135/GAMSsternCa!AA135,"")</f>
        <v>1</v>
      </c>
      <c r="AC135" s="128" t="n">
        <f aca="false">IFERROR(sterncalib!AB135/GAMSsternCa!AB135,"")</f>
        <v>1</v>
      </c>
      <c r="AD135" s="128" t="n">
        <f aca="false">IFERROR(sterncalib!AC135/GAMSsternCa!AC135,"")</f>
        <v>1</v>
      </c>
      <c r="AE135" s="128" t="n">
        <f aca="false">IFERROR(sterncalib!AD135/GAMSsternCa!AD135,"")</f>
        <v>1</v>
      </c>
      <c r="AF135" s="128" t="n">
        <f aca="false">IFERROR(sterncalib!AE135/GAMSsternCa!AE135,"")</f>
        <v>1</v>
      </c>
      <c r="AG135" s="128" t="n">
        <f aca="false">IFERROR(sterncalib!AF135/GAMSsternCa!AF135,"")</f>
        <v>1</v>
      </c>
      <c r="AH135" s="128" t="n">
        <f aca="false">IFERROR(sterncalib!AG135/GAMSsternCa!AG135,"")</f>
        <v>1</v>
      </c>
      <c r="AI135" s="128" t="n">
        <f aca="false">IFERROR(sterncalib!AH135/GAMSsternCa!AH135,"")</f>
        <v>1</v>
      </c>
      <c r="AJ135" s="128" t="n">
        <f aca="false">IFERROR(sterncalib!AI135/GAMSsternCa!AI135,"")</f>
        <v>1</v>
      </c>
      <c r="AK135" s="128" t="n">
        <f aca="false">IFERROR(sterncalib!AJ135/GAMSsternCa!AJ135,"")</f>
        <v>1</v>
      </c>
      <c r="AL135" s="128" t="n">
        <f aca="false">IFERROR(sterncalib!AK135/GAMSsternCa!AK135,"")</f>
        <v>1</v>
      </c>
      <c r="AM135" s="128" t="n">
        <f aca="false">IFERROR(sterncalib!AL135/GAMSsternCa!AL135,"")</f>
        <v>1</v>
      </c>
      <c r="AN135" s="128" t="n">
        <f aca="false">IFERROR(sterncalib!AM135/GAMSsternCa!AM135,"")</f>
        <v>1</v>
      </c>
      <c r="AO135" s="128" t="n">
        <f aca="false">IFERROR(sterncalib!AN135/GAMSsternCa!AN135,"")</f>
        <v>1</v>
      </c>
      <c r="AP135" s="128" t="n">
        <f aca="false">IFERROR(sterncalib!AO135/GAMSsternCa!AO135,"")</f>
        <v>1</v>
      </c>
      <c r="AQ135" s="128" t="n">
        <f aca="false">IFERROR(sterncalib!AP135/GAMSsternCa!AP135,"")</f>
        <v>1</v>
      </c>
      <c r="AR135" s="128" t="n">
        <f aca="false">IFERROR(sterncalib!AQ135/GAMSsternCa!AQ135,"")</f>
        <v>1</v>
      </c>
      <c r="AS135" s="128" t="n">
        <f aca="false">IFERROR(sterncalib!AR135/GAMSsternCa!AR135,"")</f>
        <v>1</v>
      </c>
      <c r="AT135" s="128" t="n">
        <f aca="false">IFERROR(sterncalib!AS135/GAMSsternCa!AS135,"")</f>
        <v>1</v>
      </c>
      <c r="AU135" s="128" t="n">
        <f aca="false">IFERROR(sterncalib!AT135/GAMSsternCa!AT135,"")</f>
        <v>1</v>
      </c>
      <c r="AV135" s="128" t="n">
        <f aca="false">IFERROR(sterncalib!AU135/GAMSsternCa!AU135,"")</f>
        <v>1</v>
      </c>
      <c r="AW135" s="128" t="n">
        <f aca="false">IFERROR(sterncalib!AV135/GAMSsternCa!AV135,"")</f>
        <v>1</v>
      </c>
      <c r="AX135" s="128" t="n">
        <f aca="false">IFERROR(sterncalib!AW135/GAMSsternCa!AW135,"")</f>
        <v>1</v>
      </c>
      <c r="AY135" s="128" t="n">
        <f aca="false">IFERROR(sterncalib!AX135/GAMSsternCa!AX135,"")</f>
        <v>1</v>
      </c>
      <c r="AZ135" s="128" t="n">
        <f aca="false">IFERROR(sterncalib!AY135/GAMSsternCa!AY135,"")</f>
        <v>1</v>
      </c>
      <c r="BA135" s="128" t="n">
        <f aca="false">IFERROR(sterncalib!AZ135/GAMSsternCa!AZ135,"")</f>
        <v>1</v>
      </c>
      <c r="BB135" s="128" t="n">
        <f aca="false">IFERROR(sterncalib!BA135/GAMSsternCa!BA135,"")</f>
        <v>1</v>
      </c>
      <c r="BC135" s="128" t="n">
        <f aca="false">IFERROR(sterncalib!BB135/GAMSsternCa!BB135,"")</f>
        <v>1</v>
      </c>
      <c r="BD135" s="128" t="n">
        <f aca="false">IFERROR(sterncalib!BC135/GAMSsternCa!BC135,"")</f>
        <v>1</v>
      </c>
      <c r="BE135" s="128" t="n">
        <f aca="false">IFERROR(sterncalib!BD135/GAMSsternCa!BD135,"")</f>
        <v>1</v>
      </c>
      <c r="BF135" s="128" t="n">
        <f aca="false">IFERROR(sterncalib!BE135/GAMSsternCa!BE135,"")</f>
        <v>1</v>
      </c>
      <c r="BG135" s="128" t="n">
        <f aca="false">IFERROR(sterncalib!BF135/GAMSsternCa!BF135,"")</f>
        <v>1</v>
      </c>
      <c r="BH135" s="128" t="n">
        <f aca="false">IFERROR(sterncalib!BG135/GAMSsternCa!BG135,"")</f>
        <v>1</v>
      </c>
      <c r="BI135" s="128" t="n">
        <f aca="false">IFERROR(sterncalib!BH135/GAMSsternCa!BH135,"")</f>
        <v>1</v>
      </c>
      <c r="BJ135" s="128" t="n">
        <f aca="false">IFERROR(sterncalib!BI135/GAMSsternCa!BI135,"")</f>
        <v>1</v>
      </c>
    </row>
    <row r="136" customFormat="false" ht="12.75" hidden="false" customHeight="false" outlineLevel="0" collapsed="false">
      <c r="A136" s="0" t="str">
        <f aca="false">sterncalib!A136</f>
        <v>Emissions control rate (participants)</v>
      </c>
      <c r="B136" s="0" t="str">
        <f aca="false">GAMSbase!A136</f>
        <v>Emissions Control Rate (participants)</v>
      </c>
      <c r="C136" s="128" t="n">
        <f aca="false">IFERROR(sterncalib!B136/GAMSsternCa!B136,"")</f>
        <v>1.00000000001436</v>
      </c>
      <c r="D136" s="128" t="n">
        <f aca="false">IFERROR(sterncalib!C136/GAMSsternCa!C136,"")</f>
        <v>0.999999999957221</v>
      </c>
      <c r="E136" s="128" t="n">
        <f aca="false">IFERROR(sterncalib!D136/GAMSsternCa!D136,"")</f>
        <v>0.999999999967776</v>
      </c>
      <c r="F136" s="128" t="n">
        <f aca="false">IFERROR(sterncalib!E136/GAMSsternCa!E136,"")</f>
        <v>1.0000000000306</v>
      </c>
      <c r="G136" s="128" t="n">
        <f aca="false">IFERROR(sterncalib!F136/GAMSsternCa!F136,"")</f>
        <v>1.00000000000359</v>
      </c>
      <c r="H136" s="128" t="n">
        <f aca="false">IFERROR(sterncalib!G136/GAMSsternCa!G136,"")</f>
        <v>0.999999999910207</v>
      </c>
      <c r="I136" s="128" t="n">
        <f aca="false">IFERROR(sterncalib!H136/GAMSsternCa!H136,"")</f>
        <v>1.00000000000469</v>
      </c>
      <c r="J136" s="128" t="n">
        <f aca="false">IFERROR(sterncalib!I136/GAMSsternCa!I136,"")</f>
        <v>1.00000000002674</v>
      </c>
      <c r="K136" s="128" t="n">
        <f aca="false">IFERROR(sterncalib!J136/GAMSsternCa!J136,"")</f>
        <v>1.00000000005932</v>
      </c>
      <c r="L136" s="128" t="n">
        <f aca="false">IFERROR(sterncalib!K136/GAMSsternCa!K136,"")</f>
        <v>0.999999999999369</v>
      </c>
      <c r="M136" s="128" t="n">
        <f aca="false">IFERROR(sterncalib!L136/GAMSsternCa!L136,"")</f>
        <v>0.999999999990223</v>
      </c>
      <c r="N136" s="128" t="n">
        <f aca="false">IFERROR(sterncalib!M136/GAMSsternCa!M136,"")</f>
        <v>0.999999999945926</v>
      </c>
      <c r="O136" s="128" t="n">
        <f aca="false">IFERROR(sterncalib!N136/GAMSsternCa!N136,"")</f>
        <v>0.999999999941438</v>
      </c>
      <c r="P136" s="128" t="n">
        <f aca="false">IFERROR(sterncalib!O136/GAMSsternCa!O136,"")</f>
        <v>1.00000000003734</v>
      </c>
      <c r="Q136" s="128" t="n">
        <f aca="false">IFERROR(sterncalib!P136/GAMSsternCa!P136,"")</f>
        <v>1.00000000001327</v>
      </c>
      <c r="R136" s="128" t="n">
        <f aca="false">IFERROR(sterncalib!Q136/GAMSsternCa!Q136,"")</f>
        <v>0.999999999953388</v>
      </c>
      <c r="S136" s="128" t="n">
        <f aca="false">IFERROR(sterncalib!R136/GAMSsternCa!R136,"")</f>
        <v>0.999999999990922</v>
      </c>
      <c r="T136" s="128" t="n">
        <f aca="false">IFERROR(sterncalib!S136/GAMSsternCa!S136,"")</f>
        <v>0.999999999988396</v>
      </c>
      <c r="U136" s="128" t="n">
        <f aca="false">IFERROR(sterncalib!T136/GAMSsternCa!T136,"")</f>
        <v>0.999999999985687</v>
      </c>
      <c r="V136" s="128" t="n">
        <f aca="false">IFERROR(sterncalib!U136/GAMSsternCa!U136,"")</f>
        <v>0.999999999999979</v>
      </c>
      <c r="W136" s="128" t="n">
        <f aca="false">IFERROR(sterncalib!V136/GAMSsternCa!V136,"")</f>
        <v>1</v>
      </c>
      <c r="X136" s="128" t="n">
        <f aca="false">IFERROR(sterncalib!W136/GAMSsternCa!W136,"")</f>
        <v>1</v>
      </c>
      <c r="Y136" s="128" t="n">
        <f aca="false">IFERROR(sterncalib!X136/GAMSsternCa!X136,"")</f>
        <v>0.999999999999862</v>
      </c>
      <c r="Z136" s="128" t="n">
        <f aca="false">IFERROR(sterncalib!Y136/GAMSsternCa!Y136,"")</f>
        <v>1</v>
      </c>
      <c r="AA136" s="128" t="n">
        <f aca="false">IFERROR(sterncalib!Z136/GAMSsternCa!Z136,"")</f>
        <v>0.999999999999857</v>
      </c>
      <c r="AB136" s="128" t="n">
        <f aca="false">IFERROR(sterncalib!AA136/GAMSsternCa!AA136,"")</f>
        <v>0.99999999999988</v>
      </c>
      <c r="AC136" s="128" t="n">
        <f aca="false">IFERROR(sterncalib!AB136/GAMSsternCa!AB136,"")</f>
        <v>1</v>
      </c>
      <c r="AD136" s="128" t="n">
        <f aca="false">IFERROR(sterncalib!AC136/GAMSsternCa!AC136,"")</f>
        <v>0.999999999999868</v>
      </c>
      <c r="AE136" s="128" t="n">
        <f aca="false">IFERROR(sterncalib!AD136/GAMSsternCa!AD136,"")</f>
        <v>0.999999999999975</v>
      </c>
      <c r="AF136" s="128" t="n">
        <f aca="false">IFERROR(sterncalib!AE136/GAMSsternCa!AE136,"")</f>
        <v>0.833333333333333</v>
      </c>
      <c r="AG136" s="128" t="n">
        <f aca="false">IFERROR(sterncalib!AF136/GAMSsternCa!AF136,"")</f>
        <v>0.833333333333333</v>
      </c>
      <c r="AH136" s="128" t="n">
        <f aca="false">IFERROR(sterncalib!AG136/GAMSsternCa!AG136,"")</f>
        <v>0.833333333333333</v>
      </c>
      <c r="AI136" s="128" t="n">
        <f aca="false">IFERROR(sterncalib!AH136/GAMSsternCa!AH136,"")</f>
        <v>0.833333333333333</v>
      </c>
      <c r="AJ136" s="128" t="n">
        <f aca="false">IFERROR(sterncalib!AI136/GAMSsternCa!AI136,"")</f>
        <v>0.833333333333333</v>
      </c>
      <c r="AK136" s="128" t="n">
        <f aca="false">IFERROR(sterncalib!AJ136/GAMSsternCa!AJ136,"")</f>
        <v>0.833333333333333</v>
      </c>
      <c r="AL136" s="128" t="n">
        <f aca="false">IFERROR(sterncalib!AK136/GAMSsternCa!AK136,"")</f>
        <v>0.833333333333333</v>
      </c>
      <c r="AM136" s="128" t="n">
        <f aca="false">IFERROR(sterncalib!AL136/GAMSsternCa!AL136,"")</f>
        <v>0.833333333333333</v>
      </c>
      <c r="AN136" s="128" t="n">
        <f aca="false">IFERROR(sterncalib!AM136/GAMSsternCa!AM136,"")</f>
        <v>0.833333333333333</v>
      </c>
      <c r="AO136" s="128" t="n">
        <f aca="false">IFERROR(sterncalib!AN136/GAMSsternCa!AN136,"")</f>
        <v>0.833333333333333</v>
      </c>
      <c r="AP136" s="128" t="n">
        <f aca="false">IFERROR(sterncalib!AO136/GAMSsternCa!AO136,"")</f>
        <v>0.833333333333333</v>
      </c>
      <c r="AQ136" s="128" t="n">
        <f aca="false">IFERROR(sterncalib!AP136/GAMSsternCa!AP136,"")</f>
        <v>0.833333333333333</v>
      </c>
      <c r="AR136" s="128" t="n">
        <f aca="false">IFERROR(sterncalib!AQ136/GAMSsternCa!AQ136,"")</f>
        <v>0.833333333333333</v>
      </c>
      <c r="AS136" s="128" t="n">
        <f aca="false">IFERROR(sterncalib!AR136/GAMSsternCa!AR136,"")</f>
        <v>0.833333333333333</v>
      </c>
      <c r="AT136" s="128" t="n">
        <f aca="false">IFERROR(sterncalib!AS136/GAMSsternCa!AS136,"")</f>
        <v>0.833333333333333</v>
      </c>
      <c r="AU136" s="128" t="n">
        <f aca="false">IFERROR(sterncalib!AT136/GAMSsternCa!AT136,"")</f>
        <v>0.833333333333333</v>
      </c>
      <c r="AV136" s="128" t="n">
        <f aca="false">IFERROR(sterncalib!AU136/GAMSsternCa!AU136,"")</f>
        <v>0.833333333333333</v>
      </c>
      <c r="AW136" s="128" t="n">
        <f aca="false">IFERROR(sterncalib!AV136/GAMSsternCa!AV136,"")</f>
        <v>0.833333333333333</v>
      </c>
      <c r="AX136" s="128" t="n">
        <f aca="false">IFERROR(sterncalib!AW136/GAMSsternCa!AW136,"")</f>
        <v>0.833333333333333</v>
      </c>
      <c r="AY136" s="128" t="n">
        <f aca="false">IFERROR(sterncalib!AX136/GAMSsternCa!AX136,"")</f>
        <v>0.833333333333333</v>
      </c>
      <c r="AZ136" s="128" t="n">
        <f aca="false">IFERROR(sterncalib!AY136/GAMSsternCa!AY136,"")</f>
        <v>0.833333333333333</v>
      </c>
      <c r="BA136" s="128" t="n">
        <f aca="false">IFERROR(sterncalib!AZ136/GAMSsternCa!AZ136,"")</f>
        <v>0.833333333333333</v>
      </c>
      <c r="BB136" s="128" t="n">
        <f aca="false">IFERROR(sterncalib!BA136/GAMSsternCa!BA136,"")</f>
        <v>0.887528675300428</v>
      </c>
      <c r="BC136" s="128" t="n">
        <f aca="false">IFERROR(sterncalib!BB136/GAMSsternCa!BB136,"")</f>
        <v>0.949495890489495</v>
      </c>
      <c r="BD136" s="128" t="n">
        <f aca="false">IFERROR(sterncalib!BC136/GAMSsternCa!BC136,"")</f>
        <v>0.999999999983835</v>
      </c>
      <c r="BE136" s="128" t="n">
        <f aca="false">IFERROR(sterncalib!BD136/GAMSsternCa!BD136,"")</f>
        <v>1.00000000002248</v>
      </c>
      <c r="BF136" s="128" t="n">
        <f aca="false">IFERROR(sterncalib!BE136/GAMSsternCa!BE136,"")</f>
        <v>0.999999999957215</v>
      </c>
      <c r="BG136" s="128" t="n">
        <f aca="false">IFERROR(sterncalib!BF136/GAMSsternCa!BF136,"")</f>
        <v>0.999999999954771</v>
      </c>
      <c r="BH136" s="128" t="n">
        <f aca="false">IFERROR(sterncalib!BG136/GAMSsternCa!BG136,"")</f>
        <v>0.999999999969474</v>
      </c>
      <c r="BI136" s="128" t="n">
        <f aca="false">IFERROR(sterncalib!BH136/GAMSsternCa!BH136,"")</f>
        <v>1.00000000016119</v>
      </c>
      <c r="BJ136" s="128" t="n">
        <f aca="false">IFERROR(sterncalib!BI136/GAMSsternCa!BI136,"")</f>
        <v>0.999999999616315</v>
      </c>
    </row>
    <row r="137" customFormat="false" ht="12.75" hidden="false" customHeight="false" outlineLevel="0" collapsed="false">
      <c r="A137" s="0" t="str">
        <f aca="false">sterncalib!A137</f>
        <v>Global average carbon price (per t CO2)</v>
      </c>
      <c r="B137" s="0" t="str">
        <f aca="false">GAMSbase!A137</f>
        <v>Carbon Price (Global Average)</v>
      </c>
      <c r="C137" s="128" t="n">
        <f aca="false">IFERROR(sterncalib!B137/GAMSsternCa!B137,"")</f>
        <v>1.00001491512246</v>
      </c>
      <c r="D137" s="128" t="n">
        <f aca="false">IFERROR(sterncalib!C137/GAMSsternCa!C137,"")</f>
        <v>1</v>
      </c>
      <c r="E137" s="128" t="n">
        <f aca="false">IFERROR(sterncalib!D137/GAMSsternCa!D137,"")</f>
        <v>1</v>
      </c>
      <c r="F137" s="128" t="n">
        <f aca="false">IFERROR(sterncalib!E137/GAMSsternCa!E137,"")</f>
        <v>1</v>
      </c>
      <c r="G137" s="128" t="n">
        <f aca="false">IFERROR(sterncalib!F137/GAMSsternCa!F137,"")</f>
        <v>1</v>
      </c>
      <c r="H137" s="128" t="n">
        <f aca="false">IFERROR(sterncalib!G137/GAMSsternCa!G137,"")</f>
        <v>1</v>
      </c>
      <c r="I137" s="128" t="n">
        <f aca="false">IFERROR(sterncalib!H137/GAMSsternCa!H137,"")</f>
        <v>1</v>
      </c>
      <c r="J137" s="128" t="n">
        <f aca="false">IFERROR(sterncalib!I137/GAMSsternCa!I137,"")</f>
        <v>1</v>
      </c>
      <c r="K137" s="128" t="n">
        <f aca="false">IFERROR(sterncalib!J137/GAMSsternCa!J137,"")</f>
        <v>1</v>
      </c>
      <c r="L137" s="128" t="n">
        <f aca="false">IFERROR(sterncalib!K137/GAMSsternCa!K137,"")</f>
        <v>1</v>
      </c>
      <c r="M137" s="128" t="n">
        <f aca="false">IFERROR(sterncalib!L137/GAMSsternCa!L137,"")</f>
        <v>1</v>
      </c>
      <c r="N137" s="128" t="n">
        <f aca="false">IFERROR(sterncalib!M137/GAMSsternCa!M137,"")</f>
        <v>1</v>
      </c>
      <c r="O137" s="128" t="n">
        <f aca="false">IFERROR(sterncalib!N137/GAMSsternCa!N137,"")</f>
        <v>1</v>
      </c>
      <c r="P137" s="128" t="n">
        <f aca="false">IFERROR(sterncalib!O137/GAMSsternCa!O137,"")</f>
        <v>1</v>
      </c>
      <c r="Q137" s="128" t="n">
        <f aca="false">IFERROR(sterncalib!P137/GAMSsternCa!P137,"")</f>
        <v>1</v>
      </c>
      <c r="R137" s="128" t="n">
        <f aca="false">IFERROR(sterncalib!Q137/GAMSsternCa!Q137,"")</f>
        <v>1</v>
      </c>
      <c r="S137" s="128" t="n">
        <f aca="false">IFERROR(sterncalib!R137/GAMSsternCa!R137,"")</f>
        <v>1</v>
      </c>
      <c r="T137" s="128" t="n">
        <f aca="false">IFERROR(sterncalib!S137/GAMSsternCa!S137,"")</f>
        <v>1</v>
      </c>
      <c r="U137" s="128" t="n">
        <f aca="false">IFERROR(sterncalib!T137/GAMSsternCa!T137,"")</f>
        <v>1</v>
      </c>
      <c r="V137" s="128" t="n">
        <f aca="false">IFERROR(sterncalib!U137/GAMSsternCa!U137,"")</f>
        <v>1</v>
      </c>
      <c r="W137" s="128" t="n">
        <f aca="false">IFERROR(sterncalib!V137/GAMSsternCa!V137,"")</f>
        <v>0.999999999999857</v>
      </c>
      <c r="X137" s="128" t="n">
        <f aca="false">IFERROR(sterncalib!W137/GAMSsternCa!W137,"")</f>
        <v>0.999999999999931</v>
      </c>
      <c r="Y137" s="128" t="n">
        <f aca="false">IFERROR(sterncalib!X137/GAMSsternCa!X137,"")</f>
        <v>1</v>
      </c>
      <c r="Z137" s="128" t="n">
        <f aca="false">IFERROR(sterncalib!Y137/GAMSsternCa!Y137,"")</f>
        <v>0.999999999999884</v>
      </c>
      <c r="AA137" s="128" t="n">
        <f aca="false">IFERROR(sterncalib!Z137/GAMSsternCa!Z137,"")</f>
        <v>1</v>
      </c>
      <c r="AB137" s="128" t="n">
        <f aca="false">IFERROR(sterncalib!AA137/GAMSsternCa!AA137,"")</f>
        <v>1</v>
      </c>
      <c r="AC137" s="128" t="n">
        <f aca="false">IFERROR(sterncalib!AB137/GAMSsternCa!AB137,"")</f>
        <v>0.999999999999978</v>
      </c>
      <c r="AD137" s="128" t="n">
        <f aca="false">IFERROR(sterncalib!AC137/GAMSsternCa!AC137,"")</f>
        <v>1</v>
      </c>
      <c r="AE137" s="128" t="n">
        <f aca="false">IFERROR(sterncalib!AD137/GAMSsternCa!AD137,"")</f>
        <v>1</v>
      </c>
      <c r="AF137" s="128" t="n">
        <f aca="false">IFERROR(sterncalib!AE137/GAMSsternCa!AE137,"")</f>
        <v>0.720234228706096</v>
      </c>
      <c r="AG137" s="128" t="n">
        <f aca="false">IFERROR(sterncalib!AF137/GAMSsternCa!AF137,"")</f>
        <v>0.72023422870587</v>
      </c>
      <c r="AH137" s="128" t="n">
        <f aca="false">IFERROR(sterncalib!AG137/GAMSsternCa!AG137,"")</f>
        <v>0.720234228706118</v>
      </c>
      <c r="AI137" s="128" t="n">
        <f aca="false">IFERROR(sterncalib!AH137/GAMSsternCa!AH137,"")</f>
        <v>0.720234228705906</v>
      </c>
      <c r="AJ137" s="128" t="n">
        <f aca="false">IFERROR(sterncalib!AI137/GAMSsternCa!AI137,"")</f>
        <v>0.720234228706149</v>
      </c>
      <c r="AK137" s="128" t="n">
        <f aca="false">IFERROR(sterncalib!AJ137/GAMSsternCa!AJ137,"")</f>
        <v>0.720234228705926</v>
      </c>
      <c r="AL137" s="128" t="n">
        <f aca="false">IFERROR(sterncalib!AK137/GAMSsternCa!AK137,"")</f>
        <v>0.7202342287061</v>
      </c>
      <c r="AM137" s="128" t="n">
        <f aca="false">IFERROR(sterncalib!AL137/GAMSsternCa!AL137,"")</f>
        <v>0.720234228705856</v>
      </c>
      <c r="AN137" s="128" t="n">
        <f aca="false">IFERROR(sterncalib!AM137/GAMSsternCa!AM137,"")</f>
        <v>0.720234228705981</v>
      </c>
      <c r="AO137" s="128" t="n">
        <f aca="false">IFERROR(sterncalib!AN137/GAMSsternCa!AN137,"")</f>
        <v>0.720234228705813</v>
      </c>
      <c r="AP137" s="128" t="n">
        <f aca="false">IFERROR(sterncalib!AO137/GAMSsternCa!AO137,"")</f>
        <v>0.720234228706056</v>
      </c>
      <c r="AQ137" s="128" t="n">
        <f aca="false">IFERROR(sterncalib!AP137/GAMSsternCa!AP137,"")</f>
        <v>0.720234228705828</v>
      </c>
      <c r="AR137" s="128" t="n">
        <f aca="false">IFERROR(sterncalib!AQ137/GAMSsternCa!AQ137,"")</f>
        <v>0.720234228705934</v>
      </c>
      <c r="AS137" s="128" t="n">
        <f aca="false">IFERROR(sterncalib!AR137/GAMSsternCa!AR137,"")</f>
        <v>0.720234228705978</v>
      </c>
      <c r="AT137" s="128" t="n">
        <f aca="false">IFERROR(sterncalib!AS137/GAMSsternCa!AS137,"")</f>
        <v>0.720234228705922</v>
      </c>
      <c r="AU137" s="128" t="n">
        <f aca="false">IFERROR(sterncalib!AT137/GAMSsternCa!AT137,"")</f>
        <v>0.720234228705865</v>
      </c>
      <c r="AV137" s="128" t="n">
        <f aca="false">IFERROR(sterncalib!AU137/GAMSsternCa!AU137,"")</f>
        <v>0.720234228705971</v>
      </c>
      <c r="AW137" s="128" t="n">
        <f aca="false">IFERROR(sterncalib!AV137/GAMSsternCa!AV137,"")</f>
        <v>0.720234228706176</v>
      </c>
      <c r="AX137" s="128" t="n">
        <f aca="false">IFERROR(sterncalib!AW137/GAMSsternCa!AW137,"")</f>
        <v>0.720234228705829</v>
      </c>
      <c r="AY137" s="128" t="n">
        <f aca="false">IFERROR(sterncalib!AX137/GAMSsternCa!AX137,"")</f>
        <v>0.720234228706147</v>
      </c>
      <c r="AZ137" s="128" t="n">
        <f aca="false">IFERROR(sterncalib!AY137/GAMSsternCa!AY137,"")</f>
        <v>0.720234228706056</v>
      </c>
      <c r="BA137" s="128" t="n">
        <f aca="false">IFERROR(sterncalib!AZ137/GAMSsternCa!AZ137,"")</f>
        <v>0.720234228705801</v>
      </c>
      <c r="BB137" s="128" t="n">
        <f aca="false">IFERROR(sterncalib!BA137/GAMSsternCa!BA137,"")</f>
        <v>0.80673018786413</v>
      </c>
      <c r="BC137" s="128" t="n">
        <f aca="false">IFERROR(sterncalib!BB137/GAMSsternCa!BB137,"")</f>
        <v>0.910935360885192</v>
      </c>
      <c r="BD137" s="128" t="n">
        <f aca="false">IFERROR(sterncalib!BC137/GAMSsternCa!BC137,"")</f>
        <v>1</v>
      </c>
      <c r="BE137" s="128" t="n">
        <f aca="false">IFERROR(sterncalib!BD137/GAMSsternCa!BD137,"")</f>
        <v>1</v>
      </c>
      <c r="BF137" s="128" t="n">
        <f aca="false">IFERROR(sterncalib!BE137/GAMSsternCa!BE137,"")</f>
        <v>1</v>
      </c>
      <c r="BG137" s="128" t="n">
        <f aca="false">IFERROR(sterncalib!BF137/GAMSsternCa!BF137,"")</f>
        <v>1</v>
      </c>
      <c r="BH137" s="128" t="n">
        <f aca="false">IFERROR(sterncalib!BG137/GAMSsternCa!BG137,"")</f>
        <v>1</v>
      </c>
      <c r="BI137" s="128" t="n">
        <f aca="false">IFERROR(sterncalib!BH137/GAMSsternCa!BH137,"")</f>
        <v>1</v>
      </c>
      <c r="BJ137" s="128" t="n">
        <f aca="false">IFERROR(sterncalib!BI137/GAMSsternCa!BI137,"")</f>
        <v>1</v>
      </c>
    </row>
    <row r="138" customFormat="false" ht="12.75" hidden="false" customHeight="false" outlineLevel="0" collapsed="false">
      <c r="A138" s="0" t="str">
        <f aca="false">sterncalib!A138</f>
        <v>Consumption discount rate (end of period, % per year)</v>
      </c>
      <c r="B138" s="0" t="str">
        <f aca="false">GAMSbase!A138</f>
        <v>Interest Rate (Real Rate of Return)</v>
      </c>
      <c r="C138" s="128" t="n">
        <f aca="false">IFERROR(sterncalib!B138/GAMSsternCa!B138,"")</f>
        <v>0.999999999279559</v>
      </c>
      <c r="D138" s="128" t="n">
        <f aca="false">IFERROR(sterncalib!C138/GAMSsternCa!C138,"")</f>
        <v>1.00000000134424</v>
      </c>
      <c r="E138" s="128" t="n">
        <f aca="false">IFERROR(sterncalib!D138/GAMSsternCa!D138,"")</f>
        <v>0.999999998422772</v>
      </c>
      <c r="F138" s="128" t="n">
        <f aca="false">IFERROR(sterncalib!E138/GAMSsternCa!E138,"")</f>
        <v>1.00000000157853</v>
      </c>
      <c r="G138" s="128" t="n">
        <f aca="false">IFERROR(sterncalib!F138/GAMSsternCa!F138,"")</f>
        <v>0.999999999462592</v>
      </c>
      <c r="H138" s="128" t="n">
        <f aca="false">IFERROR(sterncalib!G138/GAMSsternCa!G138,"")</f>
        <v>0.999999999981047</v>
      </c>
      <c r="I138" s="128" t="n">
        <f aca="false">IFERROR(sterncalib!H138/GAMSsternCa!H138,"")</f>
        <v>0.999999999574989</v>
      </c>
      <c r="J138" s="128" t="n">
        <f aca="false">IFERROR(sterncalib!I138/GAMSsternCa!I138,"")</f>
        <v>0.999999998772871</v>
      </c>
      <c r="K138" s="128" t="n">
        <f aca="false">IFERROR(sterncalib!J138/GAMSsternCa!J138,"")</f>
        <v>0.999999999121826</v>
      </c>
      <c r="L138" s="128" t="n">
        <f aca="false">IFERROR(sterncalib!K138/GAMSsternCa!K138,"")</f>
        <v>0.999999999760885</v>
      </c>
      <c r="M138" s="128" t="n">
        <f aca="false">IFERROR(sterncalib!L138/GAMSsternCa!L138,"")</f>
        <v>1.00000000140154</v>
      </c>
      <c r="N138" s="128" t="n">
        <f aca="false">IFERROR(sterncalib!M138/GAMSsternCa!M138,"")</f>
        <v>0.999999999822552</v>
      </c>
      <c r="O138" s="128" t="n">
        <f aca="false">IFERROR(sterncalib!N138/GAMSsternCa!N138,"")</f>
        <v>1.00000000053335</v>
      </c>
      <c r="P138" s="128" t="n">
        <f aca="false">IFERROR(sterncalib!O138/GAMSsternCa!O138,"")</f>
        <v>0.999999999124999</v>
      </c>
      <c r="Q138" s="128" t="n">
        <f aca="false">IFERROR(sterncalib!P138/GAMSsternCa!P138,"")</f>
        <v>1.00000000034295</v>
      </c>
      <c r="R138" s="128" t="n">
        <f aca="false">IFERROR(sterncalib!Q138/GAMSsternCa!Q138,"")</f>
        <v>0.999999998959978</v>
      </c>
      <c r="S138" s="128" t="n">
        <f aca="false">IFERROR(sterncalib!R138/GAMSsternCa!R138,"")</f>
        <v>1.00000000150541</v>
      </c>
      <c r="T138" s="128" t="n">
        <f aca="false">IFERROR(sterncalib!S138/GAMSsternCa!S138,"")</f>
        <v>1.00000000148242</v>
      </c>
      <c r="U138" s="128" t="n">
        <f aca="false">IFERROR(sterncalib!T138/GAMSsternCa!T138,"")</f>
        <v>0.999999998439418</v>
      </c>
      <c r="V138" s="128" t="n">
        <f aca="false">IFERROR(sterncalib!U138/GAMSsternCa!U138,"")</f>
        <v>1.00000000180757</v>
      </c>
      <c r="W138" s="128" t="n">
        <f aca="false">IFERROR(sterncalib!V138/GAMSsternCa!V138,"")</f>
        <v>1.000000001155</v>
      </c>
      <c r="X138" s="128" t="n">
        <f aca="false">IFERROR(sterncalib!W138/GAMSsternCa!W138,"")</f>
        <v>0.999999997832353</v>
      </c>
      <c r="Y138" s="128" t="n">
        <f aca="false">IFERROR(sterncalib!X138/GAMSsternCa!X138,"")</f>
        <v>1.0000000004879</v>
      </c>
      <c r="Z138" s="128" t="n">
        <f aca="false">IFERROR(sterncalib!Y138/GAMSsternCa!Y138,"")</f>
        <v>0.999999998064394</v>
      </c>
      <c r="AA138" s="128" t="n">
        <f aca="false">IFERROR(sterncalib!Z138/GAMSsternCa!Z138,"")</f>
        <v>1.00000000034362</v>
      </c>
      <c r="AB138" s="128" t="n">
        <f aca="false">IFERROR(sterncalib!AA138/GAMSsternCa!AA138,"")</f>
        <v>1.00000000010889</v>
      </c>
      <c r="AC138" s="128" t="n">
        <f aca="false">IFERROR(sterncalib!AB138/GAMSsternCa!AB138,"")</f>
        <v>1.00000000113107</v>
      </c>
      <c r="AD138" s="128" t="n">
        <f aca="false">IFERROR(sterncalib!AC138/GAMSsternCa!AC138,"")</f>
        <v>1.00000000050712</v>
      </c>
      <c r="AE138" s="128" t="n">
        <f aca="false">IFERROR(sterncalib!AD138/GAMSsternCa!AD138,"")</f>
        <v>0.999999996901072</v>
      </c>
      <c r="AF138" s="128" t="n">
        <f aca="false">IFERROR(sterncalib!AE138/GAMSsternCa!AE138,"")</f>
        <v>0.999999999907934</v>
      </c>
      <c r="AG138" s="128" t="n">
        <f aca="false">IFERROR(sterncalib!AF138/GAMSsternCa!AF138,"")</f>
        <v>1.00000000117086</v>
      </c>
      <c r="AH138" s="128" t="n">
        <f aca="false">IFERROR(sterncalib!AG138/GAMSsternCa!AG138,"")</f>
        <v>1.00000000055674</v>
      </c>
      <c r="AI138" s="128" t="n">
        <f aca="false">IFERROR(sterncalib!AH138/GAMSsternCa!AH138,"")</f>
        <v>0.999999996188322</v>
      </c>
      <c r="AJ138" s="128" t="n">
        <f aca="false">IFERROR(sterncalib!AI138/GAMSsternCa!AI138,"")</f>
        <v>1.0000000012071</v>
      </c>
      <c r="AK138" s="128" t="n">
        <f aca="false">IFERROR(sterncalib!AJ138/GAMSsternCa!AJ138,"")</f>
        <v>0.99999999957065</v>
      </c>
      <c r="AL138" s="128" t="n">
        <f aca="false">IFERROR(sterncalib!AK138/GAMSsternCa!AK138,"")</f>
        <v>1.00000000102462</v>
      </c>
      <c r="AM138" s="128" t="n">
        <f aca="false">IFERROR(sterncalib!AL138/GAMSsternCa!AL138,"")</f>
        <v>0.999999999839318</v>
      </c>
      <c r="AN138" s="128" t="n">
        <f aca="false">IFERROR(sterncalib!AM138/GAMSsternCa!AM138,"")</f>
        <v>1.00000000016573</v>
      </c>
      <c r="AO138" s="128" t="n">
        <f aca="false">IFERROR(sterncalib!AN138/GAMSsternCa!AN138,"")</f>
        <v>1.00000000355635</v>
      </c>
      <c r="AP138" s="128" t="n">
        <f aca="false">IFERROR(sterncalib!AO138/GAMSsternCa!AO138,"")</f>
        <v>1.00000000068117</v>
      </c>
      <c r="AQ138" s="128" t="n">
        <f aca="false">IFERROR(sterncalib!AP138/GAMSsternCa!AP138,"")</f>
        <v>0.999999998653791</v>
      </c>
      <c r="AR138" s="128" t="n">
        <f aca="false">IFERROR(sterncalib!AQ138/GAMSsternCa!AQ138,"")</f>
        <v>1.00000000474449</v>
      </c>
      <c r="AS138" s="128" t="n">
        <f aca="false">IFERROR(sterncalib!AR138/GAMSsternCa!AR138,"")</f>
        <v>0.999999997171363</v>
      </c>
      <c r="AT138" s="128" t="n">
        <f aca="false">IFERROR(sterncalib!AS138/GAMSsternCa!AS138,"")</f>
        <v>1.00000000375392</v>
      </c>
      <c r="AU138" s="128" t="n">
        <f aca="false">IFERROR(sterncalib!AT138/GAMSsternCa!AT138,"")</f>
        <v>0.999999999377591</v>
      </c>
      <c r="AV138" s="128" t="n">
        <f aca="false">IFERROR(sterncalib!AU138/GAMSsternCa!AU138,"")</f>
        <v>0.999999998613857</v>
      </c>
      <c r="AW138" s="128" t="n">
        <f aca="false">IFERROR(sterncalib!AV138/GAMSsternCa!AV138,"")</f>
        <v>0.999999999154296</v>
      </c>
      <c r="AX138" s="128" t="n">
        <f aca="false">IFERROR(sterncalib!AW138/GAMSsternCa!AW138,"")</f>
        <v>1.00000000036298</v>
      </c>
      <c r="AY138" s="128" t="n">
        <f aca="false">IFERROR(sterncalib!AX138/GAMSsternCa!AX138,"")</f>
        <v>1.00000000232786</v>
      </c>
      <c r="AZ138" s="128" t="n">
        <f aca="false">IFERROR(sterncalib!AY138/GAMSsternCa!AY138,"")</f>
        <v>0.999999998945586</v>
      </c>
      <c r="BA138" s="128" t="n">
        <f aca="false">IFERROR(sterncalib!AZ138/GAMSsternCa!AZ138,"")</f>
        <v>0.999999994609759</v>
      </c>
      <c r="BB138" s="128" t="n">
        <f aca="false">IFERROR(sterncalib!BA138/GAMSsternCa!BA138,"")</f>
        <v>0.999999995278135</v>
      </c>
      <c r="BC138" s="128" t="n">
        <f aca="false">IFERROR(sterncalib!BB138/GAMSsternCa!BB138,"")</f>
        <v>0.999999999144573</v>
      </c>
      <c r="BD138" s="128" t="n">
        <f aca="false">IFERROR(sterncalib!BC138/GAMSsternCa!BC138,"")</f>
        <v>0.999999998704018</v>
      </c>
      <c r="BE138" s="128" t="n">
        <f aca="false">IFERROR(sterncalib!BD138/GAMSsternCa!BD138,"")</f>
        <v>1.00000000058109</v>
      </c>
      <c r="BF138" s="128" t="n">
        <f aca="false">IFERROR(sterncalib!BE138/GAMSsternCa!BE138,"")</f>
        <v>1.00000000418682</v>
      </c>
      <c r="BG138" s="128" t="n">
        <f aca="false">IFERROR(sterncalib!BF138/GAMSsternCa!BF138,"")</f>
        <v>0.99999999620105</v>
      </c>
      <c r="BH138" s="128" t="n">
        <f aca="false">IFERROR(sterncalib!BG138/GAMSsternCa!BG138,"")</f>
        <v>0.999999998226313</v>
      </c>
      <c r="BI138" s="128" t="n">
        <f aca="false">IFERROR(sterncalib!BH138/GAMSsternCa!BH138,"")</f>
        <v>0.999999999387768</v>
      </c>
      <c r="BJ138" s="128" t="str">
        <f aca="false">IFERROR(sterncalib!BI138/GAMSsternCa!BI138,"")</f>
        <v/>
      </c>
    </row>
    <row r="143" customFormat="false" ht="12.75" hidden="false" customHeight="false" outlineLevel="0" collapsed="false">
      <c r="C143" s="128" t="n">
        <f aca="false">+AVERAGE(C3:C138)</f>
        <v>1.00000018164136</v>
      </c>
      <c r="D143" s="128" t="n">
        <f aca="false">+AVERAGE(D3:D138)</f>
        <v>0.999999999654508</v>
      </c>
      <c r="E143" s="128" t="n">
        <f aca="false">+AVERAGE(E3:E138)</f>
        <v>1.00000000026802</v>
      </c>
      <c r="F143" s="128" t="n">
        <f aca="false">+AVERAGE(F3:F138)</f>
        <v>0.99999999999698</v>
      </c>
      <c r="G143" s="128" t="n">
        <f aca="false">+AVERAGE(G3:G138)</f>
        <v>1.00000000003545</v>
      </c>
      <c r="H143" s="128" t="n">
        <f aca="false">+AVERAGE(H3:H138)</f>
        <v>1.00000000010957</v>
      </c>
      <c r="I143" s="128" t="n">
        <f aca="false">+AVERAGE(I3:I138)</f>
        <v>1.00000000001372</v>
      </c>
      <c r="J143" s="128" t="n">
        <f aca="false">+AVERAGE(J3:J138)</f>
        <v>0.999999999916901</v>
      </c>
      <c r="K143" s="128" t="n">
        <f aca="false">+AVERAGE(K3:K138)</f>
        <v>0.999999999995179</v>
      </c>
      <c r="L143" s="128" t="n">
        <f aca="false">+AVERAGE(L3:L138)</f>
        <v>0.999999999937475</v>
      </c>
      <c r="M143" s="128" t="n">
        <f aca="false">+AVERAGE(M3:M138)</f>
        <v>0.999999999985533</v>
      </c>
      <c r="N143" s="128" t="n">
        <f aca="false">+AVERAGE(N3:N138)</f>
        <v>1.00000000014578</v>
      </c>
      <c r="O143" s="128" t="n">
        <f aca="false">+AVERAGE(O3:O138)</f>
        <v>1.00000000009268</v>
      </c>
      <c r="P143" s="128" t="n">
        <f aca="false">+AVERAGE(P3:P138)</f>
        <v>1.0000000000353</v>
      </c>
      <c r="Q143" s="128" t="n">
        <f aca="false">+AVERAGE(Q3:Q138)</f>
        <v>1.0000000001063</v>
      </c>
      <c r="R143" s="128" t="n">
        <f aca="false">+AVERAGE(R3:R138)</f>
        <v>1.00000000008949</v>
      </c>
      <c r="S143" s="128" t="n">
        <f aca="false">+AVERAGE(S3:S138)</f>
        <v>0.999999999878929</v>
      </c>
      <c r="T143" s="128" t="n">
        <f aca="false">+AVERAGE(T3:T138)</f>
        <v>1.0000000000779</v>
      </c>
      <c r="U143" s="128" t="n">
        <f aca="false">+AVERAGE(U3:U138)</f>
        <v>1.00000000017464</v>
      </c>
      <c r="V143" s="128" t="n">
        <f aca="false">+AVERAGE(V3:V138)</f>
        <v>0.999999999986041</v>
      </c>
      <c r="W143" s="128" t="n">
        <f aca="false">+AVERAGE(W3:W138)</f>
        <v>0.99999999997159</v>
      </c>
      <c r="X143" s="128" t="n">
        <f aca="false">+AVERAGE(X3:X138)</f>
        <v>0.999999999945953</v>
      </c>
      <c r="Y143" s="128" t="n">
        <f aca="false">+AVERAGE(Y3:Y138)</f>
        <v>1.00000000005572</v>
      </c>
      <c r="Z143" s="128" t="n">
        <f aca="false">+AVERAGE(Z3:Z138)</f>
        <v>1.00000000004409</v>
      </c>
      <c r="AA143" s="128" t="n">
        <f aca="false">+AVERAGE(AA3:AA138)</f>
        <v>0.999999999860962</v>
      </c>
      <c r="AB143" s="128" t="n">
        <f aca="false">+AVERAGE(AB3:AB138)</f>
        <v>1.00000000004805</v>
      </c>
      <c r="AC143" s="128" t="n">
        <f aca="false">+AVERAGE(AC3:AC138)</f>
        <v>0.99999999998171</v>
      </c>
      <c r="AD143" s="128" t="n">
        <f aca="false">+AVERAGE(AD3:AD138)</f>
        <v>0.999999999949149</v>
      </c>
      <c r="AE143" s="128" t="n">
        <f aca="false">+AVERAGE(AE3:AE138)</f>
        <v>1.0000000000906</v>
      </c>
      <c r="AF143" s="128" t="n">
        <f aca="false">+AVERAGE(AF3:AF138)</f>
        <v>0.983495495155613</v>
      </c>
      <c r="AG143" s="128" t="n">
        <f aca="false">+AVERAGE(AG3:AG138)</f>
        <v>0.983495495621079</v>
      </c>
      <c r="AH143" s="128" t="n">
        <f aca="false">+AVERAGE(AH3:AH138)</f>
        <v>0.983495495410164</v>
      </c>
      <c r="AI143" s="128" t="n">
        <f aca="false">+AVERAGE(AI3:AI138)</f>
        <v>0.983495495161945</v>
      </c>
      <c r="AJ143" s="128" t="n">
        <f aca="false">+AVERAGE(AJ3:AJ138)</f>
        <v>0.98349549505768</v>
      </c>
      <c r="AK143" s="128" t="n">
        <f aca="false">+AVERAGE(AK3:AK138)</f>
        <v>0.983495495267974</v>
      </c>
      <c r="AL143" s="128" t="n">
        <f aca="false">+AVERAGE(AL3:AL138)</f>
        <v>0.98349549579523</v>
      </c>
      <c r="AM143" s="128" t="n">
        <f aca="false">+AVERAGE(AM3:AM138)</f>
        <v>0.983495495621469</v>
      </c>
      <c r="AN143" s="128" t="n">
        <f aca="false">+AVERAGE(AN3:AN138)</f>
        <v>0.983495494556948</v>
      </c>
      <c r="AO143" s="128" t="n">
        <f aca="false">+AVERAGE(AO3:AO138)</f>
        <v>0.983495494761423</v>
      </c>
      <c r="AP143" s="128" t="n">
        <f aca="false">+AVERAGE(AP3:AP138)</f>
        <v>0.983495497022686</v>
      </c>
      <c r="AQ143" s="128" t="n">
        <f aca="false">+AVERAGE(AQ3:AQ138)</f>
        <v>0.983495497461543</v>
      </c>
      <c r="AR143" s="128" t="n">
        <f aca="false">+AVERAGE(AR3:AR138)</f>
        <v>0.983495495307958</v>
      </c>
      <c r="AS143" s="128" t="n">
        <f aca="false">+AVERAGE(AS3:AS138)</f>
        <v>0.983495491541344</v>
      </c>
      <c r="AT143" s="128" t="n">
        <f aca="false">+AVERAGE(AT3:AT138)</f>
        <v>0.98349549174123</v>
      </c>
      <c r="AU143" s="128" t="n">
        <f aca="false">+AVERAGE(AU3:AU138)</f>
        <v>0.983495494055495</v>
      </c>
      <c r="AV143" s="128" t="n">
        <f aca="false">+AVERAGE(AV3:AV138)</f>
        <v>0.983495490620512</v>
      </c>
      <c r="AW143" s="128" t="n">
        <f aca="false">+AVERAGE(AW3:AW138)</f>
        <v>0.983495498385215</v>
      </c>
      <c r="AX143" s="128" t="n">
        <f aca="false">+AVERAGE(AX3:AX138)</f>
        <v>0.983495488455255</v>
      </c>
      <c r="AY143" s="128" t="n">
        <f aca="false">+AVERAGE(AY3:AY138)</f>
        <v>0.983495481959092</v>
      </c>
      <c r="AZ143" s="128" t="n">
        <f aca="false">+AVERAGE(AZ3:AZ138)</f>
        <v>0.983495483472182</v>
      </c>
      <c r="BA143" s="128" t="n">
        <f aca="false">+AVERAGE(BA3:BA138)</f>
        <v>0.983495483495448</v>
      </c>
      <c r="BB143" s="128" t="n">
        <f aca="false">+AVERAGE(BB3:BB138)</f>
        <v>0.988658867609339</v>
      </c>
      <c r="BC143" s="128" t="n">
        <f aca="false">+AVERAGE(BC3:BC138)</f>
        <v>0.994803763592918</v>
      </c>
      <c r="BD143" s="128" t="n">
        <f aca="false">+AVERAGE(BD3:BD138)</f>
        <v>0.999999972393676</v>
      </c>
      <c r="BE143" s="128" t="n">
        <f aca="false">+AVERAGE(BE3:BE138)</f>
        <v>1.00000002996575</v>
      </c>
      <c r="BF143" s="128" t="n">
        <f aca="false">+AVERAGE(BF3:BF138)</f>
        <v>0.999999937869866</v>
      </c>
      <c r="BG143" s="128" t="n">
        <f aca="false">+AVERAGE(BG3:BG138)</f>
        <v>0.999999941533797</v>
      </c>
      <c r="BH143" s="128" t="n">
        <f aca="false">+AVERAGE(BH3:BH138)</f>
        <v>1.00000002996717</v>
      </c>
      <c r="BI143" s="128" t="n">
        <f aca="false">+AVERAGE(BI3:BI138)</f>
        <v>1.00000008691187</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sheetPr filterMode="false">
    <pageSetUpPr fitToPage="false"/>
  </sheetPr>
  <dimension ref="A1:KW213"/>
  <sheetViews>
    <sheetView showFormulas="false" showGridLines="true" showRowColHeaders="true" showZeros="true" rightToLeft="false" tabSelected="false" showOutlineSymbols="true" defaultGridColor="true" view="normal" topLeftCell="A1" colorId="64" zoomScale="70" zoomScaleNormal="70" zoomScalePageLayoutView="100" workbookViewId="0">
      <pane xSplit="1" ySplit="2" topLeftCell="B3" activePane="bottomRight" state="frozen"/>
      <selection pane="topLeft" activeCell="A1" activeCellId="0" sqref="A1"/>
      <selection pane="topRight" activeCell="B1" activeCellId="0" sqref="B1"/>
      <selection pane="bottomLeft" activeCell="A3" activeCellId="0" sqref="A3"/>
      <selection pane="bottomRight" activeCell="F24" activeCellId="0" sqref="F24"/>
    </sheetView>
  </sheetViews>
  <sheetFormatPr defaultRowHeight="16.5" zeroHeight="false" outlineLevelRow="0" outlineLevelCol="0"/>
  <cols>
    <col collapsed="false" customWidth="true" hidden="false" outlineLevel="0" max="1" min="1" style="40" width="49.29"/>
    <col collapsed="false" customWidth="true" hidden="false" outlineLevel="0" max="2" min="2" style="54" width="17.29"/>
    <col collapsed="false" customWidth="true" hidden="false" outlineLevel="0" max="6" min="3" style="42" width="15.71"/>
    <col collapsed="false" customWidth="true" hidden="false" outlineLevel="0" max="7" min="7" style="42" width="17.86"/>
    <col collapsed="false" customWidth="true" hidden="false" outlineLevel="0" max="17" min="8" style="42" width="15.71"/>
    <col collapsed="false" customWidth="true" hidden="false" outlineLevel="0" max="61" min="18" style="42" width="16.86"/>
    <col collapsed="false" customWidth="true" hidden="false" outlineLevel="0" max="124" min="62" style="42" width="12.42"/>
    <col collapsed="false" customWidth="true" hidden="false" outlineLevel="0" max="1025" min="125" style="42" width="12.29"/>
  </cols>
  <sheetData>
    <row r="1" s="45" customFormat="true" ht="16.5" hidden="false" customHeight="false" outlineLevel="0" collapsed="false">
      <c r="A1" s="43" t="str">
        <f aca="false">Base!A1</f>
        <v> Period</v>
      </c>
      <c r="B1" s="45" t="n">
        <v>1</v>
      </c>
      <c r="C1" s="45" t="n">
        <v>2</v>
      </c>
      <c r="D1" s="45" t="n">
        <v>3</v>
      </c>
      <c r="E1" s="45" t="n">
        <v>4</v>
      </c>
      <c r="F1" s="45" t="n">
        <v>5</v>
      </c>
      <c r="G1" s="45" t="n">
        <v>6</v>
      </c>
      <c r="H1" s="45" t="n">
        <v>7</v>
      </c>
      <c r="I1" s="45" t="n">
        <v>8</v>
      </c>
      <c r="J1" s="45" t="n">
        <v>9</v>
      </c>
      <c r="K1" s="45" t="n">
        <v>10</v>
      </c>
      <c r="L1" s="45" t="n">
        <v>11</v>
      </c>
      <c r="M1" s="45" t="n">
        <v>12</v>
      </c>
      <c r="N1" s="45" t="n">
        <v>13</v>
      </c>
      <c r="O1" s="45" t="n">
        <v>14</v>
      </c>
      <c r="P1" s="45" t="n">
        <v>15</v>
      </c>
      <c r="Q1" s="45" t="n">
        <v>16</v>
      </c>
      <c r="R1" s="45" t="n">
        <v>17</v>
      </c>
      <c r="S1" s="45" t="n">
        <v>18</v>
      </c>
      <c r="T1" s="45" t="n">
        <v>19</v>
      </c>
      <c r="U1" s="45" t="n">
        <v>20</v>
      </c>
      <c r="V1" s="45" t="n">
        <v>21</v>
      </c>
      <c r="W1" s="45" t="n">
        <v>22</v>
      </c>
      <c r="X1" s="45" t="n">
        <v>23</v>
      </c>
      <c r="Y1" s="45" t="n">
        <v>24</v>
      </c>
      <c r="Z1" s="45" t="n">
        <v>25</v>
      </c>
      <c r="AA1" s="45" t="n">
        <v>26</v>
      </c>
      <c r="AB1" s="45" t="n">
        <v>27</v>
      </c>
      <c r="AC1" s="45" t="n">
        <v>28</v>
      </c>
      <c r="AD1" s="45" t="n">
        <v>29</v>
      </c>
      <c r="AE1" s="45" t="n">
        <v>30</v>
      </c>
      <c r="AF1" s="45" t="n">
        <v>31</v>
      </c>
      <c r="AG1" s="45" t="n">
        <v>32</v>
      </c>
      <c r="AH1" s="45" t="n">
        <v>33</v>
      </c>
      <c r="AI1" s="45" t="n">
        <v>34</v>
      </c>
      <c r="AJ1" s="45" t="n">
        <v>35</v>
      </c>
      <c r="AK1" s="45" t="n">
        <v>36</v>
      </c>
      <c r="AL1" s="45" t="n">
        <v>37</v>
      </c>
      <c r="AM1" s="45" t="n">
        <v>38</v>
      </c>
      <c r="AN1" s="45" t="n">
        <v>39</v>
      </c>
      <c r="AO1" s="45" t="n">
        <f aca="false">+AN1+1</f>
        <v>40</v>
      </c>
      <c r="AP1" s="45" t="n">
        <f aca="false">+AO1+1</f>
        <v>41</v>
      </c>
      <c r="AQ1" s="45" t="n">
        <f aca="false">+AP1+1</f>
        <v>42</v>
      </c>
      <c r="AR1" s="45" t="n">
        <f aca="false">+AQ1+1</f>
        <v>43</v>
      </c>
      <c r="AS1" s="45" t="n">
        <f aca="false">+AR1+1</f>
        <v>44</v>
      </c>
      <c r="AT1" s="45" t="n">
        <f aca="false">+AS1+1</f>
        <v>45</v>
      </c>
      <c r="AU1" s="45" t="n">
        <f aca="false">+AT1+1</f>
        <v>46</v>
      </c>
      <c r="AV1" s="45" t="n">
        <f aca="false">+AU1+1</f>
        <v>47</v>
      </c>
      <c r="AW1" s="45" t="n">
        <f aca="false">+AV1+1</f>
        <v>48</v>
      </c>
      <c r="AX1" s="45" t="n">
        <f aca="false">+AW1+1</f>
        <v>49</v>
      </c>
      <c r="AY1" s="45" t="n">
        <f aca="false">+AX1+1</f>
        <v>50</v>
      </c>
      <c r="AZ1" s="45" t="n">
        <f aca="false">+AY1+1</f>
        <v>51</v>
      </c>
      <c r="BA1" s="45" t="n">
        <f aca="false">+AZ1+1</f>
        <v>52</v>
      </c>
      <c r="BB1" s="45" t="n">
        <f aca="false">+BA1+1</f>
        <v>53</v>
      </c>
      <c r="BC1" s="45" t="n">
        <f aca="false">+BB1+1</f>
        <v>54</v>
      </c>
      <c r="BD1" s="45" t="n">
        <f aca="false">+BC1+1</f>
        <v>55</v>
      </c>
      <c r="BE1" s="45" t="n">
        <f aca="false">+BD1+1</f>
        <v>56</v>
      </c>
      <c r="BF1" s="45" t="n">
        <f aca="false">+BE1+1</f>
        <v>57</v>
      </c>
      <c r="BG1" s="45" t="n">
        <f aca="false">+BF1+1</f>
        <v>58</v>
      </c>
      <c r="BH1" s="45" t="n">
        <f aca="false">+BG1+1</f>
        <v>59</v>
      </c>
      <c r="BI1" s="45" t="n">
        <f aca="false">+BH1+1</f>
        <v>60</v>
      </c>
    </row>
    <row r="2" s="45" customFormat="true" ht="16.5" hidden="false" customHeight="false" outlineLevel="0" collapsed="false">
      <c r="A2" s="43" t="str">
        <f aca="false">Base!A2</f>
        <v> Year</v>
      </c>
      <c r="B2" s="45" t="n">
        <v>2010</v>
      </c>
      <c r="C2" s="45" t="n">
        <f aca="false">+B2+Parameters!$B$21</f>
        <v>2015</v>
      </c>
      <c r="D2" s="45" t="n">
        <f aca="false">+C2+Parameters!$B$21</f>
        <v>2020</v>
      </c>
      <c r="E2" s="45" t="n">
        <f aca="false">+D2+Parameters!$B$21</f>
        <v>2025</v>
      </c>
      <c r="F2" s="45" t="n">
        <f aca="false">+E2+Parameters!$B$21</f>
        <v>2030</v>
      </c>
      <c r="G2" s="45" t="n">
        <f aca="false">+F2+Parameters!$B$21</f>
        <v>2035</v>
      </c>
      <c r="H2" s="45" t="n">
        <f aca="false">+G2+Parameters!$B$21</f>
        <v>2040</v>
      </c>
      <c r="I2" s="45" t="n">
        <f aca="false">+H2+Parameters!$B$21</f>
        <v>2045</v>
      </c>
      <c r="J2" s="45" t="n">
        <f aca="false">+I2+Parameters!$B$21</f>
        <v>2050</v>
      </c>
      <c r="K2" s="45" t="n">
        <f aca="false">+J2+Parameters!$B$21</f>
        <v>2055</v>
      </c>
      <c r="L2" s="45" t="n">
        <f aca="false">+K2+Parameters!$B$21</f>
        <v>2060</v>
      </c>
      <c r="M2" s="45" t="n">
        <f aca="false">+L2+Parameters!$B$21</f>
        <v>2065</v>
      </c>
      <c r="N2" s="45" t="n">
        <f aca="false">+M2+Parameters!$B$21</f>
        <v>2070</v>
      </c>
      <c r="O2" s="45" t="n">
        <f aca="false">+N2+Parameters!$B$21</f>
        <v>2075</v>
      </c>
      <c r="P2" s="45" t="n">
        <f aca="false">+O2+Parameters!$B$21</f>
        <v>2080</v>
      </c>
      <c r="Q2" s="45" t="n">
        <f aca="false">+P2+Parameters!$B$21</f>
        <v>2085</v>
      </c>
      <c r="R2" s="45" t="n">
        <f aca="false">+Q2+Parameters!$B$21</f>
        <v>2090</v>
      </c>
      <c r="S2" s="45" t="n">
        <f aca="false">+R2+Parameters!$B$21</f>
        <v>2095</v>
      </c>
      <c r="T2" s="45" t="n">
        <f aca="false">+S2+Parameters!$B$21</f>
        <v>2100</v>
      </c>
      <c r="U2" s="45" t="n">
        <f aca="false">+T2+Parameters!$B$21</f>
        <v>2105</v>
      </c>
      <c r="V2" s="45" t="n">
        <f aca="false">+U2+Parameters!$B$21</f>
        <v>2110</v>
      </c>
      <c r="W2" s="45" t="n">
        <f aca="false">+V2+Parameters!$B$21</f>
        <v>2115</v>
      </c>
      <c r="X2" s="45" t="n">
        <f aca="false">+W2+Parameters!$B$21</f>
        <v>2120</v>
      </c>
      <c r="Y2" s="45" t="n">
        <f aca="false">+X2+Parameters!$B$21</f>
        <v>2125</v>
      </c>
      <c r="Z2" s="45" t="n">
        <f aca="false">+Y2+Parameters!$B$21</f>
        <v>2130</v>
      </c>
      <c r="AA2" s="45" t="n">
        <f aca="false">+Z2+Parameters!$B$21</f>
        <v>2135</v>
      </c>
      <c r="AB2" s="45" t="n">
        <f aca="false">+AA2+Parameters!$B$21</f>
        <v>2140</v>
      </c>
      <c r="AC2" s="45" t="n">
        <f aca="false">+AB2+Parameters!$B$21</f>
        <v>2145</v>
      </c>
      <c r="AD2" s="45" t="n">
        <f aca="false">+AC2+Parameters!$B$21</f>
        <v>2150</v>
      </c>
      <c r="AE2" s="45" t="n">
        <f aca="false">+AD2+Parameters!$B$21</f>
        <v>2155</v>
      </c>
      <c r="AF2" s="45" t="n">
        <f aca="false">+AE2+Parameters!$B$21</f>
        <v>2160</v>
      </c>
      <c r="AG2" s="45" t="n">
        <f aca="false">+AF2+Parameters!$B$21</f>
        <v>2165</v>
      </c>
      <c r="AH2" s="45" t="n">
        <f aca="false">+AG2+Parameters!$B$21</f>
        <v>2170</v>
      </c>
      <c r="AI2" s="45" t="n">
        <f aca="false">+AH2+Parameters!$B$21</f>
        <v>2175</v>
      </c>
      <c r="AJ2" s="45" t="n">
        <f aca="false">+AI2+Parameters!$B$21</f>
        <v>2180</v>
      </c>
      <c r="AK2" s="45" t="n">
        <f aca="false">+AJ2+Parameters!$B$21</f>
        <v>2185</v>
      </c>
      <c r="AL2" s="45" t="n">
        <f aca="false">+AK2+Parameters!$B$21</f>
        <v>2190</v>
      </c>
      <c r="AM2" s="45" t="n">
        <f aca="false">+AL2+Parameters!$B$21</f>
        <v>2195</v>
      </c>
      <c r="AN2" s="45" t="n">
        <f aca="false">+AM2+Parameters!$B$21</f>
        <v>2200</v>
      </c>
      <c r="AO2" s="45" t="n">
        <f aca="false">+AN2+Parameters!$B$21</f>
        <v>2205</v>
      </c>
      <c r="AP2" s="45" t="n">
        <f aca="false">+AO2+Parameters!$B$21</f>
        <v>2210</v>
      </c>
      <c r="AQ2" s="45" t="n">
        <f aca="false">+AP2+Parameters!$B$21</f>
        <v>2215</v>
      </c>
      <c r="AR2" s="45" t="n">
        <f aca="false">+AQ2+Parameters!$B$21</f>
        <v>2220</v>
      </c>
      <c r="AS2" s="45" t="n">
        <f aca="false">+AR2+Parameters!$B$21</f>
        <v>2225</v>
      </c>
      <c r="AT2" s="45" t="n">
        <f aca="false">+AS2+Parameters!$B$21</f>
        <v>2230</v>
      </c>
      <c r="AU2" s="45" t="n">
        <f aca="false">+AT2+Parameters!$B$21</f>
        <v>2235</v>
      </c>
      <c r="AV2" s="45" t="n">
        <f aca="false">+AU2+Parameters!$B$21</f>
        <v>2240</v>
      </c>
      <c r="AW2" s="45" t="n">
        <f aca="false">+AV2+Parameters!$B$21</f>
        <v>2245</v>
      </c>
      <c r="AX2" s="45" t="n">
        <f aca="false">+AW2+Parameters!$B$21</f>
        <v>2250</v>
      </c>
      <c r="AY2" s="45" t="n">
        <f aca="false">+AX2+Parameters!$B$21</f>
        <v>2255</v>
      </c>
      <c r="AZ2" s="45" t="n">
        <f aca="false">+AY2+Parameters!$B$21</f>
        <v>2260</v>
      </c>
      <c r="BA2" s="45" t="n">
        <f aca="false">+AZ2+Parameters!$B$21</f>
        <v>2265</v>
      </c>
      <c r="BB2" s="45" t="n">
        <f aca="false">+BA2+Parameters!$B$21</f>
        <v>2270</v>
      </c>
      <c r="BC2" s="45" t="n">
        <f aca="false">+BB2+Parameters!$B$21</f>
        <v>2275</v>
      </c>
      <c r="BD2" s="45" t="n">
        <f aca="false">+BC2+Parameters!$B$21</f>
        <v>2280</v>
      </c>
      <c r="BE2" s="45" t="n">
        <f aca="false">+BD2+Parameters!$B$21</f>
        <v>2285</v>
      </c>
      <c r="BF2" s="45" t="n">
        <f aca="false">+BE2+Parameters!$B$21</f>
        <v>2290</v>
      </c>
      <c r="BG2" s="45" t="n">
        <f aca="false">+BF2+Parameters!$B$21</f>
        <v>2295</v>
      </c>
      <c r="BH2" s="45" t="n">
        <f aca="false">+BG2+Parameters!$B$21</f>
        <v>2300</v>
      </c>
      <c r="BI2" s="45" t="n">
        <f aca="false">+BH2+Parameters!$B$21</f>
        <v>2305</v>
      </c>
    </row>
    <row r="3" customFormat="false" ht="23.25" hidden="false" customHeight="false" outlineLevel="0" collapsed="false">
      <c r="A3" s="46" t="str">
        <f aca="false">Base!A3</f>
        <v>World economic parameters</v>
      </c>
      <c r="B3" s="53"/>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row>
    <row r="4" customFormat="false" ht="18.75" hidden="false" customHeight="false" outlineLevel="0" collapsed="false">
      <c r="A4" s="48" t="str">
        <f aca="false">Base!A4</f>
        <v>OUTPUT AND CAPITAL ACCUMULATION</v>
      </c>
      <c r="B4" s="53"/>
      <c r="C4" s="47"/>
      <c r="D4" s="47"/>
      <c r="E4" s="47"/>
      <c r="F4" s="47"/>
      <c r="G4" s="47"/>
      <c r="H4" s="47"/>
      <c r="I4" s="47"/>
      <c r="J4" s="47"/>
      <c r="K4" s="47"/>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c r="BA4" s="47"/>
      <c r="BB4" s="47"/>
      <c r="BC4" s="47"/>
      <c r="BD4" s="47"/>
      <c r="BE4" s="47"/>
      <c r="BF4" s="47"/>
      <c r="BG4" s="47"/>
      <c r="BH4" s="47"/>
      <c r="BI4" s="47"/>
    </row>
    <row r="5" customFormat="false" ht="21" hidden="false" customHeight="true" outlineLevel="0" collapsed="false">
      <c r="A5" s="49" t="str">
        <f aca="false">Base!A5</f>
        <v>Capital share</v>
      </c>
      <c r="B5" s="53" t="n">
        <f aca="false">+Base!B5</f>
        <v>0.3</v>
      </c>
      <c r="C5" s="47"/>
      <c r="D5" s="47"/>
      <c r="E5" s="47"/>
      <c r="F5" s="47"/>
      <c r="G5" s="47"/>
      <c r="H5" s="47"/>
      <c r="I5" s="47"/>
      <c r="J5" s="47"/>
      <c r="K5" s="4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c r="BB5" s="47"/>
      <c r="BC5" s="47"/>
      <c r="BD5" s="47"/>
      <c r="BE5" s="47"/>
      <c r="BF5" s="47"/>
      <c r="BG5" s="47"/>
      <c r="BH5" s="47"/>
      <c r="BI5" s="47"/>
    </row>
    <row r="6" customFormat="false" ht="21" hidden="false" customHeight="true" outlineLevel="0" collapsed="false">
      <c r="A6" s="49" t="str">
        <f aca="false">Base!A6</f>
        <v>Depreciation</v>
      </c>
      <c r="B6" s="53" t="n">
        <f aca="false">+Base!B6</f>
        <v>0.1</v>
      </c>
      <c r="C6" s="47"/>
      <c r="D6" s="47"/>
      <c r="E6" s="47"/>
      <c r="F6" s="47"/>
      <c r="G6" s="47"/>
      <c r="H6" s="47"/>
      <c r="I6" s="47"/>
      <c r="J6" s="47"/>
      <c r="K6" s="4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c r="BA6" s="47"/>
      <c r="BB6" s="47"/>
      <c r="BC6" s="47"/>
      <c r="BD6" s="47"/>
      <c r="BE6" s="47"/>
      <c r="BF6" s="47"/>
      <c r="BG6" s="47"/>
      <c r="BH6" s="47"/>
      <c r="BI6" s="47"/>
    </row>
    <row r="7" customFormat="false" ht="1.9" hidden="true" customHeight="true" outlineLevel="0" collapsed="false">
      <c r="A7" s="50" t="str">
        <f aca="false">Base!A7</f>
        <v>World capital risk premium (percent per year)</v>
      </c>
      <c r="B7" s="129" t="n">
        <f aca="false">+Parameters!B22*Parameters!B23</f>
        <v>0</v>
      </c>
      <c r="C7" s="47"/>
      <c r="D7" s="47"/>
      <c r="E7" s="47"/>
      <c r="F7" s="47"/>
      <c r="G7" s="47"/>
      <c r="H7" s="47"/>
      <c r="I7" s="47"/>
      <c r="J7" s="47"/>
      <c r="K7" s="4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row>
    <row r="8" customFormat="false" ht="21" hidden="true" customHeight="true" outlineLevel="0" collapsed="false">
      <c r="A8" s="50" t="str">
        <f aca="false">Base!A8</f>
        <v>Fraction diversifiable risk</v>
      </c>
      <c r="B8" s="129" t="n">
        <f aca="false">1-Parameters!B24</f>
        <v>0.5</v>
      </c>
      <c r="C8" s="47"/>
      <c r="D8" s="47"/>
      <c r="E8" s="47"/>
      <c r="F8" s="47"/>
      <c r="G8" s="47"/>
      <c r="H8" s="47"/>
      <c r="I8" s="47"/>
      <c r="J8" s="47"/>
      <c r="K8" s="4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c r="BA8" s="47"/>
      <c r="BB8" s="47"/>
      <c r="BC8" s="47"/>
      <c r="BD8" s="47"/>
      <c r="BE8" s="47"/>
      <c r="BF8" s="47"/>
      <c r="BG8" s="47"/>
      <c r="BH8" s="47"/>
      <c r="BI8" s="47"/>
    </row>
    <row r="9" customFormat="false" ht="21" hidden="true" customHeight="true" outlineLevel="0" collapsed="false">
      <c r="A9" s="50" t="str">
        <f aca="false">Base!A9</f>
        <v>Diversifiable risk ( per year)</v>
      </c>
      <c r="B9" s="130" t="n">
        <f aca="false">+B7*B8</f>
        <v>0</v>
      </c>
      <c r="C9" s="47"/>
      <c r="D9" s="47"/>
      <c r="E9" s="47"/>
      <c r="F9" s="47"/>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row>
    <row r="10" customFormat="false" ht="21" hidden="true" customHeight="true" outlineLevel="0" collapsed="false">
      <c r="A10" s="49" t="str">
        <f aca="false">Base!A10</f>
        <v>Depreciation (with no risk)</v>
      </c>
      <c r="B10" s="53" t="n">
        <f aca="false">+B6+B9</f>
        <v>0.1</v>
      </c>
      <c r="C10" s="47"/>
      <c r="D10" s="47"/>
      <c r="E10" s="47"/>
      <c r="F10" s="47"/>
      <c r="G10" s="47"/>
      <c r="H10" s="47"/>
      <c r="I10" s="47"/>
      <c r="J10" s="47"/>
      <c r="K10" s="4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c r="BA10" s="47"/>
      <c r="BB10" s="47"/>
      <c r="BC10" s="47"/>
      <c r="BD10" s="47"/>
      <c r="BE10" s="47"/>
      <c r="BF10" s="47"/>
      <c r="BG10" s="47"/>
      <c r="BH10" s="47"/>
      <c r="BI10" s="47"/>
    </row>
    <row r="11" customFormat="false" ht="21" hidden="false" customHeight="true" outlineLevel="0" collapsed="false">
      <c r="A11" s="49" t="str">
        <f aca="false">Base!A11</f>
        <v>Initial output (2005 US International $, trillions)</v>
      </c>
      <c r="B11" s="53" t="n">
        <f aca="false">Base!B11</f>
        <v>63.5819868191</v>
      </c>
      <c r="C11" s="47"/>
      <c r="D11" s="47"/>
      <c r="E11" s="47"/>
      <c r="F11" s="47"/>
      <c r="G11" s="47"/>
      <c r="H11" s="47"/>
      <c r="I11" s="47"/>
      <c r="J11" s="47"/>
      <c r="K11" s="4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c r="BA11" s="47"/>
      <c r="BB11" s="47"/>
      <c r="BC11" s="47"/>
      <c r="BD11" s="47"/>
      <c r="BE11" s="47"/>
      <c r="BF11" s="47"/>
      <c r="BG11" s="47"/>
      <c r="BH11" s="47"/>
      <c r="BI11" s="47"/>
    </row>
    <row r="12" customFormat="false" ht="21" hidden="false" customHeight="true" outlineLevel="0" collapsed="false">
      <c r="A12" s="49" t="str">
        <f aca="false">Base!A12</f>
        <v>Initial K</v>
      </c>
      <c r="B12" s="53" t="n">
        <f aca="false">+Base!B12</f>
        <v>135</v>
      </c>
      <c r="C12" s="47"/>
      <c r="D12" s="47"/>
      <c r="E12" s="47"/>
      <c r="F12" s="47"/>
      <c r="G12" s="47"/>
      <c r="H12" s="47"/>
      <c r="I12" s="47"/>
      <c r="J12" s="47"/>
      <c r="K12" s="4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c r="BA12" s="47"/>
      <c r="BB12" s="47"/>
      <c r="BC12" s="47"/>
      <c r="BD12" s="47"/>
      <c r="BE12" s="47"/>
      <c r="BF12" s="47"/>
      <c r="BG12" s="47"/>
      <c r="BH12" s="47"/>
      <c r="BI12" s="47"/>
    </row>
    <row r="13" customFormat="false" ht="21" hidden="false" customHeight="true" outlineLevel="0" collapsed="false">
      <c r="A13" s="49" t="str">
        <f aca="false">Base!A13</f>
        <v>Initial A</v>
      </c>
      <c r="B13" s="53" t="n">
        <f aca="false">+Base!B13</f>
        <v>3.8</v>
      </c>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c r="AW13" s="47"/>
      <c r="AX13" s="47"/>
      <c r="AY13" s="47"/>
      <c r="AZ13" s="47"/>
      <c r="BA13" s="47"/>
      <c r="BB13" s="47"/>
      <c r="BC13" s="47"/>
      <c r="BD13" s="47"/>
      <c r="BE13" s="47"/>
      <c r="BF13" s="47"/>
      <c r="BG13" s="47"/>
      <c r="BH13" s="47"/>
      <c r="BI13" s="47"/>
    </row>
    <row r="14" customFormat="false" ht="21" hidden="false" customHeight="true" outlineLevel="0" collapsed="false">
      <c r="A14" s="48" t="str">
        <f aca="false">Base!A14</f>
        <v>WELFARE</v>
      </c>
      <c r="B14" s="53"/>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c r="AW14" s="47"/>
      <c r="AX14" s="47"/>
      <c r="AY14" s="47"/>
      <c r="AZ14" s="47"/>
      <c r="BA14" s="47"/>
      <c r="BB14" s="47"/>
      <c r="BC14" s="47"/>
      <c r="BD14" s="47"/>
      <c r="BE14" s="47"/>
      <c r="BF14" s="47"/>
      <c r="BG14" s="47"/>
      <c r="BH14" s="47"/>
      <c r="BI14" s="47"/>
    </row>
    <row r="15" customFormat="false" ht="21" hidden="false" customHeight="true" outlineLevel="0" collapsed="false">
      <c r="A15" s="49" t="str">
        <f aca="false">Base!A15</f>
        <v>Time preference plus risk (per year)</v>
      </c>
      <c r="B15" s="53" t="n">
        <f aca="false">+Base!B15</f>
        <v>0.015</v>
      </c>
      <c r="C15" s="47" t="n">
        <f aca="false">+B15</f>
        <v>0.015</v>
      </c>
      <c r="D15" s="47" t="n">
        <f aca="false">+C15</f>
        <v>0.015</v>
      </c>
      <c r="E15" s="47" t="n">
        <f aca="false">+D15</f>
        <v>0.015</v>
      </c>
      <c r="F15" s="47" t="n">
        <f aca="false">+E15</f>
        <v>0.015</v>
      </c>
      <c r="G15" s="47" t="n">
        <f aca="false">+F15</f>
        <v>0.015</v>
      </c>
      <c r="H15" s="47" t="n">
        <f aca="false">+G15</f>
        <v>0.015</v>
      </c>
      <c r="I15" s="47" t="n">
        <f aca="false">+H15</f>
        <v>0.015</v>
      </c>
      <c r="J15" s="47" t="n">
        <f aca="false">+I15</f>
        <v>0.015</v>
      </c>
      <c r="K15" s="47" t="n">
        <f aca="false">+J15</f>
        <v>0.015</v>
      </c>
      <c r="L15" s="47" t="n">
        <f aca="false">+K15</f>
        <v>0.015</v>
      </c>
      <c r="M15" s="47" t="n">
        <f aca="false">+L15</f>
        <v>0.015</v>
      </c>
      <c r="N15" s="47" t="n">
        <f aca="false">+M15</f>
        <v>0.015</v>
      </c>
      <c r="O15" s="47" t="n">
        <f aca="false">+N15</f>
        <v>0.015</v>
      </c>
      <c r="P15" s="47" t="n">
        <f aca="false">+O15</f>
        <v>0.015</v>
      </c>
      <c r="Q15" s="47" t="n">
        <f aca="false">+P15</f>
        <v>0.015</v>
      </c>
      <c r="R15" s="47" t="n">
        <f aca="false">+Q15</f>
        <v>0.015</v>
      </c>
      <c r="S15" s="47" t="n">
        <f aca="false">+R15</f>
        <v>0.015</v>
      </c>
      <c r="T15" s="47" t="n">
        <f aca="false">+S15</f>
        <v>0.015</v>
      </c>
      <c r="U15" s="47" t="n">
        <f aca="false">+T15</f>
        <v>0.015</v>
      </c>
      <c r="V15" s="47" t="n">
        <f aca="false">+U15</f>
        <v>0.015</v>
      </c>
      <c r="W15" s="47" t="n">
        <f aca="false">+V15</f>
        <v>0.015</v>
      </c>
      <c r="X15" s="47" t="n">
        <f aca="false">+W15</f>
        <v>0.015</v>
      </c>
      <c r="Y15" s="47" t="n">
        <f aca="false">+X15</f>
        <v>0.015</v>
      </c>
      <c r="Z15" s="47" t="n">
        <f aca="false">+Y15</f>
        <v>0.015</v>
      </c>
      <c r="AA15" s="47" t="n">
        <f aca="false">+Z15</f>
        <v>0.015</v>
      </c>
      <c r="AB15" s="47" t="n">
        <f aca="false">+AA15</f>
        <v>0.015</v>
      </c>
      <c r="AC15" s="47" t="n">
        <f aca="false">+AB15</f>
        <v>0.015</v>
      </c>
      <c r="AD15" s="47" t="n">
        <f aca="false">+AC15</f>
        <v>0.015</v>
      </c>
      <c r="AE15" s="47" t="n">
        <f aca="false">+AD15</f>
        <v>0.015</v>
      </c>
      <c r="AF15" s="47" t="n">
        <f aca="false">+AE15</f>
        <v>0.015</v>
      </c>
      <c r="AG15" s="47" t="n">
        <f aca="false">+AF15</f>
        <v>0.015</v>
      </c>
      <c r="AH15" s="47" t="n">
        <f aca="false">+AG15</f>
        <v>0.015</v>
      </c>
      <c r="AI15" s="47" t="n">
        <f aca="false">+AH15</f>
        <v>0.015</v>
      </c>
      <c r="AJ15" s="47" t="n">
        <f aca="false">+AI15</f>
        <v>0.015</v>
      </c>
      <c r="AK15" s="47" t="n">
        <f aca="false">+AJ15</f>
        <v>0.015</v>
      </c>
      <c r="AL15" s="47" t="n">
        <f aca="false">+AK15</f>
        <v>0.015</v>
      </c>
      <c r="AM15" s="47" t="n">
        <f aca="false">+AL15</f>
        <v>0.015</v>
      </c>
      <c r="AN15" s="47" t="n">
        <f aca="false">+AM15</f>
        <v>0.015</v>
      </c>
      <c r="AO15" s="47" t="n">
        <f aca="false">+AN15</f>
        <v>0.015</v>
      </c>
      <c r="AP15" s="47" t="n">
        <f aca="false">+AO15</f>
        <v>0.015</v>
      </c>
      <c r="AQ15" s="47" t="n">
        <f aca="false">+AP15</f>
        <v>0.015</v>
      </c>
      <c r="AR15" s="47" t="n">
        <f aca="false">+AQ15</f>
        <v>0.015</v>
      </c>
      <c r="AS15" s="47" t="n">
        <f aca="false">+AR15</f>
        <v>0.015</v>
      </c>
      <c r="AT15" s="47" t="n">
        <f aca="false">+AS15</f>
        <v>0.015</v>
      </c>
      <c r="AU15" s="47" t="n">
        <f aca="false">+AT15</f>
        <v>0.015</v>
      </c>
      <c r="AV15" s="47" t="n">
        <f aca="false">+AU15</f>
        <v>0.015</v>
      </c>
      <c r="AW15" s="47" t="n">
        <f aca="false">+AV15</f>
        <v>0.015</v>
      </c>
      <c r="AX15" s="47" t="n">
        <f aca="false">+AW15</f>
        <v>0.015</v>
      </c>
      <c r="AY15" s="47" t="n">
        <f aca="false">+AX15</f>
        <v>0.015</v>
      </c>
      <c r="AZ15" s="47" t="n">
        <f aca="false">+AY15</f>
        <v>0.015</v>
      </c>
      <c r="BA15" s="47" t="n">
        <f aca="false">+AZ15</f>
        <v>0.015</v>
      </c>
      <c r="BB15" s="47" t="n">
        <f aca="false">+BA15</f>
        <v>0.015</v>
      </c>
      <c r="BC15" s="47" t="n">
        <f aca="false">+BB15</f>
        <v>0.015</v>
      </c>
      <c r="BD15" s="47" t="n">
        <f aca="false">+BC15</f>
        <v>0.015</v>
      </c>
      <c r="BE15" s="47" t="n">
        <f aca="false">+BD15</f>
        <v>0.015</v>
      </c>
      <c r="BF15" s="47" t="n">
        <f aca="false">+BE15</f>
        <v>0.015</v>
      </c>
      <c r="BG15" s="47" t="n">
        <f aca="false">+BF15</f>
        <v>0.015</v>
      </c>
      <c r="BH15" s="47" t="n">
        <f aca="false">+BG15</f>
        <v>0.015</v>
      </c>
      <c r="BI15" s="47" t="n">
        <f aca="false">+BH15</f>
        <v>0.015</v>
      </c>
    </row>
    <row r="16" customFormat="false" ht="19.9" hidden="false" customHeight="true" outlineLevel="0" collapsed="false">
      <c r="A16" s="49" t="str">
        <f aca="false">Base!A16</f>
        <v>   Time premium</v>
      </c>
      <c r="B16" s="53" t="n">
        <f aca="false">+Base!B16</f>
        <v>0.015</v>
      </c>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c r="AW16" s="47"/>
      <c r="AX16" s="47"/>
      <c r="AY16" s="47"/>
      <c r="AZ16" s="47"/>
      <c r="BA16" s="47"/>
      <c r="BB16" s="47"/>
      <c r="BC16" s="47"/>
      <c r="BD16" s="47"/>
      <c r="BE16" s="47"/>
      <c r="BF16" s="47"/>
      <c r="BG16" s="47"/>
      <c r="BH16" s="47"/>
      <c r="BI16" s="47"/>
    </row>
    <row r="17" customFormat="false" ht="21" hidden="true" customHeight="true" outlineLevel="0" collapsed="false">
      <c r="A17" s="49" t="str">
        <f aca="false">Base!A17</f>
        <v>  Non-diversifiable global risk (percent per year)</v>
      </c>
      <c r="B17" s="53" t="n">
        <f aca="false">+Base!B17</f>
        <v>0</v>
      </c>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row>
    <row r="18" customFormat="false" ht="21" hidden="false" customHeight="true" outlineLevel="0" collapsed="false">
      <c r="A18" s="49" t="str">
        <f aca="false">Base!A18</f>
        <v>Social time preference factor</v>
      </c>
      <c r="B18" s="53" t="n">
        <f aca="false">+Base!B18</f>
        <v>1</v>
      </c>
      <c r="C18" s="47" t="n">
        <f aca="false">B18/(1+B15)^(C2-B2)</f>
        <v>0.92826032540564</v>
      </c>
      <c r="D18" s="47" t="n">
        <f aca="false">C18/(1+C15)^(D2-C2)</f>
        <v>0.861667231722184</v>
      </c>
      <c r="E18" s="47" t="n">
        <f aca="false">D18/(1+D15)^(E2-D2)</f>
        <v>0.799851504909811</v>
      </c>
      <c r="F18" s="47" t="n">
        <f aca="false">E18/(1+E15)^(F2-E2)</f>
        <v>0.742470418223772</v>
      </c>
      <c r="G18" s="47" t="n">
        <f aca="false">F18/(1+F15)^(G2-F2)</f>
        <v>0.68920583202446</v>
      </c>
      <c r="H18" s="47" t="n">
        <f aca="false">G18/(1+G15)^(H2-G2)</f>
        <v>0.63976242990649</v>
      </c>
      <c r="I18" s="47" t="n">
        <f aca="false">H18/(1+H15)^(I2-H2)</f>
        <v>0.593866081367302</v>
      </c>
      <c r="J18" s="47" t="n">
        <f aca="false">I18/(1+I15)^(J2-I2)</f>
        <v>0.551262321937384</v>
      </c>
      <c r="K18" s="47" t="n">
        <f aca="false">J18/(1+J15)^(K2-J2)</f>
        <v>0.511714942345464</v>
      </c>
      <c r="L18" s="47" t="n">
        <f aca="false">K18/(1+K15)^(L2-K2)</f>
        <v>0.475004678896529</v>
      </c>
      <c r="M18" s="47" t="n">
        <f aca="false">L18/(1+L15)^(M2-L2)</f>
        <v>0.440927997801693</v>
      </c>
      <c r="N18" s="47" t="n">
        <f aca="false">M18/(1+M15)^(N2-M2)</f>
        <v>0.409295966719857</v>
      </c>
      <c r="O18" s="47" t="n">
        <f aca="false">N18/(1+N15)^(O2-N2)</f>
        <v>0.37993320725459</v>
      </c>
      <c r="P18" s="47" t="n">
        <f aca="false">O18/(1+O15)^(P2-O2)</f>
        <v>0.352676922598554</v>
      </c>
      <c r="Q18" s="47" t="n">
        <f aca="false">P18/(1+P15)^(Q2-P2)</f>
        <v>0.327375994934394</v>
      </c>
      <c r="R18" s="47" t="n">
        <f aca="false">Q18/(1+Q15)^(R2-Q2)</f>
        <v>0.303890147587796</v>
      </c>
      <c r="S18" s="47" t="n">
        <f aca="false">R18/(1+R15)^(S2-R2)</f>
        <v>0.282089167287415</v>
      </c>
      <c r="T18" s="47" t="n">
        <f aca="false">S18/(1+S15)^(T2-S2)</f>
        <v>0.261852182219622</v>
      </c>
      <c r="U18" s="47" t="n">
        <f aca="false">T18/(1+T15)^(U2-T2)</f>
        <v>0.243066991875363</v>
      </c>
      <c r="V18" s="47" t="n">
        <f aca="false">U18/(1+U15)^(V2-U2)</f>
        <v>0.225629444973594</v>
      </c>
      <c r="W18" s="47" t="n">
        <f aca="false">V18/(1+V15)^(W2-V2)</f>
        <v>0.209442862012283</v>
      </c>
      <c r="X18" s="47" t="n">
        <f aca="false">W18/(1+W15)^(X2-W2)</f>
        <v>0.19441749924541</v>
      </c>
      <c r="Y18" s="47" t="n">
        <f aca="false">X18/(1+X15)^(Y2-X2)</f>
        <v>0.180470051114095</v>
      </c>
      <c r="Z18" s="47" t="n">
        <f aca="false">Y18/(1+Y15)^(Z2-Y2)</f>
        <v>0.167523188373142</v>
      </c>
      <c r="AA18" s="47" t="n">
        <f aca="false">Z18/(1+Z15)^(AA2-Z2)</f>
        <v>0.155505129352243</v>
      </c>
      <c r="AB18" s="47" t="n">
        <f aca="false">AA18/(1+AA15)^(AB2-AA2)</f>
        <v>0.14434924197476</v>
      </c>
      <c r="AC18" s="47" t="n">
        <f aca="false">AB18/(1+AB15)^(AC2-AB2)</f>
        <v>0.133993674327548</v>
      </c>
      <c r="AD18" s="47" t="n">
        <f aca="false">AC18/(1+AC15)^(AD2-AC2)</f>
        <v>0.124381011733587</v>
      </c>
      <c r="AE18" s="47" t="n">
        <f aca="false">AD18/(1+AD15)^(AE2-AD2)</f>
        <v>0.115457958426102</v>
      </c>
      <c r="AF18" s="47" t="n">
        <f aca="false">AE18/(1+AE15)^(AF2-AE2)</f>
        <v>0.107175042059284</v>
      </c>
      <c r="AG18" s="47" t="n">
        <f aca="false">AF18/(1+AF15)^(AG2-AF2)</f>
        <v>0.0994863394173143</v>
      </c>
      <c r="AH18" s="47" t="n">
        <f aca="false">AG18/(1+AG15)^(AH2-AG2)</f>
        <v>0.0923492218009321</v>
      </c>
      <c r="AI18" s="47" t="n">
        <f aca="false">AH18/(1+AH15)^(AI2-AH2)</f>
        <v>0.0857241186798909</v>
      </c>
      <c r="AJ18" s="47" t="n">
        <f aca="false">AI18/(1+AI15)^(AJ2-AI2)</f>
        <v>0.0795742983009072</v>
      </c>
      <c r="AK18" s="47" t="n">
        <f aca="false">AJ18/(1+AJ15)^(AK2-AJ2)</f>
        <v>0.0738656640347255</v>
      </c>
      <c r="AL18" s="47" t="n">
        <f aca="false">AK18/(1+AK15)^(AL2-AK2)</f>
        <v>0.068566565333178</v>
      </c>
      <c r="AM18" s="47" t="n">
        <f aca="false">AL18/(1+AL15)^(AM2-AL2)</f>
        <v>0.0636476222481229</v>
      </c>
      <c r="AN18" s="47" t="n">
        <f aca="false">AM18/(1+AM15)^(AN2-AM2)</f>
        <v>0.0590815625393378</v>
      </c>
      <c r="AO18" s="47" t="n">
        <f aca="false">AN18/(1+AN15)^(AO2-AN2)</f>
        <v>0.0548430704682393</v>
      </c>
      <c r="AP18" s="47" t="n">
        <f aca="false">AO18/(1+AO15)^(AP2-AO2)</f>
        <v>0.0509086464390923</v>
      </c>
      <c r="AQ18" s="47" t="n">
        <f aca="false">AP18/(1+AP15)^(AQ2-AP2)</f>
        <v>0.0472564767095124</v>
      </c>
      <c r="AR18" s="47" t="n">
        <f aca="false">AQ18/(1+AQ15)^(AR2-AQ2)</f>
        <v>0.0438663124478961</v>
      </c>
      <c r="AS18" s="47" t="n">
        <f aca="false">AR18/(1+AR15)^(AS2-AR2)</f>
        <v>0.0407193574672295</v>
      </c>
      <c r="AT18" s="47" t="n">
        <f aca="false">AS18/(1+AS15)^(AT2-AS2)</f>
        <v>0.037798164012839</v>
      </c>
      <c r="AU18" s="47" t="n">
        <f aca="false">AT18/(1+AT15)^(AU2-AT2)</f>
        <v>0.0350865360262937</v>
      </c>
      <c r="AV18" s="47" t="n">
        <f aca="false">AU18/(1+AU15)^(AV2-AU2)</f>
        <v>0.0325694393491241</v>
      </c>
      <c r="AW18" s="47" t="n">
        <f aca="false">AV18/(1+AV15)^(AW2-AV2)</f>
        <v>0.0302329183684972</v>
      </c>
      <c r="AX18" s="47" t="n">
        <f aca="false">AW18/(1+AW15)^(AX2-AW2)</f>
        <v>0.0280640186427033</v>
      </c>
      <c r="AY18" s="47" t="n">
        <f aca="false">AX18/(1+AX15)^(AY2-AX2)</f>
        <v>0.0260507150774657</v>
      </c>
      <c r="AZ18" s="47" t="n">
        <f aca="false">AY18/(1+AY15)^(AZ2-AY2)</f>
        <v>0.0241818452548579</v>
      </c>
      <c r="BA18" s="47" t="n">
        <f aca="false">AZ18/(1+AZ15)^(BA2-AZ2)</f>
        <v>0.0224470475451833</v>
      </c>
      <c r="BB18" s="47" t="n">
        <f aca="false">BA18/(1+BA15)^(BB2-BA2)</f>
        <v>0.0208367036586877</v>
      </c>
      <c r="BC18" s="47" t="n">
        <f aca="false">BB18/(1+BB15)^(BC2-BB2)</f>
        <v>0.0193418853185943</v>
      </c>
      <c r="BD18" s="47" t="n">
        <f aca="false">BC18/(1+BC15)^(BD2-BC2)</f>
        <v>0.0179543047597969</v>
      </c>
      <c r="BE18" s="47" t="n">
        <f aca="false">BD18/(1+BD15)^(BE2-BD2)</f>
        <v>0.0166662687787611</v>
      </c>
      <c r="BF18" s="47" t="n">
        <f aca="false">BE18/(1+BE15)^(BF2-BE2)</f>
        <v>0.0154706360798706</v>
      </c>
      <c r="BG18" s="47" t="n">
        <f aca="false">BF18/(1+BF15)^(BG2-BF2)</f>
        <v>0.014360777681733</v>
      </c>
      <c r="BH18" s="47" t="n">
        <f aca="false">BG18/(1+BG15)^(BH2-BG2)</f>
        <v>0.0133305401639235</v>
      </c>
      <c r="BI18" s="47" t="n">
        <f aca="false">BH18/(1+BH15)^(BI2-BH2)</f>
        <v>0.0123742115503966</v>
      </c>
    </row>
    <row r="19" customFormat="false" ht="21" hidden="false" customHeight="true" outlineLevel="0" collapsed="false">
      <c r="A19" s="49" t="str">
        <f aca="false">Base!A19</f>
        <v>Elasticity of MU of consumption</v>
      </c>
      <c r="B19" s="53" t="n">
        <f aca="false">+Base!B19</f>
        <v>1.45</v>
      </c>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c r="AW19" s="47"/>
      <c r="AX19" s="47"/>
      <c r="AY19" s="47"/>
      <c r="AZ19" s="47"/>
      <c r="BA19" s="47"/>
      <c r="BB19" s="47"/>
      <c r="BC19" s="47"/>
      <c r="BD19" s="47"/>
      <c r="BE19" s="47"/>
      <c r="BF19" s="47"/>
      <c r="BG19" s="47"/>
      <c r="BH19" s="47"/>
      <c r="BI19" s="47"/>
    </row>
    <row r="20" customFormat="false" ht="21" hidden="false" customHeight="true" outlineLevel="0" collapsed="false">
      <c r="A20" s="48" t="str">
        <f aca="false">Base!A20</f>
        <v>PRODUCTIVITY</v>
      </c>
      <c r="B20" s="53"/>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7"/>
      <c r="BC20" s="47"/>
      <c r="BD20" s="47"/>
      <c r="BE20" s="47"/>
      <c r="BF20" s="47"/>
      <c r="BG20" s="47"/>
      <c r="BH20" s="47"/>
      <c r="BI20" s="47"/>
    </row>
    <row r="21" customFormat="false" ht="21" hidden="false" customHeight="true" outlineLevel="0" collapsed="false">
      <c r="A21" s="49" t="str">
        <f aca="false">Base!A21</f>
        <v>Total factor productivity</v>
      </c>
      <c r="B21" s="53" t="n">
        <f aca="false">Base!B21</f>
        <v>3.8</v>
      </c>
      <c r="C21" s="53" t="n">
        <f aca="false">Base!C21</f>
        <v>4.12595005428882</v>
      </c>
      <c r="D21" s="53" t="n">
        <f aca="false">Base!D21</f>
        <v>4.46853085311524</v>
      </c>
      <c r="E21" s="53" t="n">
        <f aca="false">Base!E21</f>
        <v>4.82770953713644</v>
      </c>
      <c r="F21" s="53" t="n">
        <f aca="false">Base!F21</f>
        <v>5.20339779043003</v>
      </c>
      <c r="G21" s="53" t="n">
        <f aca="false">Base!G21</f>
        <v>5.59545278308429</v>
      </c>
      <c r="H21" s="53" t="n">
        <f aca="false">Base!H21</f>
        <v>6.00367848598588</v>
      </c>
      <c r="I21" s="53" t="n">
        <f aca="false">Base!I21</f>
        <v>6.42782732863018</v>
      </c>
      <c r="J21" s="53" t="n">
        <f aca="false">Base!J21</f>
        <v>6.86760216853734</v>
      </c>
      <c r="K21" s="53" t="n">
        <f aca="false">Base!K21</f>
        <v>7.32265853923653</v>
      </c>
      <c r="L21" s="53" t="n">
        <f aca="false">Base!L21</f>
        <v>7.79260714275233</v>
      </c>
      <c r="M21" s="53" t="n">
        <f aca="false">Base!M21</f>
        <v>8.27701655204906</v>
      </c>
      <c r="N21" s="53" t="n">
        <f aca="false">Base!N21</f>
        <v>8.77541608891702</v>
      </c>
      <c r="O21" s="53" t="n">
        <f aca="false">Base!O21</f>
        <v>9.28729884326855</v>
      </c>
      <c r="P21" s="53" t="n">
        <f aca="false">Base!P21</f>
        <v>9.81212480069856</v>
      </c>
      <c r="Q21" s="53" t="n">
        <f aca="false">Base!Q21</f>
        <v>10.3493240464005</v>
      </c>
      <c r="R21" s="53" t="n">
        <f aca="false">Base!R21</f>
        <v>10.8983000150598</v>
      </c>
      <c r="S21" s="53" t="n">
        <f aca="false">Base!S21</f>
        <v>11.4584327581212</v>
      </c>
      <c r="T21" s="53" t="n">
        <f aca="false">Base!T21</f>
        <v>12.0290822017894</v>
      </c>
      <c r="U21" s="53" t="n">
        <f aca="false">Base!U21</f>
        <v>12.6095913712335</v>
      </c>
      <c r="V21" s="53" t="n">
        <f aca="false">Base!V21</f>
        <v>13.1992895586705</v>
      </c>
      <c r="W21" s="53" t="n">
        <f aca="false">Base!W21</f>
        <v>13.7974954152658</v>
      </c>
      <c r="X21" s="53" t="n">
        <f aca="false">Base!X21</f>
        <v>14.4035199490767</v>
      </c>
      <c r="Y21" s="53" t="n">
        <f aca="false">Base!Y21</f>
        <v>15.016669413531</v>
      </c>
      <c r="Z21" s="53" t="n">
        <f aca="false">Base!Z21</f>
        <v>15.6362480731659</v>
      </c>
      <c r="AA21" s="53" t="n">
        <f aca="false">Base!AA21</f>
        <v>16.2615608355131</v>
      </c>
      <c r="AB21" s="53" t="n">
        <f aca="false">Base!AB21</f>
        <v>16.8919157400929</v>
      </c>
      <c r="AC21" s="53" t="n">
        <f aca="false">Base!AC21</f>
        <v>17.5266262974525</v>
      </c>
      <c r="AD21" s="53" t="n">
        <f aca="false">Base!AD21</f>
        <v>18.165013673037</v>
      </c>
      <c r="AE21" s="53" t="n">
        <f aca="false">Base!AE21</f>
        <v>18.8064087124125</v>
      </c>
      <c r="AF21" s="53" t="n">
        <f aca="false">Base!AF21</f>
        <v>19.4501538059511</v>
      </c>
      <c r="AG21" s="53" t="n">
        <f aca="false">Base!AG21</f>
        <v>20.0956045925475</v>
      </c>
      <c r="AH21" s="53" t="n">
        <f aca="false">Base!AH21</f>
        <v>20.7421315032517</v>
      </c>
      <c r="AI21" s="53" t="n">
        <f aca="false">Base!AI21</f>
        <v>21.3891211468793</v>
      </c>
      <c r="AJ21" s="53" t="n">
        <f aca="false">Base!AJ21</f>
        <v>22.0359775407021</v>
      </c>
      <c r="AK21" s="53" t="n">
        <f aca="false">Base!AK21</f>
        <v>22.6821231902297</v>
      </c>
      <c r="AL21" s="53" t="n">
        <f aca="false">Base!AL21</f>
        <v>23.3270000228697</v>
      </c>
      <c r="AM21" s="53" t="n">
        <f aca="false">Base!AM21</f>
        <v>23.9700701809135</v>
      </c>
      <c r="AN21" s="53" t="n">
        <f aca="false">Base!AN21</f>
        <v>24.6108166798348</v>
      </c>
      <c r="AO21" s="53" t="n">
        <f aca="false">Base!AO21</f>
        <v>25.2487439383219</v>
      </c>
      <c r="AP21" s="53" t="n">
        <f aca="false">Base!AP21</f>
        <v>25.8833781868008</v>
      </c>
      <c r="AQ21" s="53" t="n">
        <f aca="false">Base!AQ21</f>
        <v>26.514267761445</v>
      </c>
      <c r="AR21" s="53" t="n">
        <f aca="false">Base!AR21</f>
        <v>27.1409832908277</v>
      </c>
      <c r="AS21" s="53" t="n">
        <f aca="false">Base!AS21</f>
        <v>27.763117782455</v>
      </c>
      <c r="AT21" s="53" t="n">
        <f aca="false">Base!AT21</f>
        <v>28.3802866164311</v>
      </c>
      <c r="AU21" s="53" t="n">
        <f aca="false">Base!AU21</f>
        <v>28.9921274534622</v>
      </c>
      <c r="AV21" s="53" t="n">
        <f aca="false">Base!AV21</f>
        <v>29.5983000643065</v>
      </c>
      <c r="AW21" s="53" t="n">
        <f aca="false">Base!AW21</f>
        <v>30.1984860876338</v>
      </c>
      <c r="AX21" s="53" t="n">
        <f aca="false">Base!AX21</f>
        <v>30.7923887230738</v>
      </c>
      <c r="AY21" s="53" t="n">
        <f aca="false">Base!AY21</f>
        <v>31.3797323660184</v>
      </c>
      <c r="AZ21" s="53" t="n">
        <f aca="false">Base!AZ21</f>
        <v>31.9602621904951</v>
      </c>
      <c r="BA21" s="53" t="n">
        <f aca="false">Base!BA21</f>
        <v>32.53374368617</v>
      </c>
      <c r="BB21" s="53" t="n">
        <f aca="false">Base!BB21</f>
        <v>33.0999621552503</v>
      </c>
      <c r="BC21" s="53" t="n">
        <f aca="false">Base!BC21</f>
        <v>33.6587221747664</v>
      </c>
      <c r="BD21" s="53" t="n">
        <f aca="false">Base!BD21</f>
        <v>34.209847029408</v>
      </c>
      <c r="BE21" s="53" t="n">
        <f aca="false">Base!BE21</f>
        <v>34.7531781197832</v>
      </c>
      <c r="BF21" s="53" t="n">
        <f aca="false">Base!BF21</f>
        <v>35.2885743506558</v>
      </c>
      <c r="BG21" s="53" t="n">
        <f aca="false">Base!BG21</f>
        <v>35.8159115034128</v>
      </c>
      <c r="BH21" s="53" t="n">
        <f aca="false">Base!BH21</f>
        <v>36.3350815967036</v>
      </c>
      <c r="BI21" s="53" t="n">
        <f aca="false">Base!BI21</f>
        <v>36.8459922388969</v>
      </c>
      <c r="BJ21" s="54"/>
      <c r="BK21" s="54"/>
      <c r="BL21" s="54"/>
      <c r="BM21" s="54"/>
      <c r="BN21" s="54"/>
      <c r="BO21" s="54"/>
      <c r="BP21" s="54"/>
      <c r="BQ21" s="54"/>
      <c r="BR21" s="54"/>
      <c r="BS21" s="54"/>
      <c r="BT21" s="54"/>
      <c r="BU21" s="54"/>
      <c r="BV21" s="54"/>
      <c r="BW21" s="54"/>
      <c r="BX21" s="54"/>
      <c r="BY21" s="54"/>
      <c r="BZ21" s="54"/>
      <c r="CA21" s="54"/>
      <c r="CB21" s="54"/>
      <c r="CC21" s="54"/>
      <c r="CD21" s="54"/>
      <c r="CE21" s="54"/>
      <c r="CF21" s="54"/>
      <c r="CG21" s="54"/>
      <c r="CH21" s="54"/>
      <c r="CI21" s="54"/>
      <c r="CJ21" s="54"/>
      <c r="CK21" s="54"/>
      <c r="CL21" s="54"/>
      <c r="CM21" s="54"/>
      <c r="CN21" s="54"/>
      <c r="CO21" s="54"/>
      <c r="CP21" s="54"/>
      <c r="CQ21" s="54"/>
      <c r="CR21" s="54"/>
      <c r="CS21" s="54"/>
      <c r="CT21" s="54"/>
      <c r="CU21" s="54"/>
      <c r="CV21" s="54"/>
      <c r="CW21" s="54"/>
      <c r="CX21" s="54"/>
      <c r="CY21" s="54"/>
      <c r="CZ21" s="54"/>
      <c r="DA21" s="54"/>
      <c r="DB21" s="54"/>
      <c r="DC21" s="54"/>
      <c r="DD21" s="54"/>
      <c r="DE21" s="54"/>
      <c r="DF21" s="54"/>
      <c r="DG21" s="54"/>
      <c r="DH21" s="54"/>
      <c r="DI21" s="54"/>
      <c r="DJ21" s="54"/>
      <c r="DK21" s="54"/>
      <c r="DL21" s="54"/>
      <c r="DM21" s="54"/>
      <c r="DN21" s="54"/>
      <c r="DO21" s="54"/>
      <c r="DP21" s="54"/>
      <c r="DQ21" s="54"/>
      <c r="DR21" s="54"/>
      <c r="DS21" s="54"/>
      <c r="DT21" s="54"/>
    </row>
    <row r="22" customFormat="false" ht="21" hidden="false" customHeight="true" outlineLevel="0" collapsed="false">
      <c r="A22" s="49" t="str">
        <f aca="false">Base!A22</f>
        <v>     Initial level of total factor productivity</v>
      </c>
      <c r="B22" s="53" t="n">
        <f aca="false">+Base!B22</f>
        <v>3.8</v>
      </c>
      <c r="C22" s="47"/>
      <c r="D22" s="47"/>
      <c r="E22" s="47"/>
      <c r="F22" s="47"/>
      <c r="G22" s="47"/>
      <c r="H22" s="47"/>
      <c r="I22" s="47"/>
      <c r="J22" s="47"/>
      <c r="K22" s="4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row>
    <row r="23" customFormat="false" ht="21" hidden="false" customHeight="true" outlineLevel="0" collapsed="false">
      <c r="A23" s="49" t="str">
        <f aca="false">Base!A23</f>
        <v>     Rate of growth of productivity (per 5 year, log)</v>
      </c>
      <c r="B23" s="53"/>
      <c r="C23" s="53" t="n">
        <f aca="false">+Base!B23</f>
        <v>0.079</v>
      </c>
      <c r="D23" s="53" t="e">
        <f aca="false">+base!#ref!</f>
        <v>#NAME?</v>
      </c>
      <c r="E23" s="53" t="n">
        <f aca="false">+Base!E23</f>
        <v>0.072200563636427</v>
      </c>
      <c r="F23" s="53" t="n">
        <f aca="false">+Base!F23</f>
        <v>0.0700667145006554</v>
      </c>
      <c r="G23" s="53" t="n">
        <f aca="false">+Base!G23</f>
        <v>0.0679959301375796</v>
      </c>
      <c r="H23" s="53" t="n">
        <f aca="false">+Base!H23</f>
        <v>0.0659863467014905</v>
      </c>
      <c r="I23" s="53" t="n">
        <f aca="false">+Base!I23</f>
        <v>0.0640361554316448</v>
      </c>
      <c r="J23" s="53" t="n">
        <f aca="false">+Base!J23</f>
        <v>0.0621436010242577</v>
      </c>
      <c r="K23" s="53" t="n">
        <f aca="false">+Base!K23</f>
        <v>0.0603069800526114</v>
      </c>
      <c r="L23" s="53" t="n">
        <f aca="false">+Base!L23</f>
        <v>0.0585246394338557</v>
      </c>
      <c r="M23" s="53" t="n">
        <f aca="false">+Base!M23</f>
        <v>0.0567949749411222</v>
      </c>
      <c r="N23" s="53" t="n">
        <f aca="false">+Base!N23</f>
        <v>0.0551164297596115</v>
      </c>
      <c r="O23" s="53" t="n">
        <f aca="false">+Base!O23</f>
        <v>0.053487493085355</v>
      </c>
      <c r="P23" s="53" t="n">
        <f aca="false">+Base!P23</f>
        <v>0.0519066987653895</v>
      </c>
      <c r="Q23" s="53" t="n">
        <f aca="false">+Base!Q23</f>
        <v>0.0503726239781201</v>
      </c>
      <c r="R23" s="53" t="n">
        <f aca="false">+Base!R23</f>
        <v>0.0488838879526851</v>
      </c>
      <c r="S23" s="53" t="n">
        <f aca="false">+Base!S23</f>
        <v>0.047439150726169</v>
      </c>
      <c r="T23" s="53" t="n">
        <f aca="false">+Base!T23</f>
        <v>0.0460371119375452</v>
      </c>
      <c r="U23" s="53" t="n">
        <f aca="false">+Base!U23</f>
        <v>0.0446765096572634</v>
      </c>
      <c r="V23" s="53" t="n">
        <f aca="false">+Base!V23</f>
        <v>0.0433561192514281</v>
      </c>
      <c r="W23" s="53" t="n">
        <f aca="false">+Base!W23</f>
        <v>0.0420747522795449</v>
      </c>
      <c r="X23" s="53" t="n">
        <f aca="false">+Base!X23</f>
        <v>0.0408312554248442</v>
      </c>
      <c r="Y23" s="53" t="n">
        <f aca="false">+Base!Y23</f>
        <v>0.0396245094562184</v>
      </c>
      <c r="Z23" s="53" t="n">
        <f aca="false">+Base!Z23</f>
        <v>0.0384534282208378</v>
      </c>
      <c r="AA23" s="53" t="n">
        <f aca="false">+Base!AA23</f>
        <v>0.0373169576665402</v>
      </c>
      <c r="AB23" s="53" t="n">
        <f aca="false">+Base!AB23</f>
        <v>0.0362140748931127</v>
      </c>
      <c r="AC23" s="53" t="n">
        <f aca="false">+Base!AC23</f>
        <v>0.0351437872316124</v>
      </c>
      <c r="AD23" s="53" t="n">
        <f aca="false">+Base!AD23</f>
        <v>0.0341051313508973</v>
      </c>
      <c r="AE23" s="53" t="n">
        <f aca="false">+Base!AE23</f>
        <v>0.0330971723905635</v>
      </c>
      <c r="AF23" s="53" t="n">
        <f aca="false">+Base!AF23</f>
        <v>0.0321190031195073</v>
      </c>
      <c r="AG23" s="53" t="n">
        <f aca="false">+Base!AG23</f>
        <v>0.0311697431193565</v>
      </c>
      <c r="AH23" s="53" t="n">
        <f aca="false">+Base!AH23</f>
        <v>0.0302485379920339</v>
      </c>
      <c r="AI23" s="53" t="n">
        <f aca="false">+Base!AI23</f>
        <v>0.0293545585907416</v>
      </c>
      <c r="AJ23" s="53" t="n">
        <f aca="false">+Base!AJ23</f>
        <v>0.0284870002736732</v>
      </c>
      <c r="AK23" s="53" t="n">
        <f aca="false">+Base!AK23</f>
        <v>0.0276450821797813</v>
      </c>
      <c r="AL23" s="53" t="n">
        <f aca="false">+Base!AL23</f>
        <v>0.0268280465259502</v>
      </c>
      <c r="AM23" s="53" t="n">
        <f aca="false">+Base!AM23</f>
        <v>0.0260351579249399</v>
      </c>
      <c r="AN23" s="53" t="n">
        <f aca="false">+Base!AN23</f>
        <v>0.025265702723488</v>
      </c>
      <c r="AO23" s="53" t="n">
        <f aca="false">+Base!AO23</f>
        <v>0.0245189883599733</v>
      </c>
      <c r="AP23" s="53" t="n">
        <f aca="false">+Base!AP23</f>
        <v>0.023794342741064</v>
      </c>
      <c r="AQ23" s="53" t="n">
        <f aca="false">+Base!AQ23</f>
        <v>0.0230911136367879</v>
      </c>
      <c r="AR23" s="53" t="n">
        <f aca="false">+Base!AR23</f>
        <v>0.0224086680934819</v>
      </c>
      <c r="AS23" s="53" t="n">
        <f aca="false">+Base!AS23</f>
        <v>0.0217463918640904</v>
      </c>
      <c r="AT23" s="53" t="n">
        <f aca="false">+Base!AT23</f>
        <v>0.0211036888553022</v>
      </c>
      <c r="AU23" s="53" t="n">
        <f aca="false">+Base!AU23</f>
        <v>0.0204799805910254</v>
      </c>
      <c r="AV23" s="53" t="n">
        <f aca="false">+Base!AV23</f>
        <v>0.0198747056917208</v>
      </c>
      <c r="AW23" s="53" t="n">
        <f aca="false">+Base!AW23</f>
        <v>0.0192873193691215</v>
      </c>
      <c r="AX23" s="53" t="n">
        <f aca="false">+Base!AX23</f>
        <v>0.0187172929358876</v>
      </c>
      <c r="AY23" s="53" t="n">
        <f aca="false">+Base!AY23</f>
        <v>0.0181641133297512</v>
      </c>
      <c r="AZ23" s="53" t="n">
        <f aca="false">+Base!AZ23</f>
        <v>0.017627282651726</v>
      </c>
      <c r="BA23" s="53" t="n">
        <f aca="false">+Base!BA23</f>
        <v>0.0171063177179646</v>
      </c>
      <c r="BB23" s="53" t="n">
        <f aca="false">+Base!BB23</f>
        <v>0.0166007496248604</v>
      </c>
      <c r="BC23" s="53" t="n">
        <f aca="false">+Base!BC23</f>
        <v>0.0161101233270029</v>
      </c>
      <c r="BD23" s="53" t="n">
        <f aca="false">+Base!BD23</f>
        <v>0.0156339972276056</v>
      </c>
      <c r="BE23" s="53" t="n">
        <f aca="false">+Base!BE23</f>
        <v>0.0151719427810396</v>
      </c>
      <c r="BF23" s="53" t="n">
        <f aca="false">+Base!BF23</f>
        <v>0.0147235441071134</v>
      </c>
      <c r="BG23" s="53" t="n">
        <f aca="false">+Base!BG23</f>
        <v>0.0142883976167526</v>
      </c>
      <c r="BH23" s="53" t="n">
        <f aca="false">+Base!BH23</f>
        <v>0.0138661116487428</v>
      </c>
      <c r="BI23" s="53" t="n">
        <f aca="false">+Base!BI23</f>
        <v>0.0134563061172073</v>
      </c>
    </row>
    <row r="24" customFormat="false" ht="21" hidden="false" customHeight="true" outlineLevel="0" collapsed="false">
      <c r="A24" s="48" t="str">
        <f aca="false">Base!A24</f>
        <v>DAMAGE FUNCTION</v>
      </c>
      <c r="B24" s="53"/>
      <c r="C24" s="47"/>
      <c r="D24" s="47"/>
      <c r="E24" s="47"/>
      <c r="F24" s="47"/>
      <c r="G24" s="47"/>
      <c r="H24" s="47"/>
      <c r="I24" s="47"/>
      <c r="J24" s="47"/>
      <c r="K24" s="4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c r="AW24" s="47"/>
      <c r="AX24" s="47"/>
      <c r="AY24" s="47"/>
      <c r="AZ24" s="47"/>
      <c r="BA24" s="47"/>
      <c r="BB24" s="47"/>
      <c r="BC24" s="47"/>
      <c r="BD24" s="47"/>
      <c r="BE24" s="47"/>
      <c r="BF24" s="47"/>
      <c r="BG24" s="47"/>
      <c r="BH24" s="47"/>
      <c r="BI24" s="47"/>
    </row>
    <row r="25" customFormat="false" ht="21" hidden="false" customHeight="true" outlineLevel="0" collapsed="false">
      <c r="A25" s="49" t="str">
        <f aca="false">Base!A25</f>
        <v>Damage coefficient on temperature</v>
      </c>
      <c r="B25" s="53" t="n">
        <f aca="false">+Base!B25</f>
        <v>0</v>
      </c>
      <c r="C25" s="47"/>
      <c r="D25" s="47"/>
      <c r="E25" s="47"/>
      <c r="F25" s="47"/>
      <c r="G25" s="47"/>
      <c r="H25" s="47"/>
      <c r="I25" s="47"/>
      <c r="J25" s="47"/>
      <c r="K25" s="4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c r="AW25" s="47"/>
      <c r="AX25" s="47"/>
      <c r="AY25" s="47"/>
      <c r="AZ25" s="47"/>
      <c r="BA25" s="47"/>
      <c r="BB25" s="47"/>
      <c r="BC25" s="47"/>
      <c r="BD25" s="47"/>
      <c r="BE25" s="47"/>
      <c r="BF25" s="47"/>
      <c r="BG25" s="47"/>
      <c r="BH25" s="47"/>
      <c r="BI25" s="47"/>
    </row>
    <row r="26" customFormat="false" ht="21" hidden="false" customHeight="true" outlineLevel="0" collapsed="false">
      <c r="A26" s="49" t="str">
        <f aca="false">Base!A26</f>
        <v>Damage coefficient on temperature squared</v>
      </c>
      <c r="B26" s="53" t="n">
        <f aca="false">+Base!B26</f>
        <v>0.00267</v>
      </c>
      <c r="C26" s="47"/>
      <c r="D26" s="47"/>
      <c r="E26" s="47"/>
      <c r="F26" s="47"/>
      <c r="G26" s="47"/>
      <c r="H26" s="47"/>
      <c r="I26" s="47"/>
      <c r="J26" s="47"/>
      <c r="K26" s="4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c r="AW26" s="47"/>
      <c r="AX26" s="47"/>
      <c r="AY26" s="47"/>
      <c r="AZ26" s="47"/>
      <c r="BA26" s="47"/>
      <c r="BB26" s="47"/>
      <c r="BC26" s="47"/>
      <c r="BD26" s="47"/>
      <c r="BE26" s="47"/>
      <c r="BF26" s="47"/>
      <c r="BG26" s="47"/>
      <c r="BH26" s="47"/>
      <c r="BI26" s="47"/>
    </row>
    <row r="27" customFormat="false" ht="21" hidden="false" customHeight="true" outlineLevel="0" collapsed="false">
      <c r="A27" s="49" t="str">
        <f aca="false">Base!A27</f>
        <v>Exponent on damages</v>
      </c>
      <c r="B27" s="53" t="n">
        <f aca="false">+Base!B27</f>
        <v>2</v>
      </c>
      <c r="C27" s="47"/>
      <c r="D27" s="47"/>
      <c r="E27" s="47"/>
      <c r="F27" s="47"/>
      <c r="G27" s="47"/>
      <c r="H27" s="47"/>
      <c r="I27" s="47"/>
      <c r="J27" s="47"/>
      <c r="K27" s="4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row>
    <row r="28" customFormat="false" ht="21" hidden="false" customHeight="true" outlineLevel="0" collapsed="false">
      <c r="A28" s="49" t="str">
        <f aca="false">Base!A28</f>
        <v>Threshold for catastrophic damages</v>
      </c>
      <c r="B28" s="53" t="n">
        <f aca="false">+Base!B28</f>
        <v>0</v>
      </c>
      <c r="C28" s="47"/>
      <c r="D28" s="47"/>
      <c r="E28" s="47"/>
      <c r="F28" s="47"/>
      <c r="G28" s="47"/>
      <c r="H28" s="47"/>
      <c r="I28" s="47"/>
      <c r="J28" s="47"/>
      <c r="K28" s="4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7"/>
      <c r="BC28" s="47"/>
      <c r="BD28" s="47"/>
      <c r="BE28" s="47"/>
      <c r="BF28" s="47"/>
      <c r="BG28" s="47"/>
      <c r="BH28" s="47"/>
      <c r="BI28" s="47"/>
    </row>
    <row r="29" customFormat="false" ht="21" hidden="false" customHeight="true" outlineLevel="0" collapsed="false">
      <c r="A29" s="49" t="str">
        <f aca="false">Base!A29</f>
        <v>Exponent for catastrophic damages</v>
      </c>
      <c r="B29" s="53" t="n">
        <f aca="false">+Base!B29</f>
        <v>0</v>
      </c>
      <c r="C29" s="47"/>
      <c r="D29" s="47"/>
      <c r="E29" s="47"/>
      <c r="F29" s="47"/>
      <c r="G29" s="47"/>
      <c r="H29" s="47"/>
      <c r="I29" s="47"/>
      <c r="J29" s="47"/>
      <c r="K29" s="4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c r="AW29" s="47"/>
      <c r="AX29" s="47"/>
      <c r="AY29" s="47"/>
      <c r="AZ29" s="47"/>
      <c r="BA29" s="47"/>
      <c r="BB29" s="47"/>
      <c r="BC29" s="47"/>
      <c r="BD29" s="47"/>
      <c r="BE29" s="47"/>
      <c r="BF29" s="47"/>
      <c r="BG29" s="47"/>
      <c r="BH29" s="47"/>
      <c r="BI29" s="47"/>
    </row>
    <row r="30" customFormat="false" ht="21" hidden="false" customHeight="true" outlineLevel="0" collapsed="false">
      <c r="A30" s="49" t="str">
        <f aca="false">Base!A30</f>
        <v>Damage rate at threshold for catastrophic damages</v>
      </c>
      <c r="B30" s="53" t="n">
        <f aca="false">+Base!B30</f>
        <v>0</v>
      </c>
      <c r="C30" s="47"/>
      <c r="D30" s="47"/>
      <c r="E30" s="47"/>
      <c r="F30" s="47"/>
      <c r="G30" s="47"/>
      <c r="H30" s="47"/>
      <c r="I30" s="47"/>
      <c r="J30" s="47"/>
      <c r="K30" s="4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c r="AW30" s="47"/>
      <c r="AX30" s="47"/>
      <c r="AY30" s="47"/>
      <c r="AZ30" s="47"/>
      <c r="BA30" s="47"/>
      <c r="BB30" s="47"/>
      <c r="BC30" s="47"/>
      <c r="BD30" s="47"/>
      <c r="BE30" s="47"/>
      <c r="BF30" s="47"/>
      <c r="BG30" s="47"/>
      <c r="BH30" s="47"/>
      <c r="BI30" s="47"/>
    </row>
    <row r="31" customFormat="false" ht="21" hidden="false" customHeight="true" outlineLevel="0" collapsed="false">
      <c r="A31" s="48" t="str">
        <f aca="false">Base!A31</f>
        <v>ABATEMENT COST</v>
      </c>
      <c r="B31" s="53"/>
      <c r="C31" s="47"/>
      <c r="D31" s="47"/>
      <c r="E31" s="47"/>
      <c r="F31" s="47"/>
      <c r="G31" s="47"/>
      <c r="H31" s="47"/>
      <c r="I31" s="47"/>
      <c r="J31" s="47"/>
      <c r="K31" s="4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c r="AW31" s="47"/>
      <c r="AX31" s="47"/>
      <c r="AY31" s="47"/>
      <c r="AZ31" s="47"/>
      <c r="BA31" s="47"/>
      <c r="BB31" s="47"/>
      <c r="BC31" s="47"/>
      <c r="BD31" s="47"/>
      <c r="BE31" s="47"/>
      <c r="BF31" s="47"/>
      <c r="BG31" s="47"/>
      <c r="BH31" s="47"/>
      <c r="BI31" s="47"/>
    </row>
    <row r="32" customFormat="false" ht="21" hidden="false" customHeight="true" outlineLevel="0" collapsed="false">
      <c r="A32" s="49" t="str">
        <f aca="false">Base!A32</f>
        <v>Abatement cost function coefficient</v>
      </c>
      <c r="B32" s="47" t="n">
        <f aca="false">+B34*B41/$B39/1000</f>
        <v>0.0674643417277143</v>
      </c>
      <c r="C32" s="47" t="n">
        <f aca="false">+C34*C41/$B39/1000</f>
        <v>0.0625697152820738</v>
      </c>
      <c r="D32" s="47" t="n">
        <f aca="false">+D34*D41/$B39/1000</f>
        <v>0.0580446807728228</v>
      </c>
      <c r="E32" s="47" t="n">
        <f aca="false">+E34*E41/$B39/1000</f>
        <v>0.0538602656783962</v>
      </c>
      <c r="F32" s="47" t="n">
        <f aca="false">+F34*F41/$B39/1000</f>
        <v>0.0499898500003486</v>
      </c>
      <c r="G32" s="47" t="n">
        <f aca="false">+G34*G41/$B39/1000</f>
        <v>0.0464089687974527</v>
      </c>
      <c r="H32" s="47" t="n">
        <f aca="false">+H34*H41/$B39/1000</f>
        <v>0.0430951318230041</v>
      </c>
      <c r="I32" s="47" t="n">
        <f aca="false">+I34*I41/$B39/1000</f>
        <v>0.040027658739229</v>
      </c>
      <c r="J32" s="47" t="n">
        <f aca="false">+J34*J41/$B39/1000</f>
        <v>0.0371875285227673</v>
      </c>
      <c r="K32" s="47" t="n">
        <f aca="false">+K34*K41/$B39/1000</f>
        <v>0.0345572418020766</v>
      </c>
      <c r="L32" s="47" t="n">
        <f aca="false">+L34*L41/$B39/1000</f>
        <v>0.0321206949825412</v>
      </c>
      <c r="M32" s="47" t="n">
        <f aca="false">+M34*M41/$B39/1000</f>
        <v>0.0298630651192307</v>
      </c>
      <c r="N32" s="47" t="n">
        <f aca="false">+N34*N41/$B39/1000</f>
        <v>0.0277707045916697</v>
      </c>
      <c r="O32" s="47" t="n">
        <f aca="false">+O34*O41/$B39/1000</f>
        <v>0.0258310447205917</v>
      </c>
      <c r="P32" s="47" t="n">
        <f aca="false">+P34*P41/$B39/1000</f>
        <v>0.0240325075442967</v>
      </c>
      <c r="Q32" s="47" t="n">
        <f aca="false">+Q34*Q41/$B39/1000</f>
        <v>0.0223644250426742</v>
      </c>
      <c r="R32" s="47" t="n">
        <f aca="false">+R34*R41/$B39/1000</f>
        <v>0.0208169651608787</v>
      </c>
      <c r="S32" s="47" t="n">
        <f aca="false">+S34*S41/$B39/1000</f>
        <v>0.0193810640426713</v>
      </c>
      <c r="T32" s="47" t="n">
        <f aca="false">+T34*T41/$B39/1000</f>
        <v>0.0180483639361264</v>
      </c>
      <c r="U32" s="47" t="n">
        <f aca="false">+U34*U41/$B39/1000</f>
        <v>0.0168111562822538</v>
      </c>
      <c r="V32" s="47" t="n">
        <f aca="false">+V34*V41/$B39/1000</f>
        <v>0.0156623295405563</v>
      </c>
      <c r="W32" s="47" t="n">
        <f aca="false">+W34*W41/$B39/1000</f>
        <v>0.0145953213450444</v>
      </c>
      <c r="X32" s="47" t="n">
        <f aca="false">+X34*X41/$B39/1000</f>
        <v>0.0136040746201366</v>
      </c>
      <c r="Y32" s="47" t="n">
        <f aca="false">+Y34*Y41/$B39/1000</f>
        <v>0.0126829973185172</v>
      </c>
      <c r="Z32" s="47" t="n">
        <f aca="false">+Z34*Z41/$B39/1000</f>
        <v>0.0118269254727125</v>
      </c>
      <c r="AA32" s="47" t="n">
        <f aca="false">+AA34*AA41/$B39/1000</f>
        <v>0.0110310892791535</v>
      </c>
      <c r="AB32" s="47" t="n">
        <f aca="false">+AB34*AB41/$B39/1000</f>
        <v>0.0102910819580691</v>
      </c>
      <c r="AC32" s="47" t="n">
        <f aca="false">+AC34*AC41/$B39/1000</f>
        <v>0.00960283115491521</v>
      </c>
      <c r="AD32" s="47" t="n">
        <f aca="false">+AD34*AD41/$B39/1000</f>
        <v>0.00896257266941505</v>
      </c>
      <c r="AE32" s="47" t="n">
        <f aca="false">+AE34*AE41/$B39/1000</f>
        <v>0.00836682631682089</v>
      </c>
      <c r="AF32" s="47" t="n">
        <f aca="false">+AF34*AF41/$B39/1000</f>
        <v>0.00781237374290305</v>
      </c>
      <c r="AG32" s="47" t="n">
        <f aca="false">+AG34*AG41/$B39/1000</f>
        <v>0.00729623802955746</v>
      </c>
      <c r="AH32" s="47" t="n">
        <f aca="false">+AH34*AH41/$B39/1000</f>
        <v>0.00681566494194824</v>
      </c>
      <c r="AI32" s="47" t="n">
        <f aca="false">+AI34*AI41/$B39/1000</f>
        <v>0.00636810568088569</v>
      </c>
      <c r="AJ32" s="47" t="n">
        <f aca="false">+AJ34*AJ41/$B39/1000</f>
        <v>0.00595120101579667</v>
      </c>
      <c r="AK32" s="47" t="n">
        <f aca="false">+AK34*AK41/$B39/1000</f>
        <v>0.0055627666842754</v>
      </c>
      <c r="AL32" s="47" t="n">
        <f aca="false">+AL34*AL41/$B39/1000</f>
        <v>0.00520077995390141</v>
      </c>
      <c r="AM32" s="47" t="n">
        <f aca="false">+AM34*AM41/$B39/1000</f>
        <v>0.00486336725086139</v>
      </c>
      <c r="AN32" s="47" t="n">
        <f aca="false">+AN34*AN41/$B39/1000</f>
        <v>0.00454879276798895</v>
      </c>
      <c r="AO32" s="47" t="n">
        <f aca="false">+AO34*AO41/$B39/1000</f>
        <v>0.00425544797221096</v>
      </c>
      <c r="AP32" s="47" t="n">
        <f aca="false">+AP34*AP41/$B39/1000</f>
        <v>0.00398184193812338</v>
      </c>
      <c r="AQ32" s="47" t="n">
        <f aca="false">+AQ34*AQ41/$B39/1000</f>
        <v>0.00372659244057052</v>
      </c>
      <c r="AR32" s="47" t="n">
        <f aca="false">+AR34*AR41/$B39/1000</f>
        <v>0.00348841774472153</v>
      </c>
      <c r="AS32" s="47" t="n">
        <f aca="false">+AS34*AS41/$B39/1000</f>
        <v>0.00326612903727382</v>
      </c>
      <c r="AT32" s="47" t="n">
        <f aca="false">+AT34*AT41/$B39/1000</f>
        <v>0.0030586234471075</v>
      </c>
      <c r="AU32" s="47" t="n">
        <f aca="false">+AU34*AU41/$B39/1000</f>
        <v>0.00286487760800713</v>
      </c>
      <c r="AV32" s="47" t="n">
        <f aca="false">+AV34*AV41/$B39/1000</f>
        <v>0.00268394171999277</v>
      </c>
      <c r="AW32" s="47" t="n">
        <f aca="false">+AW34*AW41/$B39/1000</f>
        <v>0.0025149340693925</v>
      </c>
      <c r="AX32" s="47" t="n">
        <f aca="false">+AX34*AX41/$B39/1000</f>
        <v>0.0023570359710745</v>
      </c>
      <c r="AY32" s="47" t="n">
        <f aca="false">+AY34*AY41/$B39/1000</f>
        <v>0.00220948709926327</v>
      </c>
      <c r="AZ32" s="47" t="n">
        <f aca="false">+AZ34*AZ41/$B39/1000</f>
        <v>0.00207158117611702</v>
      </c>
      <c r="BA32" s="47" t="n">
        <f aca="false">+BA34*BA41/$B39/1000</f>
        <v>0.00194266198976357</v>
      </c>
      <c r="BB32" s="47" t="n">
        <f aca="false">+BB34*BB41/$B39/1000</f>
        <v>0.0018221197158</v>
      </c>
      <c r="BC32" s="47" t="n">
        <f aca="false">+BC34*BC41/$B39/1000</f>
        <v>0.00170938751837575</v>
      </c>
      <c r="BD32" s="47" t="n">
        <f aca="false">+BD34*BD41/$B39/1000</f>
        <v>0.00160393840891628</v>
      </c>
      <c r="BE32" s="47" t="n">
        <f aca="false">+BE34*BE41/$B39/1000</f>
        <v>0.00150528234231964</v>
      </c>
      <c r="BF32" s="47" t="n">
        <f aca="false">+BF34*BF41/$B39/1000</f>
        <v>0.00141296353208618</v>
      </c>
      <c r="BG32" s="47" t="n">
        <f aca="false">+BG34*BG41/$B39/1000</f>
        <v>0.00132655796733397</v>
      </c>
      <c r="BH32" s="47" t="n">
        <f aca="false">+BH34*BH41/$B39/1000</f>
        <v>0.00124567111602109</v>
      </c>
      <c r="BI32" s="47" t="n">
        <f aca="false">+BI34*BI41/$B39/1000</f>
        <v>0.00116993579995173</v>
      </c>
    </row>
    <row r="33" customFormat="false" ht="21" hidden="false" customHeight="true" outlineLevel="0" collapsed="false">
      <c r="A33" s="49" t="str">
        <f aca="false">Base!A33</f>
        <v>   Price of backstop technology (1000$ per tC)</v>
      </c>
      <c r="B33" s="53" t="n">
        <f aca="false">+Base!B33</f>
        <v>344</v>
      </c>
      <c r="C33" s="47"/>
      <c r="D33" s="47"/>
      <c r="E33" s="47"/>
      <c r="F33" s="47"/>
      <c r="G33" s="47"/>
      <c r="H33" s="47"/>
      <c r="I33" s="47"/>
      <c r="J33" s="47"/>
      <c r="K33" s="4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row>
    <row r="34" customFormat="false" ht="21" hidden="false" customHeight="true" outlineLevel="0" collapsed="false">
      <c r="A34" s="49" t="str">
        <f aca="false">Base!A34</f>
        <v>Backstop price (1000$ per ton CO2)</v>
      </c>
      <c r="B34" s="53" t="n">
        <f aca="false">+B33</f>
        <v>344</v>
      </c>
      <c r="C34" s="47" t="n">
        <f aca="false">+B34*(1-$B$36)</f>
        <v>335.4</v>
      </c>
      <c r="D34" s="47" t="n">
        <f aca="false">+C34*(1-$B$36)</f>
        <v>327.015</v>
      </c>
      <c r="E34" s="47" t="n">
        <f aca="false">+D34*(1-$B$36)</f>
        <v>318.839625</v>
      </c>
      <c r="F34" s="47" t="n">
        <f aca="false">+E34*(1-$B$36)</f>
        <v>310.868634375</v>
      </c>
      <c r="G34" s="47" t="n">
        <f aca="false">+F34*(1-$B$36)</f>
        <v>303.096918515625</v>
      </c>
      <c r="H34" s="47" t="n">
        <f aca="false">+G34*(1-$B$36)</f>
        <v>295.519495552734</v>
      </c>
      <c r="I34" s="47" t="n">
        <f aca="false">+H34*(1-$B$36)</f>
        <v>288.131508163916</v>
      </c>
      <c r="J34" s="47" t="n">
        <f aca="false">+I34*(1-$B$36)</f>
        <v>280.928220459818</v>
      </c>
      <c r="K34" s="47" t="n">
        <f aca="false">+J34*(1-$B$36)</f>
        <v>273.905014948323</v>
      </c>
      <c r="L34" s="47" t="n">
        <f aca="false">+K34*(1-$B$36)</f>
        <v>267.057389574614</v>
      </c>
      <c r="M34" s="47" t="n">
        <f aca="false">+L34*(1-$B$36)</f>
        <v>260.380954835249</v>
      </c>
      <c r="N34" s="47" t="n">
        <f aca="false">+M34*(1-$B$36)</f>
        <v>253.871430964368</v>
      </c>
      <c r="O34" s="47" t="n">
        <f aca="false">+N34*(1-$B$36)</f>
        <v>247.524645190259</v>
      </c>
      <c r="P34" s="47" t="n">
        <f aca="false">+O34*(1-$B$36)</f>
        <v>241.336529060502</v>
      </c>
      <c r="Q34" s="47" t="n">
        <f aca="false">+P34*(1-$B$36)</f>
        <v>235.30311583399</v>
      </c>
      <c r="R34" s="47" t="n">
        <f aca="false">+Q34*(1-$B$36)</f>
        <v>229.42053793814</v>
      </c>
      <c r="S34" s="47" t="n">
        <f aca="false">+R34*(1-$B$36)</f>
        <v>223.685024489686</v>
      </c>
      <c r="T34" s="47" t="n">
        <f aca="false">+S34*(1-$B$36)</f>
        <v>218.092898877444</v>
      </c>
      <c r="U34" s="47" t="n">
        <f aca="false">+T34*(1-$B$36)</f>
        <v>212.640576405508</v>
      </c>
      <c r="V34" s="47" t="n">
        <f aca="false">+U34*(1-$B$36)</f>
        <v>207.32456199537</v>
      </c>
      <c r="W34" s="47" t="n">
        <f aca="false">+V34*(1-$B$36)</f>
        <v>202.141447945486</v>
      </c>
      <c r="X34" s="47" t="n">
        <f aca="false">+W34*(1-$B$36)</f>
        <v>197.087911746849</v>
      </c>
      <c r="Y34" s="47" t="n">
        <f aca="false">+X34*(1-$B$36)</f>
        <v>192.160713953178</v>
      </c>
      <c r="Z34" s="47" t="n">
        <f aca="false">+Y34*(1-$B$36)</f>
        <v>187.356696104348</v>
      </c>
      <c r="AA34" s="47" t="n">
        <f aca="false">+Z34*(1-$B$36)</f>
        <v>182.67277870174</v>
      </c>
      <c r="AB34" s="47" t="n">
        <f aca="false">+AA34*(1-$B$36)</f>
        <v>178.105959234196</v>
      </c>
      <c r="AC34" s="47" t="n">
        <f aca="false">+AB34*(1-$B$36)</f>
        <v>173.653310253341</v>
      </c>
      <c r="AD34" s="47" t="n">
        <f aca="false">+AC34*(1-$B$36)</f>
        <v>169.311977497008</v>
      </c>
      <c r="AE34" s="47" t="n">
        <f aca="false">+AD34*(1-$B$36)</f>
        <v>165.079178059582</v>
      </c>
      <c r="AF34" s="47" t="n">
        <f aca="false">+AE34*(1-$B$36)</f>
        <v>160.952198608093</v>
      </c>
      <c r="AG34" s="47" t="n">
        <f aca="false">+AF34*(1-$B$36)</f>
        <v>156.928393642891</v>
      </c>
      <c r="AH34" s="47" t="n">
        <f aca="false">+AG34*(1-$B$36)</f>
        <v>153.005183801818</v>
      </c>
      <c r="AI34" s="47" t="n">
        <f aca="false">+AH34*(1-$B$36)</f>
        <v>149.180054206773</v>
      </c>
      <c r="AJ34" s="47" t="n">
        <f aca="false">+AI34*(1-$B$36)</f>
        <v>145.450552851603</v>
      </c>
      <c r="AK34" s="47" t="n">
        <f aca="false">+AJ34*(1-$B$36)</f>
        <v>141.814289030313</v>
      </c>
      <c r="AL34" s="47" t="n">
        <f aca="false">+AK34*(1-$B$36)</f>
        <v>138.268931804556</v>
      </c>
      <c r="AM34" s="47" t="n">
        <f aca="false">+AL34*(1-$B$36)</f>
        <v>134.812208509442</v>
      </c>
      <c r="AN34" s="47" t="n">
        <f aca="false">+AM34*(1-$B$36)</f>
        <v>131.441903296706</v>
      </c>
      <c r="AO34" s="47" t="n">
        <f aca="false">+AN34*(1-$B$36)</f>
        <v>128.155855714288</v>
      </c>
      <c r="AP34" s="47" t="n">
        <f aca="false">+AO34*(1-$B$36)</f>
        <v>124.951959321431</v>
      </c>
      <c r="AQ34" s="47" t="n">
        <f aca="false">+AP34*(1-$B$36)</f>
        <v>121.828160338395</v>
      </c>
      <c r="AR34" s="47" t="n">
        <f aca="false">+AQ34*(1-$B$36)</f>
        <v>118.782456329935</v>
      </c>
      <c r="AS34" s="47" t="n">
        <f aca="false">+AR34*(1-$B$36)</f>
        <v>115.812894921687</v>
      </c>
      <c r="AT34" s="47" t="n">
        <f aca="false">+AS34*(1-$B$36)</f>
        <v>112.917572548645</v>
      </c>
      <c r="AU34" s="47" t="n">
        <f aca="false">+AT34*(1-$B$36)</f>
        <v>110.094633234928</v>
      </c>
      <c r="AV34" s="47" t="n">
        <f aca="false">+AU34*(1-$B$36)</f>
        <v>107.342267404055</v>
      </c>
      <c r="AW34" s="47" t="n">
        <f aca="false">+AV34*(1-$B$36)</f>
        <v>104.658710718954</v>
      </c>
      <c r="AX34" s="47" t="n">
        <f aca="false">+AW34*(1-$B$36)</f>
        <v>102.04224295098</v>
      </c>
      <c r="AY34" s="47" t="n">
        <f aca="false">+AX34*(1-$B$36)</f>
        <v>99.4911868772055</v>
      </c>
      <c r="AZ34" s="47" t="n">
        <f aca="false">+AY34*(1-$B$36)</f>
        <v>97.0039072052753</v>
      </c>
      <c r="BA34" s="47" t="n">
        <f aca="false">+AZ34*(1-$B$36)</f>
        <v>94.5788095251435</v>
      </c>
      <c r="BB34" s="47" t="n">
        <f aca="false">+BA34*(1-$B$36)</f>
        <v>92.2143392870149</v>
      </c>
      <c r="BC34" s="47" t="n">
        <f aca="false">+BB34*(1-$B$36)</f>
        <v>89.9089808048395</v>
      </c>
      <c r="BD34" s="47" t="n">
        <f aca="false">+BC34*(1-$B$36)</f>
        <v>87.6612562847185</v>
      </c>
      <c r="BE34" s="47" t="n">
        <f aca="false">+BD34*(1-$B$36)</f>
        <v>85.4697248776006</v>
      </c>
      <c r="BF34" s="47" t="n">
        <f aca="false">+BE34*(1-$B$36)</f>
        <v>83.3329817556605</v>
      </c>
      <c r="BG34" s="47" t="n">
        <f aca="false">+BF34*(1-$B$36)</f>
        <v>81.249657211769</v>
      </c>
      <c r="BH34" s="47" t="n">
        <f aca="false">+BG34*(1-$B$36)</f>
        <v>79.2184157814748</v>
      </c>
      <c r="BI34" s="47" t="n">
        <f aca="false">+BH34*(1-$B$36)</f>
        <v>77.2379553869379</v>
      </c>
    </row>
    <row r="35" customFormat="false" ht="21" hidden="false" customHeight="true" outlineLevel="0" collapsed="false">
      <c r="A35" s="49" t="str">
        <f aca="false">Base!A35</f>
        <v>   Ratio of asymptotic to initial backstop price</v>
      </c>
      <c r="B35" s="53" t="n">
        <f aca="false">+Base!B35</f>
        <v>0</v>
      </c>
      <c r="C35" s="47"/>
      <c r="D35" s="47" t="n">
        <f aca="false">+D34/C34</f>
        <v>0.975</v>
      </c>
      <c r="E35" s="47" t="n">
        <f aca="false">+E34/D34</f>
        <v>0.975</v>
      </c>
      <c r="F35" s="47" t="n">
        <f aca="false">+F34/E34</f>
        <v>0.975</v>
      </c>
      <c r="G35" s="47" t="n">
        <f aca="false">+G34/F34</f>
        <v>0.975</v>
      </c>
      <c r="H35" s="47" t="n">
        <f aca="false">+H34/G34</f>
        <v>0.975</v>
      </c>
      <c r="I35" s="47" t="n">
        <f aca="false">+I34/H34</f>
        <v>0.975</v>
      </c>
      <c r="J35" s="47" t="n">
        <f aca="false">+J34/I34</f>
        <v>0.975</v>
      </c>
      <c r="K35" s="47" t="n">
        <f aca="false">+K34/J34</f>
        <v>0.975</v>
      </c>
      <c r="L35" s="47" t="n">
        <f aca="false">+L34/K34</f>
        <v>0.975</v>
      </c>
      <c r="M35" s="47" t="n">
        <f aca="false">+M34/L34</f>
        <v>0.975</v>
      </c>
      <c r="N35" s="47" t="n">
        <f aca="false">+N34/M34</f>
        <v>0.975</v>
      </c>
      <c r="O35" s="47" t="n">
        <f aca="false">+O34/N34</f>
        <v>0.975</v>
      </c>
      <c r="P35" s="47" t="n">
        <f aca="false">+P34/O34</f>
        <v>0.975</v>
      </c>
      <c r="Q35" s="47" t="n">
        <f aca="false">+Q34/P34</f>
        <v>0.975</v>
      </c>
      <c r="R35" s="47" t="n">
        <f aca="false">+R34/Q34</f>
        <v>0.975</v>
      </c>
      <c r="S35" s="47" t="n">
        <f aca="false">+S34/R34</f>
        <v>0.975</v>
      </c>
      <c r="T35" s="47" t="n">
        <f aca="false">+T34/S34</f>
        <v>0.975</v>
      </c>
      <c r="U35" s="47" t="n">
        <f aca="false">+U34/T34</f>
        <v>0.975</v>
      </c>
      <c r="V35" s="47" t="n">
        <f aca="false">+V34/U34</f>
        <v>0.975</v>
      </c>
      <c r="W35" s="47" t="n">
        <f aca="false">+W34/V34</f>
        <v>0.975</v>
      </c>
      <c r="X35" s="47" t="n">
        <f aca="false">+X34/W34</f>
        <v>0.975</v>
      </c>
      <c r="Y35" s="47" t="n">
        <f aca="false">+Y34/X34</f>
        <v>0.975</v>
      </c>
      <c r="Z35" s="47" t="n">
        <f aca="false">+Z34/Y34</f>
        <v>0.975</v>
      </c>
      <c r="AA35" s="47" t="n">
        <f aca="false">+AA34/Z34</f>
        <v>0.975</v>
      </c>
      <c r="AB35" s="47" t="n">
        <f aca="false">+AB34/AA34</f>
        <v>0.975</v>
      </c>
      <c r="AC35" s="47" t="n">
        <f aca="false">+AC34/AB34</f>
        <v>0.975</v>
      </c>
      <c r="AD35" s="47"/>
      <c r="AE35" s="47"/>
      <c r="AF35" s="47"/>
      <c r="AG35" s="47"/>
      <c r="AH35" s="47"/>
      <c r="AI35" s="47"/>
      <c r="AJ35" s="47"/>
      <c r="AK35" s="47"/>
      <c r="AL35" s="47"/>
      <c r="AM35" s="47"/>
      <c r="AN35" s="47"/>
      <c r="AO35" s="47"/>
      <c r="AP35" s="47"/>
      <c r="AQ35" s="47"/>
      <c r="AR35" s="47"/>
      <c r="AS35" s="47"/>
      <c r="AT35" s="47"/>
      <c r="AU35" s="47"/>
      <c r="AV35" s="47"/>
      <c r="AW35" s="47"/>
      <c r="AX35" s="47"/>
      <c r="AY35" s="47"/>
      <c r="AZ35" s="47"/>
      <c r="BA35" s="47"/>
      <c r="BB35" s="47"/>
      <c r="BC35" s="47"/>
      <c r="BD35" s="47"/>
      <c r="BE35" s="47"/>
      <c r="BF35" s="47"/>
      <c r="BG35" s="47"/>
      <c r="BH35" s="47"/>
      <c r="BI35" s="47"/>
    </row>
    <row r="36" customFormat="false" ht="21" hidden="false" customHeight="true" outlineLevel="0" collapsed="false">
      <c r="A36" s="49" t="str">
        <f aca="false">Base!A36</f>
        <v>   Decline rate of backstop price (per half-decade)</v>
      </c>
      <c r="B36" s="53" t="n">
        <f aca="false">+Base!B36</f>
        <v>0.025</v>
      </c>
      <c r="C36" s="47"/>
      <c r="D36" s="47"/>
      <c r="E36" s="47"/>
      <c r="F36" s="47"/>
      <c r="G36" s="47"/>
      <c r="H36" s="47"/>
      <c r="I36" s="47"/>
      <c r="J36" s="47"/>
      <c r="K36" s="4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c r="AW36" s="47"/>
      <c r="AX36" s="47"/>
      <c r="AY36" s="47"/>
      <c r="AZ36" s="47"/>
      <c r="BA36" s="47"/>
      <c r="BB36" s="47"/>
      <c r="BC36" s="47"/>
      <c r="BD36" s="47"/>
      <c r="BE36" s="47"/>
      <c r="BF36" s="47"/>
      <c r="BG36" s="47"/>
      <c r="BH36" s="47"/>
      <c r="BI36" s="47"/>
    </row>
    <row r="37" customFormat="false" ht="21" hidden="false" customHeight="true" outlineLevel="0" collapsed="false">
      <c r="A37" s="49" t="str">
        <f aca="false">Base!A37</f>
        <v>   Upper limit of control rate after 2150</v>
      </c>
      <c r="B37" s="53" t="n">
        <f aca="false">+Base!B37</f>
        <v>1.2</v>
      </c>
      <c r="C37" s="47"/>
      <c r="D37" s="47"/>
      <c r="E37" s="47"/>
      <c r="F37" s="47"/>
      <c r="G37" s="47"/>
      <c r="H37" s="47"/>
      <c r="I37" s="47"/>
      <c r="J37" s="47"/>
      <c r="K37" s="4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row>
    <row r="38" customFormat="false" ht="28.15" hidden="false" customHeight="true" outlineLevel="0" collapsed="false">
      <c r="A38" s="49" t="str">
        <f aca="false">Base!A38</f>
        <v>Backstop competitive year (pback declines rapidly for periods beyond)</v>
      </c>
      <c r="B38" s="53" t="n">
        <f aca="false">+Base!B38</f>
        <v>2250</v>
      </c>
      <c r="C38" s="47"/>
      <c r="D38" s="47"/>
      <c r="E38" s="47"/>
      <c r="F38" s="47"/>
      <c r="G38" s="47"/>
      <c r="H38" s="47"/>
      <c r="I38" s="47"/>
      <c r="J38" s="47"/>
      <c r="K38" s="4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row>
    <row r="39" customFormat="false" ht="21" hidden="false" customHeight="true" outlineLevel="0" collapsed="false">
      <c r="A39" s="49" t="str">
        <f aca="false">Base!A39</f>
        <v>Exponent of control cost function</v>
      </c>
      <c r="B39" s="53" t="n">
        <f aca="false">+Base!B39</f>
        <v>2.8</v>
      </c>
      <c r="C39" s="47"/>
      <c r="D39" s="47"/>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c r="AW39" s="47"/>
      <c r="AX39" s="47"/>
      <c r="AY39" s="47"/>
      <c r="AZ39" s="47"/>
      <c r="BA39" s="47"/>
      <c r="BB39" s="47"/>
      <c r="BC39" s="47"/>
      <c r="BD39" s="47"/>
      <c r="BE39" s="47"/>
      <c r="BF39" s="47"/>
      <c r="BG39" s="47"/>
      <c r="BH39" s="47"/>
      <c r="BI39" s="47"/>
    </row>
    <row r="40" customFormat="false" ht="21" hidden="false" customHeight="true" outlineLevel="0" collapsed="false">
      <c r="A40" s="48" t="str">
        <f aca="false">Base!A40</f>
        <v>EMISSIONS</v>
      </c>
      <c r="B40" s="53"/>
      <c r="C40" s="47"/>
      <c r="D40" s="47"/>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c r="AW40" s="47"/>
      <c r="AX40" s="47"/>
      <c r="AY40" s="47"/>
      <c r="AZ40" s="47"/>
      <c r="BA40" s="47"/>
      <c r="BB40" s="47"/>
      <c r="BC40" s="47"/>
      <c r="BD40" s="47"/>
      <c r="BE40" s="47"/>
      <c r="BF40" s="47"/>
      <c r="BG40" s="47"/>
      <c r="BH40" s="47"/>
      <c r="BI40" s="47"/>
    </row>
    <row r="41" customFormat="false" ht="24" hidden="false" customHeight="true" outlineLevel="0" collapsed="false">
      <c r="A41" s="49" t="str">
        <f aca="false">Base!A41</f>
        <v>Sigma (industrial, MTCO2/$1000 2000 US$)</v>
      </c>
      <c r="B41" s="53" t="n">
        <f aca="false">+B42</f>
        <v>0.5491283629</v>
      </c>
      <c r="C41" s="47" t="n">
        <f aca="false">+B41*EXP(B43*(C2-B2))</f>
        <v>0.522347056618386</v>
      </c>
      <c r="D41" s="47" t="n">
        <f aca="false">+C41*EXP(C43*(D2-C2))</f>
        <v>0.496995875308178</v>
      </c>
      <c r="E41" s="47" t="n">
        <f aca="false">+D41*EXP(D43*(E2-D2))</f>
        <v>0.47299247670207</v>
      </c>
      <c r="F41" s="47" t="n">
        <f aca="false">+E41*EXP(E43*(F2-E2))</f>
        <v>0.450259577594209</v>
      </c>
      <c r="G41" s="47" t="n">
        <f aca="false">+F41*EXP(F43*(G2-F2))</f>
        <v>0.428724624681952</v>
      </c>
      <c r="H41" s="47" t="n">
        <f aca="false">+G41*EXP(G43*(H2-G2))</f>
        <v>0.408319487953643</v>
      </c>
      <c r="I41" s="47" t="n">
        <f aca="false">+H41*EXP(H43*(I2-H2))</f>
        <v>0.388980175004259</v>
      </c>
      <c r="J41" s="47" t="n">
        <f aca="false">+I41*EXP(I43*(J2-I2))</f>
        <v>0.370646564781987</v>
      </c>
      <c r="K41" s="47" t="n">
        <f aca="false">+J41*EXP(J43*(K2-J2))</f>
        <v>0.353262159380579</v>
      </c>
      <c r="L41" s="47" t="n">
        <f aca="false">+K41*EXP(K43*(L2-K2))</f>
        <v>0.336773852595407</v>
      </c>
      <c r="M41" s="47" t="n">
        <f aca="false">+L41*EXP(L43*(M2-L2))</f>
        <v>0.321131714056248</v>
      </c>
      <c r="N41" s="47" t="n">
        <f aca="false">+M41*EXP(M43*(N2-M2))</f>
        <v>0.306288787837608</v>
      </c>
      <c r="O41" s="47" t="n">
        <f aca="false">+N41*EXP(N43*(O2-N2))</f>
        <v>0.292200904528367</v>
      </c>
      <c r="P41" s="47" t="n">
        <f aca="false">+O41*EXP(O43*(P2-O2))</f>
        <v>0.278826505817364</v>
      </c>
      <c r="Q41" s="47" t="n">
        <f aca="false">+P41*EXP(P43*(Q2-P2))</f>
        <v>0.266126480720584</v>
      </c>
      <c r="R41" s="47" t="n">
        <f aca="false">+Q41*EXP(Q43*(R2-Q2))</f>
        <v>0.254064012639429</v>
      </c>
      <c r="S41" s="47" t="n">
        <f aca="false">+R41*EXP(R43*(S2-R2))</f>
        <v>0.242604436498527</v>
      </c>
      <c r="T41" s="47" t="n">
        <f aca="false">+S41*EXP(S43*(T2-S2))</f>
        <v>0.231715105265999</v>
      </c>
      <c r="U41" s="47" t="n">
        <f aca="false">+T41*EXP(T43*(U2-T2))</f>
        <v>0.221365265209521</v>
      </c>
      <c r="V41" s="47" t="n">
        <f aca="false">+U41*EXP(U43*(V2-U2))</f>
        <v>0.211525939288066</v>
      </c>
      <c r="W41" s="47" t="n">
        <f aca="false">+V41*EXP(V43*(W2-V2))</f>
        <v>0.202169818122334</v>
      </c>
      <c r="X41" s="47" t="n">
        <f aca="false">+W41*EXP(W43*(X2-W2))</f>
        <v>0.193271158026725</v>
      </c>
      <c r="Y41" s="47" t="n">
        <f aca="false">+X41*EXP(X43*(Y2-X2))</f>
        <v>0.184805685622615</v>
      </c>
      <c r="Z41" s="47" t="n">
        <f aca="false">+Y41*EXP(Y43*(Z2-Y2))</f>
        <v>0.176750508586847</v>
      </c>
      <c r="AA41" s="47" t="n">
        <f aca="false">+Z41*EXP(Z43*(AA2-Z2))</f>
        <v>0.16908403212096</v>
      </c>
      <c r="AB41" s="47" t="n">
        <f aca="false">+AA41*EXP(AA43*(AB2-AA2))</f>
        <v>0.161785880755982</v>
      </c>
      <c r="AC41" s="47" t="n">
        <f aca="false">+AB41*EXP(AB43*(AC2-AB2))</f>
        <v>0.154836825134724</v>
      </c>
      <c r="AD41" s="47" t="n">
        <f aca="false">+AC41*EXP(AC43*(AD2-AC2))</f>
        <v>0.148218713438662</v>
      </c>
      <c r="AE41" s="47" t="n">
        <f aca="false">+AD41*EXP(AD43*(AE2-AD2))</f>
        <v>0.141914407149779</v>
      </c>
      <c r="AF41" s="47" t="n">
        <f aca="false">+AE41*EXP(AE43*(AF2-AE2))</f>
        <v>0.135907720859357</v>
      </c>
      <c r="AG41" s="47" t="n">
        <f aca="false">+AF41*EXP(AF43*(AG2-AF2))</f>
        <v>0.130183365855707</v>
      </c>
      <c r="AH41" s="47" t="n">
        <f aca="false">+AG41*EXP(AG43*(AH2-AG2))</f>
        <v>0.124726897241427</v>
      </c>
      <c r="AI41" s="47" t="n">
        <f aca="false">+AH41*EXP(AH43*(AI2-AH2))</f>
        <v>0.119524664347993</v>
      </c>
      <c r="AJ41" s="47" t="n">
        <f aca="false">+AI41*EXP(AI43*(AJ2-AI2))</f>
        <v>0.114563764231488</v>
      </c>
      <c r="AK41" s="47" t="n">
        <f aca="false">+AJ41*EXP(AJ43*(AK2-AJ2))</f>
        <v>0.109831998048107</v>
      </c>
      <c r="AL41" s="47" t="n">
        <f aca="false">+AK41*EXP(AK43*(AL2-AK2))</f>
        <v>0.105317830121865</v>
      </c>
      <c r="AM41" s="47" t="n">
        <f aca="false">+AL41*EXP(AL43*(AM2-AL2))</f>
        <v>0.101010349529718</v>
      </c>
      <c r="AN41" s="47" t="n">
        <f aca="false">+AM41*EXP(AM43*(AN2-AM2))</f>
        <v>0.0968992340412061</v>
      </c>
      <c r="AO41" s="47" t="n">
        <f aca="false">+AN41*EXP(AN43*(AO2-AN2))</f>
        <v>0.092974716260759</v>
      </c>
      <c r="AP41" s="47" t="n">
        <f aca="false">+AO41*EXP(AO43*(AP2-AO2))</f>
        <v>0.08922755183106</v>
      </c>
      <c r="AQ41" s="47" t="n">
        <f aca="false">+AP41*EXP(AP43*(AQ2-AP2))</f>
        <v>0.0856489895654195</v>
      </c>
      <c r="AR41" s="47" t="n">
        <f aca="false">+AQ41*EXP(AQ43*(AR2-AQ2))</f>
        <v>0.0822307433859548</v>
      </c>
      <c r="AS41" s="47" t="n">
        <f aca="false">+AR41*EXP(AR43*(AS2-AR2))</f>
        <v>0.0789649659526317</v>
      </c>
      <c r="AT41" s="47" t="n">
        <f aca="false">+AS41*EXP(AS43*(AT2-AS2))</f>
        <v>0.0758442238758859</v>
      </c>
      <c r="AU41" s="47" t="n">
        <f aca="false">+AT41*EXP(AT43*(AU2-AT2))</f>
        <v>0.0728614744126785</v>
      </c>
      <c r="AV41" s="47" t="n">
        <f aca="false">+AU41*EXP(AU43*(AV2-AU2))</f>
        <v>0.0700100435524791</v>
      </c>
      <c r="AW41" s="47" t="n">
        <f aca="false">+AV41*EXP(AV43*(AW2-AV2))</f>
        <v>0.0672836054058492</v>
      </c>
      <c r="AX41" s="47" t="n">
        <f aca="false">+AW41*EXP(AW43*(AX2-AW2))</f>
        <v>0.0646761628140518</v>
      </c>
      <c r="AY41" s="47" t="n">
        <f aca="false">+AX41*EXP(AX43*(AY2-AX2))</f>
        <v>0.06218202910347</v>
      </c>
      <c r="AZ41" s="47" t="n">
        <f aca="false">+AY41*EXP(AY43*(AZ2-AY2))</f>
        <v>0.0597958109136064</v>
      </c>
      <c r="BA41" s="47" t="n">
        <f aca="false">+AZ41*EXP(AZ43*(BA2-AZ2))</f>
        <v>0.0575123920320857</v>
      </c>
      <c r="BB41" s="47" t="n">
        <f aca="false">+BA41*EXP(BA43*(BB2-BA2))</f>
        <v>0.0553269181744104</v>
      </c>
      <c r="BC41" s="47" t="n">
        <f aca="false">+BB41*EXP(BB43*(BC2-BB2))</f>
        <v>0.0532347826502607</v>
      </c>
      <c r="BD41" s="47" t="n">
        <f aca="false">+BC41*EXP(BC43*(BD2-BC2))</f>
        <v>0.0512316128618897</v>
      </c>
      <c r="BE41" s="47" t="n">
        <f aca="false">+BD41*EXP(BD43*(BE2-BD2))</f>
        <v>0.0493132575836756</v>
      </c>
      <c r="BF41" s="47" t="n">
        <f aca="false">+BE41*EXP(BE43*(BF2-BE2))</f>
        <v>0.0474757749751655</v>
      </c>
      <c r="BG41" s="47" t="n">
        <f aca="false">+BF41*EXP(BF43*(BG2-BF2))</f>
        <v>0.0457154212829969</v>
      </c>
      <c r="BH41" s="47" t="n">
        <f aca="false">+BG41*EXP(BG43*(BH2-BG2))</f>
        <v>0.0440286401899329</v>
      </c>
      <c r="BI41" s="47" t="n">
        <f aca="false">+BH41*EXP(BH43*(BI2-BH2))</f>
        <v>0.0424120527719049</v>
      </c>
    </row>
    <row r="42" customFormat="false" ht="21" hidden="false" customHeight="true" outlineLevel="0" collapsed="false">
      <c r="A42" s="49" t="str">
        <f aca="false">Base!A42</f>
        <v>      Sigma, 2010</v>
      </c>
      <c r="B42" s="53" t="n">
        <f aca="false">+Base!B42</f>
        <v>0.5491283629</v>
      </c>
      <c r="C42" s="53"/>
      <c r="D42" s="47"/>
      <c r="E42" s="47"/>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c r="AW42" s="47"/>
      <c r="AX42" s="47"/>
      <c r="AY42" s="47"/>
      <c r="AZ42" s="47"/>
      <c r="BA42" s="47"/>
      <c r="BB42" s="47"/>
      <c r="BC42" s="47"/>
      <c r="BD42" s="47"/>
      <c r="BE42" s="47"/>
      <c r="BF42" s="47"/>
      <c r="BG42" s="47"/>
      <c r="BH42" s="47"/>
      <c r="BI42" s="47"/>
    </row>
    <row r="43" customFormat="false" ht="21" hidden="false" customHeight="true" outlineLevel="0" collapsed="false">
      <c r="A43" s="49" t="str">
        <f aca="false">Base!A43</f>
        <v>     Growth rate of sigma (per year, log)</v>
      </c>
      <c r="B43" s="47" t="n">
        <f aca="false">+Parameters!B15</f>
        <v>-0.01</v>
      </c>
      <c r="C43" s="47" t="n">
        <f aca="false">+B43*(1+Parameters!$B$57)^5</f>
        <v>-0.00995009990004999</v>
      </c>
      <c r="D43" s="47" t="n">
        <f aca="false">+C43*(1+Parameters!$B$57)^5</f>
        <v>-0.00990044880209748</v>
      </c>
      <c r="E43" s="47" t="n">
        <f aca="false">+D43*(1+Parameters!$B$57)^5</f>
        <v>-0.00985104546362002</v>
      </c>
      <c r="F43" s="47" t="n">
        <f aca="false">+E43*(1+Parameters!$B$57)^5</f>
        <v>-0.00980188864829535</v>
      </c>
      <c r="G43" s="47" t="n">
        <f aca="false">+F43*(1+Parameters!$B$57)^5</f>
        <v>-0.00975297712597047</v>
      </c>
      <c r="H43" s="47" t="n">
        <f aca="false">+G43*(1+Parameters!$B$57)^5</f>
        <v>-0.00970430967263086</v>
      </c>
      <c r="I43" s="47" t="n">
        <f aca="false">+H43*(1+Parameters!$B$57)^5</f>
        <v>-0.00965588507036985</v>
      </c>
      <c r="J43" s="47" t="n">
        <f aca="false">+I43*(1+Parameters!$B$57)^5</f>
        <v>-0.00960770210735812</v>
      </c>
      <c r="K43" s="47" t="n">
        <f aca="false">+J43*(1+Parameters!$B$57)^5</f>
        <v>-0.00955975957781341</v>
      </c>
      <c r="L43" s="47" t="n">
        <f aca="false">+K43*(1+Parameters!$B$57)^5</f>
        <v>-0.00951205628197032</v>
      </c>
      <c r="M43" s="47" t="n">
        <f aca="false">+L43*(1+Parameters!$B$57)^5</f>
        <v>-0.00946459102605027</v>
      </c>
      <c r="N43" s="47" t="n">
        <f aca="false">+M43*(1+Parameters!$B$57)^5</f>
        <v>-0.00941736262223168</v>
      </c>
      <c r="O43" s="47" t="n">
        <f aca="false">+N43*(1+Parameters!$B$57)^5</f>
        <v>-0.0093703698886202</v>
      </c>
      <c r="P43" s="47" t="n">
        <f aca="false">+O43*(1+Parameters!$B$57)^5</f>
        <v>-0.00932361164921913</v>
      </c>
      <c r="Q43" s="47" t="n">
        <f aca="false">+P43*(1+Parameters!$B$57)^5</f>
        <v>-0.00927708673390002</v>
      </c>
      <c r="R43" s="47" t="n">
        <f aca="false">+Q43*(1+Parameters!$B$57)^5</f>
        <v>-0.00923079397837337</v>
      </c>
      <c r="S43" s="47" t="n">
        <f aca="false">+R43*(1+Parameters!$B$57)^5</f>
        <v>-0.00918473222415949</v>
      </c>
      <c r="T43" s="47" t="n">
        <f aca="false">+S43*(1+Parameters!$B$57)^5</f>
        <v>-0.00913890031855952</v>
      </c>
      <c r="U43" s="47" t="n">
        <f aca="false">+T43*(1+Parameters!$B$57)^5</f>
        <v>-0.00909329711462659</v>
      </c>
      <c r="V43" s="47" t="n">
        <f aca="false">+U43*(1+Parameters!$B$57)^5</f>
        <v>-0.00904792147113709</v>
      </c>
      <c r="W43" s="47" t="n">
        <f aca="false">+V43*(1+Parameters!$B$57)^5</f>
        <v>-0.00900277225256214</v>
      </c>
      <c r="X43" s="47" t="n">
        <f aca="false">+W43*(1+Parameters!$B$57)^5</f>
        <v>-0.00895784832903913</v>
      </c>
      <c r="Y43" s="47" t="n">
        <f aca="false">+X43*(1+Parameters!$B$57)^5</f>
        <v>-0.00891314857634352</v>
      </c>
      <c r="Z43" s="47" t="n">
        <f aca="false">+Y43*(1+Parameters!$B$57)^5</f>
        <v>-0.00886867187586064</v>
      </c>
      <c r="AA43" s="47" t="n">
        <f aca="false">+Z43*(1+Parameters!$B$57)^5</f>
        <v>-0.00882441711455771</v>
      </c>
      <c r="AB43" s="47" t="n">
        <f aca="false">+AA43*(1+Parameters!$B$57)^5</f>
        <v>-0.00878038318495601</v>
      </c>
      <c r="AC43" s="47" t="n">
        <f aca="false">+AB43*(1+Parameters!$B$57)^5</f>
        <v>-0.00873656898510314</v>
      </c>
      <c r="AD43" s="47" t="n">
        <f aca="false">+AC43*(1+Parameters!$B$57)^5</f>
        <v>-0.00869297341854546</v>
      </c>
      <c r="AE43" s="47" t="n">
        <f aca="false">+AD43*(1+Parameters!$B$57)^5</f>
        <v>-0.00864959539430064</v>
      </c>
      <c r="AF43" s="47" t="n">
        <f aca="false">+AE43*(1+Parameters!$B$57)^5</f>
        <v>-0.00860643382683037</v>
      </c>
      <c r="AG43" s="47" t="n">
        <f aca="false">+AF43*(1+Parameters!$B$57)^5</f>
        <v>-0.00856348763601317</v>
      </c>
      <c r="AH43" s="47" t="n">
        <f aca="false">+AG43*(1+Parameters!$B$57)^5</f>
        <v>-0.0085207557471174</v>
      </c>
      <c r="AI43" s="47" t="n">
        <f aca="false">+AH43*(1+Parameters!$B$57)^5</f>
        <v>-0.00847823709077432</v>
      </c>
      <c r="AJ43" s="47" t="n">
        <f aca="false">+AI43*(1+Parameters!$B$57)^5</f>
        <v>-0.00843593060295137</v>
      </c>
      <c r="AK43" s="47" t="n">
        <f aca="false">+AJ43*(1+Parameters!$B$57)^5</f>
        <v>-0.00839383522492551</v>
      </c>
      <c r="AL43" s="47" t="n">
        <f aca="false">+AK43*(1+Parameters!$B$57)^5</f>
        <v>-0.00835194990325674</v>
      </c>
      <c r="AM43" s="47" t="n">
        <f aca="false">+AL43*(1+Parameters!$B$57)^5</f>
        <v>-0.00831027358976174</v>
      </c>
      <c r="AN43" s="47" t="n">
        <f aca="false">+AM43*(1+Parameters!$B$57)^5</f>
        <v>-0.00826880524148763</v>
      </c>
      <c r="AO43" s="47" t="n">
        <f aca="false">+AN43*(1+Parameters!$B$57)^5</f>
        <v>-0.0082275438206859</v>
      </c>
      <c r="AP43" s="47" t="n">
        <f aca="false">+AO43*(1+Parameters!$B$57)^5</f>
        <v>-0.00818648829478637</v>
      </c>
      <c r="AQ43" s="47" t="n">
        <f aca="false">+AP43*(1+Parameters!$B$57)^5</f>
        <v>-0.00814563763637142</v>
      </c>
      <c r="AR43" s="47" t="n">
        <f aca="false">+AQ43*(1+Parameters!$B$57)^5</f>
        <v>-0.00810499082315027</v>
      </c>
      <c r="AS43" s="47" t="n">
        <f aca="false">+AR43*(1+Parameters!$B$57)^5</f>
        <v>-0.00806454683793336</v>
      </c>
      <c r="AT43" s="47" t="n">
        <f aca="false">+AS43*(1+Parameters!$B$57)^5</f>
        <v>-0.00802430466860692</v>
      </c>
      <c r="AU43" s="47" t="n">
        <f aca="false">+AT43*(1+Parameters!$B$57)^5</f>
        <v>-0.00798426330810764</v>
      </c>
      <c r="AV43" s="47" t="n">
        <f aca="false">+AU43*(1+Parameters!$B$57)^5</f>
        <v>-0.00794442175439746</v>
      </c>
      <c r="AW43" s="47" t="n">
        <f aca="false">+AV43*(1+Parameters!$B$57)^5</f>
        <v>-0.00790477901043852</v>
      </c>
      <c r="AX43" s="47" t="n">
        <f aca="false">+AW43*(1+Parameters!$B$57)^5</f>
        <v>-0.00786533408416815</v>
      </c>
      <c r="AY43" s="47" t="n">
        <f aca="false">+AX43*(1+Parameters!$B$57)^5</f>
        <v>-0.00782608598847413</v>
      </c>
      <c r="AZ43" s="47" t="n">
        <f aca="false">+AY43*(1+Parameters!$B$57)^5</f>
        <v>-0.00778703374116991</v>
      </c>
      <c r="BA43" s="47" t="n">
        <f aca="false">+AZ43*(1+Parameters!$B$57)^5</f>
        <v>-0.00774817636497006</v>
      </c>
      <c r="BB43" s="47" t="n">
        <f aca="false">+BA43*(1+Parameters!$B$57)^5</f>
        <v>-0.00770951288746583</v>
      </c>
      <c r="BC43" s="47" t="n">
        <f aca="false">+BB43*(1+Parameters!$B$57)^5</f>
        <v>-0.00767104234110079</v>
      </c>
      <c r="BD43" s="47" t="n">
        <f aca="false">+BC43*(1+Parameters!$B$57)^5</f>
        <v>-0.00763276376314662</v>
      </c>
      <c r="BE43" s="47" t="n">
        <f aca="false">+BD43*(1+Parameters!$B$57)^5</f>
        <v>-0.00759467619567903</v>
      </c>
      <c r="BF43" s="47" t="n">
        <f aca="false">+BE43*(1+Parameters!$B$57)^5</f>
        <v>-0.0075567786855538</v>
      </c>
      <c r="BG43" s="47" t="n">
        <f aca="false">+BF43*(1+Parameters!$B$57)^5</f>
        <v>-0.00751907028438288</v>
      </c>
      <c r="BH43" s="47" t="n">
        <f aca="false">+BG43*(1+Parameters!$B$57)^5</f>
        <v>-0.00748155004851069</v>
      </c>
    </row>
    <row r="44" customFormat="false" ht="21" hidden="false" customHeight="true" outlineLevel="0" collapsed="false">
      <c r="A44" s="49" t="str">
        <f aca="false">Base!A44</f>
        <v>Carbon emissions from land use change (GTCO2 per year)</v>
      </c>
      <c r="B44" s="53" t="n">
        <f aca="false">+B45</f>
        <v>3.3</v>
      </c>
      <c r="C44" s="47" t="n">
        <f aca="false">+B44*(1-Parameters!$D$55)</f>
        <v>2.64</v>
      </c>
      <c r="D44" s="47" t="n">
        <f aca="false">+C44*(1-Parameters!$D$55)</f>
        <v>2.112</v>
      </c>
      <c r="E44" s="47" t="n">
        <f aca="false">+D44*(1-Parameters!$D$55)</f>
        <v>1.6896</v>
      </c>
      <c r="F44" s="47" t="n">
        <f aca="false">+E44*(1-Parameters!$D$55)</f>
        <v>1.35168</v>
      </c>
      <c r="G44" s="47" t="n">
        <f aca="false">+F44*(1-Parameters!$D$55)</f>
        <v>1.081344</v>
      </c>
      <c r="H44" s="47" t="n">
        <f aca="false">+G44*(1-Parameters!$D$55)</f>
        <v>0.8650752</v>
      </c>
      <c r="I44" s="47" t="n">
        <f aca="false">+H44*(1-Parameters!$D$55)</f>
        <v>0.69206016</v>
      </c>
      <c r="J44" s="47" t="n">
        <f aca="false">+I44*(1-Parameters!$D$55)</f>
        <v>0.553648128</v>
      </c>
      <c r="K44" s="47" t="n">
        <f aca="false">+J44*(1-Parameters!$D$55)</f>
        <v>0.4429185024</v>
      </c>
      <c r="L44" s="47" t="n">
        <f aca="false">+K44*(1-Parameters!$D$55)</f>
        <v>0.35433480192</v>
      </c>
      <c r="M44" s="47" t="n">
        <f aca="false">+L44*(1-Parameters!$D$55)</f>
        <v>0.283467841536</v>
      </c>
      <c r="N44" s="47" t="n">
        <f aca="false">+M44*(1-Parameters!$D$55)</f>
        <v>0.2267742732288</v>
      </c>
      <c r="O44" s="47" t="n">
        <f aca="false">+N44*(1-Parameters!$D$55)</f>
        <v>0.18141941858304</v>
      </c>
      <c r="P44" s="47" t="n">
        <f aca="false">+O44*(1-Parameters!$D$55)</f>
        <v>0.145135534866432</v>
      </c>
      <c r="Q44" s="47" t="n">
        <f aca="false">+P44*(1-Parameters!$D$55)</f>
        <v>0.116108427893146</v>
      </c>
      <c r="R44" s="47" t="n">
        <f aca="false">+Q44*(1-Parameters!$D$55)</f>
        <v>0.0928867423145165</v>
      </c>
      <c r="S44" s="47" t="n">
        <f aca="false">+R44*(1-Parameters!$D$55)</f>
        <v>0.0743093938516132</v>
      </c>
      <c r="T44" s="47" t="n">
        <f aca="false">+S44*(1-Parameters!$D$55)</f>
        <v>0.0594475150812906</v>
      </c>
      <c r="U44" s="47" t="n">
        <f aca="false">+T44*(1-Parameters!$D$55)</f>
        <v>0.0475580120650325</v>
      </c>
      <c r="V44" s="47" t="n">
        <f aca="false">+U44*(1-Parameters!$D$55)</f>
        <v>0.038046409652026</v>
      </c>
      <c r="W44" s="47" t="n">
        <f aca="false">+V44*(1-Parameters!$D$55)</f>
        <v>0.0304371277216208</v>
      </c>
      <c r="X44" s="47" t="n">
        <f aca="false">+W44*(1-Parameters!$D$55)</f>
        <v>0.0243497021772966</v>
      </c>
      <c r="Y44" s="47" t="n">
        <f aca="false">+X44*(1-Parameters!$D$55)</f>
        <v>0.0194797617418373</v>
      </c>
      <c r="Z44" s="47" t="n">
        <f aca="false">+Y44*(1-Parameters!$D$55)</f>
        <v>0.0155838093934698</v>
      </c>
      <c r="AA44" s="47" t="n">
        <f aca="false">+Z44*(1-Parameters!$D$55)</f>
        <v>0.0124670475147759</v>
      </c>
      <c r="AB44" s="47" t="n">
        <f aca="false">+AA44*(1-Parameters!$D$55)</f>
        <v>0.0099736380118207</v>
      </c>
      <c r="AC44" s="47" t="n">
        <f aca="false">+AB44*(1-Parameters!$D$55)</f>
        <v>0.00797891040945656</v>
      </c>
      <c r="AD44" s="47" t="n">
        <f aca="false">+AC44*(1-Parameters!$D$55)</f>
        <v>0.00638312832756525</v>
      </c>
      <c r="AE44" s="47" t="n">
        <f aca="false">+AD44*(1-Parameters!$D$55)</f>
        <v>0.0051065026620522</v>
      </c>
      <c r="AF44" s="47" t="n">
        <f aca="false">+AE44*(1-Parameters!$D$55)</f>
        <v>0.00408520212964176</v>
      </c>
      <c r="AG44" s="47" t="n">
        <f aca="false">+AF44*(1-Parameters!$D$55)</f>
        <v>0.00326816170371341</v>
      </c>
      <c r="AH44" s="47" t="n">
        <f aca="false">+AG44*(1-Parameters!$D$55)</f>
        <v>0.00261452936297073</v>
      </c>
      <c r="AI44" s="47" t="n">
        <f aca="false">+AH44*(1-Parameters!$D$55)</f>
        <v>0.00209162349037658</v>
      </c>
      <c r="AJ44" s="47" t="n">
        <f aca="false">+AI44*(1-Parameters!$D$55)</f>
        <v>0.00167329879230127</v>
      </c>
      <c r="AK44" s="47" t="n">
        <f aca="false">+AJ44*(1-Parameters!$D$55)</f>
        <v>0.00133863903384101</v>
      </c>
      <c r="AL44" s="47" t="n">
        <f aca="false">+AK44*(1-Parameters!$D$55)</f>
        <v>0.00107091122707281</v>
      </c>
      <c r="AM44" s="47" t="n">
        <f aca="false">+AL44*(1-Parameters!$D$55)</f>
        <v>0.000856728981658248</v>
      </c>
      <c r="AN44" s="47" t="n">
        <f aca="false">+AM44*(1-Parameters!$D$55)</f>
        <v>0.000685383185326598</v>
      </c>
      <c r="AO44" s="47" t="n">
        <f aca="false">+AN44*(1-Parameters!$D$55)</f>
        <v>0.000548306548261279</v>
      </c>
      <c r="AP44" s="47" t="n">
        <f aca="false">+AO44*(1-Parameters!$D$55)</f>
        <v>0.000438645238609023</v>
      </c>
      <c r="AQ44" s="47" t="n">
        <f aca="false">+AP44*(1-Parameters!$D$55)</f>
        <v>0.000350916190887218</v>
      </c>
      <c r="AR44" s="47" t="n">
        <f aca="false">+AQ44*(1-Parameters!$D$55)</f>
        <v>0.000280732952709775</v>
      </c>
      <c r="AS44" s="47" t="n">
        <f aca="false">+AR44*(1-Parameters!$D$55)</f>
        <v>0.00022458636216782</v>
      </c>
      <c r="AT44" s="47" t="n">
        <f aca="false">+AS44*(1-Parameters!$D$55)</f>
        <v>0.000179669089734256</v>
      </c>
      <c r="AU44" s="47" t="n">
        <f aca="false">+AT44*(1-Parameters!$D$55)</f>
        <v>0.000143735271787405</v>
      </c>
      <c r="AV44" s="47" t="n">
        <f aca="false">+AU44*(1-Parameters!$D$55)</f>
        <v>0.000114988217429924</v>
      </c>
      <c r="AW44" s="47" t="n">
        <f aca="false">+AV44*(1-Parameters!$D$55)</f>
        <v>9.1990573943939E-005</v>
      </c>
      <c r="AX44" s="47" t="n">
        <f aca="false">+AW44*(1-Parameters!$D$55)</f>
        <v>7.35924591551512E-005</v>
      </c>
      <c r="AY44" s="47" t="n">
        <f aca="false">+AX44*(1-Parameters!$D$55)</f>
        <v>5.8873967324121E-005</v>
      </c>
      <c r="AZ44" s="47" t="n">
        <f aca="false">+AY44*(1-Parameters!$D$55)</f>
        <v>4.70991738592968E-005</v>
      </c>
      <c r="BA44" s="47" t="n">
        <f aca="false">+AZ44*(1-Parameters!$D$55)</f>
        <v>3.76793390874374E-005</v>
      </c>
      <c r="BB44" s="47" t="n">
        <f aca="false">+BA44*(1-Parameters!$D$55)</f>
        <v>3.01434712699499E-005</v>
      </c>
      <c r="BC44" s="47" t="n">
        <f aca="false">+BB44*(1-Parameters!$D$55)</f>
        <v>2.411477701596E-005</v>
      </c>
      <c r="BD44" s="47" t="n">
        <f aca="false">+BC44*(1-Parameters!$D$55)</f>
        <v>1.9291821612768E-005</v>
      </c>
      <c r="BE44" s="47" t="n">
        <f aca="false">+BD44*(1-Parameters!$D$55)</f>
        <v>1.54334572902144E-005</v>
      </c>
      <c r="BF44" s="47" t="n">
        <f aca="false">+BE44*(1-Parameters!$D$55)</f>
        <v>1.23467658321715E-005</v>
      </c>
      <c r="BG44" s="47" t="n">
        <f aca="false">+BF44*(1-Parameters!$D$55)</f>
        <v>9.8774126657372E-006</v>
      </c>
      <c r="BH44" s="47" t="n">
        <f aca="false">+BG44*(1-Parameters!$D$55)</f>
        <v>7.90193013258976E-006</v>
      </c>
      <c r="BI44" s="47" t="n">
        <f aca="false">+BH44*(1-Parameters!$D$55)</f>
        <v>6.32154410607181E-006</v>
      </c>
    </row>
    <row r="45" customFormat="false" ht="22.15" hidden="false" customHeight="true" outlineLevel="0" collapsed="false">
      <c r="A45" s="49" t="str">
        <f aca="false">Base!A45</f>
        <v>      CO2 emissions, land use (GTCO2 per year, 2010)</v>
      </c>
      <c r="B45" s="53" t="n">
        <f aca="false">+Base!B45</f>
        <v>3.3</v>
      </c>
      <c r="C45" s="47"/>
      <c r="D45" s="47"/>
      <c r="E45" s="47"/>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c r="AW45" s="47"/>
      <c r="AX45" s="47"/>
      <c r="AY45" s="47"/>
      <c r="AZ45" s="47"/>
      <c r="BA45" s="47"/>
      <c r="BB45" s="47"/>
      <c r="BC45" s="47"/>
      <c r="BD45" s="47"/>
      <c r="BE45" s="47"/>
      <c r="BF45" s="47"/>
      <c r="BG45" s="47"/>
      <c r="BH45" s="47"/>
      <c r="BI45" s="47"/>
    </row>
    <row r="46" customFormat="false" ht="21" hidden="false" customHeight="true" outlineLevel="0" collapsed="false">
      <c r="A46" s="48" t="str">
        <f aca="false">Base!A46</f>
        <v>PARTICIPATION</v>
      </c>
      <c r="B46" s="76"/>
      <c r="C46" s="47"/>
      <c r="D46" s="47"/>
      <c r="E46" s="47"/>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c r="AW46" s="47"/>
      <c r="AX46" s="47"/>
      <c r="AY46" s="47"/>
      <c r="AZ46" s="47"/>
      <c r="BA46" s="47"/>
      <c r="BB46" s="47"/>
      <c r="BC46" s="47"/>
      <c r="BD46" s="47"/>
      <c r="BE46" s="47"/>
      <c r="BF46" s="47"/>
      <c r="BG46" s="47"/>
      <c r="BH46" s="47"/>
      <c r="BI46" s="47"/>
    </row>
    <row r="47" customFormat="false" ht="21" hidden="false" customHeight="true" outlineLevel="0" collapsed="false">
      <c r="A47" s="49" t="str">
        <f aca="false">Base!A47</f>
        <v>All immediate</v>
      </c>
      <c r="B47" s="59" t="n">
        <f aca="false">+Parameters!B120</f>
        <v>0.2</v>
      </c>
      <c r="C47" s="59" t="n">
        <f aca="false">+Parameters!D120</f>
        <v>0.390423082370419</v>
      </c>
      <c r="D47" s="59" t="n">
        <f aca="false">+Parameters!E120</f>
        <v>0.379051793767646</v>
      </c>
      <c r="E47" s="59" t="n">
        <f aca="false">+Parameters!F120</f>
        <v>0.43473126916606</v>
      </c>
      <c r="F47" s="59" t="n">
        <f aca="false">+Parameters!G120</f>
        <v>0.422722159652297</v>
      </c>
      <c r="G47" s="59" t="n">
        <f aca="false">+Parameters!H120</f>
        <v>0.410416776797459</v>
      </c>
      <c r="H47" s="59" t="n">
        <f aca="false">+Parameters!I120</f>
        <v>0.707776547816308</v>
      </c>
      <c r="I47" s="59" t="n">
        <f aca="false">+Parameters!J120</f>
        <v>0.692148237451976</v>
      </c>
      <c r="J47" s="59" t="n">
        <f aca="false">+Parameters!K120</f>
        <v>0.840306904668391</v>
      </c>
      <c r="K47" s="59" t="n">
        <f aca="false">+Parameters!L120</f>
        <v>0.834064356041928</v>
      </c>
      <c r="L47" s="59" t="n">
        <f aca="false">+Parameters!M120</f>
        <v>0.939658851575289</v>
      </c>
      <c r="M47" s="59" t="n">
        <f aca="false">+Parameters!N120</f>
        <v>0.936731085269664</v>
      </c>
      <c r="N47" s="59" t="n">
        <f aca="false">+Parameters!O120</f>
        <v>0.933881266795913</v>
      </c>
      <c r="O47" s="59" t="n">
        <f aca="false">+Parameters!P120</f>
        <v>0.93094420085046</v>
      </c>
      <c r="P47" s="59" t="n">
        <f aca="false">+Parameters!Q120</f>
        <v>0.92808804859366</v>
      </c>
      <c r="Q47" s="59" t="n">
        <f aca="false">+Parameters!R120</f>
        <v>0.925153812199609</v>
      </c>
      <c r="R47" s="59" t="n">
        <f aca="false">+Parameters!S120</f>
        <v>0.922301006992916</v>
      </c>
      <c r="S47" s="59" t="n">
        <f aca="false">+Parameters!T120</f>
        <v>0.91937849700563</v>
      </c>
      <c r="T47" s="59" t="n">
        <f aca="false">+Parameters!U120</f>
        <v>1</v>
      </c>
      <c r="U47" s="59" t="n">
        <f aca="false">+Parameters!V120</f>
        <v>1</v>
      </c>
      <c r="V47" s="59" t="n">
        <f aca="false">+Parameters!W120</f>
        <v>1</v>
      </c>
      <c r="W47" s="59" t="n">
        <f aca="false">+Parameters!X120</f>
        <v>1</v>
      </c>
      <c r="X47" s="59" t="n">
        <f aca="false">+Parameters!Y120</f>
        <v>1</v>
      </c>
      <c r="Y47" s="59" t="n">
        <f aca="false">+Parameters!Z120</f>
        <v>1</v>
      </c>
      <c r="Z47" s="59" t="n">
        <f aca="false">+Parameters!AA120</f>
        <v>1</v>
      </c>
      <c r="AA47" s="59" t="n">
        <f aca="false">+Parameters!AB120</f>
        <v>1</v>
      </c>
      <c r="AB47" s="59" t="n">
        <f aca="false">+Parameters!AC120</f>
        <v>1</v>
      </c>
      <c r="AC47" s="59" t="n">
        <f aca="false">+Parameters!AD120</f>
        <v>1</v>
      </c>
      <c r="AD47" s="59" t="n">
        <f aca="false">+Parameters!AE120</f>
        <v>1</v>
      </c>
      <c r="AE47" s="59" t="n">
        <f aca="false">+Parameters!AF120</f>
        <v>1</v>
      </c>
      <c r="AF47" s="59" t="n">
        <f aca="false">+Parameters!AG120</f>
        <v>1</v>
      </c>
      <c r="AG47" s="59" t="n">
        <f aca="false">+Parameters!AH120</f>
        <v>1</v>
      </c>
      <c r="AH47" s="59" t="n">
        <f aca="false">+Parameters!AI120</f>
        <v>1</v>
      </c>
      <c r="AI47" s="59" t="n">
        <f aca="false">+Parameters!AJ120</f>
        <v>1</v>
      </c>
      <c r="AJ47" s="59" t="n">
        <f aca="false">+Parameters!AK120</f>
        <v>1</v>
      </c>
      <c r="AK47" s="59" t="n">
        <f aca="false">+Parameters!AL120</f>
        <v>1</v>
      </c>
      <c r="AL47" s="59" t="n">
        <f aca="false">+Parameters!AM120</f>
        <v>1</v>
      </c>
      <c r="AM47" s="59" t="n">
        <f aca="false">+Parameters!AN120</f>
        <v>1</v>
      </c>
      <c r="AN47" s="59" t="n">
        <f aca="false">+Parameters!AO120</f>
        <v>1</v>
      </c>
      <c r="AO47" s="59" t="n">
        <f aca="false">+Parameters!AP120</f>
        <v>1</v>
      </c>
      <c r="AP47" s="59" t="n">
        <f aca="false">+Parameters!AQ120</f>
        <v>1</v>
      </c>
      <c r="AQ47" s="59" t="n">
        <f aca="false">+Parameters!AR120</f>
        <v>1</v>
      </c>
      <c r="AR47" s="59" t="n">
        <f aca="false">+Parameters!AS120</f>
        <v>1</v>
      </c>
      <c r="AS47" s="59" t="n">
        <f aca="false">+Parameters!AT120</f>
        <v>1</v>
      </c>
      <c r="AT47" s="59" t="n">
        <f aca="false">+Parameters!AU120</f>
        <v>1</v>
      </c>
      <c r="AU47" s="59" t="n">
        <f aca="false">+Parameters!AV120</f>
        <v>1</v>
      </c>
      <c r="AV47" s="59" t="n">
        <f aca="false">+Parameters!AW120</f>
        <v>1</v>
      </c>
      <c r="AW47" s="59" t="n">
        <f aca="false">+Parameters!AX120</f>
        <v>1</v>
      </c>
      <c r="AX47" s="59" t="n">
        <f aca="false">+Parameters!AY120</f>
        <v>1</v>
      </c>
      <c r="AY47" s="59" t="n">
        <f aca="false">+Parameters!AZ120</f>
        <v>1</v>
      </c>
      <c r="AZ47" s="59" t="n">
        <f aca="false">+Parameters!BA120</f>
        <v>1</v>
      </c>
      <c r="BA47" s="59" t="n">
        <f aca="false">+Parameters!BB120</f>
        <v>1</v>
      </c>
      <c r="BB47" s="59" t="n">
        <f aca="false">+Parameters!BC120</f>
        <v>1</v>
      </c>
      <c r="BC47" s="59" t="n">
        <f aca="false">+Parameters!BD120</f>
        <v>1</v>
      </c>
      <c r="BD47" s="59" t="n">
        <f aca="false">+Parameters!BE120</f>
        <v>1</v>
      </c>
      <c r="BE47" s="59" t="n">
        <f aca="false">+Parameters!BF120</f>
        <v>1</v>
      </c>
      <c r="BF47" s="59" t="n">
        <f aca="false">+Parameters!BG120</f>
        <v>1</v>
      </c>
      <c r="BG47" s="59" t="n">
        <f aca="false">+Parameters!BH120</f>
        <v>1</v>
      </c>
      <c r="BH47" s="59" t="n">
        <f aca="false">+Parameters!BI120</f>
        <v>1</v>
      </c>
      <c r="BI47" s="59" t="n">
        <f aca="false">+Parameters!BJ120</f>
        <v>1</v>
      </c>
      <c r="BJ47" s="60"/>
      <c r="BK47" s="60"/>
      <c r="BL47" s="60"/>
      <c r="BM47" s="60"/>
      <c r="BN47" s="60"/>
      <c r="BO47" s="60"/>
      <c r="BP47" s="60"/>
      <c r="BQ47" s="60"/>
      <c r="BR47" s="60"/>
      <c r="BS47" s="60"/>
      <c r="BT47" s="60"/>
      <c r="BU47" s="60"/>
      <c r="BV47" s="60"/>
      <c r="BW47" s="60"/>
      <c r="BX47" s="60"/>
      <c r="BY47" s="60"/>
      <c r="BZ47" s="60"/>
      <c r="CA47" s="60"/>
      <c r="CB47" s="60"/>
      <c r="CC47" s="60"/>
      <c r="CD47" s="60"/>
      <c r="CE47" s="60"/>
      <c r="CF47" s="60"/>
      <c r="CG47" s="60"/>
      <c r="CH47" s="60"/>
      <c r="CI47" s="60"/>
      <c r="CJ47" s="60"/>
      <c r="CK47" s="60"/>
      <c r="CL47" s="60"/>
      <c r="CM47" s="60"/>
      <c r="CN47" s="60"/>
      <c r="CO47" s="60"/>
      <c r="CP47" s="60"/>
      <c r="CQ47" s="60"/>
      <c r="CR47" s="60"/>
      <c r="CS47" s="60"/>
      <c r="CT47" s="60"/>
      <c r="CU47" s="60"/>
      <c r="CV47" s="60"/>
      <c r="CW47" s="60"/>
      <c r="CX47" s="60"/>
      <c r="CY47" s="60"/>
      <c r="CZ47" s="60"/>
      <c r="DA47" s="60"/>
      <c r="DB47" s="60"/>
      <c r="DC47" s="60"/>
      <c r="DD47" s="60"/>
      <c r="DE47" s="60"/>
      <c r="DF47" s="60"/>
      <c r="DG47" s="60"/>
      <c r="DH47" s="60"/>
      <c r="DI47" s="60"/>
      <c r="DJ47" s="60"/>
      <c r="DK47" s="60"/>
      <c r="DL47" s="60"/>
      <c r="DM47" s="60"/>
      <c r="DN47" s="60"/>
      <c r="DO47" s="60"/>
      <c r="DP47" s="60"/>
      <c r="DQ47" s="60"/>
      <c r="DR47" s="60"/>
      <c r="DS47" s="60"/>
      <c r="DT47" s="60"/>
    </row>
    <row r="48" customFormat="false" ht="21" hidden="false" customHeight="true" outlineLevel="0" collapsed="false">
      <c r="A48" s="48" t="str">
        <f aca="false">Base!A48</f>
        <v>SCALING</v>
      </c>
      <c r="B48" s="53"/>
      <c r="C48" s="47"/>
      <c r="D48" s="47"/>
      <c r="E48" s="47"/>
      <c r="F48" s="53"/>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c r="AW48" s="47"/>
      <c r="AX48" s="47"/>
      <c r="AY48" s="47"/>
      <c r="AZ48" s="47"/>
      <c r="BA48" s="47"/>
      <c r="BB48" s="47"/>
      <c r="BC48" s="47"/>
      <c r="BD48" s="47"/>
      <c r="BE48" s="47"/>
      <c r="BF48" s="47"/>
      <c r="BG48" s="47"/>
      <c r="BH48" s="47"/>
      <c r="BI48" s="47"/>
    </row>
    <row r="49" customFormat="false" ht="21" hidden="false" customHeight="true" outlineLevel="0" collapsed="false">
      <c r="A49" s="49" t="str">
        <f aca="false">Base!A49</f>
        <v>Multiplicative scaling coefficient in utility function</v>
      </c>
      <c r="B49" s="53" t="n">
        <f aca="false">+Base!B49</f>
        <v>0.016408662</v>
      </c>
      <c r="C49" s="53"/>
      <c r="D49" s="47"/>
      <c r="E49" s="47"/>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c r="AW49" s="47"/>
      <c r="AX49" s="47"/>
      <c r="AY49" s="47"/>
      <c r="AZ49" s="47"/>
      <c r="BA49" s="47"/>
      <c r="BB49" s="47"/>
      <c r="BC49" s="47"/>
      <c r="BD49" s="47"/>
      <c r="BE49" s="47"/>
      <c r="BF49" s="47"/>
      <c r="BG49" s="47"/>
      <c r="BH49" s="47"/>
      <c r="BI49" s="47"/>
    </row>
    <row r="50" customFormat="false" ht="21" hidden="false" customHeight="true" outlineLevel="0" collapsed="false">
      <c r="A50" s="49" t="str">
        <f aca="false">Base!A50</f>
        <v>Additive scaling coefficient in utility function</v>
      </c>
      <c r="B50" s="53" t="n">
        <f aca="false">+Base!B50</f>
        <v>-3855.106895</v>
      </c>
      <c r="C50" s="61"/>
      <c r="D50" s="61"/>
      <c r="E50" s="47"/>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c r="AW50" s="47"/>
      <c r="AX50" s="47"/>
      <c r="AY50" s="47"/>
      <c r="AZ50" s="47"/>
      <c r="BA50" s="47"/>
      <c r="BB50" s="47"/>
      <c r="BC50" s="47"/>
      <c r="BD50" s="47"/>
      <c r="BE50" s="47"/>
      <c r="BF50" s="47"/>
      <c r="BG50" s="47"/>
      <c r="BH50" s="47"/>
      <c r="BI50" s="47"/>
    </row>
    <row r="51" customFormat="false" ht="21" hidden="false" customHeight="true" outlineLevel="0" collapsed="false">
      <c r="A51" s="48" t="str">
        <f aca="false">Base!A51</f>
        <v>Hotelling on (1) or off(0)</v>
      </c>
      <c r="B51" s="53" t="n">
        <v>0</v>
      </c>
      <c r="C51" s="47"/>
      <c r="D51" s="47"/>
      <c r="E51" s="47"/>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c r="AW51" s="47"/>
      <c r="AX51" s="47"/>
      <c r="AY51" s="47"/>
      <c r="AZ51" s="47"/>
      <c r="BA51" s="47"/>
      <c r="BB51" s="47"/>
      <c r="BC51" s="47"/>
      <c r="BD51" s="47"/>
      <c r="BE51" s="47"/>
      <c r="BF51" s="47"/>
      <c r="BG51" s="47"/>
      <c r="BH51" s="47"/>
      <c r="BI51" s="47"/>
    </row>
    <row r="52" customFormat="false" ht="21" hidden="false" customHeight="true" outlineLevel="0" collapsed="false">
      <c r="A52" s="48" t="str">
        <f aca="false">Base!A52</f>
        <v>POPULATION</v>
      </c>
      <c r="B52" s="53"/>
      <c r="C52" s="53"/>
      <c r="D52" s="53"/>
      <c r="E52" s="53"/>
      <c r="F52" s="53"/>
      <c r="G52" s="53"/>
      <c r="H52" s="53"/>
      <c r="I52" s="53"/>
      <c r="J52" s="53"/>
      <c r="K52" s="53"/>
      <c r="L52" s="53"/>
      <c r="M52" s="53"/>
      <c r="N52" s="53"/>
      <c r="O52" s="53"/>
      <c r="P52" s="53"/>
      <c r="Q52" s="53"/>
      <c r="R52" s="53"/>
      <c r="S52" s="53"/>
      <c r="T52" s="53"/>
      <c r="U52" s="53"/>
      <c r="V52" s="53"/>
      <c r="W52" s="53"/>
      <c r="X52" s="53"/>
      <c r="Y52" s="53"/>
      <c r="Z52" s="53"/>
      <c r="AA52" s="53"/>
      <c r="AB52" s="53"/>
      <c r="AC52" s="53"/>
      <c r="AD52" s="53"/>
      <c r="AE52" s="53"/>
      <c r="AF52" s="53"/>
      <c r="AG52" s="53"/>
      <c r="AH52" s="53"/>
      <c r="AI52" s="53"/>
      <c r="AJ52" s="53"/>
      <c r="AK52" s="53"/>
      <c r="AL52" s="53"/>
      <c r="AM52" s="53"/>
      <c r="AN52" s="53"/>
      <c r="AO52" s="53"/>
      <c r="AP52" s="53"/>
      <c r="AQ52" s="53"/>
      <c r="AR52" s="53"/>
      <c r="AS52" s="53"/>
      <c r="AT52" s="53"/>
      <c r="AU52" s="53"/>
      <c r="AV52" s="53"/>
      <c r="AW52" s="53"/>
      <c r="AX52" s="53"/>
      <c r="AY52" s="53"/>
      <c r="AZ52" s="53"/>
      <c r="BA52" s="53"/>
      <c r="BB52" s="53"/>
      <c r="BC52" s="53"/>
      <c r="BD52" s="53"/>
      <c r="BE52" s="53"/>
      <c r="BF52" s="53"/>
      <c r="BG52" s="53"/>
      <c r="BH52" s="53"/>
      <c r="BI52" s="53"/>
      <c r="BJ52" s="54"/>
      <c r="BK52" s="54"/>
      <c r="BL52" s="54"/>
      <c r="BM52" s="54"/>
      <c r="BN52" s="54"/>
      <c r="BO52" s="54"/>
      <c r="BP52" s="54"/>
      <c r="BQ52" s="54"/>
      <c r="BR52" s="54"/>
      <c r="BS52" s="54"/>
      <c r="BT52" s="54"/>
      <c r="BU52" s="54"/>
      <c r="BV52" s="54"/>
      <c r="BW52" s="54"/>
      <c r="BX52" s="54"/>
      <c r="BY52" s="54"/>
      <c r="BZ52" s="54"/>
      <c r="CA52" s="54"/>
      <c r="CB52" s="54"/>
      <c r="CC52" s="54"/>
      <c r="CD52" s="54"/>
      <c r="CE52" s="54"/>
      <c r="CF52" s="54"/>
      <c r="CG52" s="54"/>
      <c r="CH52" s="54"/>
      <c r="CI52" s="54"/>
      <c r="CJ52" s="54"/>
      <c r="CK52" s="54"/>
      <c r="CL52" s="54"/>
      <c r="CM52" s="54"/>
      <c r="CN52" s="54"/>
      <c r="CO52" s="54"/>
      <c r="CP52" s="54"/>
      <c r="CQ52" s="54"/>
      <c r="CR52" s="54"/>
      <c r="CS52" s="54"/>
      <c r="CT52" s="54"/>
      <c r="CU52" s="54"/>
      <c r="CV52" s="54"/>
      <c r="CW52" s="54"/>
      <c r="CX52" s="54"/>
      <c r="CY52" s="54"/>
      <c r="CZ52" s="54"/>
      <c r="DA52" s="54"/>
      <c r="DB52" s="54"/>
      <c r="DC52" s="54"/>
      <c r="DD52" s="54"/>
      <c r="DE52" s="54"/>
      <c r="DF52" s="54"/>
      <c r="DG52" s="54"/>
      <c r="DH52" s="54"/>
      <c r="DI52" s="54"/>
      <c r="DJ52" s="54"/>
      <c r="DK52" s="54"/>
      <c r="DL52" s="54"/>
      <c r="DM52" s="54"/>
      <c r="DN52" s="54"/>
      <c r="DO52" s="54"/>
      <c r="DP52" s="54"/>
      <c r="DQ52" s="54"/>
      <c r="DR52" s="54"/>
      <c r="DS52" s="54"/>
      <c r="DT52" s="54"/>
    </row>
    <row r="53" customFormat="false" ht="21" hidden="false" customHeight="true" outlineLevel="0" collapsed="false">
      <c r="A53" s="49" t="str">
        <f aca="false">Base!A53</f>
        <v>Population (millions)</v>
      </c>
      <c r="B53" s="53" t="n">
        <f aca="false">+Base!B53</f>
        <v>6838</v>
      </c>
      <c r="C53" s="53" t="n">
        <f aca="false">+Base!C53</f>
        <v>7242.4909902817</v>
      </c>
      <c r="D53" s="53" t="n">
        <f aca="false">+Base!D53</f>
        <v>7612.0624490151</v>
      </c>
      <c r="E53" s="53" t="n">
        <f aca="false">+Base!E53</f>
        <v>7947.3144083379</v>
      </c>
      <c r="F53" s="53" t="n">
        <f aca="false">+Base!F53</f>
        <v>8249.5494073664</v>
      </c>
      <c r="G53" s="53" t="n">
        <f aca="false">+Base!G53</f>
        <v>8520.5561633235</v>
      </c>
      <c r="H53" s="53" t="n">
        <f aca="false">+Base!H53</f>
        <v>8762.4308785046</v>
      </c>
      <c r="I53" s="53" t="n">
        <f aca="false">+Base!I53</f>
        <v>8977.4350979826</v>
      </c>
      <c r="J53" s="53" t="n">
        <f aca="false">+Base!J53</f>
        <v>9167.8866567272</v>
      </c>
      <c r="K53" s="53" t="n">
        <f aca="false">+Base!K53</f>
        <v>9336.079129048</v>
      </c>
      <c r="L53" s="53" t="n">
        <f aca="false">+Base!L53</f>
        <v>9484.2248989409</v>
      </c>
      <c r="M53" s="53" t="n">
        <f aca="false">+Base!M53</f>
        <v>9614.4171827133</v>
      </c>
      <c r="N53" s="53" t="n">
        <f aca="false">+Base!N53</f>
        <v>9728.6068217838</v>
      </c>
      <c r="O53" s="53" t="n">
        <f aca="false">+Base!O53</f>
        <v>9828.5902665064</v>
      </c>
      <c r="P53" s="53" t="n">
        <f aca="false">+Base!P53</f>
        <v>9916.005792335</v>
      </c>
      <c r="Q53" s="53" t="n">
        <f aca="false">+Base!Q53</f>
        <v>9992.3355707251</v>
      </c>
      <c r="R53" s="53" t="n">
        <f aca="false">+Base!R53</f>
        <v>10058.9117304096</v>
      </c>
      <c r="S53" s="53" t="n">
        <f aca="false">+Base!S53</f>
        <v>10116.9249798906</v>
      </c>
      <c r="T53" s="53" t="n">
        <f aca="false">+Base!T53</f>
        <v>10167.4347198162</v>
      </c>
      <c r="U53" s="53" t="n">
        <f aca="false">+Base!U53</f>
        <v>10211.3798609328</v>
      </c>
      <c r="V53" s="53" t="n">
        <f aca="false">+Base!V53</f>
        <v>10249.5897887346</v>
      </c>
      <c r="W53" s="53" t="n">
        <f aca="false">+Base!W53</f>
        <v>10282.7950896782</v>
      </c>
      <c r="X53" s="53" t="n">
        <f aca="false">+Base!X53</f>
        <v>10311.6377853629</v>
      </c>
      <c r="Y53" s="53" t="n">
        <f aca="false">+Base!Y53</f>
        <v>10336.6809188678</v>
      </c>
      <c r="Z53" s="53" t="n">
        <f aca="false">+Base!Z53</f>
        <v>10358.4174087482</v>
      </c>
      <c r="AA53" s="53" t="n">
        <f aca="false">+Base!AA53</f>
        <v>10377.2781370437</v>
      </c>
      <c r="AB53" s="53" t="n">
        <f aca="false">+Base!AB53</f>
        <v>10393.63927294</v>
      </c>
      <c r="AC53" s="53" t="n">
        <f aca="false">+Base!AC53</f>
        <v>10407.8288573315</v>
      </c>
      <c r="AD53" s="53" t="n">
        <f aca="false">+Base!AD53</f>
        <v>10420.1326885111</v>
      </c>
      <c r="AE53" s="53" t="n">
        <f aca="false">+Base!AE53</f>
        <v>10430.799557918</v>
      </c>
      <c r="AF53" s="53" t="n">
        <f aca="false">+Base!AF53</f>
        <v>10440.0458890952</v>
      </c>
      <c r="AG53" s="53" t="n">
        <f aca="false">+Base!AG53</f>
        <v>10448.0598341152</v>
      </c>
      <c r="AH53" s="53" t="n">
        <f aca="false">+Base!AH53</f>
        <v>10455.0048807149</v>
      </c>
      <c r="AI53" s="53" t="n">
        <f aca="false">+Base!AI53</f>
        <v>10461.0230210058</v>
      </c>
      <c r="AJ53" s="53" t="n">
        <f aca="false">+Base!AJ53</f>
        <v>10466.2375294065</v>
      </c>
      <c r="AK53" s="53" t="n">
        <f aca="false">+Base!AK53</f>
        <v>10470.7553937935</v>
      </c>
      <c r="AL53" s="53" t="n">
        <f aca="false">+Base!AL53</f>
        <v>10474.6694400288</v>
      </c>
      <c r="AM53" s="53" t="n">
        <f aca="false">+Base!AM53</f>
        <v>10478.060186201</v>
      </c>
      <c r="AN53" s="53" t="n">
        <f aca="false">+Base!AN53</f>
        <v>10480.9974592226</v>
      </c>
      <c r="AO53" s="53" t="n">
        <f aca="false">+Base!AO53</f>
        <v>10483.5418029352</v>
      </c>
      <c r="AP53" s="53" t="n">
        <f aca="false">+Base!AP53</f>
        <v>10485.7457036401</v>
      </c>
      <c r="AQ53" s="53" t="n">
        <f aca="false">+Base!AQ53</f>
        <v>10487.654655995</v>
      </c>
      <c r="AR53" s="53" t="n">
        <f aca="false">+Base!AR53</f>
        <v>10489.3080895277</v>
      </c>
      <c r="AS53" s="53" t="n">
        <f aca="false">+Base!AS53</f>
        <v>10490.7401735831</v>
      </c>
      <c r="AT53" s="53" t="n">
        <f aca="false">+Base!AT53</f>
        <v>10491.9805163496</v>
      </c>
      <c r="AU53" s="53" t="n">
        <f aca="false">+Base!AU53</f>
        <v>10493.0547716735</v>
      </c>
      <c r="AV53" s="53" t="n">
        <f aca="false">+Base!AV53</f>
        <v>10493.985165654</v>
      </c>
      <c r="AW53" s="53" t="n">
        <f aca="false">+Base!AW53</f>
        <v>10494.7909534956</v>
      </c>
      <c r="AX53" s="53" t="n">
        <f aca="false">+Base!AX53</f>
        <v>10495.4888157582</v>
      </c>
      <c r="AY53" s="53" t="n">
        <f aca="false">+Base!AY53</f>
        <v>10496.0932019719</v>
      </c>
      <c r="AZ53" s="53" t="n">
        <f aca="false">+Base!AZ53</f>
        <v>10496.6166285535</v>
      </c>
      <c r="BA53" s="53" t="n">
        <f aca="false">+Base!BA53</f>
        <v>10497.0699370635</v>
      </c>
      <c r="BB53" s="53" t="n">
        <f aca="false">+Base!BB53</f>
        <v>10497.4625180506</v>
      </c>
      <c r="BC53" s="53" t="n">
        <f aca="false">+Base!BC53</f>
        <v>10497.8025050483</v>
      </c>
      <c r="BD53" s="53" t="n">
        <f aca="false">+Base!BD53</f>
        <v>10498.0969426852</v>
      </c>
      <c r="BE53" s="53" t="n">
        <f aca="false">+Base!BE53</f>
        <v>10498.3519323512</v>
      </c>
      <c r="BF53" s="53" t="n">
        <f aca="false">+Base!BF53</f>
        <v>10498.5727584062</v>
      </c>
      <c r="BG53" s="53" t="n">
        <f aca="false">+Base!BG53</f>
        <v>10498.7639975228</v>
      </c>
      <c r="BH53" s="53" t="n">
        <f aca="false">+Base!BH53</f>
        <v>10498.9296134125</v>
      </c>
      <c r="BI53" s="53" t="n">
        <f aca="false">+Base!BI53</f>
        <v>10499.0730388838</v>
      </c>
      <c r="BJ53" s="54"/>
      <c r="BK53" s="54"/>
      <c r="BL53" s="54"/>
      <c r="BM53" s="54"/>
      <c r="BN53" s="54"/>
      <c r="BO53" s="54"/>
      <c r="BP53" s="54"/>
      <c r="BQ53" s="54"/>
      <c r="BR53" s="54"/>
      <c r="BS53" s="54"/>
      <c r="BT53" s="54"/>
      <c r="BU53" s="54"/>
      <c r="BV53" s="54"/>
      <c r="BW53" s="54"/>
      <c r="BX53" s="54"/>
      <c r="BY53" s="54"/>
      <c r="BZ53" s="54"/>
      <c r="CA53" s="54"/>
      <c r="CB53" s="54"/>
      <c r="CC53" s="54"/>
      <c r="CD53" s="54"/>
      <c r="CE53" s="54"/>
      <c r="CF53" s="54"/>
      <c r="CG53" s="54"/>
      <c r="CH53" s="54"/>
      <c r="CI53" s="54"/>
      <c r="CJ53" s="54"/>
      <c r="CK53" s="54"/>
      <c r="CL53" s="54"/>
      <c r="CM53" s="54"/>
      <c r="CN53" s="54"/>
      <c r="CO53" s="54"/>
      <c r="CP53" s="54"/>
      <c r="CQ53" s="54"/>
      <c r="CR53" s="54"/>
      <c r="CS53" s="54"/>
      <c r="CT53" s="54"/>
      <c r="CU53" s="54"/>
      <c r="CV53" s="54"/>
      <c r="CW53" s="54"/>
      <c r="CX53" s="54"/>
      <c r="CY53" s="54"/>
      <c r="CZ53" s="54"/>
      <c r="DA53" s="54"/>
      <c r="DB53" s="54"/>
      <c r="DC53" s="54"/>
      <c r="DD53" s="54"/>
      <c r="DE53" s="54"/>
      <c r="DF53" s="54"/>
      <c r="DG53" s="54"/>
      <c r="DH53" s="54"/>
      <c r="DI53" s="54"/>
      <c r="DJ53" s="54"/>
      <c r="DK53" s="54"/>
      <c r="DL53" s="54"/>
      <c r="DM53" s="54"/>
      <c r="DN53" s="54"/>
      <c r="DO53" s="54"/>
      <c r="DP53" s="54"/>
      <c r="DQ53" s="54"/>
      <c r="DR53" s="54"/>
      <c r="DS53" s="54"/>
      <c r="DT53" s="54"/>
    </row>
    <row r="54" customFormat="false" ht="21" hidden="false" customHeight="true" outlineLevel="0" collapsed="false">
      <c r="A54" s="49" t="str">
        <f aca="false">Base!A54</f>
        <v>     Rate of pop growth (per half-decade)</v>
      </c>
      <c r="B54" s="53"/>
      <c r="C54" s="53" t="n">
        <f aca="false">+C53/B53-1</f>
        <v>0.0591534060078531</v>
      </c>
      <c r="D54" s="53" t="n">
        <f aca="false">+D53/C53-1</f>
        <v>0.051028224850995</v>
      </c>
      <c r="E54" s="53" t="n">
        <f aca="false">+E53/D53-1</f>
        <v>0.0440421977050618</v>
      </c>
      <c r="F54" s="53" t="n">
        <f aca="false">+F53/E53-1</f>
        <v>0.0380298278763718</v>
      </c>
      <c r="G54" s="53" t="n">
        <f aca="false">+G53/F53-1</f>
        <v>0.0328510979902861</v>
      </c>
      <c r="H54" s="53" t="n">
        <f aca="false">+H53/G53-1</f>
        <v>0.0283871980355277</v>
      </c>
      <c r="I54" s="53" t="n">
        <f aca="false">+I53/H53-1</f>
        <v>0.0245370516993673</v>
      </c>
      <c r="J54" s="53" t="n">
        <f aca="false">+J53/I53-1</f>
        <v>0.0212144734733195</v>
      </c>
      <c r="K54" s="53" t="n">
        <f aca="false">+K53/J53-1</f>
        <v>0.0183458280646809</v>
      </c>
      <c r="L54" s="53" t="n">
        <f aca="false">+L53/K53-1</f>
        <v>0.0158680927876849</v>
      </c>
      <c r="M54" s="53" t="n">
        <f aca="false">+M53/L53-1</f>
        <v>0.0137272455218707</v>
      </c>
      <c r="N54" s="53" t="n">
        <f aca="false">+N53/M53-1</f>
        <v>0.0118769174356002</v>
      </c>
      <c r="O54" s="53" t="n">
        <f aca="false">+O53/N53-1</f>
        <v>0.0102772623618341</v>
      </c>
      <c r="P54" s="53" t="n">
        <f aca="false">+P53/O53-1</f>
        <v>0.00889400447656175</v>
      </c>
      <c r="Q54" s="53" t="n">
        <f aca="false">+Q53/P53-1</f>
        <v>0.00769763350169694</v>
      </c>
      <c r="R54" s="53" t="n">
        <f aca="false">+R53/Q53-1</f>
        <v>0.00666272256503775</v>
      </c>
      <c r="S54" s="53" t="n">
        <f aca="false">+S53/R53-1</f>
        <v>0.00576734850009841</v>
      </c>
      <c r="T54" s="53" t="n">
        <f aca="false">+T53/S53-1</f>
        <v>0.00499259804990126</v>
      </c>
      <c r="U54" s="53" t="n">
        <f aca="false">+U53/T53-1</f>
        <v>0.004322146374931</v>
      </c>
      <c r="V54" s="53" t="n">
        <f aca="false">+V53/U53-1</f>
        <v>0.00374189662143354</v>
      </c>
      <c r="W54" s="53" t="n">
        <f aca="false">+W53/V53-1</f>
        <v>0.00323967120909519</v>
      </c>
      <c r="X54" s="53" t="n">
        <f aca="false">+X53/W53-1</f>
        <v>0.00280494704340173</v>
      </c>
      <c r="Y54" s="53" t="n">
        <f aca="false">+Y53/X53-1</f>
        <v>0.00242862812156264</v>
      </c>
      <c r="Z54" s="53" t="n">
        <f aca="false">+Z53/Y53-1</f>
        <v>0.00210285003968003</v>
      </c>
      <c r="AA54" s="53" t="n">
        <f aca="false">+AA53/Z53-1</f>
        <v>0.00182081176604942</v>
      </c>
      <c r="AB54" s="53" t="n">
        <f aca="false">+AB53/AA53-1</f>
        <v>0.00157663075810754</v>
      </c>
      <c r="AC54" s="53" t="n">
        <f aca="false">+AC53/AB53-1</f>
        <v>0.00136521809338186</v>
      </c>
      <c r="AD54" s="53" t="n">
        <f aca="false">+AD53/AC53-1</f>
        <v>0.00118217078203897</v>
      </c>
      <c r="AE54" s="53" t="n">
        <f aca="false">+AE53/AD53-1</f>
        <v>0.00102367884611132</v>
      </c>
      <c r="AF54" s="53" t="n">
        <f aca="false">+AF53/AE53-1</f>
        <v>0.000886445101917488</v>
      </c>
      <c r="AG54" s="53" t="n">
        <f aca="false">+AG53/AF53-1</f>
        <v>0.000767615880728156</v>
      </c>
      <c r="AH54" s="53" t="n">
        <f aca="false">+AH53/AG53-1</f>
        <v>0.000664721174071348</v>
      </c>
      <c r="AI54" s="53" t="n">
        <f aca="false">+AI53/AH53-1</f>
        <v>0.000575622905925277</v>
      </c>
      <c r="AJ54" s="53" t="n">
        <f aca="false">+AJ53/AI53-1</f>
        <v>0.00049847021560212</v>
      </c>
      <c r="AK54" s="53" t="n">
        <f aca="false">+AK53/AJ53-1</f>
        <v>0.000431660792553856</v>
      </c>
      <c r="AL54" s="53" t="n">
        <f aca="false">+AL53/AK53-1</f>
        <v>0.000373807436817586</v>
      </c>
      <c r="AM54" s="53" t="n">
        <f aca="false">+AM53/AL53-1</f>
        <v>0.000323709133888572</v>
      </c>
      <c r="AN54" s="53" t="n">
        <f aca="false">+AN53/AM53-1</f>
        <v>0.000280326030715816</v>
      </c>
      <c r="AO54" s="53" t="n">
        <f aca="false">+AO53/AN53-1</f>
        <v>0.000242757783550429</v>
      </c>
      <c r="AP54" s="53" t="n">
        <f aca="false">+AP53/AO53-1</f>
        <v>0.00021022482156563</v>
      </c>
      <c r="AQ54" s="53" t="n">
        <f aca="false">+AQ53/AP53-1</f>
        <v>0.000182052131422417</v>
      </c>
      <c r="AR54" s="53" t="n">
        <f aca="false">+AR53/AQ53-1</f>
        <v>0.000157655222920106</v>
      </c>
      <c r="AS54" s="53" t="n">
        <f aca="false">+AS53/AR53-1</f>
        <v>0.000136527980985734</v>
      </c>
      <c r="AT54" s="53" t="n">
        <f aca="false">+AT53/AS53-1</f>
        <v>0.000118232150065234</v>
      </c>
      <c r="AU54" s="53" t="n">
        <f aca="false">+AU53/AT53-1</f>
        <v>0.000102388230918349</v>
      </c>
      <c r="AV54" s="53" t="n">
        <f aca="false">+AV53/AU53-1</f>
        <v>8.86675997358033E-005</v>
      </c>
      <c r="AW54" s="53" t="n">
        <f aca="false">+AW53/AV53-1</f>
        <v>7.67856852168514E-005</v>
      </c>
      <c r="AX54" s="53" t="n">
        <f aca="false">+AX53/AW53-1</f>
        <v>6.64960613026011E-005</v>
      </c>
      <c r="AY54" s="53" t="n">
        <f aca="false">+AY53/AX53-1</f>
        <v>5.75853325470721E-005</v>
      </c>
      <c r="AZ54" s="53" t="n">
        <f aca="false">+AZ53/AY53-1</f>
        <v>4.98687055772162E-005</v>
      </c>
      <c r="BA54" s="53" t="n">
        <f aca="false">+BA53/AZ53-1</f>
        <v>4.31861547429691E-005</v>
      </c>
      <c r="BB54" s="53" t="n">
        <f aca="false">+BB53/BA53-1</f>
        <v>3.73991017925679E-005</v>
      </c>
      <c r="BC54" s="53" t="n">
        <f aca="false">+BC53/BB53-1</f>
        <v>3.23875409999896E-005</v>
      </c>
      <c r="BD54" s="53" t="n">
        <f aca="false">+BD53/BC53-1</f>
        <v>2.80475496428068E-005</v>
      </c>
      <c r="BE54" s="53" t="n">
        <f aca="false">+BE53/BD53-1</f>
        <v>2.42891323436467E-005</v>
      </c>
      <c r="BF54" s="53" t="n">
        <f aca="false">+BF53/BE53-1</f>
        <v>2.10343543847191E-005</v>
      </c>
      <c r="BG54" s="53" t="n">
        <f aca="false">+BG53/BF53-1</f>
        <v>1.82157252228698E-005</v>
      </c>
      <c r="BH54" s="53" t="n">
        <f aca="false">+BH53/BG53-1</f>
        <v>1.57747987992174E-005</v>
      </c>
      <c r="BI54" s="53" t="n">
        <f aca="false">+BI53/BH53-1</f>
        <v>1.36609613152761E-005</v>
      </c>
      <c r="BJ54" s="54"/>
      <c r="BK54" s="54"/>
      <c r="BL54" s="54"/>
      <c r="BM54" s="54"/>
      <c r="BN54" s="54"/>
      <c r="BO54" s="54"/>
      <c r="BP54" s="54"/>
      <c r="BQ54" s="54"/>
      <c r="BR54" s="54"/>
      <c r="BS54" s="54"/>
      <c r="BT54" s="54"/>
      <c r="BU54" s="54"/>
      <c r="BV54" s="54"/>
      <c r="BW54" s="54"/>
      <c r="BX54" s="54"/>
      <c r="BY54" s="54"/>
      <c r="BZ54" s="54"/>
      <c r="CA54" s="54"/>
      <c r="CB54" s="54"/>
      <c r="CC54" s="54"/>
      <c r="CD54" s="54"/>
      <c r="CE54" s="54"/>
      <c r="CF54" s="54"/>
      <c r="CG54" s="54"/>
      <c r="CH54" s="54"/>
      <c r="CI54" s="54"/>
      <c r="CJ54" s="54"/>
      <c r="CK54" s="54"/>
      <c r="CL54" s="54"/>
      <c r="CM54" s="54"/>
      <c r="CN54" s="54"/>
      <c r="CO54" s="54"/>
      <c r="CP54" s="54"/>
      <c r="CQ54" s="54"/>
      <c r="CR54" s="54"/>
      <c r="CS54" s="54"/>
      <c r="CT54" s="54"/>
      <c r="CU54" s="54"/>
      <c r="CV54" s="54"/>
      <c r="CW54" s="54"/>
      <c r="CX54" s="54"/>
      <c r="CY54" s="54"/>
      <c r="CZ54" s="54"/>
      <c r="DA54" s="54"/>
      <c r="DB54" s="54"/>
      <c r="DC54" s="54"/>
      <c r="DD54" s="54"/>
      <c r="DE54" s="54"/>
      <c r="DF54" s="54"/>
      <c r="DG54" s="54"/>
      <c r="DH54" s="54"/>
      <c r="DI54" s="54"/>
      <c r="DJ54" s="54"/>
      <c r="DK54" s="54"/>
      <c r="DL54" s="54"/>
      <c r="DM54" s="54"/>
      <c r="DN54" s="54"/>
      <c r="DO54" s="54"/>
      <c r="DP54" s="54"/>
      <c r="DQ54" s="54"/>
      <c r="DR54" s="54"/>
      <c r="DS54" s="54"/>
      <c r="DT54" s="54"/>
    </row>
    <row r="55" s="64" customFormat="true" ht="38.45" hidden="false" customHeight="true" outlineLevel="0" collapsed="false">
      <c r="A55" s="46" t="str">
        <f aca="false">Base!A55</f>
        <v>Global parameters</v>
      </c>
      <c r="B55" s="63"/>
      <c r="C55" s="63"/>
      <c r="D55" s="63"/>
      <c r="E55" s="63"/>
      <c r="F55" s="63"/>
      <c r="G55" s="63"/>
      <c r="H55" s="63"/>
      <c r="I55" s="63"/>
      <c r="J55" s="63"/>
      <c r="K55" s="63"/>
      <c r="L55" s="63"/>
      <c r="M55" s="63"/>
      <c r="N55" s="63"/>
      <c r="O55" s="63"/>
      <c r="P55" s="63"/>
      <c r="Q55" s="63"/>
      <c r="R55" s="63"/>
      <c r="S55" s="63"/>
      <c r="T55" s="63"/>
      <c r="U55" s="63"/>
      <c r="V55" s="63"/>
      <c r="W55" s="63"/>
      <c r="X55" s="63"/>
      <c r="Y55" s="63"/>
      <c r="Z55" s="63"/>
      <c r="AA55" s="63"/>
      <c r="AB55" s="63"/>
      <c r="AC55" s="63"/>
      <c r="AD55" s="63"/>
      <c r="AE55" s="63"/>
      <c r="AF55" s="63"/>
      <c r="AG55" s="63"/>
      <c r="AH55" s="63"/>
      <c r="AI55" s="63"/>
      <c r="AJ55" s="63"/>
      <c r="AK55" s="63"/>
      <c r="AL55" s="63"/>
      <c r="AM55" s="63"/>
      <c r="AN55" s="63"/>
      <c r="AO55" s="63"/>
      <c r="AP55" s="63"/>
      <c r="AQ55" s="63"/>
      <c r="AR55" s="63"/>
      <c r="AS55" s="63"/>
      <c r="AT55" s="63"/>
      <c r="AU55" s="63"/>
      <c r="AV55" s="63"/>
      <c r="AW55" s="63"/>
      <c r="AX55" s="63"/>
      <c r="AY55" s="63"/>
      <c r="AZ55" s="63"/>
      <c r="BA55" s="63"/>
      <c r="BB55" s="63"/>
      <c r="BC55" s="63"/>
      <c r="BD55" s="63"/>
      <c r="BE55" s="63"/>
      <c r="BF55" s="63"/>
      <c r="BG55" s="63"/>
      <c r="BH55" s="63"/>
      <c r="BI55" s="63"/>
    </row>
    <row r="56" s="67" customFormat="true" ht="21" hidden="false" customHeight="true" outlineLevel="0" collapsed="false">
      <c r="A56" s="48" t="str">
        <f aca="false">Base!A56</f>
        <v>CARBON LIMITS</v>
      </c>
      <c r="B56" s="66"/>
      <c r="C56" s="66"/>
      <c r="D56" s="66"/>
      <c r="E56" s="66"/>
      <c r="F56" s="66"/>
      <c r="G56" s="66"/>
      <c r="H56" s="66"/>
      <c r="I56" s="66"/>
      <c r="J56" s="66"/>
      <c r="K56" s="66"/>
      <c r="L56" s="66"/>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row>
    <row r="57" s="67" customFormat="true" ht="21" hidden="false" customHeight="true" outlineLevel="0" collapsed="false">
      <c r="A57" s="49" t="str">
        <f aca="false">Base!A57</f>
        <v>Maximum carbon resources (GtC)</v>
      </c>
      <c r="B57" s="53" t="n">
        <f aca="false">+Base!B57</f>
        <v>6000</v>
      </c>
      <c r="C57" s="66"/>
      <c r="D57" s="66"/>
      <c r="E57" s="66"/>
      <c r="F57" s="66"/>
      <c r="G57" s="66"/>
      <c r="H57" s="66"/>
      <c r="I57" s="66"/>
      <c r="J57" s="66"/>
      <c r="K57" s="66"/>
      <c r="L57" s="66"/>
      <c r="M57" s="66"/>
      <c r="N57" s="66"/>
      <c r="O57" s="66"/>
      <c r="P57" s="66"/>
      <c r="Q57" s="66"/>
      <c r="R57" s="66"/>
      <c r="S57" s="66"/>
      <c r="T57" s="66"/>
      <c r="U57" s="66"/>
      <c r="V57" s="66"/>
      <c r="W57" s="66"/>
      <c r="X57" s="66"/>
      <c r="Y57" s="66"/>
      <c r="Z57" s="66"/>
      <c r="AA57" s="66"/>
      <c r="AB57" s="66"/>
      <c r="AC57" s="66"/>
      <c r="AD57" s="66"/>
      <c r="AE57" s="66"/>
      <c r="AF57" s="66"/>
      <c r="AG57" s="66"/>
      <c r="AH57" s="66"/>
      <c r="AI57" s="66"/>
      <c r="AJ57" s="66"/>
      <c r="AK57" s="66"/>
      <c r="AL57" s="66"/>
      <c r="AM57" s="66"/>
      <c r="AN57" s="66"/>
      <c r="AO57" s="66"/>
      <c r="AP57" s="66"/>
      <c r="AQ57" s="66"/>
      <c r="AR57" s="66"/>
      <c r="AS57" s="66"/>
      <c r="AT57" s="66"/>
      <c r="AU57" s="66"/>
      <c r="AV57" s="66"/>
      <c r="AW57" s="66"/>
      <c r="AX57" s="66"/>
      <c r="AY57" s="66"/>
      <c r="AZ57" s="66"/>
      <c r="BA57" s="66"/>
      <c r="BB57" s="66"/>
      <c r="BC57" s="66"/>
      <c r="BD57" s="66"/>
      <c r="BE57" s="66"/>
      <c r="BF57" s="66"/>
      <c r="BG57" s="66"/>
      <c r="BH57" s="66"/>
      <c r="BI57" s="66"/>
    </row>
    <row r="58" s="67" customFormat="true" ht="21" hidden="false" customHeight="true" outlineLevel="0" collapsed="false">
      <c r="A58" s="48" t="str">
        <f aca="false">Base!A58</f>
        <v>CARBON CYCLE INITIAL CONDITIONS</v>
      </c>
      <c r="B58" s="66"/>
      <c r="C58" s="66"/>
      <c r="D58" s="66"/>
      <c r="E58" s="66"/>
      <c r="F58" s="66"/>
      <c r="G58" s="66"/>
      <c r="H58" s="66"/>
      <c r="I58" s="66"/>
      <c r="J58" s="66"/>
      <c r="K58" s="66"/>
      <c r="L58" s="66"/>
      <c r="M58" s="66"/>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row>
    <row r="59" s="67" customFormat="true" ht="21" hidden="false" customHeight="true" outlineLevel="0" collapsed="false">
      <c r="A59" s="49" t="str">
        <f aca="false">Base!A59</f>
        <v>Initial atmospheric concentration of CO2 (GTC), 2010</v>
      </c>
      <c r="B59" s="69"/>
      <c r="C59" s="69"/>
      <c r="D59" s="66"/>
      <c r="E59" s="66"/>
      <c r="F59" s="66"/>
      <c r="G59" s="66"/>
      <c r="H59" s="66"/>
      <c r="I59" s="66"/>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row>
    <row r="60" s="67" customFormat="true" ht="21" hidden="false" customHeight="true" outlineLevel="0" collapsed="false">
      <c r="A60" s="49" t="str">
        <f aca="false">Base!A60</f>
        <v>  At end 2010</v>
      </c>
      <c r="B60" s="53" t="n">
        <f aca="false">+Base!B60</f>
        <v>830.4</v>
      </c>
      <c r="C60" s="66"/>
      <c r="D60" s="66"/>
      <c r="E60" s="66"/>
      <c r="F60" s="66"/>
      <c r="G60" s="66"/>
      <c r="H60" s="66"/>
      <c r="I60" s="66"/>
      <c r="J60" s="66"/>
      <c r="K60" s="66"/>
      <c r="L60" s="66"/>
      <c r="M60" s="66"/>
      <c r="N60" s="66"/>
      <c r="O60" s="66"/>
      <c r="P60" s="66"/>
      <c r="Q60" s="66"/>
      <c r="R60" s="66"/>
      <c r="S60" s="66"/>
      <c r="T60" s="66"/>
      <c r="U60" s="66"/>
      <c r="V60" s="66"/>
      <c r="W60" s="66"/>
      <c r="X60" s="66"/>
      <c r="Y60" s="66"/>
      <c r="Z60" s="66"/>
      <c r="AA60" s="66"/>
      <c r="AB60" s="66"/>
      <c r="AC60" s="66"/>
      <c r="AD60" s="66"/>
      <c r="AE60" s="66"/>
      <c r="AF60" s="66"/>
      <c r="AG60" s="66"/>
      <c r="AH60" s="66"/>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6"/>
      <c r="BH60" s="66"/>
      <c r="BI60" s="66"/>
    </row>
    <row r="61" s="67" customFormat="true" ht="21" hidden="false" customHeight="true" outlineLevel="0" collapsed="false">
      <c r="A61" s="49" t="n">
        <f aca="false">Base!A61</f>
        <v>0</v>
      </c>
      <c r="B61" s="53" t="n">
        <f aca="false">+Base!B61</f>
        <v>0</v>
      </c>
      <c r="C61" s="66"/>
      <c r="D61" s="66"/>
      <c r="E61" s="66"/>
      <c r="F61" s="66"/>
      <c r="G61" s="66"/>
      <c r="H61" s="66"/>
      <c r="I61" s="66"/>
      <c r="J61" s="66"/>
      <c r="K61" s="66"/>
      <c r="L61" s="66"/>
      <c r="M61" s="66"/>
      <c r="N61" s="66"/>
      <c r="O61" s="66"/>
      <c r="P61" s="66"/>
      <c r="Q61" s="66"/>
      <c r="R61" s="66"/>
      <c r="S61" s="66"/>
      <c r="T61" s="66"/>
      <c r="U61" s="66"/>
      <c r="V61" s="66"/>
      <c r="W61" s="66"/>
      <c r="X61" s="66"/>
      <c r="Y61" s="66"/>
      <c r="Z61" s="66"/>
      <c r="AA61" s="66"/>
      <c r="AB61" s="66"/>
      <c r="AC61" s="66"/>
      <c r="AD61" s="66"/>
      <c r="AE61" s="66"/>
      <c r="AF61" s="66"/>
      <c r="AG61" s="66"/>
      <c r="AH61" s="66"/>
      <c r="AI61" s="66"/>
      <c r="AJ61" s="66"/>
      <c r="AK61" s="66"/>
      <c r="AL61" s="66"/>
      <c r="AM61" s="66"/>
      <c r="AN61" s="66"/>
      <c r="AO61" s="66"/>
      <c r="AP61" s="66"/>
      <c r="AQ61" s="66"/>
      <c r="AR61" s="66"/>
      <c r="AS61" s="66"/>
      <c r="AT61" s="66"/>
      <c r="AU61" s="66"/>
      <c r="AV61" s="66"/>
      <c r="AW61" s="66"/>
      <c r="AX61" s="66"/>
      <c r="AY61" s="66"/>
      <c r="AZ61" s="66"/>
      <c r="BA61" s="66"/>
      <c r="BB61" s="66"/>
      <c r="BC61" s="66"/>
      <c r="BD61" s="66"/>
      <c r="BE61" s="66"/>
      <c r="BF61" s="66"/>
      <c r="BG61" s="66"/>
      <c r="BH61" s="66"/>
      <c r="BI61" s="66"/>
    </row>
    <row r="62" s="67" customFormat="true" ht="21" hidden="false" customHeight="true" outlineLevel="0" collapsed="false">
      <c r="A62" s="49" t="str">
        <f aca="false">Base!A62</f>
        <v>CO2 in biosphere/shallow oceans (GTC), 2010</v>
      </c>
      <c r="B62" s="53" t="n">
        <f aca="false">+Base!B62</f>
        <v>1527</v>
      </c>
      <c r="C62" s="66"/>
      <c r="D62" s="66"/>
      <c r="E62" s="66"/>
      <c r="F62" s="66"/>
      <c r="G62" s="66"/>
      <c r="H62" s="66"/>
      <c r="I62" s="66"/>
      <c r="J62" s="66"/>
      <c r="K62" s="66"/>
      <c r="L62" s="66"/>
      <c r="M62" s="66"/>
      <c r="N62" s="66"/>
      <c r="O62" s="66"/>
      <c r="P62" s="66"/>
      <c r="Q62" s="66"/>
      <c r="R62" s="66"/>
      <c r="S62" s="66"/>
      <c r="T62" s="66"/>
      <c r="U62" s="66"/>
      <c r="V62" s="66"/>
      <c r="W62" s="66"/>
      <c r="X62" s="66"/>
      <c r="Y62" s="66"/>
      <c r="Z62" s="66"/>
      <c r="AA62" s="66"/>
      <c r="AB62" s="66"/>
      <c r="AC62" s="66"/>
      <c r="AD62" s="66"/>
      <c r="AE62" s="66"/>
      <c r="AF62" s="66"/>
      <c r="AG62" s="66"/>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6"/>
      <c r="BH62" s="66"/>
      <c r="BI62" s="66"/>
    </row>
    <row r="63" s="67" customFormat="true" ht="21" hidden="false" customHeight="true" outlineLevel="0" collapsed="false">
      <c r="A63" s="49" t="str">
        <f aca="false">Base!A63</f>
        <v>Initial concentration of CO2 in deep oceans (GTC), 2010</v>
      </c>
      <c r="B63" s="53" t="n">
        <f aca="false">+Base!B63</f>
        <v>10010</v>
      </c>
      <c r="C63" s="66"/>
      <c r="D63" s="66"/>
      <c r="E63" s="66"/>
      <c r="F63" s="66"/>
      <c r="G63" s="66"/>
      <c r="H63" s="66"/>
      <c r="I63" s="66"/>
      <c r="J63" s="66"/>
      <c r="K63" s="66"/>
      <c r="L63" s="66"/>
      <c r="M63" s="66"/>
      <c r="N63" s="66"/>
      <c r="O63" s="66"/>
      <c r="P63" s="66"/>
      <c r="Q63" s="66"/>
      <c r="R63" s="66"/>
      <c r="S63" s="66"/>
      <c r="T63" s="66"/>
      <c r="U63" s="66"/>
      <c r="V63" s="66"/>
      <c r="W63" s="66"/>
      <c r="X63" s="66"/>
      <c r="Y63" s="66"/>
      <c r="Z63" s="66"/>
      <c r="AA63" s="66"/>
      <c r="AB63" s="66"/>
      <c r="AC63" s="66"/>
      <c r="AD63" s="66"/>
      <c r="AE63" s="66"/>
      <c r="AF63" s="66"/>
      <c r="AG63" s="66"/>
      <c r="AH63" s="66"/>
      <c r="AI63" s="66"/>
      <c r="AJ63" s="66"/>
      <c r="AK63" s="66"/>
      <c r="AL63" s="66"/>
      <c r="AM63" s="66"/>
      <c r="AN63" s="66"/>
      <c r="AO63" s="66"/>
      <c r="AP63" s="66"/>
      <c r="AQ63" s="66"/>
      <c r="AR63" s="66"/>
      <c r="AS63" s="66"/>
      <c r="AT63" s="66"/>
      <c r="AU63" s="66"/>
      <c r="AV63" s="66"/>
      <c r="AW63" s="66"/>
      <c r="AX63" s="66"/>
      <c r="AY63" s="66"/>
      <c r="AZ63" s="66"/>
      <c r="BA63" s="66"/>
      <c r="BB63" s="66"/>
      <c r="BC63" s="66"/>
      <c r="BD63" s="66"/>
      <c r="BE63" s="66"/>
      <c r="BF63" s="66"/>
      <c r="BG63" s="66"/>
      <c r="BH63" s="66"/>
      <c r="BI63" s="66"/>
    </row>
    <row r="64" s="67" customFormat="true" ht="21" hidden="false" customHeight="true" outlineLevel="0" collapsed="false">
      <c r="A64" s="48" t="str">
        <f aca="false">Base!A64</f>
        <v>CARBON CYCLE PARAMETERS (per 5 year period)</v>
      </c>
      <c r="B64" s="66"/>
      <c r="C64" s="66"/>
      <c r="D64" s="66"/>
      <c r="E64" s="66"/>
      <c r="F64" s="66"/>
      <c r="G64" s="66"/>
      <c r="H64" s="66"/>
      <c r="I64" s="66"/>
      <c r="J64" s="66"/>
      <c r="K64" s="66"/>
      <c r="L64" s="66"/>
      <c r="M64" s="66"/>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row>
    <row r="65" s="67" customFormat="true" ht="21" hidden="false" customHeight="true" outlineLevel="0" collapsed="false">
      <c r="A65" s="49" t="str">
        <f aca="false">Base!A65</f>
        <v>      Atmosphere to atmosphere (b11)</v>
      </c>
      <c r="B65" s="53" t="n">
        <f aca="false">+Base!B65</f>
        <v>0.912</v>
      </c>
      <c r="C65" s="66"/>
      <c r="D65" s="66"/>
      <c r="E65" s="66"/>
      <c r="F65" s="66"/>
      <c r="G65" s="66"/>
      <c r="H65" s="66"/>
      <c r="I65" s="66"/>
      <c r="J65" s="66"/>
      <c r="K65" s="66"/>
      <c r="L65" s="66"/>
      <c r="M65" s="66"/>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row>
    <row r="66" s="67" customFormat="true" ht="21" hidden="false" customHeight="true" outlineLevel="0" collapsed="false">
      <c r="A66" s="49" t="str">
        <f aca="false">Base!A66</f>
        <v>       Biosphere/shallow oceans to atmosphere (b21)</v>
      </c>
      <c r="B66" s="53" t="n">
        <f aca="false">+Base!B66</f>
        <v>0.0383288888888889</v>
      </c>
      <c r="C66" s="66"/>
      <c r="D66" s="66"/>
      <c r="E66" s="66"/>
      <c r="F66" s="66"/>
      <c r="G66" s="66"/>
      <c r="H66" s="66"/>
      <c r="I66" s="66"/>
      <c r="J66" s="66"/>
      <c r="K66" s="66"/>
      <c r="L66" s="66"/>
      <c r="M66" s="66"/>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6"/>
      <c r="BH66" s="66"/>
      <c r="BI66" s="66"/>
    </row>
    <row r="67" s="67" customFormat="true" ht="21" hidden="false" customHeight="true" outlineLevel="0" collapsed="false">
      <c r="A67" s="49" t="str">
        <f aca="false">Base!A67</f>
        <v>      Atmosphere to biosphere/shallow oceans (b12)</v>
      </c>
      <c r="B67" s="53" t="n">
        <f aca="false">+Base!B67</f>
        <v>0.088</v>
      </c>
      <c r="C67" s="66"/>
      <c r="D67" s="66"/>
      <c r="E67" s="66"/>
      <c r="F67" s="66"/>
      <c r="G67" s="66"/>
      <c r="H67" s="66"/>
      <c r="I67" s="66"/>
      <c r="J67" s="66"/>
      <c r="K67" s="66"/>
      <c r="L67" s="66"/>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row>
    <row r="68" s="67" customFormat="true" ht="21" hidden="false" customHeight="true" outlineLevel="0" collapsed="false">
      <c r="A68" s="49" t="str">
        <f aca="false">Base!A68</f>
        <v>      Biosphere/shallow oceans to B/SO (b22)</v>
      </c>
      <c r="B68" s="53" t="n">
        <f aca="false">+Base!B68</f>
        <v>0.959171111111111</v>
      </c>
      <c r="C68" s="66"/>
      <c r="D68" s="66"/>
      <c r="E68" s="66"/>
      <c r="F68" s="66"/>
      <c r="G68" s="66"/>
      <c r="H68" s="66"/>
      <c r="I68" s="66"/>
      <c r="J68" s="66"/>
      <c r="K68" s="66"/>
      <c r="L68" s="66"/>
      <c r="M68" s="66"/>
      <c r="N68" s="66"/>
      <c r="O68" s="66"/>
      <c r="P68" s="66"/>
      <c r="Q68" s="66"/>
      <c r="R68" s="66"/>
      <c r="S68" s="66"/>
      <c r="T68" s="66"/>
      <c r="U68" s="66"/>
      <c r="V68" s="66"/>
      <c r="W68" s="66"/>
      <c r="X68" s="66"/>
      <c r="Y68" s="66"/>
      <c r="Z68" s="66"/>
      <c r="AA68" s="66"/>
      <c r="AB68" s="66"/>
      <c r="AC68" s="66"/>
      <c r="AD68" s="66"/>
      <c r="AE68" s="66"/>
      <c r="AF68" s="66"/>
      <c r="AG68" s="66"/>
      <c r="AH68" s="66"/>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6"/>
      <c r="BH68" s="66"/>
      <c r="BI68" s="66"/>
    </row>
    <row r="69" s="67" customFormat="true" ht="21" hidden="false" customHeight="true" outlineLevel="0" collapsed="false">
      <c r="A69" s="49" t="str">
        <f aca="false">Base!A69</f>
        <v>      Deep oceans to biosphere/shallow oceans (b32)</v>
      </c>
      <c r="B69" s="53" t="n">
        <f aca="false">+Base!B69</f>
        <v>0.0003375</v>
      </c>
      <c r="C69" s="66"/>
      <c r="D69" s="66"/>
      <c r="E69" s="66"/>
      <c r="F69" s="66"/>
      <c r="G69" s="66"/>
      <c r="H69" s="66"/>
      <c r="I69" s="66"/>
      <c r="J69" s="66"/>
      <c r="K69" s="66"/>
      <c r="L69" s="66"/>
      <c r="M69" s="66"/>
      <c r="N69" s="66"/>
      <c r="O69" s="66"/>
      <c r="P69" s="66"/>
      <c r="Q69" s="66"/>
      <c r="R69" s="66"/>
      <c r="S69" s="66"/>
      <c r="T69" s="66"/>
      <c r="U69" s="66"/>
      <c r="V69" s="66"/>
      <c r="W69" s="66"/>
      <c r="X69" s="66"/>
      <c r="Y69" s="66"/>
      <c r="Z69" s="66"/>
      <c r="AA69" s="66"/>
      <c r="AB69" s="66"/>
      <c r="AC69" s="66"/>
      <c r="AD69" s="66"/>
      <c r="AE69" s="66"/>
      <c r="AF69" s="66"/>
      <c r="AG69" s="66"/>
      <c r="AH69" s="66"/>
      <c r="AI69" s="66"/>
      <c r="AJ69" s="66"/>
      <c r="AK69" s="66"/>
      <c r="AL69" s="66"/>
      <c r="AM69" s="66"/>
      <c r="AN69" s="66"/>
      <c r="AO69" s="66"/>
      <c r="AP69" s="66"/>
      <c r="AQ69" s="66"/>
      <c r="AR69" s="66"/>
      <c r="AS69" s="66"/>
      <c r="AT69" s="66"/>
      <c r="AU69" s="66"/>
      <c r="AV69" s="66"/>
      <c r="AW69" s="66"/>
      <c r="AX69" s="66"/>
      <c r="AY69" s="66"/>
      <c r="AZ69" s="66"/>
      <c r="BA69" s="66"/>
      <c r="BB69" s="66"/>
      <c r="BC69" s="66"/>
      <c r="BD69" s="66"/>
      <c r="BE69" s="66"/>
      <c r="BF69" s="66"/>
      <c r="BG69" s="66"/>
      <c r="BH69" s="66"/>
      <c r="BI69" s="66"/>
    </row>
    <row r="70" s="67" customFormat="true" ht="21" hidden="false" customHeight="true" outlineLevel="0" collapsed="false">
      <c r="A70" s="49" t="str">
        <f aca="false">Base!A70</f>
        <v>      Biosphere/shallow oceans to deep oceans (b23)</v>
      </c>
      <c r="B70" s="53" t="n">
        <f aca="false">+Base!B70</f>
        <v>0.0025</v>
      </c>
      <c r="C70" s="66"/>
      <c r="D70" s="66"/>
      <c r="E70" s="66"/>
      <c r="F70" s="66"/>
      <c r="G70" s="66"/>
      <c r="H70" s="66"/>
      <c r="I70" s="66"/>
      <c r="J70" s="66"/>
      <c r="K70" s="66"/>
      <c r="L70" s="66"/>
      <c r="M70" s="66"/>
      <c r="N70" s="66"/>
      <c r="O70" s="66"/>
      <c r="P70" s="66"/>
      <c r="Q70" s="66"/>
      <c r="R70" s="66"/>
      <c r="S70" s="66"/>
      <c r="T70" s="66"/>
      <c r="U70" s="66"/>
      <c r="V70" s="66"/>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6"/>
      <c r="BH70" s="66"/>
      <c r="BI70" s="66"/>
    </row>
    <row r="71" s="67" customFormat="true" ht="21" hidden="false" customHeight="true" outlineLevel="0" collapsed="false">
      <c r="A71" s="49" t="str">
        <f aca="false">Base!A71</f>
        <v>      Deep oceans to deep oceans (b33)</v>
      </c>
      <c r="B71" s="53" t="n">
        <f aca="false">+Base!B71</f>
        <v>0.9996625</v>
      </c>
      <c r="C71" s="66"/>
      <c r="D71" s="66"/>
      <c r="E71" s="66"/>
      <c r="F71" s="66"/>
      <c r="G71" s="66"/>
      <c r="H71" s="66"/>
      <c r="I71" s="66"/>
      <c r="J71" s="66"/>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row>
    <row r="72" s="67" customFormat="true" ht="21" hidden="false" customHeight="true" outlineLevel="0" collapsed="false">
      <c r="A72" s="48" t="str">
        <f aca="false">Base!A72</f>
        <v>TEMPERATURE DATA</v>
      </c>
      <c r="B72" s="66"/>
      <c r="C72" s="66"/>
      <c r="D72" s="66"/>
      <c r="E72" s="66"/>
      <c r="F72" s="66"/>
      <c r="G72" s="66"/>
      <c r="H72" s="66"/>
      <c r="I72" s="66"/>
      <c r="J72" s="66"/>
      <c r="K72" s="66"/>
      <c r="L72" s="66"/>
      <c r="M72" s="66"/>
      <c r="N72" s="66"/>
      <c r="O72" s="66"/>
      <c r="P72" s="66"/>
      <c r="Q72" s="66"/>
      <c r="R72" s="66"/>
      <c r="S72" s="66"/>
      <c r="T72" s="66"/>
      <c r="U72" s="66"/>
      <c r="V72" s="66"/>
      <c r="W72" s="66"/>
      <c r="X72" s="66"/>
      <c r="Y72" s="66"/>
      <c r="Z72" s="66"/>
      <c r="AA72" s="66"/>
      <c r="AB72" s="66"/>
      <c r="AC72" s="66"/>
      <c r="AD72" s="66"/>
      <c r="AE72" s="66"/>
      <c r="AF72" s="66"/>
      <c r="AG72" s="66"/>
      <c r="AH72" s="66"/>
      <c r="AI72" s="66"/>
      <c r="AJ72" s="66"/>
      <c r="AK72" s="66"/>
      <c r="AL72" s="66"/>
      <c r="AM72" s="66"/>
      <c r="AN72" s="66"/>
      <c r="AO72" s="66"/>
      <c r="AP72" s="66"/>
      <c r="AQ72" s="66"/>
      <c r="AR72" s="66"/>
      <c r="AS72" s="66"/>
      <c r="AT72" s="66"/>
      <c r="AU72" s="66"/>
      <c r="AV72" s="66"/>
      <c r="AW72" s="66"/>
      <c r="AX72" s="66"/>
      <c r="AY72" s="66"/>
      <c r="AZ72" s="66"/>
      <c r="BA72" s="66"/>
      <c r="BB72" s="66"/>
      <c r="BC72" s="66"/>
      <c r="BD72" s="66"/>
      <c r="BE72" s="66"/>
      <c r="BF72" s="66"/>
      <c r="BG72" s="66"/>
      <c r="BH72" s="66"/>
      <c r="BI72" s="66"/>
    </row>
    <row r="73" s="67" customFormat="true" ht="21" hidden="false" customHeight="true" outlineLevel="0" collapsed="false">
      <c r="A73" s="49" t="str">
        <f aca="false">Base!A73</f>
        <v>Exogenous forcing (Watts per square meter)</v>
      </c>
      <c r="B73" s="53" t="n">
        <f aca="false">+Base!B73</f>
        <v>0.25</v>
      </c>
      <c r="C73" s="53" t="n">
        <f aca="false">+Base!C73</f>
        <v>0.275</v>
      </c>
      <c r="D73" s="53" t="n">
        <f aca="false">+Base!D73</f>
        <v>0.3</v>
      </c>
      <c r="E73" s="53" t="n">
        <f aca="false">+Base!E73</f>
        <v>0.325</v>
      </c>
      <c r="F73" s="53" t="n">
        <f aca="false">+Base!F73</f>
        <v>0.35</v>
      </c>
      <c r="G73" s="53" t="n">
        <f aca="false">+Base!G73</f>
        <v>0.375</v>
      </c>
      <c r="H73" s="53" t="n">
        <f aca="false">+Base!H73</f>
        <v>0.4</v>
      </c>
      <c r="I73" s="53" t="n">
        <f aca="false">+Base!I73</f>
        <v>0.425</v>
      </c>
      <c r="J73" s="53" t="n">
        <f aca="false">+Base!J73</f>
        <v>0.45</v>
      </c>
      <c r="K73" s="53" t="n">
        <f aca="false">+Base!K73</f>
        <v>0.475</v>
      </c>
      <c r="L73" s="53" t="n">
        <f aca="false">+Base!L73</f>
        <v>0.5</v>
      </c>
      <c r="M73" s="53" t="n">
        <f aca="false">+Base!M73</f>
        <v>0.525</v>
      </c>
      <c r="N73" s="53" t="n">
        <f aca="false">+Base!N73</f>
        <v>0.55</v>
      </c>
      <c r="O73" s="53" t="n">
        <f aca="false">+Base!O73</f>
        <v>0.575</v>
      </c>
      <c r="P73" s="53" t="n">
        <f aca="false">+Base!P73</f>
        <v>0.6</v>
      </c>
      <c r="Q73" s="53" t="n">
        <f aca="false">+Base!Q73</f>
        <v>0.625</v>
      </c>
      <c r="R73" s="53" t="n">
        <f aca="false">+Base!R73</f>
        <v>0.65</v>
      </c>
      <c r="S73" s="53" t="n">
        <f aca="false">+Base!S73</f>
        <v>0.675</v>
      </c>
      <c r="T73" s="53" t="n">
        <f aca="false">+Base!T73</f>
        <v>0.7</v>
      </c>
      <c r="U73" s="53" t="n">
        <f aca="false">+Base!U73</f>
        <v>0.7</v>
      </c>
      <c r="V73" s="53" t="n">
        <f aca="false">+Base!V73</f>
        <v>0.7</v>
      </c>
      <c r="W73" s="53" t="n">
        <f aca="false">+Base!W73</f>
        <v>0.7</v>
      </c>
      <c r="X73" s="53" t="n">
        <f aca="false">+Base!X73</f>
        <v>0.7</v>
      </c>
      <c r="Y73" s="53" t="n">
        <f aca="false">+Base!Y73</f>
        <v>0.7</v>
      </c>
      <c r="Z73" s="53" t="n">
        <f aca="false">+Base!Z73</f>
        <v>0.7</v>
      </c>
      <c r="AA73" s="53" t="n">
        <f aca="false">+Base!AA73</f>
        <v>0.7</v>
      </c>
      <c r="AB73" s="53" t="n">
        <f aca="false">+Base!AB73</f>
        <v>0.7</v>
      </c>
      <c r="AC73" s="53" t="n">
        <f aca="false">+Base!AC73</f>
        <v>0.7</v>
      </c>
      <c r="AD73" s="53" t="n">
        <f aca="false">+Base!AD73</f>
        <v>0.7</v>
      </c>
      <c r="AE73" s="53" t="n">
        <f aca="false">+Base!AE73</f>
        <v>0.7</v>
      </c>
      <c r="AF73" s="53" t="n">
        <f aca="false">+Base!AF73</f>
        <v>0.7</v>
      </c>
      <c r="AG73" s="53" t="n">
        <f aca="false">+Base!AG73</f>
        <v>0.7</v>
      </c>
      <c r="AH73" s="53" t="n">
        <f aca="false">+Base!AH73</f>
        <v>0.7</v>
      </c>
      <c r="AI73" s="53" t="n">
        <f aca="false">+Base!AI73</f>
        <v>0.7</v>
      </c>
      <c r="AJ73" s="53" t="n">
        <f aca="false">+Base!AJ73</f>
        <v>0.7</v>
      </c>
      <c r="AK73" s="53" t="n">
        <f aca="false">+Base!AK73</f>
        <v>0.7</v>
      </c>
      <c r="AL73" s="53" t="n">
        <f aca="false">+Base!AL73</f>
        <v>0.7</v>
      </c>
      <c r="AM73" s="53" t="n">
        <f aca="false">+Base!AM73</f>
        <v>0.7</v>
      </c>
      <c r="AN73" s="53" t="n">
        <f aca="false">+Base!AN73</f>
        <v>0.7</v>
      </c>
      <c r="AO73" s="53" t="n">
        <f aca="false">+Base!AO73</f>
        <v>0.7</v>
      </c>
      <c r="AP73" s="53" t="n">
        <f aca="false">+Base!AP73</f>
        <v>0.7</v>
      </c>
      <c r="AQ73" s="53" t="n">
        <f aca="false">+Base!AQ73</f>
        <v>0.7</v>
      </c>
      <c r="AR73" s="53" t="n">
        <f aca="false">+Base!AR73</f>
        <v>0.7</v>
      </c>
      <c r="AS73" s="53" t="n">
        <f aca="false">+Base!AS73</f>
        <v>0.7</v>
      </c>
      <c r="AT73" s="53" t="n">
        <f aca="false">+Base!AT73</f>
        <v>0.7</v>
      </c>
      <c r="AU73" s="53" t="n">
        <f aca="false">+Base!AU73</f>
        <v>0.7</v>
      </c>
      <c r="AV73" s="53" t="n">
        <f aca="false">+Base!AV73</f>
        <v>0.7</v>
      </c>
      <c r="AW73" s="53" t="n">
        <f aca="false">+Base!AW73</f>
        <v>0.7</v>
      </c>
      <c r="AX73" s="53" t="n">
        <f aca="false">+Base!AX73</f>
        <v>0.7</v>
      </c>
      <c r="AY73" s="53" t="n">
        <f aca="false">+Base!AY73</f>
        <v>0.7</v>
      </c>
      <c r="AZ73" s="53" t="n">
        <f aca="false">+Base!AZ73</f>
        <v>0.7</v>
      </c>
      <c r="BA73" s="53" t="n">
        <f aca="false">+Base!BA73</f>
        <v>0.7</v>
      </c>
      <c r="BB73" s="53" t="n">
        <f aca="false">+Base!BB73</f>
        <v>0.7</v>
      </c>
      <c r="BC73" s="53" t="n">
        <f aca="false">+Base!BC73</f>
        <v>0.7</v>
      </c>
      <c r="BD73" s="53" t="n">
        <f aca="false">+Base!BD73</f>
        <v>0.7</v>
      </c>
      <c r="BE73" s="53" t="n">
        <f aca="false">+Base!BE73</f>
        <v>0.7</v>
      </c>
      <c r="BF73" s="53" t="n">
        <f aca="false">+Base!BF73</f>
        <v>0.7</v>
      </c>
      <c r="BG73" s="53" t="n">
        <f aca="false">+Base!BG73</f>
        <v>0.7</v>
      </c>
      <c r="BH73" s="53" t="n">
        <f aca="false">+Base!BH73</f>
        <v>0.7</v>
      </c>
      <c r="BI73" s="53" t="n">
        <f aca="false">+Base!BI73</f>
        <v>0.7</v>
      </c>
      <c r="BJ73" s="72"/>
      <c r="BK73" s="72"/>
      <c r="BL73" s="72"/>
      <c r="BM73" s="72"/>
      <c r="BN73" s="72"/>
      <c r="BO73" s="72"/>
      <c r="BP73" s="72"/>
      <c r="BQ73" s="72"/>
      <c r="BR73" s="72"/>
      <c r="BS73" s="72"/>
      <c r="BT73" s="72"/>
      <c r="BU73" s="72"/>
      <c r="BV73" s="72"/>
      <c r="BW73" s="72"/>
      <c r="BX73" s="72"/>
      <c r="BY73" s="72"/>
      <c r="BZ73" s="72"/>
      <c r="CA73" s="72"/>
      <c r="CB73" s="72"/>
      <c r="CC73" s="72"/>
      <c r="CD73" s="72"/>
      <c r="CE73" s="72"/>
      <c r="CF73" s="72"/>
      <c r="CG73" s="72"/>
      <c r="CH73" s="72"/>
      <c r="CI73" s="72"/>
      <c r="CJ73" s="72"/>
      <c r="CK73" s="72"/>
      <c r="CL73" s="72"/>
      <c r="CM73" s="72"/>
      <c r="CN73" s="72"/>
      <c r="CO73" s="72"/>
      <c r="CP73" s="72"/>
      <c r="CQ73" s="72"/>
      <c r="CR73" s="72"/>
      <c r="CS73" s="72"/>
      <c r="CT73" s="72"/>
      <c r="CU73" s="72"/>
      <c r="CV73" s="72"/>
      <c r="CW73" s="72"/>
      <c r="CX73" s="72"/>
      <c r="CY73" s="72"/>
      <c r="CZ73" s="72"/>
      <c r="DA73" s="72"/>
      <c r="DB73" s="72"/>
      <c r="DC73" s="72"/>
      <c r="DD73" s="72"/>
      <c r="DE73" s="72"/>
      <c r="DF73" s="72"/>
      <c r="DG73" s="72"/>
      <c r="DH73" s="72"/>
      <c r="DI73" s="72"/>
      <c r="DJ73" s="72"/>
      <c r="DK73" s="72"/>
      <c r="DL73" s="72"/>
      <c r="DM73" s="72"/>
      <c r="DN73" s="72"/>
      <c r="DO73" s="72"/>
      <c r="DP73" s="72"/>
      <c r="DQ73" s="72"/>
      <c r="DR73" s="72"/>
      <c r="DS73" s="72"/>
      <c r="DT73" s="72"/>
    </row>
    <row r="74" s="67" customFormat="true" ht="21" hidden="false" customHeight="true" outlineLevel="0" collapsed="false">
      <c r="A74" s="49" t="str">
        <f aca="false">Base!A74</f>
        <v>2010 forcings, non-CO2 GHG and influences</v>
      </c>
      <c r="B74" s="53" t="n">
        <f aca="false">+Base!B74</f>
        <v>0.25</v>
      </c>
      <c r="C74" s="66"/>
      <c r="D74" s="66"/>
      <c r="E74" s="66"/>
      <c r="F74" s="66"/>
      <c r="G74" s="66"/>
      <c r="H74" s="66"/>
      <c r="I74" s="66"/>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row>
    <row r="75" s="67" customFormat="true" ht="21" hidden="false" customHeight="true" outlineLevel="0" collapsed="false">
      <c r="A75" s="49" t="str">
        <f aca="false">Base!A75</f>
        <v>2100 forcings, non-CO2 GHG and influences</v>
      </c>
      <c r="B75" s="53" t="n">
        <f aca="false">+Base!B75</f>
        <v>0.7</v>
      </c>
      <c r="C75" s="66"/>
      <c r="D75" s="66"/>
      <c r="E75" s="66"/>
      <c r="F75" s="66"/>
      <c r="G75" s="66"/>
      <c r="H75" s="66"/>
      <c r="I75" s="66"/>
      <c r="J75" s="66"/>
      <c r="K75" s="66"/>
      <c r="L75" s="66"/>
      <c r="M75" s="66"/>
      <c r="N75" s="66"/>
      <c r="O75" s="66"/>
      <c r="P75" s="66"/>
      <c r="Q75" s="66"/>
      <c r="R75" s="66"/>
      <c r="S75" s="66"/>
      <c r="T75" s="66"/>
      <c r="U75" s="66"/>
      <c r="V75" s="66"/>
      <c r="W75" s="66"/>
      <c r="X75" s="66"/>
      <c r="Y75" s="66"/>
      <c r="Z75" s="66"/>
      <c r="AA75" s="66"/>
      <c r="AB75" s="66"/>
      <c r="AC75" s="66"/>
      <c r="AD75" s="66"/>
      <c r="AE75" s="66"/>
      <c r="AF75" s="66"/>
      <c r="AG75" s="66"/>
      <c r="AH75" s="66"/>
      <c r="AI75" s="66"/>
      <c r="AJ75" s="66"/>
      <c r="AK75" s="66"/>
      <c r="AL75" s="66"/>
      <c r="AM75" s="66"/>
      <c r="AN75" s="66"/>
      <c r="AO75" s="66"/>
      <c r="AP75" s="66"/>
      <c r="AQ75" s="66"/>
      <c r="AR75" s="66"/>
      <c r="AS75" s="66"/>
      <c r="AT75" s="66"/>
      <c r="AU75" s="66"/>
      <c r="AV75" s="66"/>
      <c r="AW75" s="66"/>
      <c r="AX75" s="66"/>
      <c r="AY75" s="66"/>
      <c r="AZ75" s="66"/>
      <c r="BA75" s="66"/>
      <c r="BB75" s="66"/>
      <c r="BC75" s="66"/>
      <c r="BD75" s="66"/>
      <c r="BE75" s="66"/>
      <c r="BF75" s="66"/>
      <c r="BG75" s="66"/>
      <c r="BH75" s="66"/>
      <c r="BI75" s="66"/>
    </row>
    <row r="76" s="67" customFormat="true" ht="21" hidden="false" customHeight="true" outlineLevel="0" collapsed="false">
      <c r="A76" s="49" t="str">
        <f aca="false">Base!A76</f>
        <v>Initial temperature (2008-2011)</v>
      </c>
      <c r="B76" s="53" t="n">
        <f aca="false">+Base!B76</f>
        <v>0.8</v>
      </c>
      <c r="C76" s="66"/>
      <c r="D76" s="66"/>
      <c r="E76" s="66"/>
      <c r="F76" s="66"/>
      <c r="G76" s="66"/>
      <c r="H76" s="66"/>
      <c r="I76" s="66"/>
      <c r="J76" s="66"/>
      <c r="K76" s="66"/>
      <c r="L76" s="66"/>
      <c r="M76" s="66"/>
      <c r="N76" s="66"/>
      <c r="O76" s="66"/>
      <c r="P76" s="66"/>
      <c r="Q76" s="66"/>
      <c r="R76" s="66"/>
      <c r="S76" s="66"/>
      <c r="T76" s="66"/>
      <c r="U76" s="66"/>
      <c r="V76" s="66"/>
      <c r="W76" s="66"/>
      <c r="X76" s="66"/>
      <c r="Y76" s="66"/>
      <c r="Z76" s="66"/>
      <c r="AA76" s="66"/>
      <c r="AB76" s="66"/>
      <c r="AC76" s="66"/>
      <c r="AD76" s="66"/>
      <c r="AE76" s="66"/>
      <c r="AF76" s="66"/>
      <c r="AG76" s="66"/>
      <c r="AH76" s="66"/>
      <c r="AI76" s="66"/>
      <c r="AJ76" s="66"/>
      <c r="AK76" s="66"/>
      <c r="AL76" s="66"/>
      <c r="AM76" s="66"/>
      <c r="AN76" s="66"/>
      <c r="AO76" s="66"/>
      <c r="AP76" s="66"/>
      <c r="AQ76" s="66"/>
      <c r="AR76" s="66"/>
      <c r="AS76" s="66"/>
      <c r="AT76" s="66"/>
      <c r="AU76" s="66"/>
      <c r="AV76" s="66"/>
      <c r="AW76" s="66"/>
      <c r="AX76" s="66"/>
      <c r="AY76" s="66"/>
      <c r="AZ76" s="66"/>
      <c r="BA76" s="66"/>
      <c r="BB76" s="66"/>
      <c r="BC76" s="66"/>
      <c r="BD76" s="66"/>
      <c r="BE76" s="66"/>
      <c r="BF76" s="66"/>
      <c r="BG76" s="66"/>
      <c r="BH76" s="66"/>
      <c r="BI76" s="66"/>
    </row>
    <row r="77" s="67" customFormat="true" ht="21" hidden="false" customHeight="true" outlineLevel="0" collapsed="false">
      <c r="A77" s="49" t="str">
        <f aca="false">Base!A77</f>
        <v>Initial temperature of deep oceans (deg. C above 1900)</v>
      </c>
      <c r="B77" s="53" t="n">
        <f aca="false">+Base!B77</f>
        <v>0.0068</v>
      </c>
      <c r="C77" s="66"/>
      <c r="D77" s="66"/>
      <c r="E77" s="66"/>
      <c r="F77" s="66"/>
      <c r="G77" s="66"/>
      <c r="H77" s="66"/>
      <c r="I77" s="66"/>
      <c r="J77" s="66"/>
      <c r="K77" s="66"/>
      <c r="L77" s="66"/>
      <c r="M77" s="66"/>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6"/>
      <c r="BH77" s="66"/>
      <c r="BI77" s="66"/>
    </row>
    <row r="78" s="67" customFormat="true" ht="21" hidden="false" customHeight="true" outlineLevel="0" collapsed="false">
      <c r="A78" s="48" t="str">
        <f aca="false">Base!A78</f>
        <v>CLIMATE MODEL PARAMETERS</v>
      </c>
      <c r="B78" s="66"/>
      <c r="C78" s="66"/>
      <c r="D78" s="66"/>
      <c r="E78" s="66"/>
      <c r="F78" s="66"/>
      <c r="G78" s="66"/>
      <c r="H78" s="66"/>
      <c r="I78" s="66"/>
      <c r="J78" s="66"/>
      <c r="K78" s="66"/>
      <c r="L78" s="66"/>
      <c r="M78" s="66"/>
      <c r="N78" s="66"/>
      <c r="O78" s="66"/>
      <c r="P78" s="66"/>
      <c r="Q78" s="66"/>
      <c r="R78" s="66"/>
      <c r="S78" s="66"/>
      <c r="T78" s="66"/>
      <c r="U78" s="66"/>
      <c r="V78" s="66"/>
      <c r="W78" s="66"/>
      <c r="X78" s="66"/>
      <c r="Y78" s="66"/>
      <c r="Z78" s="66"/>
      <c r="AA78" s="66"/>
      <c r="AB78" s="66"/>
      <c r="AC78" s="66"/>
      <c r="AD78" s="66"/>
      <c r="AE78" s="66"/>
      <c r="AF78" s="66"/>
      <c r="AG78" s="66"/>
      <c r="AH78" s="66"/>
      <c r="AI78" s="66"/>
      <c r="AJ78" s="66"/>
      <c r="AK78" s="66"/>
      <c r="AL78" s="66"/>
      <c r="AM78" s="66"/>
      <c r="AN78" s="66"/>
      <c r="AO78" s="66"/>
      <c r="AP78" s="66"/>
      <c r="AQ78" s="66"/>
      <c r="AR78" s="66"/>
      <c r="AS78" s="66"/>
      <c r="AT78" s="66"/>
      <c r="AU78" s="66"/>
      <c r="AV78" s="66"/>
      <c r="AW78" s="66"/>
      <c r="AX78" s="66"/>
      <c r="AY78" s="66"/>
      <c r="AZ78" s="66"/>
      <c r="BA78" s="66"/>
      <c r="BB78" s="66"/>
      <c r="BC78" s="66"/>
      <c r="BD78" s="66"/>
      <c r="BE78" s="66"/>
      <c r="BF78" s="66"/>
      <c r="BG78" s="66"/>
      <c r="BH78" s="66"/>
      <c r="BI78" s="66"/>
    </row>
    <row r="79" s="67" customFormat="true" ht="21" hidden="false" customHeight="true" outlineLevel="0" collapsed="false">
      <c r="A79" s="49" t="str">
        <f aca="false">Base!A79</f>
        <v>Equilibrium temperature increase for CO2 doubling</v>
      </c>
      <c r="B79" s="53" t="n">
        <f aca="false">+Base!B79</f>
        <v>2.9</v>
      </c>
      <c r="C79" s="66"/>
      <c r="D79" s="66"/>
      <c r="E79" s="66"/>
      <c r="F79" s="66"/>
      <c r="G79" s="66"/>
      <c r="H79" s="66"/>
      <c r="I79" s="66"/>
      <c r="J79" s="66"/>
      <c r="K79" s="66"/>
      <c r="L79" s="66"/>
      <c r="M79" s="66"/>
      <c r="N79" s="66"/>
      <c r="O79" s="66"/>
      <c r="P79" s="66"/>
      <c r="Q79" s="66"/>
      <c r="R79" s="66"/>
      <c r="S79" s="66"/>
      <c r="T79" s="66"/>
      <c r="U79" s="66"/>
      <c r="V79" s="66"/>
      <c r="W79" s="66"/>
      <c r="X79" s="66"/>
      <c r="Y79" s="66"/>
      <c r="Z79" s="66"/>
      <c r="AA79" s="66"/>
      <c r="AB79" s="66"/>
      <c r="AC79" s="66"/>
      <c r="AD79" s="66"/>
      <c r="AE79" s="66"/>
      <c r="AF79" s="66"/>
      <c r="AG79" s="66"/>
      <c r="AH79" s="66"/>
      <c r="AI79" s="66"/>
      <c r="AJ79" s="66"/>
      <c r="AK79" s="66"/>
      <c r="AL79" s="66"/>
      <c r="AM79" s="66"/>
      <c r="AN79" s="66"/>
      <c r="AO79" s="66"/>
      <c r="AP79" s="66"/>
      <c r="AQ79" s="66"/>
      <c r="AR79" s="66"/>
      <c r="AS79" s="66"/>
      <c r="AT79" s="66"/>
      <c r="AU79" s="66"/>
      <c r="AV79" s="66"/>
      <c r="AW79" s="66"/>
      <c r="AX79" s="66"/>
      <c r="AY79" s="66"/>
      <c r="AZ79" s="66"/>
      <c r="BA79" s="66"/>
      <c r="BB79" s="66"/>
      <c r="BC79" s="66"/>
      <c r="BD79" s="66"/>
      <c r="BE79" s="66"/>
      <c r="BF79" s="66"/>
      <c r="BG79" s="66"/>
      <c r="BH79" s="66"/>
      <c r="BI79" s="66"/>
    </row>
    <row r="80" s="67" customFormat="true" ht="21" hidden="false" customHeight="true" outlineLevel="0" collapsed="false">
      <c r="A80" s="49" t="str">
        <f aca="false">Base!A80</f>
        <v>Forcings at CO2 doubling (W/m2)</v>
      </c>
      <c r="B80" s="53" t="n">
        <f aca="false">+Base!B80</f>
        <v>3.8</v>
      </c>
      <c r="C80" s="66"/>
      <c r="D80" s="66"/>
      <c r="E80" s="66"/>
      <c r="F80" s="66"/>
      <c r="G80" s="66"/>
      <c r="H80" s="66"/>
      <c r="I80" s="66"/>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row>
    <row r="81" s="67" customFormat="true" ht="21" hidden="false" customHeight="true" outlineLevel="0" collapsed="false">
      <c r="A81" s="48" t="str">
        <f aca="false">Base!A81</f>
        <v>CLIMATE MODULE TRANSITION PARAMETERS (per 5 years)</v>
      </c>
      <c r="B81" s="66"/>
      <c r="C81" s="66"/>
      <c r="D81" s="66"/>
      <c r="E81" s="66"/>
      <c r="F81" s="66"/>
      <c r="G81" s="66"/>
      <c r="H81" s="66"/>
      <c r="I81" s="66"/>
      <c r="J81" s="66"/>
      <c r="K81" s="66"/>
      <c r="L81" s="66"/>
      <c r="M81" s="66"/>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c r="AY81" s="66"/>
      <c r="AZ81" s="66"/>
      <c r="BA81" s="66"/>
      <c r="BB81" s="66"/>
      <c r="BC81" s="66"/>
      <c r="BD81" s="66"/>
      <c r="BE81" s="66"/>
      <c r="BF81" s="66"/>
      <c r="BG81" s="66"/>
      <c r="BH81" s="66"/>
      <c r="BI81" s="66"/>
    </row>
    <row r="82" s="67" customFormat="true" ht="21" hidden="false" customHeight="true" outlineLevel="0" collapsed="false">
      <c r="A82" s="49" t="str">
        <f aca="false">Base!A82</f>
        <v>Speed of adjustment parameter for atmospheric temperature (c1)</v>
      </c>
      <c r="B82" s="53" t="n">
        <f aca="false">Base!B82</f>
        <v>0.098</v>
      </c>
      <c r="C82" s="66"/>
      <c r="D82" s="66"/>
      <c r="E82" s="66"/>
      <c r="F82" s="66"/>
      <c r="G82" s="66"/>
      <c r="H82" s="66"/>
      <c r="I82" s="66"/>
      <c r="J82" s="66"/>
      <c r="K82" s="66"/>
      <c r="L82" s="66"/>
      <c r="M82" s="66"/>
      <c r="N82" s="66"/>
      <c r="O82" s="66"/>
      <c r="P82" s="66"/>
      <c r="Q82" s="66"/>
      <c r="R82" s="66"/>
      <c r="S82" s="66"/>
      <c r="T82" s="66"/>
      <c r="U82" s="66"/>
      <c r="V82" s="66"/>
      <c r="W82" s="66"/>
      <c r="X82" s="66"/>
      <c r="Y82" s="66"/>
      <c r="Z82" s="66"/>
      <c r="AA82" s="66"/>
      <c r="AB82" s="66"/>
      <c r="AC82" s="66"/>
      <c r="AD82" s="66"/>
      <c r="AE82" s="66"/>
      <c r="AF82" s="66"/>
      <c r="AG82" s="66"/>
      <c r="AH82" s="66"/>
      <c r="AI82" s="66"/>
      <c r="AJ82" s="66"/>
      <c r="AK82" s="66"/>
      <c r="AL82" s="66"/>
      <c r="AM82" s="66"/>
      <c r="AN82" s="66"/>
      <c r="AO82" s="66"/>
      <c r="AP82" s="66"/>
      <c r="AQ82" s="66"/>
      <c r="AR82" s="66"/>
      <c r="AS82" s="66"/>
      <c r="AT82" s="66"/>
      <c r="AU82" s="66"/>
      <c r="AV82" s="66"/>
      <c r="AW82" s="66"/>
      <c r="AX82" s="66"/>
      <c r="AY82" s="66"/>
      <c r="AZ82" s="66"/>
      <c r="BA82" s="66"/>
      <c r="BB82" s="66"/>
      <c r="BC82" s="66"/>
      <c r="BD82" s="66"/>
      <c r="BE82" s="66"/>
      <c r="BF82" s="66"/>
      <c r="BG82" s="66"/>
      <c r="BH82" s="66"/>
      <c r="BI82" s="66"/>
    </row>
    <row r="83" s="67" customFormat="true" ht="21" hidden="false" customHeight="true" outlineLevel="0" collapsed="false">
      <c r="A83" s="49" t="str">
        <f aca="false">Base!A83</f>
        <v>Coefficient of heat loss from atmosphere to oceans (c3)</v>
      </c>
      <c r="B83" s="53" t="n">
        <f aca="false">+Base!B83</f>
        <v>0.088</v>
      </c>
      <c r="C83" s="66"/>
      <c r="D83" s="66"/>
      <c r="E83" s="66"/>
      <c r="F83" s="66"/>
      <c r="G83" s="66"/>
      <c r="H83" s="66"/>
      <c r="I83" s="66"/>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row>
    <row r="84" s="67" customFormat="true" ht="21" hidden="false" customHeight="true" outlineLevel="0" collapsed="false">
      <c r="A84" s="49" t="str">
        <f aca="false">Base!A84</f>
        <v>Coefficient of heat gain by deep oceans (c4)</v>
      </c>
      <c r="B84" s="53" t="n">
        <f aca="false">+Base!B84</f>
        <v>0.025</v>
      </c>
      <c r="C84" s="66"/>
      <c r="D84" s="66"/>
      <c r="E84" s="66"/>
      <c r="F84" s="66"/>
      <c r="G84" s="66"/>
      <c r="H84" s="66"/>
      <c r="I84" s="66"/>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c r="AY84" s="66"/>
      <c r="AZ84" s="66"/>
      <c r="BA84" s="66"/>
      <c r="BB84" s="66"/>
      <c r="BC84" s="66"/>
      <c r="BD84" s="66"/>
      <c r="BE84" s="66"/>
      <c r="BF84" s="66"/>
      <c r="BG84" s="66"/>
      <c r="BH84" s="66"/>
      <c r="BI84" s="66"/>
    </row>
    <row r="85" s="64" customFormat="true" ht="45.75" hidden="false" customHeight="false" outlineLevel="0" collapsed="false">
      <c r="A85" s="46" t="str">
        <f aca="false">Base!A85</f>
        <v>Global Environmental Variables</v>
      </c>
      <c r="B85" s="63"/>
      <c r="C85" s="63"/>
      <c r="D85" s="63"/>
      <c r="E85" s="63"/>
      <c r="F85" s="63"/>
      <c r="G85" s="63"/>
      <c r="H85" s="63"/>
      <c r="I85" s="63"/>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s="63"/>
      <c r="AN85" s="63"/>
      <c r="AO85" s="63"/>
      <c r="AP85" s="63"/>
      <c r="AQ85" s="63"/>
      <c r="AR85" s="63"/>
      <c r="AS85" s="63"/>
      <c r="AT85" s="63"/>
      <c r="AU85" s="63"/>
      <c r="AV85" s="63"/>
      <c r="AW85" s="63"/>
      <c r="AX85" s="63"/>
      <c r="AY85" s="63"/>
      <c r="AZ85" s="63"/>
      <c r="BA85" s="63"/>
      <c r="BB85" s="63"/>
      <c r="BC85" s="63"/>
      <c r="BD85" s="63"/>
      <c r="BE85" s="63"/>
      <c r="BF85" s="63"/>
      <c r="BG85" s="63"/>
      <c r="BH85" s="63"/>
      <c r="BI85" s="63"/>
    </row>
    <row r="86" s="67" customFormat="true" ht="21" hidden="false" customHeight="false" outlineLevel="0" collapsed="false">
      <c r="A86" s="73" t="str">
        <f aca="false">Base!A86</f>
        <v>CARBON CYCLE (beginning of period)</v>
      </c>
      <c r="B86" s="69"/>
      <c r="C86" s="69"/>
      <c r="D86" s="69"/>
      <c r="E86" s="69"/>
      <c r="F86" s="69"/>
      <c r="G86" s="69"/>
      <c r="H86" s="69"/>
      <c r="I86" s="69"/>
      <c r="J86" s="69"/>
      <c r="K86" s="69"/>
      <c r="L86" s="69"/>
      <c r="M86" s="69"/>
      <c r="N86" s="69"/>
      <c r="O86" s="69"/>
      <c r="P86" s="69"/>
      <c r="Q86" s="69"/>
      <c r="R86" s="69"/>
      <c r="S86" s="69"/>
      <c r="T86" s="69"/>
      <c r="U86" s="69"/>
      <c r="V86" s="69"/>
      <c r="W86" s="69"/>
      <c r="X86" s="69"/>
      <c r="Y86" s="69"/>
      <c r="Z86" s="69"/>
      <c r="AA86" s="69"/>
      <c r="AB86" s="69"/>
      <c r="AC86" s="69"/>
      <c r="AD86" s="69"/>
      <c r="AE86" s="69"/>
      <c r="AF86" s="69"/>
      <c r="AG86" s="69"/>
      <c r="AH86" s="69"/>
      <c r="AI86" s="69"/>
      <c r="AJ86" s="69"/>
      <c r="AK86" s="69"/>
      <c r="AL86" s="69"/>
      <c r="AM86" s="69"/>
      <c r="AN86" s="69"/>
      <c r="AO86" s="69"/>
      <c r="AP86" s="69"/>
      <c r="AQ86" s="69"/>
      <c r="AR86" s="69"/>
      <c r="AS86" s="69"/>
      <c r="AT86" s="69"/>
      <c r="AU86" s="69"/>
      <c r="AV86" s="69"/>
      <c r="AW86" s="69"/>
      <c r="AX86" s="69"/>
      <c r="AY86" s="69"/>
      <c r="AZ86" s="69"/>
      <c r="BA86" s="69"/>
      <c r="BB86" s="69"/>
      <c r="BC86" s="69"/>
      <c r="BD86" s="69"/>
      <c r="BE86" s="69"/>
      <c r="BF86" s="69"/>
      <c r="BG86" s="69"/>
      <c r="BH86" s="69"/>
      <c r="BI86" s="69"/>
    </row>
    <row r="87" s="67" customFormat="true" ht="17.25" hidden="false" customHeight="false" outlineLevel="0" collapsed="false">
      <c r="A87" s="49" t="str">
        <f aca="false">Base!A87</f>
        <v>Atmospheric concentration of carbon (GTC)</v>
      </c>
      <c r="B87" s="69" t="n">
        <f aca="false">+Base!B60</f>
        <v>830.4</v>
      </c>
      <c r="C87" s="69" t="n">
        <f aca="false">Base!$B65*B87+Base!$B66*B89+B112*5/3.666</f>
        <v>866.305919144094</v>
      </c>
      <c r="D87" s="69" t="n">
        <f aca="false">Base!$B65*C87+Base!$B66*C89+C112*5/3.666</f>
        <v>903.78065033647</v>
      </c>
      <c r="E87" s="69" t="n">
        <f aca="false">Base!$B65*D87+Base!$B66*D89+D112*5/3.666</f>
        <v>940.865743533187</v>
      </c>
      <c r="F87" s="69" t="n">
        <f aca="false">Base!$B65*E87+Base!$B66*E89+E112*5/3.666</f>
        <v>977.446211111059</v>
      </c>
      <c r="G87" s="69" t="n">
        <f aca="false">Base!$B65*F87+Base!$B66*F89+F112*5/3.666</f>
        <v>1013.83674002204</v>
      </c>
      <c r="H87" s="69" t="n">
        <f aca="false">Base!$B65*G87+Base!$B66*G89+G112*5/3.666</f>
        <v>1050.27007598046</v>
      </c>
      <c r="I87" s="69" t="n">
        <f aca="false">Base!$B65*H87+Base!$B66*H89+H112*5/3.666</f>
        <v>1084.24354329659</v>
      </c>
      <c r="J87" s="69" t="n">
        <f aca="false">Base!$B65*I87+Base!$B66*I89+I112*5/3.666</f>
        <v>1115.03728717799</v>
      </c>
      <c r="K87" s="69" t="n">
        <f aca="false">Base!$B65*J87+Base!$B66*J89+J112*5/3.666</f>
        <v>1142.44774178407</v>
      </c>
      <c r="L87" s="69" t="n">
        <f aca="false">Base!$B65*K87+Base!$B66*K89+K112*5/3.666</f>
        <v>1166.50354848522</v>
      </c>
      <c r="M87" s="69" t="n">
        <f aca="false">Base!$B65*L87+Base!$B66*L89+L112*5/3.666</f>
        <v>1186.59911066349</v>
      </c>
      <c r="N87" s="69" t="n">
        <f aca="false">Base!$B65*M87+Base!$B66*M89+M112*5/3.666</f>
        <v>1202.53997727423</v>
      </c>
      <c r="O87" s="69" t="n">
        <f aca="false">Base!$B65*N87+Base!$B66*N89+N112*5/3.666</f>
        <v>1215.0473023209</v>
      </c>
      <c r="P87" s="69" t="n">
        <f aca="false">Base!$B65*O87+Base!$B66*O89+O112*5/3.666</f>
        <v>1224.68396477785</v>
      </c>
      <c r="Q87" s="69" t="n">
        <f aca="false">Base!$B65*P87+Base!$B66*P89+P112*5/3.666</f>
        <v>1232.02309328304</v>
      </c>
      <c r="R87" s="69" t="n">
        <f aca="false">Base!$B65*Q87+Base!$B66*Q89+Q112*5/3.666</f>
        <v>1237.52203854972</v>
      </c>
      <c r="S87" s="69" t="n">
        <f aca="false">Base!$B65*R87+Base!$B66*R89+R112*5/3.666</f>
        <v>1241.61959636999</v>
      </c>
      <c r="T87" s="69" t="n">
        <f aca="false">Base!$B65*S87+Base!$B66*S89+S112*5/3.666</f>
        <v>1244.66933783749</v>
      </c>
      <c r="U87" s="69" t="n">
        <f aca="false">Base!$B65*T87+Base!$B66*T89+T112*5/3.666</f>
        <v>1246.80260219674</v>
      </c>
      <c r="V87" s="69" t="n">
        <f aca="false">Base!$B65*U87+Base!$B66*U89+U112*5/3.666</f>
        <v>1246.1383699892</v>
      </c>
      <c r="W87" s="69" t="n">
        <f aca="false">Base!$B65*V87+Base!$B66*V89+V112*5/3.666</f>
        <v>1244.49158264151</v>
      </c>
      <c r="X87" s="69" t="n">
        <f aca="false">Base!$B65*W87+Base!$B66*W89+W112*5/3.666</f>
        <v>1241.99488278014</v>
      </c>
      <c r="Y87" s="69" t="n">
        <f aca="false">Base!$B65*X87+Base!$B66*X89+X112*5/3.666</f>
        <v>1238.81415701763</v>
      </c>
      <c r="Z87" s="69" t="n">
        <f aca="false">Base!$B65*Y87+Base!$B66*Y89+Y112*5/3.666</f>
        <v>1235.05688722653</v>
      </c>
      <c r="AA87" s="69" t="n">
        <f aca="false">Base!$B65*Z87+Base!$B66*Z89+Z112*5/3.666</f>
        <v>1230.83722290188</v>
      </c>
      <c r="AB87" s="69" t="n">
        <f aca="false">Base!$B65*AA87+Base!$B66*AA89+AA112*5/3.666</f>
        <v>1226.24316892866</v>
      </c>
      <c r="AC87" s="69" t="n">
        <f aca="false">Base!$B65*AB87+Base!$B66*AB89+AB112*5/3.666</f>
        <v>1223.45145068843</v>
      </c>
      <c r="AD87" s="69" t="n">
        <f aca="false">Base!$B65*AC87+Base!$B66*AC89+AC112*5/3.666</f>
        <v>1221.89854903277</v>
      </c>
      <c r="AE87" s="69" t="n">
        <f aca="false">Base!$B65*AD87+Base!$B66*AD89+AD112*5/3.666</f>
        <v>1221.4080570082</v>
      </c>
      <c r="AF87" s="69" t="n">
        <f aca="false">Base!$B65*AE87+Base!$B66*AE89+AE112*5/3.666</f>
        <v>1221.82492775887</v>
      </c>
      <c r="AG87" s="69" t="n">
        <f aca="false">Base!$B65*AF87+Base!$B66*AF89+AF112*5/3.666</f>
        <v>1223.01295439776</v>
      </c>
      <c r="AH87" s="69" t="n">
        <f aca="false">Base!$B65*AG87+Base!$B66*AG89+AG112*5/3.666</f>
        <v>1224.85254127978</v>
      </c>
      <c r="AI87" s="69" t="n">
        <f aca="false">Base!$B65*AH87+Base!$B66*AH89+AH112*5/3.666</f>
        <v>1227.23873756987</v>
      </c>
      <c r="AJ87" s="69" t="n">
        <f aca="false">Base!$B65*AI87+Base!$B66*AI89+AI112*5/3.666</f>
        <v>1230.07950456742</v>
      </c>
      <c r="AK87" s="69" t="n">
        <f aca="false">Base!$B65*AJ87+Base!$B66*AJ89+AJ112*5/3.666</f>
        <v>1233.29418999011</v>
      </c>
      <c r="AL87" s="69" t="n">
        <f aca="false">Base!$B65*AK87+Base!$B66*AK89+AK112*5/3.666</f>
        <v>1236.81218465114</v>
      </c>
      <c r="AM87" s="69" t="n">
        <f aca="false">Base!$B65*AL87+Base!$B66*AL89+AL112*5/3.666</f>
        <v>1240.57173963642</v>
      </c>
      <c r="AN87" s="69" t="n">
        <f aca="false">Base!$B65*AM87+Base!$B66*AM89+AM112*5/3.666</f>
        <v>1244.51892382431</v>
      </c>
      <c r="AO87" s="69" t="n">
        <f aca="false">Base!$B65*AN87+Base!$B66*AN89+AN112*5/3.666</f>
        <v>1248.60670410085</v>
      </c>
      <c r="AP87" s="69" t="n">
        <f aca="false">Base!$B65*AO87+Base!$B66*AO89+AO112*5/3.666</f>
        <v>1252.79413181529</v>
      </c>
      <c r="AQ87" s="69" t="n">
        <f aca="false">Base!$B65*AP87+Base!$B66*AP89+AP112*5/3.666</f>
        <v>1257.04562069066</v>
      </c>
      <c r="AR87" s="69" t="n">
        <f aca="false">Base!$B65*AQ87+Base!$B66*AQ89+AQ112*5/3.666</f>
        <v>1261.33030114075</v>
      </c>
      <c r="AS87" s="69" t="n">
        <f aca="false">Base!$B65*AR87+Base!$B66*AR89+AR112*5/3.666</f>
        <v>1265.62143517271</v>
      </c>
      <c r="AT87" s="69" t="n">
        <f aca="false">Base!$B65*AS87+Base!$B66*AS89+AS112*5/3.666</f>
        <v>1269.89587346909</v>
      </c>
      <c r="AU87" s="69" t="n">
        <f aca="false">Base!$B65*AT87+Base!$B66*AT89+AT112*5/3.666</f>
        <v>1274.13352962993</v>
      </c>
      <c r="AV87" s="69" t="n">
        <f aca="false">Base!$B65*AU87+Base!$B66*AU89+AU112*5/3.666</f>
        <v>1278.31683647106</v>
      </c>
      <c r="AW87" s="69" t="n">
        <f aca="false">Base!$B65*AV87+Base!$B66*AV89+AV112*5/3.666</f>
        <v>1282.43012593171</v>
      </c>
      <c r="AX87" s="69" t="n">
        <f aca="false">Base!$B65*AW87+Base!$B66*AW89+AW112*5/3.666</f>
        <v>1286.45883823321</v>
      </c>
      <c r="AY87" s="69" t="n">
        <f aca="false">Base!$B65*AX87+Base!$B66*AX89+AX112*5/3.666</f>
        <v>1290.38839617174</v>
      </c>
      <c r="AZ87" s="69" t="n">
        <f aca="false">Base!$B65*AY87+Base!$B66*AY89+AY112*5/3.666</f>
        <v>1294.20245034372</v>
      </c>
      <c r="BA87" s="69" t="n">
        <f aca="false">Base!$B65*AZ87+Base!$B66*AZ89+AZ112*5/3.666</f>
        <v>1297.87995077802</v>
      </c>
      <c r="BB87" s="69" t="n">
        <f aca="false">Base!$B65*BA87+Base!$B66*BA89+BA112*5/3.666</f>
        <v>1301.57721619747</v>
      </c>
      <c r="BC87" s="69" t="n">
        <f aca="false">Base!$B65*BB87+Base!$B66*BB89+BB112*5/3.666</f>
        <v>1305.23757118722</v>
      </c>
      <c r="BD87" s="69" t="n">
        <f aca="false">Base!$B65*BC87+Base!$B66*BC89+BC112*5/3.666</f>
        <v>1308.82329175338</v>
      </c>
      <c r="BE87" s="69" t="n">
        <f aca="false">Base!$B65*BD87+Base!$B66*BD89+BD112*5/3.666</f>
        <v>1312.30964347927</v>
      </c>
      <c r="BF87" s="69" t="n">
        <f aca="false">Base!$B65*BE87+Base!$B66*BE89+BE112*5/3.666</f>
        <v>1315.68082633098</v>
      </c>
      <c r="BG87" s="69" t="n">
        <f aca="false">Base!$B65*BF87+Base!$B66*BF89+BF112*5/3.666</f>
        <v>1318.92719885543</v>
      </c>
      <c r="BH87" s="69" t="n">
        <f aca="false">Base!$B65*BG87+Base!$B66*BG89+BG112*5/3.666</f>
        <v>1322.04336939592</v>
      </c>
      <c r="BI87" s="69" t="n">
        <f aca="false">Base!$B65*BH87+Base!$B66*BH89+BH112*5/3.666</f>
        <v>1325.02687894787</v>
      </c>
    </row>
    <row r="88" s="67" customFormat="true" ht="16.5" hidden="false" customHeight="false" outlineLevel="0" collapsed="false">
      <c r="A88" s="49" t="str">
        <f aca="false">Base!A88</f>
        <v>Atmospheric concentration of carbon (ppm)</v>
      </c>
      <c r="B88" s="69" t="n">
        <f aca="false">+B87/2.13</f>
        <v>389.859154929577</v>
      </c>
      <c r="C88" s="69" t="n">
        <f aca="false">+C87/2.13</f>
        <v>406.716393964364</v>
      </c>
      <c r="D88" s="69" t="n">
        <f aca="false">+D87/2.13</f>
        <v>424.310164477216</v>
      </c>
      <c r="E88" s="69" t="n">
        <f aca="false">+E87/2.13</f>
        <v>441.721006353609</v>
      </c>
      <c r="F88" s="69" t="n">
        <f aca="false">+F87/2.13</f>
        <v>458.894934793925</v>
      </c>
      <c r="G88" s="69" t="n">
        <f aca="false">+G87/2.13</f>
        <v>475.979690151191</v>
      </c>
      <c r="H88" s="69" t="n">
        <f aca="false">+H87/2.13</f>
        <v>493.084542713829</v>
      </c>
      <c r="I88" s="69" t="n">
        <f aca="false">+I87/2.13</f>
        <v>509.03452736929</v>
      </c>
      <c r="J88" s="69" t="n">
        <f aca="false">+J87/2.13</f>
        <v>523.491684121123</v>
      </c>
      <c r="K88" s="69" t="n">
        <f aca="false">+K87/2.13</f>
        <v>536.360442152145</v>
      </c>
      <c r="L88" s="69" t="n">
        <f aca="false">+L87/2.13</f>
        <v>547.654248115127</v>
      </c>
      <c r="M88" s="69" t="n">
        <f aca="false">+M87/2.13</f>
        <v>557.088784349058</v>
      </c>
      <c r="N88" s="69" t="n">
        <f aca="false">+N87/2.13</f>
        <v>564.572759283675</v>
      </c>
      <c r="O88" s="69" t="n">
        <f aca="false">+O87/2.13</f>
        <v>570.444742873661</v>
      </c>
      <c r="P88" s="69" t="n">
        <f aca="false">+P87/2.13</f>
        <v>574.968997548286</v>
      </c>
      <c r="Q88" s="69" t="n">
        <f aca="false">+Q87/2.13</f>
        <v>578.414597785463</v>
      </c>
      <c r="R88" s="69" t="n">
        <f aca="false">+R87/2.13</f>
        <v>580.996262229917</v>
      </c>
      <c r="S88" s="69" t="n">
        <f aca="false">+S87/2.13</f>
        <v>582.919998295769</v>
      </c>
      <c r="T88" s="69" t="n">
        <f aca="false">+T87/2.13</f>
        <v>584.351801801639</v>
      </c>
      <c r="U88" s="69" t="n">
        <f aca="false">+U87/2.13</f>
        <v>585.353334364665</v>
      </c>
      <c r="V88" s="69" t="n">
        <f aca="false">+V87/2.13</f>
        <v>585.041488257842</v>
      </c>
      <c r="W88" s="69" t="n">
        <f aca="false">+W87/2.13</f>
        <v>584.268348657987</v>
      </c>
      <c r="X88" s="69" t="n">
        <f aca="false">+X87/2.13</f>
        <v>583.096189098656</v>
      </c>
      <c r="Y88" s="69" t="n">
        <f aca="false">+Y87/2.13</f>
        <v>581.602890618607</v>
      </c>
      <c r="Z88" s="69" t="n">
        <f aca="false">+Z87/2.13</f>
        <v>579.838914190859</v>
      </c>
      <c r="AA88" s="69" t="n">
        <f aca="false">+AA87/2.13</f>
        <v>577.857851127641</v>
      </c>
      <c r="AB88" s="69" t="n">
        <f aca="false">+AB87/2.13</f>
        <v>575.701018276368</v>
      </c>
      <c r="AC88" s="69" t="n">
        <f aca="false">+AC87/2.13</f>
        <v>574.390352435885</v>
      </c>
      <c r="AD88" s="69" t="n">
        <f aca="false">+AD87/2.13</f>
        <v>573.661290625714</v>
      </c>
      <c r="AE88" s="69" t="n">
        <f aca="false">+AE87/2.13</f>
        <v>573.431012679905</v>
      </c>
      <c r="AF88" s="69" t="n">
        <f aca="false">+AF87/2.13</f>
        <v>573.626726647357</v>
      </c>
      <c r="AG88" s="69" t="n">
        <f aca="false">+AG87/2.13</f>
        <v>574.18448563275</v>
      </c>
      <c r="AH88" s="69" t="n">
        <f aca="false">+AH87/2.13</f>
        <v>575.048141445905</v>
      </c>
      <c r="AI88" s="69" t="n">
        <f aca="false">+AI87/2.13</f>
        <v>576.168421394303</v>
      </c>
      <c r="AJ88" s="69" t="n">
        <f aca="false">+AJ87/2.13</f>
        <v>577.502114820383</v>
      </c>
      <c r="AK88" s="69" t="n">
        <f aca="false">+AK87/2.13</f>
        <v>579.01135680287</v>
      </c>
      <c r="AL88" s="69" t="n">
        <f aca="false">+AL87/2.13</f>
        <v>580.662997488796</v>
      </c>
      <c r="AM88" s="69" t="n">
        <f aca="false">+AM87/2.13</f>
        <v>582.428046777664</v>
      </c>
      <c r="AN88" s="69" t="n">
        <f aca="false">+AN87/2.13</f>
        <v>584.281184894043</v>
      </c>
      <c r="AO88" s="69" t="n">
        <f aca="false">+AO87/2.13</f>
        <v>586.200330563778</v>
      </c>
      <c r="AP88" s="69" t="n">
        <f aca="false">+AP87/2.13</f>
        <v>588.166259068214</v>
      </c>
      <c r="AQ88" s="69" t="n">
        <f aca="false">+AQ87/2.13</f>
        <v>590.16226323505</v>
      </c>
      <c r="AR88" s="69" t="n">
        <f aca="false">+AR87/2.13</f>
        <v>592.173850300824</v>
      </c>
      <c r="AS88" s="69" t="n">
        <f aca="false">+AS87/2.13</f>
        <v>594.188467217233</v>
      </c>
      <c r="AT88" s="69" t="n">
        <f aca="false">+AT87/2.13</f>
        <v>596.195245760138</v>
      </c>
      <c r="AU88" s="69" t="n">
        <f aca="false">+AU87/2.13</f>
        <v>598.184755694802</v>
      </c>
      <c r="AV88" s="69" t="n">
        <f aca="false">+AV87/2.13</f>
        <v>600.148749516932</v>
      </c>
      <c r="AW88" s="69" t="n">
        <f aca="false">+AW87/2.13</f>
        <v>602.07987132944</v>
      </c>
      <c r="AX88" s="69" t="n">
        <f aca="false">+AX87/2.13</f>
        <v>603.9712855555</v>
      </c>
      <c r="AY88" s="69" t="n">
        <f aca="false">+AY87/2.13</f>
        <v>605.816148437434</v>
      </c>
      <c r="AZ88" s="69" t="n">
        <f aca="false">+AZ87/2.13</f>
        <v>607.606784198928</v>
      </c>
      <c r="BA88" s="69" t="n">
        <f aca="false">+BA87/2.13</f>
        <v>609.333310224423</v>
      </c>
      <c r="BB88" s="69" t="n">
        <f aca="false">+BB87/2.13</f>
        <v>611.069115585666</v>
      </c>
      <c r="BC88" s="69" t="n">
        <f aca="false">+BC87/2.13</f>
        <v>612.787592106675</v>
      </c>
      <c r="BD88" s="69" t="n">
        <f aca="false">+BD87/2.13</f>
        <v>614.471028992199</v>
      </c>
      <c r="BE88" s="69" t="n">
        <f aca="false">+BE87/2.13</f>
        <v>616.107813840032</v>
      </c>
      <c r="BF88" s="69" t="n">
        <f aca="false">+BF87/2.13</f>
        <v>617.690528793886</v>
      </c>
      <c r="BG88" s="69" t="n">
        <f aca="false">+BG87/2.13</f>
        <v>619.214647349966</v>
      </c>
      <c r="BH88" s="69" t="n">
        <f aca="false">+BH87/2.13</f>
        <v>620.677638214048</v>
      </c>
      <c r="BI88" s="69" t="n">
        <f aca="false">+BI87/2.13</f>
        <v>622.078346923884</v>
      </c>
    </row>
    <row r="89" s="67" customFormat="true" ht="33" hidden="false" customHeight="false" outlineLevel="0" collapsed="false">
      <c r="A89" s="49" t="str">
        <f aca="false">Base!A89</f>
        <v>Concentration in biosphere and upper oceans (GTC)</v>
      </c>
      <c r="B89" s="69" t="n">
        <f aca="false">Base!B62</f>
        <v>1527</v>
      </c>
      <c r="C89" s="69" t="n">
        <f aca="false">B87* Base!$B67+B89* Base!$B68+B90* Base!$B69</f>
        <v>1541.10786166667</v>
      </c>
      <c r="D89" s="69" t="n">
        <f aca="false">C87* Base!$B67+C89* Base!$B68+C90* Base!$B69</f>
        <v>1557.79958410625</v>
      </c>
      <c r="E89" s="69" t="n">
        <f aca="false">D87* Base!$B67+D89* Base!$B68+D90* Base!$B69</f>
        <v>1577.10773846809</v>
      </c>
      <c r="F89" s="69" t="n">
        <f aca="false">E87* Base!$B67+E89* Base!$B68+E90* Base!$B69</f>
        <v>1598.89122462996</v>
      </c>
      <c r="G89" s="69" t="n">
        <f aca="false">F87* Base!$B67+F89* Base!$B68+F90* Base!$B69</f>
        <v>1623.00458672285</v>
      </c>
      <c r="H89" s="69" t="n">
        <f aca="false">G87* Base!$B67+G89* Base!$B68+G90* Base!$B69</f>
        <v>1649.33600221417</v>
      </c>
      <c r="I89" s="69" t="n">
        <f aca="false">H87* Base!$B67+H89* Base!$B68+H90* Base!$B69</f>
        <v>1677.79869774356</v>
      </c>
      <c r="J89" s="69" t="n">
        <f aca="false">I87* Base!$B67+I89* Base!$B68+I90* Base!$B69</f>
        <v>1708.08920921452</v>
      </c>
      <c r="K89" s="69" t="n">
        <f aca="false">J87* Base!$B67+J89* Base!$B68+J90* Base!$B69</f>
        <v>1739.85311720146</v>
      </c>
      <c r="L89" s="69" t="n">
        <f aca="false">K87* Base!$B67+K89* Base!$B68+K90* Base!$B69</f>
        <v>1772.73256057034</v>
      </c>
      <c r="M89" s="69" t="n">
        <f aca="false">L87* Base!$B67+L89* Base!$B68+L90* Base!$B69</f>
        <v>1806.38681093475</v>
      </c>
      <c r="N89" s="69" t="n">
        <f aca="false">M87* Base!$B67+M89* Base!$B68+M90* Base!$B69</f>
        <v>1840.43575989957</v>
      </c>
      <c r="O89" s="69" t="n">
        <f aca="false">N87* Base!$B67+N89* Base!$B68+N90* Base!$B69</f>
        <v>1874.49770742559</v>
      </c>
      <c r="P89" s="69" t="n">
        <f aca="false">O87* Base!$B67+O89* Base!$B68+O90* Base!$B69</f>
        <v>1908.26999973788</v>
      </c>
      <c r="Q89" s="69" t="n">
        <f aca="false">P87* Base!$B67+P89* Base!$B68+P90* Base!$B69</f>
        <v>1941.51187342993</v>
      </c>
      <c r="R89" s="69" t="n">
        <f aca="false">Q87* Base!$B67+Q89* Base!$B68+Q90* Base!$B69</f>
        <v>1974.04283026366</v>
      </c>
      <c r="S89" s="69" t="n">
        <f aca="false">R87* Base!$B67+R89* Base!$B68+R90* Base!$B69</f>
        <v>2005.7299879492</v>
      </c>
      <c r="T89" s="69" t="n">
        <f aca="false">S87* Base!$B67+S89* Base!$B68+S90* Base!$B69</f>
        <v>2036.48450305334</v>
      </c>
      <c r="U89" s="69" t="n">
        <f aca="false">T87* Base!$B67+T89* Base!$B68+T90* Base!$B69</f>
        <v>2066.25227305665</v>
      </c>
      <c r="V89" s="69" t="n">
        <f aca="false">U87* Base!$B67+U89* Base!$B68+U90* Base!$B69</f>
        <v>2094.99296144306</v>
      </c>
      <c r="W89" s="69" t="n">
        <f aca="false">V87* Base!$B67+V89* Base!$B68+V90* Base!$B69</f>
        <v>2122.50234803804</v>
      </c>
      <c r="X89" s="69" t="n">
        <f aca="false">W87* Base!$B67+W89* Base!$B68+W90* Base!$B69</f>
        <v>2148.7442647204</v>
      </c>
      <c r="Y89" s="69" t="n">
        <f aca="false">X87* Base!$B67+X89* Base!$B68+X90* Base!$B69</f>
        <v>2173.69569157725</v>
      </c>
      <c r="Z89" s="69" t="n">
        <f aca="false">Y87* Base!$B67+Y89* Base!$B68+Y90* Base!$B69</f>
        <v>2197.34914551789</v>
      </c>
      <c r="AA89" s="69" t="n">
        <f aca="false">Z87* Base!$B67+Z89* Base!$B68+Z90* Base!$B69</f>
        <v>2219.70690628643</v>
      </c>
      <c r="AB89" s="69" t="n">
        <f aca="false">AA87* Base!$B67+AA89* Base!$B68+AA90* Base!$B69</f>
        <v>2240.78120460091</v>
      </c>
      <c r="AC89" s="69" t="n">
        <f aca="false">AB87* Base!$B67+AB89* Base!$B68+AB90* Base!$B69</f>
        <v>2260.59151514276</v>
      </c>
      <c r="AD89" s="69" t="n">
        <f aca="false">AC87* Base!$B67+AC89* Base!$B68+AC90* Base!$B69</f>
        <v>2279.34806820815</v>
      </c>
      <c r="AE89" s="69" t="n">
        <f aca="false">AD87* Base!$B67+AD89* Base!$B68+AD90* Base!$B69</f>
        <v>2297.20291986639</v>
      </c>
      <c r="AF89" s="69" t="n">
        <f aca="false">AE87* Base!$B67+AE89* Base!$B68+AE90* Base!$B69</f>
        <v>2314.28639319983</v>
      </c>
      <c r="AG89" s="69" t="n">
        <f aca="false">AF87* Base!$B67+AF89* Base!$B68+AF90* Base!$B69</f>
        <v>2330.70984545485</v>
      </c>
      <c r="AH89" s="69" t="n">
        <f aca="false">AG87* Base!$B67+AG89* Base!$B68+AG90* Base!$B69</f>
        <v>2346.56810042322</v>
      </c>
      <c r="AI89" s="69" t="n">
        <f aca="false">AH87* Base!$B67+AH89* Base!$B68+AH90* Base!$B69</f>
        <v>2361.94158536828</v>
      </c>
      <c r="AJ89" s="69" t="n">
        <f aca="false">AI87* Base!$B67+AI89* Base!$B68+AI90* Base!$B69</f>
        <v>2376.89820764256</v>
      </c>
      <c r="AK89" s="69" t="n">
        <f aca="false">AJ87* Base!$B67+AJ89* Base!$B68+AJ90* Base!$B69</f>
        <v>2391.49500219778</v>
      </c>
      <c r="AL89" s="69" t="n">
        <f aca="false">AK87* Base!$B67+AK89* Base!$B68+AK90* Base!$B69</f>
        <v>2405.77957755508</v>
      </c>
      <c r="AM89" s="69" t="n">
        <f aca="false">AL87* Base!$B67+AL89* Base!$B68+AL90* Base!$B69</f>
        <v>2419.79138451637</v>
      </c>
      <c r="AN89" s="69" t="n">
        <f aca="false">AM87* Base!$B67+AM89* Base!$B68+AM90* Base!$B69</f>
        <v>2433.56282897923</v>
      </c>
      <c r="AO89" s="69" t="n">
        <f aca="false">AN87* Base!$B67+AN89* Base!$B68+AN90* Base!$B69</f>
        <v>2447.12024757162</v>
      </c>
      <c r="AP89" s="69" t="n">
        <f aca="false">AO87* Base!$B67+AO89* Base!$B68+AO90* Base!$B69</f>
        <v>2460.48476250552</v>
      </c>
      <c r="AQ89" s="69" t="n">
        <f aca="false">AP87* Base!$B67+AP89* Base!$B68+AP90* Base!$B69</f>
        <v>2473.67302993081</v>
      </c>
      <c r="AR89" s="69" t="n">
        <f aca="false">AQ87* Base!$B67+AQ89* Base!$B68+AQ90* Base!$B69</f>
        <v>2486.69789418635</v>
      </c>
      <c r="AS89" s="69" t="n">
        <f aca="false">AR87* Base!$B67+AR89* Base!$B68+AR90* Base!$B69</f>
        <v>2499.56895851495</v>
      </c>
      <c r="AT89" s="69" t="n">
        <f aca="false">AS87* Base!$B67+AS89* Base!$B68+AS90* Base!$B69</f>
        <v>2512.29308098478</v>
      </c>
      <c r="AU89" s="69" t="n">
        <f aca="false">AT87* Base!$B67+AT89* Base!$B68+AT90* Base!$B69</f>
        <v>2524.87480238341</v>
      </c>
      <c r="AV89" s="69" t="n">
        <f aca="false">AU87* Base!$B67+AU89* Base!$B68+AU90* Base!$B69</f>
        <v>2537.31671037236</v>
      </c>
      <c r="AW89" s="69" t="n">
        <f aca="false">AV87* Base!$B67+AV89* Base!$B68+AV90* Base!$B69</f>
        <v>2549.61974092591</v>
      </c>
      <c r="AX89" s="69" t="n">
        <f aca="false">AW87* Base!$B67+AW89* Base!$B68+AW90* Base!$B69</f>
        <v>2561.7834128928</v>
      </c>
      <c r="AY89" s="69" t="n">
        <f aca="false">AX87* Base!$B67+AX89* Base!$B68+AX90* Base!$B69</f>
        <v>2573.80598338549</v>
      </c>
      <c r="AZ89" s="69" t="n">
        <f aca="false">AY87* Base!$B67+AY89* Base!$B68+AY90* Base!$B69</f>
        <v>2585.68449776169</v>
      </c>
      <c r="BA89" s="69" t="n">
        <f aca="false">AZ87* Base!$B67+AZ89* Base!$B68+AZ90* Base!$B69</f>
        <v>2597.41468314396</v>
      </c>
      <c r="BB89" s="69" t="n">
        <f aca="false">BA87* Base!$B67+BA89* Base!$B68+BA90* Base!$B69</f>
        <v>2608.99058858937</v>
      </c>
      <c r="BC89" s="69" t="n">
        <f aca="false">BB87* Base!$B67+BB89* Base!$B68+BB90* Base!$B69</f>
        <v>2620.42026204458</v>
      </c>
      <c r="BD89" s="69" t="n">
        <f aca="false">BC87* Base!$B67+BC89* Base!$B68+BC90* Base!$B69</f>
        <v>2631.70643529763</v>
      </c>
      <c r="BE89" s="69" t="n">
        <f aca="false">BD87* Base!$B67+BD89* Base!$B68+BD90* Base!$B69</f>
        <v>2642.84840876265</v>
      </c>
      <c r="BF89" s="69" t="n">
        <f aca="false">BE87* Base!$B67+BE89* Base!$B68+BE90* Base!$B69</f>
        <v>2653.84333466422</v>
      </c>
      <c r="BG89" s="69" t="n">
        <f aca="false">BF87* Base!$B67+BF89* Base!$B68+BF90* Base!$B69</f>
        <v>2664.68709097067</v>
      </c>
      <c r="BH89" s="69" t="n">
        <f aca="false">BG87* Base!$B67+BG89* Base!$B68+BG90* Base!$B69</f>
        <v>2675.3748753733</v>
      </c>
      <c r="BI89" s="69" t="n">
        <f aca="false">BH87* Base!$B67+BH89* Base!$B68+BH90* Base!$B69</f>
        <v>2685.90160704002</v>
      </c>
    </row>
    <row r="90" s="67" customFormat="true" ht="16.5" hidden="false" customHeight="false" outlineLevel="0" collapsed="false">
      <c r="A90" s="49" t="str">
        <f aca="false">Base!A90</f>
        <v>Concentration in deep oceans (GTC)</v>
      </c>
      <c r="B90" s="69" t="n">
        <f aca="false">Base!B63</f>
        <v>10010</v>
      </c>
      <c r="C90" s="69" t="n">
        <f aca="false">Base!$B70*B89+Base!$B71*B90</f>
        <v>10010.439125</v>
      </c>
      <c r="D90" s="69" t="n">
        <f aca="false">Base!$B70*C89+Base!$B71*C90</f>
        <v>10010.9133714495</v>
      </c>
      <c r="E90" s="69" t="n">
        <f aca="false">Base!$B70*D89+Base!$B71*D90</f>
        <v>10011.4291871469</v>
      </c>
      <c r="F90" s="69" t="n">
        <f aca="false">Base!$B70*E89+Base!$B71*E90</f>
        <v>10011.9930991424</v>
      </c>
      <c r="G90" s="69" t="n">
        <f aca="false">Base!$B70*F89+Base!$B71*F90</f>
        <v>10012.611279533</v>
      </c>
      <c r="H90" s="69" t="n">
        <f aca="false">Base!$B70*G89+Base!$B71*G90</f>
        <v>10013.289534693</v>
      </c>
      <c r="I90" s="69" t="n">
        <f aca="false">Base!$B70*H89+Base!$B71*H90</f>
        <v>10014.0333894805</v>
      </c>
      <c r="J90" s="69" t="n">
        <f aca="false">Base!$B70*I89+Base!$B71*I90</f>
        <v>10014.848149956</v>
      </c>
      <c r="K90" s="69" t="n">
        <f aca="false">Base!$B70*J89+Base!$B71*J90</f>
        <v>10015.7383617284</v>
      </c>
      <c r="L90" s="69" t="n">
        <f aca="false">Base!$B70*K89+Base!$B71*K90</f>
        <v>10016.7076828243</v>
      </c>
      <c r="M90" s="69" t="n">
        <f aca="false">Base!$B70*L89+Base!$B71*L90</f>
        <v>10017.7588753828</v>
      </c>
      <c r="N90" s="69" t="n">
        <f aca="false">Base!$B70*M89+Base!$B71*M90</f>
        <v>10018.8938487897</v>
      </c>
      <c r="O90" s="69" t="n">
        <f aca="false">Base!$B70*N89+Base!$B71*N90</f>
        <v>10020.1135615155</v>
      </c>
      <c r="P90" s="69" t="n">
        <f aca="false">Base!$B70*O89+Base!$B71*O90</f>
        <v>10021.418017457</v>
      </c>
      <c r="Q90" s="69" t="n">
        <f aca="false">Base!$B70*P89+Base!$B71*P90</f>
        <v>10022.8064638755</v>
      </c>
      <c r="R90" s="69" t="n">
        <f aca="false">Base!$B70*Q89+Base!$B71*Q90</f>
        <v>10024.2775463775</v>
      </c>
      <c r="S90" s="69" t="n">
        <f aca="false">Base!$B70*R89+Base!$B71*R90</f>
        <v>10025.8294597812</v>
      </c>
      <c r="T90" s="69" t="n">
        <f aca="false">Base!$B70*S89+Base!$B71*S90</f>
        <v>10027.4600673084</v>
      </c>
      <c r="U90" s="69" t="n">
        <f aca="false">Base!$B70*T89+Base!$B71*T90</f>
        <v>10029.1670107933</v>
      </c>
      <c r="V90" s="69" t="n">
        <f aca="false">Base!$B70*U89+Base!$B71*U90</f>
        <v>10030.9477976098</v>
      </c>
      <c r="W90" s="69" t="n">
        <f aca="false">Base!$B70*V89+Base!$B71*V90</f>
        <v>10032.7998351318</v>
      </c>
      <c r="X90" s="69" t="n">
        <f aca="false">Base!$B70*W89+Base!$B71*W90</f>
        <v>10034.7200210575</v>
      </c>
      <c r="Y90" s="69" t="n">
        <f aca="false">Base!$B70*X89+Base!$B71*X90</f>
        <v>10036.7051637122</v>
      </c>
      <c r="Z90" s="69" t="n">
        <f aca="false">Base!$B70*Y89+Base!$B71*Y90</f>
        <v>10038.7520149484</v>
      </c>
      <c r="AA90" s="69" t="n">
        <f aca="false">Base!$B70*Z89+Base!$B71*Z90</f>
        <v>10040.8573090071</v>
      </c>
      <c r="AB90" s="69" t="n">
        <f aca="false">Base!$B70*AA89+Base!$B71*AA90</f>
        <v>10043.0177869311</v>
      </c>
      <c r="AC90" s="69" t="n">
        <f aca="false">Base!$B70*AB89+Base!$B71*AB90</f>
        <v>10045.2302214395</v>
      </c>
      <c r="AD90" s="69" t="n">
        <f aca="false">Base!$B70*AC89+Base!$B71*AC90</f>
        <v>10047.4914350276</v>
      </c>
      <c r="AE90" s="69" t="n">
        <f aca="false">Base!$B70*AD89+Base!$B71*AD90</f>
        <v>10049.7987768388</v>
      </c>
      <c r="AF90" s="69" t="n">
        <f aca="false">Base!$B70*AE89+Base!$B71*AE90</f>
        <v>10052.1499770513</v>
      </c>
      <c r="AG90" s="69" t="n">
        <f aca="false">Base!$B70*AF89+Base!$B71*AF90</f>
        <v>10054.543092417</v>
      </c>
      <c r="AH90" s="69" t="n">
        <f aca="false">Base!$B70*AG89+Base!$B71*AG90</f>
        <v>10056.976458737</v>
      </c>
      <c r="AI90" s="69" t="n">
        <f aca="false">Base!$B70*AH89+Base!$B71*AH90</f>
        <v>10059.4486494332</v>
      </c>
      <c r="AJ90" s="69" t="n">
        <f aca="false">Base!$B70*AI89+Base!$B71*AI90</f>
        <v>10061.9584394774</v>
      </c>
      <c r="AK90" s="69" t="n">
        <f aca="false">Base!$B70*AJ89+Base!$B71*AJ90</f>
        <v>10064.5047740232</v>
      </c>
      <c r="AL90" s="69" t="n">
        <f aca="false">Base!$B70*AK89+Base!$B71*AK90</f>
        <v>10067.0867411675</v>
      </c>
      <c r="AM90" s="69" t="n">
        <f aca="false">Base!$B70*AL89+Base!$B71*AL90</f>
        <v>10069.7035483362</v>
      </c>
      <c r="AN90" s="69" t="n">
        <f aca="false">Base!$B70*AM89+Base!$B71*AM90</f>
        <v>10072.35450185</v>
      </c>
      <c r="AO90" s="69" t="n">
        <f aca="false">Base!$B70*AN89+Base!$B71*AN90</f>
        <v>10075.038989278</v>
      </c>
      <c r="AP90" s="69" t="n">
        <f aca="false">Base!$B70*AO89+Base!$B71*AO90</f>
        <v>10077.7564642381</v>
      </c>
      <c r="AQ90" s="69" t="n">
        <f aca="false">Base!$B70*AP89+Base!$B71*AP90</f>
        <v>10080.5064333377</v>
      </c>
      <c r="AR90" s="69" t="n">
        <f aca="false">Base!$B70*AQ89+Base!$B71*AQ90</f>
        <v>10083.2884449912</v>
      </c>
      <c r="AS90" s="69" t="n">
        <f aca="false">Base!$B70*AR89+Base!$B71*AR90</f>
        <v>10086.1020798765</v>
      </c>
      <c r="AT90" s="69" t="n">
        <f aca="false">Base!$B70*AS89+Base!$B71*AS90</f>
        <v>10088.9469428208</v>
      </c>
      <c r="AU90" s="69" t="n">
        <f aca="false">Base!$B70*AT89+Base!$B71*AT90</f>
        <v>10091.8226559301</v>
      </c>
      <c r="AV90" s="69" t="n">
        <f aca="false">Base!$B70*AU89+Base!$B71*AU90</f>
        <v>10094.7288527897</v>
      </c>
      <c r="AW90" s="69" t="n">
        <f aca="false">Base!$B70*AV89+Base!$B71*AV90</f>
        <v>10097.6651735778</v>
      </c>
      <c r="AX90" s="69" t="n">
        <f aca="false">Base!$B70*AW89+Base!$B71*AW90</f>
        <v>10100.631260934</v>
      </c>
      <c r="AY90" s="69" t="n">
        <f aca="false">Base!$B70*AX89+Base!$B71*AX90</f>
        <v>10103.6267564157</v>
      </c>
      <c r="AZ90" s="69" t="n">
        <f aca="false">Base!$B70*AY89+Base!$B71*AY90</f>
        <v>10106.6512973439</v>
      </c>
      <c r="BA90" s="69" t="n">
        <f aca="false">Base!$B70*AZ89+Base!$B71*AZ90</f>
        <v>10109.7045137754</v>
      </c>
      <c r="BB90" s="69" t="n">
        <f aca="false">Base!$B70*BA89+Base!$B71*BA90</f>
        <v>10112.7860252099</v>
      </c>
      <c r="BC90" s="69" t="n">
        <f aca="false">Base!$B70*BB89+Base!$B71*BB90</f>
        <v>10115.8954363979</v>
      </c>
      <c r="BD90" s="69" t="n">
        <f aca="false">Base!$B70*BC89+Base!$B71*BC90</f>
        <v>10119.0323723432</v>
      </c>
      <c r="BE90" s="69" t="n">
        <f aca="false">Base!$B70*BD89+Base!$B71*BD90</f>
        <v>10122.1964650058</v>
      </c>
      <c r="BF90" s="69" t="n">
        <f aca="false">Base!$B70*BE89+Base!$B71*BE90</f>
        <v>10125.3873447207</v>
      </c>
      <c r="BG90" s="69" t="n">
        <f aca="false">Base!$B70*BF89+Base!$B71*BF90</f>
        <v>10128.6046348285</v>
      </c>
      <c r="BH90" s="69" t="n">
        <f aca="false">Base!$B70*BG89+Base!$B71*BG90</f>
        <v>10131.8479484917</v>
      </c>
      <c r="BI90" s="69" t="n">
        <f aca="false">Base!$B70*BH89+Base!$B71*BH90</f>
        <v>10135.1168869975</v>
      </c>
    </row>
    <row r="91" s="67" customFormat="true" ht="39.75" hidden="false" customHeight="false" outlineLevel="0" collapsed="false">
      <c r="A91" s="73" t="str">
        <f aca="false">Base!A91</f>
        <v>CUMULATIVE EMISSIONS/HOTELLING RENTS</v>
      </c>
      <c r="B91" s="69"/>
      <c r="C91" s="69"/>
      <c r="D91" s="69"/>
      <c r="E91" s="69"/>
      <c r="F91" s="69"/>
      <c r="G91" s="69"/>
      <c r="H91" s="69"/>
      <c r="I91" s="69"/>
      <c r="J91" s="69"/>
      <c r="K91" s="69"/>
      <c r="L91" s="69"/>
      <c r="M91" s="69"/>
      <c r="N91" s="69"/>
      <c r="O91" s="69"/>
      <c r="P91" s="69"/>
      <c r="Q91" s="69"/>
      <c r="R91" s="69"/>
      <c r="S91" s="69"/>
      <c r="T91" s="69"/>
      <c r="U91" s="69"/>
      <c r="V91" s="69"/>
      <c r="W91" s="69"/>
      <c r="X91" s="69"/>
      <c r="Y91" s="69"/>
      <c r="Z91" s="69"/>
      <c r="AA91" s="69"/>
      <c r="AB91" s="69"/>
      <c r="AC91" s="69"/>
      <c r="AD91" s="69"/>
      <c r="AE91" s="69"/>
      <c r="AF91" s="69"/>
      <c r="AG91" s="69"/>
      <c r="AH91" s="69"/>
      <c r="AI91" s="69"/>
      <c r="AJ91" s="69"/>
      <c r="AK91" s="69"/>
      <c r="AL91" s="69"/>
      <c r="AM91" s="69"/>
      <c r="AN91" s="69"/>
      <c r="AO91" s="69"/>
      <c r="AP91" s="69"/>
      <c r="AQ91" s="69"/>
      <c r="AR91" s="69"/>
      <c r="AS91" s="69"/>
      <c r="AT91" s="69"/>
      <c r="AU91" s="69"/>
      <c r="AV91" s="69"/>
      <c r="AW91" s="69"/>
      <c r="AX91" s="69"/>
      <c r="AY91" s="69"/>
      <c r="AZ91" s="69"/>
      <c r="BA91" s="69"/>
      <c r="BB91" s="69"/>
      <c r="BC91" s="69"/>
      <c r="BD91" s="69"/>
      <c r="BE91" s="69"/>
      <c r="BF91" s="69"/>
      <c r="BG91" s="69"/>
      <c r="BH91" s="69"/>
      <c r="BI91" s="69"/>
    </row>
    <row r="92" s="67" customFormat="true" ht="17.25" hidden="false" customHeight="false" outlineLevel="0" collapsed="false">
      <c r="A92" s="49" t="str">
        <f aca="false">Base!A92</f>
        <v>Cumulative Emissions to date</v>
      </c>
      <c r="B92" s="69" t="n">
        <f aca="false">+Base!B92</f>
        <v>90</v>
      </c>
      <c r="C92" s="69" t="n">
        <f aca="false">+Parameters!D89+B113*5/3.666+B92</f>
        <v>135.952087480155</v>
      </c>
      <c r="D92" s="69" t="n">
        <f aca="false">+Parameters!E89+C113*5/3.666+C92</f>
        <v>186.992132897112</v>
      </c>
      <c r="E92" s="69" t="n">
        <f aca="false">+Parameters!F89+D113*5/3.666+D92</f>
        <v>241.020672421485</v>
      </c>
      <c r="F92" s="69" t="n">
        <f aca="false">+Parameters!G89+E113*5/3.666+E92</f>
        <v>297.644119171457</v>
      </c>
      <c r="G92" s="69" t="n">
        <f aca="false">+Parameters!H89+F113*5/3.666+F92</f>
        <v>356.92265537773</v>
      </c>
      <c r="H92" s="69" t="n">
        <f aca="false">+Parameters!I89+G113*5/3.666+G92</f>
        <v>418.890833836859</v>
      </c>
      <c r="I92" s="69" t="n">
        <f aca="false">+Parameters!J89+H113*5/3.666+H92</f>
        <v>480.8909889495</v>
      </c>
      <c r="J92" s="69" t="n">
        <f aca="false">+Parameters!K89+I113*5/3.666+I92</f>
        <v>541.846114760903</v>
      </c>
      <c r="K92" s="69" t="n">
        <f aca="false">+Parameters!L89+J113*5/3.666+J92</f>
        <v>601.155577113257</v>
      </c>
      <c r="L92" s="69" t="n">
        <f aca="false">+Parameters!M89+K113*5/3.666+K92</f>
        <v>658.456058668731</v>
      </c>
      <c r="M92" s="69" t="n">
        <f aca="false">+Parameters!N89+L113*5/3.666+L92</f>
        <v>712.773792081506</v>
      </c>
      <c r="N92" s="69" t="n">
        <f aca="false">+Parameters!O89+M113*5/3.666+M92</f>
        <v>763.511963713252</v>
      </c>
      <c r="O92" s="69" t="n">
        <f aca="false">+Parameters!P89+N113*5/3.666+N92</f>
        <v>810.991655131164</v>
      </c>
      <c r="P92" s="69" t="n">
        <f aca="false">+Parameters!Q89+O113*5/3.666+O92</f>
        <v>855.45763073751</v>
      </c>
      <c r="Q92" s="69" t="n">
        <f aca="false">+Parameters!R89+P113*5/3.666+P92</f>
        <v>897.229131269634</v>
      </c>
      <c r="R92" s="69" t="n">
        <f aca="false">+Parameters!S89+Q113*5/3.666+Q92</f>
        <v>936.571757405226</v>
      </c>
      <c r="S92" s="69" t="n">
        <f aca="false">+Parameters!T89+R113*5/3.666+R92</f>
        <v>973.781699541304</v>
      </c>
      <c r="T92" s="69" t="n">
        <f aca="false">+Parameters!U89+S113*5/3.666+S92</f>
        <v>1009.11521422137</v>
      </c>
      <c r="U92" s="69" t="n">
        <f aca="false">+Parameters!V89+T113*5/3.666+T92</f>
        <v>1042.64211253381</v>
      </c>
      <c r="V92" s="69" t="n">
        <f aca="false">+Parameters!W89+U113*5/3.666+U92</f>
        <v>1072.43449190116</v>
      </c>
      <c r="W92" s="69" t="n">
        <f aca="false">+Parameters!X89+V113*5/3.666+V92</f>
        <v>1100.09723776795</v>
      </c>
      <c r="X92" s="69" t="n">
        <f aca="false">+Parameters!Y89+W113*5/3.666+W92</f>
        <v>1125.72112779274</v>
      </c>
      <c r="Y92" s="69" t="n">
        <f aca="false">+Parameters!Z89+X113*5/3.666+X92</f>
        <v>1149.44376136424</v>
      </c>
      <c r="Z92" s="69" t="n">
        <f aca="false">+Parameters!AA89+Y113*5/3.666+Y92</f>
        <v>1171.36022860793</v>
      </c>
      <c r="AA92" s="69" t="n">
        <f aca="false">+Parameters!AB89+Z113*5/3.666+Z92</f>
        <v>1191.58236459693</v>
      </c>
      <c r="AB92" s="69" t="n">
        <f aca="false">+Parameters!AC89+AA113*5/3.666+AA92</f>
        <v>1210.20608325122</v>
      </c>
      <c r="AC92" s="69" t="n">
        <f aca="false">+Parameters!AD89+AB113*5/3.666+AB92</f>
        <v>1229.42350717253</v>
      </c>
      <c r="AD92" s="69" t="n">
        <f aca="false">+Parameters!AE89+AC113*5/3.666+AC92</f>
        <v>1248.8774898594</v>
      </c>
      <c r="AE92" s="69" t="n">
        <f aca="false">+Parameters!AF89+AD113*5/3.666+AD92</f>
        <v>1268.54048545548</v>
      </c>
      <c r="AF92" s="69" t="n">
        <f aca="false">+Parameters!AG89+AE113*5/3.666+AE92</f>
        <v>1288.38506507305</v>
      </c>
      <c r="AG92" s="69" t="n">
        <f aca="false">+Parameters!AH89+AF113*5/3.666+AF92</f>
        <v>1308.38408758948</v>
      </c>
      <c r="AH92" s="69" t="n">
        <f aca="false">+Parameters!AI89+AG113*5/3.666+AG92</f>
        <v>1328.51083836525</v>
      </c>
      <c r="AI92" s="69" t="n">
        <f aca="false">+Parameters!AJ89+AH113*5/3.666+AH92</f>
        <v>1348.73914438096</v>
      </c>
      <c r="AJ92" s="69" t="n">
        <f aca="false">+Parameters!AK89+AI113*5/3.666+AI92</f>
        <v>1369.0434709645</v>
      </c>
      <c r="AK92" s="69" t="n">
        <f aca="false">+Parameters!AL89+AJ113*5/3.666+AJ92</f>
        <v>1389.39900330218</v>
      </c>
      <c r="AL92" s="69" t="n">
        <f aca="false">+Parameters!AM89+AK113*5/3.666+AK92</f>
        <v>1409.78171471594</v>
      </c>
      <c r="AM92" s="69" t="n">
        <f aca="false">+Parameters!AN89+AL113*5/3.666+AL92</f>
        <v>1430.16842323221</v>
      </c>
      <c r="AN92" s="69" t="n">
        <f aca="false">+Parameters!AO89+AM113*5/3.666+AM92</f>
        <v>1450.53683691744</v>
      </c>
      <c r="AO92" s="69" t="n">
        <f aca="false">+Parameters!AP89+AN113*5/3.666+AN92</f>
        <v>1470.86558843104</v>
      </c>
      <c r="AP92" s="69" t="n">
        <f aca="false">+Parameters!AQ89+AO113*5/3.666+AO92</f>
        <v>1491.13425821272</v>
      </c>
      <c r="AQ92" s="69" t="n">
        <f aca="false">+Parameters!AR89+AP113*5/3.666+AP92</f>
        <v>1511.32338535158</v>
      </c>
      <c r="AR92" s="69" t="n">
        <f aca="false">+Parameters!AS89+AQ113*5/3.666+AQ92</f>
        <v>1531.4144631017</v>
      </c>
      <c r="AS92" s="69" t="n">
        <f aca="false">+Parameters!AT89+AR113*5/3.666+AR92</f>
        <v>1551.38991346026</v>
      </c>
      <c r="AT92" s="69" t="n">
        <f aca="false">+Parameters!AU89+AS113*5/3.666+AS92</f>
        <v>1571.23303086098</v>
      </c>
      <c r="AU92" s="69" t="n">
        <f aca="false">+Parameters!AV89+AT113*5/3.666+AT92</f>
        <v>1590.92787648185</v>
      </c>
      <c r="AV92" s="69" t="n">
        <f aca="false">+Parameters!AW89+AU113*5/3.666+AU92</f>
        <v>1610.45909213322</v>
      </c>
      <c r="AW92" s="69" t="n">
        <f aca="false">+Parameters!AX89+AV113*5/3.666+AV92</f>
        <v>1629.81157610491</v>
      </c>
      <c r="AX92" s="69" t="n">
        <f aca="false">+Parameters!AY89+AW113*5/3.666+AW92</f>
        <v>1648.96992226504</v>
      </c>
      <c r="AY92" s="69" t="n">
        <f aca="false">+Parameters!AZ89+AX113*5/3.666+AX92</f>
        <v>1667.91744580631</v>
      </c>
      <c r="AZ92" s="69" t="n">
        <f aca="false">+Parameters!BA89+AY113*5/3.666+AY92</f>
        <v>1686.63447498538</v>
      </c>
      <c r="BA92" s="69" t="n">
        <f aca="false">+Parameters!BB89+AZ113*5/3.666+AZ92</f>
        <v>1705.09531299568</v>
      </c>
      <c r="BB92" s="69" t="n">
        <f aca="false">+Parameters!BC89+BA113*5/3.666+BA92</f>
        <v>1723.44994390474</v>
      </c>
      <c r="BC92" s="69" t="n">
        <f aca="false">+Parameters!BD89+BB113*5/3.666+BB92</f>
        <v>1741.64934242545</v>
      </c>
      <c r="BD92" s="69" t="n">
        <f aca="false">+Parameters!BE89+BC113*5/3.666+BC92</f>
        <v>1759.65813930023</v>
      </c>
      <c r="BE92" s="69" t="n">
        <f aca="false">+Parameters!BF89+BD113*5/3.666+BD92</f>
        <v>1777.4505308419</v>
      </c>
      <c r="BF92" s="69" t="n">
        <f aca="false">+Parameters!BG89+BE113*5/3.666+BE92</f>
        <v>1795.00749826069</v>
      </c>
      <c r="BG92" s="69" t="n">
        <f aca="false">+Parameters!BH89+BF113*5/3.666+BF92</f>
        <v>1812.31490035985</v>
      </c>
      <c r="BH92" s="69" t="n">
        <f aca="false">+Parameters!BI89+BG113*5/3.666+BG92</f>
        <v>1829.3621554945</v>
      </c>
      <c r="BI92" s="69" t="n">
        <f aca="false">+Parameters!BJ89+BH113*5/3.666+BH92</f>
        <v>1846.14132444166</v>
      </c>
    </row>
    <row r="93" s="67" customFormat="true" ht="16.5" hidden="false" customHeight="false" outlineLevel="0" collapsed="false">
      <c r="A93" s="49" t="str">
        <f aca="false">Base!A93</f>
        <v>Ratio to Max</v>
      </c>
      <c r="B93" s="69" t="n">
        <f aca="false">+B92/ Base!$B$57</f>
        <v>0.015</v>
      </c>
      <c r="C93" s="69" t="n">
        <f aca="false">+C92/ Base!$B$57</f>
        <v>0.0226586812466926</v>
      </c>
      <c r="D93" s="69" t="n">
        <f aca="false">+D92/ Base!$B$57</f>
        <v>0.031165355482852</v>
      </c>
      <c r="E93" s="69" t="n">
        <f aca="false">+E92/ Base!$B$57</f>
        <v>0.0401701120702476</v>
      </c>
      <c r="F93" s="69" t="n">
        <f aca="false">+F92/ Base!$B$57</f>
        <v>0.0496073531952429</v>
      </c>
      <c r="G93" s="69" t="n">
        <f aca="false">+G92/ Base!$B$57</f>
        <v>0.0594871092296216</v>
      </c>
      <c r="H93" s="69" t="n">
        <f aca="false">+H92/ Base!$B$57</f>
        <v>0.0698151389728098</v>
      </c>
      <c r="I93" s="69" t="n">
        <f aca="false">+I92/ Base!$B$57</f>
        <v>0.0801484981582501</v>
      </c>
      <c r="J93" s="69" t="n">
        <f aca="false">+J92/ Base!$B$57</f>
        <v>0.0903076857934838</v>
      </c>
      <c r="K93" s="69" t="n">
        <f aca="false">+K92/ Base!$B$57</f>
        <v>0.100192596185543</v>
      </c>
      <c r="L93" s="69" t="n">
        <f aca="false">+L92/ Base!$B$57</f>
        <v>0.109742676444788</v>
      </c>
      <c r="M93" s="69" t="n">
        <f aca="false">+M92/ Base!$B$57</f>
        <v>0.118795632013584</v>
      </c>
      <c r="N93" s="69" t="n">
        <f aca="false">+N92/ Base!$B$57</f>
        <v>0.127251993952209</v>
      </c>
      <c r="O93" s="69" t="n">
        <f aca="false">+O92/ Base!$B$57</f>
        <v>0.135165275855194</v>
      </c>
      <c r="P93" s="69" t="n">
        <f aca="false">+P92/ Base!$B$57</f>
        <v>0.142576271789585</v>
      </c>
      <c r="Q93" s="69" t="n">
        <f aca="false">+Q92/ Base!$B$57</f>
        <v>0.149538188544939</v>
      </c>
      <c r="R93" s="69" t="n">
        <f aca="false">+R92/ Base!$B$57</f>
        <v>0.156095292900871</v>
      </c>
      <c r="S93" s="69" t="n">
        <f aca="false">+S92/ Base!$B$57</f>
        <v>0.162296949923551</v>
      </c>
      <c r="T93" s="69" t="n">
        <f aca="false">+T92/ Base!$B$57</f>
        <v>0.168185869036894</v>
      </c>
      <c r="U93" s="69" t="n">
        <f aca="false">+U92/ Base!$B$57</f>
        <v>0.173773685422302</v>
      </c>
      <c r="V93" s="69" t="n">
        <f aca="false">+V92/ Base!$B$57</f>
        <v>0.178739081983527</v>
      </c>
      <c r="W93" s="69" t="n">
        <f aca="false">+W92/ Base!$B$57</f>
        <v>0.183349539627992</v>
      </c>
      <c r="X93" s="69" t="n">
        <f aca="false">+X92/ Base!$B$57</f>
        <v>0.187620187965457</v>
      </c>
      <c r="Y93" s="69" t="n">
        <f aca="false">+Y92/ Base!$B$57</f>
        <v>0.191573960227373</v>
      </c>
      <c r="Z93" s="69" t="n">
        <f aca="false">+Z92/ Base!$B$57</f>
        <v>0.195226704767988</v>
      </c>
      <c r="AA93" s="69" t="n">
        <f aca="false">+AA92/ Base!$B$57</f>
        <v>0.198597060766154</v>
      </c>
      <c r="AB93" s="69" t="n">
        <f aca="false">+AB92/ Base!$B$57</f>
        <v>0.201701013875204</v>
      </c>
      <c r="AC93" s="69" t="n">
        <f aca="false">+AC92/ Base!$B$57</f>
        <v>0.204903917862089</v>
      </c>
      <c r="AD93" s="69" t="n">
        <f aca="false">+AD92/ Base!$B$57</f>
        <v>0.2081462483099</v>
      </c>
      <c r="AE93" s="69" t="n">
        <f aca="false">+AE92/ Base!$B$57</f>
        <v>0.211423414242579</v>
      </c>
      <c r="AF93" s="69" t="n">
        <f aca="false">+AF92/ Base!$B$57</f>
        <v>0.214730844178842</v>
      </c>
      <c r="AG93" s="69" t="n">
        <f aca="false">+AG92/ Base!$B$57</f>
        <v>0.218064014598246</v>
      </c>
      <c r="AH93" s="69" t="n">
        <f aca="false">+AH92/ Base!$B$57</f>
        <v>0.221418473060874</v>
      </c>
      <c r="AI93" s="69" t="n">
        <f aca="false">+AI92/ Base!$B$57</f>
        <v>0.224789857396826</v>
      </c>
      <c r="AJ93" s="69" t="n">
        <f aca="false">+AJ92/ Base!$B$57</f>
        <v>0.228173911827417</v>
      </c>
      <c r="AK93" s="69" t="n">
        <f aca="false">+AK92/ Base!$B$57</f>
        <v>0.231566500550363</v>
      </c>
      <c r="AL93" s="69" t="n">
        <f aca="false">+AL92/ Base!$B$57</f>
        <v>0.234963619119323</v>
      </c>
      <c r="AM93" s="69" t="n">
        <f aca="false">+AM92/ Base!$B$57</f>
        <v>0.238361403872034</v>
      </c>
      <c r="AN93" s="69" t="n">
        <f aca="false">+AN92/ Base!$B$57</f>
        <v>0.241756139486239</v>
      </c>
      <c r="AO93" s="69" t="n">
        <f aca="false">+AO92/ Base!$B$57</f>
        <v>0.245144264738507</v>
      </c>
      <c r="AP93" s="69" t="n">
        <f aca="false">+AP92/ Base!$B$57</f>
        <v>0.248522376368787</v>
      </c>
      <c r="AQ93" s="69" t="n">
        <f aca="false">+AQ92/ Base!$B$57</f>
        <v>0.25188723089193</v>
      </c>
      <c r="AR93" s="69" t="n">
        <f aca="false">+AR92/ Base!$B$57</f>
        <v>0.255235743850283</v>
      </c>
      <c r="AS93" s="69" t="n">
        <f aca="false">+AS92/ Base!$B$57</f>
        <v>0.258564985576709</v>
      </c>
      <c r="AT93" s="69" t="n">
        <f aca="false">+AT92/ Base!$B$57</f>
        <v>0.261872171810164</v>
      </c>
      <c r="AU93" s="69" t="n">
        <f aca="false">+AU92/ Base!$B$57</f>
        <v>0.265154646080308</v>
      </c>
      <c r="AV93" s="69" t="n">
        <f aca="false">+AV92/ Base!$B$57</f>
        <v>0.268409848688871</v>
      </c>
      <c r="AW93" s="69" t="n">
        <f aca="false">+AW92/ Base!$B$57</f>
        <v>0.271635262684151</v>
      </c>
      <c r="AX93" s="69" t="n">
        <f aca="false">+AX92/ Base!$B$57</f>
        <v>0.274828320377506</v>
      </c>
      <c r="AY93" s="69" t="n">
        <f aca="false">+AY92/ Base!$B$57</f>
        <v>0.277986240967718</v>
      </c>
      <c r="AZ93" s="69" t="n">
        <f aca="false">+AZ92/ Base!$B$57</f>
        <v>0.281105745830897</v>
      </c>
      <c r="BA93" s="69" t="n">
        <f aca="false">+BA92/ Base!$B$57</f>
        <v>0.284182552165946</v>
      </c>
      <c r="BB93" s="69" t="n">
        <f aca="false">+BB92/ Base!$B$57</f>
        <v>0.287241657317456</v>
      </c>
      <c r="BC93" s="69" t="n">
        <f aca="false">+BC92/ Base!$B$57</f>
        <v>0.290274890404242</v>
      </c>
      <c r="BD93" s="69" t="n">
        <f aca="false">+BD92/ Base!$B$57</f>
        <v>0.293276356550038</v>
      </c>
      <c r="BE93" s="69" t="n">
        <f aca="false">+BE92/ Base!$B$57</f>
        <v>0.296241755140317</v>
      </c>
      <c r="BF93" s="69" t="n">
        <f aca="false">+BF92/ Base!$B$57</f>
        <v>0.299167916376782</v>
      </c>
      <c r="BG93" s="69" t="n">
        <f aca="false">+BG92/ Base!$B$57</f>
        <v>0.302052483393308</v>
      </c>
      <c r="BH93" s="69" t="n">
        <f aca="false">+BH92/ Base!$B$57</f>
        <v>0.304893692582416</v>
      </c>
      <c r="BI93" s="69" t="n">
        <f aca="false">+BI92/ Base!$B$57</f>
        <v>0.307690220740277</v>
      </c>
    </row>
    <row r="94" s="67" customFormat="true" ht="16.5" hidden="false" customHeight="false" outlineLevel="0" collapsed="false">
      <c r="A94" s="49" t="str">
        <f aca="false">Base!A94</f>
        <v>Maximum ratio</v>
      </c>
      <c r="B94" s="69" t="n">
        <f aca="false">+MAX(B93:BI93)</f>
        <v>0.307690220740277</v>
      </c>
      <c r="C94" s="69"/>
      <c r="D94" s="69"/>
      <c r="E94" s="69"/>
      <c r="F94" s="69"/>
      <c r="G94" s="69"/>
      <c r="H94" s="69"/>
      <c r="I94" s="69"/>
      <c r="J94" s="69"/>
      <c r="K94" s="69"/>
      <c r="L94" s="69"/>
      <c r="M94" s="69"/>
      <c r="N94" s="69"/>
      <c r="O94" s="69"/>
      <c r="P94" s="69"/>
      <c r="Q94" s="69"/>
      <c r="R94" s="69"/>
      <c r="S94" s="69"/>
      <c r="T94" s="69"/>
      <c r="U94" s="69"/>
      <c r="V94" s="69"/>
      <c r="W94" s="69"/>
      <c r="X94" s="69"/>
      <c r="Y94" s="69"/>
      <c r="Z94" s="69"/>
      <c r="AA94" s="69"/>
      <c r="AB94" s="69"/>
      <c r="AC94" s="69"/>
      <c r="AD94" s="69"/>
      <c r="AE94" s="69"/>
      <c r="AF94" s="69"/>
      <c r="AG94" s="69"/>
      <c r="AH94" s="69"/>
      <c r="AI94" s="69"/>
      <c r="AJ94" s="69"/>
      <c r="AK94" s="69"/>
      <c r="AL94" s="69"/>
      <c r="AM94" s="69"/>
      <c r="AN94" s="69"/>
      <c r="AO94" s="69"/>
      <c r="AP94" s="69"/>
      <c r="AQ94" s="69"/>
      <c r="AR94" s="69"/>
      <c r="AS94" s="69"/>
      <c r="AT94" s="69"/>
      <c r="AU94" s="69"/>
      <c r="AV94" s="69"/>
      <c r="AW94" s="69"/>
      <c r="AX94" s="69"/>
      <c r="AY94" s="69"/>
      <c r="AZ94" s="69"/>
      <c r="BA94" s="69"/>
      <c r="BB94" s="69"/>
      <c r="BC94" s="69"/>
      <c r="BD94" s="69"/>
      <c r="BE94" s="69"/>
      <c r="BF94" s="69"/>
      <c r="BG94" s="69"/>
      <c r="BH94" s="69"/>
      <c r="BI94" s="69"/>
    </row>
    <row r="95" s="67" customFormat="true" ht="16.5" hidden="false" customHeight="false" outlineLevel="0" collapsed="false">
      <c r="A95" s="49" t="str">
        <f aca="false">Base!A95</f>
        <v>Coefficient of Hotelling rent on ratio</v>
      </c>
      <c r="B95" s="69" t="n">
        <v>20</v>
      </c>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row>
    <row r="96" s="67" customFormat="true" ht="16.5" hidden="false" customHeight="false" outlineLevel="0" collapsed="false">
      <c r="A96" s="49" t="str">
        <f aca="false">Base!A96</f>
        <v>Exponent on Hotelling</v>
      </c>
      <c r="B96" s="69" t="n">
        <v>2.5</v>
      </c>
      <c r="C96" s="69"/>
      <c r="D96" s="69"/>
      <c r="E96" s="69"/>
      <c r="F96" s="69"/>
      <c r="G96" s="69"/>
      <c r="H96" s="69"/>
      <c r="I96" s="69"/>
      <c r="J96" s="69"/>
      <c r="K96" s="69"/>
      <c r="L96" s="69"/>
      <c r="M96" s="69"/>
      <c r="N96" s="69"/>
      <c r="O96" s="69"/>
      <c r="P96" s="69"/>
      <c r="Q96" s="69"/>
      <c r="R96" s="69"/>
      <c r="S96" s="69"/>
      <c r="T96" s="69"/>
      <c r="U96" s="69"/>
      <c r="V96" s="69"/>
      <c r="W96" s="69"/>
      <c r="X96" s="69"/>
      <c r="Y96" s="69"/>
      <c r="Z96" s="69"/>
      <c r="AA96" s="69"/>
      <c r="AB96" s="69"/>
      <c r="AC96" s="69"/>
      <c r="AD96" s="69"/>
      <c r="AE96" s="69"/>
      <c r="AF96" s="69"/>
      <c r="AG96" s="69"/>
      <c r="AH96" s="69"/>
      <c r="AI96" s="69"/>
      <c r="AJ96" s="69"/>
      <c r="AK96" s="69"/>
      <c r="AL96" s="69"/>
      <c r="AM96" s="69"/>
      <c r="AN96" s="69"/>
      <c r="AO96" s="69"/>
      <c r="AP96" s="69"/>
      <c r="AQ96" s="69"/>
      <c r="AR96" s="69"/>
      <c r="AS96" s="69"/>
      <c r="AT96" s="69"/>
      <c r="AU96" s="69"/>
      <c r="AV96" s="69"/>
      <c r="AW96" s="69"/>
      <c r="AX96" s="69"/>
      <c r="AY96" s="69"/>
      <c r="AZ96" s="69"/>
      <c r="BA96" s="69"/>
      <c r="BB96" s="69"/>
      <c r="BC96" s="69"/>
      <c r="BD96" s="69"/>
      <c r="BE96" s="69"/>
      <c r="BF96" s="69"/>
      <c r="BG96" s="69"/>
      <c r="BH96" s="69"/>
      <c r="BI96" s="69"/>
    </row>
    <row r="97" s="79" customFormat="true" ht="23.45" hidden="false" customHeight="true" outlineLevel="0" collapsed="false">
      <c r="A97" s="76" t="str">
        <f aca="false">Base!A97</f>
        <v>Hotelling rent on carbon fuels (2005$/t CO2)</v>
      </c>
      <c r="B97" s="131" t="n">
        <v>0</v>
      </c>
      <c r="C97" s="78" t="n">
        <f aca="false">+B97*(1+0.05)^5</f>
        <v>0</v>
      </c>
      <c r="D97" s="78" t="n">
        <f aca="false">+C97*(1+0.05)^5</f>
        <v>0</v>
      </c>
      <c r="E97" s="78" t="n">
        <f aca="false">+D97*(1+0.05)^5</f>
        <v>0</v>
      </c>
      <c r="F97" s="78" t="n">
        <f aca="false">+E97*(1+0.05)^5</f>
        <v>0</v>
      </c>
      <c r="G97" s="78" t="n">
        <f aca="false">+F97*(1+0.05)^5</f>
        <v>0</v>
      </c>
      <c r="H97" s="78" t="n">
        <f aca="false">+G97*(1+0.05)^5</f>
        <v>0</v>
      </c>
      <c r="I97" s="78" t="n">
        <f aca="false">+H97*(1+0.05)^5</f>
        <v>0</v>
      </c>
      <c r="J97" s="78" t="n">
        <f aca="false">+I97*(1+0.04)^5</f>
        <v>0</v>
      </c>
      <c r="K97" s="78" t="n">
        <f aca="false">+J97*(1+0.04)^5</f>
        <v>0</v>
      </c>
      <c r="L97" s="78" t="n">
        <f aca="false">+K97*(1+0.04)^5</f>
        <v>0</v>
      </c>
      <c r="M97" s="78" t="n">
        <f aca="false">+L97*(1+0.04)^5</f>
        <v>0</v>
      </c>
      <c r="N97" s="78" t="n">
        <f aca="false">+M97*(1+0.04)^5</f>
        <v>0</v>
      </c>
      <c r="O97" s="78" t="n">
        <f aca="false">+N97*(1+0.04)^5</f>
        <v>0</v>
      </c>
      <c r="P97" s="78" t="n">
        <f aca="false">+O97*(1+0.04)^5</f>
        <v>0</v>
      </c>
      <c r="Q97" s="78" t="n">
        <f aca="false">+P97*(1+0.04)^5</f>
        <v>0</v>
      </c>
      <c r="R97" s="78" t="n">
        <f aca="false">+Q97*(1+0.04)^5</f>
        <v>0</v>
      </c>
      <c r="S97" s="78" t="n">
        <f aca="false">+R97*(1+0.04)^5</f>
        <v>0</v>
      </c>
      <c r="T97" s="78" t="n">
        <f aca="false">+S97*(1+0.04)^5</f>
        <v>0</v>
      </c>
      <c r="U97" s="78" t="n">
        <f aca="false">+T97*(1+0.03)^5</f>
        <v>0</v>
      </c>
      <c r="V97" s="78" t="n">
        <f aca="false">+U97*(1+0.03)^5</f>
        <v>0</v>
      </c>
      <c r="W97" s="78" t="n">
        <f aca="false">+V97*(1+0.03)^5</f>
        <v>0</v>
      </c>
      <c r="X97" s="78" t="n">
        <f aca="false">+W97*(1+0.03)^5</f>
        <v>0</v>
      </c>
      <c r="Y97" s="78" t="n">
        <f aca="false">+X97*(1+0.03)^5</f>
        <v>0</v>
      </c>
      <c r="Z97" s="78" t="n">
        <f aca="false">+Y97*(1+0.03)^5</f>
        <v>0</v>
      </c>
      <c r="AA97" s="78" t="n">
        <f aca="false">+Z97*(1+0.03)^5</f>
        <v>0</v>
      </c>
      <c r="AB97" s="78" t="n">
        <f aca="false">+AA97*(1+0.03)^5</f>
        <v>0</v>
      </c>
      <c r="AC97" s="78" t="n">
        <f aca="false">+AB97*(1+0.03)^5</f>
        <v>0</v>
      </c>
      <c r="AD97" s="78" t="n">
        <f aca="false">+AC97*(1+0.03)^5</f>
        <v>0</v>
      </c>
      <c r="AE97" s="78" t="n">
        <f aca="false">+AD97*(1+0.03)^5</f>
        <v>0</v>
      </c>
      <c r="AF97" s="78" t="n">
        <f aca="false">+AE97*(1+0.03)^5</f>
        <v>0</v>
      </c>
      <c r="AG97" s="78" t="n">
        <f aca="false">+AF97*(1+0.03)^5</f>
        <v>0</v>
      </c>
      <c r="AH97" s="78" t="n">
        <f aca="false">+AG97*(1+0.03)^5</f>
        <v>0</v>
      </c>
      <c r="AI97" s="78" t="n">
        <f aca="false">+AH97*(1+0.03)^5</f>
        <v>0</v>
      </c>
      <c r="AJ97" s="78" t="n">
        <f aca="false">+AI97*(1+0.03)^5</f>
        <v>0</v>
      </c>
      <c r="AK97" s="78" t="n">
        <f aca="false">+AJ97*(1+0.03)^5</f>
        <v>0</v>
      </c>
      <c r="AL97" s="78" t="n">
        <f aca="false">+AK97*(1+0.03)^5</f>
        <v>0</v>
      </c>
      <c r="AM97" s="78" t="n">
        <f aca="false">+AL97*(1+0.03)^5</f>
        <v>0</v>
      </c>
      <c r="AN97" s="78" t="n">
        <f aca="false">+AM97*(1+0.03)^5</f>
        <v>0</v>
      </c>
      <c r="AO97" s="78" t="n">
        <f aca="false">+AN97*(1+$B$16+$B$17)^5</f>
        <v>0</v>
      </c>
      <c r="AP97" s="78" t="n">
        <f aca="false">+AO97*(1+$B$16+$B$17)^5</f>
        <v>0</v>
      </c>
      <c r="AQ97" s="78" t="n">
        <f aca="false">+AP97*(1+$B$16+$B$17)^5</f>
        <v>0</v>
      </c>
      <c r="AR97" s="78" t="n">
        <f aca="false">+AQ97*(1+$B$16+$B$17)^5</f>
        <v>0</v>
      </c>
      <c r="AS97" s="78" t="n">
        <f aca="false">+AR97*(1+$B$16+$B$17)^5</f>
        <v>0</v>
      </c>
      <c r="AT97" s="78" t="n">
        <f aca="false">+AS97*(1+$B$16+$B$17)^5</f>
        <v>0</v>
      </c>
      <c r="AU97" s="78" t="n">
        <f aca="false">+AT97*(1+$B$16+$B$17)^5</f>
        <v>0</v>
      </c>
      <c r="AV97" s="78" t="n">
        <f aca="false">+AU97*(1+$B$16+$B$17)^5</f>
        <v>0</v>
      </c>
      <c r="AW97" s="78" t="n">
        <f aca="false">+AV97*(1+$B$16+$B$17)^5</f>
        <v>0</v>
      </c>
      <c r="AX97" s="78" t="n">
        <f aca="false">+AW97*(1+$B$16+$B$17)^5</f>
        <v>0</v>
      </c>
      <c r="AY97" s="78" t="n">
        <f aca="false">+AX97*(1+$B$16+$B$17)^5</f>
        <v>0</v>
      </c>
      <c r="AZ97" s="78" t="n">
        <f aca="false">+AY97*(1+$B$16+$B$17)^5</f>
        <v>0</v>
      </c>
      <c r="BA97" s="78" t="n">
        <f aca="false">+AZ97*(1+$B$16+$B$17)^5</f>
        <v>0</v>
      </c>
      <c r="BB97" s="78" t="n">
        <f aca="false">+BA97*(1+$B$16+$B$17)^5</f>
        <v>0</v>
      </c>
      <c r="BC97" s="78" t="n">
        <f aca="false">+BB97*(1+$B$16+$B$17)^5</f>
        <v>0</v>
      </c>
      <c r="BD97" s="78" t="n">
        <f aca="false">+BC97*(1+$B$16+$B$17)^5</f>
        <v>0</v>
      </c>
      <c r="BE97" s="78" t="n">
        <f aca="false">+BD97*(1+$B$16+$B$17)^5</f>
        <v>0</v>
      </c>
      <c r="BF97" s="78" t="n">
        <f aca="false">+BE97*(1+$B$16+$B$17)^5</f>
        <v>0</v>
      </c>
      <c r="BG97" s="78" t="n">
        <f aca="false">+BF97*(1+$B$16+$B$17)^5</f>
        <v>0</v>
      </c>
      <c r="BH97" s="78" t="n">
        <f aca="false">+BG97*(1+$B$16+$B$17)^5</f>
        <v>0</v>
      </c>
      <c r="BI97" s="78" t="n">
        <f aca="false">+BH97*(1+$B$16+$B$17)^5</f>
        <v>0</v>
      </c>
      <c r="DS97" s="72"/>
      <c r="DT97" s="72"/>
      <c r="DU97" s="72"/>
      <c r="DV97" s="72"/>
      <c r="DW97" s="72"/>
      <c r="DX97" s="72"/>
      <c r="DY97" s="72"/>
      <c r="DZ97" s="72"/>
      <c r="EA97" s="72"/>
      <c r="EB97" s="72"/>
      <c r="EC97" s="72"/>
      <c r="ED97" s="72"/>
      <c r="EE97" s="72"/>
      <c r="EF97" s="72"/>
      <c r="EG97" s="72"/>
      <c r="EH97" s="72"/>
      <c r="EI97" s="72"/>
      <c r="EJ97" s="72"/>
      <c r="EK97" s="72"/>
      <c r="EL97" s="72"/>
      <c r="EM97" s="72"/>
      <c r="EN97" s="72"/>
      <c r="EO97" s="72"/>
      <c r="EP97" s="72"/>
      <c r="EQ97" s="72"/>
      <c r="ER97" s="72"/>
      <c r="ES97" s="72"/>
      <c r="ET97" s="72"/>
      <c r="EU97" s="72"/>
      <c r="EV97" s="72"/>
      <c r="EW97" s="72"/>
      <c r="EX97" s="72"/>
      <c r="EY97" s="72"/>
      <c r="EZ97" s="72"/>
      <c r="FA97" s="72"/>
      <c r="FB97" s="72"/>
      <c r="FC97" s="72"/>
      <c r="FD97" s="72"/>
      <c r="FE97" s="72"/>
      <c r="FF97" s="72"/>
      <c r="FG97" s="72"/>
      <c r="FH97" s="72"/>
      <c r="FI97" s="72"/>
      <c r="FJ97" s="72"/>
      <c r="FK97" s="72"/>
      <c r="FL97" s="72"/>
      <c r="FM97" s="72"/>
      <c r="FN97" s="72"/>
      <c r="FO97" s="72"/>
      <c r="FP97" s="72"/>
      <c r="FQ97" s="72"/>
      <c r="FR97" s="72"/>
      <c r="FS97" s="72"/>
      <c r="FT97" s="72"/>
      <c r="FU97" s="72"/>
      <c r="FV97" s="72"/>
      <c r="FW97" s="72"/>
      <c r="FX97" s="72"/>
      <c r="FY97" s="72"/>
      <c r="FZ97" s="72"/>
      <c r="GA97" s="72"/>
      <c r="GB97" s="72"/>
      <c r="GC97" s="72"/>
      <c r="GD97" s="72"/>
      <c r="GE97" s="72"/>
      <c r="GF97" s="72"/>
      <c r="GG97" s="72"/>
      <c r="GH97" s="72"/>
      <c r="GI97" s="72"/>
      <c r="GJ97" s="72"/>
      <c r="GK97" s="72"/>
      <c r="GL97" s="72"/>
      <c r="GM97" s="72"/>
      <c r="GN97" s="72"/>
      <c r="GO97" s="72"/>
      <c r="GP97" s="72"/>
      <c r="GQ97" s="72"/>
      <c r="GR97" s="72"/>
      <c r="GS97" s="72"/>
      <c r="GT97" s="72"/>
      <c r="GU97" s="72"/>
      <c r="GV97" s="72"/>
      <c r="GW97" s="72"/>
      <c r="GX97" s="72"/>
      <c r="GY97" s="72"/>
      <c r="GZ97" s="72"/>
      <c r="HA97" s="72"/>
      <c r="HB97" s="72"/>
      <c r="HC97" s="72"/>
      <c r="HD97" s="72"/>
      <c r="HE97" s="72"/>
      <c r="HF97" s="72"/>
      <c r="HG97" s="72"/>
      <c r="HH97" s="72"/>
      <c r="HI97" s="72"/>
      <c r="HJ97" s="72"/>
      <c r="HK97" s="72"/>
      <c r="HL97" s="72"/>
      <c r="HM97" s="72"/>
      <c r="HN97" s="72"/>
      <c r="HO97" s="72"/>
      <c r="HP97" s="72"/>
      <c r="HQ97" s="72"/>
      <c r="HR97" s="72"/>
      <c r="HS97" s="72"/>
      <c r="HT97" s="72"/>
      <c r="HU97" s="72"/>
      <c r="HV97" s="72"/>
      <c r="HW97" s="72"/>
      <c r="HX97" s="72"/>
      <c r="HY97" s="72"/>
      <c r="HZ97" s="72"/>
      <c r="IA97" s="72"/>
      <c r="IB97" s="72"/>
      <c r="IC97" s="72"/>
      <c r="ID97" s="72"/>
      <c r="IE97" s="72"/>
      <c r="IF97" s="72"/>
      <c r="IG97" s="72"/>
      <c r="IH97" s="72"/>
      <c r="II97" s="72"/>
      <c r="IJ97" s="72"/>
      <c r="IK97" s="72"/>
      <c r="IL97" s="72"/>
      <c r="IM97" s="72"/>
      <c r="IN97" s="72"/>
      <c r="IO97" s="72"/>
      <c r="IP97" s="72"/>
      <c r="IQ97" s="72"/>
      <c r="IR97" s="72"/>
      <c r="IS97" s="72"/>
      <c r="IT97" s="72"/>
      <c r="IU97" s="72"/>
      <c r="IV97" s="72"/>
      <c r="IW97" s="72"/>
      <c r="IX97" s="72"/>
      <c r="IY97" s="72"/>
      <c r="IZ97" s="72"/>
      <c r="JA97" s="72"/>
      <c r="JB97" s="72"/>
      <c r="JC97" s="72"/>
      <c r="JD97" s="72"/>
      <c r="JE97" s="72"/>
      <c r="JF97" s="72"/>
      <c r="JG97" s="72"/>
      <c r="JH97" s="72"/>
      <c r="JI97" s="72"/>
      <c r="JJ97" s="72"/>
      <c r="JK97" s="72"/>
      <c r="JL97" s="72"/>
      <c r="JM97" s="72"/>
      <c r="JN97" s="72"/>
      <c r="JO97" s="72"/>
      <c r="JP97" s="72"/>
      <c r="JQ97" s="72"/>
      <c r="JR97" s="72"/>
      <c r="JS97" s="72"/>
      <c r="JT97" s="72"/>
      <c r="JU97" s="72"/>
      <c r="JV97" s="72"/>
      <c r="JW97" s="72"/>
      <c r="JX97" s="72"/>
      <c r="JY97" s="72"/>
      <c r="JZ97" s="72"/>
      <c r="KA97" s="72"/>
      <c r="KB97" s="72"/>
      <c r="KC97" s="72"/>
      <c r="KD97" s="72"/>
      <c r="KE97" s="72"/>
      <c r="KF97" s="72"/>
      <c r="KG97" s="72"/>
      <c r="KH97" s="72"/>
      <c r="KI97" s="72"/>
      <c r="KJ97" s="72"/>
      <c r="KK97" s="72"/>
      <c r="KL97" s="72"/>
      <c r="KM97" s="72"/>
      <c r="KN97" s="72"/>
      <c r="KO97" s="72"/>
      <c r="KP97" s="72"/>
      <c r="KQ97" s="72"/>
      <c r="KR97" s="72"/>
      <c r="KS97" s="72"/>
      <c r="KT97" s="72"/>
      <c r="KU97" s="72"/>
      <c r="KV97" s="72"/>
      <c r="KW97" s="72"/>
    </row>
    <row r="98" s="67" customFormat="true" ht="18" hidden="false" customHeight="true" outlineLevel="0" collapsed="false">
      <c r="A98" s="73" t="str">
        <f aca="false">Base!A98</f>
        <v>CLIMATE MODULE</v>
      </c>
      <c r="B98" s="69"/>
      <c r="C98" s="69"/>
      <c r="D98" s="69"/>
      <c r="E98" s="69"/>
      <c r="F98" s="69"/>
      <c r="G98" s="69"/>
      <c r="H98" s="69"/>
      <c r="I98" s="69"/>
      <c r="J98" s="69"/>
      <c r="K98" s="69"/>
      <c r="L98" s="69"/>
      <c r="M98" s="69"/>
      <c r="N98" s="69"/>
      <c r="O98" s="69"/>
      <c r="P98" s="69"/>
      <c r="Q98" s="69"/>
      <c r="R98" s="69"/>
      <c r="S98" s="69"/>
      <c r="T98" s="69"/>
      <c r="U98" s="69"/>
      <c r="V98" s="69"/>
      <c r="W98" s="69"/>
      <c r="X98" s="69"/>
      <c r="Y98" s="69"/>
      <c r="Z98" s="69"/>
      <c r="AA98" s="69"/>
      <c r="AB98" s="69"/>
      <c r="AC98" s="69"/>
      <c r="AD98" s="69"/>
      <c r="AE98" s="69"/>
      <c r="AF98" s="69"/>
      <c r="AG98" s="69"/>
      <c r="AH98" s="69"/>
      <c r="AI98" s="69"/>
      <c r="AJ98" s="69"/>
      <c r="AK98" s="69"/>
      <c r="AL98" s="69"/>
      <c r="AM98" s="69"/>
      <c r="AN98" s="69"/>
      <c r="AO98" s="69"/>
      <c r="AP98" s="69"/>
      <c r="AQ98" s="69"/>
      <c r="AR98" s="69"/>
      <c r="AS98" s="69"/>
      <c r="AT98" s="69"/>
      <c r="AU98" s="69"/>
      <c r="AV98" s="69"/>
      <c r="AW98" s="69"/>
      <c r="AX98" s="69"/>
      <c r="AY98" s="69"/>
      <c r="AZ98" s="69"/>
      <c r="BA98" s="69"/>
      <c r="BB98" s="69"/>
      <c r="BC98" s="69"/>
      <c r="BD98" s="69"/>
      <c r="BE98" s="69"/>
      <c r="BF98" s="69"/>
      <c r="BG98" s="69"/>
      <c r="BH98" s="69"/>
      <c r="BI98" s="69"/>
    </row>
    <row r="99" s="67" customFormat="true" ht="18" hidden="false" customHeight="true" outlineLevel="0" collapsed="false">
      <c r="A99" s="49" t="str">
        <f aca="false">Base!A99</f>
        <v>Atmospheric temperature (degrees Celsius above preindustrial)</v>
      </c>
      <c r="B99" s="69" t="n">
        <f aca="false">Base!B76</f>
        <v>0.8</v>
      </c>
      <c r="C99" s="80" t="n">
        <f aca="false">B99+Base!$B82*(C100-(Base!$B$80/Base!$B79)*B99-Base!$B83*(B99-B101))</f>
        <v>0.925572508996761</v>
      </c>
      <c r="D99" s="80" t="n">
        <f aca="false">C99+Base!$B82*(D100-(Base!$B$80/Base!$B79)*C99-Base!$B83*(C99-C101))</f>
        <v>1.05931003817274</v>
      </c>
      <c r="E99" s="80" t="n">
        <f aca="false">D99+Base!$B82*(E100-(Base!$B$80/Base!$B79)*D99-Base!$B83*(D99-D101))</f>
        <v>1.19896951755463</v>
      </c>
      <c r="F99" s="80" t="n">
        <f aca="false">E99+Base!$B82*(F100-(Base!$B$80/Base!$B79)*E99-Base!$B83*(E99-E101))</f>
        <v>1.34265076175062</v>
      </c>
      <c r="G99" s="80" t="n">
        <f aca="false">F99+Base!$B82*(G100-(Base!$B$80/Base!$B79)*F99-Base!$B83*(F99-F101))</f>
        <v>1.4889736473699</v>
      </c>
      <c r="H99" s="80" t="n">
        <f aca="false">G99+Base!$B82*(H100-(Base!$B$80/Base!$B79)*G99-Base!$B83*(G99-G101))</f>
        <v>1.6369303482671</v>
      </c>
      <c r="I99" s="80" t="n">
        <f aca="false">H99+Base!$B82*(I100-(Base!$B$80/Base!$B79)*H99-Base!$B83*(H99-H101))</f>
        <v>1.78445740333911</v>
      </c>
      <c r="J99" s="80" t="n">
        <f aca="false">I99+Base!$B82*(J100-(Base!$B$80/Base!$B79)*I99-Base!$B83*(I99-I101))</f>
        <v>1.92958063009904</v>
      </c>
      <c r="K99" s="80" t="n">
        <f aca="false">J99+Base!$B82*(K100-(Base!$B$80/Base!$B79)*J99-Base!$B83*(J99-J101))</f>
        <v>2.07065470226217</v>
      </c>
      <c r="L99" s="80" t="n">
        <f aca="false">K99+Base!$B82*(L100-(Base!$B$80/Base!$B79)*K99-Base!$B83*(K99-K101))</f>
        <v>2.20640507235331</v>
      </c>
      <c r="M99" s="80" t="n">
        <f aca="false">L99+Base!$B82*(M100-(Base!$B$80/Base!$B79)*L99-Base!$B83*(L99-L101))</f>
        <v>2.33556398151446</v>
      </c>
      <c r="N99" s="80" t="n">
        <f aca="false">M99+Base!$B82*(N100-(Base!$B$80/Base!$B79)*M99-Base!$B83*(M99-M101))</f>
        <v>2.45704724627639</v>
      </c>
      <c r="O99" s="80" t="n">
        <f aca="false">N99+Base!$B82*(O100-(Base!$B$80/Base!$B79)*N99-Base!$B83*(N99-N101))</f>
        <v>2.57031396447063</v>
      </c>
      <c r="P99" s="80" t="n">
        <f aca="false">O99+Base!$B82*(P100-(Base!$B$80/Base!$B79)*O99-Base!$B83*(O99-O101))</f>
        <v>2.67519095464032</v>
      </c>
      <c r="Q99" s="80" t="n">
        <f aca="false">P99+Base!$B82*(Q100-(Base!$B$80/Base!$B79)*P99-Base!$B83*(P99-P101))</f>
        <v>2.77180716098521</v>
      </c>
      <c r="R99" s="80" t="n">
        <f aca="false">Q99+Base!$B82*(R100-(Base!$B$80/Base!$B79)*Q99-Base!$B83*(Q99-Q101))</f>
        <v>2.86048857993414</v>
      </c>
      <c r="S99" s="80" t="n">
        <f aca="false">R99+Base!$B82*(S100-(Base!$B$80/Base!$B79)*R99-Base!$B83*(R99-R101))</f>
        <v>2.941715182771</v>
      </c>
      <c r="T99" s="80" t="n">
        <f aca="false">S99+Base!$B82*(T100-(Base!$B$80/Base!$B79)*S99-Base!$B83*(S99-S101))</f>
        <v>3.01605793357345</v>
      </c>
      <c r="U99" s="80" t="n">
        <f aca="false">T99+Base!$B82*(U100-(Base!$B$80/Base!$B79)*T99-Base!$B83*(T99-T101))</f>
        <v>3.08161771235177</v>
      </c>
      <c r="V99" s="80" t="n">
        <f aca="false">U99+Base!$B82*(V100-(Base!$B$80/Base!$B79)*U99-Base!$B83*(U99-U101))</f>
        <v>3.1383956947958</v>
      </c>
      <c r="W99" s="80" t="n">
        <f aca="false">V99+Base!$B82*(W100-(Base!$B$80/Base!$B79)*V99-Base!$B83*(V99-V101))</f>
        <v>3.18717307249104</v>
      </c>
      <c r="X99" s="80" t="n">
        <f aca="false">W99+Base!$B82*(X100-(Base!$B$80/Base!$B79)*W99-Base!$B83*(W99-W101))</f>
        <v>3.22867773880035</v>
      </c>
      <c r="Y99" s="80" t="n">
        <f aca="false">X99+Base!$B82*(Y100-(Base!$B$80/Base!$B79)*X99-Base!$B83*(X99-X101))</f>
        <v>3.26360583880494</v>
      </c>
      <c r="Z99" s="80" t="n">
        <f aca="false">Y99+Base!$B82*(Z100-(Base!$B$80/Base!$B79)*Y99-Base!$B83*(Y99-Y101))</f>
        <v>3.29260105402354</v>
      </c>
      <c r="AA99" s="80" t="n">
        <f aca="false">Z99+Base!$B82*(AA100-(Base!$B$80/Base!$B79)*Z99-Base!$B83*(Z99-Z101))</f>
        <v>3.31626503643292</v>
      </c>
      <c r="AB99" s="80" t="n">
        <f aca="false">AA99+Base!$B82*(AB100-(Base!$B$80/Base!$B79)*AA99-Base!$B83*(AA99-AA101))</f>
        <v>3.33515227174721</v>
      </c>
      <c r="AC99" s="80" t="n">
        <f aca="false">AB99+Base!$B82*(AC100-(Base!$B$80/Base!$B79)*AB99-Base!$B83*(AB99-AB101))</f>
        <v>3.35069508789003</v>
      </c>
      <c r="AD99" s="80" t="n">
        <f aca="false">AC99+Base!$B82*(AD100-(Base!$B$80/Base!$B79)*AC99-Base!$B83*(AC99-AC101))</f>
        <v>3.36388633632112</v>
      </c>
      <c r="AE99" s="80" t="n">
        <f aca="false">AD99+Base!$B82*(AE100-(Base!$B$80/Base!$B79)*AD99-Base!$B83*(AD99-AD101))</f>
        <v>3.37550675967974</v>
      </c>
      <c r="AF99" s="80" t="n">
        <f aca="false">AE99+Base!$B82*(AF100-(Base!$B$80/Base!$B79)*AE99-Base!$B83*(AE99-AE101))</f>
        <v>3.38616219604481</v>
      </c>
      <c r="AG99" s="80" t="n">
        <f aca="false">AF99+Base!$B82*(AG100-(Base!$B$80/Base!$B79)*AF99-Base!$B83*(AF99-AF101))</f>
        <v>3.39631509445241</v>
      </c>
      <c r="AH99" s="80" t="n">
        <f aca="false">AG99+Base!$B82*(AH100-(Base!$B$80/Base!$B79)*AG99-Base!$B83*(AG99-AG101))</f>
        <v>3.40631109533401</v>
      </c>
      <c r="AI99" s="80" t="n">
        <f aca="false">AH99+Base!$B82*(AI100-(Base!$B$80/Base!$B79)*AH99-Base!$B83*(AH99-AH101))</f>
        <v>3.41640135110246</v>
      </c>
      <c r="AJ99" s="80" t="n">
        <f aca="false">AI99+Base!$B82*(AJ100-(Base!$B$80/Base!$B79)*AI99-Base!$B83*(AI99-AI101))</f>
        <v>3.42676118699075</v>
      </c>
      <c r="AK99" s="80" t="n">
        <f aca="false">AJ99+Base!$B82*(AK100-(Base!$B$80/Base!$B79)*AJ99-Base!$B83*(AJ99-AJ101))</f>
        <v>3.43750563167564</v>
      </c>
      <c r="AL99" s="80" t="n">
        <f aca="false">AK99+Base!$B82*(AL100-(Base!$B$80/Base!$B79)*AK99-Base!$B83*(AK99-AK101))</f>
        <v>3.44870228191921</v>
      </c>
      <c r="AM99" s="80" t="n">
        <f aca="false">AL99+Base!$B82*(AM100-(Base!$B$80/Base!$B79)*AL99-Base!$B83*(AL99-AL101))</f>
        <v>3.46038190593761</v>
      </c>
      <c r="AN99" s="80" t="n">
        <f aca="false">AM99+Base!$B82*(AN100-(Base!$B$80/Base!$B79)*AM99-Base!$B83*(AM99-AM101))</f>
        <v>3.47254713615034</v>
      </c>
      <c r="AO99" s="80" t="n">
        <f aca="false">AN99+Base!$B82*(AO100-(Base!$B$80/Base!$B79)*AN99-Base!$B83*(AN99-AN101))</f>
        <v>3.4851795537178</v>
      </c>
      <c r="AP99" s="80" t="n">
        <f aca="false">AO99+Base!$B82*(AP100-(Base!$B$80/Base!$B79)*AO99-Base!$B83*(AO99-AO101))</f>
        <v>3.49824542408835</v>
      </c>
      <c r="AQ99" s="80" t="n">
        <f aca="false">AP99+Base!$B82*(AQ100-(Base!$B$80/Base!$B79)*AP99-Base!$B83*(AP99-AP101))</f>
        <v>3.51170030466703</v>
      </c>
      <c r="AR99" s="80" t="n">
        <f aca="false">AQ99+Base!$B82*(AR100-(Base!$B$80/Base!$B79)*AQ99-Base!$B83*(AQ99-AQ101))</f>
        <v>3.52549271155787</v>
      </c>
      <c r="AS99" s="80" t="n">
        <f aca="false">AR99+Base!$B82*(AS100-(Base!$B$80/Base!$B79)*AR99-Base!$B83*(AR99-AR101))</f>
        <v>3.53956700169444</v>
      </c>
      <c r="AT99" s="80" t="n">
        <f aca="false">AS99+Base!$B82*(AT100-(Base!$B$80/Base!$B79)*AS99-Base!$B83*(AS99-AS101))</f>
        <v>3.55386559856746</v>
      </c>
      <c r="AU99" s="80" t="n">
        <f aca="false">AT99+Base!$B82*(AU100-(Base!$B$80/Base!$B79)*AT99-Base!$B83*(AT99-AT101))</f>
        <v>3.5683306623609</v>
      </c>
      <c r="AV99" s="80" t="n">
        <f aca="false">AU99+Base!$B82*(AV100-(Base!$B$80/Base!$B79)*AU99-Base!$B83*(AU99-AU101))</f>
        <v>3.58290527728002</v>
      </c>
      <c r="AW99" s="80" t="n">
        <f aca="false">AV99+Base!$B82*(AW100-(Base!$B$80/Base!$B79)*AV99-Base!$B83*(AV99-AV101))</f>
        <v>3.59753419493512</v>
      </c>
      <c r="AX99" s="80" t="n">
        <f aca="false">AW99+Base!$B82*(AX100-(Base!$B$80/Base!$B79)*AW99-Base!$B83*(AW99-AW101))</f>
        <v>3.61216412870616</v>
      </c>
      <c r="AY99" s="80" t="n">
        <f aca="false">AX99+Base!$B82*(AY100-(Base!$B$80/Base!$B79)*AX99-Base!$B83*(AX99-AX101))</f>
        <v>3.62674352771222</v>
      </c>
      <c r="AZ99" s="80" t="n">
        <f aca="false">AY99+Base!$B82*(AZ100-(Base!$B$80/Base!$B79)*AY99-Base!$B83*(AY99-AY101))</f>
        <v>3.64122164900674</v>
      </c>
      <c r="BA99" s="80" t="n">
        <f aca="false">AZ99+Base!$B82*(BA100-(Base!$B$80/Base!$B79)*AZ99-Base!$B83*(AZ99-AZ101))</f>
        <v>3.65554655016842</v>
      </c>
      <c r="BB99" s="80" t="n">
        <f aca="false">BA99+Base!$B82*(BB100-(Base!$B$80/Base!$B79)*BA99-Base!$B83*(BA99-BA101))</f>
        <v>3.66973853574188</v>
      </c>
      <c r="BC99" s="80" t="n">
        <f aca="false">BB99+Base!$B82*(BC100-(Base!$B$80/Base!$B79)*BB99-Base!$B83*(BB99-BB101))</f>
        <v>3.68379183506747</v>
      </c>
      <c r="BD99" s="80" t="n">
        <f aca="false">BC99+Base!$B82*(BD100-(Base!$B$80/Base!$B79)*BC99-Base!$B83*(BC99-BC101))</f>
        <v>3.69768621791851</v>
      </c>
      <c r="BE99" s="80" t="n">
        <f aca="false">BD99+Base!$B82*(BE100-(Base!$B$80/Base!$B79)*BD99-Base!$B83*(BD99-BD101))</f>
        <v>3.71139445435502</v>
      </c>
      <c r="BF99" s="80" t="n">
        <f aca="false">BE99+Base!$B82*(BF100-(Base!$B$80/Base!$B79)*BE99-Base!$B83*(BE99-BE101))</f>
        <v>3.72488701250861</v>
      </c>
      <c r="BG99" s="80" t="n">
        <f aca="false">BF99+Base!$B82*(BG100-(Base!$B$80/Base!$B79)*BF99-Base!$B83*(BF99-BF101))</f>
        <v>3.7381349261351</v>
      </c>
      <c r="BH99" s="80" t="n">
        <f aca="false">BG99+Base!$B82*(BH100-(Base!$B$80/Base!$B79)*BG99-Base!$B83*(BG99-BG101))</f>
        <v>3.75111145724691</v>
      </c>
      <c r="BI99" s="80" t="n">
        <f aca="false">BH99+Base!$B82*(BI100-(Base!$B$80/Base!$B79)*BH99-Base!$B83*(BH99-BH101))</f>
        <v>3.76379297384974</v>
      </c>
      <c r="BJ99" s="81"/>
      <c r="BK99" s="81"/>
      <c r="BL99" s="81"/>
      <c r="BM99" s="81"/>
      <c r="BN99" s="81"/>
      <c r="BO99" s="81"/>
      <c r="BP99" s="81"/>
      <c r="BQ99" s="81"/>
      <c r="BR99" s="81"/>
      <c r="BS99" s="81"/>
      <c r="BT99" s="81"/>
      <c r="BU99" s="81"/>
      <c r="BV99" s="81"/>
      <c r="BW99" s="81"/>
      <c r="BX99" s="81"/>
      <c r="BY99" s="81"/>
      <c r="BZ99" s="81"/>
      <c r="CA99" s="81"/>
      <c r="CB99" s="81"/>
      <c r="CC99" s="81"/>
      <c r="CD99" s="81"/>
      <c r="CE99" s="81"/>
      <c r="CF99" s="81"/>
      <c r="CG99" s="81"/>
      <c r="CH99" s="81"/>
      <c r="CI99" s="81"/>
      <c r="CJ99" s="81"/>
      <c r="CK99" s="81"/>
      <c r="CL99" s="81"/>
      <c r="CM99" s="81"/>
      <c r="CN99" s="81"/>
      <c r="CO99" s="81"/>
      <c r="CP99" s="81"/>
      <c r="CQ99" s="81"/>
      <c r="CR99" s="81"/>
      <c r="CS99" s="81"/>
      <c r="CT99" s="81"/>
      <c r="CU99" s="81"/>
      <c r="CV99" s="81"/>
      <c r="CW99" s="81"/>
      <c r="CX99" s="81"/>
      <c r="CY99" s="81"/>
      <c r="CZ99" s="81"/>
      <c r="DA99" s="81"/>
      <c r="DB99" s="81"/>
      <c r="DC99" s="81"/>
      <c r="DD99" s="81"/>
      <c r="DE99" s="81"/>
      <c r="DF99" s="81"/>
      <c r="DG99" s="81"/>
      <c r="DH99" s="81"/>
      <c r="DI99" s="81"/>
      <c r="DJ99" s="81"/>
      <c r="DK99" s="81"/>
      <c r="DL99" s="81"/>
      <c r="DM99" s="81"/>
      <c r="DN99" s="81"/>
      <c r="DO99" s="81"/>
      <c r="DP99" s="81"/>
      <c r="DQ99" s="81"/>
      <c r="DR99" s="81"/>
      <c r="DS99" s="81"/>
      <c r="DT99" s="81"/>
      <c r="DU99" s="81"/>
      <c r="DV99" s="81"/>
      <c r="DW99" s="81"/>
      <c r="DX99" s="81"/>
    </row>
    <row r="100" s="67" customFormat="true" ht="18" hidden="false" customHeight="true" outlineLevel="0" collapsed="false">
      <c r="A100" s="49" t="str">
        <f aca="false">Base!A100</f>
        <v>Total increase in radiative forcing since preindustrial (Watts per square meter)</v>
      </c>
      <c r="B100" s="83" t="n">
        <f aca="false">Base!$B$80*(LOG(B87/Parameters!$B$71))/LOG(2)+Base!B73</f>
        <v>2.14236309680979</v>
      </c>
      <c r="C100" s="83" t="n">
        <f aca="false">Base!$B$80*(LOG(C87/Parameters!$B$71))/LOG(2)+Base!C73</f>
        <v>2.39942959468897</v>
      </c>
      <c r="D100" s="83" t="n">
        <f aca="false">Base!$B$80*(LOG(D87/Parameters!$B$71))/LOG(2)+Base!D73</f>
        <v>2.65659475557258</v>
      </c>
      <c r="E100" s="83" t="n">
        <f aca="false">Base!$B$80*(LOG(E87/Parameters!$B$71))/LOG(2)+Base!E73</f>
        <v>2.9020563275559</v>
      </c>
      <c r="F100" s="83" t="n">
        <f aca="false">Base!$B$80*(LOG(F87/Parameters!$B$71))/LOG(2)+Base!F73</f>
        <v>3.1361644003973</v>
      </c>
      <c r="G100" s="83" t="n">
        <f aca="false">Base!$B$80*(LOG(G87/Parameters!$B$71))/LOG(2)+Base!G73</f>
        <v>3.36156170602292</v>
      </c>
      <c r="H100" s="83" t="n">
        <f aca="false">Base!$B$80*(LOG(H87/Parameters!$B$71))/LOG(2)+Base!H73</f>
        <v>3.58011475186655</v>
      </c>
      <c r="I100" s="83" t="n">
        <f aca="false">Base!$B$80*(LOG(I87/Parameters!$B$71))/LOG(2)+Base!I73</f>
        <v>3.7796430086853</v>
      </c>
      <c r="J100" s="83" t="n">
        <f aca="false">Base!$B$80*(LOG(J87/Parameters!$B$71))/LOG(2)+Base!J73</f>
        <v>3.95817480072846</v>
      </c>
      <c r="K100" s="83" t="n">
        <f aca="false">Base!$B$80*(LOG(K87/Parameters!$B$71))/LOG(2)+Base!K73</f>
        <v>4.11631243469289</v>
      </c>
      <c r="L100" s="83" t="n">
        <f aca="false">Base!$B$80*(LOG(L87/Parameters!$B$71))/LOG(2)+Base!L73</f>
        <v>4.25555001607744</v>
      </c>
      <c r="M100" s="83" t="n">
        <f aca="false">Base!$B$80*(LOG(M87/Parameters!$B$71))/LOG(2)+Base!M73</f>
        <v>4.37418927654982</v>
      </c>
      <c r="N100" s="83" t="n">
        <f aca="false">Base!$B$80*(LOG(N87/Parameters!$B$71))/LOG(2)+Base!N73</f>
        <v>4.47234782333496</v>
      </c>
      <c r="O100" s="83" t="n">
        <f aca="false">Base!$B$80*(LOG(O87/Parameters!$B$71))/LOG(2)+Base!O73</f>
        <v>4.55407279408715</v>
      </c>
      <c r="P100" s="83" t="n">
        <f aca="false">Base!$B$80*(LOG(P87/Parameters!$B$71))/LOG(2)+Base!P73</f>
        <v>4.62238148384649</v>
      </c>
      <c r="Q100" s="83" t="n">
        <f aca="false">Base!$B$80*(LOG(Q87/Parameters!$B$71))/LOG(2)+Base!Q73</f>
        <v>4.68013670543138</v>
      </c>
      <c r="R100" s="83" t="n">
        <f aca="false">Base!$B$80*(LOG(R87/Parameters!$B$71))/LOG(2)+Base!R73</f>
        <v>4.72955139904281</v>
      </c>
      <c r="S100" s="83" t="n">
        <f aca="false">Base!$B$80*(LOG(S87/Parameters!$B$71))/LOG(2)+Base!S73</f>
        <v>4.77267365576093</v>
      </c>
      <c r="T100" s="83" t="n">
        <f aca="false">Base!$B$80*(LOG(T87/Parameters!$B$71))/LOG(2)+Base!T73</f>
        <v>4.81112295872951</v>
      </c>
      <c r="U100" s="83" t="n">
        <f aca="false">Base!$B$80*(LOG(U87/Parameters!$B$71))/LOG(2)+Base!U73</f>
        <v>4.82051104160182</v>
      </c>
      <c r="V100" s="83" t="n">
        <f aca="false">Base!$B$80*(LOG(V87/Parameters!$B$71))/LOG(2)+Base!V73</f>
        <v>4.8175896076235</v>
      </c>
      <c r="W100" s="83" t="n">
        <f aca="false">Base!$B$80*(LOG(W87/Parameters!$B$71))/LOG(2)+Base!W73</f>
        <v>4.81033996648131</v>
      </c>
      <c r="X100" s="83" t="n">
        <f aca="false">Base!$B$80*(LOG(X87/Parameters!$B$71))/LOG(2)+Base!X73</f>
        <v>4.79933044318563</v>
      </c>
      <c r="Y100" s="83" t="n">
        <f aca="false">Base!$B$80*(LOG(Y87/Parameters!$B$71))/LOG(2)+Base!Y73</f>
        <v>4.78527251695721</v>
      </c>
      <c r="Z100" s="83" t="n">
        <f aca="false">Base!$B$80*(LOG(Z87/Parameters!$B$71))/LOG(2)+Base!Z73</f>
        <v>4.76861985030623</v>
      </c>
      <c r="AA100" s="83" t="n">
        <f aca="false">Base!$B$80*(LOG(AA87/Parameters!$B$71))/LOG(2)+Base!AA73</f>
        <v>4.74985729281651</v>
      </c>
      <c r="AB100" s="83" t="n">
        <f aca="false">Base!$B$80*(LOG(AB87/Parameters!$B$71))/LOG(2)+Base!AB73</f>
        <v>4.72935674981897</v>
      </c>
      <c r="AC100" s="83" t="n">
        <f aca="false">Base!$B$80*(LOG(AC87/Parameters!$B$71))/LOG(2)+Base!AC73</f>
        <v>4.71686141335222</v>
      </c>
      <c r="AD100" s="83" t="n">
        <f aca="false">Base!$B$80*(LOG(AD87/Parameters!$B$71))/LOG(2)+Base!AD73</f>
        <v>4.70989849801304</v>
      </c>
      <c r="AE100" s="83" t="n">
        <f aca="false">Base!$B$80*(LOG(AE87/Parameters!$B$71))/LOG(2)+Base!AE73</f>
        <v>4.70769738613214</v>
      </c>
      <c r="AF100" s="83" t="n">
        <f aca="false">Base!$B$80*(LOG(AF87/Parameters!$B$71))/LOG(2)+Base!AF73</f>
        <v>4.7095681745688</v>
      </c>
      <c r="AG100" s="83" t="n">
        <f aca="false">Base!$B$80*(LOG(AG87/Parameters!$B$71))/LOG(2)+Base!AG73</f>
        <v>4.71489617532794</v>
      </c>
      <c r="AH100" s="83" t="n">
        <f aca="false">Base!$B$80*(LOG(AH87/Parameters!$B$71))/LOG(2)+Base!AH73</f>
        <v>4.72313605683275</v>
      </c>
      <c r="AI100" s="83" t="n">
        <f aca="false">Base!$B$80*(LOG(AI87/Parameters!$B$71))/LOG(2)+Base!AI73</f>
        <v>4.73380589424747</v>
      </c>
      <c r="AJ100" s="83" t="n">
        <f aca="false">Base!$B$80*(LOG(AJ87/Parameters!$B$71))/LOG(2)+Base!AJ73</f>
        <v>4.74648131936543</v>
      </c>
      <c r="AK100" s="83" t="n">
        <f aca="false">Base!$B$80*(LOG(AK87/Parameters!$B$71))/LOG(2)+Base!AK73</f>
        <v>4.7607899001295</v>
      </c>
      <c r="AL100" s="83" t="n">
        <f aca="false">Base!$B$80*(LOG(AL87/Parameters!$B$71))/LOG(2)+Base!AL73</f>
        <v>4.77640583339738</v>
      </c>
      <c r="AM100" s="83" t="n">
        <f aca="false">Base!$B$80*(LOG(AM87/Parameters!$B$71))/LOG(2)+Base!AM73</f>
        <v>4.79304500077563</v>
      </c>
      <c r="AN100" s="83" t="n">
        <f aca="false">Base!$B$80*(LOG(AN87/Parameters!$B$71))/LOG(2)+Base!AN73</f>
        <v>4.81046040868691</v>
      </c>
      <c r="AO100" s="83" t="n">
        <f aca="false">Base!$B$80*(LOG(AO87/Parameters!$B$71))/LOG(2)+Base!AO73</f>
        <v>4.8284380164716</v>
      </c>
      <c r="AP100" s="83" t="n">
        <f aca="false">Base!$B$80*(LOG(AP87/Parameters!$B$71))/LOG(2)+Base!AP73</f>
        <v>4.84679293957393</v>
      </c>
      <c r="AQ100" s="83" t="n">
        <f aca="false">Base!$B$80*(LOG(AQ87/Parameters!$B$71))/LOG(2)+Base!AQ73</f>
        <v>4.8653660054869</v>
      </c>
      <c r="AR100" s="83" t="n">
        <f aca="false">Base!$B$80*(LOG(AR87/Parameters!$B$71))/LOG(2)+Base!AR73</f>
        <v>4.88402062647684</v>
      </c>
      <c r="AS100" s="83" t="n">
        <f aca="false">Base!$B$80*(LOG(AS87/Parameters!$B$71))/LOG(2)+Base!AS73</f>
        <v>4.90263994070294</v>
      </c>
      <c r="AT100" s="83" t="n">
        <f aca="false">Base!$B$80*(LOG(AT87/Parameters!$B$71))/LOG(2)+Base!AT73</f>
        <v>4.92112415586813</v>
      </c>
      <c r="AU100" s="83" t="n">
        <f aca="false">Base!$B$80*(LOG(AU87/Parameters!$B$71))/LOG(2)+Base!AU73</f>
        <v>4.93938799705306</v>
      </c>
      <c r="AV100" s="83" t="n">
        <f aca="false">Base!$B$80*(LOG(AV87/Parameters!$B$71))/LOG(2)+Base!AV73</f>
        <v>4.95735811531201</v>
      </c>
      <c r="AW100" s="83" t="n">
        <f aca="false">Base!$B$80*(LOG(AW87/Parameters!$B$71))/LOG(2)+Base!AW73</f>
        <v>4.97497021403977</v>
      </c>
      <c r="AX100" s="83" t="n">
        <f aca="false">Base!$B$80*(LOG(AX87/Parameters!$B$71))/LOG(2)+Base!AX73</f>
        <v>4.99216550024914</v>
      </c>
      <c r="AY100" s="83" t="n">
        <f aca="false">Base!$B$80*(LOG(AY87/Parameters!$B$71))/LOG(2)+Base!AY73</f>
        <v>5.00888577816426</v>
      </c>
      <c r="AZ100" s="83" t="n">
        <f aca="false">Base!$B$80*(LOG(AZ87/Parameters!$B$71))/LOG(2)+Base!AZ73</f>
        <v>5.02506596386497</v>
      </c>
      <c r="BA100" s="83" t="n">
        <f aca="false">Base!$B$80*(LOG(BA87/Parameters!$B$71))/LOG(2)+Base!BA73</f>
        <v>5.04062176390282</v>
      </c>
      <c r="BB100" s="83" t="n">
        <f aca="false">Base!$B$80*(LOG(BB87/Parameters!$B$71))/LOG(2)+Base!BB73</f>
        <v>5.0562168001055</v>
      </c>
      <c r="BC100" s="83" t="n">
        <f aca="false">Base!$B$80*(LOG(BC87/Parameters!$B$71))/LOG(2)+Base!BC73</f>
        <v>5.0716125712615</v>
      </c>
      <c r="BD100" s="83" t="n">
        <f aca="false">Base!$B$80*(LOG(BD87/Parameters!$B$71))/LOG(2)+Base!BD73</f>
        <v>5.08665261678409</v>
      </c>
      <c r="BE100" s="83" t="n">
        <f aca="false">Base!$B$80*(LOG(BE87/Parameters!$B$71))/LOG(2)+Base!BE73</f>
        <v>5.101236411393</v>
      </c>
      <c r="BF100" s="83" t="n">
        <f aca="false">Base!$B$80*(LOG(BF87/Parameters!$B$71))/LOG(2)+Base!BF73</f>
        <v>5.11530164315232</v>
      </c>
      <c r="BG100" s="83" t="n">
        <f aca="false">Base!$B$80*(LOG(BG87/Parameters!$B$71))/LOG(2)+Base!BG73</f>
        <v>5.12881212053378</v>
      </c>
      <c r="BH100" s="83" t="n">
        <f aca="false">Base!$B$80*(LOG(BH87/Parameters!$B$71))/LOG(2)+Base!BH73</f>
        <v>5.14174949024008</v>
      </c>
      <c r="BI100" s="83" t="n">
        <f aca="false">Base!$B$80*(LOG(BI87/Parameters!$B$71))/LOG(2)+Base!BI73</f>
        <v>5.15410754971319</v>
      </c>
      <c r="BJ100" s="84"/>
      <c r="BK100" s="84"/>
      <c r="BL100" s="84"/>
      <c r="BM100" s="84"/>
      <c r="BN100" s="84"/>
      <c r="BO100" s="84"/>
      <c r="BP100" s="84"/>
      <c r="BQ100" s="84"/>
      <c r="BR100" s="84"/>
      <c r="BS100" s="84"/>
      <c r="BT100" s="84"/>
      <c r="BU100" s="84"/>
      <c r="BV100" s="84"/>
      <c r="BW100" s="84"/>
      <c r="BX100" s="84"/>
      <c r="BY100" s="84"/>
      <c r="BZ100" s="84"/>
      <c r="CA100" s="84"/>
      <c r="CB100" s="84"/>
      <c r="CC100" s="84"/>
      <c r="CD100" s="84"/>
      <c r="CE100" s="84"/>
      <c r="CF100" s="84"/>
      <c r="CG100" s="84"/>
      <c r="CH100" s="84"/>
      <c r="CI100" s="84"/>
      <c r="CJ100" s="84"/>
      <c r="CK100" s="84"/>
      <c r="CL100" s="84"/>
      <c r="CM100" s="84"/>
      <c r="CN100" s="84"/>
      <c r="CO100" s="84"/>
      <c r="CP100" s="84"/>
      <c r="CQ100" s="84"/>
      <c r="CR100" s="84"/>
      <c r="CS100" s="84"/>
      <c r="CT100" s="84"/>
      <c r="CU100" s="84"/>
      <c r="CV100" s="84"/>
      <c r="CW100" s="84"/>
      <c r="CX100" s="84"/>
      <c r="CY100" s="84"/>
      <c r="CZ100" s="84"/>
      <c r="DA100" s="84"/>
      <c r="DB100" s="84"/>
      <c r="DC100" s="84"/>
      <c r="DD100" s="84"/>
      <c r="DE100" s="84"/>
      <c r="DF100" s="84"/>
      <c r="DG100" s="84"/>
      <c r="DH100" s="84"/>
      <c r="DI100" s="84"/>
      <c r="DJ100" s="84"/>
      <c r="DK100" s="84"/>
      <c r="DL100" s="84"/>
      <c r="DM100" s="84"/>
      <c r="DN100" s="84"/>
      <c r="DO100" s="84"/>
      <c r="DP100" s="84"/>
      <c r="DQ100" s="84"/>
      <c r="DR100" s="84"/>
      <c r="DS100" s="84"/>
      <c r="DT100" s="84"/>
      <c r="DU100" s="84"/>
      <c r="DV100" s="84"/>
      <c r="DW100" s="84"/>
      <c r="DX100" s="84"/>
    </row>
    <row r="101" s="67" customFormat="true" ht="18" hidden="false" customHeight="true" outlineLevel="0" collapsed="false">
      <c r="A101" s="49" t="str">
        <f aca="false">Base!A101</f>
        <v>Lower ocean temperature (degrees Celsius above preindustrial)</v>
      </c>
      <c r="B101" s="69" t="n">
        <f aca="false">Base!B77</f>
        <v>0.0068</v>
      </c>
      <c r="C101" s="69" t="n">
        <f aca="false">B101+ Base!$B84*(B99-B101)</f>
        <v>0.02663</v>
      </c>
      <c r="D101" s="69" t="n">
        <f aca="false">C101+ Base!$B84*(C99-C101)</f>
        <v>0.049103562724919</v>
      </c>
      <c r="E101" s="69" t="n">
        <f aca="false">D101+ Base!$B84*(D99-D101)</f>
        <v>0.0743587246111145</v>
      </c>
      <c r="F101" s="69" t="n">
        <f aca="false">E101+ Base!$B84*(E99-E101)</f>
        <v>0.102473994434702</v>
      </c>
      <c r="G101" s="69" t="n">
        <f aca="false">F101+ Base!$B84*(F99-F101)</f>
        <v>0.1334784136176</v>
      </c>
      <c r="H101" s="69" t="n">
        <f aca="false">G101+ Base!$B84*(G99-G101)</f>
        <v>0.167365794461408</v>
      </c>
      <c r="I101" s="69" t="n">
        <f aca="false">H101+ Base!$B84*(H99-H101)</f>
        <v>0.20410490830655</v>
      </c>
      <c r="J101" s="69" t="n">
        <f aca="false">I101+ Base!$B84*(I99-I101)</f>
        <v>0.243613720682364</v>
      </c>
      <c r="K101" s="69" t="n">
        <f aca="false">J101+ Base!$B84*(J99-J101)</f>
        <v>0.285762893417781</v>
      </c>
      <c r="L101" s="69" t="n">
        <f aca="false">K101+ Base!$B84*(K99-K101)</f>
        <v>0.330385188638891</v>
      </c>
      <c r="M101" s="69" t="n">
        <f aca="false">L101+ Base!$B84*(L99-L101)</f>
        <v>0.377285685731751</v>
      </c>
      <c r="N101" s="69" t="n">
        <f aca="false">M101+ Base!$B84*(M99-M101)</f>
        <v>0.426242643126319</v>
      </c>
      <c r="O101" s="69" t="n">
        <f aca="false">N101+ Base!$B84*(N99-N101)</f>
        <v>0.477012758205071</v>
      </c>
      <c r="P101" s="69" t="n">
        <f aca="false">O101+ Base!$B84*(O99-O101)</f>
        <v>0.52934528836171</v>
      </c>
      <c r="Q101" s="69" t="n">
        <f aca="false">P101+ Base!$B84*(P99-P101)</f>
        <v>0.582991430018675</v>
      </c>
      <c r="R101" s="69" t="n">
        <f aca="false">Q101+ Base!$B84*(Q99-Q101)</f>
        <v>0.637711823292838</v>
      </c>
      <c r="S101" s="69" t="n">
        <f aca="false">R101+ Base!$B84*(R99-R101)</f>
        <v>0.693281242208871</v>
      </c>
      <c r="T101" s="69" t="n">
        <f aca="false">S101+ Base!$B84*(S99-S101)</f>
        <v>0.749492090722924</v>
      </c>
      <c r="U101" s="69" t="n">
        <f aca="false">T101+ Base!$B84*(T99-T101)</f>
        <v>0.806156236794187</v>
      </c>
      <c r="V101" s="69" t="n">
        <f aca="false">U101+ Base!$B84*(U99-U101)</f>
        <v>0.863042773683127</v>
      </c>
      <c r="W101" s="69" t="n">
        <f aca="false">V101+ Base!$B84*(V99-V101)</f>
        <v>0.919926596710944</v>
      </c>
      <c r="X101" s="69" t="n">
        <f aca="false">W101+ Base!$B84*(W99-W101)</f>
        <v>0.976607758605446</v>
      </c>
      <c r="Y101" s="69" t="n">
        <f aca="false">X101+ Base!$B84*(X99-X101)</f>
        <v>1.03290950811032</v>
      </c>
      <c r="Z101" s="69" t="n">
        <f aca="false">Y101+ Base!$B84*(Y99-Y101)</f>
        <v>1.08867691637768</v>
      </c>
      <c r="AA101" s="69" t="n">
        <f aca="false">Z101+ Base!$B84*(Z99-Z101)</f>
        <v>1.14377501981883</v>
      </c>
      <c r="AB101" s="69" t="n">
        <f aca="false">AA101+ Base!$B84*(AA99-AA101)</f>
        <v>1.19808727023418</v>
      </c>
      <c r="AC101" s="69" t="n">
        <f aca="false">AB101+ Base!$B84*(AB99-AB101)</f>
        <v>1.25151389527201</v>
      </c>
      <c r="AD101" s="69" t="n">
        <f aca="false">AC101+ Base!$B84*(AC99-AC101)</f>
        <v>1.30399342508746</v>
      </c>
      <c r="AE101" s="69" t="n">
        <f aca="false">AD101+ Base!$B84*(AD99-AD101)</f>
        <v>1.3554907478683</v>
      </c>
      <c r="AF101" s="69" t="n">
        <f aca="false">AE101+ Base!$B84*(AE99-AE101)</f>
        <v>1.40599114816359</v>
      </c>
      <c r="AG101" s="69" t="n">
        <f aca="false">AF101+ Base!$B84*(AF99-AF101)</f>
        <v>1.45549542436062</v>
      </c>
      <c r="AH101" s="69" t="n">
        <f aca="false">AG101+ Base!$B84*(AG99-AG101)</f>
        <v>1.50401591611291</v>
      </c>
      <c r="AI101" s="69" t="n">
        <f aca="false">AH101+ Base!$B84*(AH99-AH101)</f>
        <v>1.55157329559344</v>
      </c>
      <c r="AJ101" s="69" t="n">
        <f aca="false">AI101+ Base!$B84*(AI99-AI101)</f>
        <v>1.59819399698117</v>
      </c>
      <c r="AK101" s="69" t="n">
        <f aca="false">AJ101+ Base!$B84*(AJ99-AJ101)</f>
        <v>1.64390817673141</v>
      </c>
      <c r="AL101" s="69" t="n">
        <f aca="false">AK101+ Base!$B84*(AK99-AK101)</f>
        <v>1.68874811310501</v>
      </c>
      <c r="AM101" s="69" t="n">
        <f aca="false">AL101+ Base!$B84*(AL99-AL101)</f>
        <v>1.73274696732537</v>
      </c>
      <c r="AN101" s="69" t="n">
        <f aca="false">AM101+ Base!$B84*(AM99-AM101)</f>
        <v>1.77593784079067</v>
      </c>
      <c r="AO101" s="69" t="n">
        <f aca="false">AN101+ Base!$B84*(AN99-AN101)</f>
        <v>1.81835307317466</v>
      </c>
      <c r="AP101" s="69" t="n">
        <f aca="false">AO101+ Base!$B84*(AO99-AO101)</f>
        <v>1.86002373518824</v>
      </c>
      <c r="AQ101" s="69" t="n">
        <f aca="false">AP101+ Base!$B84*(AP99-AP101)</f>
        <v>1.90097927741074</v>
      </c>
      <c r="AR101" s="69" t="n">
        <f aca="false">AQ101+ Base!$B84*(AQ99-AQ101)</f>
        <v>1.94124730309215</v>
      </c>
      <c r="AS101" s="69" t="n">
        <f aca="false">AR101+ Base!$B84*(AR99-AR101)</f>
        <v>1.98085343830379</v>
      </c>
      <c r="AT101" s="69" t="n">
        <f aca="false">AS101+ Base!$B84*(AS99-AS101)</f>
        <v>2.01982127738856</v>
      </c>
      <c r="AU101" s="69" t="n">
        <f aca="false">AT101+ Base!$B84*(AT99-AT101)</f>
        <v>2.05817238541803</v>
      </c>
      <c r="AV101" s="69" t="n">
        <f aca="false">AU101+ Base!$B84*(AU99-AU101)</f>
        <v>2.09592634234161</v>
      </c>
      <c r="AW101" s="69" t="n">
        <f aca="false">AV101+ Base!$B84*(AV99-AV101)</f>
        <v>2.13310081571507</v>
      </c>
      <c r="AX101" s="69" t="n">
        <f aca="false">AW101+ Base!$B84*(AW99-AW101)</f>
        <v>2.16971165019557</v>
      </c>
      <c r="AY101" s="69" t="n">
        <f aca="false">AX101+ Base!$B84*(AX99-AX101)</f>
        <v>2.20577296215833</v>
      </c>
      <c r="AZ101" s="69" t="n">
        <f aca="false">AY101+ Base!$B84*(AY99-AY101)</f>
        <v>2.24129722629718</v>
      </c>
      <c r="BA101" s="69" t="n">
        <f aca="false">AZ101+ Base!$B84*(AZ99-AZ101)</f>
        <v>2.27629533686492</v>
      </c>
      <c r="BB101" s="69" t="n">
        <f aca="false">BA101+ Base!$B84*(BA99-BA101)</f>
        <v>2.3107766171975</v>
      </c>
      <c r="BC101" s="69" t="n">
        <f aca="false">BB101+ Base!$B84*(BB99-BB101)</f>
        <v>2.34475066516111</v>
      </c>
      <c r="BD101" s="69" t="n">
        <f aca="false">BC101+ Base!$B84*(BC99-BC101)</f>
        <v>2.37822669440877</v>
      </c>
      <c r="BE101" s="69" t="n">
        <f aca="false">BD101+ Base!$B84*(BD99-BD101)</f>
        <v>2.41121318249652</v>
      </c>
      <c r="BF101" s="69" t="n">
        <f aca="false">BE101+ Base!$B84*(BE99-BE101)</f>
        <v>2.44371771429298</v>
      </c>
      <c r="BG101" s="69" t="n">
        <f aca="false">BF101+ Base!$B84*(BF99-BF101)</f>
        <v>2.47574694674837</v>
      </c>
      <c r="BH101" s="69" t="n">
        <f aca="false">BG101+ Base!$B84*(BG99-BG101)</f>
        <v>2.50730664623304</v>
      </c>
      <c r="BI101" s="69" t="n">
        <f aca="false">BH101+ Base!$B84*(BH99-BH101)</f>
        <v>2.53840176650838</v>
      </c>
    </row>
    <row r="102" customFormat="false" ht="18" hidden="false" customHeight="true" outlineLevel="0" collapsed="false">
      <c r="A102" s="46" t="str">
        <f aca="false">Base!A102</f>
        <v>Economic Endogenous Variables</v>
      </c>
      <c r="B102" s="53"/>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c r="AW102" s="47"/>
      <c r="AX102" s="47"/>
      <c r="AY102" s="47"/>
      <c r="AZ102" s="47"/>
      <c r="BA102" s="47"/>
      <c r="BB102" s="47"/>
      <c r="BC102" s="47"/>
      <c r="BD102" s="47"/>
      <c r="BE102" s="47"/>
      <c r="BF102" s="47"/>
      <c r="BG102" s="47"/>
      <c r="BH102" s="47"/>
      <c r="BI102" s="47"/>
    </row>
    <row r="103" customFormat="false" ht="18" hidden="false" customHeight="true" outlineLevel="0" collapsed="false">
      <c r="A103" s="48" t="str">
        <f aca="false">Base!A103</f>
        <v>OUTPUT  </v>
      </c>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c r="AW103" s="47"/>
      <c r="AX103" s="47"/>
      <c r="AY103" s="47"/>
      <c r="AZ103" s="47"/>
      <c r="BA103" s="47"/>
      <c r="BB103" s="47"/>
      <c r="BC103" s="47"/>
      <c r="BD103" s="47"/>
      <c r="BE103" s="47"/>
      <c r="BF103" s="47"/>
      <c r="BG103" s="47"/>
      <c r="BH103" s="47"/>
      <c r="BI103" s="47"/>
    </row>
    <row r="104" customFormat="false" ht="18" hidden="false" customHeight="true" outlineLevel="0" collapsed="false">
      <c r="A104" s="49" t="str">
        <f aca="false">Base!A104</f>
        <v>Output gross of abatement cost and climate damage ($trill)</v>
      </c>
      <c r="B104" s="47" t="n">
        <f aca="false">B21*B117^$B5*(B53/1000)^(1-$B5)</f>
        <v>63.5819868191407</v>
      </c>
      <c r="C104" s="47" t="n">
        <f aca="false">C21*C117^$B5*(C53/1000)^(1-$B5)</f>
        <v>75.8830480813861</v>
      </c>
      <c r="D104" s="47" t="n">
        <f aca="false">D21*D117^$B5*(D53/1000)^(1-$B5)</f>
        <v>89.6520938336303</v>
      </c>
      <c r="E104" s="47" t="n">
        <f aca="false">E21*E117^$B5*(E53/1000)^(1-$B5)</f>
        <v>104.890833789613</v>
      </c>
      <c r="F104" s="47" t="n">
        <f aca="false">F21*F117^$B5*(F53/1000)^(1-$B5)</f>
        <v>121.610717710393</v>
      </c>
      <c r="G104" s="47" t="n">
        <f aca="false">G21*G117^$B5*(G53/1000)^(1-$B5)</f>
        <v>139.800501466124</v>
      </c>
      <c r="H104" s="47" t="n">
        <f aca="false">H21*H117^$B5*(H53/1000)^(1-$B5)</f>
        <v>159.456036554267</v>
      </c>
      <c r="I104" s="47" t="n">
        <f aca="false">I21*I117^$B5*(I53/1000)^(1-$B5)</f>
        <v>180.7920798375</v>
      </c>
      <c r="J104" s="47" t="n">
        <f aca="false">J21*J117^$B5*(J53/1000)^(1-$B5)</f>
        <v>203.570752498242</v>
      </c>
      <c r="K104" s="47" t="n">
        <f aca="false">K21*K117^$B5*(K53/1000)^(1-$B5)</f>
        <v>227.955121417709</v>
      </c>
      <c r="L104" s="47" t="n">
        <f aca="false">L21*L117^$B5*(L53/1000)^(1-$B5)</f>
        <v>253.809837856123</v>
      </c>
      <c r="M104" s="47" t="n">
        <f aca="false">M21*M117^$B5*(M53/1000)^(1-$B5)</f>
        <v>281.282181760919</v>
      </c>
      <c r="N104" s="47" t="n">
        <f aca="false">N21*N117^$B5*(N53/1000)^(1-$B5)</f>
        <v>310.220045583158</v>
      </c>
      <c r="O104" s="47" t="n">
        <f aca="false">O21*O117^$B5*(O53/1000)^(1-$B5)</f>
        <v>340.643732873009</v>
      </c>
      <c r="P104" s="47" t="n">
        <f aca="false">P21*P117^$B5*(P53/1000)^(1-$B5)</f>
        <v>372.564416611989</v>
      </c>
      <c r="Q104" s="47" t="n">
        <f aca="false">Q21*Q117^$B5*(Q53/1000)^(1-$B5)</f>
        <v>405.991238427133</v>
      </c>
      <c r="R104" s="47" t="n">
        <f aca="false">R21*R117^$B5*(R53/1000)^(1-$B5)</f>
        <v>440.923104890008</v>
      </c>
      <c r="S104" s="47" t="n">
        <f aca="false">S21*S117^$B5*(S53/1000)^(1-$B5)</f>
        <v>477.353242516342</v>
      </c>
      <c r="T104" s="47" t="n">
        <f aca="false">T21*T117^$B5*(T53/1000)^(1-$B5)</f>
        <v>515.261808043196</v>
      </c>
      <c r="U104" s="47" t="n">
        <f aca="false">U21*U117^$B5*(U53/1000)^(1-$B5)</f>
        <v>554.982639440835</v>
      </c>
      <c r="V104" s="47" t="n">
        <f aca="false">V21*V117^$B5*(V53/1000)^(1-$B5)</f>
        <v>596.029479624055</v>
      </c>
      <c r="W104" s="47" t="n">
        <f aca="false">W21*W117^$B5*(W53/1000)^(1-$B5)</f>
        <v>638.484250861507</v>
      </c>
      <c r="X104" s="47" t="n">
        <f aca="false">X21*X117^$B5*(X53/1000)^(1-$B5)</f>
        <v>682.330254841219</v>
      </c>
      <c r="Y104" s="47" t="n">
        <f aca="false">Y21*Y117^$B5*(Y53/1000)^(1-$B5)</f>
        <v>727.542320217965</v>
      </c>
      <c r="Z104" s="47" t="n">
        <f aca="false">Z21*Z117^$B5*(Z53/1000)^(1-$B5)</f>
        <v>774.081625415059</v>
      </c>
      <c r="AA104" s="47" t="n">
        <f aca="false">AA21*AA117^$B5*(AA53/1000)^(1-$B5)</f>
        <v>821.897069839631</v>
      </c>
      <c r="AB104" s="47" t="n">
        <f aca="false">AB21*AB117^$B5*(AB53/1000)^(1-$B5)</f>
        <v>870.917483853678</v>
      </c>
      <c r="AC104" s="47" t="n">
        <f aca="false">AC21*AC117^$B5*(AC53/1000)^(1-$B5)</f>
        <v>921.205927181787</v>
      </c>
      <c r="AD104" s="47" t="n">
        <f aca="false">AD21*AD117^$B5*(AD53/1000)^(1-$B5)</f>
        <v>972.678013225858</v>
      </c>
      <c r="AE104" s="47" t="n">
        <f aca="false">AE21*AE117^$B5*(AE53/1000)^(1-$B5)</f>
        <v>1025.26910888276</v>
      </c>
      <c r="AF104" s="47" t="n">
        <f aca="false">AF21*AF117^$B5*(AF53/1000)^(1-$B5)</f>
        <v>1078.9146647685</v>
      </c>
      <c r="AG104" s="47" t="n">
        <f aca="false">AG21*AG117^$B5*(AG53/1000)^(1-$B5)</f>
        <v>1133.54986420839</v>
      </c>
      <c r="AH104" s="47" t="n">
        <f aca="false">AH21*AH117^$B5*(AH53/1000)^(1-$B5)</f>
        <v>1189.10951035784</v>
      </c>
      <c r="AI104" s="47" t="n">
        <f aca="false">AI21*AI117^$B5*(AI53/1000)^(1-$B5)</f>
        <v>1245.52805333221</v>
      </c>
      <c r="AJ104" s="47" t="n">
        <f aca="false">AJ21*AJ117^$B5*(AJ53/1000)^(1-$B5)</f>
        <v>1302.73969348868</v>
      </c>
      <c r="AK104" s="47" t="n">
        <f aca="false">AK21*AK117^$B5*(AK53/1000)^(1-$B5)</f>
        <v>1360.67851574769</v>
      </c>
      <c r="AL104" s="47" t="n">
        <f aca="false">AL21*AL117^$B5*(AL53/1000)^(1-$B5)</f>
        <v>1419.27864131176</v>
      </c>
      <c r="AM104" s="47" t="n">
        <f aca="false">AM21*AM117^$B5*(AM53/1000)^(1-$B5)</f>
        <v>1478.47433293137</v>
      </c>
      <c r="AN104" s="47" t="n">
        <f aca="false">AN21*AN117^$B5*(AN53/1000)^(1-$B5)</f>
        <v>1538.20004433029</v>
      </c>
      <c r="AO104" s="47" t="n">
        <f aca="false">AO21*AO117^$B5*(AO53/1000)^(1-$B5)</f>
        <v>1598.39032390806</v>
      </c>
      <c r="AP104" s="47" t="n">
        <f aca="false">AP21*AP117^$B5*(AP53/1000)^(1-$B5)</f>
        <v>1658.97950962899</v>
      </c>
      <c r="AQ104" s="47" t="n">
        <f aca="false">AQ21*AQ117^$B5*(AQ53/1000)^(1-$B5)</f>
        <v>1719.90099137555</v>
      </c>
      <c r="AR104" s="47" t="n">
        <f aca="false">AR21*AR117^$B5*(AR53/1000)^(1-$B5)</f>
        <v>1781.08571074838</v>
      </c>
      <c r="AS104" s="47" t="n">
        <f aca="false">AS21*AS117^$B5*(AS53/1000)^(1-$B5)</f>
        <v>1842.45931125212</v>
      </c>
      <c r="AT104" s="47" t="n">
        <f aca="false">AT21*AT117^$B5*(AT53/1000)^(1-$B5)</f>
        <v>1903.93678928653</v>
      </c>
      <c r="AU104" s="47" t="n">
        <f aca="false">AU21*AU117^$B5*(AU53/1000)^(1-$B5)</f>
        <v>1965.41278240955</v>
      </c>
      <c r="AV104" s="47" t="n">
        <f aca="false">AV21*AV117^$B5*(AV53/1000)^(1-$B5)</f>
        <v>2026.74366819984</v>
      </c>
      <c r="AW104" s="47" t="n">
        <f aca="false">AW21*AW117^$B5*(AW53/1000)^(1-$B5)</f>
        <v>2087.71502654707</v>
      </c>
      <c r="AX104" s="47" t="n">
        <f aca="false">AX21*AX117^$B5*(AX53/1000)^(1-$B5)</f>
        <v>2147.98213994285</v>
      </c>
      <c r="AY104" s="47" t="n">
        <f aca="false">AY21*AY117^$B5*(AY53/1000)^(1-$B5)</f>
        <v>2206.96011242423</v>
      </c>
      <c r="AZ104" s="47" t="n">
        <f aca="false">AZ21*AZ117^$B5*(AZ53/1000)^(1-$B5)</f>
        <v>2263.61783916664</v>
      </c>
      <c r="BA104" s="47" t="n">
        <f aca="false">BA21*BA117^$B5*(BA53/1000)^(1-$B5)</f>
        <v>2339.95055796247</v>
      </c>
      <c r="BB104" s="47" t="n">
        <f aca="false">BB21*BB117^$B5*(BB53/1000)^(1-$B5)</f>
        <v>2411.80955594269</v>
      </c>
      <c r="BC104" s="47" t="n">
        <f aca="false">BC21*BC117^$B5*(BC53/1000)^(1-$B5)</f>
        <v>2480.34259016932</v>
      </c>
      <c r="BD104" s="47" t="n">
        <f aca="false">BD21*BD117^$B5*(BD53/1000)^(1-$B5)</f>
        <v>2546.35385255613</v>
      </c>
      <c r="BE104" s="47" t="n">
        <f aca="false">BE21*BE117^$B5*(BE53/1000)^(1-$B5)</f>
        <v>2610.40724994012</v>
      </c>
      <c r="BF104" s="47" t="n">
        <f aca="false">BF21*BF117^$B5*(BF53/1000)^(1-$B5)</f>
        <v>2672.89733042519</v>
      </c>
      <c r="BG104" s="47" t="n">
        <f aca="false">BG21*BG117^$B5*(BG53/1000)^(1-$B5)</f>
        <v>2734.0987163506</v>
      </c>
      <c r="BH104" s="47" t="n">
        <f aca="false">BH21*BH117^$B5*(BH53/1000)^(1-$B5)</f>
        <v>2794.20091535671</v>
      </c>
      <c r="BI104" s="47" t="n">
        <f aca="false">BI21*BI117^$B5*(BI53/1000)^(1-$B5)</f>
        <v>2853.33300998104</v>
      </c>
    </row>
    <row r="105" customFormat="false" ht="18" hidden="false" customHeight="true" outlineLevel="0" collapsed="false">
      <c r="A105" s="49" t="str">
        <f aca="false">Base!A105</f>
        <v>     Total damage (fraction of gross output)</v>
      </c>
      <c r="B105" s="47" t="n">
        <f aca="false">($B25*B99+$B26*B99^$B$27)</f>
        <v>0.0017088</v>
      </c>
      <c r="C105" s="47" t="n">
        <f aca="false">($B25*C99+$B26*C99^$B$27)</f>
        <v>0.00228734753332619</v>
      </c>
      <c r="D105" s="47" t="n">
        <f aca="false">($B25*D99+$B26*D99^$B$27)</f>
        <v>0.00299610781111931</v>
      </c>
      <c r="E105" s="47" t="n">
        <f aca="false">($B25*E99+$B26*E99^$B$27)</f>
        <v>0.00383819950374725</v>
      </c>
      <c r="F105" s="47" t="n">
        <f aca="false">($B25*F99+$B26*F99^$B$27)</f>
        <v>0.00481323855163883</v>
      </c>
      <c r="G105" s="47" t="n">
        <f aca="false">($B25*G99+$B26*G99^$B$27)</f>
        <v>0.00591950353524063</v>
      </c>
      <c r="H105" s="47" t="n">
        <f aca="false">($B25*H99+$B26*H99^$B$27)</f>
        <v>0.00715437437675786</v>
      </c>
      <c r="I105" s="47" t="n">
        <f aca="false">($B25*I99+$B26*I99^$B$27)</f>
        <v>0.00850204955896582</v>
      </c>
      <c r="J105" s="47" t="n">
        <f aca="false">($B25*J99+$B26*J99^$B$27)</f>
        <v>0.00994116135950256</v>
      </c>
      <c r="K105" s="47" t="n">
        <f aca="false">($B25*K99+$B26*K99^$B$27)</f>
        <v>0.0114479210923212</v>
      </c>
      <c r="L105" s="47" t="n">
        <f aca="false">($B25*L99+$B26*L99^$B$27)</f>
        <v>0.0129981563266281</v>
      </c>
      <c r="M105" s="47" t="n">
        <f aca="false">($B25*M99+$B26*M99^$B$27)</f>
        <v>0.0145644738283663</v>
      </c>
      <c r="N105" s="47" t="n">
        <f aca="false">($B25*N99+$B26*N99^$B$27)</f>
        <v>0.0161190067250599</v>
      </c>
      <c r="O105" s="47" t="n">
        <f aca="false">($B25*O99+$B26*O99^$B$27)</f>
        <v>0.0176393920487938</v>
      </c>
      <c r="P105" s="47" t="n">
        <f aca="false">($B25*P99+$B26*P99^$B$27)</f>
        <v>0.0191082465389177</v>
      </c>
      <c r="Q105" s="47" t="n">
        <f aca="false">($B25*Q99+$B26*Q99^$B$27)</f>
        <v>0.0205133828836293</v>
      </c>
      <c r="R105" s="47" t="n">
        <f aca="false">($B25*R99+$B26*R99^$B$27)</f>
        <v>0.0218469944255428</v>
      </c>
      <c r="S105" s="47" t="n">
        <f aca="false">($B25*S99+$B26*S99^$B$27)</f>
        <v>0.0231053475381762</v>
      </c>
      <c r="T105" s="47" t="n">
        <f aca="false">($B25*T99+$B26*T99^$B$27)</f>
        <v>0.0242879365746525</v>
      </c>
      <c r="U105" s="47" t="n">
        <f aca="false">($B25*U99+$B26*U99^$B$27)</f>
        <v>0.0253553018259641</v>
      </c>
      <c r="V105" s="47" t="n">
        <f aca="false">($B25*V99+$B26*V99^$B$27)</f>
        <v>0.0262982385240913</v>
      </c>
      <c r="W105" s="47" t="n">
        <f aca="false">($B25*W99+$B26*W99^$B$27)</f>
        <v>0.0271220527580119</v>
      </c>
      <c r="X105" s="47" t="n">
        <f aca="false">($B25*X99+$B26*X99^$B$27)</f>
        <v>0.0278330410425367</v>
      </c>
      <c r="Y105" s="47" t="n">
        <f aca="false">($B25*Y99+$B26*Y99^$B$27)</f>
        <v>0.0284384985997882</v>
      </c>
      <c r="Z105" s="47" t="n">
        <f aca="false">($B25*Z99+$B26*Z99^$B$27)</f>
        <v>0.028946061941555</v>
      </c>
      <c r="AA105" s="47" t="n">
        <f aca="false">($B25*AA99+$B26*AA99^$B$27)</f>
        <v>0.0293636288242861</v>
      </c>
      <c r="AB105" s="47" t="n">
        <f aca="false">($B25*AB99+$B26*AB99^$B$27)</f>
        <v>0.0296990526042273</v>
      </c>
      <c r="AC105" s="47" t="n">
        <f aca="false">($B25*AC99+$B26*AC99^$B$27)</f>
        <v>0.0299765107172678</v>
      </c>
      <c r="AD105" s="47" t="n">
        <f aca="false">($B25*AD99+$B26*AD99^$B$27)</f>
        <v>0.0302130025274468</v>
      </c>
      <c r="AE105" s="47" t="n">
        <f aca="false">($B25*AE99+$B26*AE99^$B$27)</f>
        <v>0.0304221025119984</v>
      </c>
      <c r="AF105" s="47" t="n">
        <f aca="false">($B25*AF99+$B26*AF99^$B$27)</f>
        <v>0.0306144720958545</v>
      </c>
      <c r="AG105" s="47" t="n">
        <f aca="false">($B25*AG99+$B26*AG99^$B$27)</f>
        <v>0.03079833310955</v>
      </c>
      <c r="AH105" s="47" t="n">
        <f aca="false">($B25*AH99+$B26*AH99^$B$27)</f>
        <v>0.0309798905927823</v>
      </c>
      <c r="AI105" s="47" t="n">
        <f aca="false">($B25*AI99+$B26*AI99^$B$27)</f>
        <v>0.0311637011721453</v>
      </c>
      <c r="AJ105" s="47" t="n">
        <f aca="false">($B25*AJ99+$B26*AJ99^$B$27)</f>
        <v>0.0313529882612189</v>
      </c>
      <c r="AK105" s="47" t="n">
        <f aca="false">($B25*AK99+$B26*AK99^$B$27)</f>
        <v>0.0315499080640307</v>
      </c>
      <c r="AL105" s="47" t="n">
        <f aca="false">($B25*AL99+$B26*AL99^$B$27)</f>
        <v>0.0317557716362704</v>
      </c>
      <c r="AM105" s="47" t="n">
        <f aca="false">($B25*AM99+$B26*AM99^$B$27)</f>
        <v>0.0319712286362908</v>
      </c>
      <c r="AN105" s="47" t="n">
        <f aca="false">($B25*AN99+$B26*AN99^$B$27)</f>
        <v>0.0321964182461385</v>
      </c>
      <c r="AO105" s="47" t="n">
        <f aca="false">($B25*AO99+$B26*AO99^$B$27)</f>
        <v>0.0324310923128124</v>
      </c>
      <c r="AP105" s="47" t="n">
        <f aca="false">($B25*AP99+$B26*AP99^$B$27)</f>
        <v>0.0326747151959041</v>
      </c>
      <c r="AQ105" s="47" t="n">
        <f aca="false">($B25*AQ99+$B26*AQ99^$B$27)</f>
        <v>0.032926544209562</v>
      </c>
      <c r="AR105" s="47" t="n">
        <f aca="false">($B25*AR99+$B26*AR99^$B$27)</f>
        <v>0.0331856939541913</v>
      </c>
      <c r="AS105" s="47" t="n">
        <f aca="false">($B25*AS99+$B26*AS99^$B$27)</f>
        <v>0.0334511872738228</v>
      </c>
      <c r="AT105" s="47" t="n">
        <f aca="false">($B25*AT99+$B26*AT99^$B$27)</f>
        <v>0.0337219950494589</v>
      </c>
      <c r="AU105" s="47" t="n">
        <f aca="false">($B25*AU99+$B26*AU99^$B$27)</f>
        <v>0.0339970665215732</v>
      </c>
      <c r="AV105" s="47" t="n">
        <f aca="false">($B25*AV99+$B26*AV99^$B$27)</f>
        <v>0.034275351303316</v>
      </c>
      <c r="AW105" s="47" t="n">
        <f aca="false">($B25*AW99+$B26*AW99^$B$27)</f>
        <v>0.0345558135975524</v>
      </c>
      <c r="AX105" s="47" t="n">
        <f aca="false">($B25*AX99+$B26*AX99^$B$27)</f>
        <v>0.0348374382795399</v>
      </c>
      <c r="AY105" s="47" t="n">
        <f aca="false">($B25*AY99+$B26*AY99^$B$27)</f>
        <v>0.0351192272041925</v>
      </c>
      <c r="AZ105" s="47" t="n">
        <f aca="false">($B25*AZ99+$B26*AZ99^$B$27)</f>
        <v>0.0354001819095116</v>
      </c>
      <c r="BA105" s="47" t="n">
        <f aca="false">($B25*BA99+$B26*BA99^$B$27)</f>
        <v>0.0356792649497968</v>
      </c>
      <c r="BB105" s="47" t="n">
        <f aca="false">($B25*BB99+$B26*BB99^$B$27)</f>
        <v>0.0359568390582929</v>
      </c>
      <c r="BC105" s="47" t="n">
        <f aca="false">($B25*BC99+$B26*BC99^$B$27)</f>
        <v>0.036232760498573</v>
      </c>
      <c r="BD105" s="47" t="n">
        <f aca="false">($B25*BD99+$B26*BD99^$B$27)</f>
        <v>0.0365065985877126</v>
      </c>
      <c r="BE105" s="47" t="n">
        <f aca="false">($B25*BE99+$B26*BE99^$B$27)</f>
        <v>0.0367777782848319</v>
      </c>
      <c r="BF105" s="47" t="n">
        <f aca="false">($B25*BF99+$B26*BF99^$B$27)</f>
        <v>0.0370456712934006</v>
      </c>
      <c r="BG105" s="47" t="n">
        <f aca="false">($B25*BG99+$B26*BG99^$B$27)</f>
        <v>0.0373096527783962</v>
      </c>
      <c r="BH105" s="47" t="n">
        <f aca="false">($B25*BH99+$B26*BH99^$B$27)</f>
        <v>0.0375691352297198</v>
      </c>
      <c r="BI105" s="47" t="n">
        <f aca="false">($B25*BI99+$B26*BI99^$B$27)</f>
        <v>0.0378235872585018</v>
      </c>
    </row>
    <row r="106" customFormat="false" ht="18" hidden="false" customHeight="true" outlineLevel="0" collapsed="false">
      <c r="A106" s="49" t="str">
        <f aca="false">Base!A106</f>
        <v>     Climate damages (trillion $)</v>
      </c>
      <c r="B106" s="47" t="n">
        <f aca="false">+B104*B105/(1+B105^Parameters!$B$56)</f>
        <v>0.108648899076548</v>
      </c>
      <c r="C106" s="47" t="n">
        <f aca="false">+C104*C105/(1+C105^Parameters!$B$56)</f>
        <v>0.173570902850231</v>
      </c>
      <c r="D106" s="47" t="n">
        <f aca="false">+D104*D105/(1+D105^Parameters!$B$56)</f>
        <v>0.268607338618141</v>
      </c>
      <c r="E106" s="47" t="n">
        <f aca="false">+E104*E105/(1+E105^Parameters!$B$56)</f>
        <v>0.402591946198928</v>
      </c>
      <c r="F106" s="47" t="n">
        <f aca="false">+F104*F105/(1+F105^Parameters!$B$56)</f>
        <v>0.585341394776128</v>
      </c>
      <c r="G106" s="47" t="n">
        <f aca="false">+G104*G105/(1+G105^Parameters!$B$56)</f>
        <v>0.827549562657131</v>
      </c>
      <c r="H106" s="47" t="n">
        <f aca="false">+H104*H105/(1+H105^Parameters!$B$56)</f>
        <v>1.14080818214321</v>
      </c>
      <c r="I106" s="47" t="n">
        <f aca="false">+I104*I105/(1+I105^Parameters!$B$56)</f>
        <v>1.53710322264693</v>
      </c>
      <c r="J106" s="47" t="n">
        <f aca="false">+J104*J105/(1+J105^Parameters!$B$56)</f>
        <v>2.02372969866038</v>
      </c>
      <c r="K106" s="47" t="n">
        <f aca="false">+K104*K105/(1+K105^Parameters!$B$56)</f>
        <v>2.60961224258042</v>
      </c>
      <c r="L106" s="47" t="n">
        <f aca="false">+L104*L105/(1+L105^Parameters!$B$56)</f>
        <v>3.29905994969002</v>
      </c>
      <c r="M106" s="47" t="n">
        <f aca="false">+M104*M105/(1+M105^Parameters!$B$56)</f>
        <v>4.09672697464268</v>
      </c>
      <c r="N106" s="47" t="n">
        <f aca="false">+N104*N105/(1+N105^Parameters!$B$56)</f>
        <v>5.0004390010033</v>
      </c>
      <c r="O106" s="47" t="n">
        <f aca="false">+O104*O105/(1+O105^Parameters!$B$56)</f>
        <v>6.0087483531116</v>
      </c>
      <c r="P106" s="47" t="n">
        <f aca="false">+P104*P105/(1+P105^Parameters!$B$56)</f>
        <v>7.11905272424991</v>
      </c>
      <c r="Q106" s="47" t="n">
        <f aca="false">+Q104*Q105/(1+Q105^Parameters!$B$56)</f>
        <v>8.32825372125461</v>
      </c>
      <c r="R106" s="47" t="n">
        <f aca="false">+R104*R105/(1+R105^Parameters!$B$56)</f>
        <v>9.632844614625</v>
      </c>
      <c r="S106" s="47" t="n">
        <f aca="false">+S104*S105/(1+S105^Parameters!$B$56)</f>
        <v>11.0294125668154</v>
      </c>
      <c r="T106" s="47" t="n">
        <f aca="false">+T104*T105/(1+T105^Parameters!$B$56)</f>
        <v>12.5146461130939</v>
      </c>
      <c r="U106" s="47" t="n">
        <f aca="false">+U104*U105/(1+U105^Parameters!$B$56)</f>
        <v>14.0717523311926</v>
      </c>
      <c r="V106" s="47" t="n">
        <f aca="false">+V104*V105/(1+V105^Parameters!$B$56)</f>
        <v>15.6745254225434</v>
      </c>
      <c r="W106" s="47" t="n">
        <f aca="false">+W104*W105/(1+W105^Parameters!$B$56)</f>
        <v>17.3170035370255</v>
      </c>
      <c r="X106" s="47" t="n">
        <f aca="false">+X104*X105/(1+X105^Parameters!$B$56)</f>
        <v>18.9913259875601</v>
      </c>
      <c r="Y106" s="47" t="n">
        <f aca="false">+Y104*Y105/(1+Y105^Parameters!$B$56)</f>
        <v>20.6902112548052</v>
      </c>
      <c r="Z106" s="47" t="n">
        <f aca="false">+Z104*Z105/(1+Z105^Parameters!$B$56)</f>
        <v>22.4066146770838</v>
      </c>
      <c r="AA106" s="47" t="n">
        <f aca="false">+AA104*AA105/(1+AA105^Parameters!$B$56)</f>
        <v>24.1338804905393</v>
      </c>
      <c r="AB106" s="47" t="n">
        <f aca="false">+AB104*AB105/(1+AB105^Parameters!$B$56)</f>
        <v>25.8654241669116</v>
      </c>
      <c r="AC106" s="47" t="n">
        <f aca="false">+AC104*AC105/(1+AC105^Parameters!$B$56)</f>
        <v>27.6145393489754</v>
      </c>
      <c r="AD106" s="47" t="n">
        <f aca="false">+AD104*AD105/(1+AD105^Parameters!$B$56)</f>
        <v>29.3875232719848</v>
      </c>
      <c r="AE106" s="47" t="n">
        <f aca="false">+AE104*AE105/(1+AE105^Parameters!$B$56)</f>
        <v>31.1908419328165</v>
      </c>
      <c r="AF106" s="47" t="n">
        <f aca="false">+AF104*AF105/(1+AF105^Parameters!$B$56)</f>
        <v>33.0304028983633</v>
      </c>
      <c r="AG106" s="47" t="n">
        <f aca="false">+AG104*AG105/(1+AG105^Parameters!$B$56)</f>
        <v>34.9114463141751</v>
      </c>
      <c r="AH106" s="47" t="n">
        <f aca="false">+AH104*AH105/(1+AH105^Parameters!$B$56)</f>
        <v>36.8384825337229</v>
      </c>
      <c r="AI106" s="47" t="n">
        <f aca="false">+AI104*AI105/(1+AI105^Parameters!$B$56)</f>
        <v>38.8152640555688</v>
      </c>
      <c r="AJ106" s="47" t="n">
        <f aca="false">+AJ104*AJ105/(1+AJ105^Parameters!$B$56)</f>
        <v>40.8447823173744</v>
      </c>
      <c r="AK106" s="47" t="n">
        <f aca="false">+AK104*AK105/(1+AK105^Parameters!$B$56)</f>
        <v>42.9292820765413</v>
      </c>
      <c r="AL106" s="47" t="n">
        <f aca="false">+AL104*AL105/(1+AL105^Parameters!$B$56)</f>
        <v>45.0702884217323</v>
      </c>
      <c r="AM106" s="47" t="n">
        <f aca="false">+AM104*AM105/(1+AM105^Parameters!$B$56)</f>
        <v>47.2686409310363</v>
      </c>
      <c r="AN106" s="47" t="n">
        <f aca="false">+AN104*AN105/(1+AN105^Parameters!$B$56)</f>
        <v>49.5245319734867</v>
      </c>
      <c r="AO106" s="47" t="n">
        <f aca="false">+AO104*AO105/(1+AO105^Parameters!$B$56)</f>
        <v>51.8375441465684</v>
      </c>
      <c r="AP106" s="47" t="n">
        <f aca="false">+AP104*AP105/(1+AP105^Parameters!$B$56)</f>
        <v>54.2066829929678</v>
      </c>
      <c r="AQ106" s="47" t="n">
        <f aca="false">+AQ104*AQ105/(1+AQ105^Parameters!$B$56)</f>
        <v>56.6303960285963</v>
      </c>
      <c r="AR106" s="47" t="n">
        <f aca="false">+AR104*AR105/(1+AR105^Parameters!$B$56)</f>
        <v>59.1065653030788</v>
      </c>
      <c r="AS106" s="47" t="n">
        <f aca="false">+AS104*AS105/(1+AS105^Parameters!$B$56)</f>
        <v>61.6324514650929</v>
      </c>
      <c r="AT106" s="47" t="n">
        <f aca="false">+AT104*AT105/(1+AT105^Parameters!$B$56)</f>
        <v>64.2045469828027</v>
      </c>
      <c r="AU106" s="47" t="n">
        <f aca="false">+AU104*AU105/(1+AU105^Parameters!$B$56)</f>
        <v>66.8182691059277</v>
      </c>
      <c r="AV106" s="47" t="n">
        <f aca="false">+AV104*AV105/(1+AV105^Parameters!$B$56)</f>
        <v>69.4673512293205</v>
      </c>
      <c r="AW106" s="47" t="n">
        <f aca="false">+AW104*AW105/(1+AW105^Parameters!$B$56)</f>
        <v>72.1426913021695</v>
      </c>
      <c r="AX106" s="47" t="n">
        <f aca="false">+AX104*AX105/(1+AX105^Parameters!$B$56)</f>
        <v>74.8301952258126</v>
      </c>
      <c r="AY106" s="47" t="n">
        <f aca="false">+AY104*AY105/(1+AY105^Parameters!$B$56)</f>
        <v>77.5067336188165</v>
      </c>
      <c r="AZ106" s="47" t="n">
        <f aca="false">+AZ104*AZ105/(1+AZ105^Parameters!$B$56)</f>
        <v>80.1324832801142</v>
      </c>
      <c r="BA106" s="47" t="n">
        <f aca="false">+BA104*BA105/(1+BA105^Parameters!$B$56)</f>
        <v>83.4877159269673</v>
      </c>
      <c r="BB106" s="47" t="n">
        <f aca="false">+BB104*BB105/(1+BB105^Parameters!$B$56)</f>
        <v>86.7210480422838</v>
      </c>
      <c r="BC106" s="47" t="n">
        <f aca="false">+BC104*BC105/(1+BC105^Parameters!$B$56)</f>
        <v>89.8696590240147</v>
      </c>
      <c r="BD106" s="47" t="n">
        <f aca="false">+BD104*BD105/(1+BD105^Parameters!$B$56)</f>
        <v>92.9587179575418</v>
      </c>
      <c r="BE106" s="47" t="n">
        <f aca="false">+BE104*BE105/(1+BE105^Parameters!$B$56)</f>
        <v>96.0049790714148</v>
      </c>
      <c r="BF106" s="47" t="n">
        <f aca="false">+BF104*BF105/(1+BF105^Parameters!$B$56)</f>
        <v>99.0192759039389</v>
      </c>
      <c r="BG106" s="47" t="n">
        <f aca="false">+BG104*BG105/(1+BG105^Parameters!$B$56)</f>
        <v>102.008273768899</v>
      </c>
      <c r="BH106" s="47" t="n">
        <f aca="false">+BH104*BH105/(1+BH105^Parameters!$B$56)</f>
        <v>104.975712048042</v>
      </c>
      <c r="BI106" s="47" t="n">
        <f aca="false">+BI104*BI105/(1+BI105^Parameters!$B$56)</f>
        <v>107.923290080581</v>
      </c>
    </row>
    <row r="107" customFormat="false" ht="18" hidden="false" customHeight="true" outlineLevel="0" collapsed="false">
      <c r="A107" s="49" t="str">
        <f aca="false">Base!A107</f>
        <v>Output after damages before abatement</v>
      </c>
      <c r="B107" s="47" t="n">
        <f aca="false">+B104-B106</f>
        <v>63.4733379200641</v>
      </c>
      <c r="C107" s="47" t="n">
        <f aca="false">+C104-C106</f>
        <v>75.7094771785359</v>
      </c>
      <c r="D107" s="47" t="n">
        <f aca="false">+D104-D106</f>
        <v>89.3834864950121</v>
      </c>
      <c r="E107" s="47" t="n">
        <f aca="false">+E104-E106</f>
        <v>104.488241843414</v>
      </c>
      <c r="F107" s="47" t="n">
        <f aca="false">+F104-F106</f>
        <v>121.025376315616</v>
      </c>
      <c r="G107" s="47" t="n">
        <f aca="false">+G104-G106</f>
        <v>138.972951903467</v>
      </c>
      <c r="H107" s="47" t="n">
        <f aca="false">+H104-H106</f>
        <v>158.315228372124</v>
      </c>
      <c r="I107" s="47" t="n">
        <f aca="false">+I104-I106</f>
        <v>179.254976614853</v>
      </c>
      <c r="J107" s="47" t="n">
        <f aca="false">+J104-J106</f>
        <v>201.547022799582</v>
      </c>
      <c r="K107" s="47" t="n">
        <f aca="false">+K104-K106</f>
        <v>225.345509175129</v>
      </c>
      <c r="L107" s="47" t="n">
        <f aca="false">+L104-L106</f>
        <v>250.510777906433</v>
      </c>
      <c r="M107" s="47" t="n">
        <f aca="false">+M104-M106</f>
        <v>277.185454786276</v>
      </c>
      <c r="N107" s="47" t="n">
        <f aca="false">+N104-N106</f>
        <v>305.219606582155</v>
      </c>
      <c r="O107" s="47" t="n">
        <f aca="false">+O104-O106</f>
        <v>334.634984519897</v>
      </c>
      <c r="P107" s="47" t="n">
        <f aca="false">+P104-P106</f>
        <v>365.445363887739</v>
      </c>
      <c r="Q107" s="47" t="n">
        <f aca="false">+Q104-Q106</f>
        <v>397.662984705878</v>
      </c>
      <c r="R107" s="47" t="n">
        <f aca="false">+R104-R106</f>
        <v>431.290260275383</v>
      </c>
      <c r="S107" s="47" t="n">
        <f aca="false">+S104-S106</f>
        <v>466.323829949526</v>
      </c>
      <c r="T107" s="47" t="n">
        <f aca="false">+T104-T106</f>
        <v>502.747161930102</v>
      </c>
      <c r="U107" s="47" t="n">
        <f aca="false">+U104-U106</f>
        <v>540.910887109643</v>
      </c>
      <c r="V107" s="47" t="n">
        <f aca="false">+V104-V106</f>
        <v>580.354954201511</v>
      </c>
      <c r="W107" s="47" t="n">
        <f aca="false">+W104-W106</f>
        <v>621.167247324482</v>
      </c>
      <c r="X107" s="47" t="n">
        <f aca="false">+X104-X106</f>
        <v>663.338928853659</v>
      </c>
      <c r="Y107" s="47" t="n">
        <f aca="false">+Y104-Y106</f>
        <v>706.85210896316</v>
      </c>
      <c r="Z107" s="47" t="n">
        <f aca="false">+Z104-Z106</f>
        <v>751.675010737976</v>
      </c>
      <c r="AA107" s="47" t="n">
        <f aca="false">+AA104-AA106</f>
        <v>797.763189349092</v>
      </c>
      <c r="AB107" s="47" t="n">
        <f aca="false">+AB104-AB106</f>
        <v>845.052059686766</v>
      </c>
      <c r="AC107" s="47" t="n">
        <f aca="false">+AC104-AC106</f>
        <v>893.591387832812</v>
      </c>
      <c r="AD107" s="47" t="n">
        <f aca="false">+AD104-AD106</f>
        <v>943.290489953873</v>
      </c>
      <c r="AE107" s="47" t="n">
        <f aca="false">+AE104-AE106</f>
        <v>994.078266949943</v>
      </c>
      <c r="AF107" s="47" t="n">
        <f aca="false">+AF104-AF106</f>
        <v>1045.88426187013</v>
      </c>
      <c r="AG107" s="47" t="n">
        <f aca="false">+AG104-AG106</f>
        <v>1098.63841789421</v>
      </c>
      <c r="AH107" s="47" t="n">
        <f aca="false">+AH104-AH106</f>
        <v>1152.27102782412</v>
      </c>
      <c r="AI107" s="47" t="n">
        <f aca="false">+AI104-AI106</f>
        <v>1206.71278927664</v>
      </c>
      <c r="AJ107" s="47" t="n">
        <f aca="false">+AJ104-AJ106</f>
        <v>1261.89491117131</v>
      </c>
      <c r="AK107" s="47" t="n">
        <f aca="false">+AK104-AK106</f>
        <v>1317.74923367115</v>
      </c>
      <c r="AL107" s="47" t="n">
        <f aca="false">+AL104-AL106</f>
        <v>1374.20835289003</v>
      </c>
      <c r="AM107" s="47" t="n">
        <f aca="false">+AM104-AM106</f>
        <v>1431.20569200034</v>
      </c>
      <c r="AN107" s="47" t="n">
        <f aca="false">+AN104-AN106</f>
        <v>1488.6755123568</v>
      </c>
      <c r="AO107" s="47" t="n">
        <f aca="false">+AO104-AO106</f>
        <v>1546.5527797615</v>
      </c>
      <c r="AP107" s="47" t="n">
        <f aca="false">+AP104-AP106</f>
        <v>1604.77282663602</v>
      </c>
      <c r="AQ107" s="47" t="n">
        <f aca="false">+AQ104-AQ106</f>
        <v>1663.27059534695</v>
      </c>
      <c r="AR107" s="47" t="n">
        <f aca="false">+AR104-AR106</f>
        <v>1721.9791454453</v>
      </c>
      <c r="AS107" s="47" t="n">
        <f aca="false">+AS104-AS106</f>
        <v>1780.82685978702</v>
      </c>
      <c r="AT107" s="47" t="n">
        <f aca="false">+AT104-AT106</f>
        <v>1839.73224230373</v>
      </c>
      <c r="AU107" s="47" t="n">
        <f aca="false">+AU104-AU106</f>
        <v>1898.59451330363</v>
      </c>
      <c r="AV107" s="47" t="n">
        <f aca="false">+AV104-AV106</f>
        <v>1957.27631697052</v>
      </c>
      <c r="AW107" s="47" t="n">
        <f aca="false">+AW104-AW106</f>
        <v>2015.5723352449</v>
      </c>
      <c r="AX107" s="47" t="n">
        <f aca="false">+AX104-AX106</f>
        <v>2073.15194471703</v>
      </c>
      <c r="AY107" s="47" t="n">
        <f aca="false">+AY104-AY106</f>
        <v>2129.45337880541</v>
      </c>
      <c r="AZ107" s="47" t="n">
        <f aca="false">+AZ104-AZ106</f>
        <v>2183.48535588652</v>
      </c>
      <c r="BA107" s="47" t="n">
        <f aca="false">+BA104-BA106</f>
        <v>2256.4628420355</v>
      </c>
      <c r="BB107" s="47" t="n">
        <f aca="false">+BB104-BB106</f>
        <v>2325.08850790041</v>
      </c>
      <c r="BC107" s="47" t="n">
        <f aca="false">+BC104-BC106</f>
        <v>2390.4729311453</v>
      </c>
      <c r="BD107" s="47" t="n">
        <f aca="false">+BD104-BD106</f>
        <v>2453.39513459859</v>
      </c>
      <c r="BE107" s="47" t="n">
        <f aca="false">+BE104-BE106</f>
        <v>2514.4022708687</v>
      </c>
      <c r="BF107" s="47" t="n">
        <f aca="false">+BF104-BF106</f>
        <v>2573.87805452125</v>
      </c>
      <c r="BG107" s="47" t="n">
        <f aca="false">+BG104-BG106</f>
        <v>2632.0904425817</v>
      </c>
      <c r="BH107" s="47" t="n">
        <f aca="false">+BH104-BH106</f>
        <v>2689.22520330867</v>
      </c>
      <c r="BI107" s="47" t="n">
        <f aca="false">+BI104-BI106</f>
        <v>2745.40971990046</v>
      </c>
    </row>
    <row r="108" customFormat="false" ht="18" hidden="false" customHeight="true" outlineLevel="0" collapsed="false">
      <c r="A108" s="49" t="str">
        <f aca="false">Base!A108</f>
        <v>    Abatement cost (fraction of output)</v>
      </c>
      <c r="B108" s="47" t="n">
        <f aca="false">(B32*(B135)^$B39)*B47^(1-$B$39)</f>
        <v>0.000102611504456541</v>
      </c>
      <c r="C108" s="47" t="n">
        <f aca="false">(C32*(C135)^$B39)*C47^(1-$B$39)</f>
        <v>0.0001056343281537</v>
      </c>
      <c r="D108" s="47" t="n">
        <f aca="false">(D32*(D135)^$B39)*D47^(1-$B$39)</f>
        <v>0.000705213552329529</v>
      </c>
      <c r="E108" s="47" t="n">
        <f aca="false">(E32*(E135)^$B39)*E47^(1-$B$39)</f>
        <v>0.00150664528588259</v>
      </c>
      <c r="F108" s="47" t="n">
        <f aca="false">(F32*(F135)^$B39)*F47^(1-$B$39)</f>
        <v>0.00283315960766399</v>
      </c>
      <c r="G108" s="47" t="n">
        <f aca="false">(G32*(G135)^$B39)*G47^(1-$B$39)</f>
        <v>0.00433684896033125</v>
      </c>
      <c r="H108" s="47" t="n">
        <f aca="false">(H32*(H135)^$B39)*H47^(1-$B$39)</f>
        <v>0.00280456685211371</v>
      </c>
      <c r="I108" s="47" t="n">
        <f aca="false">(I32*(I135)^$B39)*I47^(1-$B$39)</f>
        <v>0.00459943785741119</v>
      </c>
      <c r="J108" s="47" t="n">
        <f aca="false">(J32*(J135)^$B39)*J47^(1-$B$39)</f>
        <v>0.0045929020677421</v>
      </c>
      <c r="K108" s="47" t="n">
        <f aca="false">(K32*(K135)^$B39)*K47^(1-$B$39)</f>
        <v>0.00607435186481567</v>
      </c>
      <c r="L108" s="47" t="n">
        <f aca="false">(L32*(L135)^$B39)*L47^(1-$B$39)</f>
        <v>0.00620471395512469</v>
      </c>
      <c r="M108" s="47" t="n">
        <f aca="false">(M32*(M135)^$B39)*M47^(1-$B$39)</f>
        <v>0.00759990814048595</v>
      </c>
      <c r="N108" s="47" t="n">
        <f aca="false">(N32*(N135)^$B39)*N47^(1-$B$39)</f>
        <v>0.00875359800226228</v>
      </c>
      <c r="O108" s="47" t="n">
        <f aca="false">(O32*(O135)^$B39)*O47^(1-$B$39)</f>
        <v>0.0096725292609858</v>
      </c>
      <c r="P108" s="47" t="n">
        <f aca="false">(P32*(P135)^$B39)*P47^(1-$B$39)</f>
        <v>0.0103363362854018</v>
      </c>
      <c r="Q108" s="47" t="n">
        <f aca="false">(Q32*(Q135)^$B39)*Q47^(1-$B$39)</f>
        <v>0.0107818821694884</v>
      </c>
      <c r="R108" s="47" t="n">
        <f aca="false">(R32*(R135)^$B39)*R47^(1-$B$39)</f>
        <v>0.0110215497397453</v>
      </c>
      <c r="S108" s="47" t="n">
        <f aca="false">(S32*(S135)^$B39)*S47^(1-$B$39)</f>
        <v>0.0110960103485659</v>
      </c>
      <c r="T108" s="47" t="n">
        <f aca="false">(T32*(T135)^$B39)*T47^(1-$B$39)</f>
        <v>0.00946465852601191</v>
      </c>
      <c r="U108" s="47" t="n">
        <f aca="false">(U32*(U135)^$B39)*U47^(1-$B$39)</f>
        <v>0.00971695654879636</v>
      </c>
      <c r="V108" s="47" t="n">
        <f aca="false">(V32*(V135)^$B39)*V47^(1-$B$39)</f>
        <v>0.00958456001744787</v>
      </c>
      <c r="W108" s="47" t="n">
        <f aca="false">(W32*(W135)^$B39)*W47^(1-$B$39)</f>
        <v>0.00939597030060189</v>
      </c>
      <c r="X108" s="47" t="n">
        <f aca="false">(X32*(X135)^$B39)*X47^(1-$B$39)</f>
        <v>0.00915531531064237</v>
      </c>
      <c r="Y108" s="47" t="n">
        <f aca="false">(Y32*(Y135)^$B39)*Y47^(1-$B$39)</f>
        <v>0.00888064547252307</v>
      </c>
      <c r="Z108" s="47" t="n">
        <f aca="false">(Z32*(Z135)^$B39)*Z47^(1-$B$39)</f>
        <v>0.00857810449507691</v>
      </c>
      <c r="AA108" s="47" t="n">
        <f aca="false">(AA32*(AA135)^$B39)*AA47^(1-$B$39)</f>
        <v>0.00825749950492073</v>
      </c>
      <c r="AB108" s="47" t="n">
        <f aca="false">(AB32*(AB135)^$B39)*AB47^(1-$B$39)</f>
        <v>0.0076619632282718</v>
      </c>
      <c r="AC108" s="47" t="n">
        <f aca="false">(AC32*(AC135)^$B39)*AC47^(1-$B$39)</f>
        <v>0.00714954360445774</v>
      </c>
      <c r="AD108" s="47" t="n">
        <f aca="false">(AD32*(AD135)^$B39)*AD47^(1-$B$39)</f>
        <v>0.00667285543964871</v>
      </c>
      <c r="AE108" s="47" t="n">
        <f aca="false">(AE32*(AE135)^$B39)*AE47^(1-$B$39)</f>
        <v>0.00622930765083973</v>
      </c>
      <c r="AF108" s="47" t="n">
        <f aca="false">(AF32*(AF135)^$B39)*AF47^(1-$B$39)</f>
        <v>0.00581650409427607</v>
      </c>
      <c r="AG108" s="47" t="n">
        <f aca="false">(AG32*(AG135)^$B39)*AG47^(1-$B$39)</f>
        <v>0.00543222838132724</v>
      </c>
      <c r="AH108" s="47" t="n">
        <f aca="false">(AH32*(AH135)^$B39)*AH47^(1-$B$39)</f>
        <v>0.00507442991652425</v>
      </c>
      <c r="AI108" s="47" t="n">
        <f aca="false">(AI32*(AI135)^$B39)*AI47^(1-$B$39)</f>
        <v>0.00474121105628138</v>
      </c>
      <c r="AJ108" s="47" t="n">
        <f aca="false">(AJ32*(AJ135)^$B39)*AJ47^(1-$B$39)</f>
        <v>0.00443081529550305</v>
      </c>
      <c r="AK108" s="47" t="n">
        <f aca="false">(AK32*(AK135)^$B39)*AK47^(1-$B$39)</f>
        <v>0.00414161639719082</v>
      </c>
      <c r="AL108" s="47" t="n">
        <f aca="false">(AL32*(AL135)^$B39)*AL47^(1-$B$39)</f>
        <v>0.00387210838738694</v>
      </c>
      <c r="AM108" s="47" t="n">
        <f aca="false">(AM32*(AM135)^$B39)*AM47^(1-$B$39)</f>
        <v>0.00362089634437942</v>
      </c>
      <c r="AN108" s="47" t="n">
        <f aca="false">(AN32*(AN135)^$B39)*AN47^(1-$B$39)</f>
        <v>0.00338668791710794</v>
      </c>
      <c r="AO108" s="47" t="n">
        <f aca="false">(AO32*(AO135)^$B39)*AO47^(1-$B$39)</f>
        <v>0.0031682855132</v>
      </c>
      <c r="AP108" s="47" t="n">
        <f aca="false">(AP32*(AP135)^$B39)*AP47^(1-$B$39)</f>
        <v>0.00296457910208075</v>
      </c>
      <c r="AQ108" s="47" t="n">
        <f aca="false">(AQ32*(AQ135)^$B39)*AQ47^(1-$B$39)</f>
        <v>0.00277453958317949</v>
      </c>
      <c r="AR108" s="47" t="n">
        <f aca="false">(AR32*(AR135)^$B39)*AR47^(1-$B$39)</f>
        <v>0.00259721267344004</v>
      </c>
      <c r="AS108" s="47" t="n">
        <f aca="false">(AS32*(AS135)^$B39)*AS47^(1-$B$39)</f>
        <v>0.00243171327216582</v>
      </c>
      <c r="AT108" s="47" t="n">
        <f aca="false">(AT32*(AT135)^$B39)*AT47^(1-$B$39)</f>
        <v>0.00227722026472566</v>
      </c>
      <c r="AU108" s="47" t="n">
        <f aca="false">(AU32*(AU135)^$B39)*AU47^(1-$B$39)</f>
        <v>0.00213297172984215</v>
      </c>
      <c r="AV108" s="47" t="n">
        <f aca="false">(AV32*(AV135)^$B39)*AV47^(1-$B$39)</f>
        <v>0.00199826051810666</v>
      </c>
      <c r="AW108" s="47" t="n">
        <f aca="false">(AW32*(AW135)^$B39)*AW47^(1-$B$39)</f>
        <v>0.00187243017203886</v>
      </c>
      <c r="AX108" s="47" t="n">
        <f aca="false">(AX32*(AX135)^$B39)*AX47^(1-$B$39)</f>
        <v>0.00175487116045428</v>
      </c>
      <c r="AY108" s="47" t="n">
        <f aca="false">(AY32*(AY135)^$B39)*AY47^(1-$B$39)</f>
        <v>0.00164501740214228</v>
      </c>
      <c r="AZ108" s="47" t="n">
        <f aca="false">(AZ32*(AZ135)^$B39)*AZ47^(1-$B$39)</f>
        <v>0.00154234305590613</v>
      </c>
      <c r="BA108" s="47" t="n">
        <f aca="false">(BA32*(BA135)^$B39)*BA47^(1-$B$39)</f>
        <v>0.00144635955589286</v>
      </c>
      <c r="BB108" s="47" t="n">
        <f aca="false">(BB32*(BB135)^$B39)*BB47^(1-$B$39)</f>
        <v>0.0013566128728595</v>
      </c>
      <c r="BC108" s="47" t="n">
        <f aca="false">(BC32*(BC135)^$B39)*BC47^(1-$B$39)</f>
        <v>0.00127268098359594</v>
      </c>
      <c r="BD108" s="47" t="n">
        <f aca="false">(BD32*(BD135)^$B39)*BD47^(1-$B$39)</f>
        <v>0.00119417153216757</v>
      </c>
      <c r="BE108" s="47" t="n">
        <f aca="false">(BE32*(BE135)^$B39)*BE47^(1-$B$39)</f>
        <v>0.0011207196679623</v>
      </c>
      <c r="BF108" s="47" t="n">
        <f aca="false">(BF32*(BF135)^$B39)*BF47^(1-$B$39)</f>
        <v>0.00105198604673873</v>
      </c>
      <c r="BG108" s="47" t="n">
        <f aca="false">(BG32*(BG135)^$B39)*BG47^(1-$B$39)</f>
        <v>0.00098765498198315</v>
      </c>
      <c r="BH108" s="47" t="n">
        <f aca="false">(BH32*(BH135)^$B39)*BH47^(1-$B$39)</f>
        <v>0.000927432734902124</v>
      </c>
      <c r="BI108" s="47" t="n">
        <f aca="false">(BI32*(BI135)^$B39)*BI47^(1-$B$39)</f>
        <v>0.000871045932312335</v>
      </c>
    </row>
    <row r="109" customFormat="false" ht="18" hidden="false" customHeight="true" outlineLevel="0" collapsed="false">
      <c r="A109" s="49" t="str">
        <f aca="false">Base!A109</f>
        <v>    Abatement cost ($ trillion)</v>
      </c>
      <c r="B109" s="47" t="n">
        <f aca="false">+B104*B108</f>
        <v>0.00652424332384797</v>
      </c>
      <c r="C109" s="47" t="n">
        <f aca="false">+C104*C108</f>
        <v>0.00801585480233216</v>
      </c>
      <c r="D109" s="47" t="n">
        <f aca="false">+D104*D108</f>
        <v>0.0632238715661947</v>
      </c>
      <c r="E109" s="47" t="n">
        <f aca="false">+E104*E108</f>
        <v>0.158033280261415</v>
      </c>
      <c r="F109" s="47" t="n">
        <f aca="false">+F104*F108</f>
        <v>0.344542573276112</v>
      </c>
      <c r="G109" s="47" t="n">
        <f aca="false">+G104*G108</f>
        <v>0.606293659437146</v>
      </c>
      <c r="H109" s="47" t="n">
        <f aca="false">+H104*H108</f>
        <v>0.447205114489531</v>
      </c>
      <c r="I109" s="47" t="n">
        <f aca="false">+I104*I108</f>
        <v>0.831541936324706</v>
      </c>
      <c r="J109" s="47" t="n">
        <f aca="false">+J104*J108</f>
        <v>0.934980530080991</v>
      </c>
      <c r="K109" s="47" t="n">
        <f aca="false">+K104*K108</f>
        <v>1.38467961687795</v>
      </c>
      <c r="L109" s="47" t="n">
        <f aca="false">+L104*L108</f>
        <v>1.57481744289382</v>
      </c>
      <c r="M109" s="47" t="n">
        <f aca="false">+M104*M108</f>
        <v>2.13771874293846</v>
      </c>
      <c r="N109" s="47" t="n">
        <f aca="false">+N104*N108</f>
        <v>2.71554157127844</v>
      </c>
      <c r="O109" s="47" t="n">
        <f aca="false">+O104*O108</f>
        <v>3.2948864737856</v>
      </c>
      <c r="P109" s="47" t="n">
        <f aca="false">+P104*P108</f>
        <v>3.85095109807606</v>
      </c>
      <c r="Q109" s="47" t="n">
        <f aca="false">+Q104*Q108</f>
        <v>4.37734969456603</v>
      </c>
      <c r="R109" s="47" t="n">
        <f aca="false">+R104*R108</f>
        <v>4.85965593194814</v>
      </c>
      <c r="S109" s="47" t="n">
        <f aca="false">+S104*S108</f>
        <v>5.29671651888283</v>
      </c>
      <c r="T109" s="47" t="n">
        <f aca="false">+T104*T108</f>
        <v>4.87677706462435</v>
      </c>
      <c r="U109" s="47" t="n">
        <f aca="false">+U104*U108</f>
        <v>5.39274219278292</v>
      </c>
      <c r="V109" s="47" t="n">
        <f aca="false">+V104*V108</f>
        <v>5.71268031962497</v>
      </c>
      <c r="W109" s="47" t="n">
        <f aca="false">+W104*W108</f>
        <v>5.99917905849677</v>
      </c>
      <c r="X109" s="47" t="n">
        <f aca="false">+X104*X108</f>
        <v>6.24694862906232</v>
      </c>
      <c r="Y109" s="47" t="n">
        <f aca="false">+Y104*Y108</f>
        <v>6.4610454121126</v>
      </c>
      <c r="Z109" s="47" t="n">
        <f aca="false">+Z104*Z108</f>
        <v>6.64015307052936</v>
      </c>
      <c r="AA109" s="47" t="n">
        <f aca="false">+AA104*AA108</f>
        <v>6.78681464729655</v>
      </c>
      <c r="AB109" s="47" t="n">
        <f aca="false">+AB104*AB108</f>
        <v>6.67293773614587</v>
      </c>
      <c r="AC109" s="47" t="n">
        <f aca="false">+AC104*AC108</f>
        <v>6.5862019450711</v>
      </c>
      <c r="AD109" s="47" t="n">
        <f aca="false">+AD104*AD108</f>
        <v>6.49053977158087</v>
      </c>
      <c r="AE109" s="47" t="n">
        <f aca="false">+AE104*AE108</f>
        <v>6.38671670413301</v>
      </c>
      <c r="AF109" s="47" t="n">
        <f aca="false">+AF104*AF108</f>
        <v>6.27551156500045</v>
      </c>
      <c r="AG109" s="47" t="n">
        <f aca="false">+AG104*AG108</f>
        <v>6.15770174400246</v>
      </c>
      <c r="AH109" s="47" t="n">
        <f aca="false">+AH104*AH108</f>
        <v>6.03405287338335</v>
      </c>
      <c r="AI109" s="47" t="n">
        <f aca="false">+AI104*AI108</f>
        <v>5.9053113773673</v>
      </c>
      <c r="AJ109" s="47" t="n">
        <f aca="false">+AJ104*AJ108</f>
        <v>5.7721989599686</v>
      </c>
      <c r="AK109" s="47" t="n">
        <f aca="false">+AK104*AK108</f>
        <v>5.63540845212592</v>
      </c>
      <c r="AL109" s="47" t="n">
        <f aca="false">+AL104*AL108</f>
        <v>5.4956007310624</v>
      </c>
      <c r="AM109" s="47" t="n">
        <f aca="false">+AM104*AM108</f>
        <v>5.35340230737</v>
      </c>
      <c r="AN109" s="47" t="n">
        <f aca="false">+AN104*AN108</f>
        <v>5.20940350422829</v>
      </c>
      <c r="AO109" s="47" t="n">
        <f aca="false">+AO104*AO108</f>
        <v>5.06415690767698</v>
      </c>
      <c r="AP109" s="47" t="n">
        <f aca="false">+AP104*AP108</f>
        <v>4.91817598502628</v>
      </c>
      <c r="AQ109" s="47" t="n">
        <f aca="false">+AQ104*AQ108</f>
        <v>4.77193337972111</v>
      </c>
      <c r="AR109" s="47" t="n">
        <f aca="false">+AR104*AR108</f>
        <v>4.62585838043866</v>
      </c>
      <c r="AS109" s="47" t="n">
        <f aca="false">+AS104*AS108</f>
        <v>4.48033276059727</v>
      </c>
      <c r="AT109" s="47" t="n">
        <f aca="false">+AT104*AT108</f>
        <v>4.33568343932</v>
      </c>
      <c r="AU109" s="47" t="n">
        <f aca="false">+AU104*AU108</f>
        <v>4.19216990234997</v>
      </c>
      <c r="AV109" s="47" t="n">
        <f aca="false">+AV104*AV108</f>
        <v>4.0499618524864</v>
      </c>
      <c r="AW109" s="47" t="n">
        <f aca="false">+AW104*AW108</f>
        <v>3.90910060632565</v>
      </c>
      <c r="AX109" s="47" t="n">
        <f aca="false">+AX104*AX108</f>
        <v>3.76943191055657</v>
      </c>
      <c r="AY109" s="47" t="n">
        <f aca="false">+AY104*AY108</f>
        <v>3.63048779077174</v>
      </c>
      <c r="AZ109" s="47" t="n">
        <f aca="false">+AZ104*AZ108</f>
        <v>3.4912752554639</v>
      </c>
      <c r="BA109" s="47" t="n">
        <f aca="false">+BA104*BA108</f>
        <v>3.38440984982585</v>
      </c>
      <c r="BB109" s="47" t="n">
        <f aca="false">+BB104*BB108</f>
        <v>3.2718918904774</v>
      </c>
      <c r="BC109" s="47" t="n">
        <f aca="false">+BC104*BC108</f>
        <v>3.15668484731158</v>
      </c>
      <c r="BD109" s="47" t="n">
        <f aca="false">+BD104*BD108</f>
        <v>3.04078328154774</v>
      </c>
      <c r="BE109" s="47" t="n">
        <f aca="false">+BE104*BE108</f>
        <v>2.92553474639926</v>
      </c>
      <c r="BF109" s="47" t="n">
        <f aca="false">+BF104*BF108</f>
        <v>2.8118506959725</v>
      </c>
      <c r="BG109" s="47" t="n">
        <f aca="false">+BG104*BG108</f>
        <v>2.70034621843741</v>
      </c>
      <c r="BH109" s="47" t="n">
        <f aca="false">+BH104*BH108</f>
        <v>2.59143339679529</v>
      </c>
      <c r="BI109" s="47" t="n">
        <f aca="false">+BI104*BI108</f>
        <v>2.48538411187649</v>
      </c>
    </row>
    <row r="110" customFormat="false" ht="18" hidden="false" customHeight="true" outlineLevel="0" collapsed="false">
      <c r="A110" s="49" t="str">
        <f aca="false">Base!A110</f>
        <v>Net output (net of damages and abatement, $trill p.a.)</v>
      </c>
      <c r="B110" s="47" t="n">
        <f aca="false">+B107-B109</f>
        <v>63.4668136767403</v>
      </c>
      <c r="C110" s="47" t="n">
        <f aca="false">+C107-C109</f>
        <v>75.7014613237335</v>
      </c>
      <c r="D110" s="47" t="n">
        <f aca="false">+D107-D109</f>
        <v>89.3202626234459</v>
      </c>
      <c r="E110" s="47" t="n">
        <f aca="false">+E107-E109</f>
        <v>104.330208563153</v>
      </c>
      <c r="F110" s="47" t="n">
        <f aca="false">+F107-F109</f>
        <v>120.68083374234</v>
      </c>
      <c r="G110" s="47" t="n">
        <f aca="false">+G107-G109</f>
        <v>138.366658244029</v>
      </c>
      <c r="H110" s="47" t="n">
        <f aca="false">+H107-H109</f>
        <v>157.868023257635</v>
      </c>
      <c r="I110" s="47" t="n">
        <f aca="false">+I107-I109</f>
        <v>178.423434678529</v>
      </c>
      <c r="J110" s="47" t="n">
        <f aca="false">+J107-J109</f>
        <v>200.612042269501</v>
      </c>
      <c r="K110" s="47" t="n">
        <f aca="false">+K107-K109</f>
        <v>223.960829558251</v>
      </c>
      <c r="L110" s="47" t="n">
        <f aca="false">+L107-L109</f>
        <v>248.93596046354</v>
      </c>
      <c r="M110" s="47" t="n">
        <f aca="false">+M107-M109</f>
        <v>275.047736043338</v>
      </c>
      <c r="N110" s="47" t="n">
        <f aca="false">+N107-N109</f>
        <v>302.504065010876</v>
      </c>
      <c r="O110" s="47" t="n">
        <f aca="false">+O107-O109</f>
        <v>331.340098046111</v>
      </c>
      <c r="P110" s="47" t="n">
        <f aca="false">+P107-P109</f>
        <v>361.594412789663</v>
      </c>
      <c r="Q110" s="47" t="n">
        <f aca="false">+Q107-Q109</f>
        <v>393.285635011312</v>
      </c>
      <c r="R110" s="47" t="n">
        <f aca="false">+R107-R109</f>
        <v>426.430604343435</v>
      </c>
      <c r="S110" s="47" t="n">
        <f aca="false">+S107-S109</f>
        <v>461.027113430643</v>
      </c>
      <c r="T110" s="47" t="n">
        <f aca="false">+T107-T109</f>
        <v>497.870384865478</v>
      </c>
      <c r="U110" s="47" t="n">
        <f aca="false">+U107-U109</f>
        <v>535.51814491686</v>
      </c>
      <c r="V110" s="47" t="n">
        <f aca="false">+V107-V109</f>
        <v>574.642273881886</v>
      </c>
      <c r="W110" s="47" t="n">
        <f aca="false">+W107-W109</f>
        <v>615.168068265985</v>
      </c>
      <c r="X110" s="47" t="n">
        <f aca="false">+X107-X109</f>
        <v>657.091980224597</v>
      </c>
      <c r="Y110" s="47" t="n">
        <f aca="false">+Y107-Y109</f>
        <v>700.391063551047</v>
      </c>
      <c r="Z110" s="47" t="n">
        <f aca="false">+Z107-Z109</f>
        <v>745.034857667446</v>
      </c>
      <c r="AA110" s="47" t="n">
        <f aca="false">+AA107-AA109</f>
        <v>790.976374701796</v>
      </c>
      <c r="AB110" s="47" t="n">
        <f aca="false">+AB107-AB109</f>
        <v>838.37912195062</v>
      </c>
      <c r="AC110" s="47" t="n">
        <f aca="false">+AC107-AC109</f>
        <v>887.00518588774</v>
      </c>
      <c r="AD110" s="47" t="n">
        <f aca="false">+AD107-AD109</f>
        <v>936.799950182292</v>
      </c>
      <c r="AE110" s="47" t="n">
        <f aca="false">+AE107-AE109</f>
        <v>987.69155024581</v>
      </c>
      <c r="AF110" s="47" t="n">
        <f aca="false">+AF107-AF109</f>
        <v>1039.60875030513</v>
      </c>
      <c r="AG110" s="47" t="n">
        <f aca="false">+AG107-AG109</f>
        <v>1092.48071615021</v>
      </c>
      <c r="AH110" s="47" t="n">
        <f aca="false">+AH107-AH109</f>
        <v>1146.23697495074</v>
      </c>
      <c r="AI110" s="47" t="n">
        <f aca="false">+AI107-AI109</f>
        <v>1200.80747789927</v>
      </c>
      <c r="AJ110" s="47" t="n">
        <f aca="false">+AJ107-AJ109</f>
        <v>1256.12271221134</v>
      </c>
      <c r="AK110" s="47" t="n">
        <f aca="false">+AK107-AK109</f>
        <v>1312.11382521903</v>
      </c>
      <c r="AL110" s="47" t="n">
        <f aca="false">+AL107-AL109</f>
        <v>1368.71275215896</v>
      </c>
      <c r="AM110" s="47" t="n">
        <f aca="false">+AM107-AM109</f>
        <v>1425.85228969297</v>
      </c>
      <c r="AN110" s="47" t="n">
        <f aca="false">+AN107-AN109</f>
        <v>1483.46610885258</v>
      </c>
      <c r="AO110" s="47" t="n">
        <f aca="false">+AO107-AO109</f>
        <v>1541.48862285382</v>
      </c>
      <c r="AP110" s="47" t="n">
        <f aca="false">+AP107-AP109</f>
        <v>1599.854650651</v>
      </c>
      <c r="AQ110" s="47" t="n">
        <f aca="false">+AQ107-AQ109</f>
        <v>1658.49866196723</v>
      </c>
      <c r="AR110" s="47" t="n">
        <f aca="false">+AR107-AR109</f>
        <v>1717.35328706486</v>
      </c>
      <c r="AS110" s="47" t="n">
        <f aca="false">+AS107-AS109</f>
        <v>1776.34652702643</v>
      </c>
      <c r="AT110" s="47" t="n">
        <f aca="false">+AT107-AT109</f>
        <v>1835.39655886441</v>
      </c>
      <c r="AU110" s="47" t="n">
        <f aca="false">+AU107-AU109</f>
        <v>1894.40234340128</v>
      </c>
      <c r="AV110" s="47" t="n">
        <f aca="false">+AV107-AV109</f>
        <v>1953.22635511803</v>
      </c>
      <c r="AW110" s="47" t="n">
        <f aca="false">+AW107-AW109</f>
        <v>2011.66323463858</v>
      </c>
      <c r="AX110" s="47" t="n">
        <f aca="false">+AX107-AX109</f>
        <v>2069.38251280648</v>
      </c>
      <c r="AY110" s="47" t="n">
        <f aca="false">+AY107-AY109</f>
        <v>2125.82289101464</v>
      </c>
      <c r="AZ110" s="47" t="n">
        <f aca="false">+AZ107-AZ109</f>
        <v>2179.99408063106</v>
      </c>
      <c r="BA110" s="47" t="n">
        <f aca="false">+BA107-BA109</f>
        <v>2253.07843218567</v>
      </c>
      <c r="BB110" s="47" t="n">
        <f aca="false">+BB107-BB109</f>
        <v>2321.81661600993</v>
      </c>
      <c r="BC110" s="47" t="n">
        <f aca="false">+BC107-BC109</f>
        <v>2387.31624629799</v>
      </c>
      <c r="BD110" s="47" t="n">
        <f aca="false">+BD107-BD109</f>
        <v>2450.35435131704</v>
      </c>
      <c r="BE110" s="47" t="n">
        <f aca="false">+BE107-BE109</f>
        <v>2511.4767361223</v>
      </c>
      <c r="BF110" s="47" t="n">
        <f aca="false">+BF107-BF109</f>
        <v>2571.06620382527</v>
      </c>
      <c r="BG110" s="47" t="n">
        <f aca="false">+BG107-BG109</f>
        <v>2629.39009636326</v>
      </c>
      <c r="BH110" s="47" t="n">
        <f aca="false">+BH107-BH109</f>
        <v>2686.63376991187</v>
      </c>
      <c r="BI110" s="47" t="n">
        <f aca="false">+BI107-BI109</f>
        <v>2742.92433578858</v>
      </c>
    </row>
    <row r="111" customFormat="false" ht="18" hidden="false" customHeight="true" outlineLevel="0" collapsed="false">
      <c r="A111" s="48" t="str">
        <f aca="false">Base!A111</f>
        <v>EMISSIONS</v>
      </c>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c r="AW111" s="47"/>
      <c r="AX111" s="47"/>
      <c r="AY111" s="47"/>
      <c r="AZ111" s="47"/>
      <c r="BA111" s="47"/>
      <c r="BB111" s="47"/>
      <c r="BC111" s="47"/>
      <c r="BD111" s="47"/>
      <c r="BE111" s="47"/>
      <c r="BF111" s="47"/>
      <c r="BG111" s="47"/>
      <c r="BH111" s="47"/>
      <c r="BI111" s="47"/>
    </row>
    <row r="112" customFormat="false" ht="18" hidden="false" customHeight="true" outlineLevel="0" collapsed="false">
      <c r="A112" s="49" t="str">
        <f aca="false">Base!A112</f>
        <v>Total carbon emissions (GTCO2 per year)</v>
      </c>
      <c r="B112" s="47" t="n">
        <f aca="false">+B113+B44</f>
        <v>36.99207054045</v>
      </c>
      <c r="C112" s="47" t="n">
        <f aca="false">+C113+C44</f>
        <v>40.0625612997127</v>
      </c>
      <c r="D112" s="47" t="n">
        <f aca="false">+D113+D44</f>
        <v>41.7257251792704</v>
      </c>
      <c r="E112" s="47" t="n">
        <f aca="false">+E113+E44</f>
        <v>43.2059111570795</v>
      </c>
      <c r="F112" s="47" t="n">
        <f aca="false">+F113+F44</f>
        <v>44.8147027464389</v>
      </c>
      <c r="G112" s="47" t="n">
        <f aca="false">+G113+G44</f>
        <v>46.5164124462336</v>
      </c>
      <c r="H112" s="47" t="n">
        <f aca="false">+H113+H44</f>
        <v>46.3235889285888</v>
      </c>
      <c r="I112" s="47" t="n">
        <f aca="false">+I113+I44</f>
        <v>45.3843584049204</v>
      </c>
      <c r="J112" s="47" t="n">
        <f aca="false">+J113+J44</f>
        <v>44.0393459247457</v>
      </c>
      <c r="K112" s="47" t="n">
        <f aca="false">+K113+K44</f>
        <v>42.4556315788736</v>
      </c>
      <c r="L112" s="47" t="n">
        <f aca="false">+L113+L44</f>
        <v>40.1800969401671</v>
      </c>
      <c r="M112" s="47" t="n">
        <f aca="false">+M113+M44</f>
        <v>37.4846952819322</v>
      </c>
      <c r="N112" s="47" t="n">
        <f aca="false">+N113+N44</f>
        <v>35.0388840208417</v>
      </c>
      <c r="O112" s="47" t="n">
        <f aca="false">+O113+O44</f>
        <v>32.7838727331559</v>
      </c>
      <c r="P112" s="47" t="n">
        <f aca="false">+P113+P44</f>
        <v>30.7719997250197</v>
      </c>
      <c r="Q112" s="47" t="n">
        <f aca="false">+Q113+Q44</f>
        <v>28.9621219105094</v>
      </c>
      <c r="R112" s="47" t="n">
        <f aca="false">+R113+R44</f>
        <v>27.3752163164865</v>
      </c>
      <c r="S112" s="47" t="n">
        <f aca="false">+S113+S44</f>
        <v>25.9808423572735</v>
      </c>
      <c r="T112" s="47" t="n">
        <f aca="false">+T113+T44</f>
        <v>24.6413693577642</v>
      </c>
      <c r="U112" s="47" t="n">
        <f aca="false">+U113+U44</f>
        <v>21.8913305642098</v>
      </c>
      <c r="V112" s="47" t="n">
        <f aca="false">+V113+V44</f>
        <v>20.3203716791806</v>
      </c>
      <c r="W112" s="47" t="n">
        <f aca="false">+W113+W44</f>
        <v>18.8178732938969</v>
      </c>
      <c r="X112" s="47" t="n">
        <f aca="false">+X113+X44</f>
        <v>17.4177846367979</v>
      </c>
      <c r="Y112" s="47" t="n">
        <f aca="false">+Y113+Y44</f>
        <v>16.0886335448149</v>
      </c>
      <c r="Z112" s="47" t="n">
        <f aca="false">+Z113+Z44</f>
        <v>14.8424539165289</v>
      </c>
      <c r="AA112" s="47" t="n">
        <f aca="false">+AA113+AA44</f>
        <v>13.6673775648455</v>
      </c>
      <c r="AB112" s="47" t="n">
        <f aca="false">+AB113+AB44</f>
        <v>14.1001888571169</v>
      </c>
      <c r="AC112" s="47" t="n">
        <f aca="false">+AC113+AC44</f>
        <v>14.2716390164212</v>
      </c>
      <c r="AD112" s="47" t="n">
        <f aca="false">+AD113+AD44</f>
        <v>14.4232914993686</v>
      </c>
      <c r="AE112" s="47" t="n">
        <f aca="false">+AE113+AE44</f>
        <v>14.55515227827</v>
      </c>
      <c r="AF112" s="47" t="n">
        <f aca="false">+AF113+AF44</f>
        <v>14.667368511172</v>
      </c>
      <c r="AG112" s="47" t="n">
        <f aca="false">+AG113+AG44</f>
        <v>14.7602018304965</v>
      </c>
      <c r="AH112" s="47" t="n">
        <f aca="false">+AH113+AH44</f>
        <v>14.8340085000836</v>
      </c>
      <c r="AI112" s="47" t="n">
        <f aca="false">+AI113+AI44</f>
        <v>14.8892238745445</v>
      </c>
      <c r="AJ112" s="47" t="n">
        <f aca="false">+AJ113+AJ44</f>
        <v>14.9263496087761</v>
      </c>
      <c r="AK112" s="47" t="n">
        <f aca="false">+AK113+AK44</f>
        <v>14.9459426476041</v>
      </c>
      <c r="AL112" s="47" t="n">
        <f aca="false">+AL113+AL44</f>
        <v>14.9486055953534</v>
      </c>
      <c r="AM112" s="47" t="n">
        <f aca="false">+AM113+AM44</f>
        <v>14.9349776429931</v>
      </c>
      <c r="AN112" s="47" t="n">
        <f aca="false">+AN113+AN44</f>
        <v>14.9057259929608</v>
      </c>
      <c r="AO112" s="47" t="n">
        <f aca="false">+AO113+AO44</f>
        <v>14.8615369904777</v>
      </c>
      <c r="AP112" s="47" t="n">
        <f aca="false">+AP113+AP44</f>
        <v>14.8031066634473</v>
      </c>
      <c r="AQ112" s="47" t="n">
        <f aca="false">+AQ113+AQ44</f>
        <v>14.7311291225788</v>
      </c>
      <c r="AR112" s="47" t="n">
        <f aca="false">+AR113+AR44</f>
        <v>14.6462809358468</v>
      </c>
      <c r="AS112" s="47" t="n">
        <f aca="false">+AS113+AS44</f>
        <v>14.5491982645754</v>
      </c>
      <c r="AT112" s="47" t="n">
        <f aca="false">+AT113+AT44</f>
        <v>14.440440478308</v>
      </c>
      <c r="AU112" s="47" t="n">
        <f aca="false">+AU113+AU44</f>
        <v>14.3204310508603</v>
      </c>
      <c r="AV112" s="47" t="n">
        <f aca="false">+AV113+AV44</f>
        <v>14.1893562362556</v>
      </c>
      <c r="AW112" s="47" t="n">
        <f aca="false">+AW113+AW44</f>
        <v>14.0469913951795</v>
      </c>
      <c r="AX112" s="47" t="n">
        <f aca="false">+AX113+AX44</f>
        <v>13.892397852921</v>
      </c>
      <c r="AY112" s="47" t="n">
        <f aca="false">+AY113+AY44</f>
        <v>13.7233846680634</v>
      </c>
      <c r="AZ112" s="47" t="n">
        <f aca="false">+AZ113+AZ44</f>
        <v>13.5355335283213</v>
      </c>
      <c r="BA112" s="47" t="n">
        <f aca="false">+BA113+BA44</f>
        <v>13.4576530618626</v>
      </c>
      <c r="BB112" s="47" t="n">
        <f aca="false">+BB113+BB44</f>
        <v>13.3438291388615</v>
      </c>
      <c r="BC112" s="47" t="n">
        <f aca="false">+BC113+BC44</f>
        <v>13.2040739833618</v>
      </c>
      <c r="BD112" s="47" t="n">
        <f aca="false">+BD113+BD44</f>
        <v>13.0454007701753</v>
      </c>
      <c r="BE112" s="47" t="n">
        <f aca="false">+BE113+BE44</f>
        <v>12.8727839449164</v>
      </c>
      <c r="BF112" s="47" t="n">
        <f aca="false">+BF113+BF44</f>
        <v>12.6897995658645</v>
      </c>
      <c r="BG112" s="47" t="n">
        <f aca="false">+BG113+BG44</f>
        <v>12.4990573421395</v>
      </c>
      <c r="BH112" s="47" t="n">
        <f aca="false">+BH113+BH44</f>
        <v>12.3024945739923</v>
      </c>
      <c r="BI112" s="47" t="n">
        <f aca="false">+BI113+BI44</f>
        <v>12.1015773410575</v>
      </c>
    </row>
    <row r="113" customFormat="false" ht="16.5" hidden="false" customHeight="false" outlineLevel="0" collapsed="false">
      <c r="A113" s="49" t="str">
        <f aca="false">Base!A113</f>
        <v>Industrial emissions (GTCO2 per year)</v>
      </c>
      <c r="B113" s="53" t="n">
        <f aca="false">+B41*B104*(1-B135)</f>
        <v>33.69207054045</v>
      </c>
      <c r="C113" s="53" t="n">
        <f aca="false">+C41*C104*(1-C135)</f>
        <v>37.4225612997127</v>
      </c>
      <c r="D113" s="53" t="n">
        <f aca="false">+D41*D104*(1-D135)</f>
        <v>39.6137251792704</v>
      </c>
      <c r="E113" s="53" t="n">
        <f aca="false">+E41*E104*(1-E135)</f>
        <v>41.5163111570795</v>
      </c>
      <c r="F113" s="53" t="n">
        <f aca="false">+F41*F104*(1-F135)</f>
        <v>43.4630227464389</v>
      </c>
      <c r="G113" s="53" t="n">
        <f aca="false">+G41*G104*(1-G135)</f>
        <v>45.4350684462336</v>
      </c>
      <c r="H113" s="53" t="n">
        <f aca="false">+H41*H104*(1-H135)</f>
        <v>45.4585137285888</v>
      </c>
      <c r="I113" s="53" t="n">
        <f aca="false">+I41*I104*(1-I135)</f>
        <v>44.6922982449204</v>
      </c>
      <c r="J113" s="53" t="n">
        <f aca="false">+J41*J104*(1-J135)</f>
        <v>43.4856977967457</v>
      </c>
      <c r="K113" s="53" t="n">
        <f aca="false">+K41*K104*(1-K135)</f>
        <v>42.0127130764736</v>
      </c>
      <c r="L113" s="53" t="n">
        <f aca="false">+L41*L104*(1-L135)</f>
        <v>39.8257621382471</v>
      </c>
      <c r="M113" s="53" t="n">
        <f aca="false">+M41*M104*(1-M135)</f>
        <v>37.2012274403962</v>
      </c>
      <c r="N113" s="53" t="n">
        <f aca="false">+N41*N104*(1-N135)</f>
        <v>34.8121097476129</v>
      </c>
      <c r="O113" s="53" t="n">
        <f aca="false">+O41*O104*(1-O135)</f>
        <v>32.6024533145729</v>
      </c>
      <c r="P113" s="53" t="n">
        <f aca="false">+P41*P104*(1-P135)</f>
        <v>30.6268641901532</v>
      </c>
      <c r="Q113" s="53" t="n">
        <f aca="false">+Q41*Q104*(1-Q135)</f>
        <v>28.8460134826163</v>
      </c>
      <c r="R113" s="53" t="n">
        <f aca="false">+R41*R104*(1-R135)</f>
        <v>27.282329574172</v>
      </c>
      <c r="S113" s="53" t="n">
        <f aca="false">+S41*S104*(1-S135)</f>
        <v>25.9065329634219</v>
      </c>
      <c r="T113" s="53" t="n">
        <f aca="false">+T41*T104*(1-T135)</f>
        <v>24.5819218426829</v>
      </c>
      <c r="U113" s="53" t="n">
        <f aca="false">+U41*U104*(1-U135)</f>
        <v>21.8437725521447</v>
      </c>
      <c r="V113" s="53" t="n">
        <f aca="false">+V41*V104*(1-V135)</f>
        <v>20.2823252695285</v>
      </c>
      <c r="W113" s="53" t="n">
        <f aca="false">+W41*W104*(1-W135)</f>
        <v>18.7874361661752</v>
      </c>
      <c r="X113" s="53" t="n">
        <f aca="false">+X41*X104*(1-X135)</f>
        <v>17.3934349346206</v>
      </c>
      <c r="Y113" s="53" t="n">
        <f aca="false">+Y41*Y104*(1-Y135)</f>
        <v>16.0691537830731</v>
      </c>
      <c r="Z113" s="53" t="n">
        <f aca="false">+Z41*Z104*(1-Z135)</f>
        <v>14.8268701071354</v>
      </c>
      <c r="AA113" s="53" t="n">
        <f aca="false">+AA41*AA104*(1-AA135)</f>
        <v>13.6549105173307</v>
      </c>
      <c r="AB113" s="53" t="n">
        <f aca="false">+AB41*AB104*(1-AB135)</f>
        <v>14.0902152191051</v>
      </c>
      <c r="AC113" s="53" t="n">
        <f aca="false">+AC41*AC104*(1-AC135)</f>
        <v>14.2636601060118</v>
      </c>
      <c r="AD113" s="53" t="n">
        <f aca="false">+AD41*AD104*(1-AD135)</f>
        <v>14.416908371041</v>
      </c>
      <c r="AE113" s="53" t="n">
        <f aca="false">+AE41*AE104*(1-AE135)</f>
        <v>14.5500457756079</v>
      </c>
      <c r="AF113" s="53" t="n">
        <f aca="false">+AF41*AF104*(1-AF135)</f>
        <v>14.6632833090424</v>
      </c>
      <c r="AG113" s="53" t="n">
        <f aca="false">+AG41*AG104*(1-AG135)</f>
        <v>14.7569336687928</v>
      </c>
      <c r="AH113" s="53" t="n">
        <f aca="false">+AH41*AH104*(1-AH135)</f>
        <v>14.8313939707207</v>
      </c>
      <c r="AI113" s="53" t="n">
        <f aca="false">+AI41*AI104*(1-AI135)</f>
        <v>14.8871322510542</v>
      </c>
      <c r="AJ113" s="53" t="n">
        <f aca="false">+AJ41*AJ104*(1-AJ135)</f>
        <v>14.9246763099838</v>
      </c>
      <c r="AK113" s="53" t="n">
        <f aca="false">+AK41*AK104*(1-AK135)</f>
        <v>14.9446040085702</v>
      </c>
      <c r="AL113" s="53" t="n">
        <f aca="false">+AL41*AL104*(1-AL135)</f>
        <v>14.9475346841263</v>
      </c>
      <c r="AM113" s="53" t="n">
        <f aca="false">+AM41*AM104*(1-AM135)</f>
        <v>14.9341209140114</v>
      </c>
      <c r="AN113" s="53" t="n">
        <f aca="false">+AN41*AN104*(1-AN135)</f>
        <v>14.9050406097754</v>
      </c>
      <c r="AO113" s="53" t="n">
        <f aca="false">+AO41*AO104*(1-AO135)</f>
        <v>14.8609886839295</v>
      </c>
      <c r="AP113" s="53" t="n">
        <f aca="false">+AP41*AP104*(1-AP135)</f>
        <v>14.8026680182087</v>
      </c>
      <c r="AQ113" s="53" t="n">
        <f aca="false">+AQ41*AQ104*(1-AQ135)</f>
        <v>14.7307782063879</v>
      </c>
      <c r="AR113" s="53" t="n">
        <f aca="false">+AR41*AR104*(1-AR135)</f>
        <v>14.6460002028941</v>
      </c>
      <c r="AS113" s="53" t="n">
        <f aca="false">+AS41*AS104*(1-AS135)</f>
        <v>14.5489736782133</v>
      </c>
      <c r="AT113" s="53" t="n">
        <f aca="false">+AT41*AT104*(1-AT135)</f>
        <v>14.4402608092183</v>
      </c>
      <c r="AU113" s="53" t="n">
        <f aca="false">+AU41*AU104*(1-AU135)</f>
        <v>14.3202873155885</v>
      </c>
      <c r="AV113" s="53" t="n">
        <f aca="false">+AV41*AV104*(1-AV135)</f>
        <v>14.1892412480382</v>
      </c>
      <c r="AW113" s="53" t="n">
        <f aca="false">+AW41*AW104*(1-AW135)</f>
        <v>14.0468994046055</v>
      </c>
      <c r="AX113" s="53" t="n">
        <f aca="false">+AX41*AX104*(1-AX135)</f>
        <v>13.8923242604619</v>
      </c>
      <c r="AY113" s="53" t="n">
        <f aca="false">+AY41*AY104*(1-AY135)</f>
        <v>13.7233257940961</v>
      </c>
      <c r="AZ113" s="53" t="n">
        <f aca="false">+AZ41*AZ104*(1-AZ135)</f>
        <v>13.5354864291474</v>
      </c>
      <c r="BA113" s="53" t="n">
        <f aca="false">+BA41*BA104*(1-BA135)</f>
        <v>13.4576153825235</v>
      </c>
      <c r="BB113" s="53" t="n">
        <f aca="false">+BB41*BB104*(1-BB135)</f>
        <v>13.3437989953902</v>
      </c>
      <c r="BC113" s="53" t="n">
        <f aca="false">+BC41*BC104*(1-BC135)</f>
        <v>13.2040498685848</v>
      </c>
      <c r="BD113" s="53" t="n">
        <f aca="false">+BD41*BD104*(1-BD135)</f>
        <v>13.0453814783537</v>
      </c>
      <c r="BE113" s="53" t="n">
        <f aca="false">+BE41*BE104*(1-BE135)</f>
        <v>12.8727685114591</v>
      </c>
      <c r="BF113" s="53" t="n">
        <f aca="false">+BF41*BF104*(1-BF135)</f>
        <v>12.6897872190987</v>
      </c>
      <c r="BG113" s="53" t="n">
        <f aca="false">+BG41*BG104*(1-BG135)</f>
        <v>12.4990474647269</v>
      </c>
      <c r="BH113" s="53" t="n">
        <f aca="false">+BH41*BH104*(1-BH135)</f>
        <v>12.3024866720622</v>
      </c>
      <c r="BI113" s="53" t="n">
        <f aca="false">+BI41*BI104*(1-BI135)</f>
        <v>12.1015710195134</v>
      </c>
      <c r="BJ113" s="54"/>
      <c r="BK113" s="54"/>
      <c r="BL113" s="54"/>
      <c r="BM113" s="54"/>
      <c r="BN113" s="54"/>
      <c r="BO113" s="54"/>
      <c r="BP113" s="54"/>
      <c r="BQ113" s="54"/>
      <c r="BR113" s="54"/>
      <c r="BS113" s="54"/>
      <c r="BT113" s="54"/>
      <c r="BU113" s="54"/>
      <c r="BV113" s="54"/>
      <c r="BW113" s="54"/>
      <c r="BX113" s="54"/>
      <c r="BY113" s="54"/>
      <c r="BZ113" s="54"/>
      <c r="CA113" s="54"/>
      <c r="CB113" s="54"/>
      <c r="CC113" s="54"/>
      <c r="CD113" s="54"/>
      <c r="CE113" s="54"/>
      <c r="CF113" s="54"/>
      <c r="CG113" s="54"/>
      <c r="CH113" s="54"/>
      <c r="CI113" s="54"/>
      <c r="CJ113" s="54"/>
      <c r="CK113" s="54"/>
      <c r="CL113" s="54"/>
      <c r="CM113" s="54"/>
      <c r="CN113" s="54"/>
      <c r="CO113" s="54"/>
      <c r="CP113" s="54"/>
      <c r="CQ113" s="54"/>
      <c r="CR113" s="54"/>
      <c r="CS113" s="54"/>
      <c r="CT113" s="54"/>
      <c r="CU113" s="54"/>
      <c r="CV113" s="54"/>
      <c r="CW113" s="54"/>
      <c r="CX113" s="54"/>
      <c r="CY113" s="54"/>
      <c r="CZ113" s="54"/>
      <c r="DA113" s="54"/>
      <c r="DB113" s="54"/>
      <c r="DC113" s="54"/>
      <c r="DD113" s="54"/>
      <c r="DE113" s="54"/>
      <c r="DF113" s="54"/>
      <c r="DG113" s="54"/>
      <c r="DH113" s="54"/>
      <c r="DI113" s="54"/>
      <c r="DJ113" s="54"/>
      <c r="DK113" s="54"/>
      <c r="DL113" s="54"/>
      <c r="DM113" s="54"/>
      <c r="DN113" s="54"/>
      <c r="DO113" s="54"/>
      <c r="DP113" s="54"/>
      <c r="DQ113" s="54"/>
      <c r="DR113" s="54"/>
      <c r="DS113" s="54"/>
      <c r="DT113" s="54"/>
    </row>
    <row r="114" s="87" customFormat="true" ht="16.5" hidden="false" customHeight="false" outlineLevel="0" collapsed="false">
      <c r="A114" s="49" t="str">
        <f aca="false">Base!A114</f>
        <v>World emissions intensity (sigma)</v>
      </c>
      <c r="B114" s="53" t="n">
        <f aca="false">+B113/B104</f>
        <v>0.529899618209278</v>
      </c>
      <c r="C114" s="53" t="n">
        <f aca="false">+C113/C104</f>
        <v>0.493161018776898</v>
      </c>
      <c r="D114" s="53" t="n">
        <f aca="false">+D113/D104</f>
        <v>0.441860568842738</v>
      </c>
      <c r="E114" s="53" t="n">
        <f aca="false">+E113/E104</f>
        <v>0.395804949366231</v>
      </c>
      <c r="F114" s="53" t="n">
        <f aca="false">+F113/F104</f>
        <v>0.35739467346902</v>
      </c>
      <c r="G114" s="53" t="n">
        <f aca="false">+G113/G104</f>
        <v>0.324999323820332</v>
      </c>
      <c r="H114" s="53" t="n">
        <f aca="false">+H113/H104</f>
        <v>0.285084934449114</v>
      </c>
      <c r="I114" s="53" t="n">
        <f aca="false">+I113/I104</f>
        <v>0.247202744086415</v>
      </c>
      <c r="J114" s="53" t="n">
        <f aca="false">+J113/J104</f>
        <v>0.213614663516662</v>
      </c>
      <c r="K114" s="53" t="n">
        <f aca="false">+K113/K104</f>
        <v>0.184302562781595</v>
      </c>
      <c r="L114" s="53" t="n">
        <f aca="false">+L113/L104</f>
        <v>0.156911814272633</v>
      </c>
      <c r="M114" s="53" t="n">
        <f aca="false">+M113/M104</f>
        <v>0.13225589764522</v>
      </c>
      <c r="N114" s="53" t="n">
        <f aca="false">+N113/N104</f>
        <v>0.112217473510367</v>
      </c>
      <c r="O114" s="53" t="n">
        <f aca="false">+O113/O104</f>
        <v>0.0957083608719349</v>
      </c>
      <c r="P114" s="53" t="n">
        <f aca="false">+P113/P104</f>
        <v>0.0822055537903124</v>
      </c>
      <c r="Q114" s="53" t="n">
        <f aca="false">+Q113/Q104</f>
        <v>0.0710508275852696</v>
      </c>
      <c r="R114" s="53" t="n">
        <f aca="false">+R113/R104</f>
        <v>0.0618754818506911</v>
      </c>
      <c r="S114" s="53" t="n">
        <f aca="false">+S113/S104</f>
        <v>0.0542711993048524</v>
      </c>
      <c r="T114" s="53" t="n">
        <f aca="false">+T113/T104</f>
        <v>0.0477076341754057</v>
      </c>
      <c r="U114" s="53" t="n">
        <f aca="false">+U113/U104</f>
        <v>0.0393593799152945</v>
      </c>
      <c r="V114" s="53" t="n">
        <f aca="false">+V113/V104</f>
        <v>0.0340290639354308</v>
      </c>
      <c r="W114" s="53" t="n">
        <f aca="false">+W113/W104</f>
        <v>0.0294250580822085</v>
      </c>
      <c r="X114" s="53" t="n">
        <f aca="false">+X113/X104</f>
        <v>0.0254912262957886</v>
      </c>
      <c r="Y114" s="53" t="n">
        <f aca="false">+Y113/Y104</f>
        <v>0.0220868990524962</v>
      </c>
      <c r="Z114" s="53" t="n">
        <f aca="false">+Z113/Z104</f>
        <v>0.0191541429486655</v>
      </c>
      <c r="AA114" s="53" t="n">
        <f aca="false">+AA113/AA104</f>
        <v>0.0166138936594518</v>
      </c>
      <c r="AB114" s="53" t="n">
        <f aca="false">+AB113/AB104</f>
        <v>0.0161785880755982</v>
      </c>
      <c r="AC114" s="53" t="n">
        <f aca="false">+AC113/AC104</f>
        <v>0.0154836825134724</v>
      </c>
      <c r="AD114" s="53" t="n">
        <f aca="false">+AD113/AD104</f>
        <v>0.0148218713438662</v>
      </c>
      <c r="AE114" s="53" t="n">
        <f aca="false">+AE113/AE104</f>
        <v>0.0141914407149779</v>
      </c>
      <c r="AF114" s="53" t="n">
        <f aca="false">+AF113/AF104</f>
        <v>0.0135907720859357</v>
      </c>
      <c r="AG114" s="53" t="n">
        <f aca="false">+AG113/AG104</f>
        <v>0.0130183365855707</v>
      </c>
      <c r="AH114" s="53" t="n">
        <f aca="false">+AH113/AH104</f>
        <v>0.0124726897241427</v>
      </c>
      <c r="AI114" s="53" t="n">
        <f aca="false">+AI113/AI104</f>
        <v>0.0119524664347993</v>
      </c>
      <c r="AJ114" s="53" t="n">
        <f aca="false">+AJ113/AJ104</f>
        <v>0.0114563764231488</v>
      </c>
      <c r="AK114" s="53" t="n">
        <f aca="false">+AK113/AK104</f>
        <v>0.0109831998048107</v>
      </c>
      <c r="AL114" s="53" t="n">
        <f aca="false">+AL113/AL104</f>
        <v>0.0105317830121865</v>
      </c>
      <c r="AM114" s="53" t="n">
        <f aca="false">+AM113/AM104</f>
        <v>0.0101010349529718</v>
      </c>
      <c r="AN114" s="53" t="n">
        <f aca="false">+AN113/AN104</f>
        <v>0.00968992340412061</v>
      </c>
      <c r="AO114" s="53" t="n">
        <f aca="false">+AO113/AO104</f>
        <v>0.00929747162607589</v>
      </c>
      <c r="AP114" s="53" t="n">
        <f aca="false">+AP113/AP104</f>
        <v>0.008922755183106</v>
      </c>
      <c r="AQ114" s="53" t="n">
        <f aca="false">+AQ113/AQ104</f>
        <v>0.00856489895654195</v>
      </c>
      <c r="AR114" s="53" t="n">
        <f aca="false">+AR113/AR104</f>
        <v>0.00822307433859548</v>
      </c>
      <c r="AS114" s="53" t="n">
        <f aca="false">+AS113/AS104</f>
        <v>0.00789649659526317</v>
      </c>
      <c r="AT114" s="53" t="n">
        <f aca="false">+AT113/AT104</f>
        <v>0.00758442238758859</v>
      </c>
      <c r="AU114" s="53" t="n">
        <f aca="false">+AU113/AU104</f>
        <v>0.00728614744126785</v>
      </c>
      <c r="AV114" s="53" t="n">
        <f aca="false">+AV113/AV104</f>
        <v>0.00700100435524791</v>
      </c>
      <c r="AW114" s="53" t="n">
        <f aca="false">+AW113/AW104</f>
        <v>0.00672836054058491</v>
      </c>
      <c r="AX114" s="53" t="n">
        <f aca="false">+AX113/AX104</f>
        <v>0.00646761628140518</v>
      </c>
      <c r="AY114" s="53" t="n">
        <f aca="false">+AY113/AY104</f>
        <v>0.00621820291034699</v>
      </c>
      <c r="AZ114" s="53" t="n">
        <f aca="false">+AZ113/AZ104</f>
        <v>0.00597958109136064</v>
      </c>
      <c r="BA114" s="53" t="n">
        <f aca="false">+BA113/BA104</f>
        <v>0.00575123920320857</v>
      </c>
      <c r="BB114" s="53" t="n">
        <f aca="false">+BB113/BB104</f>
        <v>0.00553269181744103</v>
      </c>
      <c r="BC114" s="53" t="n">
        <f aca="false">+BC113/BC104</f>
        <v>0.00532347826502607</v>
      </c>
      <c r="BD114" s="53" t="n">
        <f aca="false">+BD113/BD104</f>
        <v>0.00512316128618896</v>
      </c>
      <c r="BE114" s="53" t="n">
        <f aca="false">+BE113/BE104</f>
        <v>0.00493132575836756</v>
      </c>
      <c r="BF114" s="53" t="n">
        <f aca="false">+BF113/BF104</f>
        <v>0.00474757749751655</v>
      </c>
      <c r="BG114" s="53" t="n">
        <f aca="false">+BG113/BG104</f>
        <v>0.00457154212829969</v>
      </c>
      <c r="BH114" s="53" t="n">
        <f aca="false">+BH113/BH104</f>
        <v>0.00440286401899329</v>
      </c>
      <c r="BI114" s="53" t="n">
        <f aca="false">+BI113/BI104</f>
        <v>0.00424120527719049</v>
      </c>
      <c r="BJ114" s="54"/>
      <c r="BK114" s="54"/>
      <c r="BL114" s="54"/>
      <c r="BM114" s="54"/>
      <c r="BN114" s="54"/>
      <c r="BO114" s="54"/>
      <c r="BP114" s="54"/>
      <c r="BQ114" s="54"/>
      <c r="BR114" s="54"/>
      <c r="BS114" s="54"/>
      <c r="BT114" s="54"/>
      <c r="BU114" s="54"/>
      <c r="BV114" s="54"/>
      <c r="BW114" s="54"/>
      <c r="BX114" s="54"/>
      <c r="BY114" s="54"/>
      <c r="BZ114" s="54"/>
      <c r="CA114" s="54"/>
      <c r="CB114" s="54"/>
      <c r="CC114" s="54"/>
      <c r="CD114" s="54"/>
      <c r="CE114" s="54"/>
      <c r="CF114" s="54"/>
      <c r="CG114" s="54"/>
      <c r="CH114" s="54"/>
      <c r="CI114" s="54"/>
      <c r="CJ114" s="54"/>
      <c r="CK114" s="54"/>
      <c r="CL114" s="54"/>
      <c r="CM114" s="54"/>
      <c r="CN114" s="54"/>
      <c r="CO114" s="54"/>
      <c r="CP114" s="54"/>
      <c r="CQ114" s="54"/>
      <c r="CR114" s="54"/>
      <c r="CS114" s="54"/>
      <c r="CT114" s="54"/>
      <c r="CU114" s="54"/>
      <c r="CV114" s="54"/>
      <c r="CW114" s="54"/>
      <c r="CX114" s="54"/>
      <c r="CY114" s="54"/>
      <c r="CZ114" s="54"/>
      <c r="DA114" s="54"/>
      <c r="DB114" s="54"/>
      <c r="DC114" s="54"/>
      <c r="DD114" s="54"/>
      <c r="DE114" s="54"/>
      <c r="DF114" s="54"/>
      <c r="DG114" s="54"/>
      <c r="DH114" s="54"/>
      <c r="DI114" s="54"/>
      <c r="DJ114" s="54"/>
      <c r="DK114" s="54"/>
      <c r="DL114" s="54"/>
      <c r="DM114" s="54"/>
      <c r="DN114" s="54"/>
      <c r="DO114" s="54"/>
      <c r="DP114" s="54"/>
      <c r="DQ114" s="54"/>
    </row>
    <row r="115" customFormat="false" ht="18" hidden="false" customHeight="false" outlineLevel="0" collapsed="false">
      <c r="A115" s="48" t="str">
        <f aca="false">Base!A115</f>
        <v>CAPITAL ACCUMULATION</v>
      </c>
      <c r="B115" s="53"/>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c r="AW115" s="47"/>
      <c r="AX115" s="47"/>
      <c r="AY115" s="47"/>
      <c r="AZ115" s="47"/>
      <c r="BA115" s="47"/>
      <c r="BB115" s="47"/>
      <c r="BC115" s="47"/>
      <c r="BD115" s="47"/>
      <c r="BE115" s="47"/>
      <c r="BF115" s="47"/>
      <c r="BG115" s="47"/>
      <c r="BH115" s="47"/>
      <c r="BI115" s="47"/>
    </row>
    <row r="116" customFormat="false" ht="17.25" hidden="false" customHeight="false" outlineLevel="0" collapsed="false">
      <c r="A116" s="49" t="str">
        <f aca="false">Base!A116</f>
        <v>Gross investment ($trill per year, 2005$)</v>
      </c>
      <c r="B116" s="53" t="n">
        <f aca="false">(B131)*B110</f>
        <v>16.4181786092235</v>
      </c>
      <c r="C116" s="47" t="n">
        <f aca="false">(C131)*C110</f>
        <v>19.3952902370165</v>
      </c>
      <c r="D116" s="47" t="n">
        <f aca="false">(D131)*D110</f>
        <v>22.6755282511461</v>
      </c>
      <c r="E116" s="47" t="n">
        <f aca="false">(E131)*E110</f>
        <v>26.2701354353239</v>
      </c>
      <c r="F116" s="47" t="n">
        <f aca="false">(F131)*F110</f>
        <v>30.1499813261989</v>
      </c>
      <c r="G116" s="47" t="n">
        <f aca="false">(G131)*G110</f>
        <v>34.3161989183321</v>
      </c>
      <c r="H116" s="47" t="n">
        <f aca="false">(H131)*H110</f>
        <v>39.0905566309201</v>
      </c>
      <c r="I116" s="47" t="n">
        <f aca="false">(I131)*I110</f>
        <v>43.934234357725</v>
      </c>
      <c r="J116" s="47" t="n">
        <f aca="false">(J131)*J110</f>
        <v>49.2997881323573</v>
      </c>
      <c r="K116" s="47" t="n">
        <f aca="false">(K131)*K110</f>
        <v>54.8422103134759</v>
      </c>
      <c r="L116" s="47" t="n">
        <f aca="false">(L131)*L110</f>
        <v>60.9092076255285</v>
      </c>
      <c r="M116" s="47" t="n">
        <f aca="false">(M131)*M110</f>
        <v>67.1414544352151</v>
      </c>
      <c r="N116" s="47" t="n">
        <f aca="false">(N131)*N110</f>
        <v>73.711877373766</v>
      </c>
      <c r="O116" s="47" t="n">
        <f aca="false">(O131)*O110</f>
        <v>80.6269469282605</v>
      </c>
      <c r="P116" s="47" t="n">
        <f aca="false">(P131)*P110</f>
        <v>87.8997525404835</v>
      </c>
      <c r="Q116" s="47" t="n">
        <f aca="false">(Q131)*Q110</f>
        <v>95.530756848967</v>
      </c>
      <c r="R116" s="47" t="n">
        <f aca="false">(R131)*R110</f>
        <v>103.522352658514</v>
      </c>
      <c r="S116" s="47" t="n">
        <f aca="false">(S131)*S110</f>
        <v>111.862939802079</v>
      </c>
      <c r="T116" s="47" t="n">
        <f aca="false">(T131)*T110</f>
        <v>121.119307649646</v>
      </c>
      <c r="U116" s="47" t="n">
        <f aca="false">(U131)*U110</f>
        <v>130.221007839951</v>
      </c>
      <c r="V116" s="47" t="n">
        <f aca="false">(V131)*V110</f>
        <v>139.771307386994</v>
      </c>
      <c r="W116" s="47" t="n">
        <f aca="false">(W131)*W110</f>
        <v>149.686021383943</v>
      </c>
      <c r="X116" s="47" t="n">
        <f aca="false">(X131)*X110</f>
        <v>159.9611759462</v>
      </c>
      <c r="Y116" s="47" t="n">
        <f aca="false">(Y131)*Y110</f>
        <v>170.579766911739</v>
      </c>
      <c r="Z116" s="47" t="n">
        <f aca="false">(Z131)*Z110</f>
        <v>181.518646567579</v>
      </c>
      <c r="AA116" s="47" t="n">
        <f aca="false">(AA131)*AA110</f>
        <v>192.73407771414</v>
      </c>
      <c r="AB116" s="47" t="n">
        <f aca="false">(AB131)*AB110</f>
        <v>204.425583904145</v>
      </c>
      <c r="AC116" s="47" t="n">
        <f aca="false">(AC131)*AC110</f>
        <v>216.419008738243</v>
      </c>
      <c r="AD116" s="47" t="n">
        <f aca="false">(AD131)*AD110</f>
        <v>228.716487118778</v>
      </c>
      <c r="AE116" s="47" t="n">
        <f aca="false">(AE131)*AE110</f>
        <v>241.301519328399</v>
      </c>
      <c r="AF116" s="47" t="n">
        <f aca="false">(AF131)*AF110</f>
        <v>254.157441652408</v>
      </c>
      <c r="AG116" s="47" t="n">
        <f aca="false">(AG131)*AG110</f>
        <v>267.267485519229</v>
      </c>
      <c r="AH116" s="47" t="n">
        <f aca="false">(AH131)*AH110</f>
        <v>280.614836892464</v>
      </c>
      <c r="AI116" s="47" t="n">
        <f aca="false">(AI131)*AI110</f>
        <v>294.182686420684</v>
      </c>
      <c r="AJ116" s="47" t="n">
        <f aca="false">(AJ131)*AJ110</f>
        <v>307.954257915691</v>
      </c>
      <c r="AK116" s="47" t="n">
        <f aca="false">(AK131)*AK110</f>
        <v>321.912837704297</v>
      </c>
      <c r="AL116" s="47" t="n">
        <f aca="false">(AL131)*AL110</f>
        <v>336.041708540889</v>
      </c>
      <c r="AM116" s="47" t="n">
        <f aca="false">(AM131)*AM110</f>
        <v>350.32403544707</v>
      </c>
      <c r="AN116" s="47" t="n">
        <f aca="false">(AN131)*AN110</f>
        <v>364.742555260765</v>
      </c>
      <c r="AO116" s="47" t="n">
        <f aca="false">(AO131)*AO110</f>
        <v>379.279047966485</v>
      </c>
      <c r="AP116" s="47" t="n">
        <f aca="false">(AP131)*AP110</f>
        <v>393.913256511807</v>
      </c>
      <c r="AQ116" s="47" t="n">
        <f aca="false">(AQ131)*AQ110</f>
        <v>408.620892872242</v>
      </c>
      <c r="AR116" s="47" t="n">
        <f aca="false">(AR131)*AR110</f>
        <v>423.370015737416</v>
      </c>
      <c r="AS116" s="47" t="n">
        <f aca="false">(AS131)*AS110</f>
        <v>438.114320077367</v>
      </c>
      <c r="AT116" s="47" t="n">
        <f aca="false">(AT131)*AT110</f>
        <v>452.781174613866</v>
      </c>
      <c r="AU116" s="47" t="n">
        <f aca="false">(AU131)*AU110</f>
        <v>467.249471280305</v>
      </c>
      <c r="AV116" s="47" t="n">
        <f aca="false">(AV131)*AV110</f>
        <v>481.309741525527</v>
      </c>
      <c r="AW116" s="47" t="n">
        <f aca="false">(AW131)*AW110</f>
        <v>494.591442392887</v>
      </c>
      <c r="AX116" s="47" t="n">
        <f aca="false">(AX131)*AX110</f>
        <v>506.429578952423</v>
      </c>
      <c r="AY116" s="47" t="n">
        <f aca="false">(AY131)*AY110</f>
        <v>515.61815174187</v>
      </c>
      <c r="AZ116" s="47" t="n">
        <f aca="false">(AZ131)*AZ110</f>
        <v>563.044828782366</v>
      </c>
      <c r="BA116" s="47" t="n">
        <f aca="false">(BA131)*BA110</f>
        <v>581.920919581579</v>
      </c>
      <c r="BB116" s="47" t="n">
        <f aca="false">(BB131)*BB110</f>
        <v>599.674490238494</v>
      </c>
      <c r="BC116" s="47" t="n">
        <f aca="false">(BC131)*BC110</f>
        <v>616.59161329333</v>
      </c>
      <c r="BD116" s="47" t="n">
        <f aca="false">(BD131)*BD110</f>
        <v>632.872978166092</v>
      </c>
      <c r="BE116" s="47" t="n">
        <f aca="false">(BE131)*BE110</f>
        <v>648.659554374357</v>
      </c>
      <c r="BF116" s="47" t="n">
        <f aca="false">(BF131)*BF110</f>
        <v>664.05021159593</v>
      </c>
      <c r="BG116" s="47" t="n">
        <f aca="false">(BG131)*BG110</f>
        <v>679.113998410648</v>
      </c>
      <c r="BH116" s="47" t="n">
        <f aca="false">(BH131)*BH110</f>
        <v>693.898788267838</v>
      </c>
      <c r="BI116" s="47" t="n">
        <f aca="false">(BI131)*BI110</f>
        <v>708.437411242879</v>
      </c>
    </row>
    <row r="117" customFormat="false" ht="16.5" hidden="false" customHeight="false" outlineLevel="0" collapsed="false">
      <c r="A117" s="49" t="str">
        <f aca="false">Base!A117</f>
        <v>Capital ($trill, 2005$)</v>
      </c>
      <c r="B117" s="53" t="n">
        <f aca="false">+B12</f>
        <v>135</v>
      </c>
      <c r="C117" s="47" t="n">
        <f aca="false">+B117*(1-$B$10)^(C2-B2)+B116*(C2-B2)</f>
        <v>161.807043046118</v>
      </c>
      <c r="D117" s="47" t="n">
        <f aca="false">+C117*(1-$B$10)^(D2-C2)+C116*(D2-C2)</f>
        <v>192.521892033385</v>
      </c>
      <c r="E117" s="47" t="n">
        <f aca="false">+D117*(1-$B$10)^(E2-D2)+D116*(E2-D2)</f>
        <v>227.059893282524</v>
      </c>
      <c r="F117" s="47" t="n">
        <f aca="false">+E117*(1-$B$10)^(F2-E2)+E116*(F2-E2)</f>
        <v>265.427273561017</v>
      </c>
      <c r="G117" s="47" t="n">
        <f aca="false">+F117*(1-$B$10)^(G2-F2)+F116*(G2-F2)</f>
        <v>307.482057396039</v>
      </c>
      <c r="H117" s="47" t="n">
        <f aca="false">+G117*(1-$B$10)^(H2-G2)+G116*(H2-G2)</f>
        <v>353.146074663448</v>
      </c>
      <c r="I117" s="47" t="n">
        <f aca="false">+H117*(1-$B$10)^(I2-H2)+H116*(I2-H2)</f>
        <v>403.98200878262</v>
      </c>
      <c r="J117" s="47" t="n">
        <f aca="false">+I117*(1-$B$10)^(J2-I2)+I116*(J2-I2)</f>
        <v>458.218508154674</v>
      </c>
      <c r="K117" s="47" t="n">
        <f aca="false">+J117*(1-$B$10)^(K2-J2)+J116*(K2-J2)</f>
        <v>517.07238754204</v>
      </c>
      <c r="L117" s="47" t="n">
        <f aca="false">+K117*(1-$B$10)^(L2-K2)+K116*(L2-K2)</f>
        <v>579.537125687079</v>
      </c>
      <c r="M117" s="47" t="n">
        <f aca="false">+L117*(1-$B$10)^(M2-L2)+L116*(M2-L2)</f>
        <v>646.756915474606</v>
      </c>
      <c r="N117" s="47" t="n">
        <f aca="false">+M117*(1-$B$10)^(N2-M2)+M116*(N2-M2)</f>
        <v>717.610763194676</v>
      </c>
      <c r="O117" s="47" t="n">
        <f aca="false">+N117*(1-$B$10)^(O2-N2)+N116*(O2-N2)</f>
        <v>792.301366427654</v>
      </c>
      <c r="P117" s="47" t="n">
        <f aca="false">+O117*(1-$B$10)^(P2-O2)+O116*(P2-O2)</f>
        <v>870.980768503168</v>
      </c>
      <c r="Q117" s="47" t="n">
        <f aca="false">+P117*(1-$B$10)^(Q2-P2)+P116*(Q2-P2)</f>
        <v>953.804196695853</v>
      </c>
      <c r="R117" s="47" t="n">
        <f aca="false">+Q117*(1-$B$10)^(R2-Q2)+Q116*(R2-Q2)</f>
        <v>1040.86562435177</v>
      </c>
      <c r="S117" s="47" t="n">
        <f aca="false">+R117*(1-$B$10)^(S2-R2)+R116*(S2-R2)</f>
        <v>1132.23250581605</v>
      </c>
      <c r="T117" s="47" t="n">
        <f aca="false">+S117*(1-$B$10)^(T2-S2)+S116*(T2-S2)</f>
        <v>1227.88667136971</v>
      </c>
      <c r="U117" s="47" t="n">
        <f aca="false">+T117*(1-$B$10)^(U2-T2)+T116*(U2-T2)</f>
        <v>1330.65133882533</v>
      </c>
      <c r="V117" s="47" t="n">
        <f aca="false">+U117*(1-$B$10)^(V2-U2)+U116*(V2-U2)</f>
        <v>1436.84134826273</v>
      </c>
      <c r="W117" s="47" t="n">
        <f aca="false">+V117*(1-$B$10)^(W2-V2)+V116*(W2-V2)</f>
        <v>1547.29698467063</v>
      </c>
      <c r="X117" s="47" t="n">
        <f aca="false">+W117*(1-$B$10)^(X2-W2)+W116*(X2-W2)</f>
        <v>1662.09350339787</v>
      </c>
      <c r="Y117" s="47" t="n">
        <f aca="false">+X117*(1-$B$10)^(Y2-X2)+X116*(Y2-X2)</f>
        <v>1781.25547255241</v>
      </c>
      <c r="Z117" s="47" t="n">
        <f aca="false">+Y117*(1-$B$10)^(Z2-Y2)+Y116*(Z2-Y2)</f>
        <v>1904.71237854617</v>
      </c>
      <c r="AA117" s="47" t="n">
        <f aca="false">+Z117*(1-$B$10)^(AA2-Z2)+Z116*(AA2-Z2)</f>
        <v>2032.30684524562</v>
      </c>
      <c r="AB117" s="47" t="n">
        <f aca="false">+AA117*(1-$B$10)^(AB2-AA2)+AA116*(AB2-AA2)</f>
        <v>2163.72725761978</v>
      </c>
      <c r="AC117" s="47" t="n">
        <f aca="false">+AB117*(1-$B$10)^(AC2-AB2)+AB116*(AC2-AB2)</f>
        <v>2299.78722787263</v>
      </c>
      <c r="AD117" s="47" t="n">
        <f aca="false">+AC117*(1-$B$10)^(AD2-AC2)+AC116*(AD2-AC2)</f>
        <v>2440.09640387772</v>
      </c>
      <c r="AE117" s="47" t="n">
        <f aca="false">+AD117*(1-$B$10)^(AE2-AD2)+AD116*(AE2-AD2)</f>
        <v>2584.43496111965</v>
      </c>
      <c r="AF117" s="47" t="n">
        <f aca="false">+AE117*(1-$B$10)^(AF2-AE2)+AE116*(AF2-AE2)</f>
        <v>2732.59059683354</v>
      </c>
      <c r="AG117" s="47" t="n">
        <f aca="false">+AF117*(1-$B$10)^(AG2-AF2)+AF116*(AG2-AF2)</f>
        <v>2884.35462978628</v>
      </c>
      <c r="AH117" s="47" t="n">
        <f aca="false">+AG117*(1-$B$10)^(AH2-AG2)+AG116*(AH2-AG2)</f>
        <v>3039.51999293864</v>
      </c>
      <c r="AI117" s="47" t="n">
        <f aca="false">+AH117*(1-$B$10)^(AI2-AH2)+AH116*(AI2-AH2)</f>
        <v>3197.88034509266</v>
      </c>
      <c r="AJ117" s="47" t="n">
        <f aca="false">+AI117*(1-$B$10)^(AJ2-AI2)+AI116*(AJ2-AI2)</f>
        <v>3359.22979707719</v>
      </c>
      <c r="AK117" s="47" t="n">
        <f aca="false">+AJ117*(1-$B$10)^(AK2-AJ2)+AJ116*(AK2-AJ2)</f>
        <v>3523.36289245456</v>
      </c>
      <c r="AL117" s="47" t="n">
        <f aca="false">+AK117*(1-$B$10)^(AL2-AK2)+AK116*(AL2-AK2)</f>
        <v>3690.07474288698</v>
      </c>
      <c r="AM117" s="47" t="n">
        <f aca="false">+AL117*(1-$B$10)^(AM2-AL2)+AL116*(AM2-AL2)</f>
        <v>3859.16077763178</v>
      </c>
      <c r="AN117" s="47" t="n">
        <f aca="false">+AM117*(1-$B$10)^(AN2-AM2)+AM116*(AN2-AM2)</f>
        <v>4030.41602481914</v>
      </c>
      <c r="AO117" s="47" t="n">
        <f aca="false">+AN117*(1-$B$10)^(AO2-AN2)+AN116*(AO2-AN2)</f>
        <v>4203.63313479928</v>
      </c>
      <c r="AP117" s="47" t="n">
        <f aca="false">+AO117*(1-$B$10)^(AP2-AO2)+AO116*(AP2-AO2)</f>
        <v>4378.59856960005</v>
      </c>
      <c r="AQ117" s="47" t="n">
        <f aca="false">+AP117*(1-$B$10)^(AQ2-AP2)+AP116*(AQ2-AP2)</f>
        <v>4555.08495192217</v>
      </c>
      <c r="AR117" s="47" t="n">
        <f aca="false">+AQ117*(1-$B$10)^(AR2-AQ2)+AQ116*(AR2-AQ2)</f>
        <v>4732.83657762173</v>
      </c>
      <c r="AS117" s="47" t="n">
        <f aca="false">+AR117*(1-$B$10)^(AS2-AR2)+AR116*(AS2-AR2)</f>
        <v>4911.54274940694</v>
      </c>
      <c r="AT117" s="47" t="n">
        <f aca="false">+AS117*(1-$B$10)^(AT2-AS2)+AS116*(AT2-AS2)</f>
        <v>5090.78847848414</v>
      </c>
      <c r="AU117" s="47" t="n">
        <f aca="false">+AT117*(1-$B$10)^(AU2-AT2)+AT116*(AU2-AT2)</f>
        <v>5269.96556172943</v>
      </c>
      <c r="AV117" s="47" t="n">
        <f aca="false">+AU117*(1-$B$10)^(AV2-AU2)+AU116*(AV2-AU2)</f>
        <v>5448.10932094713</v>
      </c>
      <c r="AW117" s="47" t="n">
        <f aca="false">+AV117*(1-$B$10)^(AW2-AV2)+AV116*(AW2-AV2)</f>
        <v>5623.60278055371</v>
      </c>
      <c r="AX117" s="47" t="n">
        <f aca="false">+AW117*(1-$B$10)^(AX2-AW2)+AW116*(AX2-AW2)</f>
        <v>5793.63841785359</v>
      </c>
      <c r="AY117" s="47" t="n">
        <f aca="false">+AX117*(1-$B$10)^(AY2-AX2)+AX116*(AY2-AX2)</f>
        <v>5953.23344412048</v>
      </c>
      <c r="AZ117" s="47" t="n">
        <f aca="false">+AY117*(1-$B$10)^(AZ2-AY2)+AY116*(AZ2-AY2)</f>
        <v>6093.41557512805</v>
      </c>
      <c r="BA117" s="47" t="n">
        <f aca="false">+AZ117*(1-$B$10)^(BA2-AZ2)+AZ116*(BA2-AZ2)</f>
        <v>6413.3251068692</v>
      </c>
      <c r="BB117" s="47" t="n">
        <f aca="false">+BA117*(1-$B$10)^(BB2-BA2)+BA116*(BB2-BA2)</f>
        <v>6696.60894026309</v>
      </c>
      <c r="BC117" s="47" t="n">
        <f aca="false">+BB117*(1-$B$10)^(BC2-BB2)+BB116*(BC2-BB2)</f>
        <v>6952.65306432842</v>
      </c>
      <c r="BD117" s="47" t="n">
        <f aca="false">+BC117*(1-$B$10)^(BD2-BC2)+BC116*(BD2-BC2)</f>
        <v>7188.43017442194</v>
      </c>
      <c r="BE117" s="47" t="n">
        <f aca="false">+BD117*(1-$B$10)^(BE2-BD2)+BD116*(BE2-BD2)</f>
        <v>7409.06102452487</v>
      </c>
      <c r="BF117" s="47" t="n">
        <f aca="false">+BE117*(1-$B$10)^(BF2-BE2)+BE116*(BF2-BE2)</f>
        <v>7618.27421624347</v>
      </c>
      <c r="BG117" s="47" t="n">
        <f aca="false">+BF117*(1-$B$10)^(BG2-BF2)+BF116*(BG2-BF2)</f>
        <v>7818.76579992926</v>
      </c>
      <c r="BH117" s="47" t="n">
        <f aca="false">+BG117*(1-$B$10)^(BH2-BG2)+BG116*(BH2-BG2)</f>
        <v>8012.47300925347</v>
      </c>
      <c r="BI117" s="47" t="n">
        <f aca="false">+BH117*(1-$B$10)^(BI2-BH2)+BH116*(BI2-BH2)</f>
        <v>8200.77912857328</v>
      </c>
    </row>
    <row r="118" customFormat="false" ht="18" hidden="false" customHeight="false" outlineLevel="0" collapsed="false">
      <c r="A118" s="48" t="str">
        <f aca="false">Base!A118</f>
        <v>DISCOUNT RATES</v>
      </c>
      <c r="B118" s="53"/>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c r="AW118" s="47"/>
      <c r="AX118" s="47"/>
      <c r="AY118" s="47"/>
      <c r="AZ118" s="47"/>
      <c r="BA118" s="47"/>
      <c r="BB118" s="47"/>
      <c r="BC118" s="47"/>
      <c r="BD118" s="47"/>
      <c r="BE118" s="47"/>
      <c r="BF118" s="47"/>
      <c r="BG118" s="47"/>
      <c r="BH118" s="47"/>
      <c r="BI118" s="47"/>
    </row>
    <row r="119" customFormat="false" ht="17.25" hidden="false" customHeight="false" outlineLevel="0" collapsed="false">
      <c r="A119" s="49" t="str">
        <f aca="false">Base!A119</f>
        <v>Utility discount rate (per year)</v>
      </c>
      <c r="B119" s="53" t="n">
        <f aca="false">+B15</f>
        <v>0.015</v>
      </c>
      <c r="C119" s="47" t="n">
        <f aca="false">+C15</f>
        <v>0.015</v>
      </c>
      <c r="D119" s="47" t="n">
        <f aca="false">+D15</f>
        <v>0.015</v>
      </c>
      <c r="E119" s="47" t="n">
        <f aca="false">+E15</f>
        <v>0.015</v>
      </c>
      <c r="F119" s="47" t="n">
        <f aca="false">+F15</f>
        <v>0.015</v>
      </c>
      <c r="G119" s="47" t="n">
        <f aca="false">+G15</f>
        <v>0.015</v>
      </c>
      <c r="H119" s="47" t="n">
        <f aca="false">+H15</f>
        <v>0.015</v>
      </c>
      <c r="I119" s="47" t="n">
        <f aca="false">+I15</f>
        <v>0.015</v>
      </c>
      <c r="J119" s="47" t="n">
        <f aca="false">+J15</f>
        <v>0.015</v>
      </c>
      <c r="K119" s="47" t="n">
        <f aca="false">+K15</f>
        <v>0.015</v>
      </c>
      <c r="L119" s="47" t="n">
        <f aca="false">+L15</f>
        <v>0.015</v>
      </c>
      <c r="M119" s="47" t="n">
        <f aca="false">+M15</f>
        <v>0.015</v>
      </c>
      <c r="N119" s="47" t="n">
        <f aca="false">+N15</f>
        <v>0.015</v>
      </c>
      <c r="O119" s="47" t="n">
        <f aca="false">+O15</f>
        <v>0.015</v>
      </c>
      <c r="P119" s="47" t="n">
        <f aca="false">+P15</f>
        <v>0.015</v>
      </c>
      <c r="Q119" s="47" t="n">
        <f aca="false">+Q15</f>
        <v>0.015</v>
      </c>
      <c r="R119" s="47" t="n">
        <f aca="false">+R15</f>
        <v>0.015</v>
      </c>
      <c r="S119" s="47" t="n">
        <f aca="false">+S15</f>
        <v>0.015</v>
      </c>
      <c r="T119" s="47" t="n">
        <f aca="false">+T15</f>
        <v>0.015</v>
      </c>
      <c r="U119" s="47" t="n">
        <f aca="false">+U15</f>
        <v>0.015</v>
      </c>
      <c r="V119" s="47" t="n">
        <f aca="false">+V15</f>
        <v>0.015</v>
      </c>
      <c r="W119" s="47" t="n">
        <f aca="false">+W15</f>
        <v>0.015</v>
      </c>
      <c r="X119" s="47" t="n">
        <f aca="false">+X15</f>
        <v>0.015</v>
      </c>
      <c r="Y119" s="47" t="n">
        <f aca="false">+Y15</f>
        <v>0.015</v>
      </c>
      <c r="Z119" s="47" t="n">
        <f aca="false">+Z15</f>
        <v>0.015</v>
      </c>
      <c r="AA119" s="47" t="n">
        <f aca="false">+AA15</f>
        <v>0.015</v>
      </c>
      <c r="AB119" s="47" t="n">
        <f aca="false">+AB15</f>
        <v>0.015</v>
      </c>
      <c r="AC119" s="47" t="n">
        <f aca="false">+AC15</f>
        <v>0.015</v>
      </c>
      <c r="AD119" s="47" t="n">
        <f aca="false">+AD15</f>
        <v>0.015</v>
      </c>
      <c r="AE119" s="47" t="n">
        <f aca="false">+AE15</f>
        <v>0.015</v>
      </c>
      <c r="AF119" s="47" t="n">
        <f aca="false">+AF15</f>
        <v>0.015</v>
      </c>
      <c r="AG119" s="47" t="n">
        <f aca="false">+AG15</f>
        <v>0.015</v>
      </c>
      <c r="AH119" s="47" t="n">
        <f aca="false">+AH15</f>
        <v>0.015</v>
      </c>
      <c r="AI119" s="47" t="n">
        <f aca="false">+AI15</f>
        <v>0.015</v>
      </c>
      <c r="AJ119" s="47" t="n">
        <f aca="false">+AJ15</f>
        <v>0.015</v>
      </c>
      <c r="AK119" s="47" t="n">
        <f aca="false">+AK15</f>
        <v>0.015</v>
      </c>
      <c r="AL119" s="47" t="n">
        <f aca="false">+AL15</f>
        <v>0.015</v>
      </c>
      <c r="AM119" s="47" t="n">
        <f aca="false">+AM15</f>
        <v>0.015</v>
      </c>
      <c r="AN119" s="47" t="n">
        <f aca="false">+AN15</f>
        <v>0.015</v>
      </c>
      <c r="AO119" s="47" t="n">
        <f aca="false">+AO15</f>
        <v>0.015</v>
      </c>
      <c r="AP119" s="47" t="n">
        <f aca="false">+AP15</f>
        <v>0.015</v>
      </c>
      <c r="AQ119" s="47" t="n">
        <f aca="false">+AQ15</f>
        <v>0.015</v>
      </c>
      <c r="AR119" s="47" t="n">
        <f aca="false">+AR15</f>
        <v>0.015</v>
      </c>
      <c r="AS119" s="47" t="n">
        <f aca="false">+AS15</f>
        <v>0.015</v>
      </c>
      <c r="AT119" s="47" t="n">
        <f aca="false">+AT15</f>
        <v>0.015</v>
      </c>
      <c r="AU119" s="47" t="n">
        <f aca="false">+AU15</f>
        <v>0.015</v>
      </c>
      <c r="AV119" s="47" t="n">
        <f aca="false">+AV15</f>
        <v>0.015</v>
      </c>
      <c r="AW119" s="47" t="n">
        <f aca="false">+AW15</f>
        <v>0.015</v>
      </c>
      <c r="AX119" s="47" t="n">
        <f aca="false">+AX15</f>
        <v>0.015</v>
      </c>
      <c r="AY119" s="47" t="n">
        <f aca="false">+AY15</f>
        <v>0.015</v>
      </c>
      <c r="AZ119" s="47" t="n">
        <f aca="false">+AZ15</f>
        <v>0.015</v>
      </c>
      <c r="BA119" s="47" t="n">
        <f aca="false">+BA15</f>
        <v>0.015</v>
      </c>
      <c r="BB119" s="47" t="n">
        <f aca="false">+BB15</f>
        <v>0.015</v>
      </c>
      <c r="BC119" s="47" t="n">
        <f aca="false">+BC15</f>
        <v>0.015</v>
      </c>
      <c r="BD119" s="47" t="n">
        <f aca="false">+BD15</f>
        <v>0.015</v>
      </c>
      <c r="BE119" s="47" t="n">
        <f aca="false">+BE15</f>
        <v>0.015</v>
      </c>
      <c r="BF119" s="47" t="n">
        <f aca="false">+BF15</f>
        <v>0.015</v>
      </c>
      <c r="BG119" s="47" t="n">
        <f aca="false">+BG15</f>
        <v>0.015</v>
      </c>
      <c r="BH119" s="47" t="n">
        <f aca="false">+BH15</f>
        <v>0.015</v>
      </c>
      <c r="BI119" s="47" t="n">
        <f aca="false">+BI15</f>
        <v>0.015</v>
      </c>
    </row>
    <row r="120" customFormat="false" ht="16.5" hidden="false" customHeight="false" outlineLevel="0" collapsed="false">
      <c r="A120" s="49" t="str">
        <f aca="false">Base!A120</f>
        <v>First period gross MPK</v>
      </c>
      <c r="B120" s="53" t="n">
        <f aca="false">+$B$5*B104/B117</f>
        <v>0.141293304042535</v>
      </c>
      <c r="C120" s="47" t="n">
        <f aca="false">+$B$5*C104/C117</f>
        <v>0.140691739962935</v>
      </c>
      <c r="D120" s="47" t="n">
        <f aca="false">+$B$5*D104/D117</f>
        <v>0.139701661281332</v>
      </c>
      <c r="E120" s="47" t="n">
        <f aca="false">+$B$5*E104/E117</f>
        <v>0.138585681874386</v>
      </c>
      <c r="F120" s="47" t="n">
        <f aca="false">+$B$5*F104/F117</f>
        <v>0.137450891250371</v>
      </c>
      <c r="G120" s="47" t="n">
        <f aca="false">+$B$5*G104/G117</f>
        <v>0.136398691992027</v>
      </c>
      <c r="H120" s="47" t="n">
        <f aca="false">+$B$5*H104/H117</f>
        <v>0.135458991047456</v>
      </c>
      <c r="I120" s="47" t="n">
        <f aca="false">+$B$5*I104/I117</f>
        <v>0.134257523285981</v>
      </c>
      <c r="J120" s="47" t="n">
        <f aca="false">+$B$5*J104/J117</f>
        <v>0.133279700978071</v>
      </c>
      <c r="K120" s="47" t="n">
        <f aca="false">+$B$5*K104/K117</f>
        <v>0.132257181147103</v>
      </c>
      <c r="L120" s="47" t="n">
        <f aca="false">+$B$5*L104/L117</f>
        <v>0.131385804259847</v>
      </c>
      <c r="M120" s="47" t="n">
        <f aca="false">+$B$5*M104/M117</f>
        <v>0.130473524919872</v>
      </c>
      <c r="N120" s="47" t="n">
        <f aca="false">+$B$5*N104/N117</f>
        <v>0.129688709322912</v>
      </c>
      <c r="O120" s="47" t="n">
        <f aca="false">+$B$5*O104/O117</f>
        <v>0.128982637405604</v>
      </c>
      <c r="P120" s="47" t="n">
        <f aca="false">+$B$5*P104/P117</f>
        <v>0.128325824203534</v>
      </c>
      <c r="Q120" s="47" t="n">
        <f aca="false">+$B$5*Q104/Q117</f>
        <v>0.127696409755868</v>
      </c>
      <c r="R120" s="47" t="n">
        <f aca="false">+$B$5*R104/R117</f>
        <v>0.127083581561627</v>
      </c>
      <c r="S120" s="47" t="n">
        <f aca="false">+$B$5*S104/S117</f>
        <v>0.126481064639359</v>
      </c>
      <c r="T120" s="47" t="n">
        <f aca="false">+$B$5*T104/T117</f>
        <v>0.125889909889262</v>
      </c>
      <c r="U120" s="47" t="n">
        <f aca="false">+$B$5*U104/U117</f>
        <v>0.125122777826405</v>
      </c>
      <c r="V120" s="47" t="n">
        <f aca="false">+$B$5*V104/V117</f>
        <v>0.124445781090176</v>
      </c>
      <c r="W120" s="47" t="n">
        <f aca="false">+$B$5*W104/W117</f>
        <v>0.123793478017555</v>
      </c>
      <c r="X120" s="47" t="n">
        <f aca="false">+$B$5*X104/X117</f>
        <v>0.123157377147491</v>
      </c>
      <c r="Y120" s="47" t="n">
        <f aca="false">+$B$5*Y104/Y117</f>
        <v>0.122533066945549</v>
      </c>
      <c r="Z120" s="47" t="n">
        <f aca="false">+$B$5*Z104/Z117</f>
        <v>0.121921026103569</v>
      </c>
      <c r="AA120" s="47" t="n">
        <f aca="false">+$B$5*AA104/AA117</f>
        <v>0.121324750506408</v>
      </c>
      <c r="AB120" s="47" t="n">
        <f aca="false">+$B$5*AB104/AB117</f>
        <v>0.12075239346179</v>
      </c>
      <c r="AC120" s="47" t="n">
        <f aca="false">+$B$5*AC104/AC117</f>
        <v>0.120168411583962</v>
      </c>
      <c r="AD120" s="47" t="n">
        <f aca="false">+$B$5*AD104/AD117</f>
        <v>0.119586834152959</v>
      </c>
      <c r="AE120" s="47" t="n">
        <f aca="false">+$B$5*AE104/AE117</f>
        <v>0.119012758027223</v>
      </c>
      <c r="AF120" s="47" t="n">
        <f aca="false">+$B$5*AF104/AF117</f>
        <v>0.118449649869108</v>
      </c>
      <c r="AG120" s="47" t="n">
        <f aca="false">+$B$5*AG104/AG117</f>
        <v>0.117899843434895</v>
      </c>
      <c r="AH120" s="47" t="n">
        <f aca="false">+$B$5*AH104/AH117</f>
        <v>0.117364864826061</v>
      </c>
      <c r="AI120" s="47" t="n">
        <f aca="false">+$B$5*AI104/AI117</f>
        <v>0.116845652643966</v>
      </c>
      <c r="AJ120" s="47" t="n">
        <f aca="false">+$B$5*AJ104/AJ117</f>
        <v>0.116342712959576</v>
      </c>
      <c r="AK120" s="47" t="n">
        <f aca="false">+$B$5*AK104/AK117</f>
        <v>0.115856233713108</v>
      </c>
      <c r="AL120" s="47" t="n">
        <f aca="false">+$B$5*AL104/AL117</f>
        <v>0.115386170216273</v>
      </c>
      <c r="AM120" s="47" t="n">
        <f aca="false">+$B$5*AM104/AM117</f>
        <v>0.114932319599184</v>
      </c>
      <c r="AN120" s="47" t="n">
        <f aca="false">+$B$5*AN104/AN117</f>
        <v>0.11449438729338</v>
      </c>
      <c r="AO120" s="47" t="n">
        <f aca="false">+$B$5*AO104/AO117</f>
        <v>0.114072061427719</v>
      </c>
      <c r="AP120" s="47" t="n">
        <f aca="false">+$B$5*AP104/AP117</f>
        <v>0.113665101967582</v>
      </c>
      <c r="AQ120" s="47" t="n">
        <f aca="false">+$B$5*AQ104/AQ117</f>
        <v>0.113273474119277</v>
      </c>
      <c r="AR120" s="47" t="n">
        <f aca="false">+$B$5*AR104/AR117</f>
        <v>0.112897562478909</v>
      </c>
      <c r="AS120" s="47" t="n">
        <f aca="false">+$B$5*AS104/AS117</f>
        <v>0.112538528437399</v>
      </c>
      <c r="AT120" s="47" t="n">
        <f aca="false">+$B$5*AT104/AT117</f>
        <v>0.112198933269378</v>
      </c>
      <c r="AU120" s="47" t="n">
        <f aca="false">+$B$5*AU104/AU117</f>
        <v>0.111883811728244</v>
      </c>
      <c r="AV120" s="47" t="n">
        <f aca="false">+$B$5*AV104/AV117</f>
        <v>0.11160258809826</v>
      </c>
      <c r="AW120" s="47" t="n">
        <f aca="false">+$B$5*AW104/AW117</f>
        <v>0.111372465731382</v>
      </c>
      <c r="AX120" s="47" t="n">
        <f aca="false">+$B$5*AX104/AX117</f>
        <v>0.111224518257318</v>
      </c>
      <c r="AY120" s="47" t="n">
        <f aca="false">+$B$5*AY104/AY117</f>
        <v>0.111214861628038</v>
      </c>
      <c r="AZ120" s="47" t="n">
        <f aca="false">+$B$5*AZ104/AZ117</f>
        <v>0.11144576360783</v>
      </c>
      <c r="BA120" s="47" t="n">
        <f aca="false">+$B$5*BA104/BA117</f>
        <v>0.109457287084489</v>
      </c>
      <c r="BB120" s="47" t="n">
        <f aca="false">+$B$5*BB104/BB117</f>
        <v>0.108046157874404</v>
      </c>
      <c r="BC120" s="47" t="n">
        <f aca="false">+$B$5*BC104/BC117</f>
        <v>0.107024292765091</v>
      </c>
      <c r="BD120" s="47" t="n">
        <f aca="false">+$B$5*BD104/BD117</f>
        <v>0.106268842741909</v>
      </c>
      <c r="BE120" s="47" t="n">
        <f aca="false">+$B$5*BE104/BE117</f>
        <v>0.105697897802408</v>
      </c>
      <c r="BF120" s="47" t="n">
        <f aca="false">+$B$5*BF104/BF117</f>
        <v>0.105256016830929</v>
      </c>
      <c r="BG120" s="47" t="n">
        <f aca="false">+$B$5*BG104/BG117</f>
        <v>0.104905254344951</v>
      </c>
      <c r="BH120" s="47" t="n">
        <f aca="false">+$B$5*BH104/BH117</f>
        <v>0.104619419452511</v>
      </c>
      <c r="BI120" s="47" t="n">
        <f aca="false">+$B$5*BI104/BI117</f>
        <v>0.104380314305969</v>
      </c>
    </row>
    <row r="121" customFormat="false" ht="16.5" hidden="false" customHeight="false" outlineLevel="0" collapsed="false">
      <c r="A121" s="49" t="str">
        <f aca="false">Base!A121</f>
        <v>All period gross MPK</v>
      </c>
      <c r="B121" s="47" t="n">
        <f aca="false">+AVERAGE($B120:B120)</f>
        <v>0.141293304042535</v>
      </c>
      <c r="C121" s="47" t="n">
        <f aca="false">+AVERAGE($B120:C120)</f>
        <v>0.140992522002735</v>
      </c>
      <c r="D121" s="47" t="n">
        <f aca="false">+AVERAGE($B120:D120)</f>
        <v>0.140562235095601</v>
      </c>
      <c r="E121" s="47" t="n">
        <f aca="false">+AVERAGE($B120:E120)</f>
        <v>0.140068096790297</v>
      </c>
      <c r="F121" s="47" t="n">
        <f aca="false">+AVERAGE($B120:F120)</f>
        <v>0.139544655682312</v>
      </c>
      <c r="G121" s="47" t="n">
        <f aca="false">+AVERAGE($B120:G120)</f>
        <v>0.139020328400598</v>
      </c>
      <c r="H121" s="47" t="n">
        <f aca="false">+AVERAGE($B120:H120)</f>
        <v>0.138511565921577</v>
      </c>
      <c r="I121" s="47" t="n">
        <f aca="false">+AVERAGE($B120:I120)</f>
        <v>0.137979810592128</v>
      </c>
      <c r="J121" s="47" t="n">
        <f aca="false">+AVERAGE($B120:J120)</f>
        <v>0.137457576190566</v>
      </c>
      <c r="K121" s="47" t="n">
        <f aca="false">+AVERAGE($B120:K120)</f>
        <v>0.13693753668622</v>
      </c>
      <c r="L121" s="47" t="n">
        <f aca="false">+AVERAGE($B120:L120)</f>
        <v>0.136432833738368</v>
      </c>
      <c r="M121" s="47" t="n">
        <f aca="false">+AVERAGE($B120:M120)</f>
        <v>0.13593622467016</v>
      </c>
      <c r="N121" s="47" t="n">
        <f aca="false">+AVERAGE($B120:N120)</f>
        <v>0.135455646566525</v>
      </c>
      <c r="O121" s="47" t="n">
        <f aca="false">+AVERAGE($B120:O120)</f>
        <v>0.134993288769317</v>
      </c>
      <c r="P121" s="47" t="n">
        <f aca="false">+AVERAGE($B120:P120)</f>
        <v>0.134548791131598</v>
      </c>
      <c r="Q121" s="47" t="n">
        <f aca="false">+AVERAGE($B120:Q120)</f>
        <v>0.134120517295615</v>
      </c>
      <c r="R121" s="47" t="n">
        <f aca="false">+AVERAGE($B120:R120)</f>
        <v>0.133706579899498</v>
      </c>
      <c r="S121" s="47" t="n">
        <f aca="false">+AVERAGE($B120:S120)</f>
        <v>0.133305162385046</v>
      </c>
      <c r="T121" s="47" t="n">
        <f aca="false">+AVERAGE($B120:T120)</f>
        <v>0.132914885937899</v>
      </c>
      <c r="U121" s="47" t="n">
        <f aca="false">+AVERAGE($B120:U120)</f>
        <v>0.132525280532324</v>
      </c>
      <c r="V121" s="47" t="n">
        <f aca="false">+AVERAGE($B120:V120)</f>
        <v>0.132140542463651</v>
      </c>
      <c r="W121" s="47" t="n">
        <f aca="false">+AVERAGE($B120:W120)</f>
        <v>0.131761130443373</v>
      </c>
      <c r="X121" s="47" t="n">
        <f aca="false">+AVERAGE($B120:X120)</f>
        <v>0.131387054213118</v>
      </c>
      <c r="Y121" s="47" t="n">
        <f aca="false">+AVERAGE($B120:Y120)</f>
        <v>0.131018138076969</v>
      </c>
      <c r="Z121" s="47" t="n">
        <f aca="false">+AVERAGE($B120:Z120)</f>
        <v>0.130654253598033</v>
      </c>
      <c r="AA121" s="47" t="n">
        <f aca="false">+AVERAGE($B120:AA120)</f>
        <v>0.130295426556047</v>
      </c>
      <c r="AB121" s="47" t="n">
        <f aca="false">+AVERAGE($B120:AB120)</f>
        <v>0.12994198088589</v>
      </c>
      <c r="AC121" s="47" t="n">
        <f aca="false">+AVERAGE($B120:AC120)</f>
        <v>0.129592924839392</v>
      </c>
      <c r="AD121" s="47" t="n">
        <f aca="false">+AVERAGE($B120:AD120)</f>
        <v>0.129247887229515</v>
      </c>
      <c r="AE121" s="47" t="n">
        <f aca="false">+AVERAGE($B120:AE120)</f>
        <v>0.128906716256106</v>
      </c>
      <c r="AF121" s="47" t="n">
        <f aca="false">+AVERAGE($B120:AF120)</f>
        <v>0.128569391533944</v>
      </c>
      <c r="AG121" s="47" t="n">
        <f aca="false">+AVERAGE($B120:AG120)</f>
        <v>0.128235968155849</v>
      </c>
      <c r="AH121" s="47" t="n">
        <f aca="false">+AVERAGE($B120:AH120)</f>
        <v>0.127906540782219</v>
      </c>
      <c r="AI121" s="47" t="n">
        <f aca="false">+AVERAGE($B120:AI120)</f>
        <v>0.127581220542859</v>
      </c>
      <c r="AJ121" s="47" t="n">
        <f aca="false">+AVERAGE($B120:AJ120)</f>
        <v>0.127260120326194</v>
      </c>
      <c r="AK121" s="47" t="n">
        <f aca="false">+AVERAGE($B120:AK120)</f>
        <v>0.126943345698052</v>
      </c>
      <c r="AL121" s="47" t="n">
        <f aca="false">+AVERAGE($B120:AL120)</f>
        <v>0.12663098960395</v>
      </c>
      <c r="AM121" s="47" t="n">
        <f aca="false">+AVERAGE($B120:AM120)</f>
        <v>0.126323129866983</v>
      </c>
      <c r="AN121" s="47" t="n">
        <f aca="false">+AVERAGE($B120:AN120)</f>
        <v>0.126019828775352</v>
      </c>
      <c r="AO121" s="47" t="n">
        <f aca="false">+AVERAGE($B120:AO120)</f>
        <v>0.125721134591661</v>
      </c>
      <c r="AP121" s="47" t="n">
        <f aca="false">+AVERAGE($B120:AP120)</f>
        <v>0.125427085015464</v>
      </c>
      <c r="AQ121" s="47" t="n">
        <f aca="false">+AVERAGE($B120:AQ120)</f>
        <v>0.125137713327459</v>
      </c>
      <c r="AR121" s="47" t="n">
        <f aca="false">+AVERAGE($B120:AR120)</f>
        <v>0.124853058656563</v>
      </c>
      <c r="AS121" s="47" t="n">
        <f aca="false">+AVERAGE($B120:AS120)</f>
        <v>0.124573182969764</v>
      </c>
      <c r="AT121" s="47" t="n">
        <f aca="false">+AVERAGE($B120:AT120)</f>
        <v>0.124298199643088</v>
      </c>
      <c r="AU121" s="47" t="n">
        <f aca="false">+AVERAGE($B120:AU120)</f>
        <v>0.12402832164494</v>
      </c>
      <c r="AV121" s="47" t="n">
        <f aca="false">+AVERAGE($B120:AV120)</f>
        <v>0.123763944335436</v>
      </c>
      <c r="AW121" s="47" t="n">
        <f aca="false">+AVERAGE($B120:AW120)</f>
        <v>0.123505788531185</v>
      </c>
      <c r="AX121" s="47" t="n">
        <f aca="false">+AVERAGE($B120:AX120)</f>
        <v>0.12325515036233</v>
      </c>
      <c r="AY121" s="47" t="n">
        <f aca="false">+AVERAGE($B120:AY120)</f>
        <v>0.123014344587644</v>
      </c>
      <c r="AZ121" s="47" t="n">
        <f aca="false">+AVERAGE($B120:AZ120)</f>
        <v>0.122787509666472</v>
      </c>
      <c r="BA121" s="47" t="n">
        <f aca="false">+AVERAGE($B120:BA120)</f>
        <v>0.122531159232203</v>
      </c>
      <c r="BB121" s="47" t="n">
        <f aca="false">+AVERAGE($B120:BB120)</f>
        <v>0.122257857319791</v>
      </c>
      <c r="BC121" s="47" t="n">
        <f aca="false">+AVERAGE($B120:BC120)</f>
        <v>0.121975754272482</v>
      </c>
      <c r="BD121" s="47" t="n">
        <f aca="false">+AVERAGE($B120:BD120)</f>
        <v>0.121690174062835</v>
      </c>
      <c r="BE121" s="47" t="n">
        <f aca="false">+AVERAGE($B120:BE120)</f>
        <v>0.121404597701042</v>
      </c>
      <c r="BF121" s="47" t="n">
        <f aca="false">+AVERAGE($B120:BF120)</f>
        <v>0.121121289264724</v>
      </c>
      <c r="BG121" s="47" t="n">
        <f aca="false">+AVERAGE($B120:BG120)</f>
        <v>0.120841702455763</v>
      </c>
      <c r="BH121" s="47" t="n">
        <f aca="false">+AVERAGE($B120:BH120)</f>
        <v>0.120566748506555</v>
      </c>
      <c r="BI121" s="47" t="n">
        <f aca="false">+AVERAGE($B120:BI120)</f>
        <v>0.120296974603212</v>
      </c>
    </row>
    <row r="122" customFormat="false" ht="22.5" hidden="false" customHeight="false" outlineLevel="0" collapsed="false">
      <c r="A122" s="88" t="str">
        <f aca="false">Base!A122</f>
        <v>WELFARE</v>
      </c>
      <c r="B122" s="53"/>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c r="AW122" s="47"/>
      <c r="AX122" s="47"/>
      <c r="AY122" s="47"/>
      <c r="AZ122" s="47"/>
      <c r="BA122" s="47"/>
      <c r="BB122" s="47"/>
      <c r="BC122" s="47"/>
      <c r="BD122" s="47"/>
      <c r="BE122" s="47"/>
      <c r="BF122" s="47"/>
      <c r="BG122" s="47"/>
      <c r="BH122" s="47"/>
      <c r="BI122" s="47"/>
    </row>
    <row r="123" customFormat="false" ht="16.5" hidden="false" customHeight="false" outlineLevel="0" collapsed="false">
      <c r="A123" s="49" t="str">
        <f aca="false">Base!A123</f>
        <v>Consumption ($trill per year)</v>
      </c>
      <c r="B123" s="53" t="n">
        <f aca="false">B110-B116</f>
        <v>47.0486350675168</v>
      </c>
      <c r="C123" s="47" t="n">
        <f aca="false">C110-C116</f>
        <v>56.306171086717</v>
      </c>
      <c r="D123" s="47" t="n">
        <f aca="false">D110-D116</f>
        <v>66.6447343722998</v>
      </c>
      <c r="E123" s="47" t="n">
        <f aca="false">E110-E116</f>
        <v>78.0600731278287</v>
      </c>
      <c r="F123" s="47" t="n">
        <f aca="false">F110-F116</f>
        <v>90.5308524161414</v>
      </c>
      <c r="G123" s="47" t="n">
        <f aca="false">G110-G116</f>
        <v>104.050459325697</v>
      </c>
      <c r="H123" s="47" t="n">
        <f aca="false">H110-H116</f>
        <v>118.777466626714</v>
      </c>
      <c r="I123" s="47" t="n">
        <f aca="false">I110-I116</f>
        <v>134.489200320804</v>
      </c>
      <c r="J123" s="47" t="n">
        <f aca="false">J110-J116</f>
        <v>151.312254137143</v>
      </c>
      <c r="K123" s="47" t="n">
        <f aca="false">K110-K116</f>
        <v>169.118619244775</v>
      </c>
      <c r="L123" s="47" t="n">
        <f aca="false">L110-L116</f>
        <v>188.026752838011</v>
      </c>
      <c r="M123" s="47" t="n">
        <f aca="false">M110-M116</f>
        <v>207.906281608123</v>
      </c>
      <c r="N123" s="47" t="n">
        <f aca="false">N110-N116</f>
        <v>228.79218763711</v>
      </c>
      <c r="O123" s="47" t="n">
        <f aca="false">O110-O116</f>
        <v>250.713151117851</v>
      </c>
      <c r="P123" s="47" t="n">
        <f aca="false">P110-P116</f>
        <v>273.694660249179</v>
      </c>
      <c r="Q123" s="47" t="n">
        <f aca="false">Q110-Q116</f>
        <v>297.754878162345</v>
      </c>
      <c r="R123" s="47" t="n">
        <f aca="false">R110-R116</f>
        <v>322.90825168492</v>
      </c>
      <c r="S123" s="47" t="n">
        <f aca="false">S110-S116</f>
        <v>349.164173628565</v>
      </c>
      <c r="T123" s="47" t="n">
        <f aca="false">T110-T116</f>
        <v>376.751077215832</v>
      </c>
      <c r="U123" s="47" t="n">
        <f aca="false">U110-U116</f>
        <v>405.297137076909</v>
      </c>
      <c r="V123" s="47" t="n">
        <f aca="false">V110-V116</f>
        <v>434.870966494892</v>
      </c>
      <c r="W123" s="47" t="n">
        <f aca="false">W110-W116</f>
        <v>465.482046882042</v>
      </c>
      <c r="X123" s="47" t="n">
        <f aca="false">X110-X116</f>
        <v>497.130804278397</v>
      </c>
      <c r="Y123" s="47" t="n">
        <f aca="false">Y110-Y116</f>
        <v>529.811296639308</v>
      </c>
      <c r="Z123" s="47" t="n">
        <f aca="false">Z110-Z116</f>
        <v>563.516211099868</v>
      </c>
      <c r="AA123" s="47" t="n">
        <f aca="false">AA110-AA116</f>
        <v>598.242296987656</v>
      </c>
      <c r="AB123" s="47" t="n">
        <f aca="false">AB110-AB116</f>
        <v>633.953538046475</v>
      </c>
      <c r="AC123" s="47" t="n">
        <f aca="false">AC110-AC116</f>
        <v>670.586177149497</v>
      </c>
      <c r="AD123" s="47" t="n">
        <f aca="false">AD110-AD116</f>
        <v>708.083463063514</v>
      </c>
      <c r="AE123" s="47" t="n">
        <f aca="false">AE110-AE116</f>
        <v>746.390030917411</v>
      </c>
      <c r="AF123" s="47" t="n">
        <f aca="false">AF110-AF116</f>
        <v>785.451308652724</v>
      </c>
      <c r="AG123" s="47" t="n">
        <f aca="false">AG110-AG116</f>
        <v>825.213230630984</v>
      </c>
      <c r="AH123" s="47" t="n">
        <f aca="false">AH110-AH116</f>
        <v>865.622138058274</v>
      </c>
      <c r="AI123" s="47" t="n">
        <f aca="false">AI110-AI116</f>
        <v>906.62479147859</v>
      </c>
      <c r="AJ123" s="47" t="n">
        <f aca="false">AJ110-AJ116</f>
        <v>948.168454295647</v>
      </c>
      <c r="AK123" s="47" t="n">
        <f aca="false">AK110-AK116</f>
        <v>990.200987514728</v>
      </c>
      <c r="AL123" s="47" t="n">
        <f aca="false">AL110-AL116</f>
        <v>1032.67104361807</v>
      </c>
      <c r="AM123" s="47" t="n">
        <f aca="false">AM110-AM116</f>
        <v>1075.5282542459</v>
      </c>
      <c r="AN123" s="47" t="n">
        <f aca="false">AN110-AN116</f>
        <v>1118.72355359181</v>
      </c>
      <c r="AO123" s="47" t="n">
        <f aca="false">AO110-AO116</f>
        <v>1162.20957488733</v>
      </c>
      <c r="AP123" s="47" t="n">
        <f aca="false">AP110-AP116</f>
        <v>1205.94139413919</v>
      </c>
      <c r="AQ123" s="47" t="n">
        <f aca="false">AQ110-AQ116</f>
        <v>1249.87776909499</v>
      </c>
      <c r="AR123" s="47" t="n">
        <f aca="false">AR110-AR116</f>
        <v>1293.98327132744</v>
      </c>
      <c r="AS123" s="47" t="n">
        <f aca="false">AS110-AS116</f>
        <v>1338.23220694906</v>
      </c>
      <c r="AT123" s="47" t="n">
        <f aca="false">AT110-AT116</f>
        <v>1382.61538425054</v>
      </c>
      <c r="AU123" s="47" t="n">
        <f aca="false">AU110-AU116</f>
        <v>1427.15287212097</v>
      </c>
      <c r="AV123" s="47" t="n">
        <f aca="false">AV110-AV116</f>
        <v>1471.91661359251</v>
      </c>
      <c r="AW123" s="47" t="n">
        <f aca="false">AW110-AW116</f>
        <v>1517.07179224569</v>
      </c>
      <c r="AX123" s="47" t="n">
        <f aca="false">AX110-AX116</f>
        <v>1562.95293385406</v>
      </c>
      <c r="AY123" s="47" t="n">
        <f aca="false">AY110-AY116</f>
        <v>1610.20473927277</v>
      </c>
      <c r="AZ123" s="47" t="n">
        <f aca="false">AZ110-AZ116</f>
        <v>1616.94925184869</v>
      </c>
      <c r="BA123" s="47" t="n">
        <f aca="false">BA110-BA116</f>
        <v>1671.15751260409</v>
      </c>
      <c r="BB123" s="47" t="n">
        <f aca="false">BB110-BB116</f>
        <v>1722.14212577144</v>
      </c>
      <c r="BC123" s="47" t="n">
        <f aca="false">BC110-BC116</f>
        <v>1770.72463300466</v>
      </c>
      <c r="BD123" s="47" t="n">
        <f aca="false">BD110-BD116</f>
        <v>1817.48137315095</v>
      </c>
      <c r="BE123" s="47" t="n">
        <f aca="false">BE110-BE116</f>
        <v>1862.81718174795</v>
      </c>
      <c r="BF123" s="47" t="n">
        <f aca="false">BF110-BF116</f>
        <v>1907.01599222934</v>
      </c>
      <c r="BG123" s="47" t="n">
        <f aca="false">BG110-BG116</f>
        <v>1950.27609795262</v>
      </c>
      <c r="BH123" s="47" t="n">
        <f aca="false">BH110-BH116</f>
        <v>1992.73498164403</v>
      </c>
      <c r="BI123" s="47" t="n">
        <f aca="false">BI110-BI116</f>
        <v>2034.4869245457</v>
      </c>
    </row>
    <row r="124" customFormat="false" ht="16.5" hidden="false" customHeight="false" outlineLevel="0" collapsed="false">
      <c r="A124" s="49" t="str">
        <f aca="false">Base!A124</f>
        <v>Net capital accumulation ($trill per year)</v>
      </c>
      <c r="B124" s="53" t="n">
        <f aca="false">+C124</f>
        <v>5.36140860922351</v>
      </c>
      <c r="C124" s="53" t="n">
        <f aca="false">+(C117-B117)/(C2-B2)</f>
        <v>5.36140860922351</v>
      </c>
      <c r="D124" s="53" t="n">
        <f aca="false">+(D117-C117)/(D2-C2)</f>
        <v>6.14296979745341</v>
      </c>
      <c r="E124" s="53" t="n">
        <f aca="false">+(E117-D117)/(E2-D2)</f>
        <v>6.90760024982785</v>
      </c>
      <c r="F124" s="53" t="n">
        <f aca="false">+(F117-E117)/(F2-E2)</f>
        <v>7.6734760556986</v>
      </c>
      <c r="G124" s="53" t="n">
        <f aca="false">+(G117-F117)/(G2-F2)</f>
        <v>8.41095676700454</v>
      </c>
      <c r="H124" s="53" t="n">
        <f aca="false">+(H117-G117)/(H2-G2)</f>
        <v>9.13280345348171</v>
      </c>
      <c r="I124" s="53" t="n">
        <f aca="false">+(I117-H117)/(I2-H2)</f>
        <v>10.1671868238344</v>
      </c>
      <c r="J124" s="53" t="n">
        <f aca="false">+(J117-I117)/(J2-I2)</f>
        <v>10.8472998744109</v>
      </c>
      <c r="K124" s="53" t="n">
        <f aca="false">+(K117-J117)/(K2-J2)</f>
        <v>11.7707758774732</v>
      </c>
      <c r="L124" s="53" t="n">
        <f aca="false">+(L117-K117)/(L2-K2)</f>
        <v>12.4929476290078</v>
      </c>
      <c r="M124" s="53" t="n">
        <f aca="false">+(M117-L117)/(M2-L2)</f>
        <v>13.4439579575053</v>
      </c>
      <c r="N124" s="53" t="n">
        <f aca="false">+(N117-M117)/(N2-M2)</f>
        <v>14.170769544014</v>
      </c>
      <c r="O124" s="53" t="n">
        <f aca="false">+(O117-N117)/(O2-N2)</f>
        <v>14.9381206465957</v>
      </c>
      <c r="P124" s="53" t="n">
        <f aca="false">+(P117-O117)/(P2-O2)</f>
        <v>15.7358804151028</v>
      </c>
      <c r="Q124" s="53" t="n">
        <f aca="false">+(Q117-P117)/(Q2-P2)</f>
        <v>16.564685638537</v>
      </c>
      <c r="R124" s="53" t="n">
        <f aca="false">+(R117-Q117)/(R2-Q2)</f>
        <v>17.4122855311832</v>
      </c>
      <c r="S124" s="53" t="n">
        <f aca="false">+(S117-R117)/(S2-R2)</f>
        <v>18.2733762928558</v>
      </c>
      <c r="T124" s="53" t="n">
        <f aca="false">+(T117-S117)/(T2-S2)</f>
        <v>19.1308331107327</v>
      </c>
      <c r="U124" s="53" t="n">
        <f aca="false">+(U117-T117)/(U2-T2)</f>
        <v>20.5529334911238</v>
      </c>
      <c r="V124" s="53" t="n">
        <f aca="false">+(V117-U117)/(V2-U2)</f>
        <v>21.238001887479</v>
      </c>
      <c r="W124" s="53" t="n">
        <f aca="false">+(W117-V117)/(W2-V2)</f>
        <v>22.0911272815801</v>
      </c>
      <c r="X124" s="53" t="n">
        <f aca="false">+(X117-W117)/(X2-W2)</f>
        <v>22.9593037454496</v>
      </c>
      <c r="Y124" s="53" t="n">
        <f aca="false">+(Y117-X117)/(Y2-X2)</f>
        <v>23.8323938309074</v>
      </c>
      <c r="Z124" s="53" t="n">
        <f aca="false">+(Z117-Y117)/(Z2-Y2)</f>
        <v>24.6913811987513</v>
      </c>
      <c r="AA124" s="53" t="n">
        <f aca="false">+(AA117-Z117)/(AA2-Z2)</f>
        <v>25.5188933398904</v>
      </c>
      <c r="AB124" s="53" t="n">
        <f aca="false">+(AB117-AA117)/(AB2-AA2)</f>
        <v>26.2840824748329</v>
      </c>
      <c r="AC124" s="53" t="n">
        <f aca="false">+(AC117-AB117)/(AC2-AB2)</f>
        <v>27.2119940505691</v>
      </c>
      <c r="AD124" s="53" t="n">
        <f aca="false">+(AD117-AC117)/(AD2-AC2)</f>
        <v>28.0618352010191</v>
      </c>
      <c r="AE124" s="53" t="n">
        <f aca="false">+(AE117-AD117)/(AE2-AD2)</f>
        <v>28.8677114483845</v>
      </c>
      <c r="AF124" s="53" t="n">
        <f aca="false">+(AF117-AE117)/(AF2-AE2)</f>
        <v>29.6311271427779</v>
      </c>
      <c r="AG124" s="53" t="n">
        <f aca="false">+(AG117-AF117)/(AG2-AF2)</f>
        <v>30.352806590548</v>
      </c>
      <c r="AH124" s="53" t="n">
        <f aca="false">+(AH117-AG117)/(AH2-AG2)</f>
        <v>31.0330726304729</v>
      </c>
      <c r="AI124" s="53" t="n">
        <f aca="false">+(AI117-AH117)/(AI2-AH2)</f>
        <v>31.6720704308033</v>
      </c>
      <c r="AJ124" s="53" t="n">
        <f aca="false">+(AJ117-AI117)/(AJ2-AI2)</f>
        <v>32.2698903969055</v>
      </c>
      <c r="AK124" s="53" t="n">
        <f aca="false">+(AK117-AJ117)/(AK2-AJ2)</f>
        <v>32.8266190754751</v>
      </c>
      <c r="AL124" s="53" t="n">
        <f aca="false">+(AL117-AK117)/(AL2-AK2)</f>
        <v>33.3423700864836</v>
      </c>
      <c r="AM124" s="53" t="n">
        <f aca="false">+(AM117-AL117)/(AM2-AL2)</f>
        <v>33.8172069489597</v>
      </c>
      <c r="AN124" s="53" t="n">
        <f aca="false">+(AN117-AM117)/(AN2-AM2)</f>
        <v>34.2510494374725</v>
      </c>
      <c r="AO124" s="53" t="n">
        <f aca="false">+(AO117-AN117)/(AO2-AN2)</f>
        <v>34.6434219960275</v>
      </c>
      <c r="AP124" s="53" t="n">
        <f aca="false">+(AP117-AO117)/(AP2-AO2)</f>
        <v>34.9930869601545</v>
      </c>
      <c r="AQ124" s="53" t="n">
        <f aca="false">+(AQ117-AP117)/(AQ2-AP2)</f>
        <v>35.2972764644233</v>
      </c>
      <c r="AR124" s="53" t="n">
        <f aca="false">+(AR117-AQ117)/(AR2-AQ2)</f>
        <v>35.5503251399132</v>
      </c>
      <c r="AS124" s="53" t="n">
        <f aca="false">+(AS117-AR117)/(AS2-AR2)</f>
        <v>35.7412343570413</v>
      </c>
      <c r="AT124" s="53" t="n">
        <f aca="false">+(AT117-AS117)/(AT2-AS2)</f>
        <v>35.8491458154403</v>
      </c>
      <c r="AU124" s="53" t="n">
        <f aca="false">+(AU117-AT117)/(AU2-AT2)</f>
        <v>35.8354166490577</v>
      </c>
      <c r="AV124" s="53" t="n">
        <f aca="false">+(AV117-AU117)/(AV2-AU2)</f>
        <v>35.6287518435411</v>
      </c>
      <c r="AW124" s="53" t="n">
        <f aca="false">+(AW117-AV117)/(AW2-AV2)</f>
        <v>35.0986919213146</v>
      </c>
      <c r="AX124" s="53" t="n">
        <f aca="false">+(AX117-AW117)/(AX2-AW2)</f>
        <v>34.0071274599772</v>
      </c>
      <c r="AY124" s="53" t="n">
        <f aca="false">+(AY117-AX117)/(AY2-AX2)</f>
        <v>31.9190052533777</v>
      </c>
      <c r="AZ124" s="53" t="n">
        <f aca="false">+(AZ117-AY117)/(AZ2-AY2)</f>
        <v>28.0364262015144</v>
      </c>
      <c r="BA124" s="53" t="n">
        <f aca="false">+(BA117-AZ117)/(BA2-AZ2)</f>
        <v>63.9819063482282</v>
      </c>
      <c r="BB124" s="53" t="n">
        <f aca="false">+(BB117-BA117)/(BB2-BA2)</f>
        <v>56.6567666787785</v>
      </c>
      <c r="BC124" s="53" t="n">
        <f aca="false">+(BC117-BB117)/(BC2-BB2)</f>
        <v>51.2088248130669</v>
      </c>
      <c r="BD124" s="53" t="n">
        <f aca="false">+(BD117-BC117)/(BD2-BC2)</f>
        <v>47.1554220187032</v>
      </c>
      <c r="BE124" s="53" t="n">
        <f aca="false">+(BE117-BD117)/(BE2-BD2)</f>
        <v>44.1261700205865</v>
      </c>
      <c r="BF124" s="53" t="n">
        <f aca="false">+(BF117-BE117)/(BF2-BE2)</f>
        <v>41.8426383437205</v>
      </c>
      <c r="BG124" s="53" t="n">
        <f aca="false">+(BG117-BF117)/(BG2-BF2)</f>
        <v>40.0983167371573</v>
      </c>
      <c r="BH124" s="53" t="n">
        <f aca="false">+(BH117-BG117)/(BH2-BG2)</f>
        <v>38.7414418648421</v>
      </c>
      <c r="BI124" s="53" t="n">
        <f aca="false">+(BI117-BH117)/(BI2-BH2)</f>
        <v>37.6612238639609</v>
      </c>
      <c r="BJ124" s="54"/>
      <c r="BK124" s="54"/>
      <c r="BL124" s="54"/>
      <c r="BM124" s="54"/>
      <c r="BN124" s="54"/>
      <c r="BO124" s="54"/>
      <c r="BP124" s="54"/>
      <c r="BQ124" s="54"/>
      <c r="BR124" s="54"/>
      <c r="BS124" s="54"/>
      <c r="BT124" s="54"/>
      <c r="BU124" s="54"/>
      <c r="BV124" s="54"/>
      <c r="BW124" s="54"/>
      <c r="BX124" s="54"/>
      <c r="BY124" s="54"/>
      <c r="BZ124" s="54"/>
      <c r="CA124" s="54"/>
      <c r="CB124" s="54"/>
      <c r="CC124" s="54"/>
      <c r="CD124" s="54"/>
      <c r="CE124" s="54"/>
      <c r="CF124" s="54"/>
      <c r="CG124" s="54"/>
      <c r="CH124" s="54"/>
      <c r="CI124" s="54"/>
      <c r="CJ124" s="54"/>
      <c r="CK124" s="54"/>
      <c r="CL124" s="54"/>
      <c r="CM124" s="54"/>
      <c r="CN124" s="54"/>
      <c r="CO124" s="54"/>
      <c r="CP124" s="54"/>
      <c r="CQ124" s="54"/>
      <c r="CR124" s="54"/>
      <c r="CS124" s="54"/>
      <c r="CT124" s="54"/>
      <c r="CU124" s="54"/>
      <c r="CV124" s="54"/>
      <c r="CW124" s="54"/>
      <c r="CX124" s="54"/>
      <c r="CY124" s="54"/>
      <c r="CZ124" s="54"/>
      <c r="DA124" s="54"/>
      <c r="DB124" s="54"/>
      <c r="DC124" s="54"/>
      <c r="DD124" s="54"/>
      <c r="DE124" s="54"/>
      <c r="DF124" s="54"/>
      <c r="DG124" s="54"/>
      <c r="DH124" s="54"/>
      <c r="DI124" s="54"/>
      <c r="DJ124" s="54"/>
      <c r="DK124" s="54"/>
      <c r="DL124" s="54"/>
      <c r="DM124" s="54"/>
      <c r="DN124" s="54"/>
      <c r="DO124" s="54"/>
      <c r="DP124" s="54"/>
      <c r="DQ124" s="54"/>
      <c r="DR124" s="54"/>
      <c r="DS124" s="54"/>
      <c r="DT124" s="54"/>
    </row>
    <row r="125" customFormat="false" ht="16.5" hidden="false" customHeight="false" outlineLevel="0" collapsed="false">
      <c r="A125" s="49" t="str">
        <f aca="false">Base!A125</f>
        <v>Net National Income (Consumption basis)</v>
      </c>
      <c r="B125" s="53" t="n">
        <f aca="false">+SUM(B123:B124)</f>
        <v>52.4100436767403</v>
      </c>
      <c r="C125" s="53" t="n">
        <f aca="false">+SUM(C123:C124)</f>
        <v>61.6675796959405</v>
      </c>
      <c r="D125" s="53" t="n">
        <f aca="false">+SUM(D123:D124)</f>
        <v>72.7877041697532</v>
      </c>
      <c r="E125" s="53" t="n">
        <f aca="false">+SUM(E123:E124)</f>
        <v>84.9676733776566</v>
      </c>
      <c r="F125" s="53" t="n">
        <f aca="false">+SUM(F123:F124)</f>
        <v>98.20432847184</v>
      </c>
      <c r="G125" s="53" t="n">
        <f aca="false">+SUM(G123:G124)</f>
        <v>112.461416092702</v>
      </c>
      <c r="H125" s="53" t="n">
        <f aca="false">+SUM(H123:H124)</f>
        <v>127.910270080196</v>
      </c>
      <c r="I125" s="53" t="n">
        <f aca="false">+SUM(I123:I124)</f>
        <v>144.656387144638</v>
      </c>
      <c r="J125" s="53" t="n">
        <f aca="false">+SUM(J123:J124)</f>
        <v>162.159554011554</v>
      </c>
      <c r="K125" s="53" t="n">
        <f aca="false">+SUM(K123:K124)</f>
        <v>180.889395122248</v>
      </c>
      <c r="L125" s="53" t="n">
        <f aca="false">+SUM(L123:L124)</f>
        <v>200.519700467019</v>
      </c>
      <c r="M125" s="53" t="n">
        <f aca="false">+SUM(M123:M124)</f>
        <v>221.350239565628</v>
      </c>
      <c r="N125" s="53" t="n">
        <f aca="false">+SUM(N123:N124)</f>
        <v>242.962957181124</v>
      </c>
      <c r="O125" s="53" t="n">
        <f aca="false">+SUM(O123:O124)</f>
        <v>265.651271764447</v>
      </c>
      <c r="P125" s="53" t="n">
        <f aca="false">+SUM(P123:P124)</f>
        <v>289.430540664282</v>
      </c>
      <c r="Q125" s="53" t="n">
        <f aca="false">+SUM(Q123:Q124)</f>
        <v>314.319563800882</v>
      </c>
      <c r="R125" s="53" t="n">
        <f aca="false">+SUM(R123:R124)</f>
        <v>340.320537216103</v>
      </c>
      <c r="S125" s="53" t="n">
        <f aca="false">+SUM(S123:S124)</f>
        <v>367.43754992142</v>
      </c>
      <c r="T125" s="53" t="n">
        <f aca="false">+SUM(T123:T124)</f>
        <v>395.881910326564</v>
      </c>
      <c r="U125" s="53" t="n">
        <f aca="false">+SUM(U123:U124)</f>
        <v>425.850070568032</v>
      </c>
      <c r="V125" s="53" t="n">
        <f aca="false">+SUM(V123:V124)</f>
        <v>456.108968382371</v>
      </c>
      <c r="W125" s="53" t="n">
        <f aca="false">+SUM(W123:W124)</f>
        <v>487.573174163622</v>
      </c>
      <c r="X125" s="53" t="n">
        <f aca="false">+SUM(X123:X124)</f>
        <v>520.090108023846</v>
      </c>
      <c r="Y125" s="53" t="n">
        <f aca="false">+SUM(Y123:Y124)</f>
        <v>553.643690470216</v>
      </c>
      <c r="Z125" s="53" t="n">
        <f aca="false">+SUM(Z123:Z124)</f>
        <v>588.207592298619</v>
      </c>
      <c r="AA125" s="53" t="n">
        <f aca="false">+SUM(AA123:AA124)</f>
        <v>623.761190327546</v>
      </c>
      <c r="AB125" s="53" t="n">
        <f aca="false">+SUM(AB123:AB124)</f>
        <v>660.237620521308</v>
      </c>
      <c r="AC125" s="53" t="n">
        <f aca="false">+SUM(AC123:AC124)</f>
        <v>697.798171200066</v>
      </c>
      <c r="AD125" s="53" t="n">
        <f aca="false">+SUM(AD123:AD124)</f>
        <v>736.145298264534</v>
      </c>
      <c r="AE125" s="53" t="n">
        <f aca="false">+SUM(AE123:AE124)</f>
        <v>775.257742365795</v>
      </c>
      <c r="AF125" s="53" t="n">
        <f aca="false">+SUM(AF123:AF124)</f>
        <v>815.082435795502</v>
      </c>
      <c r="AG125" s="53" t="n">
        <f aca="false">+SUM(AG123:AG124)</f>
        <v>855.566037221532</v>
      </c>
      <c r="AH125" s="53" t="n">
        <f aca="false">+SUM(AH123:AH124)</f>
        <v>896.655210688747</v>
      </c>
      <c r="AI125" s="53" t="n">
        <f aca="false">+SUM(AI123:AI124)</f>
        <v>938.296861909394</v>
      </c>
      <c r="AJ125" s="53" t="n">
        <f aca="false">+SUM(AJ123:AJ124)</f>
        <v>980.438344692552</v>
      </c>
      <c r="AK125" s="53" t="n">
        <f aca="false">+SUM(AK123:AK124)</f>
        <v>1023.0276065902</v>
      </c>
      <c r="AL125" s="53" t="n">
        <f aca="false">+SUM(AL123:AL124)</f>
        <v>1066.01341370456</v>
      </c>
      <c r="AM125" s="53" t="n">
        <f aca="false">+SUM(AM123:AM124)</f>
        <v>1109.34546119485</v>
      </c>
      <c r="AN125" s="53" t="n">
        <f aca="false">+SUM(AN123:AN124)</f>
        <v>1152.97460302928</v>
      </c>
      <c r="AO125" s="53" t="n">
        <f aca="false">+SUM(AO123:AO124)</f>
        <v>1196.85299688336</v>
      </c>
      <c r="AP125" s="53" t="n">
        <f aca="false">+SUM(AP123:AP124)</f>
        <v>1240.93448109934</v>
      </c>
      <c r="AQ125" s="53" t="n">
        <f aca="false">+SUM(AQ123:AQ124)</f>
        <v>1285.17504555941</v>
      </c>
      <c r="AR125" s="53" t="n">
        <f aca="false">+SUM(AR123:AR124)</f>
        <v>1329.53359646736</v>
      </c>
      <c r="AS125" s="53" t="n">
        <f aca="false">+SUM(AS123:AS124)</f>
        <v>1373.9734413061</v>
      </c>
      <c r="AT125" s="53" t="n">
        <f aca="false">+SUM(AT123:AT124)</f>
        <v>1418.46453006598</v>
      </c>
      <c r="AU125" s="53" t="n">
        <f aca="false">+SUM(AU123:AU124)</f>
        <v>1462.98828877003</v>
      </c>
      <c r="AV125" s="53" t="n">
        <f aca="false">+SUM(AV123:AV124)</f>
        <v>1507.54536543605</v>
      </c>
      <c r="AW125" s="53" t="n">
        <f aca="false">+SUM(AW123:AW124)</f>
        <v>1552.170484167</v>
      </c>
      <c r="AX125" s="53" t="n">
        <f aca="false">+SUM(AX123:AX124)</f>
        <v>1596.96006131403</v>
      </c>
      <c r="AY125" s="53" t="n">
        <f aca="false">+SUM(AY123:AY124)</f>
        <v>1642.12374452615</v>
      </c>
      <c r="AZ125" s="53" t="n">
        <f aca="false">+SUM(AZ123:AZ124)</f>
        <v>1644.98567805021</v>
      </c>
      <c r="BA125" s="53" t="n">
        <f aca="false">+SUM(BA123:BA124)</f>
        <v>1735.13941895232</v>
      </c>
      <c r="BB125" s="53" t="n">
        <f aca="false">+SUM(BB123:BB124)</f>
        <v>1778.79889245022</v>
      </c>
      <c r="BC125" s="53" t="n">
        <f aca="false">+SUM(BC123:BC124)</f>
        <v>1821.93345781773</v>
      </c>
      <c r="BD125" s="53" t="n">
        <f aca="false">+SUM(BD123:BD124)</f>
        <v>1864.63679516965</v>
      </c>
      <c r="BE125" s="53" t="n">
        <f aca="false">+SUM(BE123:BE124)</f>
        <v>1906.94335176853</v>
      </c>
      <c r="BF125" s="53" t="n">
        <f aca="false">+SUM(BF123:BF124)</f>
        <v>1948.85863057306</v>
      </c>
      <c r="BG125" s="53" t="n">
        <f aca="false">+SUM(BG123:BG124)</f>
        <v>1990.37441468977</v>
      </c>
      <c r="BH125" s="53" t="n">
        <f aca="false">+SUM(BH123:BH124)</f>
        <v>2031.47642350887</v>
      </c>
      <c r="BI125" s="53" t="n">
        <f aca="false">+SUM(BI123:BI124)</f>
        <v>2072.14814840966</v>
      </c>
      <c r="BJ125" s="54"/>
      <c r="BK125" s="54"/>
      <c r="BL125" s="54"/>
      <c r="BM125" s="54"/>
      <c r="BN125" s="54"/>
      <c r="BO125" s="54"/>
      <c r="BP125" s="54"/>
      <c r="BQ125" s="54"/>
      <c r="BR125" s="54"/>
      <c r="BS125" s="54"/>
      <c r="BT125" s="54"/>
      <c r="BU125" s="54"/>
      <c r="BV125" s="54"/>
      <c r="BW125" s="54"/>
      <c r="BX125" s="54"/>
      <c r="BY125" s="54"/>
      <c r="BZ125" s="54"/>
      <c r="CA125" s="54"/>
      <c r="CB125" s="54"/>
      <c r="CC125" s="54"/>
      <c r="CD125" s="54"/>
      <c r="CE125" s="54"/>
      <c r="CF125" s="54"/>
      <c r="CG125" s="54"/>
      <c r="CH125" s="54"/>
      <c r="CI125" s="54"/>
      <c r="CJ125" s="54"/>
      <c r="CK125" s="54"/>
      <c r="CL125" s="54"/>
      <c r="CM125" s="54"/>
      <c r="CN125" s="54"/>
      <c r="CO125" s="54"/>
      <c r="CP125" s="54"/>
      <c r="CQ125" s="54"/>
      <c r="CR125" s="54"/>
      <c r="CS125" s="54"/>
      <c r="CT125" s="54"/>
      <c r="CU125" s="54"/>
      <c r="CV125" s="54"/>
      <c r="CW125" s="54"/>
      <c r="CX125" s="54"/>
      <c r="CY125" s="54"/>
      <c r="CZ125" s="54"/>
      <c r="DA125" s="54"/>
      <c r="DB125" s="54"/>
      <c r="DC125" s="54"/>
      <c r="DD125" s="54"/>
      <c r="DE125" s="54"/>
      <c r="DF125" s="54"/>
      <c r="DG125" s="54"/>
      <c r="DH125" s="54"/>
      <c r="DI125" s="54"/>
      <c r="DJ125" s="54"/>
      <c r="DK125" s="54"/>
      <c r="DL125" s="54"/>
      <c r="DM125" s="54"/>
      <c r="DN125" s="54"/>
      <c r="DO125" s="54"/>
      <c r="DP125" s="54"/>
      <c r="DQ125" s="54"/>
      <c r="DR125" s="54"/>
      <c r="DS125" s="54"/>
      <c r="DT125" s="54"/>
    </row>
    <row r="126" customFormat="false" ht="16.5" hidden="false" customHeight="false" outlineLevel="0" collapsed="false">
      <c r="A126" s="49" t="str">
        <f aca="false">Base!A126</f>
        <v>Consumption per capita ($thous per year)</v>
      </c>
      <c r="B126" s="47" t="n">
        <f aca="false">(B123/B53)*1000</f>
        <v>6.88046725175735</v>
      </c>
      <c r="C126" s="47" t="n">
        <f aca="false">(C123/C53)*1000</f>
        <v>7.7744205912401</v>
      </c>
      <c r="D126" s="47" t="n">
        <f aca="false">(D123/D53)*1000</f>
        <v>8.7551481374043</v>
      </c>
      <c r="E126" s="47" t="n">
        <f aca="false">(E123/E53)*1000</f>
        <v>9.82219516141607</v>
      </c>
      <c r="F126" s="47" t="n">
        <f aca="false">(F123/F53)*1000</f>
        <v>10.9740360285984</v>
      </c>
      <c r="G126" s="47" t="n">
        <f aca="false">(G123/G53)*1000</f>
        <v>12.2116980782991</v>
      </c>
      <c r="H126" s="47" t="n">
        <f aca="false">(H123/H53)*1000</f>
        <v>13.5553099674762</v>
      </c>
      <c r="I126" s="47" t="n">
        <f aca="false">(I123/I53)*1000</f>
        <v>14.9808045230008</v>
      </c>
      <c r="J126" s="47" t="n">
        <f aca="false">(J123/J53)*1000</f>
        <v>16.50459476679</v>
      </c>
      <c r="K126" s="47" t="n">
        <f aca="false">(K123/K53)*1000</f>
        <v>18.1145229070075</v>
      </c>
      <c r="L126" s="47" t="n">
        <f aca="false">(L123/L53)*1000</f>
        <v>19.8252102666827</v>
      </c>
      <c r="M126" s="47" t="n">
        <f aca="false">(M123/M53)*1000</f>
        <v>21.6244289858711</v>
      </c>
      <c r="N126" s="47" t="n">
        <f aca="false">(N123/N53)*1000</f>
        <v>23.5174667687063</v>
      </c>
      <c r="O126" s="47" t="n">
        <f aca="false">(O123/O53)*1000</f>
        <v>25.5085566006576</v>
      </c>
      <c r="P126" s="47" t="n">
        <f aca="false">(P123/P53)*1000</f>
        <v>27.6013009654294</v>
      </c>
      <c r="Q126" s="47" t="n">
        <f aca="false">(Q123/Q53)*1000</f>
        <v>29.7983265328566</v>
      </c>
      <c r="R126" s="47" t="n">
        <f aca="false">(R123/R53)*1000</f>
        <v>32.1017084491079</v>
      </c>
      <c r="S126" s="47" t="n">
        <f aca="false">(S123/S53)*1000</f>
        <v>34.5128756339103</v>
      </c>
      <c r="T126" s="47" t="n">
        <f aca="false">(T123/T53)*1000</f>
        <v>37.0546836638694</v>
      </c>
      <c r="U126" s="47" t="n">
        <f aca="false">(U123/U53)*1000</f>
        <v>39.6907315756134</v>
      </c>
      <c r="V126" s="47" t="n">
        <f aca="false">(V123/V53)*1000</f>
        <v>42.4281337554467</v>
      </c>
      <c r="W126" s="47" t="n">
        <f aca="false">(W123/W53)*1000</f>
        <v>45.2680465595672</v>
      </c>
      <c r="X126" s="47" t="n">
        <f aca="false">(X123/X53)*1000</f>
        <v>48.2106542749262</v>
      </c>
      <c r="Y126" s="47" t="n">
        <f aca="false">(Y123/Y53)*1000</f>
        <v>51.2554562531025</v>
      </c>
      <c r="Z126" s="47" t="n">
        <f aca="false">(Z123/Z53)*1000</f>
        <v>54.4017670714785</v>
      </c>
      <c r="AA126" s="47" t="n">
        <f aca="false">(AA123/AA53)*1000</f>
        <v>57.6492495514902</v>
      </c>
      <c r="AB126" s="47" t="n">
        <f aca="false">(AB123/AB53)*1000</f>
        <v>60.99437563674</v>
      </c>
      <c r="AC126" s="47" t="n">
        <f aca="false">(AC123/AC53)*1000</f>
        <v>64.4309381276117</v>
      </c>
      <c r="AD126" s="47" t="n">
        <f aca="false">(AD123/AD53)*1000</f>
        <v>67.9534017685038</v>
      </c>
      <c r="AE126" s="47" t="n">
        <f aca="false">(AE123/AE53)*1000</f>
        <v>71.5563583379212</v>
      </c>
      <c r="AF126" s="47" t="n">
        <f aca="false">(AF123/AF53)*1000</f>
        <v>75.2344689857294</v>
      </c>
      <c r="AG126" s="47" t="n">
        <f aca="false">(AG123/AG53)*1000</f>
        <v>78.9824372881635</v>
      </c>
      <c r="AH126" s="47" t="n">
        <f aca="false">(AH123/AH53)*1000</f>
        <v>82.7950008569565</v>
      </c>
      <c r="AI126" s="47" t="n">
        <f aca="false">(AI123/AI53)*1000</f>
        <v>86.6669339755856</v>
      </c>
      <c r="AJ126" s="47" t="n">
        <f aca="false">(AJ123/AJ53)*1000</f>
        <v>90.59305711643</v>
      </c>
      <c r="AK126" s="47" t="n">
        <f aca="false">(AK123/AK53)*1000</f>
        <v>94.5682474925988</v>
      </c>
      <c r="AL126" s="47" t="n">
        <f aca="false">(AL123/AL53)*1000</f>
        <v>98.5874589676059</v>
      </c>
      <c r="AM126" s="47" t="n">
        <f aca="false">(AM123/AM53)*1000</f>
        <v>102.645741209075</v>
      </c>
      <c r="AN126" s="47" t="n">
        <f aca="false">(AN123/AN53)*1000</f>
        <v>106.73827161435</v>
      </c>
      <c r="AO126" s="47" t="n">
        <f aca="false">(AO123/AO53)*1000</f>
        <v>110.860394009392</v>
      </c>
      <c r="AP126" s="47" t="n">
        <f aca="false">(AP123/AP53)*1000</f>
        <v>115.007690270474</v>
      </c>
      <c r="AQ126" s="47" t="n">
        <f aca="false">(AQ123/AQ53)*1000</f>
        <v>119.176098955597</v>
      </c>
      <c r="AR126" s="47" t="n">
        <f aca="false">(AR123/AR53)*1000</f>
        <v>123.362118862666</v>
      </c>
      <c r="AS126" s="47" t="n">
        <f aca="false">(AS123/AS53)*1000</f>
        <v>127.563182845657</v>
      </c>
      <c r="AT126" s="47" t="n">
        <f aca="false">(AT123/AT53)*1000</f>
        <v>131.778302685181</v>
      </c>
      <c r="AU126" s="47" t="n">
        <f aca="false">(AU123/AU53)*1000</f>
        <v>136.009284538725</v>
      </c>
      <c r="AV126" s="47" t="n">
        <f aca="false">(AV123/AV53)*1000</f>
        <v>140.2628830094</v>
      </c>
      <c r="AW126" s="47" t="n">
        <f aca="false">(AW123/AW53)*1000</f>
        <v>144.554741392003</v>
      </c>
      <c r="AX126" s="47" t="n">
        <f aca="false">(AX123/AX53)*1000</f>
        <v>148.916640405295</v>
      </c>
      <c r="AY126" s="47" t="n">
        <f aca="false">(AY123/AY53)*1000</f>
        <v>153.409912458691</v>
      </c>
      <c r="AZ126" s="47" t="n">
        <f aca="false">(AZ123/AZ53)*1000</f>
        <v>154.044804060975</v>
      </c>
      <c r="BA126" s="47" t="n">
        <f aca="false">(BA123/BA53)*1000</f>
        <v>159.202284315883</v>
      </c>
      <c r="BB126" s="47" t="n">
        <f aca="false">(BB123/BB53)*1000</f>
        <v>164.053181691307</v>
      </c>
      <c r="BC126" s="47" t="n">
        <f aca="false">(BC123/BC53)*1000</f>
        <v>168.67574258071</v>
      </c>
      <c r="BD126" s="47" t="n">
        <f aca="false">(BD123/BD53)*1000</f>
        <v>173.124841871204</v>
      </c>
      <c r="BE126" s="47" t="n">
        <f aca="false">(BE123/BE53)*1000</f>
        <v>177.439010784882</v>
      </c>
      <c r="BF126" s="47" t="n">
        <f aca="false">(BF123/BF53)*1000</f>
        <v>181.645261323964</v>
      </c>
      <c r="BG126" s="47" t="n">
        <f aca="false">(BG123/BG53)*1000</f>
        <v>185.762447695061</v>
      </c>
      <c r="BH126" s="47" t="n">
        <f aca="false">(BH123/BH53)*1000</f>
        <v>189.803632848275</v>
      </c>
      <c r="BI126" s="47" t="n">
        <f aca="false">(BI123/BI53)*1000</f>
        <v>193.777766571476</v>
      </c>
    </row>
    <row r="127" customFormat="false" ht="21" hidden="false" customHeight="true" outlineLevel="0" collapsed="false">
      <c r="A127" s="49" t="str">
        <f aca="false">Base!A127</f>
        <v>Utility of p. c. consumption</v>
      </c>
      <c r="B127" s="47" t="n">
        <f aca="false">((B126)^(1-$B$19)-1)/(1-$B$19)-1</f>
        <v>0.289269971483045</v>
      </c>
      <c r="C127" s="47" t="n">
        <f aca="false">((C126)^(1-$B$19)-1)/(1-$B$19)-1</f>
        <v>0.339169015782465</v>
      </c>
      <c r="D127" s="47" t="n">
        <f aca="false">((D126)^(1-$B$19)-1)/(1-$B$19)-1</f>
        <v>0.385138471119633</v>
      </c>
      <c r="E127" s="47" t="n">
        <f aca="false">((E126)^(1-$B$19)-1)/(1-$B$19)-1</f>
        <v>0.427356745679809</v>
      </c>
      <c r="F127" s="47" t="n">
        <f aca="false">((F126)^(1-$B$19)-1)/(1-$B$19)-1</f>
        <v>0.466046700799111</v>
      </c>
      <c r="G127" s="47" t="n">
        <f aca="false">((G126)^(1-$B$19)-1)/(1-$B$19)-1</f>
        <v>0.501549208164581</v>
      </c>
      <c r="H127" s="47" t="n">
        <f aca="false">((H126)^(1-$B$19)-1)/(1-$B$19)-1</f>
        <v>0.53461847881076</v>
      </c>
      <c r="I127" s="47" t="n">
        <f aca="false">((I126)^(1-$B$19)-1)/(1-$B$19)-1</f>
        <v>0.564872211275855</v>
      </c>
      <c r="J127" s="47" t="n">
        <f aca="false">((J126)^(1-$B$19)-1)/(1-$B$19)-1</f>
        <v>0.592911260424225</v>
      </c>
      <c r="K127" s="47" t="n">
        <f aca="false">((K126)^(1-$B$19)-1)/(1-$B$19)-1</f>
        <v>0.618724853193783</v>
      </c>
      <c r="L127" s="47" t="n">
        <f aca="false">((L126)^(1-$B$19)-1)/(1-$B$19)-1</f>
        <v>0.642740856151372</v>
      </c>
      <c r="M127" s="47" t="n">
        <f aca="false">((M126)^(1-$B$19)-1)/(1-$B$19)-1</f>
        <v>0.664956417442069</v>
      </c>
      <c r="N127" s="47" t="n">
        <f aca="false">((N126)^(1-$B$19)-1)/(1-$B$19)-1</f>
        <v>0.685608537733318</v>
      </c>
      <c r="O127" s="47" t="n">
        <f aca="false">((O126)^(1-$B$19)-1)/(1-$B$19)-1</f>
        <v>0.704878911427443</v>
      </c>
      <c r="P127" s="47" t="n">
        <f aca="false">((P126)^(1-$B$19)-1)/(1-$B$19)-1</f>
        <v>0.722913459892201</v>
      </c>
      <c r="Q127" s="47" t="n">
        <f aca="false">((Q126)^(1-$B$19)-1)/(1-$B$19)-1</f>
        <v>0.739829060727576</v>
      </c>
      <c r="R127" s="47" t="n">
        <f aca="false">((R126)^(1-$B$19)-1)/(1-$B$19)-1</f>
        <v>0.755724185358548</v>
      </c>
      <c r="S127" s="47" t="n">
        <f aca="false">((S126)^(1-$B$19)-1)/(1-$B$19)-1</f>
        <v>0.770682490819251</v>
      </c>
      <c r="T127" s="47" t="n">
        <f aca="false">((T126)^(1-$B$19)-1)/(1-$B$19)-1</f>
        <v>0.784893413923002</v>
      </c>
      <c r="U127" s="47" t="n">
        <f aca="false">((U126)^(1-$B$19)-1)/(1-$B$19)-1</f>
        <v>0.798210962549808</v>
      </c>
      <c r="V127" s="47" t="n">
        <f aca="false">((V126)^(1-$B$19)-1)/(1-$B$19)-1</f>
        <v>0.810747445696258</v>
      </c>
      <c r="W127" s="47" t="n">
        <f aca="false">((W126)^(1-$B$19)-1)/(1-$B$19)-1</f>
        <v>0.822570952615184</v>
      </c>
      <c r="X127" s="47" t="n">
        <f aca="false">((X126)^(1-$B$19)-1)/(1-$B$19)-1</f>
        <v>0.833738232934204</v>
      </c>
      <c r="Y127" s="47" t="n">
        <f aca="false">((Y126)^(1-$B$19)-1)/(1-$B$19)-1</f>
        <v>0.844298250991987</v>
      </c>
      <c r="Z127" s="47" t="n">
        <f aca="false">((Z126)^(1-$B$19)-1)/(1-$B$19)-1</f>
        <v>0.854295244314629</v>
      </c>
      <c r="AA127" s="47" t="n">
        <f aca="false">((AA126)^(1-$B$19)-1)/(1-$B$19)-1</f>
        <v>0.86377077346782</v>
      </c>
      <c r="AB127" s="47" t="n">
        <f aca="false">((AB126)^(1-$B$19)-1)/(1-$B$19)-1</f>
        <v>0.872754490848493</v>
      </c>
      <c r="AC127" s="47" t="n">
        <f aca="false">((AC126)^(1-$B$19)-1)/(1-$B$19)-1</f>
        <v>0.881268856798652</v>
      </c>
      <c r="AD127" s="47" t="n">
        <f aca="false">((AD126)^(1-$B$19)-1)/(1-$B$19)-1</f>
        <v>0.889338587301853</v>
      </c>
      <c r="AE127" s="47" t="n">
        <f aca="false">((AE126)^(1-$B$19)-1)/(1-$B$19)-1</f>
        <v>0.896988340452961</v>
      </c>
      <c r="AF127" s="47" t="n">
        <f aca="false">((AF126)^(1-$B$19)-1)/(1-$B$19)-1</f>
        <v>0.904242153243</v>
      </c>
      <c r="AG127" s="47" t="n">
        <f aca="false">((AG126)^(1-$B$19)-1)/(1-$B$19)-1</f>
        <v>0.911123127655179</v>
      </c>
      <c r="AH127" s="47" t="n">
        <f aca="false">((AH126)^(1-$B$19)-1)/(1-$B$19)-1</f>
        <v>0.917653266328468</v>
      </c>
      <c r="AI127" s="47" t="n">
        <f aca="false">((AI126)^(1-$B$19)-1)/(1-$B$19)-1</f>
        <v>0.923853398957442</v>
      </c>
      <c r="AJ127" s="47" t="n">
        <f aca="false">((AJ126)^(1-$B$19)-1)/(1-$B$19)-1</f>
        <v>0.929743164911667</v>
      </c>
      <c r="AK127" s="47" t="n">
        <f aca="false">((AK126)^(1-$B$19)-1)/(1-$B$19)-1</f>
        <v>0.935341026201447</v>
      </c>
      <c r="AL127" s="47" t="n">
        <f aca="false">((AL126)^(1-$B$19)-1)/(1-$B$19)-1</f>
        <v>0.94066431186116</v>
      </c>
      <c r="AM127" s="47" t="n">
        <f aca="false">((AM126)^(1-$B$19)-1)/(1-$B$19)-1</f>
        <v>0.945729270152009</v>
      </c>
      <c r="AN127" s="47" t="n">
        <f aca="false">((AN126)^(1-$B$19)-1)/(1-$B$19)-1</f>
        <v>0.950551140828785</v>
      </c>
      <c r="AO127" s="47" t="n">
        <f aca="false">((AO126)^(1-$B$19)-1)/(1-$B$19)-1</f>
        <v>0.955144232775732</v>
      </c>
      <c r="AP127" s="47" t="n">
        <f aca="false">((AP126)^(1-$B$19)-1)/(1-$B$19)-1</f>
        <v>0.959522030611832</v>
      </c>
      <c r="AQ127" s="47" t="n">
        <f aca="false">((AQ126)^(1-$B$19)-1)/(1-$B$19)-1</f>
        <v>0.963697332342207</v>
      </c>
      <c r="AR127" s="47" t="n">
        <f aca="false">((AR126)^(1-$B$19)-1)/(1-$B$19)-1</f>
        <v>0.967682440624722</v>
      </c>
      <c r="AS127" s="47" t="n">
        <f aca="false">((AS126)^(1-$B$19)-1)/(1-$B$19)-1</f>
        <v>0.971489462887283</v>
      </c>
      <c r="AT127" s="47" t="n">
        <f aca="false">((AT126)^(1-$B$19)-1)/(1-$B$19)-1</f>
        <v>0.975130767105163</v>
      </c>
      <c r="AU127" s="47" t="n">
        <f aca="false">((AU126)^(1-$B$19)-1)/(1-$B$19)-1</f>
        <v>0.978619781111117</v>
      </c>
      <c r="AV127" s="47" t="n">
        <f aca="false">((AV126)^(1-$B$19)-1)/(1-$B$19)-1</f>
        <v>0.981972306692283</v>
      </c>
      <c r="AW127" s="47" t="n">
        <f aca="false">((AW126)^(1-$B$19)-1)/(1-$B$19)-1</f>
        <v>0.985208804555354</v>
      </c>
      <c r="AX127" s="47" t="n">
        <f aca="false">((AX126)^(1-$B$19)-1)/(1-$B$19)-1</f>
        <v>0.988358405729683</v>
      </c>
      <c r="AY127" s="47" t="n">
        <f aca="false">((AY126)^(1-$B$19)-1)/(1-$B$19)-1</f>
        <v>0.991465986242009</v>
      </c>
      <c r="AZ127" s="47" t="n">
        <f aca="false">((AZ126)^(1-$B$19)-1)/(1-$B$19)-1</f>
        <v>0.9918944474336</v>
      </c>
      <c r="BA127" s="47" t="n">
        <f aca="false">((BA126)^(1-$B$19)-1)/(1-$B$19)-1</f>
        <v>0.995282612575542</v>
      </c>
      <c r="BB127" s="47" t="n">
        <f aca="false">((BB126)^(1-$B$19)-1)/(1-$B$19)-1</f>
        <v>0.998327224684118</v>
      </c>
      <c r="BC127" s="47" t="n">
        <f aca="false">((BC126)^(1-$B$19)-1)/(1-$B$19)-1</f>
        <v>1.00110946387249</v>
      </c>
      <c r="BD127" s="47" t="n">
        <f aca="false">((BD126)^(1-$B$19)-1)/(1-$B$19)-1</f>
        <v>1.00368482775979</v>
      </c>
      <c r="BE127" s="47" t="n">
        <f aca="false">((BE126)^(1-$B$19)-1)/(1-$B$19)-1</f>
        <v>1.00609205584367</v>
      </c>
      <c r="BF127" s="47" t="n">
        <f aca="false">((BF126)^(1-$B$19)-1)/(1-$B$19)-1</f>
        <v>1.00835873035049</v>
      </c>
      <c r="BG127" s="47" t="n">
        <f aca="false">((BG126)^(1-$B$19)-1)/(1-$B$19)-1</f>
        <v>1.01050488655811</v>
      </c>
      <c r="BH127" s="47" t="n">
        <f aca="false">((BH126)^(1-$B$19)-1)/(1-$B$19)-1</f>
        <v>1.01254538746319</v>
      </c>
      <c r="BI127" s="47" t="n">
        <f aca="false">((BI126)^(1-$B$19)-1)/(1-$B$19)-1</f>
        <v>1.01449150981774</v>
      </c>
    </row>
    <row r="128" customFormat="false" ht="16.5" hidden="false" customHeight="false" outlineLevel="0" collapsed="false">
      <c r="A128" s="49" t="str">
        <f aca="false">Base!A128</f>
        <v>Total period utility</v>
      </c>
      <c r="B128" s="53" t="n">
        <f aca="false">B$18*B$53*B127</f>
        <v>1978.02806500106</v>
      </c>
      <c r="C128" s="53" t="n">
        <f aca="false">C$18*C$53*C127</f>
        <v>2280.20515679249</v>
      </c>
      <c r="D128" s="53" t="n">
        <f aca="false">D$18*D$53*D127</f>
        <v>2526.14818062718</v>
      </c>
      <c r="E128" s="53" t="n">
        <f aca="false">E$18*E$53*E127</f>
        <v>2716.56639837288</v>
      </c>
      <c r="F128" s="53" t="n">
        <f aca="false">F$18*F$53*F127</f>
        <v>2854.55766632998</v>
      </c>
      <c r="G128" s="53" t="n">
        <f aca="false">G$18*G$53*G127</f>
        <v>2945.30609628926</v>
      </c>
      <c r="H128" s="53" t="n">
        <f aca="false">H$18*H$53*H127</f>
        <v>2997.00386809288</v>
      </c>
      <c r="I128" s="53" t="n">
        <f aca="false">I$18*I$53*I127</f>
        <v>3011.556432275</v>
      </c>
      <c r="J128" s="53" t="n">
        <f aca="false">J$18*J$53*J127</f>
        <v>2996.52043611569</v>
      </c>
      <c r="K128" s="53" t="n">
        <f aca="false">K$18*K$53*K127</f>
        <v>2955.9030391921</v>
      </c>
      <c r="L128" s="53" t="n">
        <f aca="false">L$18*L$53*L127</f>
        <v>2895.58046703167</v>
      </c>
      <c r="M128" s="53" t="n">
        <f aca="false">M$18*M$53*M127</f>
        <v>2818.92694469489</v>
      </c>
      <c r="N128" s="53" t="n">
        <f aca="false">N$18*N$53*N127</f>
        <v>2730.01060470813</v>
      </c>
      <c r="O128" s="53" t="n">
        <f aca="false">O$18*O$53*O127</f>
        <v>2632.16434514035</v>
      </c>
      <c r="P128" s="53" t="n">
        <f aca="false">P$18*P$53*P127</f>
        <v>2528.13420905816</v>
      </c>
      <c r="Q128" s="53" t="n">
        <f aca="false">Q$18*Q$53*Q127</f>
        <v>2420.16640616497</v>
      </c>
      <c r="R128" s="53" t="n">
        <f aca="false">R$18*R$53*R127</f>
        <v>2310.10084142082</v>
      </c>
      <c r="S128" s="53" t="n">
        <f aca="false">S$18*S$53*S127</f>
        <v>2199.43144962462</v>
      </c>
      <c r="T128" s="53" t="n">
        <f aca="false">T$18*T$53*T127</f>
        <v>2089.67272959557</v>
      </c>
      <c r="U128" s="53" t="n">
        <f aca="false">U$18*U$53*U127</f>
        <v>1981.19902925065</v>
      </c>
      <c r="V128" s="53" t="n">
        <f aca="false">V$18*V$53*V127</f>
        <v>1874.94204657871</v>
      </c>
      <c r="W128" s="53" t="n">
        <f aca="false">W$18*W$53*W127</f>
        <v>1771.53653986813</v>
      </c>
      <c r="X128" s="53" t="n">
        <f aca="false">X$18*X$53*X127</f>
        <v>1671.44742046587</v>
      </c>
      <c r="Y128" s="53" t="n">
        <f aca="false">Y$18*Y$53*Y127</f>
        <v>1575.00574140208</v>
      </c>
      <c r="Z128" s="53" t="n">
        <f aca="false">Z$18*Z$53*Z127</f>
        <v>1482.4372747454</v>
      </c>
      <c r="AA128" s="53" t="n">
        <f aca="false">AA$18*AA$53*AA127</f>
        <v>1393.88415444306</v>
      </c>
      <c r="AB128" s="53" t="n">
        <f aca="false">AB$18*AB$53*AB127</f>
        <v>1309.40573790121</v>
      </c>
      <c r="AC128" s="53" t="n">
        <f aca="false">AC$18*AC$53*AC127</f>
        <v>1229.00276913533</v>
      </c>
      <c r="AD128" s="53" t="n">
        <f aca="false">AD$18*AD$53*AD127</f>
        <v>1152.64208017632</v>
      </c>
      <c r="AE128" s="53" t="n">
        <f aca="false">AE$18*AE$53*AE127</f>
        <v>1080.25994126111</v>
      </c>
      <c r="AF128" s="53" t="n">
        <f aca="false">AF$18*AF$53*AF127</f>
        <v>1011.76771922317</v>
      </c>
      <c r="AG128" s="53" t="n">
        <f aca="false">AG$18*AG$53*AG127</f>
        <v>947.057119428986</v>
      </c>
      <c r="AH128" s="53" t="n">
        <f aca="false">AH$18*AH$53*AH127</f>
        <v>886.004840987212</v>
      </c>
      <c r="AI128" s="53" t="n">
        <f aca="false">AI$18*AI$53*AI127</f>
        <v>828.47660232333</v>
      </c>
      <c r="AJ128" s="53" t="n">
        <f aca="false">AJ$18*AJ$53*AJ127</f>
        <v>774.33055830967</v>
      </c>
      <c r="AK128" s="53" t="n">
        <f aca="false">AK$18*AK$53*AK127</f>
        <v>723.420155257042</v>
      </c>
      <c r="AL128" s="53" t="n">
        <f aca="false">AL$18*AL$53*AL127</f>
        <v>675.596496934166</v>
      </c>
      <c r="AM128" s="53" t="n">
        <f aca="false">AM$18*AM$53*AM127</f>
        <v>630.710270611945</v>
      </c>
      <c r="AN128" s="53" t="n">
        <f aca="false">AN$18*AN$53*AN127</f>
        <v>588.613306497026</v>
      </c>
      <c r="AO128" s="53" t="n">
        <f aca="false">AO$18*AO$53*AO127</f>
        <v>549.159815451494</v>
      </c>
      <c r="AP128" s="53" t="n">
        <f aca="false">AP$18*AP$53*AP127</f>
        <v>512.207368563146</v>
      </c>
      <c r="AQ128" s="53" t="n">
        <f aca="false">AQ$18*AQ$53*AQ127</f>
        <v>477.617657101625</v>
      </c>
      <c r="AR128" s="53" t="n">
        <f aca="false">AR$18*AR$53*AR127</f>
        <v>445.257075777762</v>
      </c>
      <c r="AS128" s="53" t="n">
        <f aca="false">AS$18*AS$53*AS127</f>
        <v>414.997176342311</v>
      </c>
      <c r="AT128" s="53" t="n">
        <f aca="false">AT$18*AT$53*AT127</f>
        <v>386.715019671855</v>
      </c>
      <c r="AU128" s="53" t="n">
        <f aca="false">AU$18*AU$53*AU127</f>
        <v>360.293497176442</v>
      </c>
      <c r="AV128" s="53" t="n">
        <f aca="false">AV$18*AV$53*AV127</f>
        <v>335.621650434774</v>
      </c>
      <c r="AW128" s="53" t="n">
        <f aca="false">AW$18*AW$53*AW127</f>
        <v>312.595087031393</v>
      </c>
      <c r="AX128" s="53" t="n">
        <f aca="false">AX$18*AX$53*AX127</f>
        <v>291.116613492713</v>
      </c>
      <c r="AY128" s="53" t="n">
        <f aca="false">AY$18*AY$53*AY127</f>
        <v>271.097271790136</v>
      </c>
      <c r="AZ128" s="53" t="n">
        <f aca="false">AZ$18*AZ$53*AZ127</f>
        <v>251.770146388883</v>
      </c>
      <c r="BA128" s="53" t="n">
        <f aca="false">BA$18*BA$53*BA127</f>
        <v>234.516678322941</v>
      </c>
      <c r="BB128" s="53" t="n">
        <f aca="false">BB$18*BB$53*BB127</f>
        <v>218.36662530383</v>
      </c>
      <c r="BC128" s="53" t="n">
        <f aca="false">BC$18*BC$53*BC127</f>
        <v>203.272565784943</v>
      </c>
      <c r="BD128" s="53" t="n">
        <f aca="false">BD$18*BD$53*BD127</f>
        <v>189.180570469565</v>
      </c>
      <c r="BE128" s="53" t="n">
        <f aca="false">BE$18*BE$53*BE127</f>
        <v>176.034272028361</v>
      </c>
      <c r="BF128" s="53" t="n">
        <f aca="false">BF$18*BF$53*BF127</f>
        <v>163.77722013087</v>
      </c>
      <c r="BG128" s="53" t="n">
        <f aca="false">BG$18*BG$53*BG127</f>
        <v>152.354241814669</v>
      </c>
      <c r="BH128" s="53" t="n">
        <f aca="false">BH$18*BH$53*BH127</f>
        <v>141.712210192008</v>
      </c>
      <c r="BI128" s="53" t="n">
        <f aca="false">BI$18*BI$53*BI127</f>
        <v>131.800455228389</v>
      </c>
      <c r="BJ128" s="54"/>
      <c r="BK128" s="54"/>
      <c r="BL128" s="54"/>
      <c r="BM128" s="54"/>
      <c r="BN128" s="54"/>
      <c r="BO128" s="54"/>
      <c r="BP128" s="54"/>
      <c r="BQ128" s="54"/>
      <c r="BR128" s="54"/>
      <c r="BS128" s="54"/>
      <c r="BT128" s="54"/>
      <c r="BU128" s="54"/>
      <c r="BV128" s="54"/>
      <c r="BW128" s="54"/>
      <c r="BX128" s="54"/>
      <c r="BY128" s="54"/>
      <c r="BZ128" s="54"/>
      <c r="CA128" s="54"/>
      <c r="CB128" s="54"/>
      <c r="CC128" s="54"/>
      <c r="CD128" s="54"/>
      <c r="CE128" s="54"/>
      <c r="CF128" s="54"/>
      <c r="CG128" s="54"/>
      <c r="CH128" s="54"/>
      <c r="CI128" s="54"/>
      <c r="CJ128" s="54"/>
      <c r="CK128" s="54"/>
      <c r="CL128" s="54"/>
      <c r="CM128" s="54"/>
      <c r="CN128" s="54"/>
      <c r="CO128" s="54"/>
      <c r="CP128" s="54"/>
      <c r="CQ128" s="54"/>
      <c r="CR128" s="54"/>
      <c r="CS128" s="54"/>
      <c r="CT128" s="54"/>
      <c r="CU128" s="54"/>
      <c r="CV128" s="54"/>
      <c r="CW128" s="54"/>
      <c r="CX128" s="54"/>
      <c r="CY128" s="54"/>
      <c r="CZ128" s="54"/>
      <c r="DA128" s="54"/>
      <c r="DB128" s="54"/>
      <c r="DC128" s="54"/>
      <c r="DD128" s="54"/>
      <c r="DE128" s="54"/>
      <c r="DF128" s="54"/>
      <c r="DG128" s="54"/>
      <c r="DH128" s="54"/>
      <c r="DI128" s="54"/>
      <c r="DJ128" s="54"/>
      <c r="DK128" s="54"/>
      <c r="DL128" s="54"/>
      <c r="DM128" s="54"/>
      <c r="DN128" s="54"/>
      <c r="DO128" s="54"/>
      <c r="DP128" s="54"/>
      <c r="DQ128" s="54"/>
      <c r="DR128" s="54"/>
      <c r="DS128" s="54"/>
      <c r="DT128" s="54"/>
    </row>
    <row r="129" customFormat="false" ht="16.5" hidden="false" customHeight="false" outlineLevel="0" collapsed="false">
      <c r="A129" s="89" t="str">
        <f aca="false">Base!A129</f>
        <v>Discounted utility (in trillions 2000$) </v>
      </c>
      <c r="B129" s="132" t="n">
        <f aca="false">SUM(B128:BI128)*5*B49+B50</f>
        <v>2683.18589840702</v>
      </c>
      <c r="C129" s="91" t="n">
        <f aca="false">+Base!C129</f>
        <v>2688.78718643309</v>
      </c>
      <c r="D129" s="91" t="n">
        <f aca="false">+B129-C129</f>
        <v>-5.60128802607142</v>
      </c>
      <c r="E129" s="47"/>
      <c r="F129" s="47"/>
      <c r="G129" s="47"/>
      <c r="H129" s="47"/>
      <c r="I129" s="47"/>
      <c r="J129" s="47"/>
      <c r="K129" s="47"/>
      <c r="L129" s="47"/>
      <c r="M129" s="47"/>
      <c r="N129" s="47"/>
      <c r="O129" s="47"/>
      <c r="P129" s="47"/>
      <c r="Q129" s="47"/>
      <c r="R129" s="47"/>
      <c r="S129" s="47"/>
      <c r="T129" s="47"/>
      <c r="U129" s="47" t="n">
        <f aca="false">+D129</f>
        <v>-5.60128802607142</v>
      </c>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c r="AW129" s="47"/>
      <c r="AX129" s="47"/>
      <c r="AY129" s="47"/>
      <c r="AZ129" s="47"/>
      <c r="BA129" s="47"/>
      <c r="BB129" s="47"/>
      <c r="BC129" s="47"/>
      <c r="BD129" s="47"/>
      <c r="BE129" s="47"/>
      <c r="BF129" s="47"/>
      <c r="BG129" s="47"/>
      <c r="BH129" s="47"/>
      <c r="BI129" s="47"/>
    </row>
    <row r="130" customFormat="false" ht="23.25" hidden="false" customHeight="false" outlineLevel="0" collapsed="false">
      <c r="A130" s="92" t="str">
        <f aca="false">Base!A130</f>
        <v>Control variables: Optimized for 2015 and beyond.</v>
      </c>
      <c r="B130" s="53"/>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c r="AW130" s="47"/>
      <c r="AX130" s="47"/>
      <c r="AY130" s="47"/>
      <c r="AZ130" s="47"/>
      <c r="BA130" s="47"/>
      <c r="BB130" s="47"/>
      <c r="BC130" s="47"/>
      <c r="BD130" s="47"/>
      <c r="BE130" s="47"/>
      <c r="BF130" s="47"/>
      <c r="BG130" s="47"/>
      <c r="BH130" s="47"/>
      <c r="BI130" s="47"/>
    </row>
    <row r="131" s="100" customFormat="true" ht="16.9" hidden="false" customHeight="true" outlineLevel="0" collapsed="false">
      <c r="A131" s="100" t="str">
        <f aca="false">Base!A131</f>
        <v>Savings Rate (fraction of gross output)</v>
      </c>
      <c r="B131" s="98" t="n">
        <v>0.2586891898</v>
      </c>
      <c r="C131" s="98" t="n">
        <v>0.2562076068</v>
      </c>
      <c r="D131" s="98" t="n">
        <v>0.2538676845</v>
      </c>
      <c r="E131" s="98" t="n">
        <v>0.2517979768</v>
      </c>
      <c r="F131" s="98" t="n">
        <v>0.2498323917</v>
      </c>
      <c r="G131" s="98" t="n">
        <v>0.2480091617</v>
      </c>
      <c r="H131" s="98" t="n">
        <v>0.2476154184</v>
      </c>
      <c r="I131" s="98" t="n">
        <v>0.2462357842</v>
      </c>
      <c r="J131" s="98" t="n">
        <v>0.2457469032</v>
      </c>
      <c r="K131" s="98" t="n">
        <v>0.2448741167</v>
      </c>
      <c r="L131" s="98" t="n">
        <v>0.2446782197</v>
      </c>
      <c r="M131" s="98" t="n">
        <v>0.2441083697</v>
      </c>
      <c r="N131" s="98" t="n">
        <v>0.2436723532</v>
      </c>
      <c r="O131" s="98" t="n">
        <v>0.243335918</v>
      </c>
      <c r="P131" s="98" t="n">
        <v>0.2430893549</v>
      </c>
      <c r="Q131" s="98" t="n">
        <v>0.2429042618</v>
      </c>
      <c r="R131" s="98" t="n">
        <v>0.2427648288</v>
      </c>
      <c r="S131" s="98" t="n">
        <v>0.2426385272</v>
      </c>
      <c r="T131" s="98" t="n">
        <v>0.2432747786</v>
      </c>
      <c r="U131" s="98" t="n">
        <v>0.2431682457</v>
      </c>
      <c r="V131" s="98" t="n">
        <v>0.243231857</v>
      </c>
      <c r="W131" s="98" t="n">
        <v>0.2433254083</v>
      </c>
      <c r="X131" s="98" t="n">
        <v>0.2434380281</v>
      </c>
      <c r="Y131" s="98" t="n">
        <v>0.2435493195</v>
      </c>
      <c r="Z131" s="98" t="n">
        <v>0.2436377905</v>
      </c>
      <c r="AA131" s="98" t="n">
        <v>0.2436660359</v>
      </c>
      <c r="AB131" s="98" t="n">
        <v>0.2438342971</v>
      </c>
      <c r="AC131" s="98" t="n">
        <v>0.2439884368</v>
      </c>
      <c r="AD131" s="98" t="n">
        <v>0.244146562</v>
      </c>
      <c r="AE131" s="98" t="n">
        <v>0.2443085792</v>
      </c>
      <c r="AF131" s="98" t="n">
        <v>0.244474127</v>
      </c>
      <c r="AG131" s="98" t="n">
        <v>0.2446427489</v>
      </c>
      <c r="AH131" s="98" t="n">
        <v>0.2448139809</v>
      </c>
      <c r="AI131" s="98" t="n">
        <v>0.2449873871</v>
      </c>
      <c r="AJ131" s="98" t="n">
        <v>0.2451625585</v>
      </c>
      <c r="AK131" s="98" t="n">
        <v>0.2453391097</v>
      </c>
      <c r="AL131" s="98" t="n">
        <v>0.2455166053</v>
      </c>
      <c r="AM131" s="98" t="n">
        <v>0.245694479</v>
      </c>
      <c r="AN131" s="98" t="n">
        <v>0.2458718491</v>
      </c>
      <c r="AO131" s="98" t="n">
        <v>0.2460472574</v>
      </c>
      <c r="AP131" s="98" t="n">
        <v>0.2462181526</v>
      </c>
      <c r="AQ131" s="98" t="n">
        <v>0.2463799955</v>
      </c>
      <c r="AR131" s="98" t="n">
        <v>0.2465247069</v>
      </c>
      <c r="AS131" s="98" t="n">
        <v>0.2466378679</v>
      </c>
      <c r="AT131" s="98" t="n">
        <v>0.2466939215</v>
      </c>
      <c r="AU131" s="98" t="n">
        <v>0.246647431</v>
      </c>
      <c r="AV131" s="98" t="n">
        <v>0.2464178001</v>
      </c>
      <c r="AW131" s="98" t="n">
        <v>0.2458619484</v>
      </c>
      <c r="AX131" s="98" t="n">
        <v>0.2447249727</v>
      </c>
      <c r="AY131" s="98" t="n">
        <v>0.2425499104</v>
      </c>
      <c r="AZ131" s="98" t="n">
        <v>0.2582781457</v>
      </c>
      <c r="BA131" s="98" t="n">
        <v>0.2582781457</v>
      </c>
      <c r="BB131" s="98" t="n">
        <v>0.2582781457</v>
      </c>
      <c r="BC131" s="98" t="n">
        <v>0.2582781457</v>
      </c>
      <c r="BD131" s="98" t="n">
        <v>0.2582781457</v>
      </c>
      <c r="BE131" s="98" t="n">
        <v>0.2582781457</v>
      </c>
      <c r="BF131" s="98" t="n">
        <v>0.2582781457</v>
      </c>
      <c r="BG131" s="98" t="n">
        <v>0.2582781457</v>
      </c>
      <c r="BH131" s="98" t="n">
        <v>0.2582781457</v>
      </c>
      <c r="BI131" s="98" t="n">
        <v>0.2582781457</v>
      </c>
      <c r="BJ131" s="99"/>
      <c r="BK131" s="99"/>
      <c r="BL131" s="99"/>
      <c r="BM131" s="99"/>
      <c r="BN131" s="99"/>
      <c r="BO131" s="99"/>
      <c r="BP131" s="99"/>
      <c r="BQ131" s="99"/>
      <c r="BR131" s="99"/>
      <c r="BS131" s="99"/>
      <c r="BT131" s="99"/>
      <c r="BU131" s="99"/>
      <c r="BV131" s="99"/>
      <c r="BW131" s="99"/>
      <c r="BX131" s="99"/>
      <c r="BY131" s="99"/>
      <c r="BZ131" s="99"/>
      <c r="CA131" s="99"/>
      <c r="CB131" s="99"/>
      <c r="CC131" s="99"/>
      <c r="CD131" s="99"/>
      <c r="CE131" s="99"/>
      <c r="CF131" s="99"/>
      <c r="CG131" s="99"/>
      <c r="CH131" s="99"/>
      <c r="CI131" s="99"/>
      <c r="CJ131" s="99"/>
      <c r="CK131" s="99"/>
      <c r="CL131" s="99"/>
      <c r="CM131" s="99"/>
      <c r="CN131" s="99"/>
      <c r="CO131" s="99"/>
      <c r="CP131" s="99"/>
      <c r="CQ131" s="99"/>
      <c r="CR131" s="99"/>
      <c r="CS131" s="99"/>
      <c r="CT131" s="99"/>
      <c r="CU131" s="99"/>
      <c r="CV131" s="99"/>
      <c r="CW131" s="99"/>
      <c r="CX131" s="99"/>
      <c r="CY131" s="99"/>
      <c r="CZ131" s="99"/>
      <c r="DA131" s="99"/>
      <c r="DB131" s="99"/>
      <c r="DC131" s="99"/>
      <c r="DD131" s="99"/>
      <c r="DE131" s="99"/>
      <c r="DF131" s="99"/>
      <c r="DG131" s="99"/>
      <c r="DH131" s="99"/>
      <c r="DI131" s="99"/>
      <c r="DJ131" s="99"/>
      <c r="DK131" s="99"/>
      <c r="DL131" s="99"/>
      <c r="DM131" s="99"/>
      <c r="DN131" s="99"/>
      <c r="DO131" s="99"/>
      <c r="DP131" s="99"/>
      <c r="DQ131" s="99"/>
      <c r="DR131" s="99"/>
      <c r="DS131" s="99"/>
      <c r="DT131" s="99"/>
    </row>
    <row r="132" s="100" customFormat="true" ht="16.5" hidden="false" customHeight="false" outlineLevel="0" collapsed="false">
      <c r="A132" s="96" t="str">
        <f aca="false">Base!A132</f>
        <v>Carbon price (per t CO2)</v>
      </c>
      <c r="B132" s="98" t="n">
        <v>14.9418080961</v>
      </c>
      <c r="C132" s="98" t="n">
        <v>10.1341648682</v>
      </c>
      <c r="D132" s="98" t="n">
        <v>35.8136749558</v>
      </c>
      <c r="E132" s="98" t="n">
        <v>54.6539959107</v>
      </c>
      <c r="F132" s="98" t="n">
        <v>85.423518868</v>
      </c>
      <c r="G132" s="98" t="n">
        <v>117.0705409121</v>
      </c>
      <c r="H132" s="98" t="n">
        <v>63.7222837178</v>
      </c>
      <c r="I132" s="98" t="n">
        <v>90.835515445</v>
      </c>
      <c r="J132" s="98" t="n">
        <v>81.8949887056</v>
      </c>
      <c r="K132" s="98" t="n">
        <v>100.6642153828</v>
      </c>
      <c r="L132" s="98" t="n">
        <v>96.5918057096</v>
      </c>
      <c r="M132" s="98" t="n">
        <v>112.6652591567</v>
      </c>
      <c r="N132" s="98" t="n">
        <v>126.2941639864</v>
      </c>
      <c r="O132" s="98" t="n">
        <v>137.8326190855</v>
      </c>
      <c r="P132" s="98" t="n">
        <v>147.1956130715</v>
      </c>
      <c r="Q132" s="98" t="n">
        <v>154.7567295102</v>
      </c>
      <c r="R132" s="98" t="n">
        <v>160.5732618081</v>
      </c>
      <c r="S132" s="98" t="n">
        <v>164.9673177145</v>
      </c>
      <c r="T132" s="98" t="n">
        <v>144.0215645363</v>
      </c>
      <c r="U132" s="98" t="n">
        <v>149.4868052901</v>
      </c>
      <c r="V132" s="98" t="n">
        <v>151.1957210263</v>
      </c>
      <c r="W132" s="98" t="n">
        <v>152.298204794</v>
      </c>
      <c r="X132" s="98" t="n">
        <v>152.7887310796</v>
      </c>
      <c r="Y132" s="98" t="n">
        <v>152.8146063967</v>
      </c>
      <c r="Z132" s="98" t="n">
        <v>152.4063863335</v>
      </c>
      <c r="AA132" s="98" t="n">
        <v>151.6427993513</v>
      </c>
      <c r="AB132" s="98" t="n">
        <v>147.3380669624</v>
      </c>
      <c r="AC132" s="98" t="n">
        <v>143.6546152884</v>
      </c>
      <c r="AD132" s="98" t="n">
        <v>140.0632499062</v>
      </c>
      <c r="AE132" s="98" t="n">
        <v>136.5616686585</v>
      </c>
      <c r="AF132" s="98" t="n">
        <v>133.147626942</v>
      </c>
      <c r="AG132" s="98" t="n">
        <v>129.8189362685</v>
      </c>
      <c r="AH132" s="98" t="n">
        <v>126.5734628618</v>
      </c>
      <c r="AI132" s="98" t="n">
        <v>123.4091262902</v>
      </c>
      <c r="AJ132" s="98" t="n">
        <v>120.323898133</v>
      </c>
      <c r="AK132" s="98" t="n">
        <v>117.3158006797</v>
      </c>
      <c r="AL132" s="98" t="n">
        <v>114.3829056627</v>
      </c>
      <c r="AM132" s="98" t="n">
        <v>111.5233330211</v>
      </c>
      <c r="AN132" s="98" t="n">
        <v>108.7352496956</v>
      </c>
      <c r="AO132" s="98" t="n">
        <v>106.0168684532</v>
      </c>
      <c r="AP132" s="98" t="n">
        <v>103.3664467419</v>
      </c>
      <c r="AQ132" s="98" t="n">
        <v>100.7822855733</v>
      </c>
      <c r="AR132" s="98" t="n">
        <v>98.262728434</v>
      </c>
      <c r="AS132" s="98" t="n">
        <v>95.8061602231</v>
      </c>
      <c r="AT132" s="98" t="n">
        <v>93.4110062175</v>
      </c>
      <c r="AU132" s="98" t="n">
        <v>91.0757310621</v>
      </c>
      <c r="AV132" s="98" t="n">
        <v>88.7988377856</v>
      </c>
      <c r="AW132" s="98" t="n">
        <v>86.5788668409</v>
      </c>
      <c r="AX132" s="98" t="n">
        <v>84.4143951699</v>
      </c>
      <c r="AY132" s="98" t="n">
        <v>82.3040352906</v>
      </c>
      <c r="AZ132" s="98" t="n">
        <v>80.2464344084</v>
      </c>
      <c r="BA132" s="98" t="n">
        <v>78.2402735482</v>
      </c>
      <c r="BB132" s="98" t="n">
        <v>76.2842667095</v>
      </c>
      <c r="BC132" s="98" t="n">
        <v>74.3771600417</v>
      </c>
      <c r="BD132" s="98" t="n">
        <v>72.5177310407</v>
      </c>
      <c r="BE132" s="98" t="n">
        <v>70.7047877647</v>
      </c>
      <c r="BF132" s="98" t="n">
        <v>68.9371680706</v>
      </c>
      <c r="BG132" s="98" t="n">
        <v>67.2137388688</v>
      </c>
      <c r="BH132" s="98" t="n">
        <v>65.5333953971</v>
      </c>
      <c r="BI132" s="98" t="n">
        <v>63.8950605121</v>
      </c>
      <c r="BJ132" s="99"/>
      <c r="BK132" s="99"/>
      <c r="BL132" s="99"/>
      <c r="BM132" s="99"/>
      <c r="BN132" s="99"/>
      <c r="BO132" s="99"/>
      <c r="BP132" s="99"/>
      <c r="BQ132" s="99"/>
      <c r="BR132" s="99"/>
      <c r="BS132" s="99"/>
      <c r="BT132" s="99"/>
      <c r="BU132" s="99"/>
      <c r="BV132" s="99"/>
      <c r="BW132" s="99"/>
      <c r="BX132" s="99"/>
      <c r="BY132" s="99"/>
      <c r="BZ132" s="99"/>
      <c r="CA132" s="99"/>
      <c r="CB132" s="99"/>
      <c r="CC132" s="99"/>
      <c r="CD132" s="99"/>
      <c r="CE132" s="99"/>
      <c r="CF132" s="99"/>
      <c r="CG132" s="99"/>
      <c r="CH132" s="99"/>
      <c r="CI132" s="99"/>
      <c r="CJ132" s="99"/>
      <c r="CK132" s="99"/>
      <c r="CL132" s="99"/>
      <c r="CM132" s="99"/>
      <c r="CN132" s="99"/>
      <c r="CO132" s="99"/>
      <c r="CP132" s="99"/>
      <c r="CQ132" s="99"/>
      <c r="CR132" s="99"/>
      <c r="CS132" s="99"/>
      <c r="CT132" s="99"/>
      <c r="CU132" s="99"/>
      <c r="CV132" s="99"/>
      <c r="CW132" s="99"/>
      <c r="CX132" s="99"/>
      <c r="CY132" s="99"/>
      <c r="CZ132" s="99"/>
      <c r="DA132" s="99"/>
      <c r="DB132" s="99"/>
      <c r="DC132" s="99"/>
      <c r="DD132" s="99"/>
      <c r="DE132" s="99"/>
      <c r="DF132" s="99"/>
      <c r="DG132" s="99"/>
      <c r="DH132" s="99"/>
      <c r="DI132" s="99"/>
      <c r="DJ132" s="99"/>
      <c r="DK132" s="99"/>
      <c r="DL132" s="99"/>
      <c r="DM132" s="99"/>
      <c r="DN132" s="99"/>
      <c r="DO132" s="99"/>
      <c r="DP132" s="99"/>
      <c r="DQ132" s="99"/>
      <c r="DR132" s="99"/>
      <c r="DS132" s="99"/>
      <c r="DT132" s="99"/>
    </row>
    <row r="133" s="47" customFormat="true" ht="16.5" hidden="false" customHeight="false" outlineLevel="0" collapsed="false">
      <c r="A133" s="47" t="str">
        <f aca="false">Base!A133</f>
        <v>Carbon price (per ton CO2 plus Hotelling rent)</v>
      </c>
      <c r="B133" s="53" t="n">
        <f aca="false">+MIN(B132+B97*Parameters!$B$30,B34)</f>
        <v>14.9418080961</v>
      </c>
      <c r="C133" s="53" t="n">
        <f aca="false">+MIN(C132,C34)</f>
        <v>10.1341648682</v>
      </c>
      <c r="D133" s="53" t="n">
        <f aca="false">+MIN(D132,D34)</f>
        <v>35.8136749558</v>
      </c>
      <c r="E133" s="53" t="n">
        <f aca="false">+MIN(E132,E34)</f>
        <v>54.6539959107</v>
      </c>
      <c r="F133" s="53" t="n">
        <f aca="false">+MIN(F132,F34)</f>
        <v>85.423518868</v>
      </c>
      <c r="G133" s="53" t="n">
        <f aca="false">+MIN(G132,G34)</f>
        <v>117.0705409121</v>
      </c>
      <c r="H133" s="53" t="n">
        <f aca="false">+MIN(H132,H34)</f>
        <v>63.7222837178</v>
      </c>
      <c r="I133" s="53" t="n">
        <f aca="false">+MIN(I132,I34)</f>
        <v>90.835515445</v>
      </c>
      <c r="J133" s="53" t="n">
        <f aca="false">+MIN(J132,J34)</f>
        <v>81.8949887056</v>
      </c>
      <c r="K133" s="53" t="n">
        <f aca="false">+MIN(K132,K34)</f>
        <v>100.6642153828</v>
      </c>
      <c r="L133" s="53" t="n">
        <f aca="false">+MIN(L132,L34)</f>
        <v>96.5918057096</v>
      </c>
      <c r="M133" s="53" t="n">
        <f aca="false">+MIN(M132,M34)</f>
        <v>112.6652591567</v>
      </c>
      <c r="N133" s="53" t="n">
        <f aca="false">+MIN(N132,N34)</f>
        <v>126.2941639864</v>
      </c>
      <c r="O133" s="53" t="n">
        <f aca="false">+MIN(O132,O34)</f>
        <v>137.8326190855</v>
      </c>
      <c r="P133" s="53" t="n">
        <f aca="false">+MIN(P132,P34)</f>
        <v>147.1956130715</v>
      </c>
      <c r="Q133" s="53" t="n">
        <f aca="false">+MIN(Q132,Q34)</f>
        <v>154.7567295102</v>
      </c>
      <c r="R133" s="53" t="n">
        <f aca="false">+MIN(R132,R34)</f>
        <v>160.5732618081</v>
      </c>
      <c r="S133" s="53" t="n">
        <f aca="false">+MIN(S132,S34)</f>
        <v>164.9673177145</v>
      </c>
      <c r="T133" s="53" t="n">
        <f aca="false">+MIN(T132,T34)</f>
        <v>144.0215645363</v>
      </c>
      <c r="U133" s="53" t="n">
        <f aca="false">+MIN(U132,U34)</f>
        <v>149.4868052901</v>
      </c>
      <c r="V133" s="53" t="n">
        <f aca="false">+MIN(V132,V34)</f>
        <v>151.1957210263</v>
      </c>
      <c r="W133" s="53" t="n">
        <f aca="false">+MIN(W132,W34)</f>
        <v>152.298204794</v>
      </c>
      <c r="X133" s="53" t="n">
        <f aca="false">+MIN(X132,X34)</f>
        <v>152.7887310796</v>
      </c>
      <c r="Y133" s="53" t="n">
        <f aca="false">+MIN(Y132,Y34)</f>
        <v>152.8146063967</v>
      </c>
      <c r="Z133" s="53" t="n">
        <f aca="false">+MIN(Z132,Z34)</f>
        <v>152.4063863335</v>
      </c>
      <c r="AA133" s="53" t="n">
        <f aca="false">+MIN(AA132,AA34)</f>
        <v>151.6427993513</v>
      </c>
      <c r="AB133" s="53" t="n">
        <f aca="false">+MIN(AB132,AB34)</f>
        <v>147.3380669624</v>
      </c>
      <c r="AC133" s="53" t="n">
        <f aca="false">+MIN(AC132,AC34)</f>
        <v>143.6546152884</v>
      </c>
      <c r="AD133" s="53" t="n">
        <f aca="false">+MIN(AD132,AD34)</f>
        <v>140.0632499062</v>
      </c>
      <c r="AE133" s="53" t="n">
        <f aca="false">+MIN(AE132,AE34)</f>
        <v>136.5616686585</v>
      </c>
      <c r="AF133" s="53" t="n">
        <f aca="false">+MIN(AF132,AF34)</f>
        <v>133.147626942</v>
      </c>
      <c r="AG133" s="53" t="n">
        <f aca="false">+MIN(AG132,AG34)</f>
        <v>129.8189362685</v>
      </c>
      <c r="AH133" s="53" t="n">
        <f aca="false">+MIN(AH132,AH34)</f>
        <v>126.5734628618</v>
      </c>
      <c r="AI133" s="53" t="n">
        <f aca="false">+MIN(AI132,AI34)</f>
        <v>123.4091262902</v>
      </c>
      <c r="AJ133" s="53" t="n">
        <f aca="false">+MIN(AJ132,AJ34)</f>
        <v>120.323898133</v>
      </c>
      <c r="AK133" s="53" t="n">
        <f aca="false">+MIN(AK132,AK34)</f>
        <v>117.3158006797</v>
      </c>
      <c r="AL133" s="53" t="n">
        <f aca="false">+MIN(AL132,AL34)</f>
        <v>114.3829056627</v>
      </c>
      <c r="AM133" s="53" t="n">
        <f aca="false">+MIN(AM132,AM34)</f>
        <v>111.5233330211</v>
      </c>
      <c r="AN133" s="53" t="n">
        <f aca="false">+MIN(AN132,AN34)</f>
        <v>108.7352496956</v>
      </c>
      <c r="AO133" s="53" t="n">
        <f aca="false">+MIN(AO132,AO34)</f>
        <v>106.0168684532</v>
      </c>
      <c r="AP133" s="53" t="n">
        <f aca="false">+MIN(AP132,AP34)</f>
        <v>103.3664467419</v>
      </c>
      <c r="AQ133" s="53" t="n">
        <f aca="false">+MIN(AQ132,AQ34)</f>
        <v>100.7822855733</v>
      </c>
      <c r="AR133" s="53" t="n">
        <f aca="false">+MIN(AR132,AR34)</f>
        <v>98.262728434</v>
      </c>
      <c r="AS133" s="53" t="n">
        <f aca="false">+MIN(AS132,AS34)</f>
        <v>95.8061602231</v>
      </c>
      <c r="AT133" s="53" t="n">
        <f aca="false">+MIN(AT132,AT34)</f>
        <v>93.4110062175</v>
      </c>
      <c r="AU133" s="53" t="n">
        <f aca="false">+MIN(AU132,AU34)</f>
        <v>91.0757310621</v>
      </c>
      <c r="AV133" s="53" t="n">
        <f aca="false">+MIN(AV132,AV34)</f>
        <v>88.7988377856</v>
      </c>
      <c r="AW133" s="53" t="n">
        <f aca="false">+MIN(AW132,AW34)</f>
        <v>86.5788668409</v>
      </c>
      <c r="AX133" s="53" t="n">
        <f aca="false">+MIN(AX132,AX34)</f>
        <v>84.4143951699</v>
      </c>
      <c r="AY133" s="53" t="n">
        <f aca="false">+MIN(AY132,AY34)</f>
        <v>82.3040352906</v>
      </c>
      <c r="AZ133" s="53" t="n">
        <f aca="false">+MIN(AZ132,AZ34)</f>
        <v>80.2464344084</v>
      </c>
      <c r="BA133" s="53" t="n">
        <f aca="false">+MIN(BA132,BA34)</f>
        <v>78.2402735482</v>
      </c>
      <c r="BB133" s="53" t="n">
        <f aca="false">+MIN(BB132,BB34)</f>
        <v>76.2842667095</v>
      </c>
      <c r="BC133" s="53" t="n">
        <f aca="false">+MIN(BC132,BC34)</f>
        <v>74.3771600417</v>
      </c>
      <c r="BD133" s="53" t="n">
        <f aca="false">+MIN(BD132,BD34)</f>
        <v>72.5177310407</v>
      </c>
      <c r="BE133" s="53" t="n">
        <f aca="false">+MIN(BE132,BE34)</f>
        <v>70.7047877647</v>
      </c>
      <c r="BF133" s="53" t="n">
        <f aca="false">+MIN(BF132,BF34)</f>
        <v>68.9371680706</v>
      </c>
      <c r="BG133" s="53" t="n">
        <f aca="false">+MIN(BG132,BG34)</f>
        <v>67.2137388688</v>
      </c>
      <c r="BH133" s="53" t="n">
        <f aca="false">+MIN(BH132,BH34)</f>
        <v>65.5333953971</v>
      </c>
      <c r="BI133" s="53" t="n">
        <f aca="false">+MIN(BI132,BI34)</f>
        <v>63.8950605121</v>
      </c>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53"/>
      <c r="CH133" s="53"/>
      <c r="CI133" s="53"/>
      <c r="CJ133" s="53"/>
      <c r="CK133" s="53"/>
      <c r="CL133" s="53"/>
      <c r="CM133" s="53"/>
      <c r="CN133" s="53"/>
      <c r="CO133" s="53"/>
      <c r="CP133" s="53"/>
      <c r="CQ133" s="53"/>
      <c r="CR133" s="53"/>
      <c r="CS133" s="53"/>
      <c r="CT133" s="53"/>
      <c r="CU133" s="53"/>
      <c r="CV133" s="53"/>
      <c r="CW133" s="53"/>
      <c r="CX133" s="53"/>
      <c r="CY133" s="53"/>
      <c r="CZ133" s="53"/>
      <c r="DA133" s="53"/>
      <c r="DB133" s="53"/>
      <c r="DC133" s="53"/>
      <c r="DD133" s="53"/>
      <c r="DE133" s="53"/>
      <c r="DF133" s="53"/>
      <c r="DG133" s="53"/>
      <c r="DH133" s="53"/>
      <c r="DI133" s="53"/>
      <c r="DJ133" s="53"/>
      <c r="DK133" s="53"/>
      <c r="DL133" s="53"/>
      <c r="DM133" s="53"/>
      <c r="DN133" s="53"/>
      <c r="DO133" s="53"/>
      <c r="DP133" s="53"/>
      <c r="DQ133" s="53"/>
      <c r="DR133" s="53"/>
      <c r="DS133" s="53"/>
      <c r="DT133" s="53"/>
    </row>
    <row r="134" s="47" customFormat="true" ht="16.5" hidden="false" customHeight="false" outlineLevel="0" collapsed="false">
      <c r="A134" s="49" t="str">
        <f aca="false">Base!A134</f>
        <v>    Carbon price [per t C]</v>
      </c>
      <c r="B134" s="53" t="n">
        <f aca="false">+B132*3.666</f>
        <v>54.7766684803026</v>
      </c>
      <c r="C134" s="53" t="n">
        <f aca="false">+C132*3.666</f>
        <v>37.1518484068212</v>
      </c>
      <c r="D134" s="53" t="n">
        <f aca="false">+D132*3.666</f>
        <v>131.292932387963</v>
      </c>
      <c r="E134" s="53" t="n">
        <f aca="false">+E132*3.666</f>
        <v>200.361549008626</v>
      </c>
      <c r="F134" s="53" t="n">
        <f aca="false">+F132*3.666</f>
        <v>313.162620170088</v>
      </c>
      <c r="G134" s="53" t="n">
        <f aca="false">+G132*3.666</f>
        <v>429.180602983759</v>
      </c>
      <c r="H134" s="53" t="n">
        <f aca="false">+H132*3.666</f>
        <v>233.605892109455</v>
      </c>
      <c r="I134" s="53" t="n">
        <f aca="false">+I132*3.666</f>
        <v>333.00299962137</v>
      </c>
      <c r="J134" s="53" t="n">
        <f aca="false">+J132*3.666</f>
        <v>300.22702859473</v>
      </c>
      <c r="K134" s="53" t="n">
        <f aca="false">+K132*3.666</f>
        <v>369.035013593345</v>
      </c>
      <c r="L134" s="53" t="n">
        <f aca="false">+L132*3.666</f>
        <v>354.105559731394</v>
      </c>
      <c r="M134" s="53" t="n">
        <f aca="false">+M132*3.666</f>
        <v>413.030840068462</v>
      </c>
      <c r="N134" s="53" t="n">
        <f aca="false">+N132*3.666</f>
        <v>462.994405174142</v>
      </c>
      <c r="O134" s="53" t="n">
        <f aca="false">+O132*3.666</f>
        <v>505.294381567443</v>
      </c>
      <c r="P134" s="53" t="n">
        <f aca="false">+P132*3.666</f>
        <v>539.619117520119</v>
      </c>
      <c r="Q134" s="53" t="n">
        <f aca="false">+Q132*3.666</f>
        <v>567.338170384393</v>
      </c>
      <c r="R134" s="53" t="n">
        <f aca="false">+R132*3.666</f>
        <v>588.661577788495</v>
      </c>
      <c r="S134" s="53" t="n">
        <f aca="false">+S132*3.666</f>
        <v>604.770186741357</v>
      </c>
      <c r="T134" s="53" t="n">
        <f aca="false">+T132*3.666</f>
        <v>527.983055590076</v>
      </c>
      <c r="U134" s="53" t="n">
        <f aca="false">+U132*3.666</f>
        <v>548.018628193507</v>
      </c>
      <c r="V134" s="53" t="n">
        <f aca="false">+V132*3.666</f>
        <v>554.283513282416</v>
      </c>
      <c r="W134" s="53" t="n">
        <f aca="false">+W132*3.666</f>
        <v>558.325218774804</v>
      </c>
      <c r="X134" s="53" t="n">
        <f aca="false">+X132*3.666</f>
        <v>560.123488137814</v>
      </c>
      <c r="Y134" s="53" t="n">
        <f aca="false">+Y132*3.666</f>
        <v>560.218347050302</v>
      </c>
      <c r="Z134" s="53" t="n">
        <f aca="false">+Z132*3.666</f>
        <v>558.721812298611</v>
      </c>
      <c r="AA134" s="53" t="n">
        <f aca="false">+AA132*3.666</f>
        <v>555.922502421866</v>
      </c>
      <c r="AB134" s="53" t="n">
        <f aca="false">+AB132*3.666</f>
        <v>540.141353484158</v>
      </c>
      <c r="AC134" s="53" t="n">
        <f aca="false">+AC132*3.666</f>
        <v>526.637819647274</v>
      </c>
      <c r="AD134" s="53" t="n">
        <f aca="false">+AD132*3.666</f>
        <v>513.471874156129</v>
      </c>
      <c r="AE134" s="53" t="n">
        <f aca="false">+AE132*3.666</f>
        <v>500.635077302061</v>
      </c>
      <c r="AF134" s="53" t="n">
        <f aca="false">+AF132*3.666</f>
        <v>488.119200369372</v>
      </c>
      <c r="AG134" s="53" t="n">
        <f aca="false">+AG132*3.666</f>
        <v>475.916220360321</v>
      </c>
      <c r="AH134" s="53" t="n">
        <f aca="false">+AH132*3.666</f>
        <v>464.018314851359</v>
      </c>
      <c r="AI134" s="53" t="n">
        <f aca="false">+AI132*3.666</f>
        <v>452.417856979873</v>
      </c>
      <c r="AJ134" s="53" t="n">
        <f aca="false">+AJ132*3.666</f>
        <v>441.107410555578</v>
      </c>
      <c r="AK134" s="53" t="n">
        <f aca="false">+AK132*3.666</f>
        <v>430.07972529178</v>
      </c>
      <c r="AL134" s="53" t="n">
        <f aca="false">+AL132*3.666</f>
        <v>419.327732159458</v>
      </c>
      <c r="AM134" s="53" t="n">
        <f aca="false">+AM132*3.666</f>
        <v>408.844538855353</v>
      </c>
      <c r="AN134" s="53" t="n">
        <f aca="false">+AN132*3.666</f>
        <v>398.62342538407</v>
      </c>
      <c r="AO134" s="53" t="n">
        <f aca="false">+AO132*3.666</f>
        <v>388.657839749431</v>
      </c>
      <c r="AP134" s="53" t="n">
        <f aca="false">+AP132*3.666</f>
        <v>378.941393755805</v>
      </c>
      <c r="AQ134" s="53" t="n">
        <f aca="false">+AQ132*3.666</f>
        <v>369.467858911718</v>
      </c>
      <c r="AR134" s="53" t="n">
        <f aca="false">+AR132*3.666</f>
        <v>360.231162439044</v>
      </c>
      <c r="AS134" s="53" t="n">
        <f aca="false">+AS132*3.666</f>
        <v>351.225383377885</v>
      </c>
      <c r="AT134" s="53" t="n">
        <f aca="false">+AT132*3.666</f>
        <v>342.444748793355</v>
      </c>
      <c r="AU134" s="53" t="n">
        <f aca="false">+AU132*3.666</f>
        <v>333.883630073659</v>
      </c>
      <c r="AV134" s="53" t="n">
        <f aca="false">+AV132*3.666</f>
        <v>325.53653932201</v>
      </c>
      <c r="AW134" s="53" t="n">
        <f aca="false">+AW132*3.666</f>
        <v>317.398125838739</v>
      </c>
      <c r="AX134" s="53" t="n">
        <f aca="false">+AX132*3.666</f>
        <v>309.463172692853</v>
      </c>
      <c r="AY134" s="53" t="n">
        <f aca="false">+AY132*3.666</f>
        <v>301.72659337534</v>
      </c>
      <c r="AZ134" s="53" t="n">
        <f aca="false">+AZ132*3.666</f>
        <v>294.183428541194</v>
      </c>
      <c r="BA134" s="53" t="n">
        <f aca="false">+BA132*3.666</f>
        <v>286.828842827701</v>
      </c>
      <c r="BB134" s="53" t="n">
        <f aca="false">+BB132*3.666</f>
        <v>279.658121757027</v>
      </c>
      <c r="BC134" s="53" t="n">
        <f aca="false">+BC132*3.666</f>
        <v>272.666668712872</v>
      </c>
      <c r="BD134" s="53" t="n">
        <f aca="false">+BD132*3.666</f>
        <v>265.850001995206</v>
      </c>
      <c r="BE134" s="53" t="n">
        <f aca="false">+BE132*3.666</f>
        <v>259.20375194539</v>
      </c>
      <c r="BF134" s="53" t="n">
        <f aca="false">+BF132*3.666</f>
        <v>252.72365814682</v>
      </c>
      <c r="BG134" s="53" t="n">
        <f aca="false">+BG132*3.666</f>
        <v>246.405566693021</v>
      </c>
      <c r="BH134" s="53" t="n">
        <f aca="false">+BH132*3.666</f>
        <v>240.245427525769</v>
      </c>
      <c r="BI134" s="53" t="n">
        <f aca="false">+BI132*3.666</f>
        <v>234.239291837359</v>
      </c>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53"/>
      <c r="CH134" s="53"/>
      <c r="CI134" s="53"/>
      <c r="CJ134" s="53"/>
      <c r="CK134" s="53"/>
      <c r="CL134" s="53"/>
      <c r="CM134" s="53"/>
      <c r="CN134" s="53"/>
      <c r="CO134" s="53"/>
      <c r="CP134" s="53"/>
      <c r="CQ134" s="53"/>
      <c r="CR134" s="53"/>
      <c r="CS134" s="53"/>
      <c r="CT134" s="53"/>
      <c r="CU134" s="53"/>
      <c r="CV134" s="53"/>
      <c r="CW134" s="53"/>
      <c r="CX134" s="53"/>
      <c r="CY134" s="53"/>
      <c r="CZ134" s="53"/>
      <c r="DA134" s="53"/>
      <c r="DB134" s="53"/>
      <c r="DC134" s="53"/>
      <c r="DD134" s="53"/>
      <c r="DE134" s="53"/>
      <c r="DF134" s="53"/>
      <c r="DG134" s="53"/>
      <c r="DH134" s="53"/>
      <c r="DI134" s="53"/>
      <c r="DJ134" s="53"/>
      <c r="DK134" s="53"/>
      <c r="DL134" s="53"/>
      <c r="DM134" s="53"/>
      <c r="DN134" s="53"/>
      <c r="DO134" s="53"/>
      <c r="DP134" s="53"/>
      <c r="DQ134" s="53"/>
      <c r="DR134" s="53"/>
      <c r="DS134" s="53"/>
      <c r="DT134" s="53"/>
    </row>
    <row r="135" s="103" customFormat="true" ht="13.9" hidden="false" customHeight="true" outlineLevel="0" collapsed="false">
      <c r="A135" s="100" t="str">
        <f aca="false">Base!A135</f>
        <v>Emissions control rate (total)</v>
      </c>
      <c r="B135" s="102" t="n">
        <v>0.0350168485</v>
      </c>
      <c r="C135" s="102" t="n">
        <v>0.055874801</v>
      </c>
      <c r="D135" s="102" t="n">
        <v>0.110937151</v>
      </c>
      <c r="E135" s="102" t="n">
        <v>0.163189757</v>
      </c>
      <c r="F135" s="102" t="n">
        <v>0.206247482</v>
      </c>
      <c r="G135" s="102" t="n">
        <v>0.241939219</v>
      </c>
      <c r="H135" s="102" t="n">
        <v>0.30180914</v>
      </c>
      <c r="I135" s="102" t="n">
        <v>0.364484979</v>
      </c>
      <c r="J135" s="102" t="n">
        <v>0.423670192</v>
      </c>
      <c r="K135" s="102" t="n">
        <v>0.478283881</v>
      </c>
      <c r="L135" s="102" t="n">
        <v>0.534073643</v>
      </c>
      <c r="M135" s="102" t="n">
        <v>0.588156847</v>
      </c>
      <c r="N135" s="102" t="n">
        <v>0.633622</v>
      </c>
      <c r="O135" s="102" t="n">
        <v>0.672457</v>
      </c>
      <c r="P135" s="102" t="n">
        <v>0.705173102</v>
      </c>
      <c r="Q135" s="102" t="n">
        <v>0.733018573</v>
      </c>
      <c r="R135" s="102" t="n">
        <v>0.756457118</v>
      </c>
      <c r="S135" s="102" t="n">
        <v>0.776297581</v>
      </c>
      <c r="T135" s="102" t="n">
        <v>0.794110815</v>
      </c>
      <c r="U135" s="102" t="n">
        <v>0.822197128</v>
      </c>
      <c r="V135" s="102" t="n">
        <v>0.839125811</v>
      </c>
      <c r="W135" s="102" t="n">
        <v>0.854453754</v>
      </c>
      <c r="X135" s="102" t="n">
        <v>0.868106413</v>
      </c>
      <c r="Y135" s="102" t="n">
        <v>0.880485825</v>
      </c>
      <c r="Z135" s="102" t="n">
        <v>0.891631752</v>
      </c>
      <c r="AA135" s="102" t="n">
        <v>0.901741794</v>
      </c>
      <c r="AB135" s="102" t="n">
        <v>0.9</v>
      </c>
      <c r="AC135" s="102" t="n">
        <v>0.9</v>
      </c>
      <c r="AD135" s="102" t="n">
        <v>0.9</v>
      </c>
      <c r="AE135" s="102" t="n">
        <v>0.9</v>
      </c>
      <c r="AF135" s="102" t="n">
        <v>0.9</v>
      </c>
      <c r="AG135" s="102" t="n">
        <v>0.9</v>
      </c>
      <c r="AH135" s="102" t="n">
        <v>0.9</v>
      </c>
      <c r="AI135" s="102" t="n">
        <v>0.9</v>
      </c>
      <c r="AJ135" s="102" t="n">
        <v>0.9</v>
      </c>
      <c r="AK135" s="102" t="n">
        <v>0.9</v>
      </c>
      <c r="AL135" s="102" t="n">
        <v>0.9</v>
      </c>
      <c r="AM135" s="102" t="n">
        <v>0.9</v>
      </c>
      <c r="AN135" s="102" t="n">
        <v>0.9</v>
      </c>
      <c r="AO135" s="102" t="n">
        <v>0.9</v>
      </c>
      <c r="AP135" s="102" t="n">
        <v>0.9</v>
      </c>
      <c r="AQ135" s="102" t="n">
        <v>0.9</v>
      </c>
      <c r="AR135" s="102" t="n">
        <v>0.9</v>
      </c>
      <c r="AS135" s="102" t="n">
        <v>0.9</v>
      </c>
      <c r="AT135" s="102" t="n">
        <v>0.9</v>
      </c>
      <c r="AU135" s="102" t="n">
        <v>0.9</v>
      </c>
      <c r="AV135" s="102" t="n">
        <v>0.9</v>
      </c>
      <c r="AW135" s="102" t="n">
        <v>0.9</v>
      </c>
      <c r="AX135" s="102" t="n">
        <v>0.9</v>
      </c>
      <c r="AY135" s="102" t="n">
        <v>0.9</v>
      </c>
      <c r="AZ135" s="102" t="n">
        <v>0.9</v>
      </c>
      <c r="BA135" s="102" t="n">
        <v>0.9</v>
      </c>
      <c r="BB135" s="102" t="n">
        <v>0.9</v>
      </c>
      <c r="BC135" s="102" t="n">
        <v>0.9</v>
      </c>
      <c r="BD135" s="102" t="n">
        <v>0.9</v>
      </c>
      <c r="BE135" s="102" t="n">
        <v>0.9</v>
      </c>
      <c r="BF135" s="102" t="n">
        <v>0.9</v>
      </c>
      <c r="BG135" s="102" t="n">
        <v>0.9</v>
      </c>
      <c r="BH135" s="102" t="n">
        <v>0.9</v>
      </c>
      <c r="BI135" s="102" t="n">
        <v>0.9</v>
      </c>
      <c r="BJ135" s="47"/>
      <c r="BK135" s="47"/>
      <c r="BL135" s="47"/>
      <c r="BM135" s="47"/>
      <c r="BN135" s="47"/>
      <c r="BO135" s="47"/>
      <c r="BP135" s="47"/>
      <c r="BQ135" s="47"/>
      <c r="BR135" s="47"/>
      <c r="BS135" s="47"/>
      <c r="BT135" s="47"/>
      <c r="BU135" s="47"/>
      <c r="BV135" s="47"/>
      <c r="BW135" s="47"/>
      <c r="BX135" s="47"/>
      <c r="BY135" s="47"/>
      <c r="BZ135" s="47"/>
      <c r="CA135" s="47"/>
      <c r="CB135" s="47"/>
      <c r="CC135" s="47"/>
      <c r="CD135" s="47"/>
      <c r="CE135" s="47"/>
      <c r="CF135" s="47"/>
      <c r="CG135" s="47"/>
      <c r="CH135" s="47"/>
      <c r="CI135" s="47"/>
      <c r="CJ135" s="47"/>
      <c r="CK135" s="47"/>
      <c r="CL135" s="47"/>
      <c r="CM135" s="47"/>
      <c r="CN135" s="47"/>
      <c r="CO135" s="47"/>
      <c r="CP135" s="47"/>
      <c r="CQ135" s="47"/>
      <c r="CR135" s="47"/>
      <c r="CS135" s="47"/>
      <c r="CT135" s="47"/>
      <c r="CU135" s="47"/>
      <c r="CV135" s="47"/>
      <c r="CW135" s="47"/>
      <c r="CX135" s="47"/>
      <c r="CY135" s="47"/>
      <c r="CZ135" s="47"/>
      <c r="DA135" s="47"/>
      <c r="DB135" s="47"/>
      <c r="DC135" s="47"/>
      <c r="DD135" s="47"/>
      <c r="DE135" s="47"/>
      <c r="DF135" s="47"/>
      <c r="DG135" s="47"/>
      <c r="DH135" s="47"/>
      <c r="DI135" s="47"/>
      <c r="DJ135" s="47"/>
      <c r="DK135" s="47"/>
      <c r="DL135" s="47"/>
      <c r="DM135" s="47"/>
      <c r="DN135" s="47"/>
      <c r="DO135" s="47"/>
      <c r="DP135" s="47"/>
      <c r="DQ135" s="47"/>
      <c r="DR135" s="47"/>
      <c r="DS135" s="47"/>
      <c r="DT135" s="47"/>
    </row>
    <row r="136" s="103" customFormat="true" ht="16.5" hidden="false" customHeight="false" outlineLevel="0" collapsed="false">
      <c r="A136" s="49" t="str">
        <f aca="false">Base!A136</f>
        <v>Emissions control rate (participants)</v>
      </c>
      <c r="B136" s="47" t="n">
        <f aca="false">+MIN(((B133)/(B$34))^(1/($B$39-1)),Parameters!$B$42)</f>
        <v>0.175084242709683</v>
      </c>
      <c r="C136" s="47" t="n">
        <f aca="false">+C135/C47</f>
        <v>0.143113467218078</v>
      </c>
      <c r="D136" s="47" t="n">
        <f aca="false">+D135/D47</f>
        <v>0.292670164932667</v>
      </c>
      <c r="E136" s="47" t="n">
        <f aca="false">+E135/E47</f>
        <v>0.37538076640552</v>
      </c>
      <c r="F136" s="47" t="n">
        <f aca="false">+F135/F47</f>
        <v>0.487903170653854</v>
      </c>
      <c r="G136" s="47" t="n">
        <f aca="false">+G135/G47</f>
        <v>0.589496416028327</v>
      </c>
      <c r="H136" s="47" t="n">
        <f aca="false">+H135/H47</f>
        <v>0.426418678227143</v>
      </c>
      <c r="I136" s="47" t="n">
        <f aca="false">+I135/I47</f>
        <v>0.52659959135602</v>
      </c>
      <c r="J136" s="47" t="n">
        <f aca="false">+J135/J47</f>
        <v>0.504185065773311</v>
      </c>
      <c r="K136" s="47" t="n">
        <f aca="false">+K135/K47</f>
        <v>0.573437622091547</v>
      </c>
      <c r="L136" s="47" t="n">
        <f aca="false">+L135/L47</f>
        <v>0.568369724932249</v>
      </c>
      <c r="M136" s="47" t="n">
        <f aca="false">+M135/M47</f>
        <v>0.627882277260696</v>
      </c>
      <c r="N136" s="47" t="n">
        <f aca="false">+N135/N47</f>
        <v>0.678482396561949</v>
      </c>
      <c r="O136" s="47" t="n">
        <f aca="false">+O135/O47</f>
        <v>0.722338674418596</v>
      </c>
      <c r="P136" s="47" t="n">
        <f aca="false">+P135/P47</f>
        <v>0.759812717196989</v>
      </c>
      <c r="Q136" s="47" t="n">
        <f aca="false">+Q135/Q47</f>
        <v>0.79232076151446</v>
      </c>
      <c r="R136" s="47" t="n">
        <f aca="false">+R135/R47</f>
        <v>0.820184638490599</v>
      </c>
      <c r="S136" s="47" t="n">
        <f aca="false">+S135/S47</f>
        <v>0.844372131313014</v>
      </c>
      <c r="T136" s="47" t="n">
        <f aca="false">+T135/T47</f>
        <v>0.794110815</v>
      </c>
      <c r="U136" s="47" t="n">
        <f aca="false">+U135/U47</f>
        <v>0.822197128</v>
      </c>
      <c r="V136" s="47" t="n">
        <f aca="false">+V135/V47</f>
        <v>0.839125811</v>
      </c>
      <c r="W136" s="47" t="n">
        <f aca="false">+W135/W47</f>
        <v>0.854453754</v>
      </c>
      <c r="X136" s="47" t="n">
        <f aca="false">+X135/X47</f>
        <v>0.868106413</v>
      </c>
      <c r="Y136" s="47" t="n">
        <f aca="false">+Y135/Y47</f>
        <v>0.880485825</v>
      </c>
      <c r="Z136" s="47" t="n">
        <f aca="false">+Z135/Z47</f>
        <v>0.891631752</v>
      </c>
      <c r="AA136" s="47" t="n">
        <f aca="false">+AA135/AA47</f>
        <v>0.901741794</v>
      </c>
      <c r="AB136" s="47" t="n">
        <f aca="false">+AB135/AB47</f>
        <v>0.9</v>
      </c>
      <c r="AC136" s="47" t="n">
        <f aca="false">+AC135/AC47</f>
        <v>0.9</v>
      </c>
      <c r="AD136" s="47" t="n">
        <f aca="false">+AD135/AD47</f>
        <v>0.9</v>
      </c>
      <c r="AE136" s="47" t="n">
        <f aca="false">+AE135/AE47</f>
        <v>0.9</v>
      </c>
      <c r="AF136" s="47" t="n">
        <f aca="false">+AF135/AF47</f>
        <v>0.9</v>
      </c>
      <c r="AG136" s="47" t="n">
        <f aca="false">+AG135/AG47</f>
        <v>0.9</v>
      </c>
      <c r="AH136" s="47" t="n">
        <f aca="false">+AH135/AH47</f>
        <v>0.9</v>
      </c>
      <c r="AI136" s="47" t="n">
        <f aca="false">+AI135/AI47</f>
        <v>0.9</v>
      </c>
      <c r="AJ136" s="47" t="n">
        <f aca="false">+AJ135/AJ47</f>
        <v>0.9</v>
      </c>
      <c r="AK136" s="47" t="n">
        <f aca="false">+AK135/AK47</f>
        <v>0.9</v>
      </c>
      <c r="AL136" s="47" t="n">
        <f aca="false">+AL135/AL47</f>
        <v>0.9</v>
      </c>
      <c r="AM136" s="47" t="n">
        <f aca="false">+AM135/AM47</f>
        <v>0.9</v>
      </c>
      <c r="AN136" s="47" t="n">
        <f aca="false">+AN135/AN47</f>
        <v>0.9</v>
      </c>
      <c r="AO136" s="47" t="n">
        <f aca="false">+AO135/AO47</f>
        <v>0.9</v>
      </c>
      <c r="AP136" s="47" t="n">
        <f aca="false">+AP135/AP47</f>
        <v>0.9</v>
      </c>
      <c r="AQ136" s="47" t="n">
        <f aca="false">+AQ135/AQ47</f>
        <v>0.9</v>
      </c>
      <c r="AR136" s="47" t="n">
        <f aca="false">+AR135/AR47</f>
        <v>0.9</v>
      </c>
      <c r="AS136" s="47" t="n">
        <f aca="false">+AS135/AS47</f>
        <v>0.9</v>
      </c>
      <c r="AT136" s="47" t="n">
        <f aca="false">+AT135/AT47</f>
        <v>0.9</v>
      </c>
      <c r="AU136" s="47" t="n">
        <f aca="false">+AU135/AU47</f>
        <v>0.9</v>
      </c>
      <c r="AV136" s="47" t="n">
        <f aca="false">+AV135/AV47</f>
        <v>0.9</v>
      </c>
      <c r="AW136" s="47" t="n">
        <f aca="false">+AW135/AW47</f>
        <v>0.9</v>
      </c>
      <c r="AX136" s="47" t="n">
        <f aca="false">+AX135/AX47</f>
        <v>0.9</v>
      </c>
      <c r="AY136" s="47" t="n">
        <f aca="false">+AY135/AY47</f>
        <v>0.9</v>
      </c>
      <c r="AZ136" s="47" t="n">
        <f aca="false">+AZ135/AZ47</f>
        <v>0.9</v>
      </c>
      <c r="BA136" s="47" t="n">
        <f aca="false">+BA135/BA47</f>
        <v>0.9</v>
      </c>
      <c r="BB136" s="47" t="n">
        <f aca="false">+BB135/BB47</f>
        <v>0.9</v>
      </c>
      <c r="BC136" s="47" t="n">
        <f aca="false">+BC135/BC47</f>
        <v>0.9</v>
      </c>
      <c r="BD136" s="47" t="n">
        <f aca="false">+BD135/BD47</f>
        <v>0.9</v>
      </c>
      <c r="BE136" s="47" t="n">
        <f aca="false">+BE135/BE47</f>
        <v>0.9</v>
      </c>
      <c r="BF136" s="47" t="n">
        <f aca="false">+BF135/BF47</f>
        <v>0.9</v>
      </c>
      <c r="BG136" s="47" t="n">
        <f aca="false">+BG135/BG47</f>
        <v>0.9</v>
      </c>
      <c r="BH136" s="47" t="n">
        <f aca="false">+BH135/BH47</f>
        <v>0.9</v>
      </c>
      <c r="BI136" s="47" t="n">
        <f aca="false">+BI135/BI47</f>
        <v>0.9</v>
      </c>
      <c r="BJ136" s="47"/>
      <c r="BK136" s="47"/>
      <c r="BL136" s="47"/>
      <c r="BM136" s="47"/>
      <c r="BN136" s="47"/>
      <c r="BO136" s="47"/>
      <c r="BP136" s="47"/>
      <c r="BQ136" s="47"/>
      <c r="BR136" s="47"/>
      <c r="BS136" s="47"/>
      <c r="BT136" s="47"/>
      <c r="BU136" s="47"/>
      <c r="BV136" s="47"/>
      <c r="BW136" s="47"/>
      <c r="BX136" s="47"/>
      <c r="BY136" s="47"/>
      <c r="BZ136" s="47"/>
      <c r="CA136" s="47"/>
      <c r="CB136" s="47"/>
      <c r="CC136" s="47"/>
      <c r="CD136" s="47"/>
      <c r="CE136" s="47"/>
      <c r="CF136" s="47"/>
      <c r="CG136" s="47"/>
      <c r="CH136" s="47"/>
      <c r="CI136" s="47"/>
      <c r="CJ136" s="47"/>
      <c r="CK136" s="47"/>
      <c r="CL136" s="47"/>
      <c r="CM136" s="47"/>
      <c r="CN136" s="47"/>
      <c r="CO136" s="47"/>
      <c r="CP136" s="47"/>
      <c r="CQ136" s="47"/>
      <c r="CR136" s="47"/>
      <c r="CS136" s="47"/>
      <c r="CT136" s="47"/>
      <c r="CU136" s="47"/>
      <c r="CV136" s="47"/>
      <c r="CW136" s="47"/>
      <c r="CX136" s="47"/>
      <c r="CY136" s="47"/>
      <c r="CZ136" s="47"/>
      <c r="DA136" s="47"/>
      <c r="DB136" s="47"/>
      <c r="DC136" s="47"/>
      <c r="DD136" s="47"/>
      <c r="DE136" s="47"/>
      <c r="DF136" s="47"/>
      <c r="DG136" s="47"/>
      <c r="DH136" s="47"/>
      <c r="DI136" s="47"/>
      <c r="DJ136" s="47"/>
      <c r="DK136" s="47"/>
      <c r="DL136" s="47"/>
      <c r="DM136" s="47"/>
      <c r="DN136" s="47"/>
      <c r="DO136" s="47"/>
      <c r="DP136" s="47"/>
      <c r="DQ136" s="47"/>
      <c r="DR136" s="47"/>
      <c r="DS136" s="47"/>
      <c r="DT136" s="47"/>
    </row>
    <row r="137" s="103" customFormat="true" ht="19.5" hidden="false" customHeight="true" outlineLevel="0" collapsed="false">
      <c r="A137" s="49" t="str">
        <f aca="false">Base!A137</f>
        <v>Global average carbon price (per t CO2)</v>
      </c>
      <c r="B137" s="47" t="n">
        <f aca="false">+B133*B47</f>
        <v>2.98836161922</v>
      </c>
      <c r="C137" s="47" t="n">
        <f aca="false">+C133*C47</f>
        <v>3.95661188509265</v>
      </c>
      <c r="D137" s="47" t="n">
        <f aca="false">+D133*D47</f>
        <v>13.5752377334074</v>
      </c>
      <c r="E137" s="47" t="n">
        <f aca="false">+E133*E47</f>
        <v>23.7598010072553</v>
      </c>
      <c r="F137" s="47" t="n">
        <f aca="false">+F133*F47</f>
        <v>36.1104143809797</v>
      </c>
      <c r="G137" s="47" t="n">
        <f aca="false">+G133*G47</f>
        <v>48.0477140590791</v>
      </c>
      <c r="H137" s="47" t="n">
        <f aca="false">+H133*H47</f>
        <v>45.1011379887558</v>
      </c>
      <c r="I137" s="47" t="n">
        <f aca="false">+I133*I47</f>
        <v>62.8716419132985</v>
      </c>
      <c r="J137" s="47" t="n">
        <f aca="false">+J133*J47</f>
        <v>68.8169244670556</v>
      </c>
      <c r="K137" s="47" t="n">
        <f aca="false">+K133*K47</f>
        <v>83.960433979721</v>
      </c>
      <c r="L137" s="47" t="n">
        <f aca="false">+L133*L47</f>
        <v>90.7633452246662</v>
      </c>
      <c r="M137" s="47" t="n">
        <f aca="false">+M133*M47</f>
        <v>105.537050482044</v>
      </c>
      <c r="N137" s="47" t="n">
        <f aca="false">+N133*N47</f>
        <v>117.94375385255</v>
      </c>
      <c r="O137" s="47" t="n">
        <f aca="false">+O133*O47</f>
        <v>128.314477425677</v>
      </c>
      <c r="P137" s="47" t="n">
        <f aca="false">+P133*P47</f>
        <v>136.610489297076</v>
      </c>
      <c r="Q137" s="47" t="n">
        <f aca="false">+Q133*Q47</f>
        <v>143.173778269905</v>
      </c>
      <c r="R137" s="47" t="n">
        <f aca="false">+R133*R47</f>
        <v>148.096881061748</v>
      </c>
      <c r="S137" s="47" t="n">
        <f aca="false">+S133*S47</f>
        <v>151.667404615407</v>
      </c>
      <c r="T137" s="47" t="n">
        <f aca="false">+T133*T47</f>
        <v>144.0215645363</v>
      </c>
      <c r="U137" s="47" t="n">
        <f aca="false">+U133*U47</f>
        <v>149.4868052901</v>
      </c>
      <c r="V137" s="47" t="n">
        <f aca="false">+V133*V47</f>
        <v>151.1957210263</v>
      </c>
      <c r="W137" s="47" t="n">
        <f aca="false">+W133*W47</f>
        <v>152.298204794</v>
      </c>
      <c r="X137" s="47" t="n">
        <f aca="false">+X133*X47</f>
        <v>152.7887310796</v>
      </c>
      <c r="Y137" s="47" t="n">
        <f aca="false">+Y133*Y47</f>
        <v>152.8146063967</v>
      </c>
      <c r="Z137" s="47" t="n">
        <f aca="false">+Z133*Z47</f>
        <v>152.4063863335</v>
      </c>
      <c r="AA137" s="47" t="n">
        <f aca="false">+AA133*AA47</f>
        <v>151.6427993513</v>
      </c>
      <c r="AB137" s="47" t="n">
        <f aca="false">+AB133*AB47</f>
        <v>147.3380669624</v>
      </c>
      <c r="AC137" s="47" t="n">
        <f aca="false">+AC133*AC47</f>
        <v>143.6546152884</v>
      </c>
      <c r="AD137" s="47" t="n">
        <f aca="false">+AD133*AD47</f>
        <v>140.0632499062</v>
      </c>
      <c r="AE137" s="47" t="n">
        <f aca="false">+AE133*AE47</f>
        <v>136.5616686585</v>
      </c>
      <c r="AF137" s="47" t="n">
        <f aca="false">+AF133*AF47</f>
        <v>133.147626942</v>
      </c>
      <c r="AG137" s="47" t="n">
        <f aca="false">+AG133*AG47</f>
        <v>129.8189362685</v>
      </c>
      <c r="AH137" s="47" t="n">
        <f aca="false">+AH133*AH47</f>
        <v>126.5734628618</v>
      </c>
      <c r="AI137" s="47" t="n">
        <f aca="false">+AI133*AI47</f>
        <v>123.4091262902</v>
      </c>
      <c r="AJ137" s="47" t="n">
        <f aca="false">+AJ133*AJ47</f>
        <v>120.323898133</v>
      </c>
      <c r="AK137" s="47" t="n">
        <f aca="false">+AK133*AK47</f>
        <v>117.3158006797</v>
      </c>
      <c r="AL137" s="47" t="n">
        <f aca="false">+AL133*AL47</f>
        <v>114.3829056627</v>
      </c>
      <c r="AM137" s="47" t="n">
        <f aca="false">+AM133*AM47</f>
        <v>111.5233330211</v>
      </c>
      <c r="AN137" s="47" t="n">
        <f aca="false">+AN133*AN47</f>
        <v>108.7352496956</v>
      </c>
      <c r="AO137" s="47" t="n">
        <f aca="false">+AO133*AO47</f>
        <v>106.0168684532</v>
      </c>
      <c r="AP137" s="47" t="n">
        <f aca="false">+AP133*AP47</f>
        <v>103.3664467419</v>
      </c>
      <c r="AQ137" s="47" t="n">
        <f aca="false">+AQ133*AQ47</f>
        <v>100.7822855733</v>
      </c>
      <c r="AR137" s="47" t="n">
        <f aca="false">+AR133*AR47</f>
        <v>98.262728434</v>
      </c>
      <c r="AS137" s="47" t="n">
        <f aca="false">+AS133*AS47</f>
        <v>95.8061602231</v>
      </c>
      <c r="AT137" s="47" t="n">
        <f aca="false">+AT133*AT47</f>
        <v>93.4110062175</v>
      </c>
      <c r="AU137" s="47" t="n">
        <f aca="false">+AU133*AU47</f>
        <v>91.0757310621</v>
      </c>
      <c r="AV137" s="47" t="n">
        <f aca="false">+AV133*AV47</f>
        <v>88.7988377856</v>
      </c>
      <c r="AW137" s="47" t="n">
        <f aca="false">+AW133*AW47</f>
        <v>86.5788668409</v>
      </c>
      <c r="AX137" s="47" t="n">
        <f aca="false">+AX133*AX47</f>
        <v>84.4143951699</v>
      </c>
      <c r="AY137" s="47" t="n">
        <f aca="false">+AY133*AY47</f>
        <v>82.3040352906</v>
      </c>
      <c r="AZ137" s="47" t="n">
        <f aca="false">+AZ133*AZ47</f>
        <v>80.2464344084</v>
      </c>
      <c r="BA137" s="47" t="n">
        <f aca="false">+BA133*BA47</f>
        <v>78.2402735482</v>
      </c>
      <c r="BB137" s="47" t="n">
        <f aca="false">+BB133*BB47</f>
        <v>76.2842667095</v>
      </c>
      <c r="BC137" s="47" t="n">
        <f aca="false">+BC133*BC47</f>
        <v>74.3771600417</v>
      </c>
      <c r="BD137" s="47" t="n">
        <f aca="false">+BD133*BD47</f>
        <v>72.5177310407</v>
      </c>
      <c r="BE137" s="47" t="n">
        <f aca="false">+BE133*BE47</f>
        <v>70.7047877647</v>
      </c>
      <c r="BF137" s="47" t="n">
        <f aca="false">+BF133*BF47</f>
        <v>68.9371680706</v>
      </c>
      <c r="BG137" s="47" t="n">
        <f aca="false">+BG133*BG47</f>
        <v>67.2137388688</v>
      </c>
      <c r="BH137" s="47" t="n">
        <f aca="false">+BH133*BH47</f>
        <v>65.5333953971</v>
      </c>
      <c r="BI137" s="47" t="n">
        <f aca="false">+BI133*BI47</f>
        <v>63.8950605121</v>
      </c>
      <c r="BJ137" s="47"/>
      <c r="BK137" s="47"/>
      <c r="BL137" s="47"/>
      <c r="BM137" s="47"/>
      <c r="BN137" s="47"/>
      <c r="BO137" s="47"/>
      <c r="BP137" s="47"/>
      <c r="BQ137" s="47"/>
      <c r="BR137" s="47"/>
      <c r="BS137" s="47"/>
      <c r="BT137" s="47"/>
      <c r="BU137" s="47"/>
      <c r="BV137" s="47"/>
      <c r="BW137" s="47"/>
      <c r="BX137" s="47"/>
      <c r="BY137" s="47"/>
      <c r="BZ137" s="47"/>
      <c r="CA137" s="47"/>
      <c r="CB137" s="47"/>
      <c r="CC137" s="47"/>
      <c r="CD137" s="47"/>
      <c r="CE137" s="47"/>
      <c r="CF137" s="47"/>
      <c r="CG137" s="47"/>
      <c r="CH137" s="47"/>
      <c r="CI137" s="47"/>
      <c r="CJ137" s="47"/>
      <c r="CK137" s="47"/>
      <c r="CL137" s="47"/>
      <c r="CM137" s="47"/>
      <c r="CN137" s="47"/>
      <c r="CO137" s="47"/>
      <c r="CP137" s="47"/>
      <c r="CQ137" s="47"/>
      <c r="CR137" s="47"/>
      <c r="CS137" s="47"/>
      <c r="CT137" s="47"/>
      <c r="CU137" s="47"/>
      <c r="CV137" s="47"/>
      <c r="CW137" s="47"/>
      <c r="CX137" s="47"/>
      <c r="CY137" s="47"/>
      <c r="CZ137" s="47"/>
      <c r="DA137" s="47"/>
      <c r="DB137" s="47"/>
      <c r="DC137" s="47"/>
      <c r="DD137" s="47"/>
      <c r="DE137" s="47"/>
      <c r="DF137" s="47"/>
      <c r="DG137" s="47"/>
      <c r="DH137" s="47"/>
      <c r="DI137" s="47"/>
      <c r="DJ137" s="47"/>
      <c r="DK137" s="47"/>
      <c r="DL137" s="47"/>
      <c r="DM137" s="47"/>
      <c r="DN137" s="47"/>
      <c r="DO137" s="47"/>
      <c r="DP137" s="47"/>
      <c r="DQ137" s="47"/>
      <c r="DR137" s="47"/>
      <c r="DS137" s="47"/>
      <c r="DT137" s="47"/>
    </row>
    <row r="138" s="111" customFormat="true" ht="31.15" hidden="false" customHeight="true" outlineLevel="0" collapsed="false">
      <c r="A138" s="133" t="str">
        <f aca="false">Base!A138</f>
        <v>Consumption discount rate (end of period, % per year)</v>
      </c>
      <c r="B138" s="134" t="n">
        <f aca="false">+C154</f>
        <v>0.0515999849260711</v>
      </c>
      <c r="C138" s="134" t="n">
        <f aca="false">+D154</f>
        <v>0.0505790294196733</v>
      </c>
      <c r="D138" s="134" t="n">
        <f aca="false">+E154</f>
        <v>0.0494218677391434</v>
      </c>
      <c r="E138" s="134" t="n">
        <f aca="false">+F154</f>
        <v>0.0481702059730218</v>
      </c>
      <c r="F138" s="134" t="n">
        <f aca="false">+G154</f>
        <v>0.0469473656557233</v>
      </c>
      <c r="G138" s="134" t="n">
        <f aca="false">+H154</f>
        <v>0.0461952086379021</v>
      </c>
      <c r="H138" s="134" t="n">
        <f aca="false">+I154</f>
        <v>0.044863337211057</v>
      </c>
      <c r="I138" s="134" t="n">
        <f aca="false">+J154</f>
        <v>0.0439177054083955</v>
      </c>
      <c r="J138" s="134" t="n">
        <f aca="false">+K154</f>
        <v>0.0427697696106961</v>
      </c>
      <c r="K138" s="134" t="n">
        <f aca="false">+L154</f>
        <v>0.041912872904263</v>
      </c>
      <c r="L138" s="134" t="n">
        <f aca="false">+M154</f>
        <v>0.0408947729207276</v>
      </c>
      <c r="M138" s="134" t="n">
        <f aca="false">+N154</f>
        <v>0.0400048163364286</v>
      </c>
      <c r="N138" s="134" t="n">
        <f aca="false">+O154</f>
        <v>0.0392061124445342</v>
      </c>
      <c r="O138" s="134" t="n">
        <f aca="false">+P154</f>
        <v>0.0384765782738896</v>
      </c>
      <c r="P138" s="134" t="n">
        <f aca="false">+Q154</f>
        <v>0.0377962944928472</v>
      </c>
      <c r="Q138" s="134" t="n">
        <f aca="false">+R154</f>
        <v>0.0371547505280372</v>
      </c>
      <c r="R138" s="134" t="n">
        <f aca="false">+S154</f>
        <v>0.0365432130318422</v>
      </c>
      <c r="S138" s="134" t="n">
        <f aca="false">+T154</f>
        <v>0.036134206802551</v>
      </c>
      <c r="T138" s="134" t="n">
        <f aca="false">+U154</f>
        <v>0.0354315177800815</v>
      </c>
      <c r="U138" s="134" t="n">
        <f aca="false">+V154</f>
        <v>0.034822449195961</v>
      </c>
      <c r="V138" s="134" t="n">
        <f aca="false">+W154</f>
        <v>0.034251147418586</v>
      </c>
      <c r="W138" s="134" t="n">
        <f aca="false">+X154</f>
        <v>0.0337080800655858</v>
      </c>
      <c r="X138" s="134" t="n">
        <f aca="false">+Y154</f>
        <v>0.0331876230998638</v>
      </c>
      <c r="Y138" s="134" t="n">
        <f aca="false">+Z154</f>
        <v>0.0326881274528636</v>
      </c>
      <c r="Z138" s="134" t="n">
        <f aca="false">+AA154</f>
        <v>0.0322108771167511</v>
      </c>
      <c r="AA138" s="134" t="n">
        <f aca="false">+AB154</f>
        <v>0.031739173846884</v>
      </c>
      <c r="AB138" s="134" t="n">
        <f aca="false">+AC154</f>
        <v>0.031262902079632</v>
      </c>
      <c r="AC138" s="134" t="n">
        <f aca="false">+AD154</f>
        <v>0.0307892936732144</v>
      </c>
      <c r="AD138" s="134" t="n">
        <f aca="false">+AE154</f>
        <v>0.0303215422884817</v>
      </c>
      <c r="AE138" s="134" t="n">
        <f aca="false">+AF154</f>
        <v>0.0298617891936734</v>
      </c>
      <c r="AF138" s="134" t="n">
        <f aca="false">+AG154</f>
        <v>0.0294114793756532</v>
      </c>
      <c r="AG138" s="134" t="n">
        <f aca="false">+AH154</f>
        <v>0.0289715840501907</v>
      </c>
      <c r="AH138" s="134" t="n">
        <f aca="false">+AI154</f>
        <v>0.0285427432088998</v>
      </c>
      <c r="AI138" s="134" t="n">
        <f aca="false">+AJ154</f>
        <v>0.0281253612427221</v>
      </c>
      <c r="AJ138" s="134" t="n">
        <f aca="false">+AK154</f>
        <v>0.027719662590673</v>
      </c>
      <c r="AK138" s="134" t="n">
        <f aca="false">+AL154</f>
        <v>0.0273257611247282</v>
      </c>
      <c r="AL138" s="134" t="n">
        <f aca="false">+AM154</f>
        <v>0.0269436840648418</v>
      </c>
      <c r="AM138" s="134" t="n">
        <f aca="false">+AN154</f>
        <v>0.0265734292193034</v>
      </c>
      <c r="AN138" s="134" t="n">
        <f aca="false">+AO154</f>
        <v>0.0262149925971045</v>
      </c>
      <c r="AO138" s="134" t="n">
        <f aca="false">+AP154</f>
        <v>0.0258684575126</v>
      </c>
      <c r="AP138" s="134" t="n">
        <f aca="false">+AQ154</f>
        <v>0.0255340974460871</v>
      </c>
      <c r="AQ138" s="134" t="n">
        <f aca="false">+AR154</f>
        <v>0.0252125458640331</v>
      </c>
      <c r="AR138" s="134" t="n">
        <f aca="false">+AS154</f>
        <v>0.0249051253947739</v>
      </c>
      <c r="AS138" s="134" t="n">
        <f aca="false">+AT154</f>
        <v>0.0246143297702763</v>
      </c>
      <c r="AT138" s="134" t="n">
        <f aca="false">+AU154</f>
        <v>0.024344853381016</v>
      </c>
      <c r="AU138" s="134" t="n">
        <f aca="false">+AV154</f>
        <v>0.0241051774647847</v>
      </c>
      <c r="AV138" s="134" t="n">
        <f aca="false">+AW154</f>
        <v>0.0239105560334041</v>
      </c>
      <c r="AW138" s="134" t="n">
        <f aca="false">+AX154</f>
        <v>0.0237883894221029</v>
      </c>
      <c r="AX138" s="134" t="n">
        <f aca="false">+AY154</f>
        <v>0.0237879132420249</v>
      </c>
      <c r="AY138" s="134" t="n">
        <f aca="false">+AZ154</f>
        <v>0.0162163909454016</v>
      </c>
      <c r="AZ138" s="134" t="n">
        <f aca="false">+BA154</f>
        <v>0.0247400074717419</v>
      </c>
      <c r="BA138" s="134" t="n">
        <f aca="false">+BB154</f>
        <v>0.0238734876077309</v>
      </c>
      <c r="BB138" s="134" t="n">
        <f aca="false">+BC154</f>
        <v>0.0232123054693627</v>
      </c>
      <c r="BC138" s="134" t="n">
        <f aca="false">+BD154</f>
        <v>0.0226923382718469</v>
      </c>
      <c r="BD138" s="134" t="n">
        <f aca="false">+BE154</f>
        <v>0.0222710462069697</v>
      </c>
      <c r="BE138" s="134" t="n">
        <f aca="false">+BF154</f>
        <v>0.0219197253899037</v>
      </c>
      <c r="BF138" s="134" t="n">
        <f aca="false">+BG154</f>
        <v>0.0216187602609117</v>
      </c>
      <c r="BG138" s="134" t="n">
        <f aca="false">+BH154</f>
        <v>0.0213546135746518</v>
      </c>
      <c r="BH138" s="134" t="n">
        <f aca="false">+BI154</f>
        <v>0.0211178677292405</v>
      </c>
      <c r="BI138" s="134"/>
    </row>
    <row r="139" customFormat="false" ht="21" hidden="true" customHeight="true" outlineLevel="0" collapsed="false">
      <c r="A139" s="112" t="n">
        <f aca="false">Base!A139</f>
        <v>0</v>
      </c>
    </row>
    <row r="140" customFormat="false" ht="21" hidden="true" customHeight="true" outlineLevel="0" collapsed="false">
      <c r="A140" s="112" t="n">
        <f aca="false">Base!A140</f>
        <v>0</v>
      </c>
    </row>
    <row r="141" customFormat="false" ht="21" hidden="true" customHeight="true" outlineLevel="0" collapsed="false">
      <c r="A141" s="112" t="n">
        <f aca="false">Base!A141</f>
        <v>0</v>
      </c>
    </row>
    <row r="142" customFormat="false" ht="21" hidden="true" customHeight="true" outlineLevel="0" collapsed="false">
      <c r="A142" s="112" t="n">
        <f aca="false">Base!A142</f>
        <v>0</v>
      </c>
    </row>
    <row r="143" customFormat="false" ht="21" hidden="true" customHeight="true" outlineLevel="0" collapsed="false">
      <c r="A143" s="112" t="n">
        <f aca="false">Base!A143</f>
        <v>0</v>
      </c>
    </row>
    <row r="144" customFormat="false" ht="21" hidden="true" customHeight="true" outlineLevel="0" collapsed="false">
      <c r="A144" s="112" t="n">
        <f aca="false">Base!A144</f>
        <v>0</v>
      </c>
    </row>
    <row r="145" s="42" customFormat="true" ht="21" hidden="true" customHeight="true" outlineLevel="0" collapsed="false">
      <c r="A145" s="67" t="n">
        <f aca="false">Base!A145</f>
        <v>0</v>
      </c>
    </row>
    <row r="146" s="42" customFormat="true" ht="21" hidden="false" customHeight="true" outlineLevel="0" collapsed="false">
      <c r="A146" s="113" t="str">
        <f aca="false">Base!A146</f>
        <v>DERIVATION OF DISCOUNT RATES  </v>
      </c>
    </row>
    <row r="147" s="42" customFormat="true" ht="21" hidden="false" customHeight="true" outlineLevel="0" collapsed="false">
      <c r="A147" s="40" t="str">
        <f aca="false">Base!A147</f>
        <v>Components of discount rate</v>
      </c>
    </row>
    <row r="148" s="42" customFormat="true" ht="21" hidden="false" customHeight="true" outlineLevel="0" collapsed="false">
      <c r="A148" s="40" t="str">
        <f aca="false">Base!A148</f>
        <v>   Population growth</v>
      </c>
      <c r="C148" s="42" t="n">
        <f aca="false">+(C53/B53)^0.2</f>
        <v>1.01156029272138</v>
      </c>
      <c r="D148" s="42" t="n">
        <f aca="false">+(D53/C53)^0.2</f>
        <v>1.01000349309153</v>
      </c>
      <c r="E148" s="42" t="n">
        <f aca="false">+(E53/D53)^0.2</f>
        <v>1.0086572406019</v>
      </c>
      <c r="F148" s="42" t="n">
        <f aca="false">+(F53/E53)^0.2</f>
        <v>1.00749283590435</v>
      </c>
      <c r="G148" s="42" t="n">
        <f aca="false">+(G53/F53)^0.2</f>
        <v>1.00648554757732</v>
      </c>
      <c r="H148" s="42" t="n">
        <f aca="false">+(H53/G53)^0.2</f>
        <v>1.00561404962406</v>
      </c>
      <c r="I148" s="42" t="n">
        <f aca="false">+(I53/H53)^0.2</f>
        <v>1.00485994213211</v>
      </c>
      <c r="J148" s="42" t="n">
        <f aca="false">+(J53/I53)^0.2</f>
        <v>1.00420734197365</v>
      </c>
      <c r="K148" s="42" t="n">
        <f aca="false">+(K53/J53)^0.2</f>
        <v>1.00364253268941</v>
      </c>
      <c r="L148" s="42" t="n">
        <f aca="false">+(L53/K53)^0.2</f>
        <v>1.00315366452847</v>
      </c>
      <c r="M148" s="42" t="n">
        <f aca="false">+(M53/L53)^0.2</f>
        <v>1.00273049710481</v>
      </c>
      <c r="N148" s="42" t="n">
        <f aca="false">+(N53/M53)^0.2</f>
        <v>1.00236417834894</v>
      </c>
      <c r="O148" s="42" t="n">
        <f aca="false">+(O53/N53)^0.2</f>
        <v>1.002047054435</v>
      </c>
      <c r="P148" s="42" t="n">
        <f aca="false">+(P53/O53)^0.2</f>
        <v>1.0017725061914</v>
      </c>
      <c r="Q148" s="42" t="n">
        <f aca="false">+(Q53/P53)^0.2</f>
        <v>1.00153480819152</v>
      </c>
      <c r="R148" s="42" t="n">
        <f aca="false">+(R53/Q53)^0.2</f>
        <v>1.00132900729436</v>
      </c>
      <c r="S148" s="42" t="n">
        <f aca="false">+(S53/R53)^0.2</f>
        <v>1.00115081788641</v>
      </c>
      <c r="T148" s="42" t="n">
        <f aca="false">+(T53/S53)^0.2</f>
        <v>1.00099653147975</v>
      </c>
      <c r="U148" s="42" t="n">
        <f aca="false">+(U53/T53)^0.2</f>
        <v>1.00086293866296</v>
      </c>
      <c r="V148" s="42" t="n">
        <f aca="false">+(V53/U53)^0.2</f>
        <v>1.00074726168937</v>
      </c>
      <c r="W148" s="42" t="n">
        <f aca="false">+(W53/V53)^0.2</f>
        <v>1.00064709623265</v>
      </c>
      <c r="X148" s="42" t="n">
        <f aca="false">+(X53/W53)^0.2</f>
        <v>1.00056036104766</v>
      </c>
      <c r="Y148" s="42" t="n">
        <f aca="false">+(Y53/X53)^0.2</f>
        <v>1.00048525445196</v>
      </c>
      <c r="Z148" s="42" t="n">
        <f aca="false">+(Z53/Y53)^0.2</f>
        <v>1.00042021669536</v>
      </c>
      <c r="AA148" s="42" t="n">
        <f aca="false">+(AA53/Z53)^0.2</f>
        <v>1.00036389741416</v>
      </c>
      <c r="AB148" s="42" t="n">
        <f aca="false">+(AB53/AA53)^0.2</f>
        <v>1.00031512747837</v>
      </c>
      <c r="AC148" s="42" t="n">
        <f aca="false">+(AC53/AB53)^0.2</f>
        <v>1.00027289463506</v>
      </c>
      <c r="AD148" s="42" t="n">
        <f aca="false">+(AD53/AC53)^0.2</f>
        <v>1.00023632243342</v>
      </c>
      <c r="AE148" s="42" t="n">
        <f aca="false">+(AE53/AD53)^0.2</f>
        <v>1.00020465198721</v>
      </c>
      <c r="AF148" s="42" t="n">
        <f aca="false">+(AF53/AE53)^0.2</f>
        <v>1.000177226191</v>
      </c>
      <c r="AG148" s="42" t="n">
        <f aca="false">+(AG53/AF53)^0.2</f>
        <v>1.00015347605911</v>
      </c>
      <c r="AH148" s="42" t="n">
        <f aca="false">+(AH53/AG53)^0.2</f>
        <v>1.00013290890057</v>
      </c>
      <c r="AI148" s="42" t="n">
        <f aca="false">+(AI53/AH53)^0.2</f>
        <v>1.000115098083</v>
      </c>
      <c r="AJ148" s="42" t="n">
        <f aca="false">+(AJ53/AI53)^0.2</f>
        <v>1.00009967417126</v>
      </c>
      <c r="AK148" s="42" t="n">
        <f aca="false">+(AK53/AJ53)^0.2</f>
        <v>1.00008631725589</v>
      </c>
      <c r="AL148" s="42" t="n">
        <f aca="false">+(AL53/AK53)^0.2</f>
        <v>1.00007475031131</v>
      </c>
      <c r="AM148" s="42" t="n">
        <f aca="false">+(AM53/AL53)^0.2</f>
        <v>1.0000647334454</v>
      </c>
      <c r="AN148" s="42" t="n">
        <f aca="false">+(AN53/AM53)^0.2</f>
        <v>1.00005605892059</v>
      </c>
      <c r="AO148" s="42" t="n">
        <f aca="false">+(AO53/AN53)^0.2</f>
        <v>1.00004854684289</v>
      </c>
      <c r="AP148" s="42" t="n">
        <f aca="false">+(AP53/AO53)^0.2</f>
        <v>1.0000420414292</v>
      </c>
      <c r="AQ148" s="42" t="n">
        <f aca="false">+(AQ53/AP53)^0.2</f>
        <v>1.00003640777514</v>
      </c>
      <c r="AR148" s="42" t="n">
        <f aca="false">+(AR53/AQ53)^0.2</f>
        <v>1.00003152905636</v>
      </c>
      <c r="AS148" s="42" t="n">
        <f aca="false">+(AS53/AR53)^0.2</f>
        <v>1.00002730410513</v>
      </c>
      <c r="AT148" s="42" t="n">
        <f aca="false">+(AT53/AS53)^0.2</f>
        <v>1.00002364531179</v>
      </c>
      <c r="AU148" s="42" t="n">
        <f aca="false">+(AU53/AT53)^0.2</f>
        <v>1.00002047680757</v>
      </c>
      <c r="AV148" s="42" t="n">
        <f aca="false">+(AV53/AU53)^0.2</f>
        <v>1.00001773289103</v>
      </c>
      <c r="AW148" s="42" t="n">
        <f aca="false">+(AW53/AV53)^0.2</f>
        <v>1.00001535666538</v>
      </c>
      <c r="AX148" s="42" t="n">
        <f aca="false">+(AX53/AW53)^0.2</f>
        <v>1.00001329885854</v>
      </c>
      <c r="AY148" s="42" t="n">
        <f aca="false">+(AY53/AX53)^0.2</f>
        <v>1.00001151680123</v>
      </c>
      <c r="AZ148" s="42" t="n">
        <f aca="false">+(AZ53/AY53)^0.2</f>
        <v>1.00000997354217</v>
      </c>
      <c r="BA148" s="42" t="n">
        <f aca="false">+(BA53/AZ53)^0.2</f>
        <v>1.00000863708175</v>
      </c>
      <c r="BB148" s="42" t="n">
        <f aca="false">+(BB53/BA53)^0.2</f>
        <v>1.00000747970847</v>
      </c>
      <c r="BC148" s="42" t="n">
        <f aca="false">+(BC53/BB53)^0.2</f>
        <v>1.00000647742429</v>
      </c>
      <c r="BD148" s="42" t="n">
        <f aca="false">+(BD53/BC53)^0.2</f>
        <v>1.000005609447</v>
      </c>
      <c r="BE148" s="42" t="n">
        <f aca="false">+(BE53/BD53)^0.2</f>
        <v>1.00000485777927</v>
      </c>
      <c r="BF148" s="42" t="n">
        <f aca="false">+(BF53/BE53)^0.2</f>
        <v>1.00000420683548</v>
      </c>
      <c r="BG148" s="42" t="n">
        <f aca="false">+(BG53/BF53)^0.2</f>
        <v>1.0000036431185</v>
      </c>
      <c r="BH148" s="42" t="n">
        <f aca="false">+(BH53/BG53)^0.2</f>
        <v>1.00000315493985</v>
      </c>
      <c r="BI148" s="42" t="n">
        <f aca="false">+(BI53/BH53)^0.2</f>
        <v>1.00000273217733</v>
      </c>
    </row>
    <row r="149" s="42" customFormat="true" ht="21" hidden="false" customHeight="true" outlineLevel="0" collapsed="false">
      <c r="A149" s="40" t="str">
        <f aca="false">Base!A149</f>
        <v>   Time and risk preference</v>
      </c>
      <c r="C149" s="42" t="n">
        <f aca="false">+(B18/C18)^0.2</f>
        <v>1.015</v>
      </c>
      <c r="D149" s="42" t="n">
        <f aca="false">+(C18/D18)^0.2</f>
        <v>1.015</v>
      </c>
      <c r="E149" s="42" t="n">
        <f aca="false">+(D18/E18)^0.2</f>
        <v>1.015</v>
      </c>
      <c r="F149" s="42" t="n">
        <f aca="false">+(E18/F18)^0.2</f>
        <v>1.015</v>
      </c>
      <c r="G149" s="42" t="n">
        <f aca="false">+(F18/G18)^0.2</f>
        <v>1.015</v>
      </c>
      <c r="H149" s="42" t="n">
        <f aca="false">+(G18/H18)^0.2</f>
        <v>1.015</v>
      </c>
      <c r="I149" s="42" t="n">
        <f aca="false">+(H18/I18)^0.2</f>
        <v>1.015</v>
      </c>
      <c r="J149" s="42" t="n">
        <f aca="false">+(I18/J18)^0.2</f>
        <v>1.015</v>
      </c>
      <c r="K149" s="42" t="n">
        <f aca="false">+(J18/K18)^0.2</f>
        <v>1.015</v>
      </c>
      <c r="L149" s="42" t="n">
        <f aca="false">+(K18/L18)^0.2</f>
        <v>1.015</v>
      </c>
      <c r="M149" s="42" t="n">
        <f aca="false">+(L18/M18)^0.2</f>
        <v>1.015</v>
      </c>
      <c r="N149" s="42" t="n">
        <f aca="false">+(M18/N18)^0.2</f>
        <v>1.015</v>
      </c>
      <c r="O149" s="42" t="n">
        <f aca="false">+(N18/O18)^0.2</f>
        <v>1.015</v>
      </c>
      <c r="P149" s="42" t="n">
        <f aca="false">+(O18/P18)^0.2</f>
        <v>1.015</v>
      </c>
      <c r="Q149" s="42" t="n">
        <f aca="false">+(P18/Q18)^0.2</f>
        <v>1.015</v>
      </c>
      <c r="R149" s="42" t="n">
        <f aca="false">+(Q18/R18)^0.2</f>
        <v>1.015</v>
      </c>
      <c r="S149" s="42" t="n">
        <f aca="false">+(R18/S18)^0.2</f>
        <v>1.015</v>
      </c>
      <c r="T149" s="42" t="n">
        <f aca="false">+(S18/T18)^0.2</f>
        <v>1.015</v>
      </c>
      <c r="U149" s="42" t="n">
        <f aca="false">+(T18/U18)^0.2</f>
        <v>1.015</v>
      </c>
      <c r="V149" s="42" t="n">
        <f aca="false">+(U18/V18)^0.2</f>
        <v>1.015</v>
      </c>
      <c r="W149" s="42" t="n">
        <f aca="false">+(V18/W18)^0.2</f>
        <v>1.015</v>
      </c>
      <c r="X149" s="42" t="n">
        <f aca="false">+(W18/X18)^0.2</f>
        <v>1.015</v>
      </c>
      <c r="Y149" s="42" t="n">
        <f aca="false">+(X18/Y18)^0.2</f>
        <v>1.015</v>
      </c>
      <c r="Z149" s="42" t="n">
        <f aca="false">+(Y18/Z18)^0.2</f>
        <v>1.015</v>
      </c>
      <c r="AA149" s="42" t="n">
        <f aca="false">+(Z18/AA18)^0.2</f>
        <v>1.015</v>
      </c>
      <c r="AB149" s="42" t="n">
        <f aca="false">+(AA18/AB18)^0.2</f>
        <v>1.015</v>
      </c>
      <c r="AC149" s="42" t="n">
        <f aca="false">+(AB18/AC18)^0.2</f>
        <v>1.015</v>
      </c>
      <c r="AD149" s="42" t="n">
        <f aca="false">+(AC18/AD18)^0.2</f>
        <v>1.015</v>
      </c>
      <c r="AE149" s="42" t="n">
        <f aca="false">+(AD18/AE18)^0.2</f>
        <v>1.015</v>
      </c>
      <c r="AF149" s="42" t="n">
        <f aca="false">+(AE18/AF18)^0.2</f>
        <v>1.015</v>
      </c>
      <c r="AG149" s="42" t="n">
        <f aca="false">+(AF18/AG18)^0.2</f>
        <v>1.015</v>
      </c>
      <c r="AH149" s="42" t="n">
        <f aca="false">+(AG18/AH18)^0.2</f>
        <v>1.015</v>
      </c>
      <c r="AI149" s="42" t="n">
        <f aca="false">+(AH18/AI18)^0.2</f>
        <v>1.015</v>
      </c>
      <c r="AJ149" s="42" t="n">
        <f aca="false">+(AI18/AJ18)^0.2</f>
        <v>1.015</v>
      </c>
      <c r="AK149" s="42" t="n">
        <f aca="false">+(AJ18/AK18)^0.2</f>
        <v>1.015</v>
      </c>
      <c r="AL149" s="42" t="n">
        <f aca="false">+(AK18/AL18)^0.2</f>
        <v>1.015</v>
      </c>
      <c r="AM149" s="42" t="n">
        <f aca="false">+(AL18/AM18)^0.2</f>
        <v>1.015</v>
      </c>
      <c r="AN149" s="42" t="n">
        <f aca="false">+(AM18/AN18)^0.2</f>
        <v>1.015</v>
      </c>
      <c r="AO149" s="42" t="n">
        <f aca="false">+(AN18/AO18)^0.2</f>
        <v>1.015</v>
      </c>
      <c r="AP149" s="42" t="n">
        <f aca="false">+(AO18/AP18)^0.2</f>
        <v>1.015</v>
      </c>
      <c r="AQ149" s="42" t="n">
        <f aca="false">+(AP18/AQ18)^0.2</f>
        <v>1.015</v>
      </c>
      <c r="AR149" s="42" t="n">
        <f aca="false">+(AQ18/AR18)^0.2</f>
        <v>1.015</v>
      </c>
      <c r="AS149" s="42" t="n">
        <f aca="false">+(AR18/AS18)^0.2</f>
        <v>1.015</v>
      </c>
      <c r="AT149" s="42" t="n">
        <f aca="false">+(AS18/AT18)^0.2</f>
        <v>1.015</v>
      </c>
      <c r="AU149" s="42" t="n">
        <f aca="false">+(AT18/AU18)^0.2</f>
        <v>1.015</v>
      </c>
      <c r="AV149" s="42" t="n">
        <f aca="false">+(AU18/AV18)^0.2</f>
        <v>1.015</v>
      </c>
      <c r="AW149" s="42" t="n">
        <f aca="false">+(AV18/AW18)^0.2</f>
        <v>1.015</v>
      </c>
      <c r="AX149" s="42" t="n">
        <f aca="false">+(AW18/AX18)^0.2</f>
        <v>1.015</v>
      </c>
      <c r="AY149" s="42" t="n">
        <f aca="false">+(AX18/AY18)^0.2</f>
        <v>1.015</v>
      </c>
      <c r="AZ149" s="42" t="n">
        <f aca="false">+(AY18/AZ18)^0.2</f>
        <v>1.015</v>
      </c>
      <c r="BA149" s="42" t="n">
        <f aca="false">+(AZ18/BA18)^0.2</f>
        <v>1.015</v>
      </c>
      <c r="BB149" s="42" t="n">
        <f aca="false">+(BA18/BB18)^0.2</f>
        <v>1.015</v>
      </c>
      <c r="BC149" s="42" t="n">
        <f aca="false">+(BB18/BC18)^0.2</f>
        <v>1.015</v>
      </c>
      <c r="BD149" s="42" t="n">
        <f aca="false">+(BC18/BD18)^0.2</f>
        <v>1.015</v>
      </c>
      <c r="BE149" s="42" t="n">
        <f aca="false">+(BD18/BE18)^0.2</f>
        <v>1.015</v>
      </c>
      <c r="BF149" s="42" t="n">
        <f aca="false">+(BE18/BF18)^0.2</f>
        <v>1.015</v>
      </c>
      <c r="BG149" s="42" t="n">
        <f aca="false">+(BF18/BG18)^0.2</f>
        <v>1.015</v>
      </c>
      <c r="BH149" s="42" t="n">
        <f aca="false">+(BG18/BH18)^0.2</f>
        <v>1.015</v>
      </c>
      <c r="BI149" s="42" t="n">
        <f aca="false">+(BH18/BI18)^0.2</f>
        <v>1.015</v>
      </c>
    </row>
    <row r="150" s="42" customFormat="true" ht="21" hidden="false" customHeight="true" outlineLevel="0" collapsed="false">
      <c r="A150" s="40" t="str">
        <f aca="false">Base!A150</f>
        <v>   Ratio MU</v>
      </c>
      <c r="C150" s="42" t="n">
        <f aca="false">+((C126/B126)^($B$19))^0.2</f>
        <v>1.03605909844933</v>
      </c>
      <c r="D150" s="42" t="n">
        <f aca="false">+((D126/C126)^($B$19))^0.2</f>
        <v>1.03505323095534</v>
      </c>
      <c r="E150" s="42" t="n">
        <f aca="false">+((E126/D126)^($B$19))^0.2</f>
        <v>1.03391317018635</v>
      </c>
      <c r="F150" s="42" t="n">
        <f aca="false">+((F126/E126)^($B$19))^0.2</f>
        <v>1.03268000588475</v>
      </c>
      <c r="G150" s="42" t="n">
        <f aca="false">+((G126/F126)^($B$19))^0.2</f>
        <v>1.03147523709923</v>
      </c>
      <c r="H150" s="42" t="n">
        <f aca="false">+((H126/G126)^($B$19))^0.2</f>
        <v>1.03073419570237</v>
      </c>
      <c r="I150" s="42" t="n">
        <f aca="false">+((I126/H126)^($B$19))^0.2</f>
        <v>1.02942200710449</v>
      </c>
      <c r="J150" s="42" t="n">
        <f aca="false">+((J126/I126)^($B$19))^0.2</f>
        <v>1.02849035015605</v>
      </c>
      <c r="K150" s="42" t="n">
        <f aca="false">+((K126/J126)^($B$19))^0.2</f>
        <v>1.02735937892679</v>
      </c>
      <c r="L150" s="42" t="n">
        <f aca="false">+((L126/K126)^($B$19))^0.2</f>
        <v>1.02651514571849</v>
      </c>
      <c r="M150" s="42" t="n">
        <f aca="false">+((M126/L126)^($B$19))^0.2</f>
        <v>1.02551209154752</v>
      </c>
      <c r="N150" s="42" t="n">
        <f aca="false">+((N126/M126)^($B$19))^0.2</f>
        <v>1.02463528703096</v>
      </c>
      <c r="O150" s="42" t="n">
        <f aca="false">+((O126/N126)^($B$19))^0.2</f>
        <v>1.02384838664486</v>
      </c>
      <c r="P150" s="42" t="n">
        <f aca="false">+((P126/O126)^($B$19))^0.2</f>
        <v>1.02312963376738</v>
      </c>
      <c r="Q150" s="42" t="n">
        <f aca="false">+((Q126/P126)^($B$19))^0.2</f>
        <v>1.02245940344123</v>
      </c>
      <c r="R150" s="42" t="n">
        <f aca="false">+((R126/Q126)^($B$19))^0.2</f>
        <v>1.02182734042171</v>
      </c>
      <c r="S150" s="42" t="n">
        <f aca="false">+((S126/R126)^($B$19))^0.2</f>
        <v>1.02122484042546</v>
      </c>
      <c r="T150" s="42" t="n">
        <f aca="false">+((T126/S126)^($B$19))^0.2</f>
        <v>1.0208218786232</v>
      </c>
      <c r="U150" s="42" t="n">
        <f aca="false">+((U126/T126)^($B$19))^0.2</f>
        <v>1.02012957416757</v>
      </c>
      <c r="V150" s="42" t="n">
        <f aca="false">+((V126/U126)^($B$19))^0.2</f>
        <v>1.01952950659701</v>
      </c>
      <c r="W150" s="42" t="n">
        <f aca="false">+((W126/V126)^($B$19))^0.2</f>
        <v>1.01896664770304</v>
      </c>
      <c r="X150" s="42" t="n">
        <f aca="false">+((X126/W126)^($B$19))^0.2</f>
        <v>1.01843160597595</v>
      </c>
      <c r="Y150" s="42" t="n">
        <f aca="false">+((Y126/X126)^($B$19))^0.2</f>
        <v>1.01791884049248</v>
      </c>
      <c r="Z150" s="42" t="n">
        <f aca="false">+((Z126/Y126)^($B$19))^0.2</f>
        <v>1.01742672655455</v>
      </c>
      <c r="AA150" s="42" t="n">
        <f aca="false">+((AA126/Z126)^($B$19))^0.2</f>
        <v>1.01695652917907</v>
      </c>
      <c r="AB150" s="42" t="n">
        <f aca="false">+((AB126/AA126)^($B$19))^0.2</f>
        <v>1.01649179689348</v>
      </c>
      <c r="AC150" s="42" t="n">
        <f aca="false">+((AC126/AB126)^($B$19))^0.2</f>
        <v>1.01602256362525</v>
      </c>
      <c r="AD150" s="42" t="n">
        <f aca="false">+((AD126/AC126)^($B$19))^0.2</f>
        <v>1.01555595435785</v>
      </c>
      <c r="AE150" s="42" t="n">
        <f aca="false">+((AE126/AD126)^($B$19))^0.2</f>
        <v>1.01509511555515</v>
      </c>
      <c r="AF150" s="42" t="n">
        <f aca="false">+((AF126/AE126)^($B$19))^0.2</f>
        <v>1.01464215684106</v>
      </c>
      <c r="AG150" s="42" t="n">
        <f aca="false">+((AG126/AF126)^($B$19))^0.2</f>
        <v>1.01419850184793</v>
      </c>
      <c r="AH150" s="42" t="n">
        <f aca="false">+((AH126/AG126)^($B$19))^0.2</f>
        <v>1.01376510743861</v>
      </c>
      <c r="AI150" s="42" t="n">
        <f aca="false">+((AI126/AH126)^($B$19))^0.2</f>
        <v>1.0133426041467</v>
      </c>
      <c r="AJ150" s="42" t="n">
        <f aca="false">+((AJ126/AI126)^($B$19))^0.2</f>
        <v>1.01293139038692</v>
      </c>
      <c r="AK150" s="42" t="n">
        <f aca="false">+((AK126/AJ126)^($B$19))^0.2</f>
        <v>1.01253168728145</v>
      </c>
      <c r="AL150" s="42" t="n">
        <f aca="false">+((AL126/AK126)^($B$19))^0.2</f>
        <v>1.01214360701944</v>
      </c>
      <c r="AM150" s="42" t="n">
        <f aca="false">+((AM126/AL126)^($B$19))^0.2</f>
        <v>1.01176717641856</v>
      </c>
      <c r="AN150" s="42" t="n">
        <f aca="false">+((AN126/AM126)^($B$19))^0.2</f>
        <v>1.01140239331951</v>
      </c>
      <c r="AO150" s="42" t="n">
        <f aca="false">+((AO126/AN126)^($B$19))^0.2</f>
        <v>1.01104925379025</v>
      </c>
      <c r="AP150" s="42" t="n">
        <f aca="false">+((AP126/AO126)^($B$19))^0.2</f>
        <v>1.01070783991389</v>
      </c>
      <c r="AQ150" s="42" t="n">
        <f aca="false">+((AQ126/AP126)^($B$19))^0.2</f>
        <v>1.01037842112915</v>
      </c>
      <c r="AR150" s="42" t="n">
        <f aca="false">+((AR126/AQ126)^($B$19))^0.2</f>
        <v>1.01006162154092</v>
      </c>
      <c r="AS150" s="42" t="n">
        <f aca="false">+((AS126/AR126)^($B$19))^0.2</f>
        <v>1.0097587442313</v>
      </c>
      <c r="AT150" s="42" t="n">
        <f aca="false">+((AT126/AS126)^($B$19))^0.2</f>
        <v>1.00947224607909</v>
      </c>
      <c r="AU150" s="42" t="n">
        <f aca="false">+((AU126/AT126)^($B$19))^0.2</f>
        <v>1.00920675209952</v>
      </c>
      <c r="AV150" s="42" t="n">
        <f aca="false">+((AV126/AU126)^($B$19))^0.2</f>
        <v>1.00897061819191</v>
      </c>
      <c r="AW150" s="42" t="n">
        <f aca="false">+((AW126/AV126)^($B$19))^0.2</f>
        <v>1.00877887293931</v>
      </c>
      <c r="AX150" s="42" t="n">
        <f aca="false">+((AX126/AW126)^($B$19))^0.2</f>
        <v>1.00865851174591</v>
      </c>
      <c r="AY150" s="42" t="n">
        <f aca="false">+((AY126/AX126)^($B$19))^0.2</f>
        <v>1.00865804260298</v>
      </c>
      <c r="AZ150" s="42" t="n">
        <f aca="false">+((AZ126/AY126)^($B$19))^0.2</f>
        <v>1.00119841472453</v>
      </c>
      <c r="BA150" s="42" t="n">
        <f aca="false">+((BA126/AZ126)^($B$19))^0.2</f>
        <v>1.00959606647462</v>
      </c>
      <c r="BB150" s="42" t="n">
        <f aca="false">+((BB126/BA126)^($B$19))^0.2</f>
        <v>1.00874235232289</v>
      </c>
      <c r="BC150" s="42" t="n">
        <f aca="false">+((BC126/BB126)^($B$19))^0.2</f>
        <v>1.00809094134913</v>
      </c>
      <c r="BD150" s="42" t="n">
        <f aca="false">+((BD126/BC126)^($B$19))^0.2</f>
        <v>1.00757865839591</v>
      </c>
      <c r="BE150" s="42" t="n">
        <f aca="false">+((BE126/BD126)^($B$19))^0.2</f>
        <v>1.00716359232214</v>
      </c>
      <c r="BF150" s="42" t="n">
        <f aca="false">+((BF126/BE126)^($B$19))^0.2</f>
        <v>1.00681746343833</v>
      </c>
      <c r="BG150" s="42" t="n">
        <f aca="false">+((BG126/BF126)^($B$19))^0.2</f>
        <v>1.00652094606986</v>
      </c>
      <c r="BH150" s="42" t="n">
        <f aca="false">+((BH126/BG126)^($B$19))^0.2</f>
        <v>1.00626070302921</v>
      </c>
      <c r="BI150" s="42" t="n">
        <f aca="false">+((BI126/BH126)^($B$19))^0.2</f>
        <v>1.00602745589088</v>
      </c>
    </row>
    <row r="151" s="42" customFormat="true" ht="21" hidden="false" customHeight="true" outlineLevel="0" collapsed="false">
      <c r="A151" s="40" t="str">
        <f aca="false">Base!A151</f>
        <v>Product</v>
      </c>
      <c r="C151" s="42" t="n">
        <f aca="false">+C150*C149</f>
        <v>1.05159998492607</v>
      </c>
      <c r="D151" s="42" t="n">
        <f aca="false">+D150*D149</f>
        <v>1.05057902941967</v>
      </c>
      <c r="E151" s="42" t="n">
        <f aca="false">+E150*E149</f>
        <v>1.04942186773914</v>
      </c>
      <c r="F151" s="42" t="n">
        <f aca="false">+F150*F149</f>
        <v>1.04817020597302</v>
      </c>
      <c r="G151" s="42" t="n">
        <f aca="false">+G150*G149</f>
        <v>1.04694736565572</v>
      </c>
      <c r="H151" s="42" t="n">
        <f aca="false">+H150*H149</f>
        <v>1.0461952086379</v>
      </c>
      <c r="I151" s="42" t="n">
        <f aca="false">+I150*I149</f>
        <v>1.04486333721106</v>
      </c>
      <c r="J151" s="42" t="n">
        <f aca="false">+J150*J149</f>
        <v>1.0439177054084</v>
      </c>
      <c r="K151" s="42" t="n">
        <f aca="false">+K150*K149</f>
        <v>1.0427697696107</v>
      </c>
      <c r="L151" s="42" t="n">
        <f aca="false">+L150*L149</f>
        <v>1.04191287290426</v>
      </c>
      <c r="M151" s="42" t="n">
        <f aca="false">+M150*M149</f>
        <v>1.04089477292073</v>
      </c>
      <c r="N151" s="42" t="n">
        <f aca="false">+N150*N149</f>
        <v>1.04000481633643</v>
      </c>
      <c r="O151" s="42" t="n">
        <f aca="false">+O150*O149</f>
        <v>1.03920611244453</v>
      </c>
      <c r="P151" s="42" t="n">
        <f aca="false">+P150*P149</f>
        <v>1.03847657827389</v>
      </c>
      <c r="Q151" s="42" t="n">
        <f aca="false">+Q150*Q149</f>
        <v>1.03779629449285</v>
      </c>
      <c r="R151" s="42" t="n">
        <f aca="false">+R150*R149</f>
        <v>1.03715475052804</v>
      </c>
      <c r="S151" s="42" t="n">
        <f aca="false">+S150*S149</f>
        <v>1.03654321303184</v>
      </c>
      <c r="T151" s="42" t="n">
        <f aca="false">+T150*T149</f>
        <v>1.03613420680255</v>
      </c>
      <c r="U151" s="42" t="n">
        <f aca="false">+U150*U149</f>
        <v>1.03543151778008</v>
      </c>
      <c r="V151" s="42" t="n">
        <f aca="false">+V150*V149</f>
        <v>1.03482244919596</v>
      </c>
      <c r="W151" s="42" t="n">
        <f aca="false">+W150*W149</f>
        <v>1.03425114741859</v>
      </c>
      <c r="X151" s="42" t="n">
        <f aca="false">+X150*X149</f>
        <v>1.03370808006559</v>
      </c>
      <c r="Y151" s="42" t="n">
        <f aca="false">+Y150*Y149</f>
        <v>1.03318762309986</v>
      </c>
      <c r="Z151" s="42" t="n">
        <f aca="false">+Z150*Z149</f>
        <v>1.03268812745286</v>
      </c>
      <c r="AA151" s="42" t="n">
        <f aca="false">+AA150*AA149</f>
        <v>1.03221087711675</v>
      </c>
      <c r="AB151" s="42" t="n">
        <f aca="false">+AB150*AB149</f>
        <v>1.03173917384688</v>
      </c>
      <c r="AC151" s="42" t="n">
        <f aca="false">+AC150*AC149</f>
        <v>1.03126290207963</v>
      </c>
      <c r="AD151" s="42" t="n">
        <f aca="false">+AD150*AD149</f>
        <v>1.03078929367321</v>
      </c>
      <c r="AE151" s="42" t="n">
        <f aca="false">+AE150*AE149</f>
        <v>1.03032154228848</v>
      </c>
      <c r="AF151" s="42" t="n">
        <f aca="false">+AF150*AF149</f>
        <v>1.02986178919367</v>
      </c>
      <c r="AG151" s="42" t="n">
        <f aca="false">+AG150*AG149</f>
        <v>1.02941147937565</v>
      </c>
      <c r="AH151" s="42" t="n">
        <f aca="false">+AH150*AH149</f>
        <v>1.02897158405019</v>
      </c>
      <c r="AI151" s="42" t="n">
        <f aca="false">+AI150*AI149</f>
        <v>1.0285427432089</v>
      </c>
      <c r="AJ151" s="42" t="n">
        <f aca="false">+AJ150*AJ149</f>
        <v>1.02812536124272</v>
      </c>
      <c r="AK151" s="42" t="n">
        <f aca="false">+AK150*AK149</f>
        <v>1.02771966259067</v>
      </c>
      <c r="AL151" s="42" t="n">
        <f aca="false">+AL150*AL149</f>
        <v>1.02732576112473</v>
      </c>
      <c r="AM151" s="42" t="n">
        <f aca="false">+AM150*AM149</f>
        <v>1.02694368406484</v>
      </c>
      <c r="AN151" s="42" t="n">
        <f aca="false">+AN150*AN149</f>
        <v>1.0265734292193</v>
      </c>
      <c r="AO151" s="42" t="n">
        <f aca="false">+AO150*AO149</f>
        <v>1.0262149925971</v>
      </c>
      <c r="AP151" s="42" t="n">
        <f aca="false">+AP150*AP149</f>
        <v>1.0258684575126</v>
      </c>
      <c r="AQ151" s="42" t="n">
        <f aca="false">+AQ150*AQ149</f>
        <v>1.02553409744609</v>
      </c>
      <c r="AR151" s="42" t="n">
        <f aca="false">+AR150*AR149</f>
        <v>1.02521254586403</v>
      </c>
      <c r="AS151" s="42" t="n">
        <f aca="false">+AS150*AS149</f>
        <v>1.02490512539477</v>
      </c>
      <c r="AT151" s="42" t="n">
        <f aca="false">+AT150*AT149</f>
        <v>1.02461432977028</v>
      </c>
      <c r="AU151" s="42" t="n">
        <f aca="false">+AU150*AU149</f>
        <v>1.02434485338102</v>
      </c>
      <c r="AV151" s="42" t="n">
        <f aca="false">+AV150*AV149</f>
        <v>1.02410517746478</v>
      </c>
      <c r="AW151" s="42" t="n">
        <f aca="false">+AW150*AW149</f>
        <v>1.0239105560334</v>
      </c>
      <c r="AX151" s="42" t="n">
        <f aca="false">+AX150*AX149</f>
        <v>1.0237883894221</v>
      </c>
      <c r="AY151" s="42" t="n">
        <f aca="false">+AY150*AY149</f>
        <v>1.02378791324203</v>
      </c>
      <c r="AZ151" s="42" t="n">
        <f aca="false">+AZ150*AZ149</f>
        <v>1.0162163909454</v>
      </c>
      <c r="BA151" s="42" t="n">
        <f aca="false">+BA150*BA149</f>
        <v>1.02474000747174</v>
      </c>
      <c r="BB151" s="42" t="n">
        <f aca="false">+BB150*BB149</f>
        <v>1.02387348760773</v>
      </c>
      <c r="BC151" s="42" t="n">
        <f aca="false">+BC150*BC149</f>
        <v>1.02321230546936</v>
      </c>
      <c r="BD151" s="42" t="n">
        <f aca="false">+BD150*BD149</f>
        <v>1.02269233827185</v>
      </c>
      <c r="BE151" s="42" t="n">
        <f aca="false">+BE150*BE149</f>
        <v>1.02227104620697</v>
      </c>
      <c r="BF151" s="42" t="n">
        <f aca="false">+BF150*BF149</f>
        <v>1.0219197253899</v>
      </c>
      <c r="BG151" s="42" t="n">
        <f aca="false">+BG150*BG149</f>
        <v>1.02161876026091</v>
      </c>
      <c r="BH151" s="42" t="n">
        <f aca="false">+BH150*BH149</f>
        <v>1.02135461357465</v>
      </c>
      <c r="BI151" s="42" t="n">
        <f aca="false">+BI150*BI149</f>
        <v>1.02111786772924</v>
      </c>
    </row>
    <row r="152" s="42" customFormat="true" ht="21" hidden="false" customHeight="true" outlineLevel="0" collapsed="false">
      <c r="A152" s="40" t="str">
        <f aca="false">Base!A152</f>
        <v>Consumption discount rate</v>
      </c>
      <c r="C152" s="42" t="n">
        <f aca="false">+C151-1</f>
        <v>0.0515999849260711</v>
      </c>
      <c r="D152" s="42" t="n">
        <f aca="false">+D151-1</f>
        <v>0.0505790294196733</v>
      </c>
      <c r="E152" s="42" t="n">
        <f aca="false">+E151-1</f>
        <v>0.0494218677391434</v>
      </c>
      <c r="F152" s="42" t="n">
        <f aca="false">+F151-1</f>
        <v>0.0481702059730218</v>
      </c>
      <c r="G152" s="42" t="n">
        <f aca="false">+G151-1</f>
        <v>0.0469473656557233</v>
      </c>
      <c r="H152" s="42" t="n">
        <f aca="false">+H151-1</f>
        <v>0.0461952086379021</v>
      </c>
      <c r="I152" s="42" t="n">
        <f aca="false">+I151-1</f>
        <v>0.044863337211057</v>
      </c>
      <c r="J152" s="42" t="n">
        <f aca="false">+J151-1</f>
        <v>0.0439177054083955</v>
      </c>
      <c r="K152" s="42" t="n">
        <f aca="false">+K151-1</f>
        <v>0.0427697696106961</v>
      </c>
      <c r="L152" s="42" t="n">
        <f aca="false">+L151-1</f>
        <v>0.041912872904263</v>
      </c>
      <c r="M152" s="42" t="n">
        <f aca="false">+M151-1</f>
        <v>0.0408947729207276</v>
      </c>
      <c r="N152" s="42" t="n">
        <f aca="false">+N151-1</f>
        <v>0.0400048163364286</v>
      </c>
      <c r="O152" s="42" t="n">
        <f aca="false">+O151-1</f>
        <v>0.0392061124445342</v>
      </c>
      <c r="P152" s="42" t="n">
        <f aca="false">+P151-1</f>
        <v>0.0384765782738896</v>
      </c>
      <c r="Q152" s="42" t="n">
        <f aca="false">+Q151-1</f>
        <v>0.0377962944928472</v>
      </c>
      <c r="R152" s="42" t="n">
        <f aca="false">+R151-1</f>
        <v>0.0371547505280372</v>
      </c>
      <c r="S152" s="42" t="n">
        <f aca="false">+S151-1</f>
        <v>0.0365432130318422</v>
      </c>
      <c r="T152" s="42" t="n">
        <f aca="false">+T151-1</f>
        <v>0.036134206802551</v>
      </c>
      <c r="U152" s="42" t="n">
        <f aca="false">+U151-1</f>
        <v>0.0354315177800815</v>
      </c>
      <c r="V152" s="42" t="n">
        <f aca="false">+V151-1</f>
        <v>0.034822449195961</v>
      </c>
      <c r="W152" s="42" t="n">
        <f aca="false">+W151-1</f>
        <v>0.034251147418586</v>
      </c>
      <c r="X152" s="42" t="n">
        <f aca="false">+X151-1</f>
        <v>0.0337080800655858</v>
      </c>
      <c r="Y152" s="42" t="n">
        <f aca="false">+Y151-1</f>
        <v>0.0331876230998638</v>
      </c>
      <c r="Z152" s="42" t="n">
        <f aca="false">+Z151-1</f>
        <v>0.0326881274528636</v>
      </c>
      <c r="AA152" s="42" t="n">
        <f aca="false">+AA151-1</f>
        <v>0.0322108771167511</v>
      </c>
      <c r="AB152" s="42" t="n">
        <f aca="false">+AB151-1</f>
        <v>0.031739173846884</v>
      </c>
      <c r="AC152" s="42" t="n">
        <f aca="false">+AC151-1</f>
        <v>0.031262902079632</v>
      </c>
      <c r="AD152" s="42" t="n">
        <f aca="false">+AD151-1</f>
        <v>0.0307892936732144</v>
      </c>
      <c r="AE152" s="42" t="n">
        <f aca="false">+AE151-1</f>
        <v>0.0303215422884817</v>
      </c>
      <c r="AF152" s="42" t="n">
        <f aca="false">+AF151-1</f>
        <v>0.0298617891936734</v>
      </c>
      <c r="AG152" s="42" t="n">
        <f aca="false">+AG151-1</f>
        <v>0.0294114793756532</v>
      </c>
      <c r="AH152" s="42" t="n">
        <f aca="false">+AH151-1</f>
        <v>0.0289715840501907</v>
      </c>
      <c r="AI152" s="42" t="n">
        <f aca="false">+AI151-1</f>
        <v>0.0285427432088998</v>
      </c>
      <c r="AJ152" s="42" t="n">
        <f aca="false">+AJ151-1</f>
        <v>0.0281253612427221</v>
      </c>
      <c r="AK152" s="42" t="n">
        <f aca="false">+AK151-1</f>
        <v>0.027719662590673</v>
      </c>
      <c r="AL152" s="42" t="n">
        <f aca="false">+AL151-1</f>
        <v>0.0273257611247282</v>
      </c>
      <c r="AM152" s="42" t="n">
        <f aca="false">+AM151-1</f>
        <v>0.0269436840648418</v>
      </c>
      <c r="AN152" s="42" t="n">
        <f aca="false">+AN151-1</f>
        <v>0.0265734292193034</v>
      </c>
      <c r="AO152" s="42" t="n">
        <f aca="false">+AO151-1</f>
        <v>0.0262149925971045</v>
      </c>
      <c r="AP152" s="42" t="n">
        <f aca="false">+AP151-1</f>
        <v>0.0258684575126</v>
      </c>
      <c r="AQ152" s="42" t="n">
        <f aca="false">+AQ151-1</f>
        <v>0.0255340974460871</v>
      </c>
      <c r="AR152" s="42" t="n">
        <f aca="false">+AR151-1</f>
        <v>0.0252125458640331</v>
      </c>
      <c r="AS152" s="42" t="n">
        <f aca="false">+AS151-1</f>
        <v>0.0249051253947739</v>
      </c>
      <c r="AT152" s="42" t="n">
        <f aca="false">+AT151-1</f>
        <v>0.0246143297702763</v>
      </c>
      <c r="AU152" s="42" t="n">
        <f aca="false">+AU151-1</f>
        <v>0.024344853381016</v>
      </c>
      <c r="AV152" s="42" t="n">
        <f aca="false">+AV151-1</f>
        <v>0.0241051774647847</v>
      </c>
      <c r="AW152" s="42" t="n">
        <f aca="false">+AW151-1</f>
        <v>0.0239105560334041</v>
      </c>
      <c r="AX152" s="42" t="n">
        <f aca="false">+AX151-1</f>
        <v>0.0237883894221029</v>
      </c>
      <c r="AY152" s="42" t="n">
        <f aca="false">+AY151-1</f>
        <v>0.0237879132420249</v>
      </c>
      <c r="AZ152" s="42" t="n">
        <f aca="false">+AZ151-1</f>
        <v>0.0162163909454016</v>
      </c>
      <c r="BA152" s="42" t="n">
        <f aca="false">+BA151-1</f>
        <v>0.0247400074717419</v>
      </c>
      <c r="BB152" s="42" t="n">
        <f aca="false">+BB151-1</f>
        <v>0.0238734876077309</v>
      </c>
      <c r="BC152" s="42" t="n">
        <f aca="false">+BC151-1</f>
        <v>0.0232123054693627</v>
      </c>
      <c r="BD152" s="42" t="n">
        <f aca="false">+BD151-1</f>
        <v>0.0226923382718469</v>
      </c>
      <c r="BE152" s="42" t="n">
        <f aca="false">+BE151-1</f>
        <v>0.0222710462069697</v>
      </c>
      <c r="BF152" s="42" t="n">
        <f aca="false">+BF151-1</f>
        <v>0.0219197253899037</v>
      </c>
      <c r="BG152" s="42" t="n">
        <f aca="false">+BG151-1</f>
        <v>0.0216187602609117</v>
      </c>
      <c r="BH152" s="42" t="n">
        <f aca="false">+BH151-1</f>
        <v>0.0213546135746518</v>
      </c>
      <c r="BI152" s="42" t="n">
        <f aca="false">+BI151-1</f>
        <v>0.0211178677292405</v>
      </c>
    </row>
    <row r="153" s="42" customFormat="true" ht="21" hidden="false" customHeight="true" outlineLevel="0" collapsed="false">
      <c r="A153" s="40" t="str">
        <f aca="false">Base!A153</f>
        <v>Risk-free rate of return</v>
      </c>
      <c r="C153" s="42" t="n">
        <f aca="false">+C148*C150*(1+B16)-1</f>
        <v>0.0637567885776149</v>
      </c>
      <c r="D153" s="42" t="n">
        <f aca="false">+D148*D150*(1+C16)-1</f>
        <v>0.0454073788005736</v>
      </c>
      <c r="E153" s="42" t="n">
        <f aca="false">+E148*E150*(1+D16)-1</f>
        <v>0.0428640052621265</v>
      </c>
      <c r="F153" s="42" t="n">
        <f aca="false">+F148*F150*(1+E16)-1</f>
        <v>0.0404177077105532</v>
      </c>
      <c r="G153" s="42" t="n">
        <f aca="false">+G148*G150*(1+F16)-1</f>
        <v>0.0381649188242661</v>
      </c>
      <c r="H153" s="42" t="n">
        <f aca="false">+H148*H150*(1+G16)-1</f>
        <v>0.0365207886262513</v>
      </c>
      <c r="I153" s="42" t="n">
        <f aca="false">+I148*I150*(1+H16)-1</f>
        <v>0.0344249384885342</v>
      </c>
      <c r="J153" s="42" t="n">
        <f aca="false">+J148*J150*(1+I16)-1</f>
        <v>0.0328175607757593</v>
      </c>
      <c r="K153" s="42" t="n">
        <f aca="false">+K148*K150*(1+J16)-1</f>
        <v>0.0311015690483063</v>
      </c>
      <c r="L153" s="42" t="n">
        <f aca="false">+L148*L150*(1+K16)-1</f>
        <v>0.0297524301214771</v>
      </c>
      <c r="M153" s="42" t="n">
        <f aca="false">+M148*M150*(1+L16)-1</f>
        <v>0.0283122493444348</v>
      </c>
      <c r="N153" s="42" t="n">
        <f aca="false">+N148*N150*(1+M16)-1</f>
        <v>0.0270577075921266</v>
      </c>
      <c r="O153" s="42" t="n">
        <f aca="false">+O148*O150*(1+N16)-1</f>
        <v>0.0259442600255062</v>
      </c>
      <c r="P153" s="42" t="n">
        <f aca="false">+P148*P150*(1+O16)-1</f>
        <v>0.0249431373778348</v>
      </c>
      <c r="Q153" s="42" t="n">
        <f aca="false">+Q148*Q150*(1+P16)-1</f>
        <v>0.0240286825091267</v>
      </c>
      <c r="R153" s="42" t="n">
        <f aca="false">+R148*R150*(1+Q16)-1</f>
        <v>0.0231853564107127</v>
      </c>
      <c r="S153" s="42" t="n">
        <f aca="false">+S148*S150*(1+R16)-1</f>
        <v>0.0224000842378635</v>
      </c>
      <c r="T153" s="42" t="n">
        <f aca="false">+T148*T150*(1+S16)-1</f>
        <v>0.0218391597604712</v>
      </c>
      <c r="U153" s="42" t="n">
        <f aca="false">+U148*U150*(1+T16)-1</f>
        <v>0.0210098834183485</v>
      </c>
      <c r="V153" s="42" t="n">
        <f aca="false">+V148*V150*(1+U16)-1</f>
        <v>0.0202913619384664</v>
      </c>
      <c r="W153" s="42" t="n">
        <f aca="false">+W148*W150*(1+V16)-1</f>
        <v>0.0196260171819684</v>
      </c>
      <c r="X153" s="42" t="n">
        <f aca="false">+X148*X150*(1+W16)-1</f>
        <v>0.0190022953776439</v>
      </c>
      <c r="Y153" s="42" t="n">
        <f aca="false">+Y148*Y150*(1+X16)-1</f>
        <v>0.0184127901415629</v>
      </c>
      <c r="Z153" s="42" t="n">
        <f aca="false">+Z148*Z150*(1+Y16)-1</f>
        <v>0.0178542662513466</v>
      </c>
      <c r="AA153" s="42" t="n">
        <f aca="false">+AA148*AA150*(1+Z16)-1</f>
        <v>0.0173265970303473</v>
      </c>
      <c r="AB153" s="42" t="n">
        <f aca="false">+AB148*AB150*(1+AA16)-1</f>
        <v>0.0168121213902195</v>
      </c>
      <c r="AC153" s="42" t="n">
        <f aca="false">+AC148*AC150*(1+AB16)-1</f>
        <v>0.0162998307319679</v>
      </c>
      <c r="AD153" s="42" t="n">
        <f aca="false">+AD148*AD150*(1+AC16)-1</f>
        <v>0.015795953012258</v>
      </c>
      <c r="AE153" s="42" t="n">
        <f aca="false">+AE148*AE150*(1+AD16)-1</f>
        <v>0.015302856787756</v>
      </c>
      <c r="AF153" s="42" t="n">
        <f aca="false">+AF148*AF150*(1+AE16)-1</f>
        <v>0.0148219780057468</v>
      </c>
      <c r="AG153" s="42" t="n">
        <f aca="false">+AG148*AG150*(1+AF16)-1</f>
        <v>0.0143541570371566</v>
      </c>
      <c r="AH153" s="42" t="n">
        <f aca="false">+AH148*AH150*(1+AG16)-1</f>
        <v>0.0138998458444741</v>
      </c>
      <c r="AI153" s="42" t="n">
        <f aca="false">+AI148*AI150*(1+AH16)-1</f>
        <v>0.0134592379378569</v>
      </c>
      <c r="AJ153" s="42" t="n">
        <f aca="false">+AJ148*AJ150*(1+AI16)-1</f>
        <v>0.0130323534837973</v>
      </c>
      <c r="AK153" s="42" t="n">
        <f aca="false">+AK148*AK150*(1+AJ16)-1</f>
        <v>0.0126190862381963</v>
      </c>
      <c r="AL153" s="42" t="n">
        <f aca="false">+AL148*AL150*(1+AK16)-1</f>
        <v>0.0122192650691519</v>
      </c>
      <c r="AM153" s="42" t="n">
        <f aca="false">+AM148*AM150*(1+AL16)-1</f>
        <v>0.0118326715938328</v>
      </c>
      <c r="AN153" s="42" t="n">
        <f aca="false">+AN148*AN150*(1+AM16)-1</f>
        <v>0.011459091445958</v>
      </c>
      <c r="AO153" s="42" t="n">
        <f aca="false">+AO148*AO150*(1+AN16)-1</f>
        <v>0.0110983370395279</v>
      </c>
      <c r="AP153" s="42" t="n">
        <f aca="false">+AP148*AP150*(1+AO16)-1</f>
        <v>0.0107503315159865</v>
      </c>
      <c r="AQ153" s="42" t="n">
        <f aca="false">+AQ148*AQ150*(1+AP16)-1</f>
        <v>0.0104152067595085</v>
      </c>
      <c r="AR153" s="42" t="n">
        <f aca="false">+AR148*AR150*(1+AQ16)-1</f>
        <v>0.0100934678307107</v>
      </c>
      <c r="AS153" s="42" t="n">
        <f aca="false">+AS148*AS150*(1+AR16)-1</f>
        <v>0.00978631479021086</v>
      </c>
      <c r="AT153" s="42" t="n">
        <f aca="false">+AT148*AT150*(1+AS16)-1</f>
        <v>0.00949611536508699</v>
      </c>
      <c r="AU153" s="42" t="n">
        <f aca="false">+AU148*AU150*(1+AT16)-1</f>
        <v>0.0092274174319813</v>
      </c>
      <c r="AV153" s="42" t="n">
        <f aca="false">+AV148*AV150*(1+AU16)-1</f>
        <v>0.00898851015792612</v>
      </c>
      <c r="AW153" s="42" t="n">
        <f aca="false">+AW148*AW150*(1+AV16)-1</f>
        <v>0.00879436441891057</v>
      </c>
      <c r="AX153" s="42" t="n">
        <f aca="false">+AX148*AX150*(1+AW16)-1</f>
        <v>0.00867192575277387</v>
      </c>
      <c r="AY153" s="42" t="n">
        <f aca="false">+AY148*AY150*(1+AX16)-1</f>
        <v>0.00866965911716888</v>
      </c>
      <c r="AZ153" s="42" t="n">
        <f aca="false">+AZ148*AZ150*(1+AY16)-1</f>
        <v>0.0012084002191437</v>
      </c>
      <c r="BA153" s="42" t="n">
        <f aca="false">+BA148*BA150*(1+AZ16)-1</f>
        <v>0.00960478643838214</v>
      </c>
      <c r="BB153" s="42" t="n">
        <f aca="false">+BB148*BB150*(1+BA16)-1</f>
        <v>0.00874989742160026</v>
      </c>
      <c r="BC153" s="42" t="n">
        <f aca="false">+BC148*BC150*(1+BB16)-1</f>
        <v>0.00809747118187132</v>
      </c>
      <c r="BD153" s="42" t="n">
        <f aca="false">+BD148*BD150*(1+BC16)-1</f>
        <v>0.0075843103549873</v>
      </c>
      <c r="BE153" s="42" t="n">
        <f aca="false">+BE148*BE150*(1+BD16)-1</f>
        <v>0.00716848490056043</v>
      </c>
      <c r="BF153" s="42" t="n">
        <f aca="false">+BF148*BF150*(1+BE16)-1</f>
        <v>0.00682169895375795</v>
      </c>
      <c r="BG153" s="42" t="n">
        <f aca="false">+BG148*BG150*(1+BF16)-1</f>
        <v>0.006524612944943</v>
      </c>
      <c r="BH153" s="42" t="n">
        <f aca="false">+BH148*BH150*(1+BG16)-1</f>
        <v>0.00626387772120762</v>
      </c>
      <c r="BI153" s="42" t="n">
        <f aca="false">+BI148*BI150*(1+BH16)-1</f>
        <v>0.00603020453628944</v>
      </c>
    </row>
    <row r="154" s="42" customFormat="true" ht="21" hidden="false" customHeight="true" outlineLevel="0" collapsed="false">
      <c r="A154" s="40" t="str">
        <f aca="false">Base!A154</f>
        <v>Real rate of return on capital (with full risks)</v>
      </c>
      <c r="C154" s="42" t="n">
        <f aca="false">+C151*(1+B9)-1</f>
        <v>0.0515999849260711</v>
      </c>
      <c r="D154" s="42" t="n">
        <f aca="false">+D151*(1+C9)-1</f>
        <v>0.0505790294196733</v>
      </c>
      <c r="E154" s="42" t="n">
        <f aca="false">+E151*(1+D9)-1</f>
        <v>0.0494218677391434</v>
      </c>
      <c r="F154" s="42" t="n">
        <f aca="false">+F151*(1+E9)-1</f>
        <v>0.0481702059730218</v>
      </c>
      <c r="G154" s="42" t="n">
        <f aca="false">+G151*(1+F9)-1</f>
        <v>0.0469473656557233</v>
      </c>
      <c r="H154" s="42" t="n">
        <f aca="false">+H151*(1+G9)-1</f>
        <v>0.0461952086379021</v>
      </c>
      <c r="I154" s="42" t="n">
        <f aca="false">+I151*(1+H9)-1</f>
        <v>0.044863337211057</v>
      </c>
      <c r="J154" s="42" t="n">
        <f aca="false">+J151*(1+I9)-1</f>
        <v>0.0439177054083955</v>
      </c>
      <c r="K154" s="42" t="n">
        <f aca="false">+K151*(1+J9)-1</f>
        <v>0.0427697696106961</v>
      </c>
      <c r="L154" s="42" t="n">
        <f aca="false">+L151*(1+K9)-1</f>
        <v>0.041912872904263</v>
      </c>
      <c r="M154" s="42" t="n">
        <f aca="false">+M151*(1+L9)-1</f>
        <v>0.0408947729207276</v>
      </c>
      <c r="N154" s="42" t="n">
        <f aca="false">+N151*(1+M9)-1</f>
        <v>0.0400048163364286</v>
      </c>
      <c r="O154" s="42" t="n">
        <f aca="false">+O151*(1+N9)-1</f>
        <v>0.0392061124445342</v>
      </c>
      <c r="P154" s="42" t="n">
        <f aca="false">+P151*(1+O9)-1</f>
        <v>0.0384765782738896</v>
      </c>
      <c r="Q154" s="42" t="n">
        <f aca="false">+Q151*(1+P9)-1</f>
        <v>0.0377962944928472</v>
      </c>
      <c r="R154" s="42" t="n">
        <f aca="false">+R151*(1+Q9)-1</f>
        <v>0.0371547505280372</v>
      </c>
      <c r="S154" s="42" t="n">
        <f aca="false">+S151*(1+R9)-1</f>
        <v>0.0365432130318422</v>
      </c>
      <c r="T154" s="42" t="n">
        <f aca="false">+T151*(1+S9)-1</f>
        <v>0.036134206802551</v>
      </c>
      <c r="U154" s="42" t="n">
        <f aca="false">+U151*(1+T9)-1</f>
        <v>0.0354315177800815</v>
      </c>
      <c r="V154" s="42" t="n">
        <f aca="false">+V151*(1+U9)-1</f>
        <v>0.034822449195961</v>
      </c>
      <c r="W154" s="42" t="n">
        <f aca="false">+W151*(1+V9)-1</f>
        <v>0.034251147418586</v>
      </c>
      <c r="X154" s="42" t="n">
        <f aca="false">+X151*(1+W9)-1</f>
        <v>0.0337080800655858</v>
      </c>
      <c r="Y154" s="42" t="n">
        <f aca="false">+Y151*(1+X9)-1</f>
        <v>0.0331876230998638</v>
      </c>
      <c r="Z154" s="42" t="n">
        <f aca="false">+Z151*(1+Y9)-1</f>
        <v>0.0326881274528636</v>
      </c>
      <c r="AA154" s="42" t="n">
        <f aca="false">+AA151*(1+Z9)-1</f>
        <v>0.0322108771167511</v>
      </c>
      <c r="AB154" s="42" t="n">
        <f aca="false">+AB151*(1+AA9)-1</f>
        <v>0.031739173846884</v>
      </c>
      <c r="AC154" s="42" t="n">
        <f aca="false">+AC151*(1+AB9)-1</f>
        <v>0.031262902079632</v>
      </c>
      <c r="AD154" s="42" t="n">
        <f aca="false">+AD151*(1+AC9)-1</f>
        <v>0.0307892936732144</v>
      </c>
      <c r="AE154" s="42" t="n">
        <f aca="false">+AE151*(1+AD9)-1</f>
        <v>0.0303215422884817</v>
      </c>
      <c r="AF154" s="42" t="n">
        <f aca="false">+AF151*(1+AE9)-1</f>
        <v>0.0298617891936734</v>
      </c>
      <c r="AG154" s="42" t="n">
        <f aca="false">+AG151*(1+AF9)-1</f>
        <v>0.0294114793756532</v>
      </c>
      <c r="AH154" s="42" t="n">
        <f aca="false">+AH151*(1+AG9)-1</f>
        <v>0.0289715840501907</v>
      </c>
      <c r="AI154" s="42" t="n">
        <f aca="false">+AI151*(1+AH9)-1</f>
        <v>0.0285427432088998</v>
      </c>
      <c r="AJ154" s="42" t="n">
        <f aca="false">+AJ151*(1+AI9)-1</f>
        <v>0.0281253612427221</v>
      </c>
      <c r="AK154" s="42" t="n">
        <f aca="false">+AK151*(1+AJ9)-1</f>
        <v>0.027719662590673</v>
      </c>
      <c r="AL154" s="42" t="n">
        <f aca="false">+AL151*(1+AK9)-1</f>
        <v>0.0273257611247282</v>
      </c>
      <c r="AM154" s="42" t="n">
        <f aca="false">+AM151*(1+AL9)-1</f>
        <v>0.0269436840648418</v>
      </c>
      <c r="AN154" s="42" t="n">
        <f aca="false">+AN151*(1+AM9)-1</f>
        <v>0.0265734292193034</v>
      </c>
      <c r="AO154" s="42" t="n">
        <f aca="false">+AO151*(1+AN9)-1</f>
        <v>0.0262149925971045</v>
      </c>
      <c r="AP154" s="42" t="n">
        <f aca="false">+AP151*(1+AO9)-1</f>
        <v>0.0258684575126</v>
      </c>
      <c r="AQ154" s="42" t="n">
        <f aca="false">+AQ151*(1+AP9)-1</f>
        <v>0.0255340974460871</v>
      </c>
      <c r="AR154" s="42" t="n">
        <f aca="false">+AR151*(1+AQ9)-1</f>
        <v>0.0252125458640331</v>
      </c>
      <c r="AS154" s="42" t="n">
        <f aca="false">+AS151*(1+AR9)-1</f>
        <v>0.0249051253947739</v>
      </c>
      <c r="AT154" s="42" t="n">
        <f aca="false">+AT151*(1+AS9)-1</f>
        <v>0.0246143297702763</v>
      </c>
      <c r="AU154" s="42" t="n">
        <f aca="false">+AU151*(1+AT9)-1</f>
        <v>0.024344853381016</v>
      </c>
      <c r="AV154" s="42" t="n">
        <f aca="false">+AV151*(1+AU9)-1</f>
        <v>0.0241051774647847</v>
      </c>
      <c r="AW154" s="42" t="n">
        <f aca="false">+AW151*(1+AV9)-1</f>
        <v>0.0239105560334041</v>
      </c>
      <c r="AX154" s="42" t="n">
        <f aca="false">+AX151*(1+AW9)-1</f>
        <v>0.0237883894221029</v>
      </c>
      <c r="AY154" s="42" t="n">
        <f aca="false">+AY151*(1+AX9)-1</f>
        <v>0.0237879132420249</v>
      </c>
      <c r="AZ154" s="42" t="n">
        <f aca="false">+AZ151*(1+AY9)-1</f>
        <v>0.0162163909454016</v>
      </c>
      <c r="BA154" s="42" t="n">
        <f aca="false">+BA151*(1+AZ9)-1</f>
        <v>0.0247400074717419</v>
      </c>
      <c r="BB154" s="42" t="n">
        <f aca="false">+BB151*(1+BA9)-1</f>
        <v>0.0238734876077309</v>
      </c>
      <c r="BC154" s="42" t="n">
        <f aca="false">+BC151*(1+BB9)-1</f>
        <v>0.0232123054693627</v>
      </c>
      <c r="BD154" s="42" t="n">
        <f aca="false">+BD151*(1+BC9)-1</f>
        <v>0.0226923382718469</v>
      </c>
      <c r="BE154" s="42" t="n">
        <f aca="false">+BE151*(1+BD9)-1</f>
        <v>0.0222710462069697</v>
      </c>
      <c r="BF154" s="42" t="n">
        <f aca="false">+BF151*(1+BE9)-1</f>
        <v>0.0219197253899037</v>
      </c>
      <c r="BG154" s="42" t="n">
        <f aca="false">+BG151*(1+BF9)-1</f>
        <v>0.0216187602609117</v>
      </c>
      <c r="BH154" s="42" t="n">
        <f aca="false">+BH151*(1+BG9)-1</f>
        <v>0.0213546135746518</v>
      </c>
      <c r="BI154" s="42" t="n">
        <f aca="false">+BI151*(1+BH9)-1</f>
        <v>0.0211178677292405</v>
      </c>
    </row>
    <row r="155" customFormat="false" ht="21" hidden="false" customHeight="true" outlineLevel="0" collapsed="false">
      <c r="A155" s="114" t="str">
        <f aca="false">Base!A155</f>
        <v>Consumption discount factor</v>
      </c>
      <c r="B155" s="54" t="n">
        <v>1</v>
      </c>
      <c r="C155" s="54" t="n">
        <f aca="false">+B155/(1+C152)^5</f>
        <v>0.77758369245217</v>
      </c>
      <c r="D155" s="54" t="n">
        <f aca="false">+C155/(1+D152)^5</f>
        <v>0.6075800508433</v>
      </c>
      <c r="E155" s="54" t="n">
        <f aca="false">+D155/(1+E152)^5</f>
        <v>0.477367619852647</v>
      </c>
      <c r="F155" s="54" t="n">
        <f aca="false">+E155/(1+F152)^5</f>
        <v>0.377306166508105</v>
      </c>
      <c r="G155" s="54" t="n">
        <f aca="false">+F155/(1+G152)^5</f>
        <v>0.299964362337898</v>
      </c>
      <c r="H155" s="54" t="n">
        <f aca="false">+G155/(1+H152)^5</f>
        <v>0.239334897184429</v>
      </c>
      <c r="I155" s="54" t="n">
        <f aca="false">+H155/(1+I152)^5</f>
        <v>0.192180170334142</v>
      </c>
      <c r="J155" s="54" t="n">
        <f aca="false">+I155/(1+J152)^5</f>
        <v>0.155016260612324</v>
      </c>
      <c r="K155" s="54" t="n">
        <f aca="false">+J155/(1+K152)^5</f>
        <v>0.125728893941472</v>
      </c>
      <c r="L155" s="54" t="n">
        <f aca="false">+K155/(1+L152)^5</f>
        <v>0.102394841009761</v>
      </c>
      <c r="M155" s="54" t="n">
        <f aca="false">+L155/(1+M152)^5</f>
        <v>0.083799984405753</v>
      </c>
      <c r="N155" s="54" t="n">
        <f aca="false">+M155/(1+N152)^5</f>
        <v>0.0688758838613059</v>
      </c>
      <c r="O155" s="54" t="n">
        <f aca="false">+N155/(1+O152)^5</f>
        <v>0.056827522479334</v>
      </c>
      <c r="P155" s="54" t="n">
        <f aca="false">+O155/(1+P152)^5</f>
        <v>0.0470516862895265</v>
      </c>
      <c r="Q155" s="54" t="n">
        <f aca="false">+P155/(1+Q152)^5</f>
        <v>0.039085404808071</v>
      </c>
      <c r="R155" s="54" t="n">
        <f aca="false">+Q155/(1+R152)^5</f>
        <v>0.0325684289788914</v>
      </c>
      <c r="S155" s="54" t="n">
        <f aca="false">+R155/(1+S152)^5</f>
        <v>0.0272182217499396</v>
      </c>
      <c r="T155" s="54" t="n">
        <f aca="false">+S155/(1+T152)^5</f>
        <v>0.0227918558552814</v>
      </c>
      <c r="U155" s="54" t="n">
        <f aca="false">+T155/(1+U152)^5</f>
        <v>0.0191501767762991</v>
      </c>
      <c r="V155" s="54" t="n">
        <f aca="false">+U155/(1+V152)^5</f>
        <v>0.0161377721433982</v>
      </c>
      <c r="W155" s="54" t="n">
        <f aca="false">+V155/(1+W152)^5</f>
        <v>0.0136368330063229</v>
      </c>
      <c r="X155" s="54" t="n">
        <f aca="false">+W155/(1+X152)^5</f>
        <v>0.0115537766376667</v>
      </c>
      <c r="Y155" s="54" t="n">
        <f aca="false">+X155/(1+Y152)^5</f>
        <v>0.00981359186959976</v>
      </c>
      <c r="Z155" s="54" t="n">
        <f aca="false">+Y155/(1+Z152)^5</f>
        <v>0.00835568524755268</v>
      </c>
      <c r="AA155" s="54" t="n">
        <f aca="false">+Z155/(1+AA152)^5</f>
        <v>0.00713082725874221</v>
      </c>
      <c r="AB155" s="54" t="n">
        <f aca="false">+AA155/(1+AB152)^5</f>
        <v>0.00609944491677713</v>
      </c>
      <c r="AC155" s="54" t="n">
        <f aca="false">+AB155/(1+AC152)^5</f>
        <v>0.0052292973613077</v>
      </c>
      <c r="AD155" s="54" t="n">
        <f aca="false">+AC155/(1+AD152)^5</f>
        <v>0.00449359412456248</v>
      </c>
      <c r="AE155" s="54" t="n">
        <f aca="false">+AD155/(1+AE152)^5</f>
        <v>0.00387016910397682</v>
      </c>
      <c r="AF155" s="54" t="n">
        <f aca="false">+AE155/(1+AF152)^5</f>
        <v>0.00334068261635185</v>
      </c>
      <c r="AG155" s="54" t="n">
        <f aca="false">+AF155/(1+AG152)^5</f>
        <v>0.00288994902564455</v>
      </c>
      <c r="AH155" s="54" t="n">
        <f aca="false">+AG155/(1+AH152)^5</f>
        <v>0.00250537808927139</v>
      </c>
      <c r="AI155" s="54" t="n">
        <f aca="false">+AH155/(1+AI152)^5</f>
        <v>0.00217651444074151</v>
      </c>
      <c r="AJ155" s="54" t="n">
        <f aca="false">+AI155/(1+AJ152)^5</f>
        <v>0.00189465958745852</v>
      </c>
      <c r="AK155" s="54" t="n">
        <f aca="false">+AJ155/(1+AK152)^5</f>
        <v>0.00165256238638027</v>
      </c>
      <c r="AL155" s="54" t="n">
        <f aca="false">+AK155/(1+AL152)^5</f>
        <v>0.00144416551640714</v>
      </c>
      <c r="AM155" s="54" t="n">
        <f aca="false">+AL155/(1+AM152)^5</f>
        <v>0.00126439808541934</v>
      </c>
      <c r="AN155" s="54" t="n">
        <f aca="false">+AM155/(1+AN152)^5</f>
        <v>0.00110900558524833</v>
      </c>
      <c r="AO155" s="54" t="n">
        <f aca="false">+AN155/(1+AO152)^5</f>
        <v>0.000974410504556682</v>
      </c>
      <c r="AP155" s="54" t="n">
        <f aca="false">+AO155/(1+AP152)^5</f>
        <v>0.000857597632799327</v>
      </c>
      <c r="AQ155" s="54" t="n">
        <f aca="false">+AP155/(1+AQ152)^5</f>
        <v>0.000756019592806386</v>
      </c>
      <c r="AR155" s="54" t="n">
        <f aca="false">+AQ155/(1+AR152)^5</f>
        <v>0.000667518781990496</v>
      </c>
      <c r="AS155" s="54" t="n">
        <f aca="false">+AR155/(1+AS152)^5</f>
        <v>0.000590262462166481</v>
      </c>
      <c r="AT155" s="54" t="n">
        <f aca="false">+AS155/(1+AT152)^5</f>
        <v>0.000522688611881507</v>
      </c>
      <c r="AU155" s="54" t="n">
        <f aca="false">+AT155/(1+AU152)^5</f>
        <v>0.000463459820629947</v>
      </c>
      <c r="AV155" s="54" t="n">
        <f aca="false">+AU155/(1+AV152)^5</f>
        <v>0.000411423676172591</v>
      </c>
      <c r="AW155" s="54" t="n">
        <f aca="false">+AV155/(1+AW152)^5</f>
        <v>0.000365577264166903</v>
      </c>
      <c r="AX155" s="54" t="n">
        <f aca="false">+AW155/(1+AX152)^5</f>
        <v>0.000325033540448073</v>
      </c>
      <c r="AY155" s="54" t="n">
        <f aca="false">+AX155/(1+AY152)^5</f>
        <v>0.000288986921402925</v>
      </c>
      <c r="AZ155" s="54" t="n">
        <f aca="false">+AY155/(1+AZ152)^5</f>
        <v>0.000266653452317986</v>
      </c>
      <c r="BA155" s="54" t="n">
        <f aca="false">+AZ155/(1+BA152)^5</f>
        <v>0.00023598193090264</v>
      </c>
      <c r="BB155" s="54" t="n">
        <f aca="false">+BA155/(1+BB152)^5</f>
        <v>0.00020972358032531</v>
      </c>
      <c r="BC155" s="54" t="n">
        <f aca="false">+BB155/(1+BC152)^5</f>
        <v>0.000186990047060078</v>
      </c>
      <c r="BD155" s="54" t="n">
        <f aca="false">+BC155/(1+BD152)^5</f>
        <v>0.000167145034485532</v>
      </c>
      <c r="BE155" s="54" t="n">
        <f aca="false">+BD155/(1+BE152)^5</f>
        <v>0.000149714263077894</v>
      </c>
      <c r="BF155" s="54" t="n">
        <f aca="false">+BE155/(1+BF152)^5</f>
        <v>0.000134331933693829</v>
      </c>
      <c r="BG155" s="54" t="n">
        <f aca="false">+BF155/(1+BG152)^5</f>
        <v>0.000120707698503</v>
      </c>
      <c r="BH155" s="54" t="n">
        <f aca="false">+BG155/(1+BH152)^5</f>
        <v>0.000108605593804905</v>
      </c>
      <c r="BI155" s="54" t="n">
        <f aca="false">+BH155/(1+BI152)^5</f>
        <v>9.78301718240504E-005</v>
      </c>
      <c r="BJ155" s="54"/>
      <c r="BK155" s="54"/>
      <c r="BL155" s="54"/>
      <c r="BM155" s="54"/>
      <c r="BN155" s="54"/>
      <c r="BO155" s="54"/>
      <c r="BP155" s="54"/>
      <c r="BQ155" s="54"/>
      <c r="BR155" s="54"/>
      <c r="BS155" s="54"/>
      <c r="BT155" s="54"/>
      <c r="BU155" s="54"/>
      <c r="BV155" s="54"/>
      <c r="BW155" s="54"/>
      <c r="BX155" s="54"/>
      <c r="BY155" s="54"/>
      <c r="BZ155" s="54"/>
      <c r="CA155" s="54"/>
      <c r="CB155" s="54"/>
      <c r="CC155" s="54"/>
      <c r="CD155" s="54"/>
      <c r="CE155" s="54"/>
      <c r="CF155" s="54"/>
      <c r="CG155" s="54"/>
      <c r="CH155" s="54"/>
      <c r="CI155" s="54"/>
      <c r="CJ155" s="54"/>
      <c r="CK155" s="54"/>
      <c r="CL155" s="54"/>
      <c r="CM155" s="54"/>
      <c r="CN155" s="54"/>
      <c r="CO155" s="54"/>
      <c r="CP155" s="54"/>
      <c r="CQ155" s="54"/>
      <c r="CR155" s="54"/>
      <c r="CS155" s="54"/>
      <c r="CT155" s="54"/>
      <c r="CU155" s="54"/>
      <c r="CV155" s="54"/>
      <c r="CW155" s="54"/>
      <c r="CX155" s="54"/>
      <c r="CY155" s="54"/>
      <c r="CZ155" s="54"/>
      <c r="DA155" s="54"/>
      <c r="DB155" s="54"/>
      <c r="DC155" s="54"/>
      <c r="DD155" s="54"/>
      <c r="DE155" s="54"/>
      <c r="DF155" s="54"/>
      <c r="DG155" s="54"/>
      <c r="DH155" s="54"/>
      <c r="DI155" s="54"/>
      <c r="DJ155" s="54"/>
      <c r="DK155" s="54"/>
      <c r="DL155" s="54"/>
      <c r="DM155" s="54"/>
      <c r="DN155" s="54"/>
      <c r="DO155" s="54"/>
      <c r="DP155" s="54"/>
      <c r="DQ155" s="54"/>
      <c r="DR155" s="54"/>
      <c r="DS155" s="54"/>
      <c r="DT155" s="54"/>
    </row>
    <row r="156" customFormat="false" ht="21" hidden="false" customHeight="true" outlineLevel="0" collapsed="false">
      <c r="A156" s="54" t="n">
        <f aca="false">Base!A156</f>
        <v>0</v>
      </c>
      <c r="C156" s="54"/>
      <c r="D156" s="54"/>
      <c r="E156" s="54"/>
      <c r="F156" s="54"/>
      <c r="G156" s="54"/>
      <c r="H156" s="54"/>
      <c r="I156" s="54"/>
      <c r="J156" s="54"/>
      <c r="K156" s="54"/>
      <c r="L156" s="54"/>
      <c r="M156" s="54"/>
      <c r="N156" s="54"/>
      <c r="O156" s="54"/>
      <c r="P156" s="54"/>
      <c r="Q156" s="54"/>
      <c r="R156" s="54"/>
      <c r="S156" s="54"/>
      <c r="T156" s="54"/>
      <c r="U156" s="54"/>
      <c r="V156" s="54"/>
      <c r="W156" s="54"/>
      <c r="X156" s="54"/>
      <c r="Y156" s="54"/>
      <c r="Z156" s="54"/>
      <c r="AA156" s="54"/>
      <c r="AB156" s="54"/>
      <c r="AC156" s="54"/>
      <c r="AD156" s="54"/>
      <c r="AE156" s="54"/>
      <c r="AF156" s="54"/>
      <c r="AG156" s="54"/>
      <c r="AH156" s="54"/>
      <c r="AI156" s="54"/>
      <c r="AJ156" s="54"/>
      <c r="AK156" s="54"/>
      <c r="AL156" s="54"/>
      <c r="AM156" s="54"/>
      <c r="AN156" s="54"/>
      <c r="AO156" s="54"/>
      <c r="AP156" s="54"/>
      <c r="AQ156" s="54"/>
      <c r="AR156" s="54"/>
      <c r="AS156" s="54"/>
      <c r="AT156" s="54"/>
      <c r="AU156" s="54"/>
      <c r="AV156" s="54"/>
      <c r="AW156" s="54"/>
      <c r="AX156" s="54"/>
      <c r="AY156" s="54"/>
      <c r="AZ156" s="54"/>
      <c r="BA156" s="54"/>
      <c r="BB156" s="54"/>
      <c r="BC156" s="54"/>
      <c r="BD156" s="54"/>
      <c r="BE156" s="54"/>
      <c r="BF156" s="54"/>
      <c r="BG156" s="54"/>
      <c r="BH156" s="54"/>
      <c r="BI156" s="54"/>
      <c r="BJ156" s="54"/>
      <c r="BK156" s="54"/>
      <c r="BL156" s="54"/>
      <c r="BM156" s="54"/>
      <c r="BN156" s="54"/>
      <c r="BO156" s="54"/>
      <c r="BP156" s="54"/>
      <c r="BQ156" s="54"/>
      <c r="BR156" s="54"/>
      <c r="BS156" s="54"/>
      <c r="BT156" s="54"/>
      <c r="BU156" s="54"/>
      <c r="BV156" s="54"/>
      <c r="BW156" s="54"/>
      <c r="BX156" s="54"/>
      <c r="BY156" s="54"/>
      <c r="BZ156" s="54"/>
      <c r="CA156" s="54"/>
      <c r="CB156" s="54"/>
      <c r="CC156" s="54"/>
      <c r="CD156" s="54"/>
      <c r="CE156" s="54"/>
      <c r="CF156" s="54"/>
      <c r="CG156" s="54"/>
      <c r="CH156" s="54"/>
      <c r="CI156" s="54"/>
      <c r="CJ156" s="54"/>
      <c r="CK156" s="54"/>
      <c r="CL156" s="54"/>
      <c r="CM156" s="54"/>
      <c r="CN156" s="54"/>
      <c r="CO156" s="54"/>
      <c r="CP156" s="54"/>
      <c r="CQ156" s="54"/>
      <c r="CR156" s="54"/>
      <c r="CS156" s="54"/>
      <c r="CT156" s="54"/>
      <c r="CU156" s="54"/>
      <c r="CV156" s="54"/>
      <c r="CW156" s="54"/>
      <c r="CX156" s="54"/>
      <c r="CY156" s="54"/>
      <c r="CZ156" s="54"/>
      <c r="DA156" s="54"/>
      <c r="DB156" s="54"/>
      <c r="DC156" s="54"/>
      <c r="DD156" s="54"/>
      <c r="DE156" s="54"/>
      <c r="DF156" s="54"/>
      <c r="DG156" s="54"/>
      <c r="DH156" s="54"/>
      <c r="DI156" s="54"/>
      <c r="DJ156" s="54"/>
      <c r="DK156" s="54"/>
      <c r="DL156" s="54"/>
      <c r="DM156" s="54"/>
      <c r="DN156" s="54"/>
      <c r="DO156" s="54"/>
      <c r="DP156" s="54"/>
      <c r="DQ156" s="54"/>
      <c r="DR156" s="54"/>
      <c r="DS156" s="54"/>
      <c r="DT156" s="54"/>
    </row>
    <row r="157" customFormat="false" ht="21" hidden="false" customHeight="true" outlineLevel="0" collapsed="false">
      <c r="A157" s="54" t="n">
        <f aca="false">Base!A157</f>
        <v>0</v>
      </c>
      <c r="C157" s="54"/>
      <c r="D157" s="54"/>
      <c r="E157" s="54"/>
      <c r="F157" s="54"/>
      <c r="G157" s="54"/>
      <c r="H157" s="54"/>
      <c r="I157" s="54"/>
      <c r="J157" s="54"/>
      <c r="K157" s="54"/>
      <c r="L157" s="54"/>
      <c r="M157" s="54"/>
      <c r="N157" s="54"/>
      <c r="O157" s="54"/>
      <c r="P157" s="54"/>
      <c r="Q157" s="54"/>
      <c r="R157" s="54"/>
      <c r="S157" s="54"/>
      <c r="T157" s="54"/>
      <c r="U157" s="54"/>
      <c r="V157" s="54"/>
      <c r="W157" s="54"/>
      <c r="X157" s="54"/>
      <c r="Y157" s="54"/>
      <c r="Z157" s="54"/>
      <c r="AA157" s="54"/>
      <c r="AB157" s="54"/>
      <c r="AC157" s="54"/>
      <c r="AD157" s="54"/>
      <c r="AE157" s="54"/>
      <c r="AF157" s="54"/>
      <c r="AG157" s="54"/>
      <c r="AH157" s="54"/>
      <c r="AI157" s="54"/>
      <c r="AJ157" s="54"/>
      <c r="AK157" s="54"/>
      <c r="AL157" s="54"/>
      <c r="AM157" s="54"/>
      <c r="AN157" s="54"/>
      <c r="AO157" s="54"/>
      <c r="AP157" s="54"/>
      <c r="AQ157" s="54"/>
      <c r="AR157" s="54"/>
      <c r="AS157" s="54"/>
      <c r="AT157" s="54"/>
      <c r="AU157" s="54"/>
      <c r="AV157" s="54"/>
      <c r="AW157" s="54"/>
      <c r="AX157" s="54"/>
      <c r="AY157" s="54"/>
      <c r="AZ157" s="54"/>
      <c r="BA157" s="54"/>
      <c r="BB157" s="54"/>
      <c r="BC157" s="54"/>
      <c r="BD157" s="54"/>
      <c r="BE157" s="54"/>
      <c r="BF157" s="54"/>
      <c r="BG157" s="54"/>
      <c r="BH157" s="54"/>
      <c r="BI157" s="54"/>
      <c r="BJ157" s="54"/>
      <c r="BK157" s="54"/>
      <c r="BL157" s="54"/>
      <c r="BM157" s="54"/>
      <c r="BN157" s="54"/>
      <c r="BO157" s="54"/>
      <c r="BP157" s="54"/>
      <c r="BQ157" s="54"/>
      <c r="BR157" s="54"/>
      <c r="BS157" s="54"/>
      <c r="BT157" s="54"/>
      <c r="BU157" s="54"/>
      <c r="BV157" s="54"/>
      <c r="BW157" s="54"/>
      <c r="BX157" s="54"/>
      <c r="BY157" s="54"/>
      <c r="BZ157" s="54"/>
      <c r="CA157" s="54"/>
      <c r="CB157" s="54"/>
      <c r="CC157" s="54"/>
      <c r="CD157" s="54"/>
      <c r="CE157" s="54"/>
      <c r="CF157" s="54"/>
      <c r="CG157" s="54"/>
      <c r="CH157" s="54"/>
      <c r="CI157" s="54"/>
      <c r="CJ157" s="54"/>
      <c r="CK157" s="54"/>
      <c r="CL157" s="54"/>
      <c r="CM157" s="54"/>
      <c r="CN157" s="54"/>
      <c r="CO157" s="54"/>
      <c r="CP157" s="54"/>
      <c r="CQ157" s="54"/>
      <c r="CR157" s="54"/>
      <c r="CS157" s="54"/>
      <c r="CT157" s="54"/>
      <c r="CU157" s="54"/>
      <c r="CV157" s="54"/>
      <c r="CW157" s="54"/>
      <c r="CX157" s="54"/>
      <c r="CY157" s="54"/>
      <c r="CZ157" s="54"/>
      <c r="DA157" s="54"/>
      <c r="DB157" s="54"/>
      <c r="DC157" s="54"/>
      <c r="DD157" s="54"/>
      <c r="DE157" s="54"/>
      <c r="DF157" s="54"/>
      <c r="DG157" s="54"/>
      <c r="DH157" s="54"/>
      <c r="DI157" s="54"/>
      <c r="DJ157" s="54"/>
      <c r="DK157" s="54"/>
      <c r="DL157" s="54"/>
      <c r="DM157" s="54"/>
      <c r="DN157" s="54"/>
      <c r="DO157" s="54"/>
      <c r="DP157" s="54"/>
      <c r="DQ157" s="54"/>
      <c r="DR157" s="54"/>
      <c r="DS157" s="54"/>
      <c r="DT157" s="54"/>
    </row>
    <row r="158" s="60" customFormat="true" ht="45.6" hidden="false" customHeight="true" outlineLevel="0" collapsed="false">
      <c r="A158" s="115" t="str">
        <f aca="false">Base!A158</f>
        <v>Present value consumption (trillions)</v>
      </c>
      <c r="B158" s="60" t="s">
        <v>462</v>
      </c>
      <c r="D158" s="60" t="s">
        <v>463</v>
      </c>
      <c r="E158" s="60" t="s">
        <v>464</v>
      </c>
      <c r="F158" s="116" t="s">
        <v>465</v>
      </c>
      <c r="G158" s="116"/>
    </row>
    <row r="159" s="42" customFormat="true" ht="21" hidden="false" customHeight="true" outlineLevel="0" collapsed="false">
      <c r="A159" s="40" t="str">
        <f aca="false">Base!A159</f>
        <v>Present value consumption (trillions)</v>
      </c>
      <c r="F159" s="42" t="s">
        <v>466</v>
      </c>
      <c r="G159" s="42" t="s">
        <v>467</v>
      </c>
    </row>
    <row r="160" customFormat="false" ht="21" hidden="false" customHeight="true" outlineLevel="0" collapsed="false">
      <c r="A160" s="40" t="str">
        <f aca="false">Base!A160</f>
        <v>  through 2100</v>
      </c>
      <c r="B160" s="42" t="n">
        <f aca="false">+SUMPRODUCT(B155:T155*B123:T123)*5</f>
        <v>2263.76345629229</v>
      </c>
      <c r="D160" s="42" t="n">
        <f aca="false">+SUMPRODUCT(Base!B155:T155*B123:T123)*5</f>
        <v>2255.88958995886</v>
      </c>
      <c r="E160" s="47" t="n">
        <v>2263.21945356431</v>
      </c>
      <c r="F160" s="42" t="n">
        <f aca="false">+D160-E160</f>
        <v>-7.3298636054592</v>
      </c>
      <c r="G160" s="117" t="n">
        <f aca="false">+F160*1000</f>
        <v>-7329.8636054592</v>
      </c>
    </row>
    <row r="161" customFormat="false" ht="21" hidden="false" customHeight="true" outlineLevel="0" collapsed="false">
      <c r="A161" s="40" t="str">
        <f aca="false">Base!A161</f>
        <v>  through 2200</v>
      </c>
      <c r="B161" s="42" t="n">
        <f aca="false">+SUMPRODUCT(B155:AN155*B123:AN123)*5</f>
        <v>2619.58412001783</v>
      </c>
      <c r="D161" s="42" t="n">
        <f aca="false">+SUMPRODUCT(Base!B155:AN155*B123:AN123)*5</f>
        <v>2635.77264243651</v>
      </c>
      <c r="E161" s="47" t="n">
        <v>2628.35542394425</v>
      </c>
      <c r="F161" s="42" t="n">
        <f aca="false">+D161-E161</f>
        <v>7.41721849225769</v>
      </c>
      <c r="G161" s="117" t="n">
        <f aca="false">+F161*1000</f>
        <v>7417.21849225769</v>
      </c>
    </row>
    <row r="162" customFormat="false" ht="21" hidden="false" customHeight="true" outlineLevel="0" collapsed="false">
      <c r="A162" s="40" t="str">
        <f aca="false">Base!A162</f>
        <v>  through 2300</v>
      </c>
      <c r="B162" s="42" t="n">
        <f aca="false">+SUMPRODUCT(B155:BH155*B123:BH123)*5</f>
        <v>2675.04114870168</v>
      </c>
      <c r="D162" s="42" t="n">
        <f aca="false">+SUMPRODUCT(Base!B155:BH155*B123:BH123)*5</f>
        <v>2701.20262932779</v>
      </c>
      <c r="E162" s="47" t="n">
        <v>2687.73703861561</v>
      </c>
      <c r="F162" s="42" t="n">
        <f aca="false">+D162-E162</f>
        <v>13.4655907121801</v>
      </c>
      <c r="G162" s="117" t="n">
        <f aca="false">+F162*1000</f>
        <v>13465.5907121801</v>
      </c>
    </row>
    <row r="163" customFormat="false" ht="21" hidden="false" customHeight="true" outlineLevel="0" collapsed="false">
      <c r="A163" s="40" t="str">
        <f aca="false">Base!A163</f>
        <v>  through end</v>
      </c>
      <c r="B163" s="119" t="n">
        <f aca="false">+SUMPRODUCT(B155:DQ155*B123:DQ123)*5</f>
        <v>2676.03631972869</v>
      </c>
      <c r="D163" s="119" t="n">
        <f aca="false">+SUMPRODUCT(Base!B155:DQ155*B123:DQ123)*5</f>
        <v>2702.3219345568</v>
      </c>
      <c r="E163" s="47" t="n">
        <v>2688.79366283102</v>
      </c>
      <c r="F163" s="119" t="n">
        <f aca="false">+D163-E163</f>
        <v>13.5282717257787</v>
      </c>
      <c r="G163" s="117" t="n">
        <f aca="false">+F163*1000</f>
        <v>13528.2717257787</v>
      </c>
    </row>
    <row r="164" customFormat="false" ht="21" hidden="false" customHeight="true" outlineLevel="0" collapsed="false">
      <c r="A164" s="40" t="str">
        <f aca="false">Base!A164</f>
        <v>PDV utility</v>
      </c>
      <c r="B164" s="135" t="n">
        <f aca="false">+B129</f>
        <v>2683.18589840702</v>
      </c>
      <c r="D164" s="119" t="n">
        <f aca="false">+B129</f>
        <v>2683.18589840702</v>
      </c>
      <c r="E164" s="47" t="n">
        <v>2688.78719643521</v>
      </c>
      <c r="F164" s="119" t="n">
        <f aca="false">+D164-E164</f>
        <v>-5.6012980281921</v>
      </c>
      <c r="G164" s="117" t="n">
        <f aca="false">+F164*1000</f>
        <v>-5601.2980281921</v>
      </c>
    </row>
    <row r="165" s="42" customFormat="true" ht="21" hidden="false" customHeight="true" outlineLevel="0" collapsed="false">
      <c r="A165" s="115" t="str">
        <f aca="false">Base!A165</f>
        <v>Other</v>
      </c>
    </row>
    <row r="166" customFormat="false" ht="21" hidden="false" customHeight="true" outlineLevel="0" collapsed="false">
      <c r="A166" s="40" t="str">
        <f aca="false">Base!A166</f>
        <v>Capital output ratio</v>
      </c>
      <c r="B166" s="42" t="n">
        <f aca="false">+B117/B104</f>
        <v>2.12324286726063</v>
      </c>
      <c r="C166" s="42" t="n">
        <f aca="false">+C117/C104</f>
        <v>2.13232134366264</v>
      </c>
      <c r="D166" s="42" t="n">
        <f aca="false">+D117/D104</f>
        <v>2.14743330357295</v>
      </c>
      <c r="E166" s="42" t="n">
        <f aca="false">+E117/E104</f>
        <v>2.16472579232189</v>
      </c>
      <c r="F166" s="42" t="n">
        <f aca="false">+F117/F104</f>
        <v>2.18259770650407</v>
      </c>
      <c r="G166" s="42" t="n">
        <f aca="false">+G117/G104</f>
        <v>2.19943458121678</v>
      </c>
      <c r="H166" s="42" t="n">
        <f aca="false">+H117/H104</f>
        <v>2.21469241487927</v>
      </c>
      <c r="I166" s="42" t="n">
        <f aca="false">+I117/I104</f>
        <v>2.23451165087391</v>
      </c>
      <c r="J166" s="42" t="n">
        <f aca="false">+J117/J104</f>
        <v>2.25090541018966</v>
      </c>
      <c r="K166" s="42" t="n">
        <f aca="false">+K117/K104</f>
        <v>2.26830783325349</v>
      </c>
      <c r="L166" s="42" t="n">
        <f aca="false">+L117/L104</f>
        <v>2.28335170370977</v>
      </c>
      <c r="M166" s="42" t="n">
        <f aca="false">+M117/M104</f>
        <v>2.29931704676668</v>
      </c>
      <c r="N166" s="42" t="n">
        <f aca="false">+N117/N104</f>
        <v>2.31323144139733</v>
      </c>
      <c r="O166" s="42" t="n">
        <f aca="false">+O117/O104</f>
        <v>2.32589444621611</v>
      </c>
      <c r="P166" s="42" t="n">
        <f aca="false">+P117/P104</f>
        <v>2.33779912860079</v>
      </c>
      <c r="Q166" s="42" t="n">
        <f aca="false">+Q117/Q104</f>
        <v>2.34932211934185</v>
      </c>
      <c r="R166" s="42" t="n">
        <f aca="false">+R117/R104</f>
        <v>2.36065112671159</v>
      </c>
      <c r="S166" s="42" t="n">
        <f aca="false">+S117/S104</f>
        <v>2.37189654321304</v>
      </c>
      <c r="T166" s="42" t="n">
        <f aca="false">+T117/T104</f>
        <v>2.38303451216934</v>
      </c>
      <c r="U166" s="42" t="n">
        <f aca="false">+U117/U104</f>
        <v>2.397644978888</v>
      </c>
      <c r="V166" s="42" t="n">
        <f aca="false">+V117/V104</f>
        <v>2.41068839274362</v>
      </c>
      <c r="W166" s="42" t="n">
        <f aca="false">+W117/W104</f>
        <v>2.42339099607055</v>
      </c>
      <c r="X166" s="42" t="n">
        <f aca="false">+X117/X104</f>
        <v>2.43590767316136</v>
      </c>
      <c r="Y166" s="42" t="n">
        <f aca="false">+Y117/Y104</f>
        <v>2.44831870676439</v>
      </c>
      <c r="Z166" s="42" t="n">
        <f aca="false">+Z117/Z104</f>
        <v>2.46060921227121</v>
      </c>
      <c r="AA166" s="42" t="n">
        <f aca="false">+AA117/AA104</f>
        <v>2.47270238552154</v>
      </c>
      <c r="AB166" s="42" t="n">
        <f aca="false">+AB117/AB104</f>
        <v>2.48442280438052</v>
      </c>
      <c r="AC166" s="42" t="n">
        <f aca="false">+AC117/AC104</f>
        <v>2.49649634247175</v>
      </c>
      <c r="AD166" s="42" t="n">
        <f aca="false">+AD117/AD104</f>
        <v>2.50863736066699</v>
      </c>
      <c r="AE166" s="42" t="n">
        <f aca="false">+AE117/AE104</f>
        <v>2.52073815423535</v>
      </c>
      <c r="AF166" s="42" t="n">
        <f aca="false">+AF117/AF104</f>
        <v>2.53272171198069</v>
      </c>
      <c r="AG166" s="42" t="n">
        <f aca="false">+AG117/AG104</f>
        <v>2.54453264109432</v>
      </c>
      <c r="AH166" s="42" t="n">
        <f aca="false">+AH117/AH104</f>
        <v>2.5561312616396</v>
      </c>
      <c r="AI166" s="42" t="n">
        <f aca="false">+AI117/AI104</f>
        <v>2.56748961738537</v>
      </c>
      <c r="AJ166" s="42" t="n">
        <f aca="false">+AJ117/AJ104</f>
        <v>2.57858865732517</v>
      </c>
      <c r="AK166" s="42" t="n">
        <f aca="false">+AK117/AK104</f>
        <v>2.58941612708456</v>
      </c>
      <c r="AL166" s="42" t="n">
        <f aca="false">+AL117/AL104</f>
        <v>2.59996496493208</v>
      </c>
      <c r="AM166" s="42" t="n">
        <f aca="false">+AM117/AM104</f>
        <v>2.61023183945319</v>
      </c>
      <c r="AN166" s="42" t="n">
        <f aca="false">+AN117/AN104</f>
        <v>2.62021577731388</v>
      </c>
      <c r="AO166" s="42" t="n">
        <f aca="false">+AO117/AO104</f>
        <v>2.62991653035123</v>
      </c>
      <c r="AP166" s="42" t="n">
        <f aca="false">+AP117/AP104</f>
        <v>2.63933251989307</v>
      </c>
      <c r="AQ166" s="42" t="n">
        <f aca="false">+AQ117/AQ104</f>
        <v>2.64845765818129</v>
      </c>
      <c r="AR166" s="42" t="n">
        <f aca="false">+AR117/AR104</f>
        <v>2.65727614850893</v>
      </c>
      <c r="AS166" s="42" t="n">
        <f aca="false">+AS117/AS104</f>
        <v>2.66575371266631</v>
      </c>
      <c r="AT166" s="42" t="n">
        <f aca="false">+AT117/AT104</f>
        <v>2.67382221254931</v>
      </c>
      <c r="AU166" s="42" t="n">
        <f aca="false">+AU117/AU104</f>
        <v>2.68135305158063</v>
      </c>
    </row>
    <row r="167" customFormat="false" ht="21" hidden="false" customHeight="true" outlineLevel="0" collapsed="false">
      <c r="A167" s="40" t="str">
        <f aca="false">Base!A167</f>
        <v>Net savings rate (delta K/delta K + C)</v>
      </c>
      <c r="C167" s="42" t="n">
        <f aca="false">+C124/(C124+C123)</f>
        <v>0.0869404740004162</v>
      </c>
      <c r="D167" s="42" t="n">
        <f aca="false">+D124/(D124+D123)</f>
        <v>0.0843957075926858</v>
      </c>
      <c r="E167" s="42" t="n">
        <f aca="false">+E124/(E124+E123)</f>
        <v>0.0812968035399248</v>
      </c>
      <c r="F167" s="42" t="n">
        <f aca="false">+F124/(F124+F123)</f>
        <v>0.0781378598591911</v>
      </c>
      <c r="G167" s="42" t="n">
        <f aca="false">+G124/(G124+G123)</f>
        <v>0.0747897106334798</v>
      </c>
      <c r="H167" s="42" t="n">
        <f aca="false">+H124/(H124+H123)</f>
        <v>0.071400079506952</v>
      </c>
      <c r="I167" s="42" t="n">
        <f aca="false">+I124/(I124+I123)</f>
        <v>0.0702850874719309</v>
      </c>
      <c r="J167" s="42" t="n">
        <f aca="false">+J124/(J124+J123)</f>
        <v>0.0668927584349298</v>
      </c>
      <c r="K167" s="42" t="n">
        <f aca="false">+K124/(K124+K123)</f>
        <v>0.0650716747077311</v>
      </c>
      <c r="L167" s="42" t="n">
        <f aca="false">+L124/(L124+L123)</f>
        <v>0.0623028440592679</v>
      </c>
      <c r="M167" s="42" t="n">
        <f aca="false">+M124/(M124+M123)</f>
        <v>0.0607361346610123</v>
      </c>
      <c r="N167" s="42" t="n">
        <f aca="false">+N124/(N124+N123)</f>
        <v>0.0583248150599762</v>
      </c>
      <c r="O167" s="42" t="n">
        <f aca="false">+O124/(O124+O123)</f>
        <v>0.0562320690105385</v>
      </c>
      <c r="P167" s="42" t="n">
        <f aca="false">+P124/(P124+P123)</f>
        <v>0.0543684173031182</v>
      </c>
      <c r="Q167" s="42" t="n">
        <f aca="false">+Q124/(Q124+Q123)</f>
        <v>0.0527001419772602</v>
      </c>
      <c r="R167" s="42" t="n">
        <f aca="false">+R124/(R124+R123)</f>
        <v>0.0511643689611551</v>
      </c>
      <c r="S167" s="42" t="n">
        <f aca="false">+S124/(S124+S123)</f>
        <v>0.049731923960313</v>
      </c>
      <c r="T167" s="42" t="n">
        <f aca="false">+T124/(T124+T123)</f>
        <v>0.0483245953192244</v>
      </c>
      <c r="U167" s="42" t="n">
        <f aca="false">+U124/(U124+U123)</f>
        <v>0.0482633088770154</v>
      </c>
      <c r="V167" s="42" t="n">
        <f aca="false">+V124/(V124+V123)</f>
        <v>0.0465634384756813</v>
      </c>
      <c r="W167" s="42" t="n">
        <f aca="false">+W124/(W124+W123)</f>
        <v>0.0453083320662072</v>
      </c>
      <c r="X167" s="42" t="n">
        <f aca="false">+X124/(X124+X123)</f>
        <v>0.0441448575760969</v>
      </c>
      <c r="Y167" s="42" t="n">
        <f aca="false">+Y124/(Y124+Y123)</f>
        <v>0.0430464470942788</v>
      </c>
      <c r="Z167" s="42" t="n">
        <f aca="false">+Z124/(Z124+Z123)</f>
        <v>0.0419773248799143</v>
      </c>
      <c r="AA167" s="42" t="n">
        <f aca="false">+AA124/(AA124+AA123)</f>
        <v>0.0409113194850903</v>
      </c>
      <c r="AB167" s="42" t="n">
        <f aca="false">+AB124/(AB124+AB123)</f>
        <v>0.0398100345358685</v>
      </c>
      <c r="AC167" s="42" t="n">
        <f aca="false">+AC124/(AC124+AC123)</f>
        <v>0.0389969409116826</v>
      </c>
      <c r="AD167" s="42" t="n">
        <f aca="false">+AD124/(AD124+AD123)</f>
        <v>0.0381199679834607</v>
      </c>
      <c r="AE167" s="42" t="n">
        <f aca="false">+AE124/(AE124+AE123)</f>
        <v>0.0372362762354247</v>
      </c>
      <c r="AF167" s="42" t="n">
        <f aca="false">+AF124/(AF124+AF123)</f>
        <v>0.0363535341230346</v>
      </c>
      <c r="AG167" s="42" t="n">
        <f aca="false">+AG124/(AG124+AG123)</f>
        <v>0.0354768717668122</v>
      </c>
      <c r="AH167" s="42" t="n">
        <f aca="false">+AH124/(AH124+AH123)</f>
        <v>0.0346098168621978</v>
      </c>
      <c r="AI167" s="42" t="n">
        <f aca="false">+AI124/(AI124+AI123)</f>
        <v>0.0337548506411414</v>
      </c>
      <c r="AJ167" s="42" t="n">
        <f aca="false">+AJ124/(AJ124+AJ123)</f>
        <v>0.0329137375864515</v>
      </c>
      <c r="AK167" s="42" t="n">
        <f aca="false">+AK124/(AK124+AK123)</f>
        <v>0.0320877157801124</v>
      </c>
      <c r="AL167" s="42" t="n">
        <f aca="false">+AL124/(AL124+AL123)</f>
        <v>0.0312776271459979</v>
      </c>
      <c r="AM167" s="42" t="n">
        <f aca="false">+AM124/(AM124+AM123)</f>
        <v>0.0304839278041808</v>
      </c>
      <c r="AN167" s="42" t="n">
        <f aca="false">+AN124/(AN124+AN123)</f>
        <v>0.0297066816107506</v>
      </c>
      <c r="AO167" s="42" t="n">
        <f aca="false">+AO124/(AO124+AO123)</f>
        <v>0.0289454277895782</v>
      </c>
      <c r="AP167" s="42" t="n">
        <f aca="false">+AP124/(AP124+AP123)</f>
        <v>0.028198980279083</v>
      </c>
      <c r="AQ167" s="42" t="n">
        <f aca="false">+AQ124/(AQ124+AQ123)</f>
        <v>0.0274649563002207</v>
      </c>
      <c r="AR167" s="42" t="n">
        <f aca="false">+AR124/(AR124+AR123)</f>
        <v>0.0267389445700149</v>
      </c>
      <c r="AS167" s="42" t="n">
        <f aca="false">+AS124/(AS124+AS123)</f>
        <v>0.0260130460186084</v>
      </c>
      <c r="AT167" s="42" t="n">
        <f aca="false">+AT124/(AT124+AT123)</f>
        <v>0.0252732056780953</v>
      </c>
      <c r="AU167" s="42" t="n">
        <f aca="false">+AU124/(AU124+AU123)</f>
        <v>0.0244946708898028</v>
      </c>
    </row>
    <row r="168" customFormat="false" ht="21" hidden="false" customHeight="true" outlineLevel="0" collapsed="false"/>
    <row r="169" customFormat="false" ht="21" hidden="false" customHeight="true" outlineLevel="0" collapsed="false">
      <c r="B169" s="42"/>
    </row>
    <row r="170" customFormat="false" ht="21" hidden="false" customHeight="true" outlineLevel="0" collapsed="false">
      <c r="B170" s="42"/>
    </row>
    <row r="171" customFormat="false" ht="21" hidden="false" customHeight="true" outlineLevel="0" collapsed="false">
      <c r="B171" s="42"/>
    </row>
    <row r="172" customFormat="false" ht="21" hidden="false" customHeight="true" outlineLevel="0" collapsed="false">
      <c r="B172" s="42"/>
    </row>
    <row r="173" customFormat="false" ht="21" hidden="false" customHeight="true" outlineLevel="0" collapsed="false">
      <c r="A173" s="42"/>
    </row>
    <row r="174" customFormat="false" ht="21" hidden="false" customHeight="true" outlineLevel="0" collapsed="false">
      <c r="A174" s="42"/>
    </row>
    <row r="175" customFormat="false" ht="21" hidden="false" customHeight="true" outlineLevel="0" collapsed="false">
      <c r="A175" s="42"/>
    </row>
    <row r="176" customFormat="false" ht="21" hidden="false" customHeight="true" outlineLevel="0" collapsed="false">
      <c r="A176" s="42"/>
    </row>
    <row r="177" s="42" customFormat="true" ht="21" hidden="false" customHeight="true" outlineLevel="0" collapsed="false"/>
    <row r="178" s="42" customFormat="true" ht="21" hidden="false" customHeight="true" outlineLevel="0" collapsed="false"/>
    <row r="179" s="42" customFormat="true" ht="21" hidden="false" customHeight="true" outlineLevel="0" collapsed="false"/>
    <row r="180" s="42" customFormat="true" ht="21" hidden="false" customHeight="true" outlineLevel="0" collapsed="false"/>
    <row r="181" s="42" customFormat="true" ht="21" hidden="false" customHeight="true" outlineLevel="0" collapsed="false"/>
    <row r="182" s="42" customFormat="true" ht="21" hidden="false" customHeight="true" outlineLevel="0" collapsed="false"/>
    <row r="183" s="42" customFormat="true" ht="21" hidden="false" customHeight="true" outlineLevel="0" collapsed="false"/>
    <row r="184" s="42" customFormat="true" ht="21" hidden="false" customHeight="true" outlineLevel="0" collapsed="false"/>
    <row r="185" s="42" customFormat="true" ht="21" hidden="false" customHeight="true" outlineLevel="0" collapsed="false"/>
    <row r="186" s="42" customFormat="true" ht="21" hidden="false" customHeight="true" outlineLevel="0" collapsed="false"/>
    <row r="187" s="42" customFormat="true" ht="21" hidden="false" customHeight="true" outlineLevel="0" collapsed="false"/>
    <row r="188" s="42" customFormat="true" ht="21" hidden="false" customHeight="true" outlineLevel="0" collapsed="false"/>
    <row r="189" customFormat="false" ht="21" hidden="false" customHeight="true" outlineLevel="0" collapsed="false">
      <c r="B189" s="42"/>
    </row>
    <row r="190" customFormat="false" ht="21" hidden="false" customHeight="true" outlineLevel="0" collapsed="false">
      <c r="B190" s="42"/>
    </row>
    <row r="191" customFormat="false" ht="21" hidden="false" customHeight="true" outlineLevel="0" collapsed="false">
      <c r="B191" s="42"/>
    </row>
    <row r="192" customFormat="false" ht="21" hidden="false" customHeight="true" outlineLevel="0" collapsed="false">
      <c r="B192" s="42"/>
    </row>
    <row r="193" customFormat="false" ht="21" hidden="false" customHeight="true" outlineLevel="0" collapsed="false"/>
    <row r="194" customFormat="false" ht="21" hidden="false" customHeight="true" outlineLevel="0" collapsed="false"/>
    <row r="195" customFormat="false" ht="21" hidden="false" customHeight="true" outlineLevel="0" collapsed="false"/>
    <row r="196" customFormat="false" ht="21" hidden="false" customHeight="true" outlineLevel="0" collapsed="false"/>
    <row r="197" customFormat="false" ht="21" hidden="false" customHeight="true" outlineLevel="0" collapsed="false"/>
    <row r="198" customFormat="false" ht="21" hidden="false" customHeight="true" outlineLevel="0" collapsed="false"/>
    <row r="199" customFormat="false" ht="21" hidden="false" customHeight="true" outlineLevel="0" collapsed="false"/>
    <row r="200" customFormat="false" ht="21" hidden="false" customHeight="true" outlineLevel="0" collapsed="false"/>
    <row r="201" customFormat="false" ht="21" hidden="false" customHeight="true" outlineLevel="0" collapsed="false"/>
    <row r="202" customFormat="false" ht="21" hidden="false" customHeight="true" outlineLevel="0" collapsed="false"/>
    <row r="203" customFormat="false" ht="21" hidden="false" customHeight="true" outlineLevel="0" collapsed="false"/>
    <row r="204" s="122" customFormat="true" ht="17.25" hidden="false" customHeight="false" outlineLevel="0" collapsed="false">
      <c r="A204" s="121" t="s">
        <v>468</v>
      </c>
      <c r="B204" s="42"/>
      <c r="C204" s="42"/>
      <c r="D204" s="42"/>
      <c r="E204" s="42"/>
      <c r="F204" s="42"/>
      <c r="G204" s="42"/>
      <c r="H204" s="42"/>
      <c r="I204" s="42"/>
      <c r="J204" s="42"/>
      <c r="K204" s="42"/>
      <c r="L204" s="42"/>
      <c r="M204" s="42"/>
      <c r="N204" s="42"/>
      <c r="O204" s="42"/>
      <c r="P204" s="42"/>
      <c r="Q204" s="42"/>
      <c r="R204" s="42"/>
      <c r="S204" s="42"/>
      <c r="T204" s="42"/>
      <c r="U204" s="42"/>
      <c r="V204" s="42"/>
      <c r="W204" s="42"/>
      <c r="X204" s="42"/>
      <c r="Y204" s="42"/>
      <c r="Z204" s="42"/>
      <c r="AA204" s="42"/>
      <c r="AB204" s="42"/>
      <c r="AC204" s="42"/>
      <c r="AD204" s="42"/>
      <c r="AE204" s="42"/>
      <c r="AF204" s="42"/>
      <c r="AG204" s="42"/>
      <c r="AH204" s="42"/>
      <c r="AI204" s="42"/>
      <c r="AJ204" s="42"/>
      <c r="AK204" s="42"/>
      <c r="AL204" s="42"/>
      <c r="AM204" s="42"/>
      <c r="AN204" s="42"/>
      <c r="AO204" s="42"/>
      <c r="AP204" s="42"/>
      <c r="AQ204" s="42"/>
      <c r="AR204" s="42"/>
      <c r="AS204" s="42"/>
      <c r="AT204" s="42"/>
      <c r="AU204" s="42"/>
      <c r="AV204" s="42"/>
      <c r="AW204" s="42"/>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c r="CD204" s="42"/>
      <c r="CE204" s="42"/>
      <c r="CF204" s="42"/>
      <c r="CG204" s="42"/>
      <c r="CH204" s="42"/>
      <c r="CI204" s="42"/>
      <c r="CJ204" s="42"/>
      <c r="CK204" s="42"/>
      <c r="CL204" s="42"/>
      <c r="CM204" s="42"/>
      <c r="CN204" s="42"/>
      <c r="CO204" s="42"/>
      <c r="CP204" s="42"/>
      <c r="CQ204" s="42"/>
      <c r="CR204" s="42"/>
      <c r="CS204" s="42"/>
      <c r="CT204" s="42"/>
      <c r="CU204" s="42"/>
      <c r="CV204" s="42"/>
      <c r="CW204" s="42"/>
      <c r="CX204" s="42"/>
      <c r="CY204" s="42"/>
      <c r="CZ204" s="42"/>
      <c r="DA204" s="42"/>
      <c r="DB204" s="42"/>
      <c r="DC204" s="42"/>
      <c r="DD204" s="42"/>
      <c r="DE204" s="42"/>
      <c r="DF204" s="42"/>
      <c r="DG204" s="42"/>
      <c r="DH204" s="42"/>
      <c r="DI204" s="42"/>
      <c r="DJ204" s="42"/>
      <c r="DK204" s="42"/>
      <c r="DL204" s="42"/>
      <c r="DM204" s="42"/>
      <c r="DN204" s="42"/>
      <c r="DO204" s="42"/>
      <c r="DP204" s="42"/>
      <c r="DQ204" s="42"/>
      <c r="DR204" s="42"/>
      <c r="DS204" s="42"/>
    </row>
    <row r="205" s="126" customFormat="true" ht="17.25" hidden="false" customHeight="false" outlineLevel="0" collapsed="false">
      <c r="A205" s="123" t="s">
        <v>469</v>
      </c>
      <c r="B205" s="125" t="n">
        <v>0.001</v>
      </c>
      <c r="C205" s="125" t="n">
        <v>0.001</v>
      </c>
      <c r="D205" s="125" t="n">
        <v>0.001</v>
      </c>
      <c r="E205" s="125" t="n">
        <v>0.001</v>
      </c>
      <c r="F205" s="125" t="n">
        <v>0.001</v>
      </c>
      <c r="G205" s="125" t="n">
        <v>0.001</v>
      </c>
      <c r="H205" s="125" t="n">
        <v>0.001</v>
      </c>
      <c r="I205" s="125" t="n">
        <v>0.001</v>
      </c>
      <c r="J205" s="125" t="n">
        <v>0.001</v>
      </c>
      <c r="K205" s="125" t="n">
        <v>0.001</v>
      </c>
      <c r="L205" s="125" t="n">
        <v>0.001</v>
      </c>
      <c r="M205" s="125" t="n">
        <v>0.001</v>
      </c>
      <c r="N205" s="125" t="n">
        <v>0.001</v>
      </c>
      <c r="O205" s="125" t="n">
        <v>0.001</v>
      </c>
      <c r="P205" s="125" t="n">
        <v>0.001</v>
      </c>
      <c r="Q205" s="125" t="n">
        <v>0.001</v>
      </c>
      <c r="R205" s="125" t="n">
        <v>0.001</v>
      </c>
      <c r="S205" s="125" t="n">
        <v>0.001</v>
      </c>
      <c r="T205" s="125" t="n">
        <v>0.001</v>
      </c>
      <c r="U205" s="125" t="n">
        <v>0.001</v>
      </c>
      <c r="V205" s="125" t="n">
        <v>0.001</v>
      </c>
      <c r="W205" s="125" t="n">
        <v>0.001</v>
      </c>
      <c r="X205" s="125" t="n">
        <v>0.001</v>
      </c>
      <c r="Y205" s="125" t="n">
        <v>0.001</v>
      </c>
      <c r="Z205" s="125" t="n">
        <v>0.001</v>
      </c>
      <c r="AA205" s="125" t="n">
        <v>0.001</v>
      </c>
      <c r="AB205" s="125" t="n">
        <v>0.001</v>
      </c>
      <c r="AC205" s="125" t="n">
        <v>0.001</v>
      </c>
      <c r="AD205" s="125" t="n">
        <v>0.001</v>
      </c>
      <c r="AE205" s="125" t="n">
        <v>0.001</v>
      </c>
      <c r="AF205" s="125" t="n">
        <v>0.001</v>
      </c>
      <c r="AG205" s="125" t="n">
        <v>0.001</v>
      </c>
      <c r="AH205" s="125" t="n">
        <v>0.001</v>
      </c>
      <c r="AI205" s="125" t="n">
        <v>0.001</v>
      </c>
      <c r="AJ205" s="125" t="n">
        <v>0.001</v>
      </c>
      <c r="AK205" s="125" t="n">
        <v>0.001</v>
      </c>
      <c r="AL205" s="125" t="n">
        <v>0.001</v>
      </c>
      <c r="AM205" s="125" t="n">
        <v>0.001</v>
      </c>
      <c r="AN205" s="125" t="n">
        <v>0.001</v>
      </c>
      <c r="AO205" s="125" t="n">
        <v>0.001</v>
      </c>
      <c r="AP205" s="125" t="n">
        <v>0.001</v>
      </c>
      <c r="AQ205" s="125" t="n">
        <v>0.001</v>
      </c>
      <c r="AR205" s="125" t="n">
        <v>0.001</v>
      </c>
      <c r="AS205" s="125" t="n">
        <v>0.001</v>
      </c>
      <c r="AT205" s="125" t="n">
        <v>0.001</v>
      </c>
      <c r="AU205" s="125" t="n">
        <v>0.001</v>
      </c>
      <c r="AV205" s="125" t="n">
        <v>0.001</v>
      </c>
      <c r="AW205" s="125" t="n">
        <v>0.001</v>
      </c>
      <c r="AX205" s="125" t="n">
        <v>0.001</v>
      </c>
      <c r="AY205" s="125" t="n">
        <v>0.001</v>
      </c>
      <c r="AZ205" s="125" t="n">
        <v>0.001</v>
      </c>
      <c r="BA205" s="125" t="n">
        <v>0.001</v>
      </c>
      <c r="BB205" s="125" t="n">
        <v>0.001</v>
      </c>
      <c r="BC205" s="125" t="n">
        <v>0.001</v>
      </c>
      <c r="BD205" s="125" t="n">
        <v>0.001</v>
      </c>
      <c r="BE205" s="125" t="n">
        <v>0.001</v>
      </c>
      <c r="BF205" s="125" t="n">
        <v>0.001</v>
      </c>
      <c r="BG205" s="125" t="n">
        <v>0.001</v>
      </c>
      <c r="BH205" s="125" t="n">
        <v>0.001</v>
      </c>
      <c r="BI205" s="125" t="n">
        <v>0.001</v>
      </c>
      <c r="BJ205" s="125"/>
      <c r="BK205" s="125"/>
      <c r="BL205" s="125"/>
      <c r="BM205" s="125"/>
      <c r="BN205" s="125"/>
      <c r="BO205" s="125"/>
      <c r="BP205" s="125"/>
      <c r="BQ205" s="125"/>
      <c r="BR205" s="125"/>
      <c r="BS205" s="125"/>
      <c r="BT205" s="125"/>
      <c r="BU205" s="125"/>
      <c r="BV205" s="125"/>
      <c r="BW205" s="125"/>
      <c r="BX205" s="125"/>
      <c r="BY205" s="125"/>
      <c r="BZ205" s="125"/>
      <c r="CA205" s="125"/>
      <c r="CB205" s="125"/>
      <c r="CC205" s="125"/>
      <c r="CD205" s="125"/>
      <c r="CE205" s="125"/>
      <c r="CF205" s="125"/>
      <c r="CG205" s="125"/>
      <c r="CH205" s="125"/>
      <c r="CI205" s="125"/>
      <c r="CJ205" s="125"/>
      <c r="CK205" s="125"/>
      <c r="CL205" s="125"/>
      <c r="CM205" s="125"/>
      <c r="CN205" s="125"/>
      <c r="CO205" s="125"/>
      <c r="CP205" s="125"/>
      <c r="CQ205" s="125"/>
      <c r="CR205" s="125"/>
      <c r="CS205" s="125"/>
      <c r="CT205" s="125"/>
      <c r="CU205" s="125"/>
      <c r="CV205" s="125"/>
      <c r="CW205" s="125"/>
      <c r="CX205" s="125"/>
      <c r="CY205" s="125"/>
      <c r="CZ205" s="125"/>
      <c r="DA205" s="125"/>
      <c r="DB205" s="125"/>
      <c r="DC205" s="125"/>
      <c r="DD205" s="125"/>
      <c r="DE205" s="125"/>
      <c r="DF205" s="125"/>
      <c r="DG205" s="125"/>
      <c r="DH205" s="125"/>
      <c r="DI205" s="125"/>
      <c r="DJ205" s="125"/>
      <c r="DK205" s="125"/>
      <c r="DL205" s="125"/>
      <c r="DM205" s="125"/>
      <c r="DN205" s="125"/>
      <c r="DO205" s="125"/>
      <c r="DP205" s="125"/>
      <c r="DQ205" s="125"/>
      <c r="DR205" s="125"/>
      <c r="DS205" s="125"/>
      <c r="DT205" s="125"/>
    </row>
    <row r="206" customFormat="false" ht="17.25" hidden="false" customHeight="false" outlineLevel="0" collapsed="false">
      <c r="A206" s="121" t="s">
        <v>470</v>
      </c>
    </row>
    <row r="207" s="126" customFormat="true" ht="17.25" hidden="false" customHeight="false" outlineLevel="0" collapsed="false">
      <c r="A207" s="123" t="s">
        <v>469</v>
      </c>
      <c r="B207" s="125" t="n">
        <v>1</v>
      </c>
      <c r="C207" s="125" t="n">
        <v>45.9658554180318</v>
      </c>
      <c r="D207" s="125" t="n">
        <v>52.8857844242518</v>
      </c>
      <c r="E207" s="125" t="n">
        <v>60.4826213769014</v>
      </c>
      <c r="F207" s="125" t="n">
        <v>68.6652180388936</v>
      </c>
      <c r="G207" s="125" t="n">
        <v>77.436213167367</v>
      </c>
      <c r="H207" s="125" t="n">
        <v>86.8192742904576</v>
      </c>
      <c r="I207" s="125" t="n">
        <v>97.0078452429531</v>
      </c>
      <c r="J207" s="125" t="n">
        <v>108.126824349794</v>
      </c>
      <c r="K207" s="125" t="n">
        <v>120.204025768648</v>
      </c>
      <c r="L207" s="125" t="n">
        <v>133.292858064042</v>
      </c>
      <c r="M207" s="125" t="n">
        <v>147.464159294741</v>
      </c>
      <c r="N207" s="125" t="n">
        <v>162.80409495624</v>
      </c>
      <c r="O207" s="125" t="n">
        <v>179.413727398797</v>
      </c>
      <c r="P207" s="125" t="n">
        <v>197.40295077064</v>
      </c>
      <c r="Q207" s="125" t="n">
        <v>216.880386709473</v>
      </c>
      <c r="R207" s="125" t="n">
        <v>237.927990950425</v>
      </c>
      <c r="S207" s="125" t="n">
        <v>260.579812440988</v>
      </c>
      <c r="T207" s="125" t="n">
        <v>264.01915693949</v>
      </c>
      <c r="U207" s="125" t="n">
        <v>260.568728835078</v>
      </c>
      <c r="V207" s="125" t="n">
        <v>257.204553228473</v>
      </c>
      <c r="W207" s="125" t="n">
        <v>253.924474374442</v>
      </c>
      <c r="X207" s="125" t="n">
        <v>250.726390273812</v>
      </c>
      <c r="Y207" s="125" t="n">
        <v>247.608251287838</v>
      </c>
      <c r="Z207" s="125" t="n">
        <v>244.568058867643</v>
      </c>
      <c r="AA207" s="125" t="n">
        <v>244.568058867643</v>
      </c>
      <c r="AB207" s="125" t="n">
        <v>244.568058867643</v>
      </c>
      <c r="AC207" s="125" t="n">
        <v>244.568058867643</v>
      </c>
      <c r="AD207" s="125" t="n">
        <v>244.568058867643</v>
      </c>
      <c r="AE207" s="125" t="n">
        <v>244.568058867643</v>
      </c>
      <c r="AF207" s="125" t="n">
        <v>244.568058867643</v>
      </c>
      <c r="AG207" s="125" t="n">
        <v>244.568058867643</v>
      </c>
      <c r="AH207" s="125" t="n">
        <v>244.568058867643</v>
      </c>
      <c r="AI207" s="125" t="n">
        <v>244.568058867643</v>
      </c>
      <c r="AJ207" s="125" t="n">
        <v>244.568058867643</v>
      </c>
      <c r="AK207" s="125" t="n">
        <v>244.568058867643</v>
      </c>
      <c r="AL207" s="125" t="n">
        <v>244.568058867643</v>
      </c>
      <c r="AM207" s="125" t="n">
        <v>244.568058867643</v>
      </c>
      <c r="AN207" s="125" t="n">
        <v>244.568058867643</v>
      </c>
      <c r="AO207" s="125" t="n">
        <v>244.568058867643</v>
      </c>
      <c r="AP207" s="125" t="n">
        <v>244.568058867643</v>
      </c>
      <c r="AQ207" s="125" t="n">
        <v>244.568058867643</v>
      </c>
      <c r="AR207" s="125" t="n">
        <v>244.568058867643</v>
      </c>
      <c r="AS207" s="125" t="n">
        <v>244.568058867643</v>
      </c>
      <c r="AT207" s="125" t="n">
        <v>244.568058867643</v>
      </c>
      <c r="AU207" s="125" t="n">
        <v>244.568058867643</v>
      </c>
      <c r="AV207" s="125" t="n">
        <v>244.568058867643</v>
      </c>
      <c r="AW207" s="125" t="n">
        <v>244.568058867643</v>
      </c>
      <c r="AX207" s="125" t="n">
        <v>244.568058867643</v>
      </c>
      <c r="AY207" s="125" t="n">
        <v>244.568058867643</v>
      </c>
      <c r="AZ207" s="125" t="n">
        <v>244.568058867643</v>
      </c>
      <c r="BA207" s="125" t="n">
        <v>244.568058867643</v>
      </c>
      <c r="BB207" s="125" t="n">
        <v>244.568058867643</v>
      </c>
      <c r="BC207" s="125" t="n">
        <v>244.568058867643</v>
      </c>
      <c r="BD207" s="125" t="n">
        <v>244.568058867643</v>
      </c>
      <c r="BE207" s="125" t="n">
        <v>244.568058867643</v>
      </c>
      <c r="BF207" s="125" t="n">
        <v>244.568058867643</v>
      </c>
      <c r="BG207" s="125" t="n">
        <v>244.568058867643</v>
      </c>
      <c r="BH207" s="125" t="n">
        <v>244.568058867643</v>
      </c>
      <c r="BI207" s="125" t="n">
        <v>244.568058867643</v>
      </c>
      <c r="BJ207" s="125"/>
      <c r="BK207" s="125"/>
      <c r="BL207" s="125"/>
      <c r="BM207" s="125"/>
      <c r="BN207" s="125"/>
      <c r="BO207" s="125"/>
      <c r="BP207" s="125"/>
      <c r="BQ207" s="125"/>
      <c r="BR207" s="125"/>
      <c r="BS207" s="125"/>
      <c r="BT207" s="125"/>
      <c r="BU207" s="125"/>
      <c r="BV207" s="125"/>
      <c r="BW207" s="125"/>
      <c r="BX207" s="125"/>
      <c r="BY207" s="125"/>
      <c r="BZ207" s="125"/>
      <c r="CA207" s="125"/>
      <c r="CB207" s="125"/>
      <c r="CC207" s="125"/>
      <c r="CD207" s="125"/>
      <c r="CE207" s="125"/>
      <c r="CF207" s="125"/>
      <c r="CG207" s="125"/>
      <c r="CH207" s="125"/>
      <c r="CI207" s="125"/>
      <c r="CJ207" s="125"/>
      <c r="CK207" s="125"/>
      <c r="CL207" s="125"/>
      <c r="CM207" s="125"/>
      <c r="CN207" s="125"/>
      <c r="CO207" s="125"/>
      <c r="CP207" s="125"/>
      <c r="CQ207" s="125"/>
      <c r="CR207" s="125"/>
      <c r="CS207" s="125"/>
      <c r="CT207" s="125"/>
      <c r="CU207" s="125"/>
      <c r="CV207" s="125"/>
      <c r="CW207" s="125"/>
      <c r="CX207" s="125"/>
      <c r="CY207" s="125"/>
      <c r="CZ207" s="125"/>
      <c r="DA207" s="125"/>
      <c r="DB207" s="125"/>
      <c r="DC207" s="125"/>
      <c r="DD207" s="125"/>
      <c r="DE207" s="125"/>
      <c r="DF207" s="125"/>
      <c r="DG207" s="125"/>
      <c r="DH207" s="125"/>
      <c r="DI207" s="125"/>
      <c r="DJ207" s="125"/>
      <c r="DK207" s="125"/>
      <c r="DL207" s="125"/>
      <c r="DM207" s="125"/>
      <c r="DN207" s="125"/>
      <c r="DO207" s="125"/>
      <c r="DP207" s="125"/>
      <c r="DQ207" s="125"/>
      <c r="DR207" s="125"/>
      <c r="DS207" s="125"/>
      <c r="DT207" s="125"/>
    </row>
    <row r="208" s="122" customFormat="true" ht="17.25" hidden="false" customHeight="false" outlineLevel="0" collapsed="false">
      <c r="A208" s="121" t="s">
        <v>471</v>
      </c>
      <c r="B208" s="42"/>
      <c r="C208" s="42"/>
      <c r="D208" s="42"/>
      <c r="E208" s="42"/>
      <c r="F208" s="42"/>
      <c r="G208" s="42"/>
      <c r="H208" s="42"/>
      <c r="I208" s="42"/>
      <c r="J208" s="42"/>
      <c r="K208" s="42"/>
      <c r="L208" s="42"/>
      <c r="M208" s="42"/>
      <c r="N208" s="42"/>
      <c r="O208" s="42"/>
      <c r="P208" s="42"/>
      <c r="Q208" s="42"/>
      <c r="R208" s="42"/>
      <c r="S208" s="42"/>
      <c r="T208" s="42"/>
      <c r="U208" s="42"/>
      <c r="V208" s="42"/>
      <c r="W208" s="42"/>
      <c r="X208" s="42"/>
      <c r="Y208" s="42"/>
      <c r="Z208" s="42"/>
      <c r="AA208" s="42"/>
      <c r="AB208" s="42"/>
      <c r="AC208" s="42"/>
      <c r="AD208" s="42"/>
      <c r="AE208" s="42"/>
      <c r="AF208" s="42"/>
      <c r="AG208" s="42"/>
      <c r="AH208" s="42"/>
      <c r="AI208" s="42"/>
      <c r="AJ208" s="42"/>
      <c r="AK208" s="42"/>
      <c r="AL208" s="42"/>
      <c r="AM208" s="42"/>
      <c r="AN208" s="42"/>
      <c r="AO208" s="42"/>
      <c r="AP208" s="42"/>
      <c r="AQ208" s="42"/>
      <c r="AR208" s="42"/>
      <c r="AS208" s="42"/>
      <c r="AT208" s="42"/>
      <c r="AU208" s="42"/>
      <c r="AV208" s="42"/>
      <c r="AW208" s="42"/>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c r="CD208" s="42"/>
      <c r="CE208" s="42"/>
      <c r="CF208" s="42"/>
      <c r="CG208" s="42"/>
      <c r="CH208" s="42"/>
      <c r="CI208" s="42"/>
      <c r="CJ208" s="42"/>
      <c r="CK208" s="42"/>
      <c r="CL208" s="42"/>
      <c r="CM208" s="42"/>
      <c r="CN208" s="42"/>
      <c r="CO208" s="42"/>
      <c r="CP208" s="42"/>
      <c r="CQ208" s="42"/>
      <c r="CR208" s="42"/>
      <c r="CS208" s="42"/>
      <c r="CT208" s="42"/>
      <c r="CU208" s="42"/>
      <c r="CV208" s="42"/>
      <c r="CW208" s="42"/>
      <c r="CX208" s="42"/>
      <c r="CY208" s="42"/>
      <c r="CZ208" s="42"/>
      <c r="DA208" s="42"/>
      <c r="DB208" s="42"/>
      <c r="DC208" s="42"/>
      <c r="DD208" s="42"/>
      <c r="DE208" s="42"/>
      <c r="DF208" s="42"/>
      <c r="DG208" s="42"/>
      <c r="DH208" s="42"/>
      <c r="DI208" s="42"/>
      <c r="DJ208" s="42"/>
      <c r="DK208" s="42"/>
      <c r="DL208" s="42"/>
      <c r="DM208" s="42"/>
      <c r="DN208" s="42"/>
      <c r="DO208" s="42"/>
      <c r="DP208" s="42"/>
      <c r="DQ208" s="42"/>
      <c r="DR208" s="42"/>
      <c r="DS208" s="42"/>
      <c r="DT208" s="42"/>
    </row>
    <row r="209" s="126" customFormat="true" ht="17.25" hidden="false" customHeight="false" outlineLevel="0" collapsed="false">
      <c r="A209" s="123" t="s">
        <v>469</v>
      </c>
      <c r="B209" s="125" t="n">
        <v>1</v>
      </c>
      <c r="C209" s="125" t="n">
        <v>35.1554817514817</v>
      </c>
      <c r="D209" s="125" t="n">
        <v>44.3322823747492</v>
      </c>
      <c r="E209" s="125" t="n">
        <v>55.5290137464051</v>
      </c>
      <c r="F209" s="125" t="n">
        <v>69.1215670969424</v>
      </c>
      <c r="G209" s="125" t="n">
        <v>85.5673821362437</v>
      </c>
      <c r="H209" s="125" t="n">
        <v>105.659963389317</v>
      </c>
      <c r="I209" s="125" t="n">
        <v>130.450689937258</v>
      </c>
      <c r="J209" s="125" t="n">
        <v>161.447278451623</v>
      </c>
      <c r="K209" s="125" t="n">
        <v>200.168128547475</v>
      </c>
      <c r="L209" s="125" t="n">
        <v>248.465082192873</v>
      </c>
      <c r="M209" s="125" t="n">
        <v>291</v>
      </c>
      <c r="N209" s="125" t="n">
        <v>289</v>
      </c>
      <c r="O209" s="125" t="n">
        <v>297.857669947086</v>
      </c>
      <c r="P209" s="125" t="n">
        <v>290.735420234324</v>
      </c>
      <c r="Q209" s="125" t="n">
        <v>321.964939619736</v>
      </c>
      <c r="R209" s="125" t="n">
        <v>285.955339331011</v>
      </c>
      <c r="S209" s="125" t="n">
        <v>273.613894240455</v>
      </c>
      <c r="T209" s="125" t="n">
        <v>305.711926383358</v>
      </c>
      <c r="U209" s="125" t="n">
        <v>261.304660018266</v>
      </c>
      <c r="V209" s="125" t="n">
        <v>204.041974604337</v>
      </c>
      <c r="W209" s="125" t="n">
        <v>200.13987587412</v>
      </c>
      <c r="X209" s="125" t="n">
        <v>216.987420136062</v>
      </c>
      <c r="Y209" s="125" t="n">
        <v>216.987420136062</v>
      </c>
      <c r="Z209" s="125" t="n">
        <v>300</v>
      </c>
      <c r="AA209" s="125" t="n">
        <v>209.661026035231</v>
      </c>
      <c r="AB209" s="125" t="n">
        <v>212.250674595908</v>
      </c>
      <c r="AC209" s="125" t="n">
        <v>213.565589782684</v>
      </c>
      <c r="AD209" s="125" t="n">
        <v>213.565589782684</v>
      </c>
      <c r="AE209" s="125" t="n">
        <v>213.565589782684</v>
      </c>
      <c r="AF209" s="125" t="n">
        <v>213.565589782684</v>
      </c>
      <c r="AG209" s="125" t="n">
        <v>213.565589782684</v>
      </c>
      <c r="AH209" s="125" t="n">
        <v>213.565589782684</v>
      </c>
      <c r="AI209" s="125" t="n">
        <v>213.565589782684</v>
      </c>
      <c r="AJ209" s="125" t="n">
        <v>213.565589782684</v>
      </c>
      <c r="AK209" s="125" t="n">
        <v>213.565589782684</v>
      </c>
      <c r="AL209" s="125" t="n">
        <v>213.565589782684</v>
      </c>
      <c r="AM209" s="125" t="n">
        <v>213.565589782684</v>
      </c>
      <c r="AN209" s="125" t="n">
        <v>213.565589782684</v>
      </c>
      <c r="AO209" s="125" t="n">
        <v>213.565589782684</v>
      </c>
      <c r="AP209" s="125" t="n">
        <v>213.565589782684</v>
      </c>
      <c r="AQ209" s="125" t="n">
        <v>213.565589782684</v>
      </c>
      <c r="AR209" s="125" t="n">
        <v>213.565589782684</v>
      </c>
      <c r="AS209" s="125" t="n">
        <v>213.565589782684</v>
      </c>
      <c r="AT209" s="125" t="n">
        <v>213.565589782684</v>
      </c>
      <c r="AU209" s="125" t="n">
        <v>213.565589782684</v>
      </c>
      <c r="AV209" s="125" t="n">
        <v>213.565589782684</v>
      </c>
      <c r="AW209" s="125" t="n">
        <v>213.565589782684</v>
      </c>
      <c r="AX209" s="125" t="n">
        <v>301.301106640135</v>
      </c>
      <c r="AY209" s="125" t="n">
        <v>200.413896695195</v>
      </c>
      <c r="AZ209" s="125" t="n">
        <v>100.206948347598</v>
      </c>
      <c r="BA209" s="125" t="n">
        <v>50.1034741737988</v>
      </c>
      <c r="BB209" s="125" t="n">
        <v>25.0517370868994</v>
      </c>
      <c r="BC209" s="125" t="n">
        <v>12.5258685434497</v>
      </c>
      <c r="BD209" s="125" t="n">
        <v>6.26293427172485</v>
      </c>
      <c r="BE209" s="125" t="n">
        <v>3.13146713586242</v>
      </c>
      <c r="BF209" s="125" t="n">
        <v>1.56573356793121</v>
      </c>
      <c r="BG209" s="125" t="n">
        <v>0.782866783965606</v>
      </c>
      <c r="BH209" s="125" t="n">
        <v>0.391433391982803</v>
      </c>
      <c r="BI209" s="125" t="n">
        <v>0.195716695991401</v>
      </c>
      <c r="BJ209" s="125"/>
      <c r="BK209" s="125"/>
      <c r="BL209" s="125"/>
      <c r="BM209" s="125"/>
      <c r="BN209" s="125"/>
      <c r="BO209" s="125"/>
      <c r="BP209" s="125"/>
      <c r="BQ209" s="125"/>
      <c r="BR209" s="125"/>
      <c r="BS209" s="125"/>
      <c r="BT209" s="125"/>
      <c r="BU209" s="125"/>
      <c r="BV209" s="125"/>
      <c r="BW209" s="125"/>
      <c r="BX209" s="125"/>
      <c r="BY209" s="125"/>
      <c r="BZ209" s="125"/>
      <c r="CA209" s="125"/>
      <c r="CB209" s="125"/>
      <c r="CC209" s="125"/>
      <c r="CD209" s="125"/>
      <c r="CE209" s="125"/>
      <c r="CF209" s="125"/>
      <c r="CG209" s="125"/>
      <c r="CH209" s="125"/>
      <c r="CI209" s="125"/>
      <c r="CJ209" s="125"/>
      <c r="CK209" s="125"/>
      <c r="CL209" s="125"/>
      <c r="CM209" s="125"/>
      <c r="CN209" s="125"/>
      <c r="CO209" s="125"/>
      <c r="CP209" s="125"/>
      <c r="CQ209" s="125"/>
      <c r="CR209" s="125"/>
      <c r="CS209" s="125"/>
      <c r="CT209" s="125"/>
      <c r="CU209" s="125"/>
      <c r="CV209" s="125"/>
      <c r="CW209" s="125"/>
      <c r="CX209" s="125"/>
      <c r="CY209" s="125"/>
      <c r="CZ209" s="125"/>
      <c r="DA209" s="125"/>
      <c r="DB209" s="125"/>
      <c r="DC209" s="125"/>
      <c r="DD209" s="125"/>
      <c r="DE209" s="125"/>
      <c r="DF209" s="125"/>
      <c r="DG209" s="125"/>
      <c r="DH209" s="125"/>
      <c r="DI209" s="125"/>
      <c r="DJ209" s="125"/>
      <c r="DK209" s="125"/>
      <c r="DL209" s="125"/>
      <c r="DM209" s="125"/>
      <c r="DN209" s="125"/>
      <c r="DO209" s="125"/>
      <c r="DP209" s="125"/>
      <c r="DQ209" s="125"/>
      <c r="DR209" s="125"/>
      <c r="DS209" s="125"/>
      <c r="DT209" s="125"/>
    </row>
    <row r="212" s="42" customFormat="true" ht="20.25" hidden="false" customHeight="false" outlineLevel="0" collapsed="false">
      <c r="A212" s="115" t="s">
        <v>91</v>
      </c>
    </row>
    <row r="213" customFormat="false" ht="17.25" hidden="false" customHeight="false" outlineLevel="0" collapsed="false">
      <c r="A213" s="40" t="s">
        <v>326</v>
      </c>
      <c r="B213" s="42" t="n">
        <f aca="false">+B117/B104</f>
        <v>2.12324286726063</v>
      </c>
      <c r="C213" s="42" t="n">
        <f aca="false">+C117/C104</f>
        <v>2.13232134366264</v>
      </c>
      <c r="D213" s="42" t="n">
        <f aca="false">+D117/D104</f>
        <v>2.14743330357295</v>
      </c>
      <c r="E213" s="42" t="n">
        <f aca="false">+E117/E104</f>
        <v>2.16472579232189</v>
      </c>
      <c r="F213" s="42" t="n">
        <f aca="false">+F117/F104</f>
        <v>2.18259770650407</v>
      </c>
      <c r="G213" s="42" t="n">
        <f aca="false">+G117/G104</f>
        <v>2.19943458121678</v>
      </c>
      <c r="H213" s="42" t="n">
        <f aca="false">+H117/H104</f>
        <v>2.21469241487927</v>
      </c>
      <c r="I213" s="42" t="n">
        <f aca="false">+I117/I104</f>
        <v>2.23451165087391</v>
      </c>
      <c r="J213" s="42" t="n">
        <f aca="false">+J117/J104</f>
        <v>2.25090541018966</v>
      </c>
      <c r="K213" s="42" t="n">
        <f aca="false">+K117/K104</f>
        <v>2.26830783325349</v>
      </c>
      <c r="L213" s="42" t="n">
        <f aca="false">+L117/L104</f>
        <v>2.28335170370977</v>
      </c>
      <c r="M213" s="42" t="n">
        <f aca="false">+M117/M104</f>
        <v>2.29931704676668</v>
      </c>
      <c r="N213" s="42" t="n">
        <f aca="false">+N117/N104</f>
        <v>2.31323144139733</v>
      </c>
      <c r="O213" s="42" t="n">
        <f aca="false">+O117/O104</f>
        <v>2.32589444621611</v>
      </c>
      <c r="P213" s="42" t="n">
        <f aca="false">+P117/P104</f>
        <v>2.33779912860079</v>
      </c>
      <c r="Q213" s="42" t="n">
        <f aca="false">+Q117/Q104</f>
        <v>2.34932211934185</v>
      </c>
      <c r="R213" s="42" t="n">
        <f aca="false">+R117/R104</f>
        <v>2.36065112671159</v>
      </c>
      <c r="S213" s="42" t="n">
        <f aca="false">+S117/S104</f>
        <v>2.37189654321304</v>
      </c>
      <c r="T213" s="42" t="n">
        <f aca="false">+T117/T104</f>
        <v>2.38303451216934</v>
      </c>
      <c r="U213" s="42" t="n">
        <f aca="false">+U117/U104</f>
        <v>2.397644978888</v>
      </c>
      <c r="V213" s="42" t="n">
        <f aca="false">+V117/V104</f>
        <v>2.41068839274362</v>
      </c>
      <c r="W213" s="42" t="n">
        <f aca="false">+W117/W104</f>
        <v>2.42339099607055</v>
      </c>
      <c r="X213" s="42" t="n">
        <f aca="false">+X117/X104</f>
        <v>2.43590767316136</v>
      </c>
      <c r="Y213" s="42" t="n">
        <f aca="false">+Y117/Y104</f>
        <v>2.44831870676439</v>
      </c>
      <c r="Z213" s="42" t="n">
        <f aca="false">+Z117/Z104</f>
        <v>2.46060921227121</v>
      </c>
      <c r="AA213" s="42" t="n">
        <f aca="false">+AA117/AA104</f>
        <v>2.47270238552154</v>
      </c>
      <c r="AB213" s="42" t="n">
        <f aca="false">+AB117/AB104</f>
        <v>2.48442280438052</v>
      </c>
      <c r="AC213" s="42" t="n">
        <f aca="false">+AC117/AC104</f>
        <v>2.49649634247175</v>
      </c>
      <c r="AD213" s="42" t="n">
        <f aca="false">+AD117/AD104</f>
        <v>2.50863736066699</v>
      </c>
      <c r="AE213" s="42" t="n">
        <f aca="false">+AE117/AE104</f>
        <v>2.52073815423535</v>
      </c>
      <c r="AF213" s="42" t="n">
        <f aca="false">+AF117/AF104</f>
        <v>2.53272171198069</v>
      </c>
      <c r="AG213" s="42" t="n">
        <f aca="false">+AG117/AG104</f>
        <v>2.54453264109432</v>
      </c>
      <c r="AH213" s="42" t="n">
        <f aca="false">+AH117/AH104</f>
        <v>2.5561312616396</v>
      </c>
      <c r="AI213" s="42" t="n">
        <f aca="false">+AI117/AI104</f>
        <v>2.56748961738537</v>
      </c>
      <c r="AJ213" s="42" t="n">
        <f aca="false">+AJ117/AJ104</f>
        <v>2.57858865732517</v>
      </c>
      <c r="AK213" s="42" t="n">
        <f aca="false">+AK117/AK104</f>
        <v>2.58941612708456</v>
      </c>
      <c r="AL213" s="42" t="n">
        <f aca="false">+AL117/AL104</f>
        <v>2.59996496493208</v>
      </c>
      <c r="AM213" s="42" t="n">
        <f aca="false">+AM117/AM104</f>
        <v>2.61023183945319</v>
      </c>
      <c r="AN213" s="42" t="n">
        <f aca="false">+AN117/AN104</f>
        <v>2.62021577731388</v>
      </c>
      <c r="AO213" s="42" t="n">
        <f aca="false">+AO117/AO104</f>
        <v>2.62991653035123</v>
      </c>
      <c r="AP213" s="42" t="n">
        <f aca="false">+AP117/AP104</f>
        <v>2.63933251989307</v>
      </c>
      <c r="AQ213" s="42" t="n">
        <f aca="false">+AQ117/AQ104</f>
        <v>2.64845765818129</v>
      </c>
      <c r="AR213" s="42" t="n">
        <f aca="false">+AR117/AR104</f>
        <v>2.65727614850893</v>
      </c>
      <c r="AS213" s="42" t="n">
        <f aca="false">+AS117/AS104</f>
        <v>2.66575371266631</v>
      </c>
      <c r="AT213" s="42" t="n">
        <f aca="false">+AT117/AT104</f>
        <v>2.67382221254931</v>
      </c>
      <c r="AU213" s="42" t="n">
        <f aca="false">+AU117/AU104</f>
        <v>2.68135305158063</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sheetPr filterMode="false">
    <tabColor rgb="FFFF0000"/>
    <pageSetUpPr fitToPage="false"/>
  </sheetPr>
  <dimension ref="A1:BI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2" topLeftCell="C3" activePane="bottomRight" state="frozen"/>
      <selection pane="topLeft" activeCell="A1" activeCellId="0" sqref="A1"/>
      <selection pane="topRight" activeCell="C1" activeCellId="0" sqref="C1"/>
      <selection pane="bottomLeft" activeCell="A3" activeCellId="0" sqref="A3"/>
      <selection pane="bottomRight" activeCell="C23" activeCellId="0" sqref="C23"/>
    </sheetView>
  </sheetViews>
  <sheetFormatPr defaultRowHeight="12.75" zeroHeight="false" outlineLevelRow="0" outlineLevelCol="0"/>
  <cols>
    <col collapsed="false" customWidth="true" hidden="false" outlineLevel="0" max="1025" min="1" style="0" width="8.67"/>
  </cols>
  <sheetData>
    <row r="1" customFormat="false" ht="12.75" hidden="false" customHeight="false" outlineLevel="0" collapsed="false">
      <c r="A1" s="0" t="s">
        <v>108</v>
      </c>
      <c r="B1" s="0" t="n">
        <v>2010</v>
      </c>
      <c r="C1" s="0" t="n">
        <v>2015</v>
      </c>
      <c r="D1" s="0" t="n">
        <v>2020</v>
      </c>
      <c r="E1" s="0" t="n">
        <v>2025</v>
      </c>
      <c r="F1" s="0" t="n">
        <v>2030</v>
      </c>
      <c r="G1" s="0" t="n">
        <v>2035</v>
      </c>
      <c r="H1" s="0" t="n">
        <v>2040</v>
      </c>
      <c r="I1" s="0" t="n">
        <v>2045</v>
      </c>
      <c r="J1" s="0" t="n">
        <v>2050</v>
      </c>
      <c r="K1" s="0" t="n">
        <v>2055</v>
      </c>
      <c r="L1" s="0" t="n">
        <v>2060</v>
      </c>
      <c r="M1" s="0" t="n">
        <v>2065</v>
      </c>
      <c r="N1" s="0" t="n">
        <v>2070</v>
      </c>
      <c r="O1" s="0" t="n">
        <v>2075</v>
      </c>
      <c r="P1" s="0" t="n">
        <v>2080</v>
      </c>
      <c r="Q1" s="0" t="n">
        <v>2085</v>
      </c>
      <c r="R1" s="0" t="n">
        <v>2090</v>
      </c>
      <c r="S1" s="0" t="n">
        <v>2095</v>
      </c>
      <c r="T1" s="0" t="n">
        <v>2100</v>
      </c>
      <c r="U1" s="0" t="n">
        <v>2105</v>
      </c>
      <c r="V1" s="0" t="n">
        <v>2110</v>
      </c>
      <c r="W1" s="0" t="n">
        <v>2115</v>
      </c>
      <c r="X1" s="0" t="n">
        <v>2120</v>
      </c>
      <c r="Y1" s="0" t="n">
        <v>2125</v>
      </c>
      <c r="Z1" s="0" t="n">
        <v>2130</v>
      </c>
      <c r="AA1" s="0" t="n">
        <v>2135</v>
      </c>
      <c r="AB1" s="0" t="n">
        <v>2140</v>
      </c>
      <c r="AC1" s="0" t="n">
        <v>2145</v>
      </c>
      <c r="AD1" s="0" t="n">
        <v>2150</v>
      </c>
      <c r="AE1" s="0" t="n">
        <v>2155</v>
      </c>
      <c r="AF1" s="0" t="n">
        <v>2160</v>
      </c>
      <c r="AG1" s="0" t="n">
        <v>2165</v>
      </c>
      <c r="AH1" s="0" t="n">
        <v>2170</v>
      </c>
      <c r="AI1" s="0" t="n">
        <v>2175</v>
      </c>
      <c r="AJ1" s="0" t="n">
        <v>2180</v>
      </c>
      <c r="AK1" s="0" t="n">
        <v>2185</v>
      </c>
      <c r="AL1" s="0" t="n">
        <v>2190</v>
      </c>
      <c r="AM1" s="0" t="n">
        <v>2195</v>
      </c>
      <c r="AN1" s="0" t="n">
        <v>2200</v>
      </c>
      <c r="AO1" s="0" t="n">
        <v>2205</v>
      </c>
      <c r="AP1" s="0" t="n">
        <v>2210</v>
      </c>
      <c r="AQ1" s="0" t="n">
        <v>2215</v>
      </c>
      <c r="AR1" s="0" t="n">
        <v>2220</v>
      </c>
      <c r="AS1" s="0" t="n">
        <v>2225</v>
      </c>
      <c r="AT1" s="0" t="n">
        <v>2230</v>
      </c>
      <c r="AU1" s="0" t="n">
        <v>2235</v>
      </c>
      <c r="AV1" s="0" t="n">
        <v>2240</v>
      </c>
      <c r="AW1" s="0" t="n">
        <v>2245</v>
      </c>
      <c r="AX1" s="0" t="n">
        <v>2250</v>
      </c>
      <c r="AY1" s="0" t="n">
        <v>2255</v>
      </c>
      <c r="AZ1" s="0" t="n">
        <v>2260</v>
      </c>
      <c r="BA1" s="0" t="n">
        <v>2265</v>
      </c>
      <c r="BB1" s="0" t="n">
        <v>2270</v>
      </c>
      <c r="BC1" s="0" t="n">
        <v>2275</v>
      </c>
      <c r="BD1" s="0" t="n">
        <v>2280</v>
      </c>
      <c r="BE1" s="0" t="n">
        <v>2285</v>
      </c>
      <c r="BF1" s="0" t="n">
        <v>2290</v>
      </c>
      <c r="BG1" s="0" t="n">
        <v>2295</v>
      </c>
      <c r="BH1" s="0" t="n">
        <v>2300</v>
      </c>
      <c r="BI1" s="0" t="n">
        <v>2305</v>
      </c>
    </row>
    <row r="2" customFormat="false" ht="12.75" hidden="false" customHeight="false" outlineLevel="0" collapsed="false">
      <c r="A2" s="0" t="s">
        <v>328</v>
      </c>
      <c r="B2" s="0" t="n">
        <v>1</v>
      </c>
      <c r="C2" s="0" t="n">
        <v>2</v>
      </c>
      <c r="D2" s="0" t="n">
        <v>3</v>
      </c>
      <c r="E2" s="0" t="n">
        <v>4</v>
      </c>
      <c r="F2" s="0" t="n">
        <v>5</v>
      </c>
      <c r="G2" s="0" t="n">
        <v>6</v>
      </c>
      <c r="H2" s="0" t="n">
        <v>7</v>
      </c>
      <c r="I2" s="0" t="n">
        <v>8</v>
      </c>
      <c r="J2" s="0" t="n">
        <v>9</v>
      </c>
      <c r="K2" s="0" t="n">
        <v>10</v>
      </c>
      <c r="L2" s="0" t="n">
        <v>11</v>
      </c>
      <c r="M2" s="0" t="n">
        <v>12</v>
      </c>
      <c r="N2" s="0" t="n">
        <v>13</v>
      </c>
      <c r="O2" s="0" t="n">
        <v>14</v>
      </c>
      <c r="P2" s="0" t="n">
        <v>15</v>
      </c>
      <c r="Q2" s="0" t="n">
        <v>16</v>
      </c>
      <c r="R2" s="0" t="n">
        <v>17</v>
      </c>
      <c r="S2" s="0" t="n">
        <v>18</v>
      </c>
      <c r="T2" s="0" t="n">
        <v>19</v>
      </c>
      <c r="U2" s="0" t="n">
        <v>20</v>
      </c>
      <c r="V2" s="0" t="n">
        <v>21</v>
      </c>
      <c r="W2" s="0" t="n">
        <v>22</v>
      </c>
      <c r="X2" s="0" t="n">
        <v>23</v>
      </c>
      <c r="Y2" s="0" t="n">
        <v>24</v>
      </c>
      <c r="Z2" s="0" t="n">
        <v>25</v>
      </c>
      <c r="AA2" s="0" t="n">
        <v>26</v>
      </c>
      <c r="AB2" s="0" t="n">
        <v>27</v>
      </c>
      <c r="AC2" s="0" t="n">
        <v>28</v>
      </c>
      <c r="AD2" s="0" t="n">
        <v>29</v>
      </c>
      <c r="AE2" s="0" t="n">
        <v>30</v>
      </c>
      <c r="AF2" s="0" t="n">
        <v>31</v>
      </c>
      <c r="AG2" s="0" t="n">
        <v>32</v>
      </c>
      <c r="AH2" s="0" t="n">
        <v>33</v>
      </c>
      <c r="AI2" s="0" t="n">
        <v>34</v>
      </c>
      <c r="AJ2" s="0" t="n">
        <v>35</v>
      </c>
      <c r="AK2" s="0" t="n">
        <v>36</v>
      </c>
      <c r="AL2" s="0" t="n">
        <v>37</v>
      </c>
      <c r="AM2" s="0" t="n">
        <v>38</v>
      </c>
      <c r="AN2" s="0" t="n">
        <v>39</v>
      </c>
      <c r="AO2" s="0" t="n">
        <v>40</v>
      </c>
      <c r="AP2" s="0" t="n">
        <v>41</v>
      </c>
      <c r="AQ2" s="0" t="n">
        <v>42</v>
      </c>
      <c r="AR2" s="0" t="n">
        <v>43</v>
      </c>
      <c r="AS2" s="0" t="n">
        <v>44</v>
      </c>
      <c r="AT2" s="0" t="n">
        <v>45</v>
      </c>
      <c r="AU2" s="0" t="n">
        <v>46</v>
      </c>
      <c r="AV2" s="0" t="n">
        <v>47</v>
      </c>
      <c r="AW2" s="0" t="n">
        <v>48</v>
      </c>
      <c r="AX2" s="0" t="n">
        <v>49</v>
      </c>
      <c r="AY2" s="0" t="n">
        <v>50</v>
      </c>
      <c r="AZ2" s="0" t="n">
        <v>51</v>
      </c>
      <c r="BA2" s="0" t="n">
        <v>52</v>
      </c>
      <c r="BB2" s="0" t="n">
        <v>53</v>
      </c>
      <c r="BC2" s="0" t="n">
        <v>54</v>
      </c>
      <c r="BD2" s="0" t="n">
        <v>55</v>
      </c>
      <c r="BE2" s="0" t="n">
        <v>56</v>
      </c>
      <c r="BF2" s="0" t="n">
        <v>57</v>
      </c>
      <c r="BG2" s="0" t="n">
        <v>58</v>
      </c>
      <c r="BH2" s="0" t="n">
        <v>59</v>
      </c>
      <c r="BI2" s="0" t="n">
        <v>60</v>
      </c>
    </row>
    <row r="3" customFormat="false" ht="12.75" hidden="false" customHeight="false" outlineLevel="0" collapsed="false">
      <c r="A3" s="0" t="s">
        <v>329</v>
      </c>
    </row>
    <row r="4" customFormat="false" ht="12.75" hidden="false" customHeight="false" outlineLevel="0" collapsed="false">
      <c r="A4" s="0" t="s">
        <v>330</v>
      </c>
    </row>
    <row r="5" customFormat="false" ht="12.75" hidden="false" customHeight="false" outlineLevel="0" collapsed="false">
      <c r="A5" s="0" t="s">
        <v>331</v>
      </c>
      <c r="B5" s="0" t="n">
        <v>0.3</v>
      </c>
    </row>
    <row r="6" customFormat="false" ht="12.75" hidden="false" customHeight="false" outlineLevel="0" collapsed="false">
      <c r="A6" s="0" t="s">
        <v>194</v>
      </c>
      <c r="B6" s="0" t="n">
        <v>0.1</v>
      </c>
    </row>
    <row r="7" customFormat="false" ht="12.75" hidden="false" customHeight="false" outlineLevel="0" collapsed="false">
      <c r="A7" s="0" t="s">
        <v>332</v>
      </c>
      <c r="B7" s="0" t="s">
        <v>333</v>
      </c>
    </row>
    <row r="8" customFormat="false" ht="12.75" hidden="false" customHeight="false" outlineLevel="0" collapsed="false">
      <c r="A8" s="0" t="s">
        <v>334</v>
      </c>
      <c r="B8" s="0" t="s">
        <v>333</v>
      </c>
    </row>
    <row r="9" customFormat="false" ht="12.75" hidden="false" customHeight="false" outlineLevel="0" collapsed="false">
      <c r="A9" s="0" t="s">
        <v>335</v>
      </c>
      <c r="B9" s="0" t="s">
        <v>333</v>
      </c>
    </row>
    <row r="10" customFormat="false" ht="12.75" hidden="false" customHeight="false" outlineLevel="0" collapsed="false">
      <c r="A10" s="0" t="s">
        <v>336</v>
      </c>
      <c r="B10" s="0" t="s">
        <v>333</v>
      </c>
    </row>
    <row r="11" customFormat="false" ht="12.75" hidden="false" customHeight="false" outlineLevel="0" collapsed="false">
      <c r="A11" s="0" t="s">
        <v>337</v>
      </c>
      <c r="B11" s="0" t="n">
        <v>63.5819868191</v>
      </c>
    </row>
    <row r="12" customFormat="false" ht="12.75" hidden="false" customHeight="false" outlineLevel="0" collapsed="false">
      <c r="A12" s="0" t="s">
        <v>338</v>
      </c>
      <c r="B12" s="0" t="n">
        <v>135</v>
      </c>
    </row>
    <row r="13" customFormat="false" ht="12.75" hidden="false" customHeight="false" outlineLevel="0" collapsed="false">
      <c r="A13" s="0" t="s">
        <v>339</v>
      </c>
      <c r="B13" s="0" t="n">
        <v>3.8</v>
      </c>
    </row>
    <row r="14" customFormat="false" ht="12.75" hidden="false" customHeight="false" outlineLevel="0" collapsed="false">
      <c r="A14" s="0" t="s">
        <v>340</v>
      </c>
    </row>
    <row r="15" customFormat="false" ht="12.75" hidden="false" customHeight="false" outlineLevel="0" collapsed="false">
      <c r="A15" s="0" t="s">
        <v>341</v>
      </c>
      <c r="B15" s="0" t="n">
        <v>0.015</v>
      </c>
      <c r="C15" s="0" t="n">
        <v>0.015</v>
      </c>
      <c r="D15" s="0" t="n">
        <v>0.015</v>
      </c>
      <c r="E15" s="0" t="n">
        <v>0.015</v>
      </c>
      <c r="F15" s="0" t="n">
        <v>0.015</v>
      </c>
      <c r="G15" s="0" t="n">
        <v>0.015</v>
      </c>
      <c r="H15" s="0" t="n">
        <v>0.015</v>
      </c>
      <c r="I15" s="0" t="n">
        <v>0.015</v>
      </c>
      <c r="J15" s="0" t="n">
        <v>0.015</v>
      </c>
      <c r="K15" s="0" t="n">
        <v>0.015</v>
      </c>
      <c r="L15" s="0" t="n">
        <v>0.015</v>
      </c>
      <c r="M15" s="0" t="n">
        <v>0.015</v>
      </c>
      <c r="N15" s="0" t="n">
        <v>0.015</v>
      </c>
      <c r="O15" s="0" t="n">
        <v>0.015</v>
      </c>
      <c r="P15" s="0" t="n">
        <v>0.015</v>
      </c>
      <c r="Q15" s="0" t="n">
        <v>0.015</v>
      </c>
      <c r="R15" s="0" t="n">
        <v>0.015</v>
      </c>
      <c r="S15" s="0" t="n">
        <v>0.015</v>
      </c>
      <c r="T15" s="0" t="n">
        <v>0.015</v>
      </c>
      <c r="U15" s="0" t="n">
        <v>0.015</v>
      </c>
      <c r="V15" s="0" t="n">
        <v>0.015</v>
      </c>
      <c r="W15" s="0" t="n">
        <v>0.015</v>
      </c>
      <c r="X15" s="0" t="n">
        <v>0.015</v>
      </c>
      <c r="Y15" s="0" t="n">
        <v>0.015</v>
      </c>
      <c r="Z15" s="0" t="n">
        <v>0.015</v>
      </c>
      <c r="AA15" s="0" t="n">
        <v>0.015</v>
      </c>
      <c r="AB15" s="0" t="n">
        <v>0.015</v>
      </c>
      <c r="AC15" s="0" t="n">
        <v>0.015</v>
      </c>
      <c r="AD15" s="0" t="n">
        <v>0.015</v>
      </c>
      <c r="AE15" s="0" t="n">
        <v>0.015</v>
      </c>
      <c r="AF15" s="0" t="n">
        <v>0.015</v>
      </c>
      <c r="AG15" s="0" t="n">
        <v>0.015</v>
      </c>
      <c r="AH15" s="0" t="n">
        <v>0.015</v>
      </c>
      <c r="AI15" s="0" t="n">
        <v>0.015</v>
      </c>
      <c r="AJ15" s="0" t="n">
        <v>0.015</v>
      </c>
      <c r="AK15" s="0" t="n">
        <v>0.015</v>
      </c>
      <c r="AL15" s="0" t="n">
        <v>0.015</v>
      </c>
      <c r="AM15" s="0" t="n">
        <v>0.015</v>
      </c>
      <c r="AN15" s="0" t="n">
        <v>0.015</v>
      </c>
      <c r="AO15" s="0" t="n">
        <v>0.015</v>
      </c>
      <c r="AP15" s="0" t="n">
        <v>0.015</v>
      </c>
      <c r="AQ15" s="0" t="n">
        <v>0.015</v>
      </c>
      <c r="AR15" s="0" t="n">
        <v>0.015</v>
      </c>
      <c r="AS15" s="0" t="n">
        <v>0.015</v>
      </c>
      <c r="AT15" s="0" t="n">
        <v>0.015</v>
      </c>
      <c r="AU15" s="0" t="n">
        <v>0.015</v>
      </c>
      <c r="AV15" s="0" t="n">
        <v>0.015</v>
      </c>
      <c r="AW15" s="0" t="n">
        <v>0.015</v>
      </c>
      <c r="AX15" s="0" t="n">
        <v>0.015</v>
      </c>
      <c r="AY15" s="0" t="n">
        <v>0.015</v>
      </c>
      <c r="AZ15" s="0" t="n">
        <v>0.015</v>
      </c>
      <c r="BA15" s="0" t="n">
        <v>0.015</v>
      </c>
      <c r="BB15" s="0" t="n">
        <v>0.015</v>
      </c>
      <c r="BC15" s="0" t="n">
        <v>0.015</v>
      </c>
      <c r="BD15" s="0" t="n">
        <v>0.015</v>
      </c>
      <c r="BE15" s="0" t="n">
        <v>0.015</v>
      </c>
      <c r="BF15" s="0" t="n">
        <v>0.015</v>
      </c>
      <c r="BG15" s="0" t="n">
        <v>0.015</v>
      </c>
      <c r="BH15" s="0" t="n">
        <v>0.015</v>
      </c>
      <c r="BI15" s="0" t="n">
        <v>0.015</v>
      </c>
    </row>
    <row r="16" customFormat="false" ht="12.75" hidden="false" customHeight="false" outlineLevel="0" collapsed="false">
      <c r="A16" s="0" t="s">
        <v>342</v>
      </c>
      <c r="B16" s="0" t="n">
        <v>0.015</v>
      </c>
    </row>
    <row r="17" customFormat="false" ht="12.75" hidden="false" customHeight="false" outlineLevel="0" collapsed="false">
      <c r="A17" s="0" t="s">
        <v>343</v>
      </c>
      <c r="B17" s="0" t="s">
        <v>333</v>
      </c>
    </row>
    <row r="18" customFormat="false" ht="12.75" hidden="false" customHeight="false" outlineLevel="0" collapsed="false">
      <c r="A18" s="0" t="s">
        <v>344</v>
      </c>
      <c r="B18" s="0" t="n">
        <v>1</v>
      </c>
      <c r="C18" s="0" t="n">
        <v>0.9282603254</v>
      </c>
      <c r="D18" s="0" t="n">
        <v>0.8616672317</v>
      </c>
      <c r="E18" s="0" t="n">
        <v>0.7998515049</v>
      </c>
      <c r="F18" s="0" t="n">
        <v>0.7424704182</v>
      </c>
      <c r="G18" s="0" t="n">
        <v>0.689205832</v>
      </c>
      <c r="H18" s="0" t="n">
        <v>0.6397624299</v>
      </c>
      <c r="I18" s="0" t="n">
        <v>0.5938660814</v>
      </c>
      <c r="J18" s="0" t="n">
        <v>0.5512623219</v>
      </c>
      <c r="K18" s="0" t="n">
        <v>0.5117149423</v>
      </c>
      <c r="L18" s="0" t="n">
        <v>0.4750046789</v>
      </c>
      <c r="M18" s="0" t="n">
        <v>0.4409279978</v>
      </c>
      <c r="N18" s="0" t="n">
        <v>0.4092959667</v>
      </c>
      <c r="O18" s="0" t="n">
        <v>0.3799332073</v>
      </c>
      <c r="P18" s="0" t="n">
        <v>0.3526769226</v>
      </c>
      <c r="Q18" s="0" t="n">
        <v>0.3273759949</v>
      </c>
      <c r="R18" s="0" t="n">
        <v>0.3038901476</v>
      </c>
      <c r="S18" s="0" t="n">
        <v>0.2820891673</v>
      </c>
      <c r="T18" s="0" t="n">
        <v>0.2618521822</v>
      </c>
      <c r="U18" s="0" t="n">
        <v>0.2430669919</v>
      </c>
      <c r="V18" s="0" t="n">
        <v>0.225629445</v>
      </c>
      <c r="W18" s="0" t="n">
        <v>0.209442862</v>
      </c>
      <c r="X18" s="0" t="n">
        <v>0.1944174992</v>
      </c>
      <c r="Y18" s="0" t="n">
        <v>0.1804700511</v>
      </c>
      <c r="Z18" s="0" t="n">
        <v>0.1675231884</v>
      </c>
      <c r="AA18" s="0" t="n">
        <v>0.1555051294</v>
      </c>
      <c r="AB18" s="0" t="n">
        <v>0.144349242</v>
      </c>
      <c r="AC18" s="0" t="n">
        <v>0.1339936743</v>
      </c>
      <c r="AD18" s="0" t="n">
        <v>0.1243810117</v>
      </c>
      <c r="AE18" s="0" t="n">
        <v>0.1154579584</v>
      </c>
      <c r="AF18" s="0" t="n">
        <v>0.1071750421</v>
      </c>
      <c r="AG18" s="0" t="n">
        <v>0.0994863394</v>
      </c>
      <c r="AH18" s="0" t="n">
        <v>0.0923492218</v>
      </c>
      <c r="AI18" s="0" t="n">
        <v>0.0857241187</v>
      </c>
      <c r="AJ18" s="0" t="n">
        <v>0.0795742983</v>
      </c>
      <c r="AK18" s="0" t="n">
        <v>0.073865664</v>
      </c>
      <c r="AL18" s="0" t="n">
        <v>0.0685665653</v>
      </c>
      <c r="AM18" s="0" t="n">
        <v>0.0636476222</v>
      </c>
      <c r="AN18" s="0" t="n">
        <v>0.0590815625</v>
      </c>
      <c r="AO18" s="0" t="n">
        <v>0.0548430705</v>
      </c>
      <c r="AP18" s="0" t="n">
        <v>0.0509086464</v>
      </c>
      <c r="AQ18" s="0" t="n">
        <v>0.0472564767</v>
      </c>
      <c r="AR18" s="0" t="n">
        <v>0.0438663124</v>
      </c>
      <c r="AS18" s="0" t="n">
        <v>0.0407193575</v>
      </c>
      <c r="AT18" s="0" t="n">
        <v>0.037798164</v>
      </c>
      <c r="AU18" s="0" t="n">
        <v>0.035086536</v>
      </c>
      <c r="AV18" s="0" t="n">
        <v>0.0325694393</v>
      </c>
      <c r="AW18" s="0" t="n">
        <v>0.0302329184</v>
      </c>
      <c r="AX18" s="0" t="n">
        <v>0.0280640186</v>
      </c>
      <c r="AY18" s="0" t="n">
        <v>0.0260507151</v>
      </c>
      <c r="AZ18" s="0" t="n">
        <v>0.0241818453</v>
      </c>
      <c r="BA18" s="0" t="n">
        <v>0.0224470475</v>
      </c>
      <c r="BB18" s="0" t="n">
        <v>0.0208367037</v>
      </c>
      <c r="BC18" s="0" t="n">
        <v>0.0193418853</v>
      </c>
      <c r="BD18" s="0" t="n">
        <v>0.0179543048</v>
      </c>
      <c r="BE18" s="0" t="n">
        <v>0.0166662688</v>
      </c>
      <c r="BF18" s="0" t="n">
        <v>0.0154706361</v>
      </c>
      <c r="BG18" s="0" t="n">
        <v>0.0143607777</v>
      </c>
      <c r="BH18" s="0" t="n">
        <v>0.0133305402</v>
      </c>
      <c r="BI18" s="0" t="n">
        <v>0.0123742116</v>
      </c>
    </row>
    <row r="19" customFormat="false" ht="12.75" hidden="false" customHeight="false" outlineLevel="0" collapsed="false">
      <c r="A19" s="0" t="s">
        <v>345</v>
      </c>
      <c r="B19" s="0" t="n">
        <v>1.45</v>
      </c>
    </row>
    <row r="20" customFormat="false" ht="12.75" hidden="false" customHeight="false" outlineLevel="0" collapsed="false">
      <c r="A20" s="0" t="s">
        <v>346</v>
      </c>
    </row>
    <row r="21" customFormat="false" ht="12.75" hidden="false" customHeight="false" outlineLevel="0" collapsed="false">
      <c r="A21" s="0" t="s">
        <v>347</v>
      </c>
      <c r="B21" s="0" t="n">
        <v>3.8</v>
      </c>
      <c r="C21" s="0" t="n">
        <v>4.1259500543</v>
      </c>
      <c r="D21" s="0" t="n">
        <v>4.4685308531</v>
      </c>
      <c r="E21" s="0" t="n">
        <v>4.8277095371</v>
      </c>
      <c r="F21" s="0" t="n">
        <v>5.2033977904</v>
      </c>
      <c r="G21" s="0" t="n">
        <v>5.5954527831</v>
      </c>
      <c r="H21" s="0" t="n">
        <v>6.003678486</v>
      </c>
      <c r="I21" s="0" t="n">
        <v>6.4278273286</v>
      </c>
      <c r="J21" s="0" t="n">
        <v>6.8676021685</v>
      </c>
      <c r="K21" s="0" t="n">
        <v>7.3226585392</v>
      </c>
      <c r="L21" s="0" t="n">
        <v>7.7926071428</v>
      </c>
      <c r="M21" s="0" t="n">
        <v>8.277016552</v>
      </c>
      <c r="N21" s="0" t="n">
        <v>8.7754160889</v>
      </c>
      <c r="O21" s="0" t="n">
        <v>9.2872988433</v>
      </c>
      <c r="P21" s="0" t="n">
        <v>9.8121248007</v>
      </c>
      <c r="Q21" s="0" t="n">
        <v>10.3493240464</v>
      </c>
      <c r="R21" s="0" t="n">
        <v>10.8983000151</v>
      </c>
      <c r="S21" s="0" t="n">
        <v>11.4584327581</v>
      </c>
      <c r="T21" s="0" t="n">
        <v>12.0290822018</v>
      </c>
      <c r="U21" s="0" t="n">
        <v>12.6095913712</v>
      </c>
      <c r="V21" s="0" t="n">
        <v>13.1992895587</v>
      </c>
      <c r="W21" s="0" t="n">
        <v>13.7974954153</v>
      </c>
      <c r="X21" s="0" t="n">
        <v>14.4035199491</v>
      </c>
      <c r="Y21" s="0" t="n">
        <v>15.0166694135</v>
      </c>
      <c r="Z21" s="0" t="n">
        <v>15.6362480732</v>
      </c>
      <c r="AA21" s="0" t="n">
        <v>16.2615608355</v>
      </c>
      <c r="AB21" s="0" t="n">
        <v>16.8919157401</v>
      </c>
      <c r="AC21" s="0" t="n">
        <v>17.5266262975</v>
      </c>
      <c r="AD21" s="0" t="n">
        <v>18.165013673</v>
      </c>
      <c r="AE21" s="0" t="n">
        <v>18.8064087124</v>
      </c>
      <c r="AF21" s="0" t="n">
        <v>19.450153806</v>
      </c>
      <c r="AG21" s="0" t="n">
        <v>20.0956045925</v>
      </c>
      <c r="AH21" s="0" t="n">
        <v>20.7421315033</v>
      </c>
      <c r="AI21" s="0" t="n">
        <v>21.3891211469</v>
      </c>
      <c r="AJ21" s="0" t="n">
        <v>22.0359775407</v>
      </c>
      <c r="AK21" s="0" t="n">
        <v>22.6821231902</v>
      </c>
      <c r="AL21" s="0" t="n">
        <v>23.3270000229</v>
      </c>
      <c r="AM21" s="0" t="n">
        <v>23.9700701809</v>
      </c>
      <c r="AN21" s="0" t="n">
        <v>24.6108166798</v>
      </c>
      <c r="AO21" s="0" t="n">
        <v>25.2487439383</v>
      </c>
      <c r="AP21" s="0" t="n">
        <v>25.8833781868</v>
      </c>
      <c r="AQ21" s="0" t="n">
        <v>26.5142677614</v>
      </c>
      <c r="AR21" s="0" t="n">
        <v>27.1409832908</v>
      </c>
      <c r="AS21" s="0" t="n">
        <v>27.7631177825</v>
      </c>
      <c r="AT21" s="0" t="n">
        <v>28.3802866164</v>
      </c>
      <c r="AU21" s="0" t="n">
        <v>28.9921274535</v>
      </c>
      <c r="AV21" s="0" t="n">
        <v>29.5983000643</v>
      </c>
      <c r="AW21" s="0" t="n">
        <v>30.1984860876</v>
      </c>
      <c r="AX21" s="0" t="n">
        <v>30.7923887231</v>
      </c>
      <c r="AY21" s="0" t="n">
        <v>31.379732366</v>
      </c>
      <c r="AZ21" s="0" t="n">
        <v>31.9602621905</v>
      </c>
      <c r="BA21" s="0" t="n">
        <v>32.5337436862</v>
      </c>
      <c r="BB21" s="0" t="n">
        <v>33.0999621553</v>
      </c>
      <c r="BC21" s="0" t="n">
        <v>33.6587221748</v>
      </c>
      <c r="BD21" s="0" t="n">
        <v>34.2098470294</v>
      </c>
      <c r="BE21" s="0" t="n">
        <v>34.7531781198</v>
      </c>
      <c r="BF21" s="0" t="n">
        <v>35.2885743507</v>
      </c>
      <c r="BG21" s="0" t="n">
        <v>35.8159115034</v>
      </c>
      <c r="BH21" s="0" t="n">
        <v>36.3350815967</v>
      </c>
      <c r="BI21" s="0" t="n">
        <v>36.8459922389</v>
      </c>
    </row>
    <row r="22" customFormat="false" ht="12.75" hidden="false" customHeight="false" outlineLevel="0" collapsed="false">
      <c r="A22" s="0" t="s">
        <v>348</v>
      </c>
      <c r="B22" s="0" t="n">
        <v>3.8</v>
      </c>
    </row>
    <row r="23" customFormat="false" ht="12.75" hidden="false" customHeight="false" outlineLevel="0" collapsed="false">
      <c r="A23" s="0" t="s">
        <v>349</v>
      </c>
      <c r="B23" s="0" t="n">
        <v>0.079</v>
      </c>
      <c r="C23" s="0" t="n">
        <v>0.0766651972</v>
      </c>
      <c r="D23" s="0" t="n">
        <v>0.0743993982</v>
      </c>
      <c r="E23" s="0" t="n">
        <v>0.0722005636</v>
      </c>
      <c r="F23" s="0" t="n">
        <v>0.0700667145</v>
      </c>
      <c r="G23" s="0" t="n">
        <v>0.0679959301</v>
      </c>
      <c r="H23" s="0" t="n">
        <v>0.0659863467</v>
      </c>
      <c r="I23" s="0" t="n">
        <v>0.0640361554</v>
      </c>
      <c r="J23" s="0" t="n">
        <v>0.062143601</v>
      </c>
      <c r="K23" s="0" t="n">
        <v>0.0603069801</v>
      </c>
      <c r="L23" s="0" t="n">
        <v>0.0585246394</v>
      </c>
      <c r="M23" s="0" t="n">
        <v>0.0567949749</v>
      </c>
      <c r="N23" s="0" t="n">
        <v>0.0551164298</v>
      </c>
      <c r="O23" s="0" t="n">
        <v>0.0534874931</v>
      </c>
      <c r="P23" s="0" t="n">
        <v>0.0519066988</v>
      </c>
      <c r="Q23" s="0" t="n">
        <v>0.050372624</v>
      </c>
      <c r="R23" s="0" t="n">
        <v>0.048883888</v>
      </c>
      <c r="S23" s="0" t="n">
        <v>0.0474391507</v>
      </c>
      <c r="T23" s="0" t="n">
        <v>0.0460371119</v>
      </c>
      <c r="U23" s="0" t="n">
        <v>0.0446765097</v>
      </c>
      <c r="V23" s="0" t="n">
        <v>0.0433561193</v>
      </c>
      <c r="W23" s="0" t="n">
        <v>0.0420747523</v>
      </c>
      <c r="X23" s="0" t="n">
        <v>0.0408312554</v>
      </c>
      <c r="Y23" s="0" t="n">
        <v>0.0396245095</v>
      </c>
      <c r="Z23" s="0" t="n">
        <v>0.0384534282</v>
      </c>
      <c r="AA23" s="0" t="n">
        <v>0.0373169577</v>
      </c>
      <c r="AB23" s="0" t="n">
        <v>0.0362140749</v>
      </c>
      <c r="AC23" s="0" t="n">
        <v>0.0351437872</v>
      </c>
      <c r="AD23" s="0" t="n">
        <v>0.0341051314</v>
      </c>
      <c r="AE23" s="0" t="n">
        <v>0.0330971724</v>
      </c>
      <c r="AF23" s="0" t="n">
        <v>0.0321190031</v>
      </c>
      <c r="AG23" s="0" t="n">
        <v>0.0311697431</v>
      </c>
      <c r="AH23" s="0" t="n">
        <v>0.030248538</v>
      </c>
      <c r="AI23" s="0" t="n">
        <v>0.0293545586</v>
      </c>
      <c r="AJ23" s="0" t="n">
        <v>0.0284870003</v>
      </c>
      <c r="AK23" s="0" t="n">
        <v>0.0276450822</v>
      </c>
      <c r="AL23" s="0" t="n">
        <v>0.0268280465</v>
      </c>
      <c r="AM23" s="0" t="n">
        <v>0.0260351579</v>
      </c>
      <c r="AN23" s="0" t="n">
        <v>0.0252657027</v>
      </c>
      <c r="AO23" s="0" t="n">
        <v>0.0245189884</v>
      </c>
      <c r="AP23" s="0" t="n">
        <v>0.0237943427</v>
      </c>
      <c r="AQ23" s="0" t="n">
        <v>0.0230911136</v>
      </c>
      <c r="AR23" s="0" t="n">
        <v>0.0224086681</v>
      </c>
      <c r="AS23" s="0" t="n">
        <v>0.0217463919</v>
      </c>
      <c r="AT23" s="0" t="n">
        <v>0.0211036889</v>
      </c>
      <c r="AU23" s="0" t="n">
        <v>0.0204799806</v>
      </c>
      <c r="AV23" s="0" t="n">
        <v>0.0198747057</v>
      </c>
      <c r="AW23" s="0" t="n">
        <v>0.0192873194</v>
      </c>
      <c r="AX23" s="0" t="n">
        <v>0.0187172929</v>
      </c>
      <c r="AY23" s="0" t="n">
        <v>0.0181641133</v>
      </c>
      <c r="AZ23" s="0" t="n">
        <v>0.0176272827</v>
      </c>
      <c r="BA23" s="0" t="n">
        <v>0.0171063177</v>
      </c>
      <c r="BB23" s="0" t="n">
        <v>0.0166007496</v>
      </c>
      <c r="BC23" s="0" t="n">
        <v>0.0161101233</v>
      </c>
      <c r="BD23" s="0" t="n">
        <v>0.0156339972</v>
      </c>
      <c r="BE23" s="0" t="n">
        <v>0.0151719428</v>
      </c>
      <c r="BF23" s="0" t="n">
        <v>0.0147235441</v>
      </c>
      <c r="BG23" s="0" t="n">
        <v>0.0142883976</v>
      </c>
      <c r="BH23" s="0" t="n">
        <v>0.0138661116</v>
      </c>
      <c r="BI23" s="0" t="n">
        <v>0.0134563061</v>
      </c>
    </row>
    <row r="24" customFormat="false" ht="12.75" hidden="false" customHeight="false" outlineLevel="0" collapsed="false">
      <c r="A24" s="0" t="s">
        <v>350</v>
      </c>
    </row>
    <row r="25" customFormat="false" ht="12.75" hidden="false" customHeight="false" outlineLevel="0" collapsed="false">
      <c r="A25" s="0" t="s">
        <v>351</v>
      </c>
      <c r="B25" s="0" t="n">
        <v>0</v>
      </c>
    </row>
    <row r="26" customFormat="false" ht="12.75" hidden="false" customHeight="false" outlineLevel="0" collapsed="false">
      <c r="A26" s="0" t="s">
        <v>352</v>
      </c>
      <c r="B26" s="0" t="n">
        <v>0.00267</v>
      </c>
    </row>
    <row r="27" customFormat="false" ht="12.75" hidden="false" customHeight="false" outlineLevel="0" collapsed="false">
      <c r="A27" s="0" t="s">
        <v>353</v>
      </c>
      <c r="B27" s="0" t="n">
        <v>2</v>
      </c>
    </row>
    <row r="28" customFormat="false" ht="12.75" hidden="false" customHeight="false" outlineLevel="0" collapsed="false">
      <c r="A28" s="0" t="s">
        <v>354</v>
      </c>
      <c r="B28" s="0" t="s">
        <v>355</v>
      </c>
    </row>
    <row r="29" customFormat="false" ht="12.75" hidden="false" customHeight="false" outlineLevel="0" collapsed="false">
      <c r="A29" s="0" t="s">
        <v>356</v>
      </c>
      <c r="B29" s="0" t="s">
        <v>357</v>
      </c>
    </row>
    <row r="30" customFormat="false" ht="12.75" hidden="false" customHeight="false" outlineLevel="0" collapsed="false">
      <c r="A30" s="0" t="s">
        <v>358</v>
      </c>
      <c r="B30" s="0" t="s">
        <v>359</v>
      </c>
    </row>
    <row r="31" customFormat="false" ht="12.75" hidden="false" customHeight="false" outlineLevel="0" collapsed="false">
      <c r="A31" s="0" t="s">
        <v>360</v>
      </c>
    </row>
    <row r="32" customFormat="false" ht="12.75" hidden="false" customHeight="false" outlineLevel="0" collapsed="false">
      <c r="A32" s="0" t="s">
        <v>210</v>
      </c>
      <c r="B32" s="0" t="n">
        <v>0.0674643417</v>
      </c>
      <c r="C32" s="0" t="n">
        <v>0.0625697153</v>
      </c>
      <c r="D32" s="0" t="n">
        <v>0.0580446808</v>
      </c>
      <c r="E32" s="0" t="n">
        <v>0.0538602657</v>
      </c>
      <c r="F32" s="0" t="n">
        <v>0.04998985</v>
      </c>
      <c r="G32" s="0" t="n">
        <v>0.0464089688</v>
      </c>
      <c r="H32" s="0" t="n">
        <v>0.0430951318</v>
      </c>
      <c r="I32" s="0" t="n">
        <v>0.0400276587</v>
      </c>
      <c r="J32" s="0" t="n">
        <v>0.0371875285</v>
      </c>
      <c r="K32" s="0" t="n">
        <v>0.0345572418</v>
      </c>
      <c r="L32" s="0" t="n">
        <v>0.032120695</v>
      </c>
      <c r="M32" s="0" t="n">
        <v>0.0298630651</v>
      </c>
      <c r="N32" s="0" t="n">
        <v>0.0277707046</v>
      </c>
      <c r="O32" s="0" t="n">
        <v>0.0258310447</v>
      </c>
      <c r="P32" s="0" t="n">
        <v>0.0240325075</v>
      </c>
      <c r="Q32" s="0" t="n">
        <v>0.022364425</v>
      </c>
      <c r="R32" s="0" t="n">
        <v>0.0208169652</v>
      </c>
      <c r="S32" s="0" t="n">
        <v>0.019381064</v>
      </c>
      <c r="T32" s="0" t="n">
        <v>0.0180483639</v>
      </c>
      <c r="U32" s="0" t="n">
        <v>0.0168111563</v>
      </c>
      <c r="V32" s="0" t="n">
        <v>0.0156623295</v>
      </c>
      <c r="W32" s="0" t="n">
        <v>0.0145953213</v>
      </c>
      <c r="X32" s="0" t="n">
        <v>0.0136040746</v>
      </c>
      <c r="Y32" s="0" t="n">
        <v>0.0126829973</v>
      </c>
      <c r="Z32" s="0" t="n">
        <v>0.0118269255</v>
      </c>
      <c r="AA32" s="0" t="n">
        <v>0.0110310893</v>
      </c>
      <c r="AB32" s="0" t="n">
        <v>0.010291082</v>
      </c>
      <c r="AC32" s="0" t="n">
        <v>0.0096028312</v>
      </c>
      <c r="AD32" s="0" t="n">
        <v>0.0089625727</v>
      </c>
      <c r="AE32" s="0" t="n">
        <v>0.0083668263</v>
      </c>
      <c r="AF32" s="0" t="n">
        <v>0.0078123737</v>
      </c>
      <c r="AG32" s="0" t="n">
        <v>0.007296238</v>
      </c>
      <c r="AH32" s="0" t="n">
        <v>0.0068156649</v>
      </c>
      <c r="AI32" s="0" t="n">
        <v>0.0063681057</v>
      </c>
      <c r="AJ32" s="0" t="n">
        <v>0.005951201</v>
      </c>
      <c r="AK32" s="0" t="n">
        <v>0.0055627667</v>
      </c>
      <c r="AL32" s="0" t="n">
        <v>0.00520078</v>
      </c>
      <c r="AM32" s="0" t="n">
        <v>0.0048633673</v>
      </c>
      <c r="AN32" s="0" t="n">
        <v>0.0045487928</v>
      </c>
      <c r="AO32" s="0" t="n">
        <v>0.004255448</v>
      </c>
      <c r="AP32" s="0" t="n">
        <v>0.0039818419</v>
      </c>
      <c r="AQ32" s="0" t="n">
        <v>0.0037265924</v>
      </c>
      <c r="AR32" s="0" t="n">
        <v>0.0034884177</v>
      </c>
      <c r="AS32" s="0" t="n">
        <v>0.003266129</v>
      </c>
      <c r="AT32" s="0" t="n">
        <v>0.0030586234</v>
      </c>
      <c r="AU32" s="0" t="n">
        <v>0.0028648776</v>
      </c>
      <c r="AV32" s="0" t="n">
        <v>0.0026839417</v>
      </c>
      <c r="AW32" s="0" t="n">
        <v>0.0025149341</v>
      </c>
      <c r="AX32" s="0" t="n">
        <v>0.002357036</v>
      </c>
      <c r="AY32" s="0" t="n">
        <v>0.0022094871</v>
      </c>
      <c r="AZ32" s="0" t="n">
        <v>0.0020715812</v>
      </c>
      <c r="BA32" s="0" t="n">
        <v>0.001942662</v>
      </c>
      <c r="BB32" s="0" t="n">
        <v>0.0018221197</v>
      </c>
      <c r="BC32" s="0" t="n">
        <v>0.0017093875</v>
      </c>
      <c r="BD32" s="0" t="n">
        <v>0.0016039384</v>
      </c>
      <c r="BE32" s="0" t="n">
        <v>0.0015052823</v>
      </c>
      <c r="BF32" s="0" t="n">
        <v>0.0014129635</v>
      </c>
      <c r="BG32" s="0" t="n">
        <v>0.001326558</v>
      </c>
      <c r="BH32" s="0" t="n">
        <v>0.0012456711</v>
      </c>
      <c r="BI32" s="0" t="n">
        <v>0.0011699358</v>
      </c>
    </row>
    <row r="33" customFormat="false" ht="12.75" hidden="false" customHeight="false" outlineLevel="0" collapsed="false">
      <c r="A33" s="0" t="s">
        <v>361</v>
      </c>
      <c r="B33" s="0" t="n">
        <v>344</v>
      </c>
    </row>
    <row r="34" customFormat="false" ht="12.75" hidden="false" customHeight="false" outlineLevel="0" collapsed="false">
      <c r="A34" s="0" t="s">
        <v>362</v>
      </c>
      <c r="B34" s="0" t="n">
        <v>344</v>
      </c>
      <c r="C34" s="0" t="n">
        <v>335.4</v>
      </c>
      <c r="D34" s="0" t="n">
        <v>327.015</v>
      </c>
      <c r="E34" s="0" t="n">
        <v>318.839625</v>
      </c>
      <c r="F34" s="0" t="n">
        <v>310.868634375</v>
      </c>
      <c r="G34" s="0" t="n">
        <v>303.0969185156</v>
      </c>
      <c r="H34" s="0" t="n">
        <v>295.5194955527</v>
      </c>
      <c r="I34" s="0" t="n">
        <v>288.1315081639</v>
      </c>
      <c r="J34" s="0" t="n">
        <v>280.9282204598</v>
      </c>
      <c r="K34" s="0" t="n">
        <v>273.9050149483</v>
      </c>
      <c r="L34" s="0" t="n">
        <v>267.0573895746</v>
      </c>
      <c r="M34" s="0" t="n">
        <v>260.3809548352</v>
      </c>
      <c r="N34" s="0" t="n">
        <v>253.8714309644</v>
      </c>
      <c r="O34" s="0" t="n">
        <v>247.5246451903</v>
      </c>
      <c r="P34" s="0" t="n">
        <v>241.3365290605</v>
      </c>
      <c r="Q34" s="0" t="n">
        <v>235.303115834</v>
      </c>
      <c r="R34" s="0" t="n">
        <v>229.4205379381</v>
      </c>
      <c r="S34" s="0" t="n">
        <v>223.6850244897</v>
      </c>
      <c r="T34" s="0" t="n">
        <v>218.0928988774</v>
      </c>
      <c r="U34" s="0" t="n">
        <v>212.6405764055</v>
      </c>
      <c r="V34" s="0" t="n">
        <v>207.3245619954</v>
      </c>
      <c r="W34" s="0" t="n">
        <v>202.1414479455</v>
      </c>
      <c r="X34" s="0" t="n">
        <v>197.0879117468</v>
      </c>
      <c r="Y34" s="0" t="n">
        <v>192.1607139532</v>
      </c>
      <c r="Z34" s="0" t="n">
        <v>187.3566961043</v>
      </c>
      <c r="AA34" s="0" t="n">
        <v>182.6727787017</v>
      </c>
      <c r="AB34" s="0" t="n">
        <v>178.1059592342</v>
      </c>
      <c r="AC34" s="0" t="n">
        <v>173.6533102533</v>
      </c>
      <c r="AD34" s="0" t="n">
        <v>169.311977497</v>
      </c>
      <c r="AE34" s="0" t="n">
        <v>165.0791780596</v>
      </c>
      <c r="AF34" s="0" t="n">
        <v>160.9521986081</v>
      </c>
      <c r="AG34" s="0" t="n">
        <v>156.9283936429</v>
      </c>
      <c r="AH34" s="0" t="n">
        <v>153.0051838018</v>
      </c>
      <c r="AI34" s="0" t="n">
        <v>149.1800542068</v>
      </c>
      <c r="AJ34" s="0" t="n">
        <v>145.4505528516</v>
      </c>
      <c r="AK34" s="0" t="n">
        <v>141.8142890303</v>
      </c>
      <c r="AL34" s="0" t="n">
        <v>138.2689318046</v>
      </c>
      <c r="AM34" s="0" t="n">
        <v>134.8122085094</v>
      </c>
      <c r="AN34" s="0" t="n">
        <v>131.4419032967</v>
      </c>
      <c r="AO34" s="0" t="n">
        <v>128.1558557143</v>
      </c>
      <c r="AP34" s="0" t="n">
        <v>124.9519593214</v>
      </c>
      <c r="AQ34" s="0" t="n">
        <v>121.8281603384</v>
      </c>
      <c r="AR34" s="0" t="n">
        <v>118.7824563299</v>
      </c>
      <c r="AS34" s="0" t="n">
        <v>115.8128949217</v>
      </c>
      <c r="AT34" s="0" t="n">
        <v>112.9175725486</v>
      </c>
      <c r="AU34" s="0" t="n">
        <v>110.0946332349</v>
      </c>
      <c r="AV34" s="0" t="n">
        <v>107.3422674041</v>
      </c>
      <c r="AW34" s="0" t="n">
        <v>104.658710719</v>
      </c>
      <c r="AX34" s="0" t="n">
        <v>102.042242951</v>
      </c>
      <c r="AY34" s="0" t="n">
        <v>99.4911868772</v>
      </c>
      <c r="AZ34" s="0" t="n">
        <v>97.0039072053</v>
      </c>
      <c r="BA34" s="0" t="n">
        <v>94.5788095251</v>
      </c>
      <c r="BB34" s="0" t="n">
        <v>92.214339287</v>
      </c>
      <c r="BC34" s="0" t="n">
        <v>89.9089808048</v>
      </c>
      <c r="BD34" s="0" t="n">
        <v>87.6612562847</v>
      </c>
      <c r="BE34" s="0" t="n">
        <v>85.4697248776</v>
      </c>
      <c r="BF34" s="0" t="n">
        <v>83.3329817557</v>
      </c>
      <c r="BG34" s="0" t="n">
        <v>81.2496572118</v>
      </c>
      <c r="BH34" s="0" t="n">
        <v>79.2184157815</v>
      </c>
      <c r="BI34" s="0" t="n">
        <v>77.2379553869</v>
      </c>
    </row>
    <row r="35" customFormat="false" ht="12.75" hidden="false" customHeight="false" outlineLevel="0" collapsed="false">
      <c r="A35" s="0" t="s">
        <v>363</v>
      </c>
      <c r="B35" s="0" t="s">
        <v>333</v>
      </c>
    </row>
    <row r="36" customFormat="false" ht="12.75" hidden="false" customHeight="false" outlineLevel="0" collapsed="false">
      <c r="A36" s="0" t="s">
        <v>364</v>
      </c>
      <c r="B36" s="0" t="s">
        <v>333</v>
      </c>
    </row>
    <row r="37" customFormat="false" ht="12.75" hidden="false" customHeight="false" outlineLevel="0" collapsed="false">
      <c r="A37" s="0" t="s">
        <v>365</v>
      </c>
      <c r="B37" s="0" t="n">
        <v>1.2</v>
      </c>
    </row>
    <row r="38" customFormat="false" ht="12.75" hidden="false" customHeight="false" outlineLevel="0" collapsed="false">
      <c r="A38" s="0" t="s">
        <v>366</v>
      </c>
      <c r="B38" s="0" t="s">
        <v>333</v>
      </c>
    </row>
    <row r="39" customFormat="false" ht="12.75" hidden="false" customHeight="false" outlineLevel="0" collapsed="false">
      <c r="A39" s="0" t="s">
        <v>51</v>
      </c>
      <c r="B39" s="0" t="n">
        <v>2.8</v>
      </c>
    </row>
    <row r="40" customFormat="false" ht="12.75" hidden="false" customHeight="false" outlineLevel="0" collapsed="false">
      <c r="A40" s="0" t="s">
        <v>367</v>
      </c>
    </row>
    <row r="41" customFormat="false" ht="12.75" hidden="false" customHeight="false" outlineLevel="0" collapsed="false">
      <c r="A41" s="0" t="s">
        <v>368</v>
      </c>
      <c r="B41" s="0" t="n">
        <v>0.5491283629</v>
      </c>
      <c r="C41" s="0" t="n">
        <v>0.5223470566</v>
      </c>
      <c r="D41" s="0" t="n">
        <v>0.4969958753</v>
      </c>
      <c r="E41" s="0" t="n">
        <v>0.4729924767</v>
      </c>
      <c r="F41" s="0" t="n">
        <v>0.4502595776</v>
      </c>
      <c r="G41" s="0" t="n">
        <v>0.4287246247</v>
      </c>
      <c r="H41" s="0" t="n">
        <v>0.4083194879</v>
      </c>
      <c r="I41" s="0" t="n">
        <v>0.388980175</v>
      </c>
      <c r="J41" s="0" t="n">
        <v>0.3706465648</v>
      </c>
      <c r="K41" s="0" t="n">
        <v>0.3532621594</v>
      </c>
      <c r="L41" s="0" t="n">
        <v>0.3367738526</v>
      </c>
      <c r="M41" s="0" t="n">
        <v>0.321131714</v>
      </c>
      <c r="N41" s="0" t="n">
        <v>0.3062887878</v>
      </c>
      <c r="O41" s="0" t="n">
        <v>0.2922009045</v>
      </c>
      <c r="P41" s="0" t="n">
        <v>0.2788265058</v>
      </c>
      <c r="Q41" s="0" t="n">
        <v>0.2661264807</v>
      </c>
      <c r="R41" s="0" t="n">
        <v>0.2540640126</v>
      </c>
      <c r="S41" s="0" t="n">
        <v>0.2426044365</v>
      </c>
      <c r="T41" s="0" t="n">
        <v>0.2317151053</v>
      </c>
      <c r="U41" s="0" t="n">
        <v>0.2213652652</v>
      </c>
      <c r="V41" s="0" t="n">
        <v>0.2115259393</v>
      </c>
      <c r="W41" s="0" t="n">
        <v>0.2021698181</v>
      </c>
      <c r="X41" s="0" t="n">
        <v>0.193271158</v>
      </c>
      <c r="Y41" s="0" t="n">
        <v>0.1848056856</v>
      </c>
      <c r="Z41" s="0" t="n">
        <v>0.1767505086</v>
      </c>
      <c r="AA41" s="0" t="n">
        <v>0.1690840321</v>
      </c>
      <c r="AB41" s="0" t="n">
        <v>0.1617858808</v>
      </c>
      <c r="AC41" s="0" t="n">
        <v>0.1548368251</v>
      </c>
      <c r="AD41" s="0" t="n">
        <v>0.1482187134</v>
      </c>
      <c r="AE41" s="0" t="n">
        <v>0.1419144071</v>
      </c>
      <c r="AF41" s="0" t="n">
        <v>0.1359077209</v>
      </c>
      <c r="AG41" s="0" t="n">
        <v>0.1301833659</v>
      </c>
      <c r="AH41" s="0" t="n">
        <v>0.1247268972</v>
      </c>
      <c r="AI41" s="0" t="n">
        <v>0.1195246643</v>
      </c>
      <c r="AJ41" s="0" t="n">
        <v>0.1145637642</v>
      </c>
      <c r="AK41" s="0" t="n">
        <v>0.109831998</v>
      </c>
      <c r="AL41" s="0" t="n">
        <v>0.1053178301</v>
      </c>
      <c r="AM41" s="0" t="n">
        <v>0.1010103495</v>
      </c>
      <c r="AN41" s="0" t="n">
        <v>0.096899234</v>
      </c>
      <c r="AO41" s="0" t="n">
        <v>0.0929747163</v>
      </c>
      <c r="AP41" s="0" t="n">
        <v>0.0892275518</v>
      </c>
      <c r="AQ41" s="0" t="n">
        <v>0.0856489896</v>
      </c>
      <c r="AR41" s="0" t="n">
        <v>0.0822307434</v>
      </c>
      <c r="AS41" s="0" t="n">
        <v>0.0789649659</v>
      </c>
      <c r="AT41" s="0" t="n">
        <v>0.0758442239</v>
      </c>
      <c r="AU41" s="0" t="n">
        <v>0.0728614744</v>
      </c>
      <c r="AV41" s="0" t="n">
        <v>0.0700100435</v>
      </c>
      <c r="AW41" s="0" t="n">
        <v>0.0672836054</v>
      </c>
      <c r="AX41" s="0" t="n">
        <v>0.0646761628</v>
      </c>
      <c r="AY41" s="0" t="n">
        <v>0.0621820291</v>
      </c>
      <c r="AZ41" s="0" t="n">
        <v>0.0597958109</v>
      </c>
      <c r="BA41" s="0" t="n">
        <v>0.057512392</v>
      </c>
      <c r="BB41" s="0" t="n">
        <v>0.0553269182</v>
      </c>
      <c r="BC41" s="0" t="n">
        <v>0.0532347826</v>
      </c>
      <c r="BD41" s="0" t="n">
        <v>0.0512316129</v>
      </c>
      <c r="BE41" s="0" t="n">
        <v>0.0493132576</v>
      </c>
      <c r="BF41" s="0" t="n">
        <v>0.047475775</v>
      </c>
      <c r="BG41" s="0" t="n">
        <v>0.0457154213</v>
      </c>
      <c r="BH41" s="0" t="n">
        <v>0.0440286402</v>
      </c>
      <c r="BI41" s="0" t="n">
        <v>0.0424120528</v>
      </c>
    </row>
    <row r="42" customFormat="false" ht="12.75" hidden="false" customHeight="false" outlineLevel="0" collapsed="false">
      <c r="A42" s="0" t="s">
        <v>369</v>
      </c>
      <c r="B42" s="0" t="n">
        <v>0.5491283629</v>
      </c>
    </row>
    <row r="43" customFormat="false" ht="12.75" hidden="false" customHeight="false" outlineLevel="0" collapsed="false">
      <c r="A43" s="0" t="s">
        <v>370</v>
      </c>
      <c r="B43" s="0" t="n">
        <v>-0.01</v>
      </c>
      <c r="C43" s="0" t="n">
        <v>-0.0099500999</v>
      </c>
      <c r="D43" s="0" t="n">
        <v>-0.0099004488</v>
      </c>
      <c r="E43" s="0" t="n">
        <v>-0.0098510455</v>
      </c>
      <c r="F43" s="0" t="n">
        <v>-0.0098018886</v>
      </c>
      <c r="G43" s="0" t="n">
        <v>-0.0097529771</v>
      </c>
      <c r="H43" s="0" t="n">
        <v>-0.0097043097</v>
      </c>
      <c r="I43" s="0" t="n">
        <v>-0.0096558851</v>
      </c>
      <c r="J43" s="0" t="n">
        <v>-0.0096077021</v>
      </c>
      <c r="K43" s="0" t="n">
        <v>-0.0095597596</v>
      </c>
      <c r="L43" s="0" t="n">
        <v>-0.0095120563</v>
      </c>
      <c r="M43" s="0" t="n">
        <v>-0.009464591</v>
      </c>
      <c r="N43" s="0" t="n">
        <v>-0.0094173626</v>
      </c>
      <c r="O43" s="0" t="n">
        <v>-0.0093703699</v>
      </c>
      <c r="P43" s="0" t="n">
        <v>-0.0093236116</v>
      </c>
      <c r="Q43" s="0" t="n">
        <v>-0.0092770867</v>
      </c>
      <c r="R43" s="0" t="n">
        <v>-0.009230794</v>
      </c>
      <c r="S43" s="0" t="n">
        <v>-0.0091847322</v>
      </c>
      <c r="T43" s="0" t="n">
        <v>-0.0091389003</v>
      </c>
      <c r="U43" s="0" t="n">
        <v>-0.0090932971</v>
      </c>
      <c r="V43" s="0" t="n">
        <v>-0.0090479215</v>
      </c>
      <c r="W43" s="0" t="n">
        <v>-0.0090027723</v>
      </c>
      <c r="X43" s="0" t="n">
        <v>-0.0089578483</v>
      </c>
      <c r="Y43" s="0" t="n">
        <v>-0.0089131486</v>
      </c>
      <c r="Z43" s="0" t="n">
        <v>-0.0088686719</v>
      </c>
      <c r="AA43" s="0" t="n">
        <v>-0.0088244171</v>
      </c>
      <c r="AB43" s="0" t="n">
        <v>-0.0087803832</v>
      </c>
      <c r="AC43" s="0" t="n">
        <v>-0.008736569</v>
      </c>
      <c r="AD43" s="0" t="n">
        <v>-0.0086929734</v>
      </c>
      <c r="AE43" s="0" t="n">
        <v>-0.0086495954</v>
      </c>
      <c r="AF43" s="0" t="n">
        <v>-0.0086064338</v>
      </c>
      <c r="AG43" s="0" t="n">
        <v>-0.0085634876</v>
      </c>
      <c r="AH43" s="0" t="n">
        <v>-0.0085207557</v>
      </c>
      <c r="AI43" s="0" t="n">
        <v>-0.0084782371</v>
      </c>
      <c r="AJ43" s="0" t="n">
        <v>-0.0084359306</v>
      </c>
      <c r="AK43" s="0" t="n">
        <v>-0.0083938352</v>
      </c>
      <c r="AL43" s="0" t="n">
        <v>-0.0083519499</v>
      </c>
      <c r="AM43" s="0" t="n">
        <v>-0.0083102736</v>
      </c>
      <c r="AN43" s="0" t="n">
        <v>-0.0082688052</v>
      </c>
      <c r="AO43" s="0" t="n">
        <v>-0.0082275438</v>
      </c>
      <c r="AP43" s="0" t="n">
        <v>-0.0081864883</v>
      </c>
      <c r="AQ43" s="0" t="n">
        <v>-0.0081456376</v>
      </c>
      <c r="AR43" s="0" t="n">
        <v>-0.0081049908</v>
      </c>
      <c r="AS43" s="0" t="n">
        <v>-0.0080645468</v>
      </c>
      <c r="AT43" s="0" t="n">
        <v>-0.0080243047</v>
      </c>
      <c r="AU43" s="0" t="n">
        <v>-0.0079842633</v>
      </c>
      <c r="AV43" s="0" t="n">
        <v>-0.0079444218</v>
      </c>
      <c r="AW43" s="0" t="n">
        <v>-0.007904779</v>
      </c>
      <c r="AX43" s="0" t="n">
        <v>-0.0078653341</v>
      </c>
      <c r="AY43" s="0" t="n">
        <v>-0.007826086</v>
      </c>
      <c r="AZ43" s="0" t="n">
        <v>-0.0077870337</v>
      </c>
      <c r="BA43" s="0" t="n">
        <v>-0.0077481764</v>
      </c>
      <c r="BB43" s="0" t="n">
        <v>-0.0077095129</v>
      </c>
      <c r="BC43" s="0" t="n">
        <v>-0.0076710423</v>
      </c>
      <c r="BD43" s="0" t="n">
        <v>-0.0076327638</v>
      </c>
      <c r="BE43" s="0" t="n">
        <v>-0.0075946762</v>
      </c>
      <c r="BF43" s="0" t="n">
        <v>-0.0075567787</v>
      </c>
      <c r="BG43" s="0" t="n">
        <v>-0.0075190703</v>
      </c>
      <c r="BH43" s="0" t="n">
        <v>-0.00748155</v>
      </c>
      <c r="BI43" s="0" t="n">
        <v>-0.007444217</v>
      </c>
    </row>
    <row r="44" customFormat="false" ht="12.75" hidden="false" customHeight="false" outlineLevel="0" collapsed="false">
      <c r="A44" s="0" t="s">
        <v>371</v>
      </c>
      <c r="B44" s="0" t="n">
        <v>3.3</v>
      </c>
      <c r="C44" s="0" t="n">
        <v>2.64</v>
      </c>
      <c r="D44" s="0" t="n">
        <v>2.112</v>
      </c>
      <c r="E44" s="0" t="n">
        <v>1.6896</v>
      </c>
      <c r="F44" s="0" t="n">
        <v>1.35168</v>
      </c>
      <c r="G44" s="0" t="n">
        <v>1.081344</v>
      </c>
      <c r="H44" s="0" t="n">
        <v>0.8650752</v>
      </c>
      <c r="I44" s="0" t="n">
        <v>0.69206016</v>
      </c>
      <c r="J44" s="0" t="n">
        <v>0.553648128</v>
      </c>
      <c r="K44" s="0" t="n">
        <v>0.4429185024</v>
      </c>
      <c r="L44" s="0" t="n">
        <v>0.3543348019</v>
      </c>
      <c r="M44" s="0" t="n">
        <v>0.2834678415</v>
      </c>
      <c r="N44" s="0" t="n">
        <v>0.2267742732</v>
      </c>
      <c r="O44" s="0" t="n">
        <v>0.1814194186</v>
      </c>
      <c r="P44" s="0" t="n">
        <v>0.1451355349</v>
      </c>
      <c r="Q44" s="0" t="n">
        <v>0.1161084279</v>
      </c>
      <c r="R44" s="0" t="n">
        <v>0.0928867423</v>
      </c>
      <c r="S44" s="0" t="n">
        <v>0.0743093939</v>
      </c>
      <c r="T44" s="0" t="n">
        <v>0.0594475151</v>
      </c>
      <c r="U44" s="0" t="n">
        <v>0.0475580121</v>
      </c>
      <c r="V44" s="0" t="n">
        <v>0.0380464097</v>
      </c>
      <c r="W44" s="0" t="n">
        <v>0.0304371277</v>
      </c>
      <c r="X44" s="0" t="n">
        <v>0.0243497022</v>
      </c>
      <c r="Y44" s="0" t="n">
        <v>0.0194797617</v>
      </c>
      <c r="Z44" s="0" t="n">
        <v>0.0155838094</v>
      </c>
      <c r="AA44" s="0" t="n">
        <v>0.0124670475</v>
      </c>
      <c r="AB44" s="0" t="n">
        <v>0.009973638</v>
      </c>
      <c r="AC44" s="0" t="n">
        <v>0.0079789104</v>
      </c>
      <c r="AD44" s="0" t="n">
        <v>0.0063831283</v>
      </c>
      <c r="AE44" s="0" t="n">
        <v>0.0051065027</v>
      </c>
      <c r="AF44" s="0" t="n">
        <v>0.0040852021</v>
      </c>
      <c r="AG44" s="0" t="n">
        <v>0.0032681617</v>
      </c>
      <c r="AH44" s="0" t="n">
        <v>0.0026145294</v>
      </c>
      <c r="AI44" s="0" t="n">
        <v>0.0020916235</v>
      </c>
      <c r="AJ44" s="0" t="n">
        <v>0.0016732988</v>
      </c>
      <c r="AK44" s="0" t="n">
        <v>0.001338639</v>
      </c>
      <c r="AL44" s="0" t="n">
        <v>0.0010709112</v>
      </c>
      <c r="AM44" s="0" t="n">
        <v>0.000856729</v>
      </c>
      <c r="AN44" s="0" t="n">
        <v>0.0006853832</v>
      </c>
      <c r="AO44" s="0" t="n">
        <v>0.0005483065</v>
      </c>
      <c r="AP44" s="0" t="n">
        <v>0.0004386452</v>
      </c>
      <c r="AQ44" s="0" t="n">
        <v>0.0003509162</v>
      </c>
      <c r="AR44" s="0" t="n">
        <v>0.000280733</v>
      </c>
      <c r="AS44" s="0" t="n">
        <v>0.0002245864</v>
      </c>
      <c r="AT44" s="0" t="n">
        <v>0.0001796691</v>
      </c>
      <c r="AU44" s="0" t="n">
        <v>0.0001437353</v>
      </c>
      <c r="AV44" s="0" t="n">
        <v>0.0001149882</v>
      </c>
      <c r="AW44" s="0" t="n">
        <v>9.19906E-005</v>
      </c>
      <c r="AX44" s="0" t="n">
        <v>7.35925E-005</v>
      </c>
      <c r="AY44" s="0" t="n">
        <v>5.8874E-005</v>
      </c>
      <c r="AZ44" s="0" t="n">
        <v>4.70992E-005</v>
      </c>
      <c r="BA44" s="0" t="n">
        <v>3.76793E-005</v>
      </c>
      <c r="BB44" s="0" t="n">
        <v>3.01435E-005</v>
      </c>
      <c r="BC44" s="0" t="n">
        <v>2.41148E-005</v>
      </c>
      <c r="BD44" s="0" t="n">
        <v>1.92918E-005</v>
      </c>
      <c r="BE44" s="0" t="n">
        <v>1.54335E-005</v>
      </c>
      <c r="BF44" s="0" t="n">
        <v>1.23468E-005</v>
      </c>
      <c r="BG44" s="0" t="n">
        <v>9.8774E-006</v>
      </c>
      <c r="BH44" s="0" t="n">
        <v>7.9019E-006</v>
      </c>
      <c r="BI44" s="0" t="n">
        <v>6.3215E-006</v>
      </c>
    </row>
    <row r="45" customFormat="false" ht="12.75" hidden="false" customHeight="false" outlineLevel="0" collapsed="false">
      <c r="A45" s="0" t="s">
        <v>372</v>
      </c>
      <c r="B45" s="0" t="n">
        <v>3.3</v>
      </c>
    </row>
    <row r="46" customFormat="false" ht="12.75" hidden="false" customHeight="false" outlineLevel="0" collapsed="false">
      <c r="A46" s="0" t="s">
        <v>373</v>
      </c>
    </row>
    <row r="47" customFormat="false" ht="12.75" hidden="false" customHeight="false" outlineLevel="0" collapsed="false">
      <c r="A47" s="0" t="s">
        <v>374</v>
      </c>
      <c r="B47" s="0" t="n">
        <v>0.2</v>
      </c>
      <c r="C47" s="0" t="n">
        <v>0.390423082</v>
      </c>
      <c r="D47" s="0" t="n">
        <v>0.379051794</v>
      </c>
      <c r="E47" s="0" t="n">
        <v>0.434731269</v>
      </c>
      <c r="F47" s="0" t="n">
        <v>0.42272216</v>
      </c>
      <c r="G47" s="0" t="n">
        <v>0.410416777</v>
      </c>
      <c r="H47" s="0" t="n">
        <v>0.707776548</v>
      </c>
      <c r="I47" s="0" t="n">
        <v>0.692148237</v>
      </c>
      <c r="J47" s="0" t="n">
        <v>0.840306905</v>
      </c>
      <c r="K47" s="0" t="n">
        <v>0.834064356</v>
      </c>
      <c r="L47" s="0" t="n">
        <v>0.939658852</v>
      </c>
      <c r="M47" s="0" t="n">
        <v>0.936731085</v>
      </c>
      <c r="N47" s="0" t="n">
        <v>0.933881267</v>
      </c>
      <c r="O47" s="0" t="n">
        <v>0.930944201</v>
      </c>
      <c r="P47" s="0" t="n">
        <v>0.928088049</v>
      </c>
      <c r="Q47" s="0" t="n">
        <v>0.925153812</v>
      </c>
      <c r="R47" s="0" t="n">
        <v>0.922301007</v>
      </c>
      <c r="S47" s="0" t="n">
        <v>0.919378497</v>
      </c>
      <c r="T47" s="0" t="n">
        <v>1</v>
      </c>
      <c r="U47" s="0" t="n">
        <v>1</v>
      </c>
      <c r="V47" s="0" t="n">
        <v>1</v>
      </c>
      <c r="W47" s="0" t="n">
        <v>1</v>
      </c>
      <c r="X47" s="0" t="n">
        <v>1</v>
      </c>
      <c r="Y47" s="0" t="n">
        <v>1</v>
      </c>
      <c r="Z47" s="0" t="n">
        <v>1</v>
      </c>
      <c r="AA47" s="0" t="n">
        <v>1</v>
      </c>
      <c r="AB47" s="0" t="n">
        <v>1</v>
      </c>
      <c r="AC47" s="0" t="n">
        <v>1</v>
      </c>
      <c r="AD47" s="0" t="n">
        <v>1</v>
      </c>
      <c r="AE47" s="0" t="n">
        <v>1</v>
      </c>
      <c r="AF47" s="0" t="n">
        <v>1</v>
      </c>
      <c r="AG47" s="0" t="n">
        <v>1</v>
      </c>
      <c r="AH47" s="0" t="n">
        <v>1</v>
      </c>
      <c r="AI47" s="0" t="n">
        <v>1</v>
      </c>
      <c r="AJ47" s="0" t="n">
        <v>1</v>
      </c>
      <c r="AK47" s="0" t="n">
        <v>1</v>
      </c>
      <c r="AL47" s="0" t="n">
        <v>1</v>
      </c>
      <c r="AM47" s="0" t="n">
        <v>1</v>
      </c>
      <c r="AN47" s="0" t="n">
        <v>1</v>
      </c>
      <c r="AO47" s="0" t="n">
        <v>1</v>
      </c>
      <c r="AP47" s="0" t="n">
        <v>1</v>
      </c>
      <c r="AQ47" s="0" t="n">
        <v>1</v>
      </c>
      <c r="AR47" s="0" t="n">
        <v>1</v>
      </c>
      <c r="AS47" s="0" t="n">
        <v>1</v>
      </c>
      <c r="AT47" s="0" t="n">
        <v>1</v>
      </c>
      <c r="AU47" s="0" t="n">
        <v>1</v>
      </c>
      <c r="AV47" s="0" t="n">
        <v>1</v>
      </c>
      <c r="AW47" s="0" t="n">
        <v>1</v>
      </c>
      <c r="AX47" s="0" t="n">
        <v>1</v>
      </c>
      <c r="AY47" s="0" t="n">
        <v>1</v>
      </c>
      <c r="AZ47" s="0" t="n">
        <v>1</v>
      </c>
      <c r="BA47" s="0" t="n">
        <v>1</v>
      </c>
      <c r="BB47" s="0" t="n">
        <v>1</v>
      </c>
      <c r="BC47" s="0" t="n">
        <v>1</v>
      </c>
      <c r="BD47" s="0" t="n">
        <v>1</v>
      </c>
      <c r="BE47" s="0" t="n">
        <v>1</v>
      </c>
      <c r="BF47" s="0" t="n">
        <v>1</v>
      </c>
      <c r="BG47" s="0" t="n">
        <v>1</v>
      </c>
      <c r="BH47" s="0" t="n">
        <v>1</v>
      </c>
      <c r="BI47" s="0" t="n">
        <v>1</v>
      </c>
    </row>
    <row r="48" customFormat="false" ht="12.75" hidden="false" customHeight="false" outlineLevel="0" collapsed="false">
      <c r="A48" s="0" t="s">
        <v>375</v>
      </c>
    </row>
    <row r="49" customFormat="false" ht="12.75" hidden="false" customHeight="false" outlineLevel="0" collapsed="false">
      <c r="A49" s="0" t="s">
        <v>376</v>
      </c>
      <c r="B49" s="0" t="n">
        <v>0.016408662</v>
      </c>
    </row>
    <row r="50" customFormat="false" ht="12.75" hidden="false" customHeight="false" outlineLevel="0" collapsed="false">
      <c r="A50" s="0" t="s">
        <v>377</v>
      </c>
      <c r="B50" s="0" t="n">
        <v>-3855.106895</v>
      </c>
    </row>
    <row r="51" customFormat="false" ht="12.75" hidden="false" customHeight="false" outlineLevel="0" collapsed="false">
      <c r="A51" s="0" t="s">
        <v>378</v>
      </c>
      <c r="B51" s="0" t="s">
        <v>333</v>
      </c>
    </row>
    <row r="52" customFormat="false" ht="12.75" hidden="false" customHeight="false" outlineLevel="0" collapsed="false">
      <c r="A52" s="0" t="s">
        <v>379</v>
      </c>
    </row>
    <row r="53" customFormat="false" ht="12.75" hidden="false" customHeight="false" outlineLevel="0" collapsed="false">
      <c r="A53" s="0" t="s">
        <v>227</v>
      </c>
      <c r="B53" s="0" t="n">
        <v>6838</v>
      </c>
      <c r="C53" s="0" t="n">
        <v>7242.4909902817</v>
      </c>
      <c r="D53" s="0" t="n">
        <v>7612.0624490151</v>
      </c>
      <c r="E53" s="0" t="n">
        <v>7947.3144083379</v>
      </c>
      <c r="F53" s="0" t="n">
        <v>8249.5494073664</v>
      </c>
      <c r="G53" s="0" t="n">
        <v>8520.5561633235</v>
      </c>
      <c r="H53" s="0" t="n">
        <v>8762.4308785046</v>
      </c>
      <c r="I53" s="0" t="n">
        <v>8977.4350979826</v>
      </c>
      <c r="J53" s="0" t="n">
        <v>9167.8866567272</v>
      </c>
      <c r="K53" s="0" t="n">
        <v>9336.079129048</v>
      </c>
      <c r="L53" s="0" t="n">
        <v>9484.2248989409</v>
      </c>
      <c r="M53" s="0" t="n">
        <v>9614.4171827133</v>
      </c>
      <c r="N53" s="0" t="n">
        <v>9728.6068217838</v>
      </c>
      <c r="O53" s="0" t="n">
        <v>9828.5902665064</v>
      </c>
      <c r="P53" s="0" t="n">
        <v>9916.005792335</v>
      </c>
      <c r="Q53" s="0" t="n">
        <v>9992.3355707251</v>
      </c>
      <c r="R53" s="0" t="n">
        <v>10058.9117304096</v>
      </c>
      <c r="S53" s="0" t="n">
        <v>10116.9249798906</v>
      </c>
      <c r="T53" s="0" t="n">
        <v>10167.4347198162</v>
      </c>
      <c r="U53" s="0" t="n">
        <v>10211.3798609328</v>
      </c>
      <c r="V53" s="0" t="n">
        <v>10249.5897887346</v>
      </c>
      <c r="W53" s="0" t="n">
        <v>10282.7950896782</v>
      </c>
      <c r="X53" s="0" t="n">
        <v>10311.6377853629</v>
      </c>
      <c r="Y53" s="0" t="n">
        <v>10336.6809188678</v>
      </c>
      <c r="Z53" s="0" t="n">
        <v>10358.4174087482</v>
      </c>
      <c r="AA53" s="0" t="n">
        <v>10377.2781370437</v>
      </c>
      <c r="AB53" s="0" t="n">
        <v>10393.63927294</v>
      </c>
      <c r="AC53" s="0" t="n">
        <v>10407.8288573315</v>
      </c>
      <c r="AD53" s="0" t="n">
        <v>10420.1326885111</v>
      </c>
      <c r="AE53" s="0" t="n">
        <v>10430.799557918</v>
      </c>
      <c r="AF53" s="0" t="n">
        <v>10440.0458890952</v>
      </c>
      <c r="AG53" s="0" t="n">
        <v>10448.0598341152</v>
      </c>
      <c r="AH53" s="0" t="n">
        <v>10455.0048807149</v>
      </c>
      <c r="AI53" s="0" t="n">
        <v>10461.0230210058</v>
      </c>
      <c r="AJ53" s="0" t="n">
        <v>10466.2375294065</v>
      </c>
      <c r="AK53" s="0" t="n">
        <v>10470.7553937935</v>
      </c>
      <c r="AL53" s="0" t="n">
        <v>10474.6694400288</v>
      </c>
      <c r="AM53" s="0" t="n">
        <v>10478.060186201</v>
      </c>
      <c r="AN53" s="0" t="n">
        <v>10480.9974592226</v>
      </c>
      <c r="AO53" s="0" t="n">
        <v>10483.5418029352</v>
      </c>
      <c r="AP53" s="0" t="n">
        <v>10485.7457036401</v>
      </c>
      <c r="AQ53" s="0" t="n">
        <v>10487.654655995</v>
      </c>
      <c r="AR53" s="0" t="n">
        <v>10489.3080895277</v>
      </c>
      <c r="AS53" s="0" t="n">
        <v>10490.7401735831</v>
      </c>
      <c r="AT53" s="0" t="n">
        <v>10491.9805163496</v>
      </c>
      <c r="AU53" s="0" t="n">
        <v>10493.0547716735</v>
      </c>
      <c r="AV53" s="0" t="n">
        <v>10493.985165654</v>
      </c>
      <c r="AW53" s="0" t="n">
        <v>10494.7909534956</v>
      </c>
      <c r="AX53" s="0" t="n">
        <v>10495.4888157582</v>
      </c>
      <c r="AY53" s="0" t="n">
        <v>10496.0932019719</v>
      </c>
      <c r="AZ53" s="0" t="n">
        <v>10496.6166285535</v>
      </c>
      <c r="BA53" s="0" t="n">
        <v>10497.0699370635</v>
      </c>
      <c r="BB53" s="0" t="n">
        <v>10497.4625180506</v>
      </c>
      <c r="BC53" s="0" t="n">
        <v>10497.8025050483</v>
      </c>
      <c r="BD53" s="0" t="n">
        <v>10498.0969426852</v>
      </c>
      <c r="BE53" s="0" t="n">
        <v>10498.3519323512</v>
      </c>
      <c r="BF53" s="0" t="n">
        <v>10498.5727584062</v>
      </c>
      <c r="BG53" s="0" t="n">
        <v>10498.7639975228</v>
      </c>
      <c r="BH53" s="0" t="n">
        <v>10498.9296134125</v>
      </c>
      <c r="BI53" s="0" t="n">
        <v>10499.0730388838</v>
      </c>
    </row>
    <row r="54" customFormat="false" ht="12.75" hidden="false" customHeight="false" outlineLevel="0" collapsed="false">
      <c r="A54" s="0" t="s">
        <v>380</v>
      </c>
      <c r="B54" s="0" t="s">
        <v>381</v>
      </c>
      <c r="C54" s="0" t="s">
        <v>381</v>
      </c>
      <c r="D54" s="0" t="s">
        <v>381</v>
      </c>
      <c r="E54" s="0" t="s">
        <v>381</v>
      </c>
      <c r="F54" s="0" t="s">
        <v>381</v>
      </c>
      <c r="G54" s="0" t="s">
        <v>381</v>
      </c>
      <c r="H54" s="0" t="s">
        <v>381</v>
      </c>
      <c r="I54" s="0" t="s">
        <v>381</v>
      </c>
      <c r="J54" s="0" t="s">
        <v>381</v>
      </c>
      <c r="K54" s="0" t="s">
        <v>381</v>
      </c>
      <c r="L54" s="0" t="s">
        <v>381</v>
      </c>
      <c r="M54" s="0" t="s">
        <v>381</v>
      </c>
      <c r="N54" s="0" t="s">
        <v>381</v>
      </c>
      <c r="O54" s="0" t="s">
        <v>381</v>
      </c>
      <c r="P54" s="0" t="s">
        <v>381</v>
      </c>
      <c r="Q54" s="0" t="s">
        <v>381</v>
      </c>
      <c r="R54" s="0" t="s">
        <v>381</v>
      </c>
      <c r="S54" s="0" t="s">
        <v>381</v>
      </c>
      <c r="T54" s="0" t="s">
        <v>381</v>
      </c>
      <c r="U54" s="0" t="s">
        <v>381</v>
      </c>
      <c r="V54" s="0" t="s">
        <v>381</v>
      </c>
      <c r="W54" s="0" t="s">
        <v>381</v>
      </c>
      <c r="X54" s="0" t="s">
        <v>381</v>
      </c>
      <c r="Y54" s="0" t="s">
        <v>381</v>
      </c>
      <c r="Z54" s="0" t="s">
        <v>381</v>
      </c>
      <c r="AA54" s="0" t="s">
        <v>381</v>
      </c>
      <c r="AB54" s="0" t="s">
        <v>381</v>
      </c>
      <c r="AC54" s="0" t="s">
        <v>381</v>
      </c>
      <c r="AD54" s="0" t="s">
        <v>381</v>
      </c>
      <c r="AE54" s="0" t="s">
        <v>381</v>
      </c>
      <c r="AF54" s="0" t="s">
        <v>381</v>
      </c>
      <c r="AG54" s="0" t="s">
        <v>381</v>
      </c>
      <c r="AH54" s="0" t="s">
        <v>381</v>
      </c>
      <c r="AI54" s="0" t="s">
        <v>381</v>
      </c>
      <c r="AJ54" s="0" t="s">
        <v>381</v>
      </c>
      <c r="AK54" s="0" t="s">
        <v>381</v>
      </c>
      <c r="AL54" s="0" t="s">
        <v>381</v>
      </c>
      <c r="AM54" s="0" t="s">
        <v>381</v>
      </c>
      <c r="AN54" s="0" t="s">
        <v>381</v>
      </c>
      <c r="AO54" s="0" t="s">
        <v>381</v>
      </c>
      <c r="AP54" s="0" t="s">
        <v>381</v>
      </c>
      <c r="AQ54" s="0" t="s">
        <v>381</v>
      </c>
      <c r="AR54" s="0" t="s">
        <v>381</v>
      </c>
      <c r="AS54" s="0" t="s">
        <v>381</v>
      </c>
      <c r="AT54" s="0" t="s">
        <v>381</v>
      </c>
      <c r="AU54" s="0" t="s">
        <v>381</v>
      </c>
      <c r="AV54" s="0" t="s">
        <v>381</v>
      </c>
      <c r="AW54" s="0" t="s">
        <v>381</v>
      </c>
      <c r="AX54" s="0" t="s">
        <v>381</v>
      </c>
      <c r="AY54" s="0" t="s">
        <v>381</v>
      </c>
      <c r="AZ54" s="0" t="s">
        <v>381</v>
      </c>
      <c r="BA54" s="0" t="s">
        <v>381</v>
      </c>
      <c r="BB54" s="0" t="s">
        <v>381</v>
      </c>
      <c r="BC54" s="0" t="s">
        <v>381</v>
      </c>
      <c r="BD54" s="0" t="s">
        <v>381</v>
      </c>
      <c r="BE54" s="0" t="s">
        <v>381</v>
      </c>
      <c r="BF54" s="0" t="s">
        <v>381</v>
      </c>
      <c r="BG54" s="0" t="s">
        <v>381</v>
      </c>
      <c r="BH54" s="0" t="s">
        <v>381</v>
      </c>
      <c r="BI54" s="0" t="s">
        <v>381</v>
      </c>
    </row>
    <row r="55" customFormat="false" ht="12.75" hidden="false" customHeight="false" outlineLevel="0" collapsed="false">
      <c r="A55" s="0" t="s">
        <v>382</v>
      </c>
    </row>
    <row r="56" customFormat="false" ht="12.75" hidden="false" customHeight="false" outlineLevel="0" collapsed="false">
      <c r="A56" s="0" t="s">
        <v>383</v>
      </c>
    </row>
    <row r="57" customFormat="false" ht="12.75" hidden="false" customHeight="false" outlineLevel="0" collapsed="false">
      <c r="A57" s="0" t="s">
        <v>384</v>
      </c>
      <c r="B57" s="0" t="n">
        <v>6000</v>
      </c>
    </row>
    <row r="58" customFormat="false" ht="12.75" hidden="false" customHeight="false" outlineLevel="0" collapsed="false">
      <c r="A58" s="0" t="s">
        <v>385</v>
      </c>
    </row>
    <row r="59" customFormat="false" ht="12.75" hidden="false" customHeight="false" outlineLevel="0" collapsed="false">
      <c r="A59" s="0" t="s">
        <v>386</v>
      </c>
    </row>
    <row r="60" customFormat="false" ht="12.75" hidden="false" customHeight="false" outlineLevel="0" collapsed="false">
      <c r="A60" s="0" t="s">
        <v>387</v>
      </c>
      <c r="B60" s="0" t="n">
        <v>830.4</v>
      </c>
    </row>
    <row r="61" customFormat="false" ht="12.75" hidden="false" customHeight="false" outlineLevel="0" collapsed="false">
      <c r="A61" s="0" t="s">
        <v>388</v>
      </c>
      <c r="B61" s="0" t="s">
        <v>333</v>
      </c>
    </row>
    <row r="62" customFormat="false" ht="12.75" hidden="false" customHeight="false" outlineLevel="0" collapsed="false">
      <c r="A62" s="0" t="s">
        <v>389</v>
      </c>
      <c r="B62" s="0" t="n">
        <v>1527</v>
      </c>
    </row>
    <row r="63" customFormat="false" ht="12.75" hidden="false" customHeight="false" outlineLevel="0" collapsed="false">
      <c r="A63" s="0" t="s">
        <v>390</v>
      </c>
      <c r="B63" s="0" t="n">
        <v>10010</v>
      </c>
    </row>
    <row r="64" customFormat="false" ht="12.75" hidden="false" customHeight="false" outlineLevel="0" collapsed="false">
      <c r="A64" s="0" t="s">
        <v>391</v>
      </c>
    </row>
    <row r="65" customFormat="false" ht="12.75" hidden="false" customHeight="false" outlineLevel="0" collapsed="false">
      <c r="A65" s="0" t="s">
        <v>392</v>
      </c>
      <c r="B65" s="0" t="n">
        <v>0.912</v>
      </c>
    </row>
    <row r="66" customFormat="false" ht="12.75" hidden="false" customHeight="false" outlineLevel="0" collapsed="false">
      <c r="A66" s="0" t="s">
        <v>393</v>
      </c>
      <c r="B66" s="0" t="n">
        <v>0.0383288889</v>
      </c>
    </row>
    <row r="67" customFormat="false" ht="12.75" hidden="false" customHeight="false" outlineLevel="0" collapsed="false">
      <c r="A67" s="0" t="s">
        <v>394</v>
      </c>
      <c r="B67" s="0" t="n">
        <v>0.088</v>
      </c>
    </row>
    <row r="68" customFormat="false" ht="12.75" hidden="false" customHeight="false" outlineLevel="0" collapsed="false">
      <c r="A68" s="0" t="s">
        <v>395</v>
      </c>
      <c r="B68" s="0" t="n">
        <v>0.9591711111</v>
      </c>
    </row>
    <row r="69" customFormat="false" ht="12.75" hidden="false" customHeight="false" outlineLevel="0" collapsed="false">
      <c r="A69" s="0" t="s">
        <v>396</v>
      </c>
      <c r="B69" s="0" t="n">
        <v>0.0003375</v>
      </c>
    </row>
    <row r="70" customFormat="false" ht="12.75" hidden="false" customHeight="false" outlineLevel="0" collapsed="false">
      <c r="A70" s="0" t="s">
        <v>397</v>
      </c>
      <c r="B70" s="0" t="n">
        <v>0.0025</v>
      </c>
    </row>
    <row r="71" customFormat="false" ht="12.75" hidden="false" customHeight="false" outlineLevel="0" collapsed="false">
      <c r="A71" s="0" t="s">
        <v>398</v>
      </c>
      <c r="B71" s="0" t="n">
        <v>0.9996625</v>
      </c>
    </row>
    <row r="72" customFormat="false" ht="12.75" hidden="false" customHeight="false" outlineLevel="0" collapsed="false">
      <c r="A72" s="0" t="s">
        <v>399</v>
      </c>
    </row>
    <row r="73" customFormat="false" ht="12.75" hidden="false" customHeight="false" outlineLevel="0" collapsed="false">
      <c r="A73" s="0" t="s">
        <v>400</v>
      </c>
      <c r="B73" s="0" t="n">
        <v>0.25</v>
      </c>
      <c r="C73" s="0" t="n">
        <v>0.275</v>
      </c>
      <c r="D73" s="0" t="n">
        <v>0.3</v>
      </c>
      <c r="E73" s="0" t="n">
        <v>0.325</v>
      </c>
      <c r="F73" s="0" t="n">
        <v>0.35</v>
      </c>
      <c r="G73" s="0" t="n">
        <v>0.375</v>
      </c>
      <c r="H73" s="0" t="n">
        <v>0.4</v>
      </c>
      <c r="I73" s="0" t="n">
        <v>0.425</v>
      </c>
      <c r="J73" s="0" t="n">
        <v>0.45</v>
      </c>
      <c r="K73" s="0" t="n">
        <v>0.475</v>
      </c>
      <c r="L73" s="0" t="n">
        <v>0.5</v>
      </c>
      <c r="M73" s="0" t="n">
        <v>0.525</v>
      </c>
      <c r="N73" s="0" t="n">
        <v>0.55</v>
      </c>
      <c r="O73" s="0" t="n">
        <v>0.575</v>
      </c>
      <c r="P73" s="0" t="n">
        <v>0.6</v>
      </c>
      <c r="Q73" s="0" t="n">
        <v>0.625</v>
      </c>
      <c r="R73" s="0" t="n">
        <v>0.65</v>
      </c>
      <c r="S73" s="0" t="n">
        <v>0.675</v>
      </c>
      <c r="T73" s="0" t="n">
        <v>0.7</v>
      </c>
      <c r="U73" s="0" t="n">
        <v>0.7</v>
      </c>
      <c r="V73" s="0" t="n">
        <v>0.7</v>
      </c>
      <c r="W73" s="0" t="n">
        <v>0.7</v>
      </c>
      <c r="X73" s="0" t="n">
        <v>0.7</v>
      </c>
      <c r="Y73" s="0" t="n">
        <v>0.7</v>
      </c>
      <c r="Z73" s="0" t="n">
        <v>0.7</v>
      </c>
      <c r="AA73" s="0" t="n">
        <v>0.7</v>
      </c>
      <c r="AB73" s="0" t="n">
        <v>0.7</v>
      </c>
      <c r="AC73" s="0" t="n">
        <v>0.7</v>
      </c>
      <c r="AD73" s="0" t="n">
        <v>0.7</v>
      </c>
      <c r="AE73" s="0" t="n">
        <v>0.7</v>
      </c>
      <c r="AF73" s="0" t="n">
        <v>0.7</v>
      </c>
      <c r="AG73" s="0" t="n">
        <v>0.7</v>
      </c>
      <c r="AH73" s="0" t="n">
        <v>0.7</v>
      </c>
      <c r="AI73" s="0" t="n">
        <v>0.7</v>
      </c>
      <c r="AJ73" s="0" t="n">
        <v>0.7</v>
      </c>
      <c r="AK73" s="0" t="n">
        <v>0.7</v>
      </c>
      <c r="AL73" s="0" t="n">
        <v>0.7</v>
      </c>
      <c r="AM73" s="0" t="n">
        <v>0.7</v>
      </c>
      <c r="AN73" s="0" t="n">
        <v>0.7</v>
      </c>
      <c r="AO73" s="0" t="n">
        <v>0.7</v>
      </c>
      <c r="AP73" s="0" t="n">
        <v>0.7</v>
      </c>
      <c r="AQ73" s="0" t="n">
        <v>0.7</v>
      </c>
      <c r="AR73" s="0" t="n">
        <v>0.7</v>
      </c>
      <c r="AS73" s="0" t="n">
        <v>0.7</v>
      </c>
      <c r="AT73" s="0" t="n">
        <v>0.7</v>
      </c>
      <c r="AU73" s="0" t="n">
        <v>0.7</v>
      </c>
      <c r="AV73" s="0" t="n">
        <v>0.7</v>
      </c>
      <c r="AW73" s="0" t="n">
        <v>0.7</v>
      </c>
      <c r="AX73" s="0" t="n">
        <v>0.7</v>
      </c>
      <c r="AY73" s="0" t="n">
        <v>0.7</v>
      </c>
      <c r="AZ73" s="0" t="n">
        <v>0.7</v>
      </c>
      <c r="BA73" s="0" t="n">
        <v>0.7</v>
      </c>
      <c r="BB73" s="0" t="n">
        <v>0.7</v>
      </c>
      <c r="BC73" s="0" t="n">
        <v>0.7</v>
      </c>
      <c r="BD73" s="0" t="n">
        <v>0.7</v>
      </c>
      <c r="BE73" s="0" t="n">
        <v>0.7</v>
      </c>
      <c r="BF73" s="0" t="n">
        <v>0.7</v>
      </c>
      <c r="BG73" s="0" t="n">
        <v>0.7</v>
      </c>
      <c r="BH73" s="0" t="n">
        <v>0.7</v>
      </c>
      <c r="BI73" s="0" t="n">
        <v>0.7</v>
      </c>
    </row>
    <row r="74" customFormat="false" ht="12.75" hidden="false" customHeight="false" outlineLevel="0" collapsed="false">
      <c r="A74" s="0" t="s">
        <v>401</v>
      </c>
      <c r="B74" s="0" t="n">
        <v>0.25</v>
      </c>
    </row>
    <row r="75" customFormat="false" ht="12.75" hidden="false" customHeight="false" outlineLevel="0" collapsed="false">
      <c r="A75" s="0" t="s">
        <v>402</v>
      </c>
      <c r="B75" s="0" t="n">
        <v>0.7</v>
      </c>
    </row>
    <row r="76" customFormat="false" ht="12.75" hidden="false" customHeight="false" outlineLevel="0" collapsed="false">
      <c r="A76" s="0" t="s">
        <v>403</v>
      </c>
      <c r="B76" s="0" t="n">
        <v>0.8</v>
      </c>
    </row>
    <row r="77" customFormat="false" ht="12.75" hidden="false" customHeight="false" outlineLevel="0" collapsed="false">
      <c r="A77" s="0" t="s">
        <v>404</v>
      </c>
      <c r="B77" s="0" t="n">
        <v>0.0068</v>
      </c>
    </row>
    <row r="78" customFormat="false" ht="12.75" hidden="false" customHeight="false" outlineLevel="0" collapsed="false">
      <c r="A78" s="0" t="s">
        <v>405</v>
      </c>
    </row>
    <row r="79" customFormat="false" ht="12.75" hidden="false" customHeight="false" outlineLevel="0" collapsed="false">
      <c r="A79" s="0" t="s">
        <v>406</v>
      </c>
      <c r="B79" s="0" t="n">
        <v>2.9</v>
      </c>
    </row>
    <row r="80" customFormat="false" ht="12.75" hidden="false" customHeight="false" outlineLevel="0" collapsed="false">
      <c r="A80" s="0" t="s">
        <v>407</v>
      </c>
      <c r="B80" s="0" t="n">
        <v>3.8</v>
      </c>
    </row>
    <row r="81" customFormat="false" ht="12.75" hidden="false" customHeight="false" outlineLevel="0" collapsed="false">
      <c r="A81" s="0" t="s">
        <v>408</v>
      </c>
    </row>
    <row r="82" customFormat="false" ht="12.75" hidden="false" customHeight="false" outlineLevel="0" collapsed="false">
      <c r="A82" s="0" t="s">
        <v>409</v>
      </c>
      <c r="B82" s="0" t="n">
        <v>0.098</v>
      </c>
    </row>
    <row r="83" customFormat="false" ht="12.75" hidden="false" customHeight="false" outlineLevel="0" collapsed="false">
      <c r="A83" s="0" t="s">
        <v>410</v>
      </c>
      <c r="B83" s="0" t="n">
        <v>0.088</v>
      </c>
    </row>
    <row r="84" customFormat="false" ht="12.75" hidden="false" customHeight="false" outlineLevel="0" collapsed="false">
      <c r="A84" s="0" t="s">
        <v>411</v>
      </c>
      <c r="B84" s="0" t="n">
        <v>0.025</v>
      </c>
    </row>
    <row r="85" customFormat="false" ht="12.75" hidden="false" customHeight="false" outlineLevel="0" collapsed="false">
      <c r="A85" s="0" t="s">
        <v>412</v>
      </c>
    </row>
    <row r="86" customFormat="false" ht="12.75" hidden="false" customHeight="false" outlineLevel="0" collapsed="false">
      <c r="A86" s="0" t="s">
        <v>413</v>
      </c>
    </row>
    <row r="87" customFormat="false" ht="12.75" hidden="false" customHeight="false" outlineLevel="0" collapsed="false">
      <c r="A87" s="0" t="s">
        <v>257</v>
      </c>
      <c r="B87" s="0" t="n">
        <v>830.4</v>
      </c>
      <c r="C87" s="0" t="n">
        <v>866.3059191404</v>
      </c>
      <c r="D87" s="0" t="n">
        <v>903.7806503316</v>
      </c>
      <c r="E87" s="0" t="n">
        <v>940.8657435283</v>
      </c>
      <c r="F87" s="0" t="n">
        <v>977.4462111061</v>
      </c>
      <c r="G87" s="0" t="n">
        <v>1013.8367400151</v>
      </c>
      <c r="H87" s="0" t="n">
        <v>1050.2700759735</v>
      </c>
      <c r="I87" s="0" t="n">
        <v>1084.2435432891</v>
      </c>
      <c r="J87" s="0" t="n">
        <v>1115.03728717</v>
      </c>
      <c r="K87" s="0" t="n">
        <v>1142.4477417738</v>
      </c>
      <c r="L87" s="0" t="n">
        <v>1166.5035484737</v>
      </c>
      <c r="M87" s="0" t="n">
        <v>1186.5991106523</v>
      </c>
      <c r="N87" s="0" t="n">
        <v>1202.5399772615</v>
      </c>
      <c r="O87" s="0" t="n">
        <v>1215.0473023077</v>
      </c>
      <c r="P87" s="0" t="n">
        <v>1224.6839647653</v>
      </c>
      <c r="Q87" s="0" t="n">
        <v>1232.0230932701</v>
      </c>
      <c r="R87" s="0" t="n">
        <v>1237.5220385355</v>
      </c>
      <c r="S87" s="0" t="n">
        <v>1241.6195963559</v>
      </c>
      <c r="T87" s="0" t="n">
        <v>1244.6693378224</v>
      </c>
      <c r="U87" s="0" t="n">
        <v>1246.80260218</v>
      </c>
      <c r="V87" s="0" t="n">
        <v>1246.1383699712</v>
      </c>
      <c r="W87" s="0" t="n">
        <v>1244.4915826224</v>
      </c>
      <c r="X87" s="0" t="n">
        <v>1241.9948827603</v>
      </c>
      <c r="Y87" s="0" t="n">
        <v>1238.8141569969</v>
      </c>
      <c r="Z87" s="0" t="n">
        <v>1235.0568872055</v>
      </c>
      <c r="AA87" s="0" t="n">
        <v>1230.8372228812</v>
      </c>
      <c r="AB87" s="0" t="n">
        <v>1226.2431689078</v>
      </c>
      <c r="AC87" s="0" t="n">
        <v>1223.4514506679</v>
      </c>
      <c r="AD87" s="0" t="n">
        <v>1221.8985490122</v>
      </c>
      <c r="AE87" s="0" t="n">
        <v>1221.4080569875</v>
      </c>
      <c r="AF87" s="0" t="n">
        <v>1221.8249277386</v>
      </c>
      <c r="AG87" s="0" t="n">
        <v>1223.0129543782</v>
      </c>
      <c r="AH87" s="0" t="n">
        <v>1224.8525412606</v>
      </c>
      <c r="AI87" s="0" t="n">
        <v>1227.2387375504</v>
      </c>
      <c r="AJ87" s="0" t="n">
        <v>1230.0795045479</v>
      </c>
      <c r="AK87" s="0" t="n">
        <v>1233.2941899702</v>
      </c>
      <c r="AL87" s="0" t="n">
        <v>1236.8121846305</v>
      </c>
      <c r="AM87" s="0" t="n">
        <v>1240.5717396149</v>
      </c>
      <c r="AN87" s="0" t="n">
        <v>1244.5189238021</v>
      </c>
      <c r="AO87" s="0" t="n">
        <v>1248.6067040784</v>
      </c>
      <c r="AP87" s="0" t="n">
        <v>1252.7941317926</v>
      </c>
      <c r="AQ87" s="0" t="n">
        <v>1257.0456206679</v>
      </c>
      <c r="AR87" s="0" t="n">
        <v>1261.330301118</v>
      </c>
      <c r="AS87" s="0" t="n">
        <v>1265.62143515</v>
      </c>
      <c r="AT87" s="0" t="n">
        <v>1269.8958734467</v>
      </c>
      <c r="AU87" s="0" t="n">
        <v>1274.1335296081</v>
      </c>
      <c r="AV87" s="0" t="n">
        <v>1278.31683645</v>
      </c>
      <c r="AW87" s="0" t="n">
        <v>1282.4301259115</v>
      </c>
      <c r="AX87" s="0" t="n">
        <v>1286.458838213</v>
      </c>
      <c r="AY87" s="0" t="n">
        <v>1290.388396151</v>
      </c>
      <c r="AZ87" s="0" t="n">
        <v>1294.2024503231</v>
      </c>
      <c r="BA87" s="0" t="n">
        <v>1297.8799507575</v>
      </c>
      <c r="BB87" s="0" t="n">
        <v>1301.5772161769</v>
      </c>
      <c r="BC87" s="0" t="n">
        <v>1305.2375711666</v>
      </c>
      <c r="BD87" s="0" t="n">
        <v>1308.8232917325</v>
      </c>
      <c r="BE87" s="0" t="n">
        <v>1312.3096434582</v>
      </c>
      <c r="BF87" s="0" t="n">
        <v>1315.6808263096</v>
      </c>
      <c r="BG87" s="0" t="n">
        <v>1318.9271988338</v>
      </c>
      <c r="BH87" s="0" t="n">
        <v>1322.043369374</v>
      </c>
      <c r="BI87" s="0" t="n">
        <v>1325.0268789257</v>
      </c>
    </row>
    <row r="88" customFormat="false" ht="12.75" hidden="false" customHeight="false" outlineLevel="0" collapsed="false">
      <c r="A88" s="0" t="s">
        <v>258</v>
      </c>
      <c r="B88" s="0" t="n">
        <v>389.8591549296</v>
      </c>
      <c r="C88" s="0" t="n">
        <v>406.7163939626</v>
      </c>
      <c r="D88" s="0" t="n">
        <v>424.3101644749</v>
      </c>
      <c r="E88" s="0" t="n">
        <v>441.7210063513</v>
      </c>
      <c r="F88" s="0" t="n">
        <v>458.8949347916</v>
      </c>
      <c r="G88" s="0" t="n">
        <v>475.9796901479</v>
      </c>
      <c r="H88" s="0" t="n">
        <v>493.0845427106</v>
      </c>
      <c r="I88" s="0" t="n">
        <v>509.0345273658</v>
      </c>
      <c r="J88" s="0" t="n">
        <v>523.4916841174</v>
      </c>
      <c r="K88" s="0" t="n">
        <v>536.3604421473</v>
      </c>
      <c r="L88" s="0" t="n">
        <v>547.6542481097</v>
      </c>
      <c r="M88" s="0" t="n">
        <v>557.0887843438</v>
      </c>
      <c r="N88" s="0" t="n">
        <v>564.5727592777</v>
      </c>
      <c r="O88" s="0" t="n">
        <v>570.4447428675</v>
      </c>
      <c r="P88" s="0" t="n">
        <v>574.9689975424</v>
      </c>
      <c r="Q88" s="0" t="n">
        <v>578.4145977794</v>
      </c>
      <c r="R88" s="0" t="n">
        <v>580.9962622233</v>
      </c>
      <c r="S88" s="0" t="n">
        <v>582.9199982891</v>
      </c>
      <c r="T88" s="0" t="n">
        <v>584.3518017945</v>
      </c>
      <c r="U88" s="0" t="n">
        <v>585.3533343568</v>
      </c>
      <c r="V88" s="0" t="n">
        <v>585.0414882494</v>
      </c>
      <c r="W88" s="0" t="n">
        <v>584.268348649</v>
      </c>
      <c r="X88" s="0" t="n">
        <v>583.0961890893</v>
      </c>
      <c r="Y88" s="0" t="n">
        <v>581.6028906089</v>
      </c>
      <c r="Z88" s="0" t="n">
        <v>579.838914181</v>
      </c>
      <c r="AA88" s="0" t="n">
        <v>577.8578511179</v>
      </c>
      <c r="AB88" s="0" t="n">
        <v>575.7010182666</v>
      </c>
      <c r="AC88" s="0" t="n">
        <v>574.3903524263</v>
      </c>
      <c r="AD88" s="0" t="n">
        <v>573.6612906161</v>
      </c>
      <c r="AE88" s="0" t="n">
        <v>573.4310126702</v>
      </c>
      <c r="AF88" s="0" t="n">
        <v>573.6267266378</v>
      </c>
      <c r="AG88" s="0" t="n">
        <v>574.1844856236</v>
      </c>
      <c r="AH88" s="0" t="n">
        <v>575.0481414369</v>
      </c>
      <c r="AI88" s="0" t="n">
        <v>576.1684213852</v>
      </c>
      <c r="AJ88" s="0" t="n">
        <v>577.5021148112</v>
      </c>
      <c r="AK88" s="0" t="n">
        <v>579.0113567935</v>
      </c>
      <c r="AL88" s="0" t="n">
        <v>580.6629974791</v>
      </c>
      <c r="AM88" s="0" t="n">
        <v>582.4280467675</v>
      </c>
      <c r="AN88" s="0" t="n">
        <v>584.2811848836</v>
      </c>
      <c r="AO88" s="0" t="n">
        <v>586.2003305532</v>
      </c>
      <c r="AP88" s="0" t="n">
        <v>588.1662590576</v>
      </c>
      <c r="AQ88" s="0" t="n">
        <v>590.1622632244</v>
      </c>
      <c r="AR88" s="0" t="n">
        <v>592.1738502902</v>
      </c>
      <c r="AS88" s="0" t="n">
        <v>594.1884672066</v>
      </c>
      <c r="AT88" s="0" t="n">
        <v>596.1952457496</v>
      </c>
      <c r="AU88" s="0" t="n">
        <v>598.1847556846</v>
      </c>
      <c r="AV88" s="0" t="n">
        <v>600.148749507</v>
      </c>
      <c r="AW88" s="0" t="n">
        <v>602.0798713199</v>
      </c>
      <c r="AX88" s="0" t="n">
        <v>603.971285546</v>
      </c>
      <c r="AY88" s="0" t="n">
        <v>605.8161484277</v>
      </c>
      <c r="AZ88" s="0" t="n">
        <v>607.6067841892</v>
      </c>
      <c r="BA88" s="0" t="n">
        <v>609.3333102148</v>
      </c>
      <c r="BB88" s="0" t="n">
        <v>611.069115576</v>
      </c>
      <c r="BC88" s="0" t="n">
        <v>612.787592097</v>
      </c>
      <c r="BD88" s="0" t="n">
        <v>614.4710289824</v>
      </c>
      <c r="BE88" s="0" t="n">
        <v>616.1078138301</v>
      </c>
      <c r="BF88" s="0" t="n">
        <v>617.6905287839</v>
      </c>
      <c r="BG88" s="0" t="n">
        <v>619.2146473398</v>
      </c>
      <c r="BH88" s="0" t="n">
        <v>620.6776382038</v>
      </c>
      <c r="BI88" s="0" t="n">
        <v>622.0783469135</v>
      </c>
    </row>
    <row r="89" customFormat="false" ht="12.75" hidden="false" customHeight="false" outlineLevel="0" collapsed="false">
      <c r="A89" s="0" t="s">
        <v>259</v>
      </c>
      <c r="B89" s="0" t="n">
        <v>1527</v>
      </c>
      <c r="C89" s="0" t="n">
        <v>1541.1078616667</v>
      </c>
      <c r="D89" s="0" t="n">
        <v>1557.7995841059</v>
      </c>
      <c r="E89" s="0" t="n">
        <v>1577.1077384674</v>
      </c>
      <c r="F89" s="0" t="n">
        <v>1598.8912246288</v>
      </c>
      <c r="G89" s="0" t="n">
        <v>1623.0045867213</v>
      </c>
      <c r="H89" s="0" t="n">
        <v>1649.3360022121</v>
      </c>
      <c r="I89" s="0" t="n">
        <v>1677.798697741</v>
      </c>
      <c r="J89" s="0" t="n">
        <v>1708.0892092114</v>
      </c>
      <c r="K89" s="0" t="n">
        <v>1739.8531171977</v>
      </c>
      <c r="L89" s="0" t="n">
        <v>1772.7325605659</v>
      </c>
      <c r="M89" s="0" t="n">
        <v>1806.3868109294</v>
      </c>
      <c r="N89" s="0" t="n">
        <v>1840.4357598935</v>
      </c>
      <c r="O89" s="0" t="n">
        <v>1874.4977074186</v>
      </c>
      <c r="P89" s="0" t="n">
        <v>1908.2699997301</v>
      </c>
      <c r="Q89" s="0" t="n">
        <v>1941.5118734213</v>
      </c>
      <c r="R89" s="0" t="n">
        <v>1974.0428302543</v>
      </c>
      <c r="S89" s="0" t="n">
        <v>2005.7299879389</v>
      </c>
      <c r="T89" s="0" t="n">
        <v>2036.4845030423</v>
      </c>
      <c r="U89" s="0" t="n">
        <v>2066.2522730447</v>
      </c>
      <c r="V89" s="0" t="n">
        <v>2094.9929614301</v>
      </c>
      <c r="W89" s="0" t="n">
        <v>2122.502348024</v>
      </c>
      <c r="X89" s="0" t="n">
        <v>2148.7442647053</v>
      </c>
      <c r="Y89" s="0" t="n">
        <v>2173.695691561</v>
      </c>
      <c r="Z89" s="0" t="n">
        <v>2197.3491455005</v>
      </c>
      <c r="AA89" s="0" t="n">
        <v>2219.7069062679</v>
      </c>
      <c r="AB89" s="0" t="n">
        <v>2240.7812045813</v>
      </c>
      <c r="AC89" s="0" t="n">
        <v>2260.5915151221</v>
      </c>
      <c r="AD89" s="0" t="n">
        <v>2279.3480681866</v>
      </c>
      <c r="AE89" s="0" t="n">
        <v>2297.2029198439</v>
      </c>
      <c r="AF89" s="0" t="n">
        <v>2314.2863931764</v>
      </c>
      <c r="AG89" s="0" t="n">
        <v>2330.7098454306</v>
      </c>
      <c r="AH89" s="0" t="n">
        <v>2346.5681003982</v>
      </c>
      <c r="AI89" s="0" t="n">
        <v>2361.9415853426</v>
      </c>
      <c r="AJ89" s="0" t="n">
        <v>2376.8982076162</v>
      </c>
      <c r="AK89" s="0" t="n">
        <v>2391.4950021708</v>
      </c>
      <c r="AL89" s="0" t="n">
        <v>2405.7795775275</v>
      </c>
      <c r="AM89" s="0" t="n">
        <v>2419.7913844881</v>
      </c>
      <c r="AN89" s="0" t="n">
        <v>2433.5628289502</v>
      </c>
      <c r="AO89" s="0" t="n">
        <v>2447.1202475418</v>
      </c>
      <c r="AP89" s="0" t="n">
        <v>2460.484762475</v>
      </c>
      <c r="AQ89" s="0" t="n">
        <v>2473.6730298995</v>
      </c>
      <c r="AR89" s="0" t="n">
        <v>2486.6978941543</v>
      </c>
      <c r="AS89" s="0" t="n">
        <v>2499.5689584822</v>
      </c>
      <c r="AT89" s="0" t="n">
        <v>2512.2930809514</v>
      </c>
      <c r="AU89" s="0" t="n">
        <v>2524.8748023494</v>
      </c>
      <c r="AV89" s="0" t="n">
        <v>2537.3167103378</v>
      </c>
      <c r="AW89" s="0" t="n">
        <v>2549.6197408909</v>
      </c>
      <c r="AX89" s="0" t="n">
        <v>2561.7834128575</v>
      </c>
      <c r="AY89" s="0" t="n">
        <v>2573.8059833498</v>
      </c>
      <c r="AZ89" s="0" t="n">
        <v>2585.6844977257</v>
      </c>
      <c r="BA89" s="0" t="n">
        <v>2597.4146831076</v>
      </c>
      <c r="BB89" s="0" t="n">
        <v>2608.9905885527</v>
      </c>
      <c r="BC89" s="0" t="n">
        <v>2620.4202620076</v>
      </c>
      <c r="BD89" s="0" t="n">
        <v>2631.7064352603</v>
      </c>
      <c r="BE89" s="0" t="n">
        <v>2642.848408725</v>
      </c>
      <c r="BF89" s="0" t="n">
        <v>2653.8433346263</v>
      </c>
      <c r="BG89" s="0" t="n">
        <v>2664.6870909324</v>
      </c>
      <c r="BH89" s="0" t="n">
        <v>2675.3748753347</v>
      </c>
      <c r="BI89" s="0" t="n">
        <v>2685.901607001</v>
      </c>
    </row>
    <row r="90" customFormat="false" ht="12.75" hidden="false" customHeight="false" outlineLevel="0" collapsed="false">
      <c r="A90" s="0" t="s">
        <v>260</v>
      </c>
      <c r="B90" s="0" t="n">
        <v>10010</v>
      </c>
      <c r="C90" s="0" t="n">
        <v>10010.439125</v>
      </c>
      <c r="D90" s="0" t="n">
        <v>10010.9133714495</v>
      </c>
      <c r="E90" s="0" t="n">
        <v>10011.4291871469</v>
      </c>
      <c r="F90" s="0" t="n">
        <v>10011.9930991424</v>
      </c>
      <c r="G90" s="0" t="n">
        <v>10012.611279533</v>
      </c>
      <c r="H90" s="0" t="n">
        <v>10013.289534693</v>
      </c>
      <c r="I90" s="0" t="n">
        <v>10014.0333894805</v>
      </c>
      <c r="J90" s="0" t="n">
        <v>10014.8481499559</v>
      </c>
      <c r="K90" s="0" t="n">
        <v>10015.7383617284</v>
      </c>
      <c r="L90" s="0" t="n">
        <v>10016.7076828243</v>
      </c>
      <c r="M90" s="0" t="n">
        <v>10017.7588753827</v>
      </c>
      <c r="N90" s="0" t="n">
        <v>10018.8938487896</v>
      </c>
      <c r="O90" s="0" t="n">
        <v>10020.1135615154</v>
      </c>
      <c r="P90" s="0" t="n">
        <v>10021.4180174569</v>
      </c>
      <c r="Q90" s="0" t="n">
        <v>10022.8064638753</v>
      </c>
      <c r="R90" s="0" t="n">
        <v>10024.2775463773</v>
      </c>
      <c r="S90" s="0" t="n">
        <v>10025.8294597811</v>
      </c>
      <c r="T90" s="0" t="n">
        <v>10027.4600673082</v>
      </c>
      <c r="U90" s="0" t="n">
        <v>10029.1670107931</v>
      </c>
      <c r="V90" s="0" t="n">
        <v>10030.9477976096</v>
      </c>
      <c r="W90" s="0" t="n">
        <v>10032.7998351315</v>
      </c>
      <c r="X90" s="0" t="n">
        <v>10034.7200210572</v>
      </c>
      <c r="Y90" s="0" t="n">
        <v>10036.7051637118</v>
      </c>
      <c r="Z90" s="0" t="n">
        <v>10038.752014948</v>
      </c>
      <c r="AA90" s="0" t="n">
        <v>10040.8573090067</v>
      </c>
      <c r="AB90" s="0" t="n">
        <v>10043.0177869306</v>
      </c>
      <c r="AC90" s="0" t="n">
        <v>10045.2302214389</v>
      </c>
      <c r="AD90" s="0" t="n">
        <v>10047.491435027</v>
      </c>
      <c r="AE90" s="0" t="n">
        <v>10049.7987768382</v>
      </c>
      <c r="AF90" s="0" t="n">
        <v>10052.1499770506</v>
      </c>
      <c r="AG90" s="0" t="n">
        <v>10054.5430924163</v>
      </c>
      <c r="AH90" s="0" t="n">
        <v>10056.9764587362</v>
      </c>
      <c r="AI90" s="0" t="n">
        <v>10059.4486494323</v>
      </c>
      <c r="AJ90" s="0" t="n">
        <v>10061.9584394765</v>
      </c>
      <c r="AK90" s="0" t="n">
        <v>10064.5047740222</v>
      </c>
      <c r="AL90" s="0" t="n">
        <v>10067.0867411664</v>
      </c>
      <c r="AM90" s="0" t="n">
        <v>10069.7035483351</v>
      </c>
      <c r="AN90" s="0" t="n">
        <v>10072.3545018487</v>
      </c>
      <c r="AO90" s="0" t="n">
        <v>10075.0389892767</v>
      </c>
      <c r="AP90" s="0" t="n">
        <v>10077.7564642367</v>
      </c>
      <c r="AQ90" s="0" t="n">
        <v>10080.5064333362</v>
      </c>
      <c r="AR90" s="0" t="n">
        <v>10083.2884449897</v>
      </c>
      <c r="AS90" s="0" t="n">
        <v>10086.1020798749</v>
      </c>
      <c r="AT90" s="0" t="n">
        <v>10088.9469428192</v>
      </c>
      <c r="AU90" s="0" t="n">
        <v>10091.8226559284</v>
      </c>
      <c r="AV90" s="0" t="n">
        <v>10094.7288527879</v>
      </c>
      <c r="AW90" s="0" t="n">
        <v>10097.6651735759</v>
      </c>
      <c r="AX90" s="0" t="n">
        <v>10100.631260932</v>
      </c>
      <c r="AY90" s="0" t="n">
        <v>10103.6267564136</v>
      </c>
      <c r="AZ90" s="0" t="n">
        <v>10106.6512973417</v>
      </c>
      <c r="BA90" s="0" t="n">
        <v>10109.7045137732</v>
      </c>
      <c r="BB90" s="0" t="n">
        <v>10112.7860252075</v>
      </c>
      <c r="BC90" s="0" t="n">
        <v>10115.8954363954</v>
      </c>
      <c r="BD90" s="0" t="n">
        <v>10119.0323723406</v>
      </c>
      <c r="BE90" s="0" t="n">
        <v>10122.1964650031</v>
      </c>
      <c r="BF90" s="0" t="n">
        <v>10125.387344718</v>
      </c>
      <c r="BG90" s="0" t="n">
        <v>10128.6046348257</v>
      </c>
      <c r="BH90" s="0" t="n">
        <v>10131.8479484888</v>
      </c>
      <c r="BI90" s="0" t="n">
        <v>10135.1168869945</v>
      </c>
    </row>
    <row r="91" customFormat="false" ht="12.75" hidden="false" customHeight="false" outlineLevel="0" collapsed="false">
      <c r="A91" s="0" t="s">
        <v>414</v>
      </c>
    </row>
    <row r="92" customFormat="false" ht="12.75" hidden="false" customHeight="false" outlineLevel="0" collapsed="false">
      <c r="A92" s="0" t="s">
        <v>415</v>
      </c>
      <c r="B92" s="0" t="n">
        <v>90</v>
      </c>
      <c r="C92" s="0" t="n">
        <v>135.9520874765</v>
      </c>
      <c r="D92" s="0" t="n">
        <v>186.9921328919</v>
      </c>
      <c r="E92" s="0" t="n">
        <v>241.0206724159</v>
      </c>
      <c r="F92" s="0" t="n">
        <v>297.6441191654</v>
      </c>
      <c r="G92" s="0" t="n">
        <v>356.9226553693</v>
      </c>
      <c r="H92" s="0" t="n">
        <v>418.8908338278</v>
      </c>
      <c r="I92" s="0" t="n">
        <v>480.8909889394</v>
      </c>
      <c r="J92" s="0" t="n">
        <v>541.8461147498</v>
      </c>
      <c r="K92" s="0" t="n">
        <v>601.1555770992</v>
      </c>
      <c r="L92" s="0" t="n">
        <v>658.4560586527</v>
      </c>
      <c r="M92" s="0" t="n">
        <v>712.7737920649</v>
      </c>
      <c r="N92" s="0" t="n">
        <v>763.5119636944</v>
      </c>
      <c r="O92" s="0" t="n">
        <v>810.991655111</v>
      </c>
      <c r="P92" s="0" t="n">
        <v>855.457630717</v>
      </c>
      <c r="Q92" s="0" t="n">
        <v>897.229131248</v>
      </c>
      <c r="R92" s="0" t="n">
        <v>936.5717573815</v>
      </c>
      <c r="S92" s="0" t="n">
        <v>973.7816995168</v>
      </c>
      <c r="T92" s="0" t="n">
        <v>1009.115214195</v>
      </c>
      <c r="U92" s="0" t="n">
        <v>1042.6421125049</v>
      </c>
      <c r="V92" s="0" t="n">
        <v>1072.4344918699</v>
      </c>
      <c r="W92" s="0" t="n">
        <v>1100.0972377346</v>
      </c>
      <c r="X92" s="0" t="n">
        <v>1125.7211277574</v>
      </c>
      <c r="Y92" s="0" t="n">
        <v>1149.4437613269</v>
      </c>
      <c r="Z92" s="0" t="n">
        <v>1171.3602285691</v>
      </c>
      <c r="AA92" s="0" t="n">
        <v>1191.5823645572</v>
      </c>
      <c r="AB92" s="0" t="n">
        <v>1210.2060832103</v>
      </c>
      <c r="AC92" s="0" t="n">
        <v>1229.4235071309</v>
      </c>
      <c r="AD92" s="0" t="n">
        <v>1248.8774898167</v>
      </c>
      <c r="AE92" s="0" t="n">
        <v>1268.5404854116</v>
      </c>
      <c r="AF92" s="0" t="n">
        <v>1288.3850650287</v>
      </c>
      <c r="AG92" s="0" t="n">
        <v>1308.384087545</v>
      </c>
      <c r="AH92" s="0" t="n">
        <v>1328.5108383203</v>
      </c>
      <c r="AI92" s="0" t="n">
        <v>1348.739144335</v>
      </c>
      <c r="AJ92" s="0" t="n">
        <v>1369.0434709178</v>
      </c>
      <c r="AK92" s="0" t="n">
        <v>1389.3990032543</v>
      </c>
      <c r="AL92" s="0" t="n">
        <v>1409.7817146666</v>
      </c>
      <c r="AM92" s="0" t="n">
        <v>1430.1684231812</v>
      </c>
      <c r="AN92" s="0" t="n">
        <v>1450.536836865</v>
      </c>
      <c r="AO92" s="0" t="n">
        <v>1470.8655883775</v>
      </c>
      <c r="AP92" s="0" t="n">
        <v>1491.1342581581</v>
      </c>
      <c r="AQ92" s="0" t="n">
        <v>1511.3233852961</v>
      </c>
      <c r="AR92" s="0" t="n">
        <v>1531.4144630454</v>
      </c>
      <c r="AS92" s="0" t="n">
        <v>1551.3899134032</v>
      </c>
      <c r="AT92" s="0" t="n">
        <v>1571.2330308035</v>
      </c>
      <c r="AU92" s="0" t="n">
        <v>1590.9278764243</v>
      </c>
      <c r="AV92" s="0" t="n">
        <v>1610.4590920757</v>
      </c>
      <c r="AW92" s="0" t="n">
        <v>1629.8115760478</v>
      </c>
      <c r="AX92" s="0" t="n">
        <v>1648.9699222075</v>
      </c>
      <c r="AY92" s="0" t="n">
        <v>1667.9174457479</v>
      </c>
      <c r="AZ92" s="0" t="n">
        <v>1686.6344749265</v>
      </c>
      <c r="BA92" s="0" t="n">
        <v>1705.0953129365</v>
      </c>
      <c r="BB92" s="0" t="n">
        <v>1723.4499438451</v>
      </c>
      <c r="BC92" s="0" t="n">
        <v>1741.6493423653</v>
      </c>
      <c r="BD92" s="0" t="n">
        <v>1759.6581392395</v>
      </c>
      <c r="BE92" s="0" t="n">
        <v>1777.4505307805</v>
      </c>
      <c r="BF92" s="0" t="n">
        <v>1795.0074981986</v>
      </c>
      <c r="BG92" s="0" t="n">
        <v>1812.3149002971</v>
      </c>
      <c r="BH92" s="0" t="n">
        <v>1829.362155431</v>
      </c>
      <c r="BI92" s="0" t="n">
        <v>1846.1413243775</v>
      </c>
    </row>
    <row r="93" customFormat="false" ht="12.75" hidden="false" customHeight="false" outlineLevel="0" collapsed="false">
      <c r="A93" s="0" t="s">
        <v>416</v>
      </c>
      <c r="B93" s="0" t="n">
        <v>0.015</v>
      </c>
      <c r="C93" s="0" t="n">
        <v>0.0226586812</v>
      </c>
      <c r="D93" s="0" t="n">
        <v>0.0311653555</v>
      </c>
      <c r="E93" s="0" t="n">
        <v>0.0401701121</v>
      </c>
      <c r="F93" s="0" t="n">
        <v>0.0496073532</v>
      </c>
      <c r="G93" s="0" t="n">
        <v>0.0594871092</v>
      </c>
      <c r="H93" s="0" t="n">
        <v>0.069815139</v>
      </c>
      <c r="I93" s="0" t="n">
        <v>0.0801484982</v>
      </c>
      <c r="J93" s="0" t="n">
        <v>0.0903076858</v>
      </c>
      <c r="K93" s="0" t="n">
        <v>0.1001925962</v>
      </c>
      <c r="L93" s="0" t="n">
        <v>0.1097426764</v>
      </c>
      <c r="M93" s="0" t="n">
        <v>0.118795632</v>
      </c>
      <c r="N93" s="0" t="n">
        <v>0.1272519939</v>
      </c>
      <c r="O93" s="0" t="n">
        <v>0.1351652759</v>
      </c>
      <c r="P93" s="0" t="n">
        <v>0.1425762718</v>
      </c>
      <c r="Q93" s="0" t="n">
        <v>0.1495381885</v>
      </c>
      <c r="R93" s="0" t="n">
        <v>0.1560952929</v>
      </c>
      <c r="S93" s="0" t="n">
        <v>0.1622969499</v>
      </c>
      <c r="T93" s="0" t="n">
        <v>0.168185869</v>
      </c>
      <c r="U93" s="0" t="n">
        <v>0.1737736854</v>
      </c>
      <c r="V93" s="0" t="n">
        <v>0.178739082</v>
      </c>
      <c r="W93" s="0" t="n">
        <v>0.1833495396</v>
      </c>
      <c r="X93" s="0" t="n">
        <v>0.187620188</v>
      </c>
      <c r="Y93" s="0" t="n">
        <v>0.1915739602</v>
      </c>
      <c r="Z93" s="0" t="n">
        <v>0.1952267048</v>
      </c>
      <c r="AA93" s="0" t="n">
        <v>0.1985970608</v>
      </c>
      <c r="AB93" s="0" t="n">
        <v>0.2017010139</v>
      </c>
      <c r="AC93" s="0" t="n">
        <v>0.2049039179</v>
      </c>
      <c r="AD93" s="0" t="n">
        <v>0.2081462483</v>
      </c>
      <c r="AE93" s="0" t="n">
        <v>0.2114234142</v>
      </c>
      <c r="AF93" s="0" t="n">
        <v>0.2147308442</v>
      </c>
      <c r="AG93" s="0" t="n">
        <v>0.2180640146</v>
      </c>
      <c r="AH93" s="0" t="n">
        <v>0.2214184731</v>
      </c>
      <c r="AI93" s="0" t="n">
        <v>0.2247898574</v>
      </c>
      <c r="AJ93" s="0" t="n">
        <v>0.2281739118</v>
      </c>
      <c r="AK93" s="0" t="n">
        <v>0.2315665005</v>
      </c>
      <c r="AL93" s="0" t="n">
        <v>0.2349636191</v>
      </c>
      <c r="AM93" s="0" t="n">
        <v>0.2383614039</v>
      </c>
      <c r="AN93" s="0" t="n">
        <v>0.2417561395</v>
      </c>
      <c r="AO93" s="0" t="n">
        <v>0.2451442647</v>
      </c>
      <c r="AP93" s="0" t="n">
        <v>0.2485223764</v>
      </c>
      <c r="AQ93" s="0" t="n">
        <v>0.2518872309</v>
      </c>
      <c r="AR93" s="0" t="n">
        <v>0.2552357438</v>
      </c>
      <c r="AS93" s="0" t="n">
        <v>0.2585649856</v>
      </c>
      <c r="AT93" s="0" t="n">
        <v>0.2618721718</v>
      </c>
      <c r="AU93" s="0" t="n">
        <v>0.2651546461</v>
      </c>
      <c r="AV93" s="0" t="n">
        <v>0.2684098487</v>
      </c>
      <c r="AW93" s="0" t="n">
        <v>0.2716352627</v>
      </c>
      <c r="AX93" s="0" t="n">
        <v>0.2748283204</v>
      </c>
      <c r="AY93" s="0" t="n">
        <v>0.277986241</v>
      </c>
      <c r="AZ93" s="0" t="n">
        <v>0.2811057458</v>
      </c>
      <c r="BA93" s="0" t="n">
        <v>0.2841825522</v>
      </c>
      <c r="BB93" s="0" t="n">
        <v>0.2872416573</v>
      </c>
      <c r="BC93" s="0" t="n">
        <v>0.2902748904</v>
      </c>
      <c r="BD93" s="0" t="n">
        <v>0.2932763565</v>
      </c>
      <c r="BE93" s="0" t="n">
        <v>0.2962417551</v>
      </c>
      <c r="BF93" s="0" t="n">
        <v>0.2991679164</v>
      </c>
      <c r="BG93" s="0" t="n">
        <v>0.3020524834</v>
      </c>
      <c r="BH93" s="0" t="n">
        <v>0.3048936926</v>
      </c>
      <c r="BI93" s="0" t="n">
        <v>0.3076902207</v>
      </c>
    </row>
    <row r="94" customFormat="false" ht="12.75" hidden="false" customHeight="false" outlineLevel="0" collapsed="false">
      <c r="A94" s="0" t="s">
        <v>417</v>
      </c>
      <c r="B94" s="0" t="s">
        <v>333</v>
      </c>
    </row>
    <row r="95" customFormat="false" ht="12.75" hidden="false" customHeight="false" outlineLevel="0" collapsed="false">
      <c r="A95" s="0" t="s">
        <v>265</v>
      </c>
      <c r="B95" s="0" t="s">
        <v>333</v>
      </c>
    </row>
    <row r="96" customFormat="false" ht="12.75" hidden="false" customHeight="false" outlineLevel="0" collapsed="false">
      <c r="A96" s="0" t="s">
        <v>266</v>
      </c>
      <c r="B96" s="0" t="s">
        <v>333</v>
      </c>
    </row>
    <row r="97" customFormat="false" ht="12.75" hidden="false" customHeight="false" outlineLevel="0" collapsed="false">
      <c r="A97" s="0" t="s">
        <v>418</v>
      </c>
      <c r="B97" s="0" t="s">
        <v>333</v>
      </c>
    </row>
    <row r="98" customFormat="false" ht="12.75" hidden="false" customHeight="false" outlineLevel="0" collapsed="false">
      <c r="A98" s="0" t="s">
        <v>419</v>
      </c>
    </row>
    <row r="99" customFormat="false" ht="12.75" hidden="false" customHeight="false" outlineLevel="0" collapsed="false">
      <c r="A99" s="0" t="s">
        <v>420</v>
      </c>
      <c r="B99" s="0" t="n">
        <v>0.8</v>
      </c>
      <c r="C99" s="0" t="n">
        <v>0.925572509</v>
      </c>
      <c r="D99" s="0" t="n">
        <v>1.0593100382</v>
      </c>
      <c r="E99" s="0" t="n">
        <v>1.1989695175</v>
      </c>
      <c r="F99" s="0" t="n">
        <v>1.3426507617</v>
      </c>
      <c r="G99" s="0" t="n">
        <v>1.4889736474</v>
      </c>
      <c r="H99" s="0" t="n">
        <v>1.6369303483</v>
      </c>
      <c r="I99" s="0" t="n">
        <v>1.7844574033</v>
      </c>
      <c r="J99" s="0" t="n">
        <v>1.9295806301</v>
      </c>
      <c r="K99" s="0" t="n">
        <v>2.0706547022</v>
      </c>
      <c r="L99" s="0" t="n">
        <v>2.2064050723</v>
      </c>
      <c r="M99" s="0" t="n">
        <v>2.3355639815</v>
      </c>
      <c r="N99" s="0" t="n">
        <v>2.4570472462</v>
      </c>
      <c r="O99" s="0" t="n">
        <v>2.5703139644</v>
      </c>
      <c r="P99" s="0" t="n">
        <v>2.6751909546</v>
      </c>
      <c r="Q99" s="0" t="n">
        <v>2.771807161</v>
      </c>
      <c r="R99" s="0" t="n">
        <v>2.8604885799</v>
      </c>
      <c r="S99" s="0" t="n">
        <v>2.9417151827</v>
      </c>
      <c r="T99" s="0" t="n">
        <v>3.0160579335</v>
      </c>
      <c r="U99" s="0" t="n">
        <v>3.0816177123</v>
      </c>
      <c r="V99" s="0" t="n">
        <v>3.1383956948</v>
      </c>
      <c r="W99" s="0" t="n">
        <v>3.1871730724</v>
      </c>
      <c r="X99" s="0" t="n">
        <v>3.2286777388</v>
      </c>
      <c r="Y99" s="0" t="n">
        <v>3.2636058388</v>
      </c>
      <c r="Z99" s="0" t="n">
        <v>3.292601054</v>
      </c>
      <c r="AA99" s="0" t="n">
        <v>3.3162650364</v>
      </c>
      <c r="AB99" s="0" t="n">
        <v>3.3351522717</v>
      </c>
      <c r="AC99" s="0" t="n">
        <v>3.3506950878</v>
      </c>
      <c r="AD99" s="0" t="n">
        <v>3.3638863363</v>
      </c>
      <c r="AE99" s="0" t="n">
        <v>3.3755067596</v>
      </c>
      <c r="AF99" s="0" t="n">
        <v>3.386162196</v>
      </c>
      <c r="AG99" s="0" t="n">
        <v>3.3963150944</v>
      </c>
      <c r="AH99" s="0" t="n">
        <v>3.4063110953</v>
      </c>
      <c r="AI99" s="0" t="n">
        <v>3.416401351</v>
      </c>
      <c r="AJ99" s="0" t="n">
        <v>3.4267611869</v>
      </c>
      <c r="AK99" s="0" t="n">
        <v>3.4375056316</v>
      </c>
      <c r="AL99" s="0" t="n">
        <v>3.4487022819</v>
      </c>
      <c r="AM99" s="0" t="n">
        <v>3.4603819059</v>
      </c>
      <c r="AN99" s="0" t="n">
        <v>3.4725471361</v>
      </c>
      <c r="AO99" s="0" t="n">
        <v>3.4851795537</v>
      </c>
      <c r="AP99" s="0" t="n">
        <v>3.498245424</v>
      </c>
      <c r="AQ99" s="0" t="n">
        <v>3.5117003046</v>
      </c>
      <c r="AR99" s="0" t="n">
        <v>3.5254927115</v>
      </c>
      <c r="AS99" s="0" t="n">
        <v>3.5395670016</v>
      </c>
      <c r="AT99" s="0" t="n">
        <v>3.5538655985</v>
      </c>
      <c r="AU99" s="0" t="n">
        <v>3.5683306623</v>
      </c>
      <c r="AV99" s="0" t="n">
        <v>3.5829052772</v>
      </c>
      <c r="AW99" s="0" t="n">
        <v>3.5975341949</v>
      </c>
      <c r="AX99" s="0" t="n">
        <v>3.6121641286</v>
      </c>
      <c r="AY99" s="0" t="n">
        <v>3.6267435276</v>
      </c>
      <c r="AZ99" s="0" t="n">
        <v>3.6412216489</v>
      </c>
      <c r="BA99" s="0" t="n">
        <v>3.6555465501</v>
      </c>
      <c r="BB99" s="0" t="n">
        <v>3.6697385357</v>
      </c>
      <c r="BC99" s="0" t="n">
        <v>3.683791835</v>
      </c>
      <c r="BD99" s="0" t="n">
        <v>3.6976862179</v>
      </c>
      <c r="BE99" s="0" t="n">
        <v>3.7113944543</v>
      </c>
      <c r="BF99" s="0" t="n">
        <v>3.7248870124</v>
      </c>
      <c r="BG99" s="0" t="n">
        <v>3.7381349261</v>
      </c>
      <c r="BH99" s="0" t="n">
        <v>3.7511114572</v>
      </c>
      <c r="BI99" s="0" t="n">
        <v>3.7637929738</v>
      </c>
    </row>
    <row r="100" customFormat="false" ht="12.75" hidden="false" customHeight="false" outlineLevel="0" collapsed="false">
      <c r="A100" s="0" t="s">
        <v>421</v>
      </c>
      <c r="B100" s="0" t="n">
        <v>2.1423630968</v>
      </c>
      <c r="C100" s="0" t="n">
        <v>2.3994295947</v>
      </c>
      <c r="D100" s="0" t="n">
        <v>2.6565947555</v>
      </c>
      <c r="E100" s="0" t="n">
        <v>2.9020563275</v>
      </c>
      <c r="F100" s="0" t="n">
        <v>3.1361644004</v>
      </c>
      <c r="G100" s="0" t="n">
        <v>3.361561706</v>
      </c>
      <c r="H100" s="0" t="n">
        <v>3.5801147518</v>
      </c>
      <c r="I100" s="0" t="n">
        <v>3.7796430086</v>
      </c>
      <c r="J100" s="0" t="n">
        <v>3.9581748007</v>
      </c>
      <c r="K100" s="0" t="n">
        <v>4.1163124346</v>
      </c>
      <c r="L100" s="0" t="n">
        <v>4.255550016</v>
      </c>
      <c r="M100" s="0" t="n">
        <v>4.3741892765</v>
      </c>
      <c r="N100" s="0" t="n">
        <v>4.4723478233</v>
      </c>
      <c r="O100" s="0" t="n">
        <v>4.554072794</v>
      </c>
      <c r="P100" s="0" t="n">
        <v>4.6223814838</v>
      </c>
      <c r="Q100" s="0" t="n">
        <v>4.6801367054</v>
      </c>
      <c r="R100" s="0" t="n">
        <v>4.729551399</v>
      </c>
      <c r="S100" s="0" t="n">
        <v>4.7726736557</v>
      </c>
      <c r="T100" s="0" t="n">
        <v>4.8111229587</v>
      </c>
      <c r="U100" s="0" t="n">
        <v>4.8205110415</v>
      </c>
      <c r="V100" s="0" t="n">
        <v>4.8175896075</v>
      </c>
      <c r="W100" s="0" t="n">
        <v>4.8103399664</v>
      </c>
      <c r="X100" s="0" t="n">
        <v>4.7993304431</v>
      </c>
      <c r="Y100" s="0" t="n">
        <v>4.7852725169</v>
      </c>
      <c r="Z100" s="0" t="n">
        <v>4.7686198502</v>
      </c>
      <c r="AA100" s="0" t="n">
        <v>4.7498572927</v>
      </c>
      <c r="AB100" s="0" t="n">
        <v>4.7293567497</v>
      </c>
      <c r="AC100" s="0" t="n">
        <v>4.7168614133</v>
      </c>
      <c r="AD100" s="0" t="n">
        <v>4.7098984979</v>
      </c>
      <c r="AE100" s="0" t="n">
        <v>4.707697386</v>
      </c>
      <c r="AF100" s="0" t="n">
        <v>4.7095681745</v>
      </c>
      <c r="AG100" s="0" t="n">
        <v>4.7148961752</v>
      </c>
      <c r="AH100" s="0" t="n">
        <v>4.7231360567</v>
      </c>
      <c r="AI100" s="0" t="n">
        <v>4.7338058942</v>
      </c>
      <c r="AJ100" s="0" t="n">
        <v>4.7464813193</v>
      </c>
      <c r="AK100" s="0" t="n">
        <v>4.7607899</v>
      </c>
      <c r="AL100" s="0" t="n">
        <v>4.7764058333</v>
      </c>
      <c r="AM100" s="0" t="n">
        <v>4.7930450007</v>
      </c>
      <c r="AN100" s="0" t="n">
        <v>4.8104604086</v>
      </c>
      <c r="AO100" s="0" t="n">
        <v>4.8284380164</v>
      </c>
      <c r="AP100" s="0" t="n">
        <v>4.8467929395</v>
      </c>
      <c r="AQ100" s="0" t="n">
        <v>4.8653660054</v>
      </c>
      <c r="AR100" s="0" t="n">
        <v>4.8840206264</v>
      </c>
      <c r="AS100" s="0" t="n">
        <v>4.9026399406</v>
      </c>
      <c r="AT100" s="0" t="n">
        <v>4.9211241558</v>
      </c>
      <c r="AU100" s="0" t="n">
        <v>4.939387997</v>
      </c>
      <c r="AV100" s="0" t="n">
        <v>4.9573581152</v>
      </c>
      <c r="AW100" s="0" t="n">
        <v>4.974970214</v>
      </c>
      <c r="AX100" s="0" t="n">
        <v>4.9921655002</v>
      </c>
      <c r="AY100" s="0" t="n">
        <v>5.0088857781</v>
      </c>
      <c r="AZ100" s="0" t="n">
        <v>5.0250659638</v>
      </c>
      <c r="BA100" s="0" t="n">
        <v>5.0406217638</v>
      </c>
      <c r="BB100" s="0" t="n">
        <v>5.0562168</v>
      </c>
      <c r="BC100" s="0" t="n">
        <v>5.0716125712</v>
      </c>
      <c r="BD100" s="0" t="n">
        <v>5.0866526167</v>
      </c>
      <c r="BE100" s="0" t="n">
        <v>5.1012364113</v>
      </c>
      <c r="BF100" s="0" t="n">
        <v>5.1153016431</v>
      </c>
      <c r="BG100" s="0" t="n">
        <v>5.1288121204</v>
      </c>
      <c r="BH100" s="0" t="n">
        <v>5.1417494901</v>
      </c>
      <c r="BI100" s="0" t="n">
        <v>5.1541075496</v>
      </c>
    </row>
    <row r="101" customFormat="false" ht="12.75" hidden="false" customHeight="false" outlineLevel="0" collapsed="false">
      <c r="A101" s="0" t="s">
        <v>422</v>
      </c>
      <c r="B101" s="0" t="n">
        <v>0.0068</v>
      </c>
      <c r="C101" s="0" t="n">
        <v>0.02663</v>
      </c>
      <c r="D101" s="0" t="n">
        <v>0.0491035627</v>
      </c>
      <c r="E101" s="0" t="n">
        <v>0.0743587246</v>
      </c>
      <c r="F101" s="0" t="n">
        <v>0.1024739944</v>
      </c>
      <c r="G101" s="0" t="n">
        <v>0.1334784136</v>
      </c>
      <c r="H101" s="0" t="n">
        <v>0.1673657945</v>
      </c>
      <c r="I101" s="0" t="n">
        <v>0.2041049083</v>
      </c>
      <c r="J101" s="0" t="n">
        <v>0.2436137207</v>
      </c>
      <c r="K101" s="0" t="n">
        <v>0.2857628934</v>
      </c>
      <c r="L101" s="0" t="n">
        <v>0.3303851886</v>
      </c>
      <c r="M101" s="0" t="n">
        <v>0.3772856857</v>
      </c>
      <c r="N101" s="0" t="n">
        <v>0.4262426431</v>
      </c>
      <c r="O101" s="0" t="n">
        <v>0.4770127582</v>
      </c>
      <c r="P101" s="0" t="n">
        <v>0.5293452884</v>
      </c>
      <c r="Q101" s="0" t="n">
        <v>0.58299143</v>
      </c>
      <c r="R101" s="0" t="n">
        <v>0.6377118233</v>
      </c>
      <c r="S101" s="0" t="n">
        <v>0.6932812422</v>
      </c>
      <c r="T101" s="0" t="n">
        <v>0.7494920907</v>
      </c>
      <c r="U101" s="0" t="n">
        <v>0.8061562368</v>
      </c>
      <c r="V101" s="0" t="n">
        <v>0.8630427737</v>
      </c>
      <c r="W101" s="0" t="n">
        <v>0.9199265967</v>
      </c>
      <c r="X101" s="0" t="n">
        <v>0.9766077586</v>
      </c>
      <c r="Y101" s="0" t="n">
        <v>1.0329095081</v>
      </c>
      <c r="Z101" s="0" t="n">
        <v>1.0886769164</v>
      </c>
      <c r="AA101" s="0" t="n">
        <v>1.1437750198</v>
      </c>
      <c r="AB101" s="0" t="n">
        <v>1.1980872702</v>
      </c>
      <c r="AC101" s="0" t="n">
        <v>1.2515138953</v>
      </c>
      <c r="AD101" s="0" t="n">
        <v>1.3039934251</v>
      </c>
      <c r="AE101" s="0" t="n">
        <v>1.3554907479</v>
      </c>
      <c r="AF101" s="0" t="n">
        <v>1.4059911481</v>
      </c>
      <c r="AG101" s="0" t="n">
        <v>1.4554954243</v>
      </c>
      <c r="AH101" s="0" t="n">
        <v>1.5040159161</v>
      </c>
      <c r="AI101" s="0" t="n">
        <v>1.5515732956</v>
      </c>
      <c r="AJ101" s="0" t="n">
        <v>1.598193997</v>
      </c>
      <c r="AK101" s="0" t="n">
        <v>1.6439081767</v>
      </c>
      <c r="AL101" s="0" t="n">
        <v>1.6887481131</v>
      </c>
      <c r="AM101" s="0" t="n">
        <v>1.7327469673</v>
      </c>
      <c r="AN101" s="0" t="n">
        <v>1.7759378408</v>
      </c>
      <c r="AO101" s="0" t="n">
        <v>1.8183530731</v>
      </c>
      <c r="AP101" s="0" t="n">
        <v>1.8600237352</v>
      </c>
      <c r="AQ101" s="0" t="n">
        <v>1.9009792774</v>
      </c>
      <c r="AR101" s="0" t="n">
        <v>1.9412473031</v>
      </c>
      <c r="AS101" s="0" t="n">
        <v>1.9808534383</v>
      </c>
      <c r="AT101" s="0" t="n">
        <v>2.0198212774</v>
      </c>
      <c r="AU101" s="0" t="n">
        <v>2.0581723854</v>
      </c>
      <c r="AV101" s="0" t="n">
        <v>2.0959263423</v>
      </c>
      <c r="AW101" s="0" t="n">
        <v>2.1331008157</v>
      </c>
      <c r="AX101" s="0" t="n">
        <v>2.1697116502</v>
      </c>
      <c r="AY101" s="0" t="n">
        <v>2.2057729621</v>
      </c>
      <c r="AZ101" s="0" t="n">
        <v>2.2412972263</v>
      </c>
      <c r="BA101" s="0" t="n">
        <v>2.2762953368</v>
      </c>
      <c r="BB101" s="0" t="n">
        <v>2.3107766172</v>
      </c>
      <c r="BC101" s="0" t="n">
        <v>2.3447506651</v>
      </c>
      <c r="BD101" s="0" t="n">
        <v>2.3782266944</v>
      </c>
      <c r="BE101" s="0" t="n">
        <v>2.4112131825</v>
      </c>
      <c r="BF101" s="0" t="n">
        <v>2.4437177143</v>
      </c>
      <c r="BG101" s="0" t="n">
        <v>2.4757469467</v>
      </c>
      <c r="BH101" s="0" t="n">
        <v>2.5073066462</v>
      </c>
      <c r="BI101" s="0" t="n">
        <v>2.5384017665</v>
      </c>
    </row>
    <row r="102" customFormat="false" ht="12.75" hidden="false" customHeight="false" outlineLevel="0" collapsed="false">
      <c r="A102" s="0" t="s">
        <v>423</v>
      </c>
    </row>
    <row r="103" customFormat="false" ht="12.75" hidden="false" customHeight="false" outlineLevel="0" collapsed="false">
      <c r="A103" s="0" t="s">
        <v>424</v>
      </c>
    </row>
    <row r="104" customFormat="false" ht="12.75" hidden="false" customHeight="false" outlineLevel="0" collapsed="false">
      <c r="A104" s="0" t="s">
        <v>425</v>
      </c>
      <c r="B104" s="0" t="n">
        <v>63.5819868191</v>
      </c>
      <c r="C104" s="0" t="n">
        <v>75.8830480818</v>
      </c>
      <c r="D104" s="0" t="n">
        <v>89.6520938362</v>
      </c>
      <c r="E104" s="0" t="n">
        <v>104.8908337925</v>
      </c>
      <c r="F104" s="0" t="n">
        <v>121.6107177099</v>
      </c>
      <c r="G104" s="0" t="n">
        <v>139.8005014699</v>
      </c>
      <c r="H104" s="0" t="n">
        <v>159.4560365571</v>
      </c>
      <c r="I104" s="0" t="n">
        <v>180.7920798411</v>
      </c>
      <c r="J104" s="0" t="n">
        <v>203.5707524956</v>
      </c>
      <c r="K104" s="0" t="n">
        <v>227.9551214181</v>
      </c>
      <c r="L104" s="0" t="n">
        <v>253.8098378626</v>
      </c>
      <c r="M104" s="0" t="n">
        <v>281.2821817583</v>
      </c>
      <c r="N104" s="0" t="n">
        <v>310.2200455858</v>
      </c>
      <c r="O104" s="0" t="n">
        <v>340.6437328829</v>
      </c>
      <c r="P104" s="0" t="n">
        <v>372.5644166147</v>
      </c>
      <c r="Q104" s="0" t="n">
        <v>405.9912384208</v>
      </c>
      <c r="R104" s="0" t="n">
        <v>440.9231048963</v>
      </c>
      <c r="S104" s="0" t="n">
        <v>477.3532425083</v>
      </c>
      <c r="T104" s="0" t="n">
        <v>515.2618080238</v>
      </c>
      <c r="U104" s="0" t="n">
        <v>554.9826394167</v>
      </c>
      <c r="V104" s="0" t="n">
        <v>596.0294795996</v>
      </c>
      <c r="W104" s="0" t="n">
        <v>638.4842508366</v>
      </c>
      <c r="X104" s="0" t="n">
        <v>682.3302548078</v>
      </c>
      <c r="Y104" s="0" t="n">
        <v>727.5423201947</v>
      </c>
      <c r="Z104" s="0" t="n">
        <v>774.0816254088</v>
      </c>
      <c r="AA104" s="0" t="n">
        <v>821.8970698134</v>
      </c>
      <c r="AB104" s="0" t="n">
        <v>870.9174838529</v>
      </c>
      <c r="AC104" s="0" t="n">
        <v>921.205927165</v>
      </c>
      <c r="AD104" s="0" t="n">
        <v>972.6780132045</v>
      </c>
      <c r="AE104" s="0" t="n">
        <v>1025.2691088931</v>
      </c>
      <c r="AF104" s="0" t="n">
        <v>1078.914664799</v>
      </c>
      <c r="AG104" s="0" t="n">
        <v>1133.5498642231</v>
      </c>
      <c r="AH104" s="0" t="n">
        <v>1189.109510342</v>
      </c>
      <c r="AI104" s="0" t="n">
        <v>1245.5280533305</v>
      </c>
      <c r="AJ104" s="0" t="n">
        <v>1302.7396934643</v>
      </c>
      <c r="AK104" s="0" t="n">
        <v>1360.6785157008</v>
      </c>
      <c r="AL104" s="0" t="n">
        <v>1419.2786412453</v>
      </c>
      <c r="AM104" s="0" t="n">
        <v>1478.4743328797</v>
      </c>
      <c r="AN104" s="0" t="n">
        <v>1538.2000442995</v>
      </c>
      <c r="AO104" s="0" t="n">
        <v>1598.3903238831</v>
      </c>
      <c r="AP104" s="0" t="n">
        <v>1658.9795096142</v>
      </c>
      <c r="AQ104" s="0" t="n">
        <v>1719.9009913725</v>
      </c>
      <c r="AR104" s="0" t="n">
        <v>1781.0857107415</v>
      </c>
      <c r="AS104" s="0" t="n">
        <v>1842.4593112832</v>
      </c>
      <c r="AT104" s="0" t="n">
        <v>1903.9367893432</v>
      </c>
      <c r="AU104" s="0" t="n">
        <v>1965.4127824899</v>
      </c>
      <c r="AV104" s="0" t="n">
        <v>2026.7436683096</v>
      </c>
      <c r="AW104" s="0" t="n">
        <v>2087.7150265773</v>
      </c>
      <c r="AX104" s="0" t="n">
        <v>2147.9821399167</v>
      </c>
      <c r="AY104" s="0" t="n">
        <v>2206.9601124528</v>
      </c>
      <c r="AZ104" s="0" t="n">
        <v>2263.6178392143</v>
      </c>
      <c r="BA104" s="0" t="n">
        <v>2339.9505579915</v>
      </c>
      <c r="BB104" s="0" t="n">
        <v>2411.8095559583</v>
      </c>
      <c r="BC104" s="0" t="n">
        <v>2480.3425901752</v>
      </c>
      <c r="BD104" s="0" t="n">
        <v>2546.353852555</v>
      </c>
      <c r="BE104" s="0" t="n">
        <v>2610.4072499337</v>
      </c>
      <c r="BF104" s="0" t="n">
        <v>2672.897330415</v>
      </c>
      <c r="BG104" s="0" t="n">
        <v>2734.0987163375</v>
      </c>
      <c r="BH104" s="0" t="n">
        <v>2794.2009153414</v>
      </c>
      <c r="BI104" s="0" t="n">
        <v>2853.333009964</v>
      </c>
    </row>
    <row r="105" customFormat="false" ht="12.75" hidden="false" customHeight="false" outlineLevel="0" collapsed="false">
      <c r="A105" s="0" t="s">
        <v>426</v>
      </c>
      <c r="B105" s="0" t="n">
        <v>0.0017088</v>
      </c>
      <c r="C105" s="0" t="n">
        <v>0.0022873475</v>
      </c>
      <c r="D105" s="0" t="n">
        <v>0.0029961078</v>
      </c>
      <c r="E105" s="0" t="n">
        <v>0.0038381995</v>
      </c>
      <c r="F105" s="0" t="n">
        <v>0.0048132386</v>
      </c>
      <c r="G105" s="0" t="n">
        <v>0.0059195035</v>
      </c>
      <c r="H105" s="0" t="n">
        <v>0.0071543744</v>
      </c>
      <c r="I105" s="0" t="n">
        <v>0.0085020496</v>
      </c>
      <c r="J105" s="0" t="n">
        <v>0.0099411614</v>
      </c>
      <c r="K105" s="0" t="n">
        <v>0.0114479211</v>
      </c>
      <c r="L105" s="0" t="n">
        <v>0.0129981563</v>
      </c>
      <c r="M105" s="0" t="n">
        <v>0.0145644738</v>
      </c>
      <c r="N105" s="0" t="n">
        <v>0.0161190067</v>
      </c>
      <c r="O105" s="0" t="n">
        <v>0.017639392</v>
      </c>
      <c r="P105" s="0" t="n">
        <v>0.0191082465</v>
      </c>
      <c r="Q105" s="0" t="n">
        <v>0.0205133829</v>
      </c>
      <c r="R105" s="0" t="n">
        <v>0.0218469944</v>
      </c>
      <c r="S105" s="0" t="n">
        <v>0.0231053475</v>
      </c>
      <c r="T105" s="0" t="n">
        <v>0.0242879366</v>
      </c>
      <c r="U105" s="0" t="n">
        <v>0.0253553018</v>
      </c>
      <c r="V105" s="0" t="n">
        <v>0.0262982385</v>
      </c>
      <c r="W105" s="0" t="n">
        <v>0.0271220528</v>
      </c>
      <c r="X105" s="0" t="n">
        <v>0.027833041</v>
      </c>
      <c r="Y105" s="0" t="n">
        <v>0.0284384986</v>
      </c>
      <c r="Z105" s="0" t="n">
        <v>0.0289460619</v>
      </c>
      <c r="AA105" s="0" t="n">
        <v>0.0293636288</v>
      </c>
      <c r="AB105" s="0" t="n">
        <v>0.0296990526</v>
      </c>
      <c r="AC105" s="0" t="n">
        <v>0.0299765107</v>
      </c>
      <c r="AD105" s="0" t="n">
        <v>0.0302130025</v>
      </c>
      <c r="AE105" s="0" t="n">
        <v>0.0304221025</v>
      </c>
      <c r="AF105" s="0" t="n">
        <v>0.0306144721</v>
      </c>
      <c r="AG105" s="0" t="n">
        <v>0.0307983331</v>
      </c>
      <c r="AH105" s="0" t="n">
        <v>0.0309798906</v>
      </c>
      <c r="AI105" s="0" t="n">
        <v>0.0311637012</v>
      </c>
      <c r="AJ105" s="0" t="n">
        <v>0.0313529883</v>
      </c>
      <c r="AK105" s="0" t="n">
        <v>0.0315499081</v>
      </c>
      <c r="AL105" s="0" t="n">
        <v>0.0317557716</v>
      </c>
      <c r="AM105" s="0" t="n">
        <v>0.0319712286</v>
      </c>
      <c r="AN105" s="0" t="n">
        <v>0.0321964182</v>
      </c>
      <c r="AO105" s="0" t="n">
        <v>0.0324310923</v>
      </c>
      <c r="AP105" s="0" t="n">
        <v>0.0326747152</v>
      </c>
      <c r="AQ105" s="0" t="n">
        <v>0.0329265442</v>
      </c>
      <c r="AR105" s="0" t="n">
        <v>0.033185694</v>
      </c>
      <c r="AS105" s="0" t="n">
        <v>0.0334511873</v>
      </c>
      <c r="AT105" s="0" t="n">
        <v>0.033721995</v>
      </c>
      <c r="AU105" s="0" t="n">
        <v>0.0339970665</v>
      </c>
      <c r="AV105" s="0" t="n">
        <v>0.0342753513</v>
      </c>
      <c r="AW105" s="0" t="n">
        <v>0.0345558136</v>
      </c>
      <c r="AX105" s="0" t="n">
        <v>0.0348374383</v>
      </c>
      <c r="AY105" s="0" t="n">
        <v>0.0351192272</v>
      </c>
      <c r="AZ105" s="0" t="n">
        <v>0.0354001819</v>
      </c>
      <c r="BA105" s="0" t="n">
        <v>0.0356792649</v>
      </c>
      <c r="BB105" s="0" t="n">
        <v>0.0359568391</v>
      </c>
      <c r="BC105" s="0" t="n">
        <v>0.0362327605</v>
      </c>
      <c r="BD105" s="0" t="n">
        <v>0.0365065986</v>
      </c>
      <c r="BE105" s="0" t="n">
        <v>0.0367777783</v>
      </c>
      <c r="BF105" s="0" t="n">
        <v>0.0370456713</v>
      </c>
      <c r="BG105" s="0" t="n">
        <v>0.0373096528</v>
      </c>
      <c r="BH105" s="0" t="n">
        <v>0.0375691352</v>
      </c>
      <c r="BI105" s="0" t="n">
        <v>0.0378235873</v>
      </c>
    </row>
    <row r="106" customFormat="false" ht="12.75" hidden="false" customHeight="false" outlineLevel="0" collapsed="false">
      <c r="A106" s="0" t="s">
        <v>427</v>
      </c>
      <c r="B106" s="0" t="n">
        <v>0.1086488991</v>
      </c>
      <c r="C106" s="0" t="n">
        <v>0.1735709029</v>
      </c>
      <c r="D106" s="0" t="n">
        <v>0.2686073386</v>
      </c>
      <c r="E106" s="0" t="n">
        <v>0.4025919462</v>
      </c>
      <c r="F106" s="0" t="n">
        <v>0.5853413948</v>
      </c>
      <c r="G106" s="0" t="n">
        <v>0.8275495627</v>
      </c>
      <c r="H106" s="0" t="n">
        <v>1.1408081821</v>
      </c>
      <c r="I106" s="0" t="n">
        <v>1.5371032227</v>
      </c>
      <c r="J106" s="0" t="n">
        <v>2.0237296986</v>
      </c>
      <c r="K106" s="0" t="n">
        <v>2.6096122425</v>
      </c>
      <c r="L106" s="0" t="n">
        <v>3.2990599497</v>
      </c>
      <c r="M106" s="0" t="n">
        <v>4.0967269745</v>
      </c>
      <c r="N106" s="0" t="n">
        <v>5.0004390009</v>
      </c>
      <c r="O106" s="0" t="n">
        <v>6.0087483532</v>
      </c>
      <c r="P106" s="0" t="n">
        <v>7.1190527241</v>
      </c>
      <c r="Q106" s="0" t="n">
        <v>8.3282537209</v>
      </c>
      <c r="R106" s="0" t="n">
        <v>9.6328446145</v>
      </c>
      <c r="S106" s="0" t="n">
        <v>11.0294125664</v>
      </c>
      <c r="T106" s="0" t="n">
        <v>12.5146461123</v>
      </c>
      <c r="U106" s="0" t="n">
        <v>14.0717523302</v>
      </c>
      <c r="V106" s="0" t="n">
        <v>15.6745254215</v>
      </c>
      <c r="W106" s="0" t="n">
        <v>17.3170035359</v>
      </c>
      <c r="X106" s="0" t="n">
        <v>18.9913259861</v>
      </c>
      <c r="Y106" s="0" t="n">
        <v>20.6902112535</v>
      </c>
      <c r="Z106" s="0" t="n">
        <v>22.4066146762</v>
      </c>
      <c r="AA106" s="0" t="n">
        <v>24.133880489</v>
      </c>
      <c r="AB106" s="0" t="n">
        <v>25.865424166</v>
      </c>
      <c r="AC106" s="0" t="n">
        <v>27.6145393475</v>
      </c>
      <c r="AD106" s="0" t="n">
        <v>29.3875232703</v>
      </c>
      <c r="AE106" s="0" t="n">
        <v>31.190841932</v>
      </c>
      <c r="AF106" s="0" t="n">
        <v>33.0304028981</v>
      </c>
      <c r="AG106" s="0" t="n">
        <v>34.9114463134</v>
      </c>
      <c r="AH106" s="0" t="n">
        <v>36.8384825319</v>
      </c>
      <c r="AI106" s="0" t="n">
        <v>38.8152640541</v>
      </c>
      <c r="AJ106" s="0" t="n">
        <v>40.8447823151</v>
      </c>
      <c r="AK106" s="0" t="n">
        <v>42.9292820735</v>
      </c>
      <c r="AL106" s="0" t="n">
        <v>45.070288418</v>
      </c>
      <c r="AM106" s="0" t="n">
        <v>47.2686409276</v>
      </c>
      <c r="AN106" s="0" t="n">
        <v>49.5245319706</v>
      </c>
      <c r="AO106" s="0" t="n">
        <v>51.8375441438</v>
      </c>
      <c r="AP106" s="0" t="n">
        <v>54.2066829904</v>
      </c>
      <c r="AQ106" s="0" t="n">
        <v>56.6303960263</v>
      </c>
      <c r="AR106" s="0" t="n">
        <v>59.1065653006</v>
      </c>
      <c r="AS106" s="0" t="n">
        <v>61.6324514637</v>
      </c>
      <c r="AT106" s="0" t="n">
        <v>64.2045469822</v>
      </c>
      <c r="AU106" s="0" t="n">
        <v>66.8182691061</v>
      </c>
      <c r="AV106" s="0" t="n">
        <v>69.4673512304</v>
      </c>
      <c r="AW106" s="0" t="n">
        <v>72.1426913005</v>
      </c>
      <c r="AX106" s="0" t="n">
        <v>74.8301952221</v>
      </c>
      <c r="AY106" s="0" t="n">
        <v>77.5067336169</v>
      </c>
      <c r="AZ106" s="0" t="n">
        <v>80.1324832789</v>
      </c>
      <c r="BA106" s="0" t="n">
        <v>83.487715925</v>
      </c>
      <c r="BB106" s="0" t="n">
        <v>86.7210480397</v>
      </c>
      <c r="BC106" s="0" t="n">
        <v>89.869659021</v>
      </c>
      <c r="BD106" s="0" t="n">
        <v>92.9587179542</v>
      </c>
      <c r="BE106" s="0" t="n">
        <v>96.0049790678</v>
      </c>
      <c r="BF106" s="0" t="n">
        <v>99.0192759001</v>
      </c>
      <c r="BG106" s="0" t="n">
        <v>102.0082737648</v>
      </c>
      <c r="BH106" s="0" t="n">
        <v>104.9757120438</v>
      </c>
      <c r="BI106" s="0" t="n">
        <v>107.9232900761</v>
      </c>
    </row>
    <row r="107" customFormat="false" ht="12.75" hidden="false" customHeight="false" outlineLevel="0" collapsed="false">
      <c r="A107" s="0" t="s">
        <v>428</v>
      </c>
      <c r="B107" s="0" t="n">
        <v>63.4733379201</v>
      </c>
      <c r="C107" s="0" t="n">
        <v>75.709477179</v>
      </c>
      <c r="D107" s="0" t="n">
        <v>89.3834864976</v>
      </c>
      <c r="E107" s="0" t="n">
        <v>104.4882418463</v>
      </c>
      <c r="F107" s="0" t="n">
        <v>121.0253763152</v>
      </c>
      <c r="G107" s="0" t="n">
        <v>138.9729519072</v>
      </c>
      <c r="H107" s="0" t="n">
        <v>158.315228375</v>
      </c>
      <c r="I107" s="0" t="n">
        <v>179.2549766184</v>
      </c>
      <c r="J107" s="0" t="n">
        <v>201.547022797</v>
      </c>
      <c r="K107" s="0" t="n">
        <v>225.3455091756</v>
      </c>
      <c r="L107" s="0" t="n">
        <v>250.5107779129</v>
      </c>
      <c r="M107" s="0" t="n">
        <v>277.1854547838</v>
      </c>
      <c r="N107" s="0" t="n">
        <v>305.2196065848</v>
      </c>
      <c r="O107" s="0" t="n">
        <v>334.6349845297</v>
      </c>
      <c r="P107" s="0" t="n">
        <v>365.4453638906</v>
      </c>
      <c r="Q107" s="0" t="n">
        <v>397.6629846998</v>
      </c>
      <c r="R107" s="0" t="n">
        <v>431.2902602817</v>
      </c>
      <c r="S107" s="0" t="n">
        <v>466.3238299419</v>
      </c>
      <c r="T107" s="0" t="n">
        <v>502.7471619115</v>
      </c>
      <c r="U107" s="0" t="n">
        <v>540.9108870865</v>
      </c>
      <c r="V107" s="0" t="n">
        <v>580.3549541781</v>
      </c>
      <c r="W107" s="0" t="n">
        <v>621.1672473007</v>
      </c>
      <c r="X107" s="0" t="n">
        <v>663.3389288217</v>
      </c>
      <c r="Y107" s="0" t="n">
        <v>706.8521089412</v>
      </c>
      <c r="Z107" s="0" t="n">
        <v>751.6750107326</v>
      </c>
      <c r="AA107" s="0" t="n">
        <v>797.7631893245</v>
      </c>
      <c r="AB107" s="0" t="n">
        <v>845.0520596869</v>
      </c>
      <c r="AC107" s="0" t="n">
        <v>893.5913878175</v>
      </c>
      <c r="AD107" s="0" t="n">
        <v>943.2904899342</v>
      </c>
      <c r="AE107" s="0" t="n">
        <v>994.078266961</v>
      </c>
      <c r="AF107" s="0" t="n">
        <v>1045.8842619009</v>
      </c>
      <c r="AG107" s="0" t="n">
        <v>1098.6384179098</v>
      </c>
      <c r="AH107" s="0" t="n">
        <v>1152.2710278101</v>
      </c>
      <c r="AI107" s="0" t="n">
        <v>1206.7127892763</v>
      </c>
      <c r="AJ107" s="0" t="n">
        <v>1261.8949111492</v>
      </c>
      <c r="AK107" s="0" t="n">
        <v>1317.7492336273</v>
      </c>
      <c r="AL107" s="0" t="n">
        <v>1374.2083528273</v>
      </c>
      <c r="AM107" s="0" t="n">
        <v>1431.2056919521</v>
      </c>
      <c r="AN107" s="0" t="n">
        <v>1488.6755123289</v>
      </c>
      <c r="AO107" s="0" t="n">
        <v>1546.5527797393</v>
      </c>
      <c r="AP107" s="0" t="n">
        <v>1604.7728266238</v>
      </c>
      <c r="AQ107" s="0" t="n">
        <v>1663.2705953461</v>
      </c>
      <c r="AR107" s="0" t="n">
        <v>1721.9791454409</v>
      </c>
      <c r="AS107" s="0" t="n">
        <v>1780.8268598194</v>
      </c>
      <c r="AT107" s="0" t="n">
        <v>1839.732242361</v>
      </c>
      <c r="AU107" s="0" t="n">
        <v>1898.5945133838</v>
      </c>
      <c r="AV107" s="0" t="n">
        <v>1957.2763170792</v>
      </c>
      <c r="AW107" s="0" t="n">
        <v>2015.5723352769</v>
      </c>
      <c r="AX107" s="0" t="n">
        <v>2073.1519446946</v>
      </c>
      <c r="AY107" s="0" t="n">
        <v>2129.4533788359</v>
      </c>
      <c r="AZ107" s="0" t="n">
        <v>2183.4853559355</v>
      </c>
      <c r="BA107" s="0" t="n">
        <v>2256.4628420666</v>
      </c>
      <c r="BB107" s="0" t="n">
        <v>2325.0885079186</v>
      </c>
      <c r="BC107" s="0" t="n">
        <v>2390.4729311542</v>
      </c>
      <c r="BD107" s="0" t="n">
        <v>2453.3951346008</v>
      </c>
      <c r="BE107" s="0" t="n">
        <v>2514.402270866</v>
      </c>
      <c r="BF107" s="0" t="n">
        <v>2573.8780545149</v>
      </c>
      <c r="BG107" s="0" t="n">
        <v>2632.0904425727</v>
      </c>
      <c r="BH107" s="0" t="n">
        <v>2689.2252032976</v>
      </c>
      <c r="BI107" s="0" t="n">
        <v>2745.4097198879</v>
      </c>
    </row>
    <row r="108" customFormat="false" ht="12.75" hidden="false" customHeight="false" outlineLevel="0" collapsed="false">
      <c r="A108" s="0" t="s">
        <v>429</v>
      </c>
      <c r="B108" s="0" t="n">
        <v>0</v>
      </c>
      <c r="C108" s="0" t="n">
        <v>0</v>
      </c>
      <c r="D108" s="0" t="n">
        <v>0</v>
      </c>
      <c r="E108" s="0" t="n">
        <v>0</v>
      </c>
      <c r="F108" s="0" t="n">
        <v>0</v>
      </c>
      <c r="G108" s="0" t="n">
        <v>0</v>
      </c>
      <c r="H108" s="0" t="n">
        <v>0</v>
      </c>
      <c r="I108" s="0" t="n">
        <v>0</v>
      </c>
      <c r="J108" s="0" t="n">
        <v>0</v>
      </c>
      <c r="K108" s="0" t="n">
        <v>0</v>
      </c>
      <c r="L108" s="0" t="n">
        <v>0</v>
      </c>
      <c r="M108" s="0" t="n">
        <v>0</v>
      </c>
      <c r="N108" s="0" t="n">
        <v>0</v>
      </c>
      <c r="O108" s="0" t="n">
        <v>0</v>
      </c>
      <c r="P108" s="0" t="n">
        <v>0</v>
      </c>
      <c r="Q108" s="0" t="n">
        <v>0</v>
      </c>
      <c r="R108" s="0" t="n">
        <v>0</v>
      </c>
      <c r="S108" s="0" t="n">
        <v>0</v>
      </c>
      <c r="T108" s="0" t="n">
        <v>0</v>
      </c>
      <c r="U108" s="0" t="n">
        <v>0</v>
      </c>
      <c r="V108" s="0" t="n">
        <v>0</v>
      </c>
      <c r="W108" s="0" t="n">
        <v>0</v>
      </c>
      <c r="X108" s="0" t="n">
        <v>0</v>
      </c>
      <c r="Y108" s="0" t="n">
        <v>0</v>
      </c>
      <c r="Z108" s="0" t="n">
        <v>0</v>
      </c>
      <c r="AA108" s="0" t="n">
        <v>0</v>
      </c>
      <c r="AB108" s="0" t="n">
        <v>0</v>
      </c>
      <c r="AC108" s="0" t="n">
        <v>0</v>
      </c>
      <c r="AD108" s="0" t="n">
        <v>0</v>
      </c>
      <c r="AE108" s="0" t="n">
        <v>0</v>
      </c>
      <c r="AF108" s="0" t="n">
        <v>0</v>
      </c>
      <c r="AG108" s="0" t="n">
        <v>0</v>
      </c>
      <c r="AH108" s="0" t="n">
        <v>0</v>
      </c>
      <c r="AI108" s="0" t="n">
        <v>0</v>
      </c>
      <c r="AJ108" s="0" t="n">
        <v>0</v>
      </c>
      <c r="AK108" s="0" t="n">
        <v>0</v>
      </c>
      <c r="AL108" s="0" t="n">
        <v>0</v>
      </c>
      <c r="AM108" s="0" t="n">
        <v>0</v>
      </c>
      <c r="AN108" s="0" t="n">
        <v>0</v>
      </c>
      <c r="AO108" s="0" t="n">
        <v>0</v>
      </c>
      <c r="AP108" s="0" t="n">
        <v>0</v>
      </c>
      <c r="AQ108" s="0" t="n">
        <v>0</v>
      </c>
      <c r="AR108" s="0" t="n">
        <v>0</v>
      </c>
      <c r="AS108" s="0" t="n">
        <v>0</v>
      </c>
      <c r="AT108" s="0" t="n">
        <v>0</v>
      </c>
      <c r="AU108" s="0" t="n">
        <v>0</v>
      </c>
      <c r="AV108" s="0" t="n">
        <v>0</v>
      </c>
      <c r="AW108" s="0" t="n">
        <v>0</v>
      </c>
      <c r="AX108" s="0" t="n">
        <v>0</v>
      </c>
      <c r="AY108" s="0" t="n">
        <v>0</v>
      </c>
      <c r="AZ108" s="0" t="n">
        <v>0</v>
      </c>
      <c r="BA108" s="0" t="n">
        <v>0</v>
      </c>
      <c r="BB108" s="0" t="n">
        <v>0</v>
      </c>
      <c r="BC108" s="0" t="n">
        <v>0</v>
      </c>
      <c r="BD108" s="0" t="n">
        <v>0</v>
      </c>
      <c r="BE108" s="0" t="n">
        <v>0</v>
      </c>
      <c r="BF108" s="0" t="n">
        <v>0</v>
      </c>
      <c r="BG108" s="0" t="n">
        <v>0</v>
      </c>
      <c r="BH108" s="0" t="n">
        <v>0</v>
      </c>
      <c r="BI108" s="0" t="n">
        <v>0</v>
      </c>
    </row>
    <row r="109" customFormat="false" ht="12.75" hidden="false" customHeight="false" outlineLevel="0" collapsed="false">
      <c r="A109" s="0" t="s">
        <v>430</v>
      </c>
      <c r="B109" s="0" t="n">
        <v>0.0065242433</v>
      </c>
      <c r="C109" s="0" t="n">
        <v>0.0080158548</v>
      </c>
      <c r="D109" s="0" t="n">
        <v>0.0632238715</v>
      </c>
      <c r="E109" s="0" t="n">
        <v>0.1580332804</v>
      </c>
      <c r="F109" s="0" t="n">
        <v>0.3445425728</v>
      </c>
      <c r="G109" s="0" t="n">
        <v>0.6062936589</v>
      </c>
      <c r="H109" s="0" t="n">
        <v>0.4472051143</v>
      </c>
      <c r="I109" s="0" t="n">
        <v>0.8315419373</v>
      </c>
      <c r="J109" s="0" t="n">
        <v>0.9349805294</v>
      </c>
      <c r="K109" s="0" t="n">
        <v>1.384679617</v>
      </c>
      <c r="L109" s="0" t="n">
        <v>1.5748174416</v>
      </c>
      <c r="M109" s="0" t="n">
        <v>2.1377187439</v>
      </c>
      <c r="N109" s="0" t="n">
        <v>2.7155415701</v>
      </c>
      <c r="O109" s="0" t="n">
        <v>3.2948864728</v>
      </c>
      <c r="P109" s="0" t="n">
        <v>3.8509510949</v>
      </c>
      <c r="Q109" s="0" t="n">
        <v>4.377349696</v>
      </c>
      <c r="R109" s="0" t="n">
        <v>4.8596559318</v>
      </c>
      <c r="S109" s="0" t="n">
        <v>5.2967165187</v>
      </c>
      <c r="T109" s="0" t="n">
        <v>4.8767770643</v>
      </c>
      <c r="U109" s="0" t="n">
        <v>5.3927421924</v>
      </c>
      <c r="V109" s="0" t="n">
        <v>5.7126803192</v>
      </c>
      <c r="W109" s="0" t="n">
        <v>5.999179058</v>
      </c>
      <c r="X109" s="0" t="n">
        <v>6.2469486285</v>
      </c>
      <c r="Y109" s="0" t="n">
        <v>6.4610454117</v>
      </c>
      <c r="Z109" s="0" t="n">
        <v>6.6401530702</v>
      </c>
      <c r="AA109" s="0" t="n">
        <v>6.7868146468</v>
      </c>
      <c r="AB109" s="0" t="n">
        <v>6.6729377359</v>
      </c>
      <c r="AC109" s="0" t="n">
        <v>6.5862019447</v>
      </c>
      <c r="AD109" s="0" t="n">
        <v>6.4905397712</v>
      </c>
      <c r="AE109" s="0" t="n">
        <v>6.386716704</v>
      </c>
      <c r="AF109" s="0" t="n">
        <v>6.275511565</v>
      </c>
      <c r="AG109" s="0" t="n">
        <v>6.1577017439</v>
      </c>
      <c r="AH109" s="0" t="n">
        <v>6.0340528731</v>
      </c>
      <c r="AI109" s="0" t="n">
        <v>5.9053113771</v>
      </c>
      <c r="AJ109" s="0" t="n">
        <v>5.7721989597</v>
      </c>
      <c r="AK109" s="0" t="n">
        <v>5.6354084517</v>
      </c>
      <c r="AL109" s="0" t="n">
        <v>5.4956007306</v>
      </c>
      <c r="AM109" s="0" t="n">
        <v>5.353402307</v>
      </c>
      <c r="AN109" s="0" t="n">
        <v>5.2094035039</v>
      </c>
      <c r="AO109" s="0" t="n">
        <v>5.0641569074</v>
      </c>
      <c r="AP109" s="0" t="n">
        <v>4.9181759848</v>
      </c>
      <c r="AQ109" s="0" t="n">
        <v>4.7719333795</v>
      </c>
      <c r="AR109" s="0" t="n">
        <v>4.6258583803</v>
      </c>
      <c r="AS109" s="0" t="n">
        <v>4.4803327605</v>
      </c>
      <c r="AT109" s="0" t="n">
        <v>4.3356834393</v>
      </c>
      <c r="AU109" s="0" t="n">
        <v>4.1921699024</v>
      </c>
      <c r="AV109" s="0" t="n">
        <v>4.0499618526</v>
      </c>
      <c r="AW109" s="0" t="n">
        <v>3.9091006062</v>
      </c>
      <c r="AX109" s="0" t="n">
        <v>3.7694319104</v>
      </c>
      <c r="AY109" s="0" t="n">
        <v>3.6304877907</v>
      </c>
      <c r="AZ109" s="0" t="n">
        <v>3.4912752554</v>
      </c>
      <c r="BA109" s="0" t="n">
        <v>3.3844098497</v>
      </c>
      <c r="BB109" s="0" t="n">
        <v>3.2718918904</v>
      </c>
      <c r="BC109" s="0" t="n">
        <v>3.1566848472</v>
      </c>
      <c r="BD109" s="0" t="n">
        <v>3.0407832814</v>
      </c>
      <c r="BE109" s="0" t="n">
        <v>2.9255347463</v>
      </c>
      <c r="BF109" s="0" t="n">
        <v>2.8118506959</v>
      </c>
      <c r="BG109" s="0" t="n">
        <v>2.7003462183</v>
      </c>
      <c r="BH109" s="0" t="n">
        <v>2.5914333967</v>
      </c>
      <c r="BI109" s="0" t="n">
        <v>2.4853841118</v>
      </c>
    </row>
    <row r="110" customFormat="false" ht="12.75" hidden="false" customHeight="false" outlineLevel="0" collapsed="false">
      <c r="A110" s="0" t="s">
        <v>431</v>
      </c>
      <c r="B110" s="0" t="n">
        <v>63.4668136767</v>
      </c>
      <c r="C110" s="0" t="n">
        <v>75.7014613242</v>
      </c>
      <c r="D110" s="0" t="n">
        <v>89.3202626261</v>
      </c>
      <c r="E110" s="0" t="n">
        <v>104.3302085659</v>
      </c>
      <c r="F110" s="0" t="n">
        <v>120.6808337424</v>
      </c>
      <c r="G110" s="0" t="n">
        <v>138.3666582483</v>
      </c>
      <c r="H110" s="0" t="n">
        <v>157.8680232607</v>
      </c>
      <c r="I110" s="0" t="n">
        <v>178.4234346811</v>
      </c>
      <c r="J110" s="0" t="n">
        <v>200.6120422676</v>
      </c>
      <c r="K110" s="0" t="n">
        <v>223.9608295586</v>
      </c>
      <c r="L110" s="0" t="n">
        <v>248.9359604713</v>
      </c>
      <c r="M110" s="0" t="n">
        <v>275.0477360398</v>
      </c>
      <c r="N110" s="0" t="n">
        <v>302.5040650147</v>
      </c>
      <c r="O110" s="0" t="n">
        <v>331.3400980569</v>
      </c>
      <c r="P110" s="0" t="n">
        <v>361.5944127956</v>
      </c>
      <c r="Q110" s="0" t="n">
        <v>393.2856350038</v>
      </c>
      <c r="R110" s="0" t="n">
        <v>426.4306043499</v>
      </c>
      <c r="S110" s="0" t="n">
        <v>461.0271134232</v>
      </c>
      <c r="T110" s="0" t="n">
        <v>497.8703848472</v>
      </c>
      <c r="U110" s="0" t="n">
        <v>535.5181448941</v>
      </c>
      <c r="V110" s="0" t="n">
        <v>574.642273859</v>
      </c>
      <c r="W110" s="0" t="n">
        <v>615.1680682427</v>
      </c>
      <c r="X110" s="0" t="n">
        <v>657.0919801932</v>
      </c>
      <c r="Y110" s="0" t="n">
        <v>700.3910635295</v>
      </c>
      <c r="Z110" s="0" t="n">
        <v>745.0348576624</v>
      </c>
      <c r="AA110" s="0" t="n">
        <v>790.9763746776</v>
      </c>
      <c r="AB110" s="0" t="n">
        <v>838.379121951</v>
      </c>
      <c r="AC110" s="0" t="n">
        <v>887.0051858728</v>
      </c>
      <c r="AD110" s="0" t="n">
        <v>936.799950163</v>
      </c>
      <c r="AE110" s="0" t="n">
        <v>987.6915502571</v>
      </c>
      <c r="AF110" s="0" t="n">
        <v>1039.6087503359</v>
      </c>
      <c r="AG110" s="0" t="n">
        <v>1092.4807161659</v>
      </c>
      <c r="AH110" s="0" t="n">
        <v>1146.236974937</v>
      </c>
      <c r="AI110" s="0" t="n">
        <v>1200.8074778992</v>
      </c>
      <c r="AJ110" s="0" t="n">
        <v>1256.1227121895</v>
      </c>
      <c r="AK110" s="0" t="n">
        <v>1312.1138251756</v>
      </c>
      <c r="AL110" s="0" t="n">
        <v>1368.7127520967</v>
      </c>
      <c r="AM110" s="0" t="n">
        <v>1425.8522896451</v>
      </c>
      <c r="AN110" s="0" t="n">
        <v>1483.466108825</v>
      </c>
      <c r="AO110" s="0" t="n">
        <v>1541.4886228319</v>
      </c>
      <c r="AP110" s="0" t="n">
        <v>1599.854650639</v>
      </c>
      <c r="AQ110" s="0" t="n">
        <v>1658.4986619666</v>
      </c>
      <c r="AR110" s="0" t="n">
        <v>1717.3532870607</v>
      </c>
      <c r="AS110" s="0" t="n">
        <v>1776.3465270589</v>
      </c>
      <c r="AT110" s="0" t="n">
        <v>1835.3965589217</v>
      </c>
      <c r="AU110" s="0" t="n">
        <v>1894.4023434815</v>
      </c>
      <c r="AV110" s="0" t="n">
        <v>1953.2263552266</v>
      </c>
      <c r="AW110" s="0" t="n">
        <v>2011.6632346706</v>
      </c>
      <c r="AX110" s="0" t="n">
        <v>2069.3825127842</v>
      </c>
      <c r="AY110" s="0" t="n">
        <v>2125.8228910452</v>
      </c>
      <c r="AZ110" s="0" t="n">
        <v>2179.9940806801</v>
      </c>
      <c r="BA110" s="0" t="n">
        <v>2253.0784322168</v>
      </c>
      <c r="BB110" s="0" t="n">
        <v>2321.8166160282</v>
      </c>
      <c r="BC110" s="0" t="n">
        <v>2387.316246307</v>
      </c>
      <c r="BD110" s="0" t="n">
        <v>2450.3543513193</v>
      </c>
      <c r="BE110" s="0" t="n">
        <v>2511.4767361197</v>
      </c>
      <c r="BF110" s="0" t="n">
        <v>2571.066203819</v>
      </c>
      <c r="BG110" s="0" t="n">
        <v>2629.3900963544</v>
      </c>
      <c r="BH110" s="0" t="n">
        <v>2686.6337699009</v>
      </c>
      <c r="BI110" s="0" t="n">
        <v>2742.9243357761</v>
      </c>
    </row>
    <row r="111" customFormat="false" ht="12.75" hidden="false" customHeight="false" outlineLevel="0" collapsed="false">
      <c r="A111" s="0" t="s">
        <v>367</v>
      </c>
    </row>
    <row r="112" customFormat="false" ht="12.75" hidden="false" customHeight="false" outlineLevel="0" collapsed="false">
      <c r="A112" s="0" t="s">
        <v>432</v>
      </c>
      <c r="B112" s="0" t="n">
        <v>36.9920705378</v>
      </c>
      <c r="C112" s="0" t="n">
        <v>40.0625612986</v>
      </c>
      <c r="D112" s="0" t="n">
        <v>41.725725179</v>
      </c>
      <c r="E112" s="0" t="n">
        <v>43.2059111567</v>
      </c>
      <c r="F112" s="0" t="n">
        <v>44.8147027447</v>
      </c>
      <c r="G112" s="0" t="n">
        <v>46.5164124458</v>
      </c>
      <c r="H112" s="0" t="n">
        <v>46.3235889278</v>
      </c>
      <c r="I112" s="0" t="n">
        <v>45.3843584042</v>
      </c>
      <c r="J112" s="0" t="n">
        <v>44.0393459226</v>
      </c>
      <c r="K112" s="0" t="n">
        <v>42.4556315774</v>
      </c>
      <c r="L112" s="0" t="n">
        <v>40.1800969398</v>
      </c>
      <c r="M112" s="0" t="n">
        <v>37.4846952802</v>
      </c>
      <c r="N112" s="0" t="n">
        <v>35.0388840199</v>
      </c>
      <c r="O112" s="0" t="n">
        <v>32.7838727329</v>
      </c>
      <c r="P112" s="0" t="n">
        <v>30.7719997241</v>
      </c>
      <c r="Q112" s="0" t="n">
        <v>28.962121909</v>
      </c>
      <c r="R112" s="0" t="n">
        <v>27.3752163159</v>
      </c>
      <c r="S112" s="0" t="n">
        <v>25.9808423559</v>
      </c>
      <c r="T112" s="0" t="n">
        <v>24.641369356</v>
      </c>
      <c r="U112" s="0" t="n">
        <v>21.8913305625</v>
      </c>
      <c r="V112" s="0" t="n">
        <v>20.3203716776</v>
      </c>
      <c r="W112" s="0" t="n">
        <v>18.8178732925</v>
      </c>
      <c r="X112" s="0" t="n">
        <v>17.4177846353</v>
      </c>
      <c r="Y112" s="0" t="n">
        <v>16.0886335437</v>
      </c>
      <c r="Z112" s="0" t="n">
        <v>14.8424539159</v>
      </c>
      <c r="AA112" s="0" t="n">
        <v>13.6673775639</v>
      </c>
      <c r="AB112" s="0" t="n">
        <v>14.1001888566</v>
      </c>
      <c r="AC112" s="0" t="n">
        <v>14.2716390156</v>
      </c>
      <c r="AD112" s="0" t="n">
        <v>14.4232914985</v>
      </c>
      <c r="AE112" s="0" t="n">
        <v>14.5551522779</v>
      </c>
      <c r="AF112" s="0" t="n">
        <v>14.6673685111</v>
      </c>
      <c r="AG112" s="0" t="n">
        <v>14.7602018302</v>
      </c>
      <c r="AH112" s="0" t="n">
        <v>14.8340084994</v>
      </c>
      <c r="AI112" s="0" t="n">
        <v>14.889223874</v>
      </c>
      <c r="AJ112" s="0" t="n">
        <v>14.926349608</v>
      </c>
      <c r="AK112" s="0" t="n">
        <v>14.9459426466</v>
      </c>
      <c r="AL112" s="0" t="n">
        <v>14.9486055941</v>
      </c>
      <c r="AM112" s="0" t="n">
        <v>14.9349776419</v>
      </c>
      <c r="AN112" s="0" t="n">
        <v>14.9057259921</v>
      </c>
      <c r="AO112" s="0" t="n">
        <v>14.8615369897</v>
      </c>
      <c r="AP112" s="0" t="n">
        <v>14.8031066628</v>
      </c>
      <c r="AQ112" s="0" t="n">
        <v>14.731129122</v>
      </c>
      <c r="AR112" s="0" t="n">
        <v>14.6462809353</v>
      </c>
      <c r="AS112" s="0" t="n">
        <v>14.5491982643</v>
      </c>
      <c r="AT112" s="0" t="n">
        <v>14.4404404782</v>
      </c>
      <c r="AU112" s="0" t="n">
        <v>14.3204310509</v>
      </c>
      <c r="AV112" s="0" t="n">
        <v>14.1893562365</v>
      </c>
      <c r="AW112" s="0" t="n">
        <v>14.0469913949</v>
      </c>
      <c r="AX112" s="0" t="n">
        <v>13.8923978523</v>
      </c>
      <c r="AY112" s="0" t="n">
        <v>13.7233846677</v>
      </c>
      <c r="AZ112" s="0" t="n">
        <v>13.5355335281</v>
      </c>
      <c r="BA112" s="0" t="n">
        <v>13.4576530615</v>
      </c>
      <c r="BB112" s="0" t="n">
        <v>13.3438291385</v>
      </c>
      <c r="BC112" s="0" t="n">
        <v>13.2040739829</v>
      </c>
      <c r="BD112" s="0" t="n">
        <v>13.0454007697</v>
      </c>
      <c r="BE112" s="0" t="n">
        <v>12.8727839444</v>
      </c>
      <c r="BF112" s="0" t="n">
        <v>12.6897995654</v>
      </c>
      <c r="BG112" s="0" t="n">
        <v>12.4990573416</v>
      </c>
      <c r="BH112" s="0" t="n">
        <v>12.3024945735</v>
      </c>
      <c r="BI112" s="0" t="n">
        <v>12.1015773405</v>
      </c>
    </row>
    <row r="113" customFormat="false" ht="12.75" hidden="false" customHeight="false" outlineLevel="0" collapsed="false">
      <c r="A113" s="0" t="s">
        <v>433</v>
      </c>
      <c r="B113" s="0" t="n">
        <v>33.6920705378</v>
      </c>
      <c r="C113" s="0" t="n">
        <v>37.4225612986</v>
      </c>
      <c r="D113" s="0" t="n">
        <v>39.613725179</v>
      </c>
      <c r="E113" s="0" t="n">
        <v>41.5163111567</v>
      </c>
      <c r="F113" s="0" t="n">
        <v>43.4630227447</v>
      </c>
      <c r="G113" s="0" t="n">
        <v>45.4350684458</v>
      </c>
      <c r="H113" s="0" t="n">
        <v>45.4585137278</v>
      </c>
      <c r="I113" s="0" t="n">
        <v>44.6922982442</v>
      </c>
      <c r="J113" s="0" t="n">
        <v>43.4856977946</v>
      </c>
      <c r="K113" s="0" t="n">
        <v>42.012713075</v>
      </c>
      <c r="L113" s="0" t="n">
        <v>39.8257621378</v>
      </c>
      <c r="M113" s="0" t="n">
        <v>37.2012274387</v>
      </c>
      <c r="N113" s="0" t="n">
        <v>34.8121097467</v>
      </c>
      <c r="O113" s="0" t="n">
        <v>32.6024533143</v>
      </c>
      <c r="P113" s="0" t="n">
        <v>30.6268641893</v>
      </c>
      <c r="Q113" s="0" t="n">
        <v>28.8460134811</v>
      </c>
      <c r="R113" s="0" t="n">
        <v>27.2823295736</v>
      </c>
      <c r="S113" s="0" t="n">
        <v>25.9065329621</v>
      </c>
      <c r="T113" s="0" t="n">
        <v>24.5819218409</v>
      </c>
      <c r="U113" s="0" t="n">
        <v>21.8437725504</v>
      </c>
      <c r="V113" s="0" t="n">
        <v>20.282325268</v>
      </c>
      <c r="W113" s="0" t="n">
        <v>18.7874361648</v>
      </c>
      <c r="X113" s="0" t="n">
        <v>17.3934349331</v>
      </c>
      <c r="Y113" s="0" t="n">
        <v>16.069153782</v>
      </c>
      <c r="Z113" s="0" t="n">
        <v>14.8268701065</v>
      </c>
      <c r="AA113" s="0" t="n">
        <v>13.6549105164</v>
      </c>
      <c r="AB113" s="0" t="n">
        <v>14.0902152186</v>
      </c>
      <c r="AC113" s="0" t="n">
        <v>14.2636601052</v>
      </c>
      <c r="AD113" s="0" t="n">
        <v>14.4169083702</v>
      </c>
      <c r="AE113" s="0" t="n">
        <v>14.5500457752</v>
      </c>
      <c r="AF113" s="0" t="n">
        <v>14.6632833089</v>
      </c>
      <c r="AG113" s="0" t="n">
        <v>14.7569336685</v>
      </c>
      <c r="AH113" s="0" t="n">
        <v>14.83139397</v>
      </c>
      <c r="AI113" s="0" t="n">
        <v>14.8871322505</v>
      </c>
      <c r="AJ113" s="0" t="n">
        <v>14.9246763092</v>
      </c>
      <c r="AK113" s="0" t="n">
        <v>14.9446040075</v>
      </c>
      <c r="AL113" s="0" t="n">
        <v>14.9475346829</v>
      </c>
      <c r="AM113" s="0" t="n">
        <v>14.934120913</v>
      </c>
      <c r="AN113" s="0" t="n">
        <v>14.9050406089</v>
      </c>
      <c r="AO113" s="0" t="n">
        <v>14.8609886832</v>
      </c>
      <c r="AP113" s="0" t="n">
        <v>14.8026680175</v>
      </c>
      <c r="AQ113" s="0" t="n">
        <v>14.7307782058</v>
      </c>
      <c r="AR113" s="0" t="n">
        <v>14.6460002023</v>
      </c>
      <c r="AS113" s="0" t="n">
        <v>14.5489736779</v>
      </c>
      <c r="AT113" s="0" t="n">
        <v>14.4402608091</v>
      </c>
      <c r="AU113" s="0" t="n">
        <v>14.3202873157</v>
      </c>
      <c r="AV113" s="0" t="n">
        <v>14.1892412483</v>
      </c>
      <c r="AW113" s="0" t="n">
        <v>14.0468994043</v>
      </c>
      <c r="AX113" s="0" t="n">
        <v>13.8923242598</v>
      </c>
      <c r="AY113" s="0" t="n">
        <v>13.7233257938</v>
      </c>
      <c r="AZ113" s="0" t="n">
        <v>13.5354864289</v>
      </c>
      <c r="BA113" s="0" t="n">
        <v>13.4576153822</v>
      </c>
      <c r="BB113" s="0" t="n">
        <v>13.343798995</v>
      </c>
      <c r="BC113" s="0" t="n">
        <v>13.2040498681</v>
      </c>
      <c r="BD113" s="0" t="n">
        <v>13.0453814779</v>
      </c>
      <c r="BE113" s="0" t="n">
        <v>12.872768511</v>
      </c>
      <c r="BF113" s="0" t="n">
        <v>12.6897872186</v>
      </c>
      <c r="BG113" s="0" t="n">
        <v>12.4990474642</v>
      </c>
      <c r="BH113" s="0" t="n">
        <v>12.3024866716</v>
      </c>
      <c r="BI113" s="0" t="n">
        <v>12.101571019</v>
      </c>
    </row>
    <row r="114" customFormat="false" ht="12.75" hidden="false" customHeight="false" outlineLevel="0" collapsed="false">
      <c r="A114" s="0" t="s">
        <v>434</v>
      </c>
      <c r="B114" s="0" t="n">
        <v>0.5298996182</v>
      </c>
      <c r="C114" s="0" t="n">
        <v>0.4931610188</v>
      </c>
      <c r="D114" s="0" t="n">
        <v>0.4418605688</v>
      </c>
      <c r="E114" s="0" t="n">
        <v>0.3958049494</v>
      </c>
      <c r="F114" s="0" t="n">
        <v>0.3573946735</v>
      </c>
      <c r="G114" s="0" t="n">
        <v>0.3249993238</v>
      </c>
      <c r="H114" s="0" t="n">
        <v>0.2850849344</v>
      </c>
      <c r="I114" s="0" t="n">
        <v>0.2472027441</v>
      </c>
      <c r="J114" s="0" t="n">
        <v>0.2136146635</v>
      </c>
      <c r="K114" s="0" t="n">
        <v>0.1843025628</v>
      </c>
      <c r="L114" s="0" t="n">
        <v>0.1569118143</v>
      </c>
      <c r="M114" s="0" t="n">
        <v>0.1322558976</v>
      </c>
      <c r="N114" s="0" t="n">
        <v>0.1122174735</v>
      </c>
      <c r="O114" s="0" t="n">
        <v>0.0957083609</v>
      </c>
      <c r="P114" s="0" t="n">
        <v>0.0822055538</v>
      </c>
      <c r="Q114" s="0" t="n">
        <v>0.0710508276</v>
      </c>
      <c r="R114" s="0" t="n">
        <v>0.0618754818</v>
      </c>
      <c r="S114" s="0" t="n">
        <v>0.0542711993</v>
      </c>
      <c r="T114" s="0" t="n">
        <v>0.0477076342</v>
      </c>
      <c r="U114" s="0" t="n">
        <v>0.0393593799</v>
      </c>
      <c r="V114" s="0" t="n">
        <v>0.0340290639</v>
      </c>
      <c r="W114" s="0" t="n">
        <v>0.0294250581</v>
      </c>
      <c r="X114" s="0" t="n">
        <v>0.0254912263</v>
      </c>
      <c r="Y114" s="0" t="n">
        <v>0.0220868991</v>
      </c>
      <c r="Z114" s="0" t="n">
        <v>0.0191541429</v>
      </c>
      <c r="AA114" s="0" t="n">
        <v>0.0166138937</v>
      </c>
      <c r="AB114" s="0" t="n">
        <v>0.0161785881</v>
      </c>
      <c r="AC114" s="0" t="n">
        <v>0.0154836825</v>
      </c>
      <c r="AD114" s="0" t="n">
        <v>0.0148218713</v>
      </c>
      <c r="AE114" s="0" t="n">
        <v>0.0141914407</v>
      </c>
      <c r="AF114" s="0" t="n">
        <v>0.0135907721</v>
      </c>
      <c r="AG114" s="0" t="n">
        <v>0.0130183366</v>
      </c>
      <c r="AH114" s="0" t="n">
        <v>0.0124726897</v>
      </c>
      <c r="AI114" s="0" t="n">
        <v>0.0119524664</v>
      </c>
      <c r="AJ114" s="0" t="n">
        <v>0.0114563764</v>
      </c>
      <c r="AK114" s="0" t="n">
        <v>0.0109831998</v>
      </c>
      <c r="AL114" s="0" t="n">
        <v>0.010531783</v>
      </c>
      <c r="AM114" s="0" t="n">
        <v>0.010101035</v>
      </c>
      <c r="AN114" s="0" t="n">
        <v>0.0096899234</v>
      </c>
      <c r="AO114" s="0" t="n">
        <v>0.0092974716</v>
      </c>
      <c r="AP114" s="0" t="n">
        <v>0.0089227552</v>
      </c>
      <c r="AQ114" s="0" t="n">
        <v>0.008564899</v>
      </c>
      <c r="AR114" s="0" t="n">
        <v>0.0082230743</v>
      </c>
      <c r="AS114" s="0" t="n">
        <v>0.0078964966</v>
      </c>
      <c r="AT114" s="0" t="n">
        <v>0.0075844224</v>
      </c>
      <c r="AU114" s="0" t="n">
        <v>0.0072861474</v>
      </c>
      <c r="AV114" s="0" t="n">
        <v>0.0070010044</v>
      </c>
      <c r="AW114" s="0" t="n">
        <v>0.0067283605</v>
      </c>
      <c r="AX114" s="0" t="n">
        <v>0.0064676163</v>
      </c>
      <c r="AY114" s="0" t="n">
        <v>0.0062182029</v>
      </c>
      <c r="AZ114" s="0" t="n">
        <v>0.0059795811</v>
      </c>
      <c r="BA114" s="0" t="n">
        <v>0.0057512392</v>
      </c>
      <c r="BB114" s="0" t="n">
        <v>0.0055326918</v>
      </c>
      <c r="BC114" s="0" t="n">
        <v>0.0053234783</v>
      </c>
      <c r="BD114" s="0" t="n">
        <v>0.0051231613</v>
      </c>
      <c r="BE114" s="0" t="n">
        <v>0.0049313258</v>
      </c>
      <c r="BF114" s="0" t="n">
        <v>0.0047475775</v>
      </c>
      <c r="BG114" s="0" t="n">
        <v>0.0045715421</v>
      </c>
      <c r="BH114" s="0" t="n">
        <v>0.004402864</v>
      </c>
      <c r="BI114" s="0" t="n">
        <v>0.0042412053</v>
      </c>
    </row>
    <row r="115" customFormat="false" ht="12.75" hidden="false" customHeight="false" outlineLevel="0" collapsed="false">
      <c r="A115" s="0" t="s">
        <v>435</v>
      </c>
    </row>
    <row r="116" customFormat="false" ht="12.75" hidden="false" customHeight="false" outlineLevel="0" collapsed="false">
      <c r="A116" s="0" t="s">
        <v>436</v>
      </c>
      <c r="B116" s="0" t="n">
        <v>16.4181786098</v>
      </c>
      <c r="C116" s="0" t="n">
        <v>19.3952902403</v>
      </c>
      <c r="D116" s="0" t="n">
        <v>22.6755282531</v>
      </c>
      <c r="E116" s="0" t="n">
        <v>26.2701354322</v>
      </c>
      <c r="F116" s="0" t="n">
        <v>30.1499813321</v>
      </c>
      <c r="G116" s="0" t="n">
        <v>34.3161989193</v>
      </c>
      <c r="H116" s="0" t="n">
        <v>39.0905566338</v>
      </c>
      <c r="I116" s="0" t="n">
        <v>43.9342343506</v>
      </c>
      <c r="J116" s="0" t="n">
        <v>49.2997881353</v>
      </c>
      <c r="K116" s="0" t="n">
        <v>54.842210323</v>
      </c>
      <c r="L116" s="0" t="n">
        <v>60.9092076156</v>
      </c>
      <c r="M116" s="0" t="n">
        <v>67.1414544416</v>
      </c>
      <c r="N116" s="0" t="n">
        <v>73.7118773867</v>
      </c>
      <c r="O116" s="0" t="n">
        <v>80.6269469234</v>
      </c>
      <c r="P116" s="0" t="n">
        <v>87.899752528</v>
      </c>
      <c r="Q116" s="0" t="n">
        <v>95.5307568647</v>
      </c>
      <c r="R116" s="0" t="n">
        <v>103.5223526399</v>
      </c>
      <c r="S116" s="0" t="n">
        <v>111.8629397788</v>
      </c>
      <c r="T116" s="0" t="n">
        <v>121.1193076293</v>
      </c>
      <c r="U116" s="0" t="n">
        <v>130.2210078235</v>
      </c>
      <c r="V116" s="0" t="n">
        <v>139.7713073699</v>
      </c>
      <c r="W116" s="0" t="n">
        <v>149.6860213534</v>
      </c>
      <c r="X116" s="0" t="n">
        <v>159.9611759402</v>
      </c>
      <c r="Y116" s="0" t="n">
        <v>170.5797669239</v>
      </c>
      <c r="Z116" s="0" t="n">
        <v>181.5186465305</v>
      </c>
      <c r="AA116" s="0" t="n">
        <v>192.7340777383</v>
      </c>
      <c r="AB116" s="0" t="n">
        <v>204.425583877</v>
      </c>
      <c r="AC116" s="0" t="n">
        <v>216.419008719</v>
      </c>
      <c r="AD116" s="0" t="n">
        <v>228.7164871572</v>
      </c>
      <c r="AE116" s="0" t="n">
        <v>241.3015193697</v>
      </c>
      <c r="AF116" s="0" t="n">
        <v>254.157441647</v>
      </c>
      <c r="AG116" s="0" t="n">
        <v>267.2674854774</v>
      </c>
      <c r="AH116" s="0" t="n">
        <v>280.6148369054</v>
      </c>
      <c r="AI116" s="0" t="n">
        <v>294.1826863806</v>
      </c>
      <c r="AJ116" s="0" t="n">
        <v>307.9542578595</v>
      </c>
      <c r="AK116" s="0" t="n">
        <v>321.9128376369</v>
      </c>
      <c r="AL116" s="0" t="n">
        <v>336.041708519</v>
      </c>
      <c r="AM116" s="0" t="n">
        <v>350.3240354465</v>
      </c>
      <c r="AN116" s="0" t="n">
        <v>364.7425552488</v>
      </c>
      <c r="AO116" s="0" t="n">
        <v>379.2790479663</v>
      </c>
      <c r="AP116" s="0" t="n">
        <v>393.9132565217</v>
      </c>
      <c r="AQ116" s="0" t="n">
        <v>408.6208928633</v>
      </c>
      <c r="AR116" s="0" t="n">
        <v>423.3700157998</v>
      </c>
      <c r="AS116" s="0" t="n">
        <v>438.1143201458</v>
      </c>
      <c r="AT116" s="0" t="n">
        <v>452.7811746978</v>
      </c>
      <c r="AU116" s="0" t="n">
        <v>467.2494713922</v>
      </c>
      <c r="AV116" s="0" t="n">
        <v>481.3097414637</v>
      </c>
      <c r="AW116" s="0" t="n">
        <v>494.5914423137</v>
      </c>
      <c r="AX116" s="0" t="n">
        <v>506.4295790317</v>
      </c>
      <c r="AY116" s="0" t="n">
        <v>515.6181517971</v>
      </c>
      <c r="AZ116" s="0" t="n">
        <v>563.0448287849</v>
      </c>
      <c r="BA116" s="0" t="n">
        <v>581.9209195792</v>
      </c>
      <c r="BB116" s="0" t="n">
        <v>599.6744902325</v>
      </c>
      <c r="BC116" s="0" t="n">
        <v>616.5916132846</v>
      </c>
      <c r="BD116" s="0" t="n">
        <v>632.8729781553</v>
      </c>
      <c r="BE116" s="0" t="n">
        <v>648.659554362</v>
      </c>
      <c r="BF116" s="0" t="n">
        <v>664.0502115824</v>
      </c>
      <c r="BG116" s="0" t="n">
        <v>679.1139983962</v>
      </c>
      <c r="BH116" s="0" t="n">
        <v>693.8987882526</v>
      </c>
      <c r="BI116" s="0" t="n">
        <v>708.437411227</v>
      </c>
    </row>
    <row r="117" customFormat="false" ht="12.75" hidden="false" customHeight="false" outlineLevel="0" collapsed="false">
      <c r="A117" s="0" t="s">
        <v>437</v>
      </c>
      <c r="B117" s="0" t="n">
        <v>135</v>
      </c>
      <c r="C117" s="0" t="n">
        <v>161.8070430492</v>
      </c>
      <c r="D117" s="0" t="n">
        <v>192.5218920517</v>
      </c>
      <c r="E117" s="0" t="n">
        <v>227.0598933031</v>
      </c>
      <c r="F117" s="0" t="n">
        <v>265.4272735577</v>
      </c>
      <c r="G117" s="0" t="n">
        <v>307.4820574236</v>
      </c>
      <c r="H117" s="0" t="n">
        <v>353.1460746846</v>
      </c>
      <c r="I117" s="0" t="n">
        <v>403.9820088093</v>
      </c>
      <c r="J117" s="0" t="n">
        <v>458.2185081347</v>
      </c>
      <c r="K117" s="0" t="n">
        <v>517.0723875451</v>
      </c>
      <c r="L117" s="0" t="n">
        <v>579.5371257365</v>
      </c>
      <c r="M117" s="0" t="n">
        <v>646.7569154544</v>
      </c>
      <c r="N117" s="0" t="n">
        <v>717.6107632148</v>
      </c>
      <c r="O117" s="0" t="n">
        <v>792.3013665043</v>
      </c>
      <c r="P117" s="0" t="n">
        <v>870.9807685243</v>
      </c>
      <c r="Q117" s="0" t="n">
        <v>953.8041966461</v>
      </c>
      <c r="R117" s="0" t="n">
        <v>1040.8656244009</v>
      </c>
      <c r="S117" s="0" t="n">
        <v>1132.2325057521</v>
      </c>
      <c r="T117" s="0" t="n">
        <v>1227.8866712155</v>
      </c>
      <c r="U117" s="0" t="n">
        <v>1330.6513386324</v>
      </c>
      <c r="V117" s="0" t="n">
        <v>1436.8413480665</v>
      </c>
      <c r="W117" s="0" t="n">
        <v>1547.2969844693</v>
      </c>
      <c r="X117" s="0" t="n">
        <v>1662.0935031264</v>
      </c>
      <c r="Y117" s="0" t="n">
        <v>1781.2554723623</v>
      </c>
      <c r="Z117" s="0" t="n">
        <v>1904.7123784948</v>
      </c>
      <c r="AA117" s="0" t="n">
        <v>2032.3068450297</v>
      </c>
      <c r="AB117" s="0" t="n">
        <v>2163.7272576131</v>
      </c>
      <c r="AC117" s="0" t="n">
        <v>2299.7872277329</v>
      </c>
      <c r="AD117" s="0" t="n">
        <v>2440.0964036992</v>
      </c>
      <c r="AE117" s="0" t="n">
        <v>2584.4349612062</v>
      </c>
      <c r="AF117" s="0" t="n">
        <v>2732.590597091</v>
      </c>
      <c r="AG117" s="0" t="n">
        <v>2884.3546299115</v>
      </c>
      <c r="AH117" s="0" t="n">
        <v>3039.5199928036</v>
      </c>
      <c r="AI117" s="0" t="n">
        <v>3197.8803450776</v>
      </c>
      <c r="AJ117" s="0" t="n">
        <v>3359.2297968679</v>
      </c>
      <c r="AK117" s="0" t="n">
        <v>3523.3628920499</v>
      </c>
      <c r="AL117" s="0" t="n">
        <v>3690.0747423112</v>
      </c>
      <c r="AM117" s="0" t="n">
        <v>3859.1607771821</v>
      </c>
      <c r="AN117" s="0" t="n">
        <v>4030.4160245506</v>
      </c>
      <c r="AO117" s="0" t="n">
        <v>4203.6331345808</v>
      </c>
      <c r="AP117" s="0" t="n">
        <v>4378.59856947</v>
      </c>
      <c r="AQ117" s="0" t="n">
        <v>4555.0849518949</v>
      </c>
      <c r="AR117" s="0" t="n">
        <v>4732.8365775609</v>
      </c>
      <c r="AS117" s="0" t="n">
        <v>4911.5427496829</v>
      </c>
      <c r="AT117" s="0" t="n">
        <v>5090.7884789892</v>
      </c>
      <c r="AU117" s="0" t="n">
        <v>5269.9655624475</v>
      </c>
      <c r="AV117" s="0" t="n">
        <v>5448.1093219308</v>
      </c>
      <c r="AW117" s="0" t="n">
        <v>5623.6027808255</v>
      </c>
      <c r="AX117" s="0" t="n">
        <v>5793.6384176181</v>
      </c>
      <c r="AY117" s="0" t="n">
        <v>5953.2334443777</v>
      </c>
      <c r="AZ117" s="0" t="n">
        <v>6093.4155755562</v>
      </c>
      <c r="BA117" s="0" t="n">
        <v>6413.3251071348</v>
      </c>
      <c r="BB117" s="0" t="n">
        <v>6696.6089404079</v>
      </c>
      <c r="BC117" s="0" t="n">
        <v>6952.6530643838</v>
      </c>
      <c r="BD117" s="0" t="n">
        <v>7188.4301744109</v>
      </c>
      <c r="BE117" s="0" t="n">
        <v>7409.0610244645</v>
      </c>
      <c r="BF117" s="0" t="n">
        <v>7618.2742161463</v>
      </c>
      <c r="BG117" s="0" t="n">
        <v>7818.7657998042</v>
      </c>
      <c r="BH117" s="0" t="n">
        <v>8012.4730091072</v>
      </c>
      <c r="BI117" s="0" t="n">
        <v>8200.7791284105</v>
      </c>
    </row>
    <row r="118" customFormat="false" ht="12.75" hidden="false" customHeight="false" outlineLevel="0" collapsed="false">
      <c r="A118" s="0" t="s">
        <v>438</v>
      </c>
    </row>
    <row r="119" customFormat="false" ht="12.75" hidden="false" customHeight="false" outlineLevel="0" collapsed="false">
      <c r="A119" s="0" t="s">
        <v>439</v>
      </c>
      <c r="B119" s="0" t="n">
        <v>0.015</v>
      </c>
      <c r="C119" s="0" t="n">
        <v>0.015</v>
      </c>
      <c r="D119" s="0" t="n">
        <v>0.015</v>
      </c>
      <c r="E119" s="0" t="n">
        <v>0.015</v>
      </c>
      <c r="F119" s="0" t="n">
        <v>0.015</v>
      </c>
      <c r="G119" s="0" t="n">
        <v>0.015</v>
      </c>
      <c r="H119" s="0" t="n">
        <v>0.015</v>
      </c>
      <c r="I119" s="0" t="n">
        <v>0.015</v>
      </c>
      <c r="J119" s="0" t="n">
        <v>0.015</v>
      </c>
      <c r="K119" s="0" t="n">
        <v>0.015</v>
      </c>
      <c r="L119" s="0" t="n">
        <v>0.015</v>
      </c>
      <c r="M119" s="0" t="n">
        <v>0.015</v>
      </c>
      <c r="N119" s="0" t="n">
        <v>0.015</v>
      </c>
      <c r="O119" s="0" t="n">
        <v>0.015</v>
      </c>
      <c r="P119" s="0" t="n">
        <v>0.015</v>
      </c>
      <c r="Q119" s="0" t="n">
        <v>0.015</v>
      </c>
      <c r="R119" s="0" t="n">
        <v>0.015</v>
      </c>
      <c r="S119" s="0" t="n">
        <v>0.015</v>
      </c>
      <c r="T119" s="0" t="n">
        <v>0.015</v>
      </c>
      <c r="U119" s="0" t="n">
        <v>0.015</v>
      </c>
      <c r="V119" s="0" t="n">
        <v>0.015</v>
      </c>
      <c r="W119" s="0" t="n">
        <v>0.015</v>
      </c>
      <c r="X119" s="0" t="n">
        <v>0.015</v>
      </c>
      <c r="Y119" s="0" t="n">
        <v>0.015</v>
      </c>
      <c r="Z119" s="0" t="n">
        <v>0.015</v>
      </c>
      <c r="AA119" s="0" t="n">
        <v>0.015</v>
      </c>
      <c r="AB119" s="0" t="n">
        <v>0.015</v>
      </c>
      <c r="AC119" s="0" t="n">
        <v>0.015</v>
      </c>
      <c r="AD119" s="0" t="n">
        <v>0.015</v>
      </c>
      <c r="AE119" s="0" t="n">
        <v>0.015</v>
      </c>
      <c r="AF119" s="0" t="n">
        <v>0.015</v>
      </c>
      <c r="AG119" s="0" t="n">
        <v>0.015</v>
      </c>
      <c r="AH119" s="0" t="n">
        <v>0.015</v>
      </c>
      <c r="AI119" s="0" t="n">
        <v>0.015</v>
      </c>
      <c r="AJ119" s="0" t="n">
        <v>0.015</v>
      </c>
      <c r="AK119" s="0" t="n">
        <v>0.015</v>
      </c>
      <c r="AL119" s="0" t="n">
        <v>0.015</v>
      </c>
      <c r="AM119" s="0" t="n">
        <v>0.015</v>
      </c>
      <c r="AN119" s="0" t="n">
        <v>0.015</v>
      </c>
      <c r="AO119" s="0" t="n">
        <v>0.015</v>
      </c>
      <c r="AP119" s="0" t="n">
        <v>0.015</v>
      </c>
      <c r="AQ119" s="0" t="n">
        <v>0.015</v>
      </c>
      <c r="AR119" s="0" t="n">
        <v>0.015</v>
      </c>
      <c r="AS119" s="0" t="n">
        <v>0.015</v>
      </c>
      <c r="AT119" s="0" t="n">
        <v>0.015</v>
      </c>
      <c r="AU119" s="0" t="n">
        <v>0.015</v>
      </c>
      <c r="AV119" s="0" t="n">
        <v>0.015</v>
      </c>
      <c r="AW119" s="0" t="n">
        <v>0.015</v>
      </c>
      <c r="AX119" s="0" t="n">
        <v>0.015</v>
      </c>
      <c r="AY119" s="0" t="n">
        <v>0.015</v>
      </c>
      <c r="AZ119" s="0" t="n">
        <v>0.015</v>
      </c>
      <c r="BA119" s="0" t="n">
        <v>0.015</v>
      </c>
      <c r="BB119" s="0" t="n">
        <v>0.015</v>
      </c>
      <c r="BC119" s="0" t="n">
        <v>0.015</v>
      </c>
      <c r="BD119" s="0" t="n">
        <v>0.015</v>
      </c>
      <c r="BE119" s="0" t="n">
        <v>0.015</v>
      </c>
      <c r="BF119" s="0" t="n">
        <v>0.015</v>
      </c>
      <c r="BG119" s="0" t="n">
        <v>0.015</v>
      </c>
      <c r="BH119" s="0" t="n">
        <v>0.015</v>
      </c>
      <c r="BI119" s="0" t="n">
        <v>0.015</v>
      </c>
    </row>
    <row r="120" customFormat="false" ht="12.75" hidden="false" customHeight="false" outlineLevel="0" collapsed="false">
      <c r="A120" s="0" t="s">
        <v>440</v>
      </c>
      <c r="B120" s="0" t="n">
        <v>0.141293304</v>
      </c>
      <c r="C120" s="0" t="n">
        <v>0.14069174</v>
      </c>
      <c r="D120" s="0" t="n">
        <v>0.1397016613</v>
      </c>
      <c r="E120" s="0" t="n">
        <v>0.1385856819</v>
      </c>
      <c r="F120" s="0" t="n">
        <v>0.1374508913</v>
      </c>
      <c r="G120" s="0" t="n">
        <v>0.136398692</v>
      </c>
      <c r="H120" s="0" t="n">
        <v>0.135458991</v>
      </c>
      <c r="I120" s="0" t="n">
        <v>0.1342575233</v>
      </c>
      <c r="J120" s="0" t="n">
        <v>0.133279701</v>
      </c>
      <c r="K120" s="0" t="n">
        <v>0.1322571811</v>
      </c>
      <c r="L120" s="0" t="n">
        <v>0.1313858043</v>
      </c>
      <c r="M120" s="0" t="n">
        <v>0.1304735249</v>
      </c>
      <c r="N120" s="0" t="n">
        <v>0.1296887093</v>
      </c>
      <c r="O120" s="0" t="n">
        <v>0.1289826374</v>
      </c>
      <c r="P120" s="0" t="n">
        <v>0.1283258242</v>
      </c>
      <c r="Q120" s="0" t="n">
        <v>0.1276964098</v>
      </c>
      <c r="R120" s="0" t="n">
        <v>0.1270835816</v>
      </c>
      <c r="S120" s="0" t="n">
        <v>0.1264810646</v>
      </c>
      <c r="T120" s="0" t="n">
        <v>0.1258899099</v>
      </c>
      <c r="U120" s="0" t="n">
        <v>0.1251227778</v>
      </c>
      <c r="V120" s="0" t="n">
        <v>0.1244457811</v>
      </c>
      <c r="W120" s="0" t="n">
        <v>0.123793478</v>
      </c>
      <c r="X120" s="0" t="n">
        <v>0.1231573772</v>
      </c>
      <c r="Y120" s="0" t="n">
        <v>0.122533067</v>
      </c>
      <c r="Z120" s="0" t="n">
        <v>0.1219210261</v>
      </c>
      <c r="AA120" s="0" t="n">
        <v>0.1213247505</v>
      </c>
      <c r="AB120" s="0" t="n">
        <v>0.1207523935</v>
      </c>
      <c r="AC120" s="0" t="n">
        <v>0.1201684116</v>
      </c>
      <c r="AD120" s="0" t="n">
        <v>0.1195868342</v>
      </c>
      <c r="AE120" s="0" t="n">
        <v>0.119012758</v>
      </c>
      <c r="AF120" s="0" t="n">
        <v>0.1184496499</v>
      </c>
      <c r="AG120" s="0" t="n">
        <v>0.1178998434</v>
      </c>
      <c r="AH120" s="0" t="n">
        <v>0.1173648648</v>
      </c>
      <c r="AI120" s="0" t="n">
        <v>0.1168456526</v>
      </c>
      <c r="AJ120" s="0" t="n">
        <v>0.116342713</v>
      </c>
      <c r="AK120" s="0" t="n">
        <v>0.1158562337</v>
      </c>
      <c r="AL120" s="0" t="n">
        <v>0.1153861702</v>
      </c>
      <c r="AM120" s="0" t="n">
        <v>0.1149323196</v>
      </c>
      <c r="AN120" s="0" t="n">
        <v>0.1144943873</v>
      </c>
      <c r="AO120" s="0" t="n">
        <v>0.1140720614</v>
      </c>
      <c r="AP120" s="0" t="n">
        <v>0.113665102</v>
      </c>
      <c r="AQ120" s="0" t="n">
        <v>0.1132734741</v>
      </c>
      <c r="AR120" s="0" t="n">
        <v>0.1128975625</v>
      </c>
      <c r="AS120" s="0" t="n">
        <v>0.1125385284</v>
      </c>
      <c r="AT120" s="0" t="n">
        <v>0.1121989333</v>
      </c>
      <c r="AU120" s="0" t="n">
        <v>0.1118838117</v>
      </c>
      <c r="AV120" s="0" t="n">
        <v>0.1116025881</v>
      </c>
      <c r="AW120" s="0" t="n">
        <v>0.1113724657</v>
      </c>
      <c r="AX120" s="0" t="n">
        <v>0.1112245183</v>
      </c>
      <c r="AY120" s="0" t="n">
        <v>0.1112148616</v>
      </c>
      <c r="AZ120" s="0" t="n">
        <v>0.1114457636</v>
      </c>
      <c r="BA120" s="0" t="n">
        <v>0.1094572871</v>
      </c>
      <c r="BB120" s="0" t="n">
        <v>0.1080461579</v>
      </c>
      <c r="BC120" s="0" t="n">
        <v>0.1070242928</v>
      </c>
      <c r="BD120" s="0" t="n">
        <v>0.1062688427</v>
      </c>
      <c r="BE120" s="0" t="n">
        <v>0.1056978978</v>
      </c>
      <c r="BF120" s="0" t="n">
        <v>0.1052560168</v>
      </c>
      <c r="BG120" s="0" t="n">
        <v>0.1049052543</v>
      </c>
      <c r="BH120" s="0" t="n">
        <v>0.1046194195</v>
      </c>
      <c r="BI120" s="0" t="n">
        <v>0.1043803143</v>
      </c>
    </row>
    <row r="121" customFormat="false" ht="12.75" hidden="false" customHeight="false" outlineLevel="0" collapsed="false">
      <c r="A121" s="0" t="s">
        <v>441</v>
      </c>
      <c r="B121" s="0" t="s">
        <v>333</v>
      </c>
    </row>
    <row r="122" customFormat="false" ht="12.75" hidden="false" customHeight="false" outlineLevel="0" collapsed="false">
      <c r="A122" s="0" t="s">
        <v>340</v>
      </c>
    </row>
    <row r="123" customFormat="false" ht="12.75" hidden="false" customHeight="false" outlineLevel="0" collapsed="false">
      <c r="A123" s="0" t="s">
        <v>442</v>
      </c>
      <c r="B123" s="0" t="n">
        <v>47.0486350669</v>
      </c>
      <c r="C123" s="0" t="n">
        <v>56.3061710838</v>
      </c>
      <c r="D123" s="0" t="n">
        <v>66.644734373</v>
      </c>
      <c r="E123" s="0" t="n">
        <v>78.0600731337</v>
      </c>
      <c r="F123" s="0" t="n">
        <v>90.5308524103</v>
      </c>
      <c r="G123" s="0" t="n">
        <v>104.050459329</v>
      </c>
      <c r="H123" s="0" t="n">
        <v>118.777466627</v>
      </c>
      <c r="I123" s="0" t="n">
        <v>134.4892003306</v>
      </c>
      <c r="J123" s="0" t="n">
        <v>151.3122541323</v>
      </c>
      <c r="K123" s="0" t="n">
        <v>169.1186192356</v>
      </c>
      <c r="L123" s="0" t="n">
        <v>188.0267528557</v>
      </c>
      <c r="M123" s="0" t="n">
        <v>207.9062815982</v>
      </c>
      <c r="N123" s="0" t="n">
        <v>228.792187628</v>
      </c>
      <c r="O123" s="0" t="n">
        <v>250.7131511335</v>
      </c>
      <c r="P123" s="0" t="n">
        <v>273.6946602676</v>
      </c>
      <c r="Q123" s="0" t="n">
        <v>297.7548781391</v>
      </c>
      <c r="R123" s="0" t="n">
        <v>322.90825171</v>
      </c>
      <c r="S123" s="0" t="n">
        <v>349.1641736444</v>
      </c>
      <c r="T123" s="0" t="n">
        <v>376.7510772179</v>
      </c>
      <c r="U123" s="0" t="n">
        <v>405.2971370706</v>
      </c>
      <c r="V123" s="0" t="n">
        <v>434.870966489</v>
      </c>
      <c r="W123" s="0" t="n">
        <v>465.4820468893</v>
      </c>
      <c r="X123" s="0" t="n">
        <v>497.1308042529</v>
      </c>
      <c r="Y123" s="0" t="n">
        <v>529.8112966056</v>
      </c>
      <c r="Z123" s="0" t="n">
        <v>563.5162111319</v>
      </c>
      <c r="AA123" s="0" t="n">
        <v>598.2422969393</v>
      </c>
      <c r="AB123" s="0" t="n">
        <v>633.953538074</v>
      </c>
      <c r="AC123" s="0" t="n">
        <v>670.5861771537</v>
      </c>
      <c r="AD123" s="0" t="n">
        <v>708.0834630058</v>
      </c>
      <c r="AE123" s="0" t="n">
        <v>746.3900308874</v>
      </c>
      <c r="AF123" s="0" t="n">
        <v>785.4513086889</v>
      </c>
      <c r="AG123" s="0" t="n">
        <v>825.2132306885</v>
      </c>
      <c r="AH123" s="0" t="n">
        <v>865.6221380316</v>
      </c>
      <c r="AI123" s="0" t="n">
        <v>906.6247915186</v>
      </c>
      <c r="AJ123" s="0" t="n">
        <v>948.1684543301</v>
      </c>
      <c r="AK123" s="0" t="n">
        <v>990.2009875386</v>
      </c>
      <c r="AL123" s="0" t="n">
        <v>1032.6710435778</v>
      </c>
      <c r="AM123" s="0" t="n">
        <v>1075.5282541986</v>
      </c>
      <c r="AN123" s="0" t="n">
        <v>1118.7235535762</v>
      </c>
      <c r="AO123" s="0" t="n">
        <v>1162.2095748656</v>
      </c>
      <c r="AP123" s="0" t="n">
        <v>1205.9413941173</v>
      </c>
      <c r="AQ123" s="0" t="n">
        <v>1249.8777691033</v>
      </c>
      <c r="AR123" s="0" t="n">
        <v>1293.9832712609</v>
      </c>
      <c r="AS123" s="0" t="n">
        <v>1338.2322069132</v>
      </c>
      <c r="AT123" s="0" t="n">
        <v>1382.6153842239</v>
      </c>
      <c r="AU123" s="0" t="n">
        <v>1427.1528720892</v>
      </c>
      <c r="AV123" s="0" t="n">
        <v>1471.9166137629</v>
      </c>
      <c r="AW123" s="0" t="n">
        <v>1517.0717923569</v>
      </c>
      <c r="AX123" s="0" t="n">
        <v>1562.9529337525</v>
      </c>
      <c r="AY123" s="0" t="n">
        <v>1610.2047392481</v>
      </c>
      <c r="AZ123" s="0" t="n">
        <v>1616.9492518952</v>
      </c>
      <c r="BA123" s="0" t="n">
        <v>1671.1575126376</v>
      </c>
      <c r="BB123" s="0" t="n">
        <v>1722.1421257958</v>
      </c>
      <c r="BC123" s="0" t="n">
        <v>1770.7246330224</v>
      </c>
      <c r="BD123" s="0" t="n">
        <v>1817.481373164</v>
      </c>
      <c r="BE123" s="0" t="n">
        <v>1862.8171817576</v>
      </c>
      <c r="BF123" s="0" t="n">
        <v>1907.0159922366</v>
      </c>
      <c r="BG123" s="0" t="n">
        <v>1950.2760979582</v>
      </c>
      <c r="BH123" s="0" t="n">
        <v>1992.7349816484</v>
      </c>
      <c r="BI123" s="0" t="n">
        <v>2034.4869245492</v>
      </c>
    </row>
    <row r="124" customFormat="false" ht="12.75" hidden="false" customHeight="false" outlineLevel="0" collapsed="false">
      <c r="A124" s="0" t="s">
        <v>443</v>
      </c>
      <c r="B124" s="0" t="s">
        <v>333</v>
      </c>
    </row>
    <row r="125" customFormat="false" ht="12.75" hidden="false" customHeight="false" outlineLevel="0" collapsed="false">
      <c r="A125" s="0" t="s">
        <v>444</v>
      </c>
      <c r="B125" s="0" t="s">
        <v>333</v>
      </c>
    </row>
    <row r="126" customFormat="false" ht="12.75" hidden="false" customHeight="false" outlineLevel="0" collapsed="false">
      <c r="A126" s="0" t="s">
        <v>445</v>
      </c>
      <c r="B126" s="0" t="n">
        <v>6.8804672517</v>
      </c>
      <c r="C126" s="0" t="n">
        <v>7.7744205908</v>
      </c>
      <c r="D126" s="0" t="n">
        <v>8.7551481375</v>
      </c>
      <c r="E126" s="0" t="n">
        <v>9.8221951622</v>
      </c>
      <c r="F126" s="0" t="n">
        <v>10.9740360279</v>
      </c>
      <c r="G126" s="0" t="n">
        <v>12.2116980787</v>
      </c>
      <c r="H126" s="0" t="n">
        <v>13.5553099675</v>
      </c>
      <c r="I126" s="0" t="n">
        <v>14.9808045241</v>
      </c>
      <c r="J126" s="0" t="n">
        <v>16.5045947663</v>
      </c>
      <c r="K126" s="0" t="n">
        <v>18.114522906</v>
      </c>
      <c r="L126" s="0" t="n">
        <v>19.8252102685</v>
      </c>
      <c r="M126" s="0" t="n">
        <v>21.6244289848</v>
      </c>
      <c r="N126" s="0" t="n">
        <v>23.5174667678</v>
      </c>
      <c r="O126" s="0" t="n">
        <v>25.5085566023</v>
      </c>
      <c r="P126" s="0" t="n">
        <v>27.6013009673</v>
      </c>
      <c r="Q126" s="0" t="n">
        <v>29.7983265305</v>
      </c>
      <c r="R126" s="0" t="n">
        <v>32.1017084516</v>
      </c>
      <c r="S126" s="0" t="n">
        <v>34.5128756355</v>
      </c>
      <c r="T126" s="0" t="n">
        <v>37.0546836641</v>
      </c>
      <c r="U126" s="0" t="n">
        <v>39.690731575</v>
      </c>
      <c r="V126" s="0" t="n">
        <v>42.4281337549</v>
      </c>
      <c r="W126" s="0" t="n">
        <v>45.2680465603</v>
      </c>
      <c r="X126" s="0" t="n">
        <v>48.2106542725</v>
      </c>
      <c r="Y126" s="0" t="n">
        <v>51.2554562498</v>
      </c>
      <c r="Z126" s="0" t="n">
        <v>54.4017670746</v>
      </c>
      <c r="AA126" s="0" t="n">
        <v>57.6492495468</v>
      </c>
      <c r="AB126" s="0" t="n">
        <v>60.9943756394</v>
      </c>
      <c r="AC126" s="0" t="n">
        <v>64.430938128</v>
      </c>
      <c r="AD126" s="0" t="n">
        <v>67.953401763</v>
      </c>
      <c r="AE126" s="0" t="n">
        <v>71.556358335</v>
      </c>
      <c r="AF126" s="0" t="n">
        <v>75.2344689892</v>
      </c>
      <c r="AG126" s="0" t="n">
        <v>78.9824372937</v>
      </c>
      <c r="AH126" s="0" t="n">
        <v>82.7950008544</v>
      </c>
      <c r="AI126" s="0" t="n">
        <v>86.6669339794</v>
      </c>
      <c r="AJ126" s="0" t="n">
        <v>90.5930571197</v>
      </c>
      <c r="AK126" s="0" t="n">
        <v>94.5682474949</v>
      </c>
      <c r="AL126" s="0" t="n">
        <v>98.5874589638</v>
      </c>
      <c r="AM126" s="0" t="n">
        <v>102.6457412046</v>
      </c>
      <c r="AN126" s="0" t="n">
        <v>106.7382716129</v>
      </c>
      <c r="AO126" s="0" t="n">
        <v>110.8603940073</v>
      </c>
      <c r="AP126" s="0" t="n">
        <v>115.0076902684</v>
      </c>
      <c r="AQ126" s="0" t="n">
        <v>119.1760989564</v>
      </c>
      <c r="AR126" s="0" t="n">
        <v>123.3621188563</v>
      </c>
      <c r="AS126" s="0" t="n">
        <v>127.5631828422</v>
      </c>
      <c r="AT126" s="0" t="n">
        <v>131.7783026826</v>
      </c>
      <c r="AU126" s="0" t="n">
        <v>136.0092845357</v>
      </c>
      <c r="AV126" s="0" t="n">
        <v>140.2628830256</v>
      </c>
      <c r="AW126" s="0" t="n">
        <v>144.5547414026</v>
      </c>
      <c r="AX126" s="0" t="n">
        <v>148.9166403956</v>
      </c>
      <c r="AY126" s="0" t="n">
        <v>153.4099124563</v>
      </c>
      <c r="AZ126" s="0" t="n">
        <v>154.0448040654</v>
      </c>
      <c r="BA126" s="0" t="n">
        <v>159.2022843191</v>
      </c>
      <c r="BB126" s="0" t="n">
        <v>164.0531816936</v>
      </c>
      <c r="BC126" s="0" t="n">
        <v>168.6757425824</v>
      </c>
      <c r="BD126" s="0" t="n">
        <v>173.1248418724</v>
      </c>
      <c r="BE126" s="0" t="n">
        <v>177.4390107858</v>
      </c>
      <c r="BF126" s="0" t="n">
        <v>181.6452613247</v>
      </c>
      <c r="BG126" s="0" t="n">
        <v>185.7624476956</v>
      </c>
      <c r="BH126" s="0" t="n">
        <v>189.8036328487</v>
      </c>
      <c r="BI126" s="0" t="n">
        <v>193.7777665718</v>
      </c>
    </row>
    <row r="127" customFormat="false" ht="12.75" hidden="false" customHeight="false" outlineLevel="0" collapsed="false">
      <c r="A127" s="0" t="s">
        <v>446</v>
      </c>
      <c r="B127" s="0" t="s">
        <v>333</v>
      </c>
    </row>
    <row r="128" customFormat="false" ht="12.75" hidden="false" customHeight="false" outlineLevel="0" collapsed="false">
      <c r="A128" s="0" t="s">
        <v>447</v>
      </c>
      <c r="B128" s="0" t="n">
        <v>0.2892699715</v>
      </c>
      <c r="C128" s="0" t="n">
        <v>0.3391690158</v>
      </c>
      <c r="D128" s="0" t="n">
        <v>0.3851384711</v>
      </c>
      <c r="E128" s="0" t="n">
        <v>0.4273567457</v>
      </c>
      <c r="F128" s="0" t="n">
        <v>0.4660467008</v>
      </c>
      <c r="G128" s="0" t="n">
        <v>0.5015492082</v>
      </c>
      <c r="H128" s="0" t="n">
        <v>0.5346184788</v>
      </c>
      <c r="I128" s="0" t="n">
        <v>0.5648722113</v>
      </c>
      <c r="J128" s="0" t="n">
        <v>0.5929112604</v>
      </c>
      <c r="K128" s="0" t="n">
        <v>0.6187248532</v>
      </c>
      <c r="L128" s="0" t="n">
        <v>0.6427408562</v>
      </c>
      <c r="M128" s="0" t="n">
        <v>0.6649564174</v>
      </c>
      <c r="N128" s="0" t="n">
        <v>0.6856085377</v>
      </c>
      <c r="O128" s="0" t="n">
        <v>0.7048789114</v>
      </c>
      <c r="P128" s="0" t="n">
        <v>0.7229134599</v>
      </c>
      <c r="Q128" s="0" t="n">
        <v>0.7398290607</v>
      </c>
      <c r="R128" s="0" t="n">
        <v>0.7557241854</v>
      </c>
      <c r="S128" s="0" t="n">
        <v>0.7706824908</v>
      </c>
      <c r="T128" s="0" t="n">
        <v>0.7848934139</v>
      </c>
      <c r="U128" s="0" t="n">
        <v>0.7982109625</v>
      </c>
      <c r="V128" s="0" t="n">
        <v>0.8107474457</v>
      </c>
      <c r="W128" s="0" t="n">
        <v>0.8225709526</v>
      </c>
      <c r="X128" s="0" t="n">
        <v>0.8337382329</v>
      </c>
      <c r="Y128" s="0" t="n">
        <v>0.844298251</v>
      </c>
      <c r="Z128" s="0" t="n">
        <v>0.8542952443</v>
      </c>
      <c r="AA128" s="0" t="n">
        <v>0.8637707735</v>
      </c>
      <c r="AB128" s="0" t="n">
        <v>0.8727544909</v>
      </c>
      <c r="AC128" s="0" t="n">
        <v>0.8812688568</v>
      </c>
      <c r="AD128" s="0" t="n">
        <v>0.8893385873</v>
      </c>
      <c r="AE128" s="0" t="n">
        <v>0.8969883404</v>
      </c>
      <c r="AF128" s="0" t="n">
        <v>0.9042421532</v>
      </c>
      <c r="AG128" s="0" t="n">
        <v>0.9111231277</v>
      </c>
      <c r="AH128" s="0" t="n">
        <v>0.9176532663</v>
      </c>
      <c r="AI128" s="0" t="n">
        <v>0.923853399</v>
      </c>
      <c r="AJ128" s="0" t="n">
        <v>0.9297431649</v>
      </c>
      <c r="AK128" s="0" t="n">
        <v>0.9353410262</v>
      </c>
      <c r="AL128" s="0" t="n">
        <v>0.9406643119</v>
      </c>
      <c r="AM128" s="0" t="n">
        <v>0.9457292701</v>
      </c>
      <c r="AN128" s="0" t="n">
        <v>0.9505511408</v>
      </c>
      <c r="AO128" s="0" t="n">
        <v>0.9551442328</v>
      </c>
      <c r="AP128" s="0" t="n">
        <v>0.9595220306</v>
      </c>
      <c r="AQ128" s="0" t="n">
        <v>0.9636973323</v>
      </c>
      <c r="AR128" s="0" t="n">
        <v>0.9676824406</v>
      </c>
      <c r="AS128" s="0" t="n">
        <v>0.9714894629</v>
      </c>
      <c r="AT128" s="0" t="n">
        <v>0.9751307671</v>
      </c>
      <c r="AU128" s="0" t="n">
        <v>0.9786197811</v>
      </c>
      <c r="AV128" s="0" t="n">
        <v>0.9819723067</v>
      </c>
      <c r="AW128" s="0" t="n">
        <v>0.9852088046</v>
      </c>
      <c r="AX128" s="0" t="n">
        <v>0.9883584057</v>
      </c>
      <c r="AY128" s="0" t="n">
        <v>0.9914659862</v>
      </c>
      <c r="AZ128" s="0" t="n">
        <v>0.9918944474</v>
      </c>
      <c r="BA128" s="0" t="n">
        <v>0.9952826126</v>
      </c>
      <c r="BB128" s="0" t="n">
        <v>0.9983272247</v>
      </c>
      <c r="BC128" s="0" t="n">
        <v>1.0011094639</v>
      </c>
      <c r="BD128" s="0" t="n">
        <v>1.0036848278</v>
      </c>
      <c r="BE128" s="0" t="n">
        <v>1.0060920558</v>
      </c>
      <c r="BF128" s="0" t="n">
        <v>1.0083587304</v>
      </c>
      <c r="BG128" s="0" t="n">
        <v>1.0105048866</v>
      </c>
      <c r="BH128" s="0" t="n">
        <v>1.0125453875</v>
      </c>
      <c r="BI128" s="0" t="n">
        <v>1.0144915098</v>
      </c>
    </row>
    <row r="129" customFormat="false" ht="12.75" hidden="false" customHeight="false" outlineLevel="0" collapsed="false">
      <c r="A129" s="0" t="s">
        <v>448</v>
      </c>
      <c r="B129" s="0" t="n">
        <v>2683.1858984114</v>
      </c>
    </row>
    <row r="130" customFormat="false" ht="12.75" hidden="false" customHeight="false" outlineLevel="0" collapsed="false">
      <c r="A130" s="0" t="s">
        <v>449</v>
      </c>
    </row>
    <row r="131" customFormat="false" ht="12.75" hidden="false" customHeight="false" outlineLevel="0" collapsed="false">
      <c r="A131" s="0" t="s">
        <v>450</v>
      </c>
      <c r="B131" s="0" t="n">
        <v>0.2586891898</v>
      </c>
      <c r="C131" s="0" t="n">
        <v>0.2562076068</v>
      </c>
      <c r="D131" s="0" t="n">
        <v>0.2538676845</v>
      </c>
      <c r="E131" s="0" t="n">
        <v>0.2517979768</v>
      </c>
      <c r="F131" s="0" t="n">
        <v>0.2498323917</v>
      </c>
      <c r="G131" s="0" t="n">
        <v>0.2480091617</v>
      </c>
      <c r="H131" s="0" t="n">
        <v>0.2476154184</v>
      </c>
      <c r="I131" s="0" t="n">
        <v>0.2462357842</v>
      </c>
      <c r="J131" s="0" t="n">
        <v>0.2457469032</v>
      </c>
      <c r="K131" s="0" t="n">
        <v>0.2448741167</v>
      </c>
      <c r="L131" s="0" t="n">
        <v>0.2446782197</v>
      </c>
      <c r="M131" s="0" t="n">
        <v>0.2441083697</v>
      </c>
      <c r="N131" s="0" t="n">
        <v>0.2436723532</v>
      </c>
      <c r="O131" s="0" t="n">
        <v>0.243335918</v>
      </c>
      <c r="P131" s="0" t="n">
        <v>0.2430893549</v>
      </c>
      <c r="Q131" s="0" t="n">
        <v>0.2429042618</v>
      </c>
      <c r="R131" s="0" t="n">
        <v>0.2427648288</v>
      </c>
      <c r="S131" s="0" t="n">
        <v>0.2426385272</v>
      </c>
      <c r="T131" s="0" t="n">
        <v>0.2432747786</v>
      </c>
      <c r="U131" s="0" t="n">
        <v>0.2431682457</v>
      </c>
      <c r="V131" s="0" t="n">
        <v>0.243231857</v>
      </c>
      <c r="W131" s="0" t="n">
        <v>0.2433254083</v>
      </c>
      <c r="X131" s="0" t="n">
        <v>0.2434380281</v>
      </c>
      <c r="Y131" s="0" t="n">
        <v>0.2435493195</v>
      </c>
      <c r="Z131" s="0" t="n">
        <v>0.2436377905</v>
      </c>
      <c r="AA131" s="0" t="n">
        <v>0.2436660359</v>
      </c>
      <c r="AB131" s="0" t="n">
        <v>0.2438342971</v>
      </c>
      <c r="AC131" s="0" t="n">
        <v>0.2439884368</v>
      </c>
      <c r="AD131" s="0" t="n">
        <v>0.244146562</v>
      </c>
      <c r="AE131" s="0" t="n">
        <v>0.2443085792</v>
      </c>
      <c r="AF131" s="0" t="n">
        <v>0.244474127</v>
      </c>
      <c r="AG131" s="0" t="n">
        <v>0.2446427489</v>
      </c>
      <c r="AH131" s="0" t="n">
        <v>0.2448139809</v>
      </c>
      <c r="AI131" s="0" t="n">
        <v>0.2449873871</v>
      </c>
      <c r="AJ131" s="0" t="n">
        <v>0.2451625585</v>
      </c>
      <c r="AK131" s="0" t="n">
        <v>0.2453391097</v>
      </c>
      <c r="AL131" s="0" t="n">
        <v>0.2455166053</v>
      </c>
      <c r="AM131" s="0" t="n">
        <v>0.245694479</v>
      </c>
      <c r="AN131" s="0" t="n">
        <v>0.2458718491</v>
      </c>
      <c r="AO131" s="0" t="n">
        <v>0.2460472574</v>
      </c>
      <c r="AP131" s="0" t="n">
        <v>0.2462181526</v>
      </c>
      <c r="AQ131" s="0" t="n">
        <v>0.2463799955</v>
      </c>
      <c r="AR131" s="0" t="n">
        <v>0.2465247069</v>
      </c>
      <c r="AS131" s="0" t="n">
        <v>0.2466378679</v>
      </c>
      <c r="AT131" s="0" t="n">
        <v>0.2466939215</v>
      </c>
      <c r="AU131" s="0" t="n">
        <v>0.246647431</v>
      </c>
      <c r="AV131" s="0" t="n">
        <v>0.2464178001</v>
      </c>
      <c r="AW131" s="0" t="n">
        <v>0.2458619484</v>
      </c>
      <c r="AX131" s="0" t="n">
        <v>0.2447249727</v>
      </c>
      <c r="AY131" s="0" t="n">
        <v>0.2425499104</v>
      </c>
      <c r="AZ131" s="0" t="n">
        <v>0.2582781457</v>
      </c>
      <c r="BA131" s="0" t="n">
        <v>0.2582781457</v>
      </c>
      <c r="BB131" s="0" t="n">
        <v>0.2582781457</v>
      </c>
      <c r="BC131" s="0" t="n">
        <v>0.2582781457</v>
      </c>
      <c r="BD131" s="0" t="n">
        <v>0.2582781457</v>
      </c>
      <c r="BE131" s="0" t="n">
        <v>0.2582781457</v>
      </c>
      <c r="BF131" s="0" t="n">
        <v>0.2582781457</v>
      </c>
      <c r="BG131" s="0" t="n">
        <v>0.2582781457</v>
      </c>
      <c r="BH131" s="0" t="n">
        <v>0.2582781457</v>
      </c>
      <c r="BI131" s="0" t="n">
        <v>0.2582781457</v>
      </c>
    </row>
    <row r="132" customFormat="false" ht="12.75" hidden="false" customHeight="false" outlineLevel="0" collapsed="false">
      <c r="A132" s="0" t="s">
        <v>451</v>
      </c>
      <c r="B132" s="0" t="n">
        <v>14.9418080961</v>
      </c>
      <c r="C132" s="0" t="n">
        <v>10.1341648682</v>
      </c>
      <c r="D132" s="0" t="n">
        <v>35.8136749558</v>
      </c>
      <c r="E132" s="0" t="n">
        <v>54.6539959107</v>
      </c>
      <c r="F132" s="0" t="n">
        <v>85.423518868</v>
      </c>
      <c r="G132" s="0" t="n">
        <v>117.0705409121</v>
      </c>
      <c r="H132" s="0" t="n">
        <v>63.7222837178</v>
      </c>
      <c r="I132" s="0" t="n">
        <v>90.835515445</v>
      </c>
      <c r="J132" s="0" t="n">
        <v>81.8949887056</v>
      </c>
      <c r="K132" s="0" t="n">
        <v>100.6642153828</v>
      </c>
      <c r="L132" s="0" t="n">
        <v>96.5918057096</v>
      </c>
      <c r="M132" s="0" t="n">
        <v>112.6652591567</v>
      </c>
      <c r="N132" s="0" t="n">
        <v>126.2941639864</v>
      </c>
      <c r="O132" s="0" t="n">
        <v>137.8326190855</v>
      </c>
      <c r="P132" s="0" t="n">
        <v>147.1956130715</v>
      </c>
      <c r="Q132" s="0" t="n">
        <v>154.7567295102</v>
      </c>
      <c r="R132" s="0" t="n">
        <v>160.5732618081</v>
      </c>
      <c r="S132" s="0" t="n">
        <v>164.9673177145</v>
      </c>
      <c r="T132" s="0" t="n">
        <v>144.0215645363</v>
      </c>
      <c r="U132" s="0" t="n">
        <v>149.4868052901</v>
      </c>
      <c r="V132" s="0" t="n">
        <v>151.1957210263</v>
      </c>
      <c r="W132" s="0" t="n">
        <v>152.298204794</v>
      </c>
      <c r="X132" s="0" t="n">
        <v>152.7887310796</v>
      </c>
      <c r="Y132" s="0" t="n">
        <v>152.8146063967</v>
      </c>
      <c r="Z132" s="0" t="n">
        <v>152.4063863335</v>
      </c>
      <c r="AA132" s="0" t="n">
        <v>151.6427993513</v>
      </c>
      <c r="AB132" s="0" t="n">
        <v>147.3380669624</v>
      </c>
      <c r="AC132" s="0" t="n">
        <v>143.6546152884</v>
      </c>
      <c r="AD132" s="0" t="n">
        <v>140.0632499062</v>
      </c>
      <c r="AE132" s="0" t="n">
        <v>136.5616686585</v>
      </c>
      <c r="AF132" s="0" t="n">
        <v>133.147626942</v>
      </c>
      <c r="AG132" s="0" t="n">
        <v>129.8189362685</v>
      </c>
      <c r="AH132" s="0" t="n">
        <v>126.5734628618</v>
      </c>
      <c r="AI132" s="0" t="n">
        <v>123.4091262902</v>
      </c>
      <c r="AJ132" s="0" t="n">
        <v>120.323898133</v>
      </c>
      <c r="AK132" s="0" t="n">
        <v>117.3158006797</v>
      </c>
      <c r="AL132" s="0" t="n">
        <v>114.3829056627</v>
      </c>
      <c r="AM132" s="0" t="n">
        <v>111.5233330211</v>
      </c>
      <c r="AN132" s="0" t="n">
        <v>108.7352496956</v>
      </c>
      <c r="AO132" s="0" t="n">
        <v>106.0168684532</v>
      </c>
      <c r="AP132" s="0" t="n">
        <v>103.3664467419</v>
      </c>
      <c r="AQ132" s="0" t="n">
        <v>100.7822855733</v>
      </c>
      <c r="AR132" s="0" t="n">
        <v>98.262728434</v>
      </c>
      <c r="AS132" s="0" t="n">
        <v>95.8061602231</v>
      </c>
      <c r="AT132" s="0" t="n">
        <v>93.4110062175</v>
      </c>
      <c r="AU132" s="0" t="n">
        <v>91.0757310621</v>
      </c>
      <c r="AV132" s="0" t="n">
        <v>88.7988377856</v>
      </c>
      <c r="AW132" s="0" t="n">
        <v>86.5788668409</v>
      </c>
      <c r="AX132" s="0" t="n">
        <v>84.4143951699</v>
      </c>
      <c r="AY132" s="0" t="n">
        <v>82.3040352906</v>
      </c>
      <c r="AZ132" s="0" t="n">
        <v>80.2464344084</v>
      </c>
      <c r="BA132" s="0" t="n">
        <v>78.2402735482</v>
      </c>
      <c r="BB132" s="0" t="n">
        <v>76.2842667095</v>
      </c>
      <c r="BC132" s="0" t="n">
        <v>74.3771600417</v>
      </c>
      <c r="BD132" s="0" t="n">
        <v>72.5177310407</v>
      </c>
      <c r="BE132" s="0" t="n">
        <v>70.7047877647</v>
      </c>
      <c r="BF132" s="0" t="n">
        <v>68.9371680706</v>
      </c>
      <c r="BG132" s="0" t="n">
        <v>67.2137388688</v>
      </c>
      <c r="BH132" s="0" t="n">
        <v>65.5333953971</v>
      </c>
      <c r="BI132" s="0" t="n">
        <v>63.8950605121</v>
      </c>
    </row>
    <row r="133" customFormat="false" ht="12.75" hidden="false" customHeight="false" outlineLevel="0" collapsed="false">
      <c r="A133" s="0" t="s">
        <v>452</v>
      </c>
      <c r="B133" s="0" t="n">
        <v>14.9418080961</v>
      </c>
      <c r="C133" s="0" t="n">
        <v>10.1341648682</v>
      </c>
      <c r="D133" s="0" t="n">
        <v>35.8136749558</v>
      </c>
      <c r="E133" s="0" t="n">
        <v>54.6539959107</v>
      </c>
      <c r="F133" s="0" t="n">
        <v>85.423518868</v>
      </c>
      <c r="G133" s="0" t="n">
        <v>117.0705409121</v>
      </c>
      <c r="H133" s="0" t="n">
        <v>63.7222837178</v>
      </c>
      <c r="I133" s="0" t="n">
        <v>90.835515445</v>
      </c>
      <c r="J133" s="0" t="n">
        <v>81.8949887056</v>
      </c>
      <c r="K133" s="0" t="n">
        <v>100.6642153828</v>
      </c>
      <c r="L133" s="0" t="n">
        <v>96.5918057096</v>
      </c>
      <c r="M133" s="0" t="n">
        <v>112.6652591567</v>
      </c>
      <c r="N133" s="0" t="n">
        <v>126.2941639864</v>
      </c>
      <c r="O133" s="0" t="n">
        <v>137.8326190855</v>
      </c>
      <c r="P133" s="0" t="n">
        <v>147.1956130715</v>
      </c>
      <c r="Q133" s="0" t="n">
        <v>154.7567295102</v>
      </c>
      <c r="R133" s="0" t="n">
        <v>160.5732618081</v>
      </c>
      <c r="S133" s="0" t="n">
        <v>164.9673177145</v>
      </c>
      <c r="T133" s="0" t="n">
        <v>144.0215645363</v>
      </c>
      <c r="U133" s="0" t="n">
        <v>149.4868052901</v>
      </c>
      <c r="V133" s="0" t="n">
        <v>151.1957210263</v>
      </c>
      <c r="W133" s="0" t="n">
        <v>152.298204794</v>
      </c>
      <c r="X133" s="0" t="n">
        <v>152.7887310796</v>
      </c>
      <c r="Y133" s="0" t="n">
        <v>152.8146063967</v>
      </c>
      <c r="Z133" s="0" t="n">
        <v>152.4063863335</v>
      </c>
      <c r="AA133" s="0" t="n">
        <v>151.6427993513</v>
      </c>
      <c r="AB133" s="0" t="n">
        <v>147.3380669624</v>
      </c>
      <c r="AC133" s="0" t="n">
        <v>143.6546152884</v>
      </c>
      <c r="AD133" s="0" t="n">
        <v>140.0632499062</v>
      </c>
      <c r="AE133" s="0" t="n">
        <v>136.5616686585</v>
      </c>
      <c r="AF133" s="0" t="n">
        <v>133.147626942</v>
      </c>
      <c r="AG133" s="0" t="n">
        <v>129.8189362685</v>
      </c>
      <c r="AH133" s="0" t="n">
        <v>126.5734628618</v>
      </c>
      <c r="AI133" s="0" t="n">
        <v>123.4091262902</v>
      </c>
      <c r="AJ133" s="0" t="n">
        <v>120.323898133</v>
      </c>
      <c r="AK133" s="0" t="n">
        <v>117.3158006797</v>
      </c>
      <c r="AL133" s="0" t="n">
        <v>114.3829056627</v>
      </c>
      <c r="AM133" s="0" t="n">
        <v>111.5233330211</v>
      </c>
      <c r="AN133" s="0" t="n">
        <v>108.7352496956</v>
      </c>
      <c r="AO133" s="0" t="n">
        <v>106.0168684532</v>
      </c>
      <c r="AP133" s="0" t="n">
        <v>103.3664467419</v>
      </c>
      <c r="AQ133" s="0" t="n">
        <v>100.7822855733</v>
      </c>
      <c r="AR133" s="0" t="n">
        <v>98.262728434</v>
      </c>
      <c r="AS133" s="0" t="n">
        <v>95.8061602231</v>
      </c>
      <c r="AT133" s="0" t="n">
        <v>93.4110062175</v>
      </c>
      <c r="AU133" s="0" t="n">
        <v>91.0757310621</v>
      </c>
      <c r="AV133" s="0" t="n">
        <v>88.7988377856</v>
      </c>
      <c r="AW133" s="0" t="n">
        <v>86.5788668409</v>
      </c>
      <c r="AX133" s="0" t="n">
        <v>84.4143951699</v>
      </c>
      <c r="AY133" s="0" t="n">
        <v>82.3040352906</v>
      </c>
      <c r="AZ133" s="0" t="n">
        <v>80.2464344084</v>
      </c>
      <c r="BA133" s="0" t="n">
        <v>78.2402735482</v>
      </c>
      <c r="BB133" s="0" t="n">
        <v>76.2842667095</v>
      </c>
      <c r="BC133" s="0" t="n">
        <v>74.3771600417</v>
      </c>
      <c r="BD133" s="0" t="n">
        <v>72.5177310407</v>
      </c>
      <c r="BE133" s="0" t="n">
        <v>70.7047877647</v>
      </c>
      <c r="BF133" s="0" t="n">
        <v>68.9371680706</v>
      </c>
      <c r="BG133" s="0" t="n">
        <v>67.2137388688</v>
      </c>
      <c r="BH133" s="0" t="n">
        <v>65.5333953971</v>
      </c>
      <c r="BI133" s="0" t="n">
        <v>63.8950605121</v>
      </c>
    </row>
    <row r="134" customFormat="false" ht="12.75" hidden="false" customHeight="false" outlineLevel="0" collapsed="false">
      <c r="A134" s="0" t="s">
        <v>453</v>
      </c>
      <c r="B134" s="0" t="n">
        <v>54.7766684804</v>
      </c>
      <c r="C134" s="0" t="n">
        <v>37.1518484069</v>
      </c>
      <c r="D134" s="0" t="n">
        <v>131.2929323881</v>
      </c>
      <c r="E134" s="0" t="n">
        <v>200.3615490087</v>
      </c>
      <c r="F134" s="0" t="n">
        <v>313.1626201701</v>
      </c>
      <c r="G134" s="0" t="n">
        <v>429.1806029838</v>
      </c>
      <c r="H134" s="0" t="n">
        <v>233.6058921094</v>
      </c>
      <c r="I134" s="0" t="n">
        <v>333.0029996213</v>
      </c>
      <c r="J134" s="0" t="n">
        <v>300.2270285947</v>
      </c>
      <c r="K134" s="0" t="n">
        <v>369.0350135932</v>
      </c>
      <c r="L134" s="0" t="n">
        <v>354.1055597316</v>
      </c>
      <c r="M134" s="0" t="n">
        <v>413.0308400686</v>
      </c>
      <c r="N134" s="0" t="n">
        <v>462.994405174</v>
      </c>
      <c r="O134" s="0" t="n">
        <v>505.2943815673</v>
      </c>
      <c r="P134" s="0" t="n">
        <v>539.61911752</v>
      </c>
      <c r="Q134" s="0" t="n">
        <v>567.3381703845</v>
      </c>
      <c r="R134" s="0" t="n">
        <v>588.6615777886</v>
      </c>
      <c r="S134" s="0" t="n">
        <v>604.7701867413</v>
      </c>
      <c r="T134" s="0" t="n">
        <v>527.98305559</v>
      </c>
      <c r="U134" s="0" t="n">
        <v>548.0186281935</v>
      </c>
      <c r="V134" s="0" t="n">
        <v>554.2835132824</v>
      </c>
      <c r="W134" s="0" t="n">
        <v>558.3252187749</v>
      </c>
      <c r="X134" s="0" t="n">
        <v>560.123488138</v>
      </c>
      <c r="Y134" s="0" t="n">
        <v>560.2183470504</v>
      </c>
      <c r="Z134" s="0" t="n">
        <v>558.7218122988</v>
      </c>
      <c r="AA134" s="0" t="n">
        <v>555.9225024217</v>
      </c>
      <c r="AB134" s="0" t="n">
        <v>540.1413534843</v>
      </c>
      <c r="AC134" s="0" t="n">
        <v>526.6378196472</v>
      </c>
      <c r="AD134" s="0" t="n">
        <v>513.471874156</v>
      </c>
      <c r="AE134" s="0" t="n">
        <v>500.6350773021</v>
      </c>
      <c r="AF134" s="0" t="n">
        <v>488.1192003695</v>
      </c>
      <c r="AG134" s="0" t="n">
        <v>475.9162203603</v>
      </c>
      <c r="AH134" s="0" t="n">
        <v>464.0183148513</v>
      </c>
      <c r="AI134" s="0" t="n">
        <v>452.41785698</v>
      </c>
      <c r="AJ134" s="0" t="n">
        <v>441.1074105555</v>
      </c>
      <c r="AK134" s="0" t="n">
        <v>430.0797252916</v>
      </c>
      <c r="AL134" s="0" t="n">
        <v>419.3277321593</v>
      </c>
      <c r="AM134" s="0" t="n">
        <v>408.8445388554</v>
      </c>
      <c r="AN134" s="0" t="n">
        <v>398.623425384</v>
      </c>
      <c r="AO134" s="0" t="n">
        <v>388.6578397494</v>
      </c>
      <c r="AP134" s="0" t="n">
        <v>378.9413937556</v>
      </c>
      <c r="AQ134" s="0" t="n">
        <v>369.4678589117</v>
      </c>
      <c r="AR134" s="0" t="n">
        <v>360.231162439</v>
      </c>
      <c r="AS134" s="0" t="n">
        <v>351.225383378</v>
      </c>
      <c r="AT134" s="0" t="n">
        <v>342.4447487935</v>
      </c>
      <c r="AU134" s="0" t="n">
        <v>333.8836300737</v>
      </c>
      <c r="AV134" s="0" t="n">
        <v>325.5365393218</v>
      </c>
      <c r="AW134" s="0" t="n">
        <v>317.3981258388</v>
      </c>
      <c r="AX134" s="0" t="n">
        <v>309.4631726928</v>
      </c>
      <c r="AY134" s="0" t="n">
        <v>301.7265933755</v>
      </c>
      <c r="AZ134" s="0" t="n">
        <v>294.1834285411</v>
      </c>
      <c r="BA134" s="0" t="n">
        <v>286.8288428276</v>
      </c>
      <c r="BB134" s="0" t="n">
        <v>279.6581217569</v>
      </c>
      <c r="BC134" s="0" t="n">
        <v>272.666668713</v>
      </c>
      <c r="BD134" s="0" t="n">
        <v>265.8500019952</v>
      </c>
      <c r="BE134" s="0" t="n">
        <v>259.2037519453</v>
      </c>
      <c r="BF134" s="0" t="n">
        <v>252.7236581466</v>
      </c>
      <c r="BG134" s="0" t="n">
        <v>246.405566693</v>
      </c>
      <c r="BH134" s="0" t="n">
        <v>240.2454275257</v>
      </c>
      <c r="BI134" s="0" t="n">
        <v>234.2392918375</v>
      </c>
    </row>
    <row r="135" customFormat="false" ht="12.75" hidden="false" customHeight="false" outlineLevel="0" collapsed="false">
      <c r="A135" s="0" t="s">
        <v>454</v>
      </c>
      <c r="B135" s="0" t="n">
        <v>0.0350168485</v>
      </c>
      <c r="C135" s="0" t="n">
        <v>0.055874801</v>
      </c>
      <c r="D135" s="0" t="n">
        <v>0.110937151</v>
      </c>
      <c r="E135" s="0" t="n">
        <v>0.163189757</v>
      </c>
      <c r="F135" s="0" t="n">
        <v>0.206247482</v>
      </c>
      <c r="G135" s="0" t="n">
        <v>0.241939219</v>
      </c>
      <c r="H135" s="0" t="n">
        <v>0.30180914</v>
      </c>
      <c r="I135" s="0" t="n">
        <v>0.364484979</v>
      </c>
      <c r="J135" s="0" t="n">
        <v>0.423670192</v>
      </c>
      <c r="K135" s="0" t="n">
        <v>0.478283881</v>
      </c>
      <c r="L135" s="0" t="n">
        <v>0.534073643</v>
      </c>
      <c r="M135" s="0" t="n">
        <v>0.588156847</v>
      </c>
      <c r="N135" s="0" t="n">
        <v>0.633622</v>
      </c>
      <c r="O135" s="0" t="n">
        <v>0.672457</v>
      </c>
      <c r="P135" s="0" t="n">
        <v>0.705173102</v>
      </c>
      <c r="Q135" s="0" t="n">
        <v>0.733018573</v>
      </c>
      <c r="R135" s="0" t="n">
        <v>0.756457118</v>
      </c>
      <c r="S135" s="0" t="n">
        <v>0.776297581</v>
      </c>
      <c r="T135" s="0" t="n">
        <v>0.794110815</v>
      </c>
      <c r="U135" s="0" t="n">
        <v>0.822197128</v>
      </c>
      <c r="V135" s="0" t="n">
        <v>0.839125811</v>
      </c>
      <c r="W135" s="0" t="n">
        <v>0.854453754</v>
      </c>
      <c r="X135" s="0" t="n">
        <v>0.868106413</v>
      </c>
      <c r="Y135" s="0" t="n">
        <v>0.880485825</v>
      </c>
      <c r="Z135" s="0" t="n">
        <v>0.891631752</v>
      </c>
      <c r="AA135" s="0" t="n">
        <v>0.901741794</v>
      </c>
      <c r="AB135" s="0" t="n">
        <v>0.9</v>
      </c>
      <c r="AC135" s="0" t="n">
        <v>0.9</v>
      </c>
      <c r="AD135" s="0" t="n">
        <v>0.9</v>
      </c>
      <c r="AE135" s="0" t="n">
        <v>0.9</v>
      </c>
      <c r="AF135" s="0" t="n">
        <v>0.9</v>
      </c>
      <c r="AG135" s="0" t="n">
        <v>0.9</v>
      </c>
      <c r="AH135" s="0" t="n">
        <v>0.9</v>
      </c>
      <c r="AI135" s="0" t="n">
        <v>0.9</v>
      </c>
      <c r="AJ135" s="0" t="n">
        <v>0.9</v>
      </c>
      <c r="AK135" s="0" t="n">
        <v>0.9</v>
      </c>
      <c r="AL135" s="0" t="n">
        <v>0.9</v>
      </c>
      <c r="AM135" s="0" t="n">
        <v>0.9</v>
      </c>
      <c r="AN135" s="0" t="n">
        <v>0.9</v>
      </c>
      <c r="AO135" s="0" t="n">
        <v>0.9</v>
      </c>
      <c r="AP135" s="0" t="n">
        <v>0.9</v>
      </c>
      <c r="AQ135" s="0" t="n">
        <v>0.9</v>
      </c>
      <c r="AR135" s="0" t="n">
        <v>0.9</v>
      </c>
      <c r="AS135" s="0" t="n">
        <v>0.9</v>
      </c>
      <c r="AT135" s="0" t="n">
        <v>0.9</v>
      </c>
      <c r="AU135" s="0" t="n">
        <v>0.9</v>
      </c>
      <c r="AV135" s="0" t="n">
        <v>0.9</v>
      </c>
      <c r="AW135" s="0" t="n">
        <v>0.9</v>
      </c>
      <c r="AX135" s="0" t="n">
        <v>0.9</v>
      </c>
      <c r="AY135" s="0" t="n">
        <v>0.9</v>
      </c>
      <c r="AZ135" s="0" t="n">
        <v>0.9</v>
      </c>
      <c r="BA135" s="0" t="n">
        <v>0.9</v>
      </c>
      <c r="BB135" s="0" t="n">
        <v>0.9</v>
      </c>
      <c r="BC135" s="0" t="n">
        <v>0.9</v>
      </c>
      <c r="BD135" s="0" t="n">
        <v>0.9</v>
      </c>
      <c r="BE135" s="0" t="n">
        <v>0.9</v>
      </c>
      <c r="BF135" s="0" t="n">
        <v>0.9</v>
      </c>
      <c r="BG135" s="0" t="n">
        <v>0.9</v>
      </c>
      <c r="BH135" s="0" t="n">
        <v>0.9</v>
      </c>
      <c r="BI135" s="0" t="n">
        <v>0.9</v>
      </c>
    </row>
    <row r="136" customFormat="false" ht="12.75" hidden="false" customHeight="false" outlineLevel="0" collapsed="false">
      <c r="A136" s="0" t="s">
        <v>455</v>
      </c>
      <c r="B136" s="0" t="n">
        <v>0.1750842427</v>
      </c>
      <c r="C136" s="0" t="n">
        <v>0.1431134674</v>
      </c>
      <c r="D136" s="0" t="n">
        <v>0.2926701648</v>
      </c>
      <c r="E136" s="0" t="n">
        <v>0.3753807665</v>
      </c>
      <c r="F136" s="0" t="n">
        <v>0.4879031703</v>
      </c>
      <c r="G136" s="0" t="n">
        <v>0.5894964157</v>
      </c>
      <c r="H136" s="0" t="n">
        <v>0.4264186781</v>
      </c>
      <c r="I136" s="0" t="n">
        <v>0.5265995917</v>
      </c>
      <c r="J136" s="0" t="n">
        <v>0.5041850656</v>
      </c>
      <c r="K136" s="0" t="n">
        <v>0.5734376221</v>
      </c>
      <c r="L136" s="0" t="n">
        <v>0.5683697247</v>
      </c>
      <c r="M136" s="0" t="n">
        <v>0.6278822774</v>
      </c>
      <c r="N136" s="0" t="n">
        <v>0.6784823964</v>
      </c>
      <c r="O136" s="0" t="n">
        <v>0.7223386743</v>
      </c>
      <c r="P136" s="0" t="n">
        <v>0.7598127169</v>
      </c>
      <c r="Q136" s="0" t="n">
        <v>0.7923207617</v>
      </c>
      <c r="R136" s="0" t="n">
        <v>0.8201846385</v>
      </c>
      <c r="S136" s="0" t="n">
        <v>0.8443721313</v>
      </c>
      <c r="T136" s="0" t="n">
        <v>0.794110815</v>
      </c>
      <c r="U136" s="0" t="n">
        <v>0.822197128</v>
      </c>
      <c r="V136" s="0" t="n">
        <v>0.839125811</v>
      </c>
      <c r="W136" s="0" t="n">
        <v>0.854453754</v>
      </c>
      <c r="X136" s="0" t="n">
        <v>0.868106413</v>
      </c>
      <c r="Y136" s="0" t="n">
        <v>0.880485825</v>
      </c>
      <c r="Z136" s="0" t="n">
        <v>0.891631752</v>
      </c>
      <c r="AA136" s="0" t="n">
        <v>0.901741794</v>
      </c>
      <c r="AB136" s="0" t="n">
        <v>0.9</v>
      </c>
      <c r="AC136" s="0" t="n">
        <v>0.9</v>
      </c>
      <c r="AD136" s="0" t="n">
        <v>0.9</v>
      </c>
      <c r="AE136" s="0" t="n">
        <v>0.9</v>
      </c>
      <c r="AF136" s="0" t="n">
        <v>0.9</v>
      </c>
      <c r="AG136" s="0" t="n">
        <v>0.9</v>
      </c>
      <c r="AH136" s="0" t="n">
        <v>0.9</v>
      </c>
      <c r="AI136" s="0" t="n">
        <v>0.9</v>
      </c>
      <c r="AJ136" s="0" t="n">
        <v>0.9</v>
      </c>
      <c r="AK136" s="0" t="n">
        <v>0.9</v>
      </c>
      <c r="AL136" s="0" t="n">
        <v>0.9</v>
      </c>
      <c r="AM136" s="0" t="n">
        <v>0.9</v>
      </c>
      <c r="AN136" s="0" t="n">
        <v>0.9</v>
      </c>
      <c r="AO136" s="0" t="n">
        <v>0.9</v>
      </c>
      <c r="AP136" s="0" t="n">
        <v>0.9</v>
      </c>
      <c r="AQ136" s="0" t="n">
        <v>0.9</v>
      </c>
      <c r="AR136" s="0" t="n">
        <v>0.9</v>
      </c>
      <c r="AS136" s="0" t="n">
        <v>0.9</v>
      </c>
      <c r="AT136" s="0" t="n">
        <v>0.9</v>
      </c>
      <c r="AU136" s="0" t="n">
        <v>0.9</v>
      </c>
      <c r="AV136" s="0" t="n">
        <v>0.9</v>
      </c>
      <c r="AW136" s="0" t="n">
        <v>0.9</v>
      </c>
      <c r="AX136" s="0" t="n">
        <v>0.9</v>
      </c>
      <c r="AY136" s="0" t="n">
        <v>0.9</v>
      </c>
      <c r="AZ136" s="0" t="n">
        <v>0.9</v>
      </c>
      <c r="BA136" s="0" t="n">
        <v>0.9</v>
      </c>
      <c r="BB136" s="0" t="n">
        <v>0.9</v>
      </c>
      <c r="BC136" s="0" t="n">
        <v>0.9</v>
      </c>
      <c r="BD136" s="0" t="n">
        <v>0.9</v>
      </c>
      <c r="BE136" s="0" t="n">
        <v>0.9</v>
      </c>
      <c r="BF136" s="0" t="n">
        <v>0.9</v>
      </c>
      <c r="BG136" s="0" t="n">
        <v>0.9</v>
      </c>
      <c r="BH136" s="0" t="n">
        <v>0.9</v>
      </c>
      <c r="BI136" s="0" t="n">
        <v>0.9</v>
      </c>
    </row>
    <row r="137" customFormat="false" ht="12.75" hidden="false" customHeight="false" outlineLevel="0" collapsed="false">
      <c r="A137" s="0" t="s">
        <v>456</v>
      </c>
      <c r="B137" s="0" t="n">
        <v>2.9883616192</v>
      </c>
      <c r="C137" s="0" t="n">
        <v>3.9566118813</v>
      </c>
      <c r="D137" s="0" t="n">
        <v>13.5752377417</v>
      </c>
      <c r="E137" s="0" t="n">
        <v>23.7598009982</v>
      </c>
      <c r="F137" s="0" t="n">
        <v>36.1104144107</v>
      </c>
      <c r="G137" s="0" t="n">
        <v>48.0477140828</v>
      </c>
      <c r="H137" s="0" t="n">
        <v>45.1011380004</v>
      </c>
      <c r="I137" s="0" t="n">
        <v>62.8716418722</v>
      </c>
      <c r="J137" s="0" t="n">
        <v>68.8169244942</v>
      </c>
      <c r="K137" s="0" t="n">
        <v>83.9604339755</v>
      </c>
      <c r="L137" s="0" t="n">
        <v>90.7633452657</v>
      </c>
      <c r="M137" s="0" t="n">
        <v>105.5370504517</v>
      </c>
      <c r="N137" s="0" t="n">
        <v>117.9437538783</v>
      </c>
      <c r="O137" s="0" t="n">
        <v>128.3144774462</v>
      </c>
      <c r="P137" s="0" t="n">
        <v>136.6104893569</v>
      </c>
      <c r="Q137" s="0" t="n">
        <v>143.173778239</v>
      </c>
      <c r="R137" s="0" t="n">
        <v>148.0968810629</v>
      </c>
      <c r="S137" s="0" t="n">
        <v>151.6674046145</v>
      </c>
      <c r="T137" s="0" t="n">
        <v>144.0215645363</v>
      </c>
      <c r="U137" s="0" t="n">
        <v>149.4868052901</v>
      </c>
      <c r="V137" s="0" t="n">
        <v>151.1957210263</v>
      </c>
      <c r="W137" s="0" t="n">
        <v>152.298204794</v>
      </c>
      <c r="X137" s="0" t="n">
        <v>152.7887310796</v>
      </c>
      <c r="Y137" s="0" t="n">
        <v>152.8146063967</v>
      </c>
      <c r="Z137" s="0" t="n">
        <v>152.4063863335</v>
      </c>
      <c r="AA137" s="0" t="n">
        <v>151.6427993513</v>
      </c>
      <c r="AB137" s="0" t="n">
        <v>147.3380669624</v>
      </c>
      <c r="AC137" s="0" t="n">
        <v>143.6546152884</v>
      </c>
      <c r="AD137" s="0" t="n">
        <v>140.0632499062</v>
      </c>
      <c r="AE137" s="0" t="n">
        <v>136.5616686585</v>
      </c>
      <c r="AF137" s="0" t="n">
        <v>133.147626942</v>
      </c>
      <c r="AG137" s="0" t="n">
        <v>129.8189362685</v>
      </c>
      <c r="AH137" s="0" t="n">
        <v>126.5734628618</v>
      </c>
      <c r="AI137" s="0" t="n">
        <v>123.4091262902</v>
      </c>
      <c r="AJ137" s="0" t="n">
        <v>120.323898133</v>
      </c>
      <c r="AK137" s="0" t="n">
        <v>117.3158006797</v>
      </c>
      <c r="AL137" s="0" t="n">
        <v>114.3829056627</v>
      </c>
      <c r="AM137" s="0" t="n">
        <v>111.5233330211</v>
      </c>
      <c r="AN137" s="0" t="n">
        <v>108.7352496956</v>
      </c>
      <c r="AO137" s="0" t="n">
        <v>106.0168684532</v>
      </c>
      <c r="AP137" s="0" t="n">
        <v>103.3664467419</v>
      </c>
      <c r="AQ137" s="0" t="n">
        <v>100.7822855733</v>
      </c>
      <c r="AR137" s="0" t="n">
        <v>98.262728434</v>
      </c>
      <c r="AS137" s="0" t="n">
        <v>95.8061602231</v>
      </c>
      <c r="AT137" s="0" t="n">
        <v>93.4110062175</v>
      </c>
      <c r="AU137" s="0" t="n">
        <v>91.0757310621</v>
      </c>
      <c r="AV137" s="0" t="n">
        <v>88.7988377856</v>
      </c>
      <c r="AW137" s="0" t="n">
        <v>86.5788668409</v>
      </c>
      <c r="AX137" s="0" t="n">
        <v>84.4143951699</v>
      </c>
      <c r="AY137" s="0" t="n">
        <v>82.3040352906</v>
      </c>
      <c r="AZ137" s="0" t="n">
        <v>80.2464344084</v>
      </c>
      <c r="BA137" s="0" t="n">
        <v>78.2402735482</v>
      </c>
      <c r="BB137" s="0" t="n">
        <v>76.2842667095</v>
      </c>
      <c r="BC137" s="0" t="n">
        <v>74.3771600417</v>
      </c>
      <c r="BD137" s="0" t="n">
        <v>72.5177310407</v>
      </c>
      <c r="BE137" s="0" t="n">
        <v>70.7047877647</v>
      </c>
      <c r="BF137" s="0" t="n">
        <v>68.9371680706</v>
      </c>
      <c r="BG137" s="0" t="n">
        <v>67.2137388688</v>
      </c>
      <c r="BH137" s="0" t="n">
        <v>65.5333953971</v>
      </c>
      <c r="BI137" s="0" t="n">
        <v>63.8950605121</v>
      </c>
    </row>
    <row r="138" customFormat="false" ht="12.75" hidden="false" customHeight="false" outlineLevel="0" collapsed="false">
      <c r="A138" s="0" t="s">
        <v>457</v>
      </c>
      <c r="B138" s="0" t="n">
        <v>0.0515999849</v>
      </c>
      <c r="C138" s="0" t="n">
        <v>0.0505790294</v>
      </c>
      <c r="D138" s="0" t="n">
        <v>0.0494218678</v>
      </c>
      <c r="E138" s="0" t="n">
        <v>0.0481702059</v>
      </c>
      <c r="F138" s="0" t="n">
        <v>0.0469473657</v>
      </c>
      <c r="G138" s="0" t="n">
        <v>0.0461952086</v>
      </c>
      <c r="H138" s="0" t="n">
        <v>0.0448633372</v>
      </c>
      <c r="I138" s="0" t="n">
        <v>0.0439177054</v>
      </c>
      <c r="J138" s="0" t="n">
        <v>0.0427697696</v>
      </c>
      <c r="K138" s="0" t="n">
        <v>0.0419128729</v>
      </c>
      <c r="L138" s="0" t="n">
        <v>0.0408947729</v>
      </c>
      <c r="M138" s="0" t="n">
        <v>0.0400048163</v>
      </c>
      <c r="N138" s="0" t="n">
        <v>0.0392061125</v>
      </c>
      <c r="O138" s="0" t="n">
        <v>0.0384765783</v>
      </c>
      <c r="P138" s="0" t="n">
        <v>0.0377962944</v>
      </c>
      <c r="Q138" s="0" t="n">
        <v>0.0371547506</v>
      </c>
      <c r="R138" s="0" t="n">
        <v>0.036543213</v>
      </c>
      <c r="S138" s="0" t="n">
        <v>0.0361342068</v>
      </c>
      <c r="T138" s="0" t="n">
        <v>0.0354315178</v>
      </c>
      <c r="U138" s="0" t="n">
        <v>0.0348224492</v>
      </c>
      <c r="V138" s="0" t="n">
        <v>0.0342511474</v>
      </c>
      <c r="W138" s="0" t="n">
        <v>0.03370808</v>
      </c>
      <c r="X138" s="0" t="n">
        <v>0.0331876231</v>
      </c>
      <c r="Y138" s="0" t="n">
        <v>0.0326881275</v>
      </c>
      <c r="Z138" s="0" t="n">
        <v>0.0322108771</v>
      </c>
      <c r="AA138" s="0" t="n">
        <v>0.0317391739</v>
      </c>
      <c r="AB138" s="0" t="n">
        <v>0.0312629021</v>
      </c>
      <c r="AC138" s="0" t="n">
        <v>0.0307892936</v>
      </c>
      <c r="AD138" s="0" t="n">
        <v>0.0303215423</v>
      </c>
      <c r="AE138" s="0" t="n">
        <v>0.0298617892</v>
      </c>
      <c r="AF138" s="0" t="n">
        <v>0.0294114794</v>
      </c>
      <c r="AG138" s="0" t="n">
        <v>0.028971584</v>
      </c>
      <c r="AH138" s="0" t="n">
        <v>0.0285427432</v>
      </c>
      <c r="AI138" s="0" t="n">
        <v>0.0281253612</v>
      </c>
      <c r="AJ138" s="0" t="n">
        <v>0.0277196626</v>
      </c>
      <c r="AK138" s="0" t="n">
        <v>0.0273257611</v>
      </c>
      <c r="AL138" s="0" t="n">
        <v>0.0269436841</v>
      </c>
      <c r="AM138" s="0" t="n">
        <v>0.0265734292</v>
      </c>
      <c r="AN138" s="0" t="n">
        <v>0.0262149926</v>
      </c>
      <c r="AO138" s="0" t="n">
        <v>0.0258684575</v>
      </c>
      <c r="AP138" s="0" t="n">
        <v>0.0255340975</v>
      </c>
      <c r="AQ138" s="0" t="n">
        <v>0.0252125458</v>
      </c>
      <c r="AR138" s="0" t="n">
        <v>0.0249051254</v>
      </c>
      <c r="AS138" s="0" t="n">
        <v>0.0246143298</v>
      </c>
      <c r="AT138" s="0" t="n">
        <v>0.0243448534</v>
      </c>
      <c r="AU138" s="0" t="n">
        <v>0.0241051775</v>
      </c>
      <c r="AV138" s="0" t="n">
        <v>0.023910556</v>
      </c>
      <c r="AW138" s="0" t="n">
        <v>0.0237883894</v>
      </c>
      <c r="AX138" s="0" t="n">
        <v>0.0237879133</v>
      </c>
      <c r="AY138" s="0" t="n">
        <v>0.016216391</v>
      </c>
      <c r="AZ138" s="0" t="n">
        <v>0.0247400075</v>
      </c>
      <c r="BA138" s="0" t="n">
        <v>0.0238734876</v>
      </c>
      <c r="BB138" s="0" t="n">
        <v>0.0232123055</v>
      </c>
      <c r="BC138" s="0" t="n">
        <v>0.0226923383</v>
      </c>
      <c r="BD138" s="0" t="n">
        <v>0.0222710462</v>
      </c>
      <c r="BE138" s="0" t="n">
        <v>0.0219197254</v>
      </c>
      <c r="BF138" s="0" t="n">
        <v>0.0216187603</v>
      </c>
      <c r="BG138" s="0" t="n">
        <v>0.0213546136</v>
      </c>
      <c r="BH138" s="0" t="n">
        <v>0.0211178677</v>
      </c>
      <c r="BI138" s="0" t="n">
        <v>0</v>
      </c>
    </row>
    <row r="139" customFormat="false" ht="12.75" hidden="false" customHeight="false" outlineLevel="0" collapsed="false">
      <c r="A139" s="0" t="s">
        <v>458</v>
      </c>
      <c r="B139" s="0" t="n">
        <v>14.9418081629</v>
      </c>
      <c r="C139" s="0" t="n">
        <v>17.9585028682</v>
      </c>
      <c r="D139" s="0" t="n">
        <v>21.4110845408</v>
      </c>
      <c r="E139" s="0" t="n">
        <v>25.3149854566</v>
      </c>
      <c r="F139" s="0" t="n">
        <v>29.6790962625</v>
      </c>
      <c r="G139" s="0" t="n">
        <v>34.5235322588</v>
      </c>
      <c r="H139" s="0" t="n">
        <v>39.9562358122</v>
      </c>
      <c r="I139" s="0" t="n">
        <v>45.8917349536</v>
      </c>
      <c r="J139" s="0" t="n">
        <v>52.4122752926</v>
      </c>
      <c r="K139" s="0" t="n">
        <v>59.4703747825</v>
      </c>
      <c r="L139" s="0" t="n">
        <v>67.1421402842</v>
      </c>
      <c r="M139" s="0" t="n">
        <v>75.3666546234</v>
      </c>
      <c r="N139" s="0" t="n">
        <v>84.1592658514</v>
      </c>
      <c r="O139" s="0" t="n">
        <v>93.5309069237</v>
      </c>
      <c r="P139" s="0" t="n">
        <v>103.4892295211</v>
      </c>
      <c r="Q139" s="0" t="n">
        <v>114.0378210409</v>
      </c>
      <c r="R139" s="0" t="n">
        <v>125.1787615747</v>
      </c>
      <c r="S139" s="0" t="n">
        <v>136.9143490486</v>
      </c>
      <c r="T139" s="0" t="n">
        <v>149.378431406</v>
      </c>
      <c r="U139" s="0" t="n">
        <v>162.361089266</v>
      </c>
      <c r="V139" s="0" t="n">
        <v>175.8608717072</v>
      </c>
      <c r="W139" s="0" t="n">
        <v>189.8646752064</v>
      </c>
      <c r="X139" s="0" t="n">
        <v>204.3485605135</v>
      </c>
      <c r="Y139" s="0" t="n">
        <v>219.2784698726</v>
      </c>
      <c r="Z139" s="0" t="n">
        <v>234.6094619304</v>
      </c>
      <c r="AA139" s="0" t="n">
        <v>250.2854875266</v>
      </c>
      <c r="AB139" s="0" t="n">
        <v>266.2105100727</v>
      </c>
      <c r="AC139" s="0" t="n">
        <v>282.3315303545</v>
      </c>
      <c r="AD139" s="0" t="n">
        <v>298.5819934126</v>
      </c>
      <c r="AE139" s="0" t="n">
        <v>314.887350178</v>
      </c>
      <c r="AF139" s="0" t="n">
        <v>331.163419936</v>
      </c>
      <c r="AG139" s="0" t="n">
        <v>347.3148414306</v>
      </c>
      <c r="AH139" s="0" t="n">
        <v>363.2335311859</v>
      </c>
      <c r="AI139" s="0" t="n">
        <v>378.7970839194</v>
      </c>
      <c r="AJ139" s="0" t="n">
        <v>393.8670919004</v>
      </c>
      <c r="AK139" s="0" t="n">
        <v>408.2873349476</v>
      </c>
      <c r="AL139" s="0" t="n">
        <v>421.8819124463</v>
      </c>
      <c r="AM139" s="0" t="n">
        <v>434.4532834514</v>
      </c>
      <c r="AN139" s="0" t="n">
        <v>445.7803584348</v>
      </c>
      <c r="AO139" s="0" t="n">
        <v>455.6166989156</v>
      </c>
      <c r="AP139" s="0" t="n">
        <v>463.6891216976</v>
      </c>
      <c r="AQ139" s="0" t="n">
        <v>469.696968158</v>
      </c>
      <c r="AR139" s="0" t="n">
        <v>473.3124737247</v>
      </c>
      <c r="AS139" s="0" t="n">
        <v>474.1829286184</v>
      </c>
      <c r="AT139" s="0" t="n">
        <v>471.935272197</v>
      </c>
      <c r="AU139" s="0" t="n">
        <v>466.1844692503</v>
      </c>
      <c r="AV139" s="0" t="n">
        <v>456.5463595519</v>
      </c>
      <c r="AW139" s="0" t="n">
        <v>442.6562062494</v>
      </c>
      <c r="AX139" s="0" t="n">
        <v>424.1927307323</v>
      </c>
      <c r="AY139" s="0" t="n">
        <v>400.9049581428</v>
      </c>
      <c r="AZ139" s="0" t="n">
        <v>364.128331293</v>
      </c>
      <c r="BA139" s="0" t="n">
        <v>333.8034432473</v>
      </c>
      <c r="BB139" s="0" t="n">
        <v>296.9347954257</v>
      </c>
      <c r="BC139" s="0" t="n">
        <v>254.5953940092</v>
      </c>
      <c r="BD139" s="0" t="n">
        <v>208.1273077678</v>
      </c>
      <c r="BE139" s="0" t="n">
        <v>159.2846258588</v>
      </c>
      <c r="BF139" s="0" t="n">
        <v>110.3753032291</v>
      </c>
      <c r="BG139" s="0" t="n">
        <v>64.4375437232</v>
      </c>
      <c r="BH139" s="0" t="n">
        <v>25.5818226126</v>
      </c>
      <c r="BI139" s="0" t="n">
        <v>0</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1.xml><?xml version="1.0" encoding="utf-8"?>
<worksheet xmlns="http://schemas.openxmlformats.org/spreadsheetml/2006/main" xmlns:r="http://schemas.openxmlformats.org/officeDocument/2006/relationships">
  <sheetPr filterMode="false">
    <tabColor rgb="FF92D050"/>
    <pageSetUpPr fitToPage="false"/>
  </sheetPr>
  <dimension ref="A1:BJ14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2" topLeftCell="C3" activePane="bottomRight" state="frozen"/>
      <selection pane="topLeft" activeCell="A1" activeCellId="0" sqref="A1"/>
      <selection pane="topRight" activeCell="C1" activeCellId="0" sqref="C1"/>
      <selection pane="bottomLeft" activeCell="A3" activeCellId="0" sqref="A3"/>
      <selection pane="bottomRight" activeCell="F23" activeCellId="0" sqref="F23"/>
    </sheetView>
  </sheetViews>
  <sheetFormatPr defaultRowHeight="12.75" zeroHeight="false" outlineLevelRow="0" outlineLevelCol="0"/>
  <cols>
    <col collapsed="false" customWidth="true" hidden="false" outlineLevel="0" max="1" min="1" style="0" width="20.57"/>
    <col collapsed="false" customWidth="true" hidden="false" outlineLevel="0" max="2" min="2" style="0" width="28.71"/>
    <col collapsed="false" customWidth="true" hidden="false" outlineLevel="0" max="3" min="3" style="0" width="12.57"/>
    <col collapsed="false" customWidth="true" hidden="false" outlineLevel="0" max="4" min="4" style="0" width="13.29"/>
    <col collapsed="false" customWidth="true" hidden="false" outlineLevel="0" max="5" min="5" style="0" width="10.14"/>
    <col collapsed="false" customWidth="true" hidden="false" outlineLevel="0" max="6" min="6" style="0" width="12.14"/>
    <col collapsed="false" customWidth="true" hidden="false" outlineLevel="0" max="36" min="7" style="0" width="9.71"/>
    <col collapsed="false" customWidth="true" hidden="false" outlineLevel="0" max="37" min="37" style="0" width="13.01"/>
    <col collapsed="false" customWidth="true" hidden="false" outlineLevel="0" max="40" min="38" style="0" width="9.71"/>
    <col collapsed="false" customWidth="true" hidden="false" outlineLevel="0" max="41" min="41" style="0" width="13.01"/>
    <col collapsed="false" customWidth="true" hidden="false" outlineLevel="0" max="46" min="42" style="0" width="9.71"/>
    <col collapsed="false" customWidth="true" hidden="false" outlineLevel="0" max="47" min="47" style="0" width="11.42"/>
    <col collapsed="false" customWidth="true" hidden="false" outlineLevel="0" max="48" min="48" style="0" width="12.86"/>
    <col collapsed="false" customWidth="true" hidden="false" outlineLevel="0" max="49" min="49" style="0" width="13.57"/>
    <col collapsed="false" customWidth="true" hidden="false" outlineLevel="0" max="50" min="50" style="0" width="11.86"/>
    <col collapsed="false" customWidth="true" hidden="false" outlineLevel="0" max="51" min="51" style="0" width="12.29"/>
    <col collapsed="false" customWidth="true" hidden="false" outlineLevel="0" max="52" min="52" style="0" width="10.99"/>
    <col collapsed="false" customWidth="true" hidden="false" outlineLevel="0" max="62" min="53" style="0" width="9.71"/>
    <col collapsed="false" customWidth="true" hidden="false" outlineLevel="0" max="1025" min="63" style="0" width="8.67"/>
  </cols>
  <sheetData>
    <row r="1" customFormat="false" ht="12.75" hidden="false" customHeight="false" outlineLevel="0" collapsed="false">
      <c r="A1" s="0" t="str">
        <f aca="false">Copen!A1</f>
        <v> Period</v>
      </c>
      <c r="B1" s="0" t="str">
        <f aca="false">GAMSbase!A1</f>
        <v>Year</v>
      </c>
      <c r="C1" s="0" t="n">
        <f aca="false">Base!B1</f>
        <v>1</v>
      </c>
      <c r="D1" s="0" t="n">
        <f aca="false">Base!C1</f>
        <v>2</v>
      </c>
      <c r="E1" s="0" t="n">
        <f aca="false">Base!D1</f>
        <v>3</v>
      </c>
      <c r="F1" s="0" t="n">
        <f aca="false">Base!E1</f>
        <v>4</v>
      </c>
      <c r="G1" s="0" t="n">
        <f aca="false">Base!F1</f>
        <v>5</v>
      </c>
      <c r="H1" s="0" t="n">
        <f aca="false">Base!G1</f>
        <v>6</v>
      </c>
      <c r="I1" s="0" t="n">
        <f aca="false">Base!H1</f>
        <v>7</v>
      </c>
      <c r="J1" s="0" t="n">
        <f aca="false">Base!I1</f>
        <v>8</v>
      </c>
      <c r="K1" s="0" t="n">
        <f aca="false">Base!J1</f>
        <v>9</v>
      </c>
      <c r="L1" s="0" t="n">
        <f aca="false">Base!K1</f>
        <v>10</v>
      </c>
      <c r="M1" s="0" t="n">
        <f aca="false">Base!L1</f>
        <v>11</v>
      </c>
      <c r="N1" s="0" t="n">
        <f aca="false">Base!M1</f>
        <v>12</v>
      </c>
      <c r="O1" s="0" t="n">
        <f aca="false">Base!N1</f>
        <v>13</v>
      </c>
      <c r="P1" s="0" t="n">
        <f aca="false">Base!O1</f>
        <v>14</v>
      </c>
      <c r="Q1" s="0" t="n">
        <f aca="false">Base!P1</f>
        <v>15</v>
      </c>
      <c r="R1" s="0" t="n">
        <f aca="false">Base!Q1</f>
        <v>16</v>
      </c>
      <c r="S1" s="0" t="n">
        <f aca="false">Base!R1</f>
        <v>17</v>
      </c>
      <c r="T1" s="0" t="n">
        <f aca="false">Base!S1</f>
        <v>18</v>
      </c>
      <c r="U1" s="0" t="n">
        <f aca="false">Base!T1</f>
        <v>19</v>
      </c>
      <c r="V1" s="0" t="n">
        <f aca="false">Base!U1</f>
        <v>20</v>
      </c>
      <c r="W1" s="0" t="n">
        <f aca="false">Base!V1</f>
        <v>21</v>
      </c>
      <c r="X1" s="0" t="n">
        <f aca="false">Base!W1</f>
        <v>22</v>
      </c>
      <c r="Y1" s="0" t="n">
        <f aca="false">Base!X1</f>
        <v>23</v>
      </c>
      <c r="Z1" s="0" t="n">
        <f aca="false">Base!Y1</f>
        <v>24</v>
      </c>
      <c r="AA1" s="0" t="n">
        <f aca="false">Base!Z1</f>
        <v>25</v>
      </c>
      <c r="AB1" s="0" t="n">
        <f aca="false">Base!AA1</f>
        <v>26</v>
      </c>
      <c r="AC1" s="0" t="n">
        <f aca="false">Base!AB1</f>
        <v>27</v>
      </c>
      <c r="AD1" s="0" t="n">
        <f aca="false">Base!AC1</f>
        <v>28</v>
      </c>
      <c r="AE1" s="0" t="n">
        <f aca="false">Base!AD1</f>
        <v>29</v>
      </c>
      <c r="AF1" s="0" t="n">
        <f aca="false">Base!AE1</f>
        <v>30</v>
      </c>
      <c r="AG1" s="0" t="n">
        <f aca="false">Base!AF1</f>
        <v>31</v>
      </c>
      <c r="AH1" s="0" t="n">
        <f aca="false">Base!AG1</f>
        <v>32</v>
      </c>
      <c r="AI1" s="0" t="n">
        <f aca="false">Base!AH1</f>
        <v>33</v>
      </c>
      <c r="AJ1" s="0" t="n">
        <f aca="false">Base!AI1</f>
        <v>34</v>
      </c>
      <c r="AK1" s="0" t="n">
        <f aca="false">Base!AJ1</f>
        <v>35</v>
      </c>
      <c r="AL1" s="0" t="n">
        <f aca="false">Base!AK1</f>
        <v>36</v>
      </c>
      <c r="AM1" s="0" t="n">
        <f aca="false">Base!AL1</f>
        <v>37</v>
      </c>
      <c r="AN1" s="0" t="n">
        <f aca="false">Base!AM1</f>
        <v>38</v>
      </c>
      <c r="AO1" s="0" t="n">
        <f aca="false">Base!AN1</f>
        <v>39</v>
      </c>
      <c r="AP1" s="0" t="n">
        <f aca="false">Base!AO1</f>
        <v>40</v>
      </c>
      <c r="AQ1" s="0" t="n">
        <f aca="false">Base!AP1</f>
        <v>41</v>
      </c>
      <c r="AR1" s="0" t="n">
        <f aca="false">Base!AQ1</f>
        <v>42</v>
      </c>
      <c r="AS1" s="0" t="n">
        <f aca="false">Base!AR1</f>
        <v>43</v>
      </c>
      <c r="AT1" s="0" t="n">
        <f aca="false">Base!AS1</f>
        <v>44</v>
      </c>
      <c r="AU1" s="0" t="n">
        <f aca="false">Base!AT1</f>
        <v>45</v>
      </c>
      <c r="AV1" s="0" t="n">
        <f aca="false">Base!AU1</f>
        <v>46</v>
      </c>
      <c r="AW1" s="0" t="n">
        <f aca="false">Base!AV1</f>
        <v>47</v>
      </c>
      <c r="AX1" s="0" t="n">
        <f aca="false">Base!AW1</f>
        <v>48</v>
      </c>
      <c r="AY1" s="0" t="n">
        <f aca="false">Base!AX1</f>
        <v>49</v>
      </c>
      <c r="AZ1" s="0" t="n">
        <f aca="false">Base!AY1</f>
        <v>50</v>
      </c>
      <c r="BA1" s="0" t="n">
        <f aca="false">Base!AZ1</f>
        <v>51</v>
      </c>
      <c r="BB1" s="0" t="n">
        <f aca="false">Base!BA1</f>
        <v>52</v>
      </c>
      <c r="BC1" s="0" t="n">
        <f aca="false">Base!BB1</f>
        <v>53</v>
      </c>
      <c r="BD1" s="0" t="n">
        <f aca="false">Base!BC1</f>
        <v>54</v>
      </c>
      <c r="BE1" s="0" t="n">
        <f aca="false">Base!BD1</f>
        <v>55</v>
      </c>
      <c r="BF1" s="0" t="n">
        <f aca="false">Base!BE1</f>
        <v>56</v>
      </c>
      <c r="BG1" s="0" t="n">
        <f aca="false">Base!BF1</f>
        <v>57</v>
      </c>
      <c r="BH1" s="0" t="n">
        <f aca="false">Base!BG1</f>
        <v>58</v>
      </c>
      <c r="BI1" s="0" t="n">
        <f aca="false">Base!BH1</f>
        <v>59</v>
      </c>
      <c r="BJ1" s="0" t="n">
        <f aca="false">Base!BI1</f>
        <v>60</v>
      </c>
    </row>
    <row r="2" customFormat="false" ht="12.75" hidden="false" customHeight="false" outlineLevel="0" collapsed="false">
      <c r="A2" s="0" t="str">
        <f aca="false">Copen!A2</f>
        <v> Year</v>
      </c>
      <c r="B2" s="0" t="str">
        <f aca="false">GAMSbase!A2</f>
        <v>Period</v>
      </c>
      <c r="C2" s="0" t="n">
        <f aca="false">Base!B2</f>
        <v>2010</v>
      </c>
      <c r="D2" s="0" t="n">
        <f aca="false">Base!C2</f>
        <v>2015</v>
      </c>
      <c r="E2" s="0" t="n">
        <f aca="false">Base!D2</f>
        <v>2020</v>
      </c>
      <c r="F2" s="0" t="n">
        <f aca="false">Base!E2</f>
        <v>2025</v>
      </c>
      <c r="G2" s="0" t="n">
        <f aca="false">Base!F2</f>
        <v>2030</v>
      </c>
      <c r="H2" s="0" t="n">
        <f aca="false">Base!G2</f>
        <v>2035</v>
      </c>
      <c r="I2" s="0" t="n">
        <f aca="false">Base!H2</f>
        <v>2040</v>
      </c>
      <c r="J2" s="0" t="n">
        <f aca="false">Base!I2</f>
        <v>2045</v>
      </c>
      <c r="K2" s="0" t="n">
        <f aca="false">Base!J2</f>
        <v>2050</v>
      </c>
      <c r="L2" s="0" t="n">
        <f aca="false">Base!K2</f>
        <v>2055</v>
      </c>
      <c r="M2" s="0" t="n">
        <f aca="false">Base!L2</f>
        <v>2060</v>
      </c>
      <c r="N2" s="0" t="n">
        <f aca="false">Base!M2</f>
        <v>2065</v>
      </c>
      <c r="O2" s="0" t="n">
        <f aca="false">Base!N2</f>
        <v>2070</v>
      </c>
      <c r="P2" s="0" t="n">
        <f aca="false">Base!O2</f>
        <v>2075</v>
      </c>
      <c r="Q2" s="0" t="n">
        <f aca="false">Base!P2</f>
        <v>2080</v>
      </c>
      <c r="R2" s="0" t="n">
        <f aca="false">Base!Q2</f>
        <v>2085</v>
      </c>
      <c r="S2" s="0" t="n">
        <f aca="false">Base!R2</f>
        <v>2090</v>
      </c>
      <c r="T2" s="0" t="n">
        <f aca="false">Base!S2</f>
        <v>2095</v>
      </c>
      <c r="U2" s="0" t="n">
        <f aca="false">Base!T2</f>
        <v>2100</v>
      </c>
      <c r="V2" s="0" t="n">
        <f aca="false">Base!U2</f>
        <v>2105</v>
      </c>
      <c r="W2" s="0" t="n">
        <f aca="false">Base!V2</f>
        <v>2110</v>
      </c>
      <c r="X2" s="0" t="n">
        <f aca="false">Base!W2</f>
        <v>2115</v>
      </c>
      <c r="Y2" s="0" t="n">
        <f aca="false">Base!X2</f>
        <v>2120</v>
      </c>
      <c r="Z2" s="0" t="n">
        <f aca="false">Base!Y2</f>
        <v>2125</v>
      </c>
      <c r="AA2" s="0" t="n">
        <f aca="false">Base!Z2</f>
        <v>2130</v>
      </c>
      <c r="AB2" s="0" t="n">
        <f aca="false">Base!AA2</f>
        <v>2135</v>
      </c>
      <c r="AC2" s="0" t="n">
        <f aca="false">Base!AB2</f>
        <v>2140</v>
      </c>
      <c r="AD2" s="0" t="n">
        <f aca="false">Base!AC2</f>
        <v>2145</v>
      </c>
      <c r="AE2" s="0" t="n">
        <f aca="false">Base!AD2</f>
        <v>2150</v>
      </c>
      <c r="AF2" s="0" t="n">
        <f aca="false">Base!AE2</f>
        <v>2155</v>
      </c>
      <c r="AG2" s="0" t="n">
        <f aca="false">Base!AF2</f>
        <v>2160</v>
      </c>
      <c r="AH2" s="0" t="n">
        <f aca="false">Base!AG2</f>
        <v>2165</v>
      </c>
      <c r="AI2" s="0" t="n">
        <f aca="false">Base!AH2</f>
        <v>2170</v>
      </c>
      <c r="AJ2" s="0" t="n">
        <f aca="false">Base!AI2</f>
        <v>2175</v>
      </c>
      <c r="AK2" s="0" t="n">
        <f aca="false">Base!AJ2</f>
        <v>2180</v>
      </c>
      <c r="AL2" s="0" t="n">
        <f aca="false">Base!AK2</f>
        <v>2185</v>
      </c>
      <c r="AM2" s="0" t="n">
        <f aca="false">Base!AL2</f>
        <v>2190</v>
      </c>
      <c r="AN2" s="0" t="n">
        <f aca="false">Base!AM2</f>
        <v>2195</v>
      </c>
      <c r="AO2" s="0" t="n">
        <f aca="false">Base!AN2</f>
        <v>2200</v>
      </c>
      <c r="AP2" s="0" t="n">
        <f aca="false">Base!AO2</f>
        <v>2205</v>
      </c>
      <c r="AQ2" s="0" t="n">
        <f aca="false">Base!AP2</f>
        <v>2210</v>
      </c>
      <c r="AR2" s="0" t="n">
        <f aca="false">Base!AQ2</f>
        <v>2215</v>
      </c>
      <c r="AS2" s="0" t="n">
        <f aca="false">Base!AR2</f>
        <v>2220</v>
      </c>
      <c r="AT2" s="0" t="n">
        <f aca="false">Base!AS2</f>
        <v>2225</v>
      </c>
      <c r="AU2" s="0" t="n">
        <f aca="false">Base!AT2</f>
        <v>2230</v>
      </c>
      <c r="AV2" s="0" t="n">
        <f aca="false">Base!AU2</f>
        <v>2235</v>
      </c>
      <c r="AW2" s="0" t="n">
        <f aca="false">Base!AV2</f>
        <v>2240</v>
      </c>
      <c r="AX2" s="0" t="n">
        <f aca="false">Base!AW2</f>
        <v>2245</v>
      </c>
      <c r="AY2" s="0" t="n">
        <f aca="false">Base!AX2</f>
        <v>2250</v>
      </c>
      <c r="AZ2" s="0" t="n">
        <f aca="false">Base!AY2</f>
        <v>2255</v>
      </c>
      <c r="BA2" s="0" t="n">
        <f aca="false">Base!AZ2</f>
        <v>2260</v>
      </c>
      <c r="BB2" s="0" t="n">
        <f aca="false">Base!BA2</f>
        <v>2265</v>
      </c>
      <c r="BC2" s="0" t="n">
        <f aca="false">Base!BB2</f>
        <v>2270</v>
      </c>
      <c r="BD2" s="0" t="n">
        <f aca="false">Base!BC2</f>
        <v>2275</v>
      </c>
      <c r="BE2" s="0" t="n">
        <f aca="false">Base!BD2</f>
        <v>2280</v>
      </c>
      <c r="BF2" s="0" t="n">
        <f aca="false">Base!BE2</f>
        <v>2285</v>
      </c>
      <c r="BG2" s="0" t="n">
        <f aca="false">Base!BF2</f>
        <v>2290</v>
      </c>
      <c r="BH2" s="0" t="n">
        <f aca="false">Base!BG2</f>
        <v>2295</v>
      </c>
      <c r="BI2" s="0" t="n">
        <f aca="false">Base!BH2</f>
        <v>2300</v>
      </c>
      <c r="BJ2" s="0" t="n">
        <f aca="false">Base!BI2</f>
        <v>2305</v>
      </c>
    </row>
    <row r="3" customFormat="false" ht="12.75" hidden="false" customHeight="false" outlineLevel="0" collapsed="false">
      <c r="A3" s="0" t="str">
        <f aca="false">Copen!A3</f>
        <v>World economic parameters</v>
      </c>
      <c r="B3" s="0" t="str">
        <f aca="false">GAMSbase!A3</f>
        <v>** World Economic Parameters</v>
      </c>
      <c r="C3" s="128" t="str">
        <f aca="false">IFERROR(Copen!B3/GAMSCopen!B3,"")</f>
        <v/>
      </c>
      <c r="D3" s="128" t="str">
        <f aca="false">IFERROR(Copen!C3/GAMSCopen!C3,"")</f>
        <v/>
      </c>
      <c r="E3" s="128" t="str">
        <f aca="false">IFERROR(Copen!D3/GAMSCopen!D3,"")</f>
        <v/>
      </c>
      <c r="F3" s="128" t="str">
        <f aca="false">IFERROR(Copen!E3/GAMSCopen!E3,"")</f>
        <v/>
      </c>
      <c r="G3" s="128" t="str">
        <f aca="false">IFERROR(Copen!F3/GAMSCopen!F3,"")</f>
        <v/>
      </c>
      <c r="H3" s="128" t="str">
        <f aca="false">IFERROR(Copen!G3/GAMSCopen!G3,"")</f>
        <v/>
      </c>
      <c r="I3" s="128" t="str">
        <f aca="false">IFERROR(Copen!H3/GAMSCopen!H3,"")</f>
        <v/>
      </c>
      <c r="J3" s="128" t="str">
        <f aca="false">IFERROR(Copen!I3/GAMSCopen!I3,"")</f>
        <v/>
      </c>
      <c r="K3" s="128" t="str">
        <f aca="false">IFERROR(Copen!J3/GAMSCopen!J3,"")</f>
        <v/>
      </c>
      <c r="L3" s="128" t="str">
        <f aca="false">IFERROR(Copen!K3/GAMSCopen!K3,"")</f>
        <v/>
      </c>
      <c r="M3" s="128" t="str">
        <f aca="false">IFERROR(Copen!L3/GAMSCopen!L3,"")</f>
        <v/>
      </c>
      <c r="N3" s="128" t="str">
        <f aca="false">IFERROR(Copen!M3/GAMSCopen!M3,"")</f>
        <v/>
      </c>
      <c r="O3" s="128" t="str">
        <f aca="false">IFERROR(Copen!N3/GAMSCopen!N3,"")</f>
        <v/>
      </c>
      <c r="P3" s="128" t="str">
        <f aca="false">IFERROR(Copen!O3/GAMSCopen!O3,"")</f>
        <v/>
      </c>
      <c r="Q3" s="128" t="str">
        <f aca="false">IFERROR(Copen!P3/GAMSCopen!P3,"")</f>
        <v/>
      </c>
      <c r="R3" s="128" t="str">
        <f aca="false">IFERROR(Copen!Q3/GAMSCopen!Q3,"")</f>
        <v/>
      </c>
      <c r="S3" s="128" t="str">
        <f aca="false">IFERROR(Copen!R3/GAMSCopen!R3,"")</f>
        <v/>
      </c>
      <c r="T3" s="128" t="str">
        <f aca="false">IFERROR(Copen!S3/GAMSCopen!S3,"")</f>
        <v/>
      </c>
      <c r="U3" s="128" t="str">
        <f aca="false">IFERROR(Copen!T3/GAMSCopen!T3,"")</f>
        <v/>
      </c>
      <c r="V3" s="128" t="str">
        <f aca="false">IFERROR(Copen!U3/GAMSCopen!U3,"")</f>
        <v/>
      </c>
      <c r="W3" s="128" t="str">
        <f aca="false">IFERROR(Copen!V3/GAMSCopen!V3,"")</f>
        <v/>
      </c>
      <c r="X3" s="128" t="str">
        <f aca="false">IFERROR(Copen!W3/GAMSCopen!W3,"")</f>
        <v/>
      </c>
      <c r="Y3" s="128" t="str">
        <f aca="false">IFERROR(Copen!X3/GAMSCopen!X3,"")</f>
        <v/>
      </c>
      <c r="Z3" s="128" t="str">
        <f aca="false">IFERROR(Copen!Y3/GAMSCopen!Y3,"")</f>
        <v/>
      </c>
      <c r="AA3" s="128" t="str">
        <f aca="false">IFERROR(Copen!Z3/GAMSCopen!Z3,"")</f>
        <v/>
      </c>
      <c r="AB3" s="128" t="str">
        <f aca="false">IFERROR(Copen!AA3/GAMSCopen!AA3,"")</f>
        <v/>
      </c>
      <c r="AC3" s="128" t="str">
        <f aca="false">IFERROR(Copen!AB3/GAMSCopen!AB3,"")</f>
        <v/>
      </c>
      <c r="AD3" s="128" t="str">
        <f aca="false">IFERROR(Copen!AC3/GAMSCopen!AC3,"")</f>
        <v/>
      </c>
      <c r="AE3" s="128" t="str">
        <f aca="false">IFERROR(Copen!AD3/GAMSCopen!AD3,"")</f>
        <v/>
      </c>
      <c r="AF3" s="128" t="str">
        <f aca="false">IFERROR(Copen!AE3/GAMSCopen!AE3,"")</f>
        <v/>
      </c>
      <c r="AG3" s="128" t="str">
        <f aca="false">IFERROR(Copen!AF3/GAMSCopen!AF3,"")</f>
        <v/>
      </c>
      <c r="AH3" s="128" t="str">
        <f aca="false">IFERROR(Copen!AG3/GAMSCopen!AG3,"")</f>
        <v/>
      </c>
      <c r="AI3" s="128" t="str">
        <f aca="false">IFERROR(Copen!AH3/GAMSCopen!AH3,"")</f>
        <v/>
      </c>
      <c r="AJ3" s="128" t="str">
        <f aca="false">IFERROR(Copen!AI3/GAMSCopen!AI3,"")</f>
        <v/>
      </c>
      <c r="AK3" s="128" t="str">
        <f aca="false">IFERROR(Copen!AJ3/GAMSCopen!AJ3,"")</f>
        <v/>
      </c>
      <c r="AL3" s="128" t="str">
        <f aca="false">IFERROR(Copen!AK3/GAMSCopen!AK3,"")</f>
        <v/>
      </c>
      <c r="AM3" s="128" t="str">
        <f aca="false">IFERROR(Copen!AL3/GAMSCopen!AL3,"")</f>
        <v/>
      </c>
      <c r="AN3" s="128" t="str">
        <f aca="false">IFERROR(Copen!AM3/GAMSCopen!AM3,"")</f>
        <v/>
      </c>
      <c r="AO3" s="128" t="str">
        <f aca="false">IFERROR(Copen!AN3/GAMSCopen!AN3,"")</f>
        <v/>
      </c>
      <c r="AP3" s="128" t="str">
        <f aca="false">IFERROR(Copen!AO3/GAMSCopen!AO3,"")</f>
        <v/>
      </c>
      <c r="AQ3" s="128" t="str">
        <f aca="false">IFERROR(Copen!AP3/GAMSCopen!AP3,"")</f>
        <v/>
      </c>
      <c r="AR3" s="128" t="str">
        <f aca="false">IFERROR(Copen!AQ3/GAMSCopen!AQ3,"")</f>
        <v/>
      </c>
      <c r="AS3" s="128" t="str">
        <f aca="false">IFERROR(Copen!AR3/GAMSCopen!AR3,"")</f>
        <v/>
      </c>
      <c r="AT3" s="128" t="str">
        <f aca="false">IFERROR(Copen!AS3/GAMSCopen!AS3,"")</f>
        <v/>
      </c>
      <c r="AU3" s="128" t="str">
        <f aca="false">IFERROR(Copen!AT3/GAMSCopen!AT3,"")</f>
        <v/>
      </c>
      <c r="AV3" s="128" t="str">
        <f aca="false">IFERROR(Copen!AU3/GAMSCopen!AU3,"")</f>
        <v/>
      </c>
      <c r="AW3" s="128" t="str">
        <f aca="false">IFERROR(Copen!AV3/GAMSCopen!AV3,"")</f>
        <v/>
      </c>
      <c r="AX3" s="128" t="str">
        <f aca="false">IFERROR(Copen!AW3/GAMSCopen!AW3,"")</f>
        <v/>
      </c>
      <c r="AY3" s="128" t="str">
        <f aca="false">IFERROR(Copen!AX3/GAMSCopen!AX3,"")</f>
        <v/>
      </c>
      <c r="AZ3" s="128" t="str">
        <f aca="false">IFERROR(Copen!AY3/GAMSCopen!AY3,"")</f>
        <v/>
      </c>
      <c r="BA3" s="128" t="str">
        <f aca="false">IFERROR(Copen!AZ3/GAMSCopen!AZ3,"")</f>
        <v/>
      </c>
      <c r="BB3" s="128" t="str">
        <f aca="false">IFERROR(Copen!BA3/GAMSCopen!BA3,"")</f>
        <v/>
      </c>
      <c r="BC3" s="128" t="str">
        <f aca="false">IFERROR(Copen!BB3/GAMSCopen!BB3,"")</f>
        <v/>
      </c>
      <c r="BD3" s="128" t="str">
        <f aca="false">IFERROR(Copen!BC3/GAMSCopen!BC3,"")</f>
        <v/>
      </c>
      <c r="BE3" s="128" t="str">
        <f aca="false">IFERROR(Copen!BD3/GAMSCopen!BD3,"")</f>
        <v/>
      </c>
      <c r="BF3" s="128" t="str">
        <f aca="false">IFERROR(Copen!BE3/GAMSCopen!BE3,"")</f>
        <v/>
      </c>
      <c r="BG3" s="128" t="str">
        <f aca="false">IFERROR(Copen!BF3/GAMSCopen!BF3,"")</f>
        <v/>
      </c>
      <c r="BH3" s="128" t="str">
        <f aca="false">IFERROR(Copen!BG3/GAMSCopen!BG3,"")</f>
        <v/>
      </c>
      <c r="BI3" s="128" t="str">
        <f aca="false">IFERROR(Copen!BH3/GAMSCopen!BH3,"")</f>
        <v/>
      </c>
      <c r="BJ3" s="128" t="str">
        <f aca="false">IFERROR(Copen!BI3/GAMSCopen!BI3,"")</f>
        <v/>
      </c>
    </row>
    <row r="4" customFormat="false" ht="12.75" hidden="false" customHeight="false" outlineLevel="0" collapsed="false">
      <c r="A4" s="0" t="str">
        <f aca="false">Copen!A4</f>
        <v>OUTPUT AND CAPITAL ACCUMULATION</v>
      </c>
      <c r="B4" s="0" t="str">
        <f aca="false">GAMSbase!A4</f>
        <v>* OUTPUT AND CAPTIAL ACCUMULATION</v>
      </c>
      <c r="C4" s="128" t="str">
        <f aca="false">IFERROR(Copen!B4/GAMSCopen!B4,"")</f>
        <v/>
      </c>
      <c r="D4" s="128" t="str">
        <f aca="false">IFERROR(Copen!C4/GAMSCopen!C4,"")</f>
        <v/>
      </c>
      <c r="E4" s="128" t="str">
        <f aca="false">IFERROR(Copen!D4/GAMSCopen!D4,"")</f>
        <v/>
      </c>
      <c r="F4" s="128" t="str">
        <f aca="false">IFERROR(Copen!E4/GAMSCopen!E4,"")</f>
        <v/>
      </c>
      <c r="G4" s="128" t="str">
        <f aca="false">IFERROR(Copen!F4/GAMSCopen!F4,"")</f>
        <v/>
      </c>
      <c r="H4" s="128" t="str">
        <f aca="false">IFERROR(Copen!G4/GAMSCopen!G4,"")</f>
        <v/>
      </c>
      <c r="I4" s="128" t="str">
        <f aca="false">IFERROR(Copen!H4/GAMSCopen!H4,"")</f>
        <v/>
      </c>
      <c r="J4" s="128" t="str">
        <f aca="false">IFERROR(Copen!I4/GAMSCopen!I4,"")</f>
        <v/>
      </c>
      <c r="K4" s="128" t="str">
        <f aca="false">IFERROR(Copen!J4/GAMSCopen!J4,"")</f>
        <v/>
      </c>
      <c r="L4" s="128" t="str">
        <f aca="false">IFERROR(Copen!K4/GAMSCopen!K4,"")</f>
        <v/>
      </c>
      <c r="M4" s="128" t="str">
        <f aca="false">IFERROR(Copen!L4/GAMSCopen!L4,"")</f>
        <v/>
      </c>
      <c r="N4" s="128" t="str">
        <f aca="false">IFERROR(Copen!M4/GAMSCopen!M4,"")</f>
        <v/>
      </c>
      <c r="O4" s="128" t="str">
        <f aca="false">IFERROR(Copen!N4/GAMSCopen!N4,"")</f>
        <v/>
      </c>
      <c r="P4" s="128" t="str">
        <f aca="false">IFERROR(Copen!O4/GAMSCopen!O4,"")</f>
        <v/>
      </c>
      <c r="Q4" s="128" t="str">
        <f aca="false">IFERROR(Copen!P4/GAMSCopen!P4,"")</f>
        <v/>
      </c>
      <c r="R4" s="128" t="str">
        <f aca="false">IFERROR(Copen!Q4/GAMSCopen!Q4,"")</f>
        <v/>
      </c>
      <c r="S4" s="128" t="str">
        <f aca="false">IFERROR(Copen!R4/GAMSCopen!R4,"")</f>
        <v/>
      </c>
      <c r="T4" s="128" t="str">
        <f aca="false">IFERROR(Copen!S4/GAMSCopen!S4,"")</f>
        <v/>
      </c>
      <c r="U4" s="128" t="str">
        <f aca="false">IFERROR(Copen!T4/GAMSCopen!T4,"")</f>
        <v/>
      </c>
      <c r="V4" s="128" t="str">
        <f aca="false">IFERROR(Copen!U4/GAMSCopen!U4,"")</f>
        <v/>
      </c>
      <c r="W4" s="128" t="str">
        <f aca="false">IFERROR(Copen!V4/GAMSCopen!V4,"")</f>
        <v/>
      </c>
      <c r="X4" s="128" t="str">
        <f aca="false">IFERROR(Copen!W4/GAMSCopen!W4,"")</f>
        <v/>
      </c>
      <c r="Y4" s="128" t="str">
        <f aca="false">IFERROR(Copen!X4/GAMSCopen!X4,"")</f>
        <v/>
      </c>
      <c r="Z4" s="128" t="str">
        <f aca="false">IFERROR(Copen!Y4/GAMSCopen!Y4,"")</f>
        <v/>
      </c>
      <c r="AA4" s="128" t="str">
        <f aca="false">IFERROR(Copen!Z4/GAMSCopen!Z4,"")</f>
        <v/>
      </c>
      <c r="AB4" s="128" t="str">
        <f aca="false">IFERROR(Copen!AA4/GAMSCopen!AA4,"")</f>
        <v/>
      </c>
      <c r="AC4" s="128" t="str">
        <f aca="false">IFERROR(Copen!AB4/GAMSCopen!AB4,"")</f>
        <v/>
      </c>
      <c r="AD4" s="128" t="str">
        <f aca="false">IFERROR(Copen!AC4/GAMSCopen!AC4,"")</f>
        <v/>
      </c>
      <c r="AE4" s="128" t="str">
        <f aca="false">IFERROR(Copen!AD4/GAMSCopen!AD4,"")</f>
        <v/>
      </c>
      <c r="AF4" s="128" t="str">
        <f aca="false">IFERROR(Copen!AE4/GAMSCopen!AE4,"")</f>
        <v/>
      </c>
      <c r="AG4" s="128" t="str">
        <f aca="false">IFERROR(Copen!AF4/GAMSCopen!AF4,"")</f>
        <v/>
      </c>
      <c r="AH4" s="128" t="str">
        <f aca="false">IFERROR(Copen!AG4/GAMSCopen!AG4,"")</f>
        <v/>
      </c>
      <c r="AI4" s="128" t="str">
        <f aca="false">IFERROR(Copen!AH4/GAMSCopen!AH4,"")</f>
        <v/>
      </c>
      <c r="AJ4" s="128" t="str">
        <f aca="false">IFERROR(Copen!AI4/GAMSCopen!AI4,"")</f>
        <v/>
      </c>
      <c r="AK4" s="128" t="str">
        <f aca="false">IFERROR(Copen!AJ4/GAMSCopen!AJ4,"")</f>
        <v/>
      </c>
      <c r="AL4" s="128" t="str">
        <f aca="false">IFERROR(Copen!AK4/GAMSCopen!AK4,"")</f>
        <v/>
      </c>
      <c r="AM4" s="128" t="str">
        <f aca="false">IFERROR(Copen!AL4/GAMSCopen!AL4,"")</f>
        <v/>
      </c>
      <c r="AN4" s="128" t="str">
        <f aca="false">IFERROR(Copen!AM4/GAMSCopen!AM4,"")</f>
        <v/>
      </c>
      <c r="AO4" s="128" t="str">
        <f aca="false">IFERROR(Copen!AN4/GAMSCopen!AN4,"")</f>
        <v/>
      </c>
      <c r="AP4" s="128" t="str">
        <f aca="false">IFERROR(Copen!AO4/GAMSCopen!AO4,"")</f>
        <v/>
      </c>
      <c r="AQ4" s="128" t="str">
        <f aca="false">IFERROR(Copen!AP4/GAMSCopen!AP4,"")</f>
        <v/>
      </c>
      <c r="AR4" s="128" t="str">
        <f aca="false">IFERROR(Copen!AQ4/GAMSCopen!AQ4,"")</f>
        <v/>
      </c>
      <c r="AS4" s="128" t="str">
        <f aca="false">IFERROR(Copen!AR4/GAMSCopen!AR4,"")</f>
        <v/>
      </c>
      <c r="AT4" s="128" t="str">
        <f aca="false">IFERROR(Copen!AS4/GAMSCopen!AS4,"")</f>
        <v/>
      </c>
      <c r="AU4" s="128" t="str">
        <f aca="false">IFERROR(Copen!AT4/GAMSCopen!AT4,"")</f>
        <v/>
      </c>
      <c r="AV4" s="128" t="str">
        <f aca="false">IFERROR(Copen!AU4/GAMSCopen!AU4,"")</f>
        <v/>
      </c>
      <c r="AW4" s="128" t="str">
        <f aca="false">IFERROR(Copen!AV4/GAMSCopen!AV4,"")</f>
        <v/>
      </c>
      <c r="AX4" s="128" t="str">
        <f aca="false">IFERROR(Copen!AW4/GAMSCopen!AW4,"")</f>
        <v/>
      </c>
      <c r="AY4" s="128" t="str">
        <f aca="false">IFERROR(Copen!AX4/GAMSCopen!AX4,"")</f>
        <v/>
      </c>
      <c r="AZ4" s="128" t="str">
        <f aca="false">IFERROR(Copen!AY4/GAMSCopen!AY4,"")</f>
        <v/>
      </c>
      <c r="BA4" s="128" t="str">
        <f aca="false">IFERROR(Copen!AZ4/GAMSCopen!AZ4,"")</f>
        <v/>
      </c>
      <c r="BB4" s="128" t="str">
        <f aca="false">IFERROR(Copen!BA4/GAMSCopen!BA4,"")</f>
        <v/>
      </c>
      <c r="BC4" s="128" t="str">
        <f aca="false">IFERROR(Copen!BB4/GAMSCopen!BB4,"")</f>
        <v/>
      </c>
      <c r="BD4" s="128" t="str">
        <f aca="false">IFERROR(Copen!BC4/GAMSCopen!BC4,"")</f>
        <v/>
      </c>
      <c r="BE4" s="128" t="str">
        <f aca="false">IFERROR(Copen!BD4/GAMSCopen!BD4,"")</f>
        <v/>
      </c>
      <c r="BF4" s="128" t="str">
        <f aca="false">IFERROR(Copen!BE4/GAMSCopen!BE4,"")</f>
        <v/>
      </c>
      <c r="BG4" s="128" t="str">
        <f aca="false">IFERROR(Copen!BF4/GAMSCopen!BF4,"")</f>
        <v/>
      </c>
      <c r="BH4" s="128" t="str">
        <f aca="false">IFERROR(Copen!BG4/GAMSCopen!BG4,"")</f>
        <v/>
      </c>
      <c r="BI4" s="128" t="str">
        <f aca="false">IFERROR(Copen!BH4/GAMSCopen!BH4,"")</f>
        <v/>
      </c>
      <c r="BJ4" s="128" t="str">
        <f aca="false">IFERROR(Copen!BI4/GAMSCopen!BI4,"")</f>
        <v/>
      </c>
    </row>
    <row r="5" customFormat="false" ht="12.75" hidden="false" customHeight="false" outlineLevel="0" collapsed="false">
      <c r="A5" s="0" t="str">
        <f aca="false">Copen!A5</f>
        <v>Capital share</v>
      </c>
      <c r="B5" s="0" t="str">
        <f aca="false">GAMSbase!A5</f>
        <v>Capital Share</v>
      </c>
      <c r="C5" s="128" t="n">
        <f aca="false">IFERROR(Copen!B5/GAMSCopen!B5,"")</f>
        <v>1</v>
      </c>
      <c r="D5" s="128" t="str">
        <f aca="false">IFERROR(Copen!C5/GAMSCopen!C5,"")</f>
        <v/>
      </c>
      <c r="E5" s="128" t="str">
        <f aca="false">IFERROR(Copen!D5/GAMSCopen!D5,"")</f>
        <v/>
      </c>
      <c r="F5" s="128" t="str">
        <f aca="false">IFERROR(Copen!E5/GAMSCopen!E5,"")</f>
        <v/>
      </c>
      <c r="G5" s="128" t="str">
        <f aca="false">IFERROR(Copen!F5/GAMSCopen!F5,"")</f>
        <v/>
      </c>
      <c r="H5" s="128" t="str">
        <f aca="false">IFERROR(Copen!G5/GAMSCopen!G5,"")</f>
        <v/>
      </c>
      <c r="I5" s="128" t="str">
        <f aca="false">IFERROR(Copen!H5/GAMSCopen!H5,"")</f>
        <v/>
      </c>
      <c r="J5" s="128" t="str">
        <f aca="false">IFERROR(Copen!I5/GAMSCopen!I5,"")</f>
        <v/>
      </c>
      <c r="K5" s="128" t="str">
        <f aca="false">IFERROR(Copen!J5/GAMSCopen!J5,"")</f>
        <v/>
      </c>
      <c r="L5" s="128" t="str">
        <f aca="false">IFERROR(Copen!K5/GAMSCopen!K5,"")</f>
        <v/>
      </c>
      <c r="M5" s="128" t="str">
        <f aca="false">IFERROR(Copen!L5/GAMSCopen!L5,"")</f>
        <v/>
      </c>
      <c r="N5" s="128" t="str">
        <f aca="false">IFERROR(Copen!M5/GAMSCopen!M5,"")</f>
        <v/>
      </c>
      <c r="O5" s="128" t="str">
        <f aca="false">IFERROR(Copen!N5/GAMSCopen!N5,"")</f>
        <v/>
      </c>
      <c r="P5" s="128" t="str">
        <f aca="false">IFERROR(Copen!O5/GAMSCopen!O5,"")</f>
        <v/>
      </c>
      <c r="Q5" s="128" t="str">
        <f aca="false">IFERROR(Copen!P5/GAMSCopen!P5,"")</f>
        <v/>
      </c>
      <c r="R5" s="128" t="str">
        <f aca="false">IFERROR(Copen!Q5/GAMSCopen!Q5,"")</f>
        <v/>
      </c>
      <c r="S5" s="128" t="str">
        <f aca="false">IFERROR(Copen!R5/GAMSCopen!R5,"")</f>
        <v/>
      </c>
      <c r="T5" s="128" t="str">
        <f aca="false">IFERROR(Copen!S5/GAMSCopen!S5,"")</f>
        <v/>
      </c>
      <c r="U5" s="128" t="str">
        <f aca="false">IFERROR(Copen!T5/GAMSCopen!T5,"")</f>
        <v/>
      </c>
      <c r="V5" s="128" t="str">
        <f aca="false">IFERROR(Copen!U5/GAMSCopen!U5,"")</f>
        <v/>
      </c>
      <c r="W5" s="128" t="str">
        <f aca="false">IFERROR(Copen!V5/GAMSCopen!V5,"")</f>
        <v/>
      </c>
      <c r="X5" s="128" t="str">
        <f aca="false">IFERROR(Copen!W5/GAMSCopen!W5,"")</f>
        <v/>
      </c>
      <c r="Y5" s="128" t="str">
        <f aca="false">IFERROR(Copen!X5/GAMSCopen!X5,"")</f>
        <v/>
      </c>
      <c r="Z5" s="128" t="str">
        <f aca="false">IFERROR(Copen!Y5/GAMSCopen!Y5,"")</f>
        <v/>
      </c>
      <c r="AA5" s="128" t="str">
        <f aca="false">IFERROR(Copen!Z5/GAMSCopen!Z5,"")</f>
        <v/>
      </c>
      <c r="AB5" s="128" t="str">
        <f aca="false">IFERROR(Copen!AA5/GAMSCopen!AA5,"")</f>
        <v/>
      </c>
      <c r="AC5" s="128" t="str">
        <f aca="false">IFERROR(Copen!AB5/GAMSCopen!AB5,"")</f>
        <v/>
      </c>
      <c r="AD5" s="128" t="str">
        <f aca="false">IFERROR(Copen!AC5/GAMSCopen!AC5,"")</f>
        <v/>
      </c>
      <c r="AE5" s="128" t="str">
        <f aca="false">IFERROR(Copen!AD5/GAMSCopen!AD5,"")</f>
        <v/>
      </c>
      <c r="AF5" s="128" t="str">
        <f aca="false">IFERROR(Copen!AE5/GAMSCopen!AE5,"")</f>
        <v/>
      </c>
      <c r="AG5" s="128" t="str">
        <f aca="false">IFERROR(Copen!AF5/GAMSCopen!AF5,"")</f>
        <v/>
      </c>
      <c r="AH5" s="128" t="str">
        <f aca="false">IFERROR(Copen!AG5/GAMSCopen!AG5,"")</f>
        <v/>
      </c>
      <c r="AI5" s="128" t="str">
        <f aca="false">IFERROR(Copen!AH5/GAMSCopen!AH5,"")</f>
        <v/>
      </c>
      <c r="AJ5" s="128" t="str">
        <f aca="false">IFERROR(Copen!AI5/GAMSCopen!AI5,"")</f>
        <v/>
      </c>
      <c r="AK5" s="128" t="str">
        <f aca="false">IFERROR(Copen!AJ5/GAMSCopen!AJ5,"")</f>
        <v/>
      </c>
      <c r="AL5" s="128" t="str">
        <f aca="false">IFERROR(Copen!AK5/GAMSCopen!AK5,"")</f>
        <v/>
      </c>
      <c r="AM5" s="128" t="str">
        <f aca="false">IFERROR(Copen!AL5/GAMSCopen!AL5,"")</f>
        <v/>
      </c>
      <c r="AN5" s="128" t="str">
        <f aca="false">IFERROR(Copen!AM5/GAMSCopen!AM5,"")</f>
        <v/>
      </c>
      <c r="AO5" s="128" t="str">
        <f aca="false">IFERROR(Copen!AN5/GAMSCopen!AN5,"")</f>
        <v/>
      </c>
      <c r="AP5" s="128" t="str">
        <f aca="false">IFERROR(Copen!AO5/GAMSCopen!AO5,"")</f>
        <v/>
      </c>
      <c r="AQ5" s="128" t="str">
        <f aca="false">IFERROR(Copen!AP5/GAMSCopen!AP5,"")</f>
        <v/>
      </c>
      <c r="AR5" s="128" t="str">
        <f aca="false">IFERROR(Copen!AQ5/GAMSCopen!AQ5,"")</f>
        <v/>
      </c>
      <c r="AS5" s="128" t="str">
        <f aca="false">IFERROR(Copen!AR5/GAMSCopen!AR5,"")</f>
        <v/>
      </c>
      <c r="AT5" s="128" t="str">
        <f aca="false">IFERROR(Copen!AS5/GAMSCopen!AS5,"")</f>
        <v/>
      </c>
      <c r="AU5" s="128" t="str">
        <f aca="false">IFERROR(Copen!AT5/GAMSCopen!AT5,"")</f>
        <v/>
      </c>
      <c r="AV5" s="128" t="str">
        <f aca="false">IFERROR(Copen!AU5/GAMSCopen!AU5,"")</f>
        <v/>
      </c>
      <c r="AW5" s="128" t="str">
        <f aca="false">IFERROR(Copen!AV5/GAMSCopen!AV5,"")</f>
        <v/>
      </c>
      <c r="AX5" s="128" t="str">
        <f aca="false">IFERROR(Copen!AW5/GAMSCopen!AW5,"")</f>
        <v/>
      </c>
      <c r="AY5" s="128" t="str">
        <f aca="false">IFERROR(Copen!AX5/GAMSCopen!AX5,"")</f>
        <v/>
      </c>
      <c r="AZ5" s="128" t="str">
        <f aca="false">IFERROR(Copen!AY5/GAMSCopen!AY5,"")</f>
        <v/>
      </c>
      <c r="BA5" s="128" t="str">
        <f aca="false">IFERROR(Copen!AZ5/GAMSCopen!AZ5,"")</f>
        <v/>
      </c>
      <c r="BB5" s="128" t="str">
        <f aca="false">IFERROR(Copen!BA5/GAMSCopen!BA5,"")</f>
        <v/>
      </c>
      <c r="BC5" s="128" t="str">
        <f aca="false">IFERROR(Copen!BB5/GAMSCopen!BB5,"")</f>
        <v/>
      </c>
      <c r="BD5" s="128" t="str">
        <f aca="false">IFERROR(Copen!BC5/GAMSCopen!BC5,"")</f>
        <v/>
      </c>
      <c r="BE5" s="128" t="str">
        <f aca="false">IFERROR(Copen!BD5/GAMSCopen!BD5,"")</f>
        <v/>
      </c>
      <c r="BF5" s="128" t="str">
        <f aca="false">IFERROR(Copen!BE5/GAMSCopen!BE5,"")</f>
        <v/>
      </c>
      <c r="BG5" s="128" t="str">
        <f aca="false">IFERROR(Copen!BF5/GAMSCopen!BF5,"")</f>
        <v/>
      </c>
      <c r="BH5" s="128" t="str">
        <f aca="false">IFERROR(Copen!BG5/GAMSCopen!BG5,"")</f>
        <v/>
      </c>
      <c r="BI5" s="128" t="str">
        <f aca="false">IFERROR(Copen!BH5/GAMSCopen!BH5,"")</f>
        <v/>
      </c>
      <c r="BJ5" s="128" t="str">
        <f aca="false">IFERROR(Copen!BI5/GAMSCopen!BI5,"")</f>
        <v/>
      </c>
    </row>
    <row r="6" customFormat="false" ht="12.75" hidden="false" customHeight="false" outlineLevel="0" collapsed="false">
      <c r="A6" s="0" t="str">
        <f aca="false">Copen!A6</f>
        <v>Depreciation</v>
      </c>
      <c r="B6" s="0" t="str">
        <f aca="false">GAMSbase!A6</f>
        <v>Depreciation</v>
      </c>
      <c r="C6" s="128" t="n">
        <f aca="false">IFERROR(Copen!B6/GAMSCopen!B6,"")</f>
        <v>1</v>
      </c>
      <c r="D6" s="128" t="str">
        <f aca="false">IFERROR(Copen!C6/GAMSCopen!C6,"")</f>
        <v/>
      </c>
      <c r="E6" s="128" t="str">
        <f aca="false">IFERROR(Copen!D6/GAMSCopen!D6,"")</f>
        <v/>
      </c>
      <c r="F6" s="128" t="str">
        <f aca="false">IFERROR(Copen!E6/GAMSCopen!E6,"")</f>
        <v/>
      </c>
      <c r="G6" s="128" t="str">
        <f aca="false">IFERROR(Copen!F6/GAMSCopen!F6,"")</f>
        <v/>
      </c>
      <c r="H6" s="128" t="str">
        <f aca="false">IFERROR(Copen!G6/GAMSCopen!G6,"")</f>
        <v/>
      </c>
      <c r="I6" s="128" t="str">
        <f aca="false">IFERROR(Copen!H6/GAMSCopen!H6,"")</f>
        <v/>
      </c>
      <c r="J6" s="128" t="str">
        <f aca="false">IFERROR(Copen!I6/GAMSCopen!I6,"")</f>
        <v/>
      </c>
      <c r="K6" s="128" t="str">
        <f aca="false">IFERROR(Copen!J6/GAMSCopen!J6,"")</f>
        <v/>
      </c>
      <c r="L6" s="128" t="str">
        <f aca="false">IFERROR(Copen!K6/GAMSCopen!K6,"")</f>
        <v/>
      </c>
      <c r="M6" s="128" t="str">
        <f aca="false">IFERROR(Copen!L6/GAMSCopen!L6,"")</f>
        <v/>
      </c>
      <c r="N6" s="128" t="str">
        <f aca="false">IFERROR(Copen!M6/GAMSCopen!M6,"")</f>
        <v/>
      </c>
      <c r="O6" s="128" t="str">
        <f aca="false">IFERROR(Copen!N6/GAMSCopen!N6,"")</f>
        <v/>
      </c>
      <c r="P6" s="128" t="str">
        <f aca="false">IFERROR(Copen!O6/GAMSCopen!O6,"")</f>
        <v/>
      </c>
      <c r="Q6" s="128" t="str">
        <f aca="false">IFERROR(Copen!P6/GAMSCopen!P6,"")</f>
        <v/>
      </c>
      <c r="R6" s="128" t="str">
        <f aca="false">IFERROR(Copen!Q6/GAMSCopen!Q6,"")</f>
        <v/>
      </c>
      <c r="S6" s="128" t="str">
        <f aca="false">IFERROR(Copen!R6/GAMSCopen!R6,"")</f>
        <v/>
      </c>
      <c r="T6" s="128" t="str">
        <f aca="false">IFERROR(Copen!S6/GAMSCopen!S6,"")</f>
        <v/>
      </c>
      <c r="U6" s="128" t="str">
        <f aca="false">IFERROR(Copen!T6/GAMSCopen!T6,"")</f>
        <v/>
      </c>
      <c r="V6" s="128" t="str">
        <f aca="false">IFERROR(Copen!U6/GAMSCopen!U6,"")</f>
        <v/>
      </c>
      <c r="W6" s="128" t="str">
        <f aca="false">IFERROR(Copen!V6/GAMSCopen!V6,"")</f>
        <v/>
      </c>
      <c r="X6" s="128" t="str">
        <f aca="false">IFERROR(Copen!W6/GAMSCopen!W6,"")</f>
        <v/>
      </c>
      <c r="Y6" s="128" t="str">
        <f aca="false">IFERROR(Copen!X6/GAMSCopen!X6,"")</f>
        <v/>
      </c>
      <c r="Z6" s="128" t="str">
        <f aca="false">IFERROR(Copen!Y6/GAMSCopen!Y6,"")</f>
        <v/>
      </c>
      <c r="AA6" s="128" t="str">
        <f aca="false">IFERROR(Copen!Z6/GAMSCopen!Z6,"")</f>
        <v/>
      </c>
      <c r="AB6" s="128" t="str">
        <f aca="false">IFERROR(Copen!AA6/GAMSCopen!AA6,"")</f>
        <v/>
      </c>
      <c r="AC6" s="128" t="str">
        <f aca="false">IFERROR(Copen!AB6/GAMSCopen!AB6,"")</f>
        <v/>
      </c>
      <c r="AD6" s="128" t="str">
        <f aca="false">IFERROR(Copen!AC6/GAMSCopen!AC6,"")</f>
        <v/>
      </c>
      <c r="AE6" s="128" t="str">
        <f aca="false">IFERROR(Copen!AD6/GAMSCopen!AD6,"")</f>
        <v/>
      </c>
      <c r="AF6" s="128" t="str">
        <f aca="false">IFERROR(Copen!AE6/GAMSCopen!AE6,"")</f>
        <v/>
      </c>
      <c r="AG6" s="128" t="str">
        <f aca="false">IFERROR(Copen!AF6/GAMSCopen!AF6,"")</f>
        <v/>
      </c>
      <c r="AH6" s="128" t="str">
        <f aca="false">IFERROR(Copen!AG6/GAMSCopen!AG6,"")</f>
        <v/>
      </c>
      <c r="AI6" s="128" t="str">
        <f aca="false">IFERROR(Copen!AH6/GAMSCopen!AH6,"")</f>
        <v/>
      </c>
      <c r="AJ6" s="128" t="str">
        <f aca="false">IFERROR(Copen!AI6/GAMSCopen!AI6,"")</f>
        <v/>
      </c>
      <c r="AK6" s="128" t="str">
        <f aca="false">IFERROR(Copen!AJ6/GAMSCopen!AJ6,"")</f>
        <v/>
      </c>
      <c r="AL6" s="128" t="str">
        <f aca="false">IFERROR(Copen!AK6/GAMSCopen!AK6,"")</f>
        <v/>
      </c>
      <c r="AM6" s="128" t="str">
        <f aca="false">IFERROR(Copen!AL6/GAMSCopen!AL6,"")</f>
        <v/>
      </c>
      <c r="AN6" s="128" t="str">
        <f aca="false">IFERROR(Copen!AM6/GAMSCopen!AM6,"")</f>
        <v/>
      </c>
      <c r="AO6" s="128" t="str">
        <f aca="false">IFERROR(Copen!AN6/GAMSCopen!AN6,"")</f>
        <v/>
      </c>
      <c r="AP6" s="128" t="str">
        <f aca="false">IFERROR(Copen!AO6/GAMSCopen!AO6,"")</f>
        <v/>
      </c>
      <c r="AQ6" s="128" t="str">
        <f aca="false">IFERROR(Copen!AP6/GAMSCopen!AP6,"")</f>
        <v/>
      </c>
      <c r="AR6" s="128" t="str">
        <f aca="false">IFERROR(Copen!AQ6/GAMSCopen!AQ6,"")</f>
        <v/>
      </c>
      <c r="AS6" s="128" t="str">
        <f aca="false">IFERROR(Copen!AR6/GAMSCopen!AR6,"")</f>
        <v/>
      </c>
      <c r="AT6" s="128" t="str">
        <f aca="false">IFERROR(Copen!AS6/GAMSCopen!AS6,"")</f>
        <v/>
      </c>
      <c r="AU6" s="128" t="str">
        <f aca="false">IFERROR(Copen!AT6/GAMSCopen!AT6,"")</f>
        <v/>
      </c>
      <c r="AV6" s="128" t="str">
        <f aca="false">IFERROR(Copen!AU6/GAMSCopen!AU6,"")</f>
        <v/>
      </c>
      <c r="AW6" s="128" t="str">
        <f aca="false">IFERROR(Copen!AV6/GAMSCopen!AV6,"")</f>
        <v/>
      </c>
      <c r="AX6" s="128" t="str">
        <f aca="false">IFERROR(Copen!AW6/GAMSCopen!AW6,"")</f>
        <v/>
      </c>
      <c r="AY6" s="128" t="str">
        <f aca="false">IFERROR(Copen!AX6/GAMSCopen!AX6,"")</f>
        <v/>
      </c>
      <c r="AZ6" s="128" t="str">
        <f aca="false">IFERROR(Copen!AY6/GAMSCopen!AY6,"")</f>
        <v/>
      </c>
      <c r="BA6" s="128" t="str">
        <f aca="false">IFERROR(Copen!AZ6/GAMSCopen!AZ6,"")</f>
        <v/>
      </c>
      <c r="BB6" s="128" t="str">
        <f aca="false">IFERROR(Copen!BA6/GAMSCopen!BA6,"")</f>
        <v/>
      </c>
      <c r="BC6" s="128" t="str">
        <f aca="false">IFERROR(Copen!BB6/GAMSCopen!BB6,"")</f>
        <v/>
      </c>
      <c r="BD6" s="128" t="str">
        <f aca="false">IFERROR(Copen!BC6/GAMSCopen!BC6,"")</f>
        <v/>
      </c>
      <c r="BE6" s="128" t="str">
        <f aca="false">IFERROR(Copen!BD6/GAMSCopen!BD6,"")</f>
        <v/>
      </c>
      <c r="BF6" s="128" t="str">
        <f aca="false">IFERROR(Copen!BE6/GAMSCopen!BE6,"")</f>
        <v/>
      </c>
      <c r="BG6" s="128" t="str">
        <f aca="false">IFERROR(Copen!BF6/GAMSCopen!BF6,"")</f>
        <v/>
      </c>
      <c r="BH6" s="128" t="str">
        <f aca="false">IFERROR(Copen!BG6/GAMSCopen!BG6,"")</f>
        <v/>
      </c>
      <c r="BI6" s="128" t="str">
        <f aca="false">IFERROR(Copen!BH6/GAMSCopen!BH6,"")</f>
        <v/>
      </c>
      <c r="BJ6" s="128" t="str">
        <f aca="false">IFERROR(Copen!BI6/GAMSCopen!BI6,"")</f>
        <v/>
      </c>
    </row>
    <row r="7" customFormat="false" ht="12.75" hidden="false" customHeight="false" outlineLevel="0" collapsed="false">
      <c r="A7" s="0" t="str">
        <f aca="false">Copen!A7</f>
        <v>World capital risk premium (percent per year)</v>
      </c>
      <c r="B7" s="0" t="str">
        <f aca="false">GAMSbase!A7</f>
        <v>World Capital Risk Premium</v>
      </c>
      <c r="C7" s="128" t="str">
        <f aca="false">IFERROR(Copen!B7/GAMSCopen!B7,"")</f>
        <v/>
      </c>
      <c r="D7" s="128" t="str">
        <f aca="false">IFERROR(Copen!C7/GAMSCopen!C7,"")</f>
        <v/>
      </c>
      <c r="E7" s="128" t="str">
        <f aca="false">IFERROR(Copen!D7/GAMSCopen!D7,"")</f>
        <v/>
      </c>
      <c r="F7" s="128" t="str">
        <f aca="false">IFERROR(Copen!E7/GAMSCopen!E7,"")</f>
        <v/>
      </c>
      <c r="G7" s="128" t="str">
        <f aca="false">IFERROR(Copen!F7/GAMSCopen!F7,"")</f>
        <v/>
      </c>
      <c r="H7" s="128" t="str">
        <f aca="false">IFERROR(Copen!G7/GAMSCopen!G7,"")</f>
        <v/>
      </c>
      <c r="I7" s="128" t="str">
        <f aca="false">IFERROR(Copen!H7/GAMSCopen!H7,"")</f>
        <v/>
      </c>
      <c r="J7" s="128" t="str">
        <f aca="false">IFERROR(Copen!I7/GAMSCopen!I7,"")</f>
        <v/>
      </c>
      <c r="K7" s="128" t="str">
        <f aca="false">IFERROR(Copen!J7/GAMSCopen!J7,"")</f>
        <v/>
      </c>
      <c r="L7" s="128" t="str">
        <f aca="false">IFERROR(Copen!K7/GAMSCopen!K7,"")</f>
        <v/>
      </c>
      <c r="M7" s="128" t="str">
        <f aca="false">IFERROR(Copen!L7/GAMSCopen!L7,"")</f>
        <v/>
      </c>
      <c r="N7" s="128" t="str">
        <f aca="false">IFERROR(Copen!M7/GAMSCopen!M7,"")</f>
        <v/>
      </c>
      <c r="O7" s="128" t="str">
        <f aca="false">IFERROR(Copen!N7/GAMSCopen!N7,"")</f>
        <v/>
      </c>
      <c r="P7" s="128" t="str">
        <f aca="false">IFERROR(Copen!O7/GAMSCopen!O7,"")</f>
        <v/>
      </c>
      <c r="Q7" s="128" t="str">
        <f aca="false">IFERROR(Copen!P7/GAMSCopen!P7,"")</f>
        <v/>
      </c>
      <c r="R7" s="128" t="str">
        <f aca="false">IFERROR(Copen!Q7/GAMSCopen!Q7,"")</f>
        <v/>
      </c>
      <c r="S7" s="128" t="str">
        <f aca="false">IFERROR(Copen!R7/GAMSCopen!R7,"")</f>
        <v/>
      </c>
      <c r="T7" s="128" t="str">
        <f aca="false">IFERROR(Copen!S7/GAMSCopen!S7,"")</f>
        <v/>
      </c>
      <c r="U7" s="128" t="str">
        <f aca="false">IFERROR(Copen!T7/GAMSCopen!T7,"")</f>
        <v/>
      </c>
      <c r="V7" s="128" t="str">
        <f aca="false">IFERROR(Copen!U7/GAMSCopen!U7,"")</f>
        <v/>
      </c>
      <c r="W7" s="128" t="str">
        <f aca="false">IFERROR(Copen!V7/GAMSCopen!V7,"")</f>
        <v/>
      </c>
      <c r="X7" s="128" t="str">
        <f aca="false">IFERROR(Copen!W7/GAMSCopen!W7,"")</f>
        <v/>
      </c>
      <c r="Y7" s="128" t="str">
        <f aca="false">IFERROR(Copen!X7/GAMSCopen!X7,"")</f>
        <v/>
      </c>
      <c r="Z7" s="128" t="str">
        <f aca="false">IFERROR(Copen!Y7/GAMSCopen!Y7,"")</f>
        <v/>
      </c>
      <c r="AA7" s="128" t="str">
        <f aca="false">IFERROR(Copen!Z7/GAMSCopen!Z7,"")</f>
        <v/>
      </c>
      <c r="AB7" s="128" t="str">
        <f aca="false">IFERROR(Copen!AA7/GAMSCopen!AA7,"")</f>
        <v/>
      </c>
      <c r="AC7" s="128" t="str">
        <f aca="false">IFERROR(Copen!AB7/GAMSCopen!AB7,"")</f>
        <v/>
      </c>
      <c r="AD7" s="128" t="str">
        <f aca="false">IFERROR(Copen!AC7/GAMSCopen!AC7,"")</f>
        <v/>
      </c>
      <c r="AE7" s="128" t="str">
        <f aca="false">IFERROR(Copen!AD7/GAMSCopen!AD7,"")</f>
        <v/>
      </c>
      <c r="AF7" s="128" t="str">
        <f aca="false">IFERROR(Copen!AE7/GAMSCopen!AE7,"")</f>
        <v/>
      </c>
      <c r="AG7" s="128" t="str">
        <f aca="false">IFERROR(Copen!AF7/GAMSCopen!AF7,"")</f>
        <v/>
      </c>
      <c r="AH7" s="128" t="str">
        <f aca="false">IFERROR(Copen!AG7/GAMSCopen!AG7,"")</f>
        <v/>
      </c>
      <c r="AI7" s="128" t="str">
        <f aca="false">IFERROR(Copen!AH7/GAMSCopen!AH7,"")</f>
        <v/>
      </c>
      <c r="AJ7" s="128" t="str">
        <f aca="false">IFERROR(Copen!AI7/GAMSCopen!AI7,"")</f>
        <v/>
      </c>
      <c r="AK7" s="128" t="str">
        <f aca="false">IFERROR(Copen!AJ7/GAMSCopen!AJ7,"")</f>
        <v/>
      </c>
      <c r="AL7" s="128" t="str">
        <f aca="false">IFERROR(Copen!AK7/GAMSCopen!AK7,"")</f>
        <v/>
      </c>
      <c r="AM7" s="128" t="str">
        <f aca="false">IFERROR(Copen!AL7/GAMSCopen!AL7,"")</f>
        <v/>
      </c>
      <c r="AN7" s="128" t="str">
        <f aca="false">IFERROR(Copen!AM7/GAMSCopen!AM7,"")</f>
        <v/>
      </c>
      <c r="AO7" s="128" t="str">
        <f aca="false">IFERROR(Copen!AN7/GAMSCopen!AN7,"")</f>
        <v/>
      </c>
      <c r="AP7" s="128" t="str">
        <f aca="false">IFERROR(Copen!AO7/GAMSCopen!AO7,"")</f>
        <v/>
      </c>
      <c r="AQ7" s="128" t="str">
        <f aca="false">IFERROR(Copen!AP7/GAMSCopen!AP7,"")</f>
        <v/>
      </c>
      <c r="AR7" s="128" t="str">
        <f aca="false">IFERROR(Copen!AQ7/GAMSCopen!AQ7,"")</f>
        <v/>
      </c>
      <c r="AS7" s="128" t="str">
        <f aca="false">IFERROR(Copen!AR7/GAMSCopen!AR7,"")</f>
        <v/>
      </c>
      <c r="AT7" s="128" t="str">
        <f aca="false">IFERROR(Copen!AS7/GAMSCopen!AS7,"")</f>
        <v/>
      </c>
      <c r="AU7" s="128" t="str">
        <f aca="false">IFERROR(Copen!AT7/GAMSCopen!AT7,"")</f>
        <v/>
      </c>
      <c r="AV7" s="128" t="str">
        <f aca="false">IFERROR(Copen!AU7/GAMSCopen!AU7,"")</f>
        <v/>
      </c>
      <c r="AW7" s="128" t="str">
        <f aca="false">IFERROR(Copen!AV7/GAMSCopen!AV7,"")</f>
        <v/>
      </c>
      <c r="AX7" s="128" t="str">
        <f aca="false">IFERROR(Copen!AW7/GAMSCopen!AW7,"")</f>
        <v/>
      </c>
      <c r="AY7" s="128" t="str">
        <f aca="false">IFERROR(Copen!AX7/GAMSCopen!AX7,"")</f>
        <v/>
      </c>
      <c r="AZ7" s="128" t="str">
        <f aca="false">IFERROR(Copen!AY7/GAMSCopen!AY7,"")</f>
        <v/>
      </c>
      <c r="BA7" s="128" t="str">
        <f aca="false">IFERROR(Copen!AZ7/GAMSCopen!AZ7,"")</f>
        <v/>
      </c>
      <c r="BB7" s="128" t="str">
        <f aca="false">IFERROR(Copen!BA7/GAMSCopen!BA7,"")</f>
        <v/>
      </c>
      <c r="BC7" s="128" t="str">
        <f aca="false">IFERROR(Copen!BB7/GAMSCopen!BB7,"")</f>
        <v/>
      </c>
      <c r="BD7" s="128" t="str">
        <f aca="false">IFERROR(Copen!BC7/GAMSCopen!BC7,"")</f>
        <v/>
      </c>
      <c r="BE7" s="128" t="str">
        <f aca="false">IFERROR(Copen!BD7/GAMSCopen!BD7,"")</f>
        <v/>
      </c>
      <c r="BF7" s="128" t="str">
        <f aca="false">IFERROR(Copen!BE7/GAMSCopen!BE7,"")</f>
        <v/>
      </c>
      <c r="BG7" s="128" t="str">
        <f aca="false">IFERROR(Copen!BF7/GAMSCopen!BF7,"")</f>
        <v/>
      </c>
      <c r="BH7" s="128" t="str">
        <f aca="false">IFERROR(Copen!BG7/GAMSCopen!BG7,"")</f>
        <v/>
      </c>
      <c r="BI7" s="128" t="str">
        <f aca="false">IFERROR(Copen!BH7/GAMSCopen!BH7,"")</f>
        <v/>
      </c>
      <c r="BJ7" s="128" t="str">
        <f aca="false">IFERROR(Copen!BI7/GAMSCopen!BI7,"")</f>
        <v/>
      </c>
    </row>
    <row r="8" customFormat="false" ht="12.75" hidden="false" customHeight="false" outlineLevel="0" collapsed="false">
      <c r="A8" s="0" t="str">
        <f aca="false">Copen!A8</f>
        <v>Fraction diversifiable risk</v>
      </c>
      <c r="B8" s="0" t="str">
        <f aca="false">GAMSbase!A8</f>
        <v>Fraction Diversifiable Risk</v>
      </c>
      <c r="C8" s="128" t="str">
        <f aca="false">IFERROR(Copen!B8/GAMSCopen!B8,"")</f>
        <v/>
      </c>
      <c r="D8" s="128" t="str">
        <f aca="false">IFERROR(Copen!C8/GAMSCopen!C8,"")</f>
        <v/>
      </c>
      <c r="E8" s="128" t="str">
        <f aca="false">IFERROR(Copen!D8/GAMSCopen!D8,"")</f>
        <v/>
      </c>
      <c r="F8" s="128" t="str">
        <f aca="false">IFERROR(Copen!E8/GAMSCopen!E8,"")</f>
        <v/>
      </c>
      <c r="G8" s="128" t="str">
        <f aca="false">IFERROR(Copen!F8/GAMSCopen!F8,"")</f>
        <v/>
      </c>
      <c r="H8" s="128" t="str">
        <f aca="false">IFERROR(Copen!G8/GAMSCopen!G8,"")</f>
        <v/>
      </c>
      <c r="I8" s="128" t="str">
        <f aca="false">IFERROR(Copen!H8/GAMSCopen!H8,"")</f>
        <v/>
      </c>
      <c r="J8" s="128" t="str">
        <f aca="false">IFERROR(Copen!I8/GAMSCopen!I8,"")</f>
        <v/>
      </c>
      <c r="K8" s="128" t="str">
        <f aca="false">IFERROR(Copen!J8/GAMSCopen!J8,"")</f>
        <v/>
      </c>
      <c r="L8" s="128" t="str">
        <f aca="false">IFERROR(Copen!K8/GAMSCopen!K8,"")</f>
        <v/>
      </c>
      <c r="M8" s="128" t="str">
        <f aca="false">IFERROR(Copen!L8/GAMSCopen!L8,"")</f>
        <v/>
      </c>
      <c r="N8" s="128" t="str">
        <f aca="false">IFERROR(Copen!M8/GAMSCopen!M8,"")</f>
        <v/>
      </c>
      <c r="O8" s="128" t="str">
        <f aca="false">IFERROR(Copen!N8/GAMSCopen!N8,"")</f>
        <v/>
      </c>
      <c r="P8" s="128" t="str">
        <f aca="false">IFERROR(Copen!O8/GAMSCopen!O8,"")</f>
        <v/>
      </c>
      <c r="Q8" s="128" t="str">
        <f aca="false">IFERROR(Copen!P8/GAMSCopen!P8,"")</f>
        <v/>
      </c>
      <c r="R8" s="128" t="str">
        <f aca="false">IFERROR(Copen!Q8/GAMSCopen!Q8,"")</f>
        <v/>
      </c>
      <c r="S8" s="128" t="str">
        <f aca="false">IFERROR(Copen!R8/GAMSCopen!R8,"")</f>
        <v/>
      </c>
      <c r="T8" s="128" t="str">
        <f aca="false">IFERROR(Copen!S8/GAMSCopen!S8,"")</f>
        <v/>
      </c>
      <c r="U8" s="128" t="str">
        <f aca="false">IFERROR(Copen!T8/GAMSCopen!T8,"")</f>
        <v/>
      </c>
      <c r="V8" s="128" t="str">
        <f aca="false">IFERROR(Copen!U8/GAMSCopen!U8,"")</f>
        <v/>
      </c>
      <c r="W8" s="128" t="str">
        <f aca="false">IFERROR(Copen!V8/GAMSCopen!V8,"")</f>
        <v/>
      </c>
      <c r="X8" s="128" t="str">
        <f aca="false">IFERROR(Copen!W8/GAMSCopen!W8,"")</f>
        <v/>
      </c>
      <c r="Y8" s="128" t="str">
        <f aca="false">IFERROR(Copen!X8/GAMSCopen!X8,"")</f>
        <v/>
      </c>
      <c r="Z8" s="128" t="str">
        <f aca="false">IFERROR(Copen!Y8/GAMSCopen!Y8,"")</f>
        <v/>
      </c>
      <c r="AA8" s="128" t="str">
        <f aca="false">IFERROR(Copen!Z8/GAMSCopen!Z8,"")</f>
        <v/>
      </c>
      <c r="AB8" s="128" t="str">
        <f aca="false">IFERROR(Copen!AA8/GAMSCopen!AA8,"")</f>
        <v/>
      </c>
      <c r="AC8" s="128" t="str">
        <f aca="false">IFERROR(Copen!AB8/GAMSCopen!AB8,"")</f>
        <v/>
      </c>
      <c r="AD8" s="128" t="str">
        <f aca="false">IFERROR(Copen!AC8/GAMSCopen!AC8,"")</f>
        <v/>
      </c>
      <c r="AE8" s="128" t="str">
        <f aca="false">IFERROR(Copen!AD8/GAMSCopen!AD8,"")</f>
        <v/>
      </c>
      <c r="AF8" s="128" t="str">
        <f aca="false">IFERROR(Copen!AE8/GAMSCopen!AE8,"")</f>
        <v/>
      </c>
      <c r="AG8" s="128" t="str">
        <f aca="false">IFERROR(Copen!AF8/GAMSCopen!AF8,"")</f>
        <v/>
      </c>
      <c r="AH8" s="128" t="str">
        <f aca="false">IFERROR(Copen!AG8/GAMSCopen!AG8,"")</f>
        <v/>
      </c>
      <c r="AI8" s="128" t="str">
        <f aca="false">IFERROR(Copen!AH8/GAMSCopen!AH8,"")</f>
        <v/>
      </c>
      <c r="AJ8" s="128" t="str">
        <f aca="false">IFERROR(Copen!AI8/GAMSCopen!AI8,"")</f>
        <v/>
      </c>
      <c r="AK8" s="128" t="str">
        <f aca="false">IFERROR(Copen!AJ8/GAMSCopen!AJ8,"")</f>
        <v/>
      </c>
      <c r="AL8" s="128" t="str">
        <f aca="false">IFERROR(Copen!AK8/GAMSCopen!AK8,"")</f>
        <v/>
      </c>
      <c r="AM8" s="128" t="str">
        <f aca="false">IFERROR(Copen!AL8/GAMSCopen!AL8,"")</f>
        <v/>
      </c>
      <c r="AN8" s="128" t="str">
        <f aca="false">IFERROR(Copen!AM8/GAMSCopen!AM8,"")</f>
        <v/>
      </c>
      <c r="AO8" s="128" t="str">
        <f aca="false">IFERROR(Copen!AN8/GAMSCopen!AN8,"")</f>
        <v/>
      </c>
      <c r="AP8" s="128" t="str">
        <f aca="false">IFERROR(Copen!AO8/GAMSCopen!AO8,"")</f>
        <v/>
      </c>
      <c r="AQ8" s="128" t="str">
        <f aca="false">IFERROR(Copen!AP8/GAMSCopen!AP8,"")</f>
        <v/>
      </c>
      <c r="AR8" s="128" t="str">
        <f aca="false">IFERROR(Copen!AQ8/GAMSCopen!AQ8,"")</f>
        <v/>
      </c>
      <c r="AS8" s="128" t="str">
        <f aca="false">IFERROR(Copen!AR8/GAMSCopen!AR8,"")</f>
        <v/>
      </c>
      <c r="AT8" s="128" t="str">
        <f aca="false">IFERROR(Copen!AS8/GAMSCopen!AS8,"")</f>
        <v/>
      </c>
      <c r="AU8" s="128" t="str">
        <f aca="false">IFERROR(Copen!AT8/GAMSCopen!AT8,"")</f>
        <v/>
      </c>
      <c r="AV8" s="128" t="str">
        <f aca="false">IFERROR(Copen!AU8/GAMSCopen!AU8,"")</f>
        <v/>
      </c>
      <c r="AW8" s="128" t="str">
        <f aca="false">IFERROR(Copen!AV8/GAMSCopen!AV8,"")</f>
        <v/>
      </c>
      <c r="AX8" s="128" t="str">
        <f aca="false">IFERROR(Copen!AW8/GAMSCopen!AW8,"")</f>
        <v/>
      </c>
      <c r="AY8" s="128" t="str">
        <f aca="false">IFERROR(Copen!AX8/GAMSCopen!AX8,"")</f>
        <v/>
      </c>
      <c r="AZ8" s="128" t="str">
        <f aca="false">IFERROR(Copen!AY8/GAMSCopen!AY8,"")</f>
        <v/>
      </c>
      <c r="BA8" s="128" t="str">
        <f aca="false">IFERROR(Copen!AZ8/GAMSCopen!AZ8,"")</f>
        <v/>
      </c>
      <c r="BB8" s="128" t="str">
        <f aca="false">IFERROR(Copen!BA8/GAMSCopen!BA8,"")</f>
        <v/>
      </c>
      <c r="BC8" s="128" t="str">
        <f aca="false">IFERROR(Copen!BB8/GAMSCopen!BB8,"")</f>
        <v/>
      </c>
      <c r="BD8" s="128" t="str">
        <f aca="false">IFERROR(Copen!BC8/GAMSCopen!BC8,"")</f>
        <v/>
      </c>
      <c r="BE8" s="128" t="str">
        <f aca="false">IFERROR(Copen!BD8/GAMSCopen!BD8,"")</f>
        <v/>
      </c>
      <c r="BF8" s="128" t="str">
        <f aca="false">IFERROR(Copen!BE8/GAMSCopen!BE8,"")</f>
        <v/>
      </c>
      <c r="BG8" s="128" t="str">
        <f aca="false">IFERROR(Copen!BF8/GAMSCopen!BF8,"")</f>
        <v/>
      </c>
      <c r="BH8" s="128" t="str">
        <f aca="false">IFERROR(Copen!BG8/GAMSCopen!BG8,"")</f>
        <v/>
      </c>
      <c r="BI8" s="128" t="str">
        <f aca="false">IFERROR(Copen!BH8/GAMSCopen!BH8,"")</f>
        <v/>
      </c>
      <c r="BJ8" s="128" t="str">
        <f aca="false">IFERROR(Copen!BI8/GAMSCopen!BI8,"")</f>
        <v/>
      </c>
    </row>
    <row r="9" customFormat="false" ht="12.75" hidden="false" customHeight="false" outlineLevel="0" collapsed="false">
      <c r="A9" s="0" t="str">
        <f aca="false">Copen!A9</f>
        <v>Diversifiable risk ( per year)</v>
      </c>
      <c r="B9" s="0" t="str">
        <f aca="false">GAMSbase!A9</f>
        <v>Diversifiable Risk ( per year)</v>
      </c>
      <c r="C9" s="128" t="str">
        <f aca="false">IFERROR(Copen!B9/GAMSCopen!B9,"")</f>
        <v/>
      </c>
      <c r="D9" s="128" t="str">
        <f aca="false">IFERROR(Copen!C9/GAMSCopen!C9,"")</f>
        <v/>
      </c>
      <c r="E9" s="128" t="str">
        <f aca="false">IFERROR(Copen!D9/GAMSCopen!D9,"")</f>
        <v/>
      </c>
      <c r="F9" s="128" t="str">
        <f aca="false">IFERROR(Copen!E9/GAMSCopen!E9,"")</f>
        <v/>
      </c>
      <c r="G9" s="128" t="str">
        <f aca="false">IFERROR(Copen!F9/GAMSCopen!F9,"")</f>
        <v/>
      </c>
      <c r="H9" s="128" t="str">
        <f aca="false">IFERROR(Copen!G9/GAMSCopen!G9,"")</f>
        <v/>
      </c>
      <c r="I9" s="128" t="str">
        <f aca="false">IFERROR(Copen!H9/GAMSCopen!H9,"")</f>
        <v/>
      </c>
      <c r="J9" s="128" t="str">
        <f aca="false">IFERROR(Copen!I9/GAMSCopen!I9,"")</f>
        <v/>
      </c>
      <c r="K9" s="128" t="str">
        <f aca="false">IFERROR(Copen!J9/GAMSCopen!J9,"")</f>
        <v/>
      </c>
      <c r="L9" s="128" t="str">
        <f aca="false">IFERROR(Copen!K9/GAMSCopen!K9,"")</f>
        <v/>
      </c>
      <c r="M9" s="128" t="str">
        <f aca="false">IFERROR(Copen!L9/GAMSCopen!L9,"")</f>
        <v/>
      </c>
      <c r="N9" s="128" t="str">
        <f aca="false">IFERROR(Copen!M9/GAMSCopen!M9,"")</f>
        <v/>
      </c>
      <c r="O9" s="128" t="str">
        <f aca="false">IFERROR(Copen!N9/GAMSCopen!N9,"")</f>
        <v/>
      </c>
      <c r="P9" s="128" t="str">
        <f aca="false">IFERROR(Copen!O9/GAMSCopen!O9,"")</f>
        <v/>
      </c>
      <c r="Q9" s="128" t="str">
        <f aca="false">IFERROR(Copen!P9/GAMSCopen!P9,"")</f>
        <v/>
      </c>
      <c r="R9" s="128" t="str">
        <f aca="false">IFERROR(Copen!Q9/GAMSCopen!Q9,"")</f>
        <v/>
      </c>
      <c r="S9" s="128" t="str">
        <f aca="false">IFERROR(Copen!R9/GAMSCopen!R9,"")</f>
        <v/>
      </c>
      <c r="T9" s="128" t="str">
        <f aca="false">IFERROR(Copen!S9/GAMSCopen!S9,"")</f>
        <v/>
      </c>
      <c r="U9" s="128" t="str">
        <f aca="false">IFERROR(Copen!T9/GAMSCopen!T9,"")</f>
        <v/>
      </c>
      <c r="V9" s="128" t="str">
        <f aca="false">IFERROR(Copen!U9/GAMSCopen!U9,"")</f>
        <v/>
      </c>
      <c r="W9" s="128" t="str">
        <f aca="false">IFERROR(Copen!V9/GAMSCopen!V9,"")</f>
        <v/>
      </c>
      <c r="X9" s="128" t="str">
        <f aca="false">IFERROR(Copen!W9/GAMSCopen!W9,"")</f>
        <v/>
      </c>
      <c r="Y9" s="128" t="str">
        <f aca="false">IFERROR(Copen!X9/GAMSCopen!X9,"")</f>
        <v/>
      </c>
      <c r="Z9" s="128" t="str">
        <f aca="false">IFERROR(Copen!Y9/GAMSCopen!Y9,"")</f>
        <v/>
      </c>
      <c r="AA9" s="128" t="str">
        <f aca="false">IFERROR(Copen!Z9/GAMSCopen!Z9,"")</f>
        <v/>
      </c>
      <c r="AB9" s="128" t="str">
        <f aca="false">IFERROR(Copen!AA9/GAMSCopen!AA9,"")</f>
        <v/>
      </c>
      <c r="AC9" s="128" t="str">
        <f aca="false">IFERROR(Copen!AB9/GAMSCopen!AB9,"")</f>
        <v/>
      </c>
      <c r="AD9" s="128" t="str">
        <f aca="false">IFERROR(Copen!AC9/GAMSCopen!AC9,"")</f>
        <v/>
      </c>
      <c r="AE9" s="128" t="str">
        <f aca="false">IFERROR(Copen!AD9/GAMSCopen!AD9,"")</f>
        <v/>
      </c>
      <c r="AF9" s="128" t="str">
        <f aca="false">IFERROR(Copen!AE9/GAMSCopen!AE9,"")</f>
        <v/>
      </c>
      <c r="AG9" s="128" t="str">
        <f aca="false">IFERROR(Copen!AF9/GAMSCopen!AF9,"")</f>
        <v/>
      </c>
      <c r="AH9" s="128" t="str">
        <f aca="false">IFERROR(Copen!AG9/GAMSCopen!AG9,"")</f>
        <v/>
      </c>
      <c r="AI9" s="128" t="str">
        <f aca="false">IFERROR(Copen!AH9/GAMSCopen!AH9,"")</f>
        <v/>
      </c>
      <c r="AJ9" s="128" t="str">
        <f aca="false">IFERROR(Copen!AI9/GAMSCopen!AI9,"")</f>
        <v/>
      </c>
      <c r="AK9" s="128" t="str">
        <f aca="false">IFERROR(Copen!AJ9/GAMSCopen!AJ9,"")</f>
        <v/>
      </c>
      <c r="AL9" s="128" t="str">
        <f aca="false">IFERROR(Copen!AK9/GAMSCopen!AK9,"")</f>
        <v/>
      </c>
      <c r="AM9" s="128" t="str">
        <f aca="false">IFERROR(Copen!AL9/GAMSCopen!AL9,"")</f>
        <v/>
      </c>
      <c r="AN9" s="128" t="str">
        <f aca="false">IFERROR(Copen!AM9/GAMSCopen!AM9,"")</f>
        <v/>
      </c>
      <c r="AO9" s="128" t="str">
        <f aca="false">IFERROR(Copen!AN9/GAMSCopen!AN9,"")</f>
        <v/>
      </c>
      <c r="AP9" s="128" t="str">
        <f aca="false">IFERROR(Copen!AO9/GAMSCopen!AO9,"")</f>
        <v/>
      </c>
      <c r="AQ9" s="128" t="str">
        <f aca="false">IFERROR(Copen!AP9/GAMSCopen!AP9,"")</f>
        <v/>
      </c>
      <c r="AR9" s="128" t="str">
        <f aca="false">IFERROR(Copen!AQ9/GAMSCopen!AQ9,"")</f>
        <v/>
      </c>
      <c r="AS9" s="128" t="str">
        <f aca="false">IFERROR(Copen!AR9/GAMSCopen!AR9,"")</f>
        <v/>
      </c>
      <c r="AT9" s="128" t="str">
        <f aca="false">IFERROR(Copen!AS9/GAMSCopen!AS9,"")</f>
        <v/>
      </c>
      <c r="AU9" s="128" t="str">
        <f aca="false">IFERROR(Copen!AT9/GAMSCopen!AT9,"")</f>
        <v/>
      </c>
      <c r="AV9" s="128" t="str">
        <f aca="false">IFERROR(Copen!AU9/GAMSCopen!AU9,"")</f>
        <v/>
      </c>
      <c r="AW9" s="128" t="str">
        <f aca="false">IFERROR(Copen!AV9/GAMSCopen!AV9,"")</f>
        <v/>
      </c>
      <c r="AX9" s="128" t="str">
        <f aca="false">IFERROR(Copen!AW9/GAMSCopen!AW9,"")</f>
        <v/>
      </c>
      <c r="AY9" s="128" t="str">
        <f aca="false">IFERROR(Copen!AX9/GAMSCopen!AX9,"")</f>
        <v/>
      </c>
      <c r="AZ9" s="128" t="str">
        <f aca="false">IFERROR(Copen!AY9/GAMSCopen!AY9,"")</f>
        <v/>
      </c>
      <c r="BA9" s="128" t="str">
        <f aca="false">IFERROR(Copen!AZ9/GAMSCopen!AZ9,"")</f>
        <v/>
      </c>
      <c r="BB9" s="128" t="str">
        <f aca="false">IFERROR(Copen!BA9/GAMSCopen!BA9,"")</f>
        <v/>
      </c>
      <c r="BC9" s="128" t="str">
        <f aca="false">IFERROR(Copen!BB9/GAMSCopen!BB9,"")</f>
        <v/>
      </c>
      <c r="BD9" s="128" t="str">
        <f aca="false">IFERROR(Copen!BC9/GAMSCopen!BC9,"")</f>
        <v/>
      </c>
      <c r="BE9" s="128" t="str">
        <f aca="false">IFERROR(Copen!BD9/GAMSCopen!BD9,"")</f>
        <v/>
      </c>
      <c r="BF9" s="128" t="str">
        <f aca="false">IFERROR(Copen!BE9/GAMSCopen!BE9,"")</f>
        <v/>
      </c>
      <c r="BG9" s="128" t="str">
        <f aca="false">IFERROR(Copen!BF9/GAMSCopen!BF9,"")</f>
        <v/>
      </c>
      <c r="BH9" s="128" t="str">
        <f aca="false">IFERROR(Copen!BG9/GAMSCopen!BG9,"")</f>
        <v/>
      </c>
      <c r="BI9" s="128" t="str">
        <f aca="false">IFERROR(Copen!BH9/GAMSCopen!BH9,"")</f>
        <v/>
      </c>
      <c r="BJ9" s="128" t="str">
        <f aca="false">IFERROR(Copen!BI9/GAMSCopen!BI9,"")</f>
        <v/>
      </c>
    </row>
    <row r="10" customFormat="false" ht="12.75" hidden="false" customHeight="false" outlineLevel="0" collapsed="false">
      <c r="A10" s="0" t="str">
        <f aca="false">Copen!A10</f>
        <v>Depreciation (with no risk)</v>
      </c>
      <c r="B10" s="0" t="str">
        <f aca="false">GAMSbase!A10</f>
        <v>Depreciation with no Risk (per year)</v>
      </c>
      <c r="C10" s="128" t="str">
        <f aca="false">IFERROR(Copen!B10/GAMSCopen!B10,"")</f>
        <v/>
      </c>
      <c r="D10" s="128" t="str">
        <f aca="false">IFERROR(Copen!C10/GAMSCopen!C10,"")</f>
        <v/>
      </c>
      <c r="E10" s="128" t="str">
        <f aca="false">IFERROR(Copen!D10/GAMSCopen!D10,"")</f>
        <v/>
      </c>
      <c r="F10" s="128" t="str">
        <f aca="false">IFERROR(Copen!E10/GAMSCopen!E10,"")</f>
        <v/>
      </c>
      <c r="G10" s="128" t="str">
        <f aca="false">IFERROR(Copen!F10/GAMSCopen!F10,"")</f>
        <v/>
      </c>
      <c r="H10" s="128" t="str">
        <f aca="false">IFERROR(Copen!G10/GAMSCopen!G10,"")</f>
        <v/>
      </c>
      <c r="I10" s="128" t="str">
        <f aca="false">IFERROR(Copen!H10/GAMSCopen!H10,"")</f>
        <v/>
      </c>
      <c r="J10" s="128" t="str">
        <f aca="false">IFERROR(Copen!I10/GAMSCopen!I10,"")</f>
        <v/>
      </c>
      <c r="K10" s="128" t="str">
        <f aca="false">IFERROR(Copen!J10/GAMSCopen!J10,"")</f>
        <v/>
      </c>
      <c r="L10" s="128" t="str">
        <f aca="false">IFERROR(Copen!K10/GAMSCopen!K10,"")</f>
        <v/>
      </c>
      <c r="M10" s="128" t="str">
        <f aca="false">IFERROR(Copen!L10/GAMSCopen!L10,"")</f>
        <v/>
      </c>
      <c r="N10" s="128" t="str">
        <f aca="false">IFERROR(Copen!M10/GAMSCopen!M10,"")</f>
        <v/>
      </c>
      <c r="O10" s="128" t="str">
        <f aca="false">IFERROR(Copen!N10/GAMSCopen!N10,"")</f>
        <v/>
      </c>
      <c r="P10" s="128" t="str">
        <f aca="false">IFERROR(Copen!O10/GAMSCopen!O10,"")</f>
        <v/>
      </c>
      <c r="Q10" s="128" t="str">
        <f aca="false">IFERROR(Copen!P10/GAMSCopen!P10,"")</f>
        <v/>
      </c>
      <c r="R10" s="128" t="str">
        <f aca="false">IFERROR(Copen!Q10/GAMSCopen!Q10,"")</f>
        <v/>
      </c>
      <c r="S10" s="128" t="str">
        <f aca="false">IFERROR(Copen!R10/GAMSCopen!R10,"")</f>
        <v/>
      </c>
      <c r="T10" s="128" t="str">
        <f aca="false">IFERROR(Copen!S10/GAMSCopen!S10,"")</f>
        <v/>
      </c>
      <c r="U10" s="128" t="str">
        <f aca="false">IFERROR(Copen!T10/GAMSCopen!T10,"")</f>
        <v/>
      </c>
      <c r="V10" s="128" t="str">
        <f aca="false">IFERROR(Copen!U10/GAMSCopen!U10,"")</f>
        <v/>
      </c>
      <c r="W10" s="128" t="str">
        <f aca="false">IFERROR(Copen!V10/GAMSCopen!V10,"")</f>
        <v/>
      </c>
      <c r="X10" s="128" t="str">
        <f aca="false">IFERROR(Copen!W10/GAMSCopen!W10,"")</f>
        <v/>
      </c>
      <c r="Y10" s="128" t="str">
        <f aca="false">IFERROR(Copen!X10/GAMSCopen!X10,"")</f>
        <v/>
      </c>
      <c r="Z10" s="128" t="str">
        <f aca="false">IFERROR(Copen!Y10/GAMSCopen!Y10,"")</f>
        <v/>
      </c>
      <c r="AA10" s="128" t="str">
        <f aca="false">IFERROR(Copen!Z10/GAMSCopen!Z10,"")</f>
        <v/>
      </c>
      <c r="AB10" s="128" t="str">
        <f aca="false">IFERROR(Copen!AA10/GAMSCopen!AA10,"")</f>
        <v/>
      </c>
      <c r="AC10" s="128" t="str">
        <f aca="false">IFERROR(Copen!AB10/GAMSCopen!AB10,"")</f>
        <v/>
      </c>
      <c r="AD10" s="128" t="str">
        <f aca="false">IFERROR(Copen!AC10/GAMSCopen!AC10,"")</f>
        <v/>
      </c>
      <c r="AE10" s="128" t="str">
        <f aca="false">IFERROR(Copen!AD10/GAMSCopen!AD10,"")</f>
        <v/>
      </c>
      <c r="AF10" s="128" t="str">
        <f aca="false">IFERROR(Copen!AE10/GAMSCopen!AE10,"")</f>
        <v/>
      </c>
      <c r="AG10" s="128" t="str">
        <f aca="false">IFERROR(Copen!AF10/GAMSCopen!AF10,"")</f>
        <v/>
      </c>
      <c r="AH10" s="128" t="str">
        <f aca="false">IFERROR(Copen!AG10/GAMSCopen!AG10,"")</f>
        <v/>
      </c>
      <c r="AI10" s="128" t="str">
        <f aca="false">IFERROR(Copen!AH10/GAMSCopen!AH10,"")</f>
        <v/>
      </c>
      <c r="AJ10" s="128" t="str">
        <f aca="false">IFERROR(Copen!AI10/GAMSCopen!AI10,"")</f>
        <v/>
      </c>
      <c r="AK10" s="128" t="str">
        <f aca="false">IFERROR(Copen!AJ10/GAMSCopen!AJ10,"")</f>
        <v/>
      </c>
      <c r="AL10" s="128" t="str">
        <f aca="false">IFERROR(Copen!AK10/GAMSCopen!AK10,"")</f>
        <v/>
      </c>
      <c r="AM10" s="128" t="str">
        <f aca="false">IFERROR(Copen!AL10/GAMSCopen!AL10,"")</f>
        <v/>
      </c>
      <c r="AN10" s="128" t="str">
        <f aca="false">IFERROR(Copen!AM10/GAMSCopen!AM10,"")</f>
        <v/>
      </c>
      <c r="AO10" s="128" t="str">
        <f aca="false">IFERROR(Copen!AN10/GAMSCopen!AN10,"")</f>
        <v/>
      </c>
      <c r="AP10" s="128" t="str">
        <f aca="false">IFERROR(Copen!AO10/GAMSCopen!AO10,"")</f>
        <v/>
      </c>
      <c r="AQ10" s="128" t="str">
        <f aca="false">IFERROR(Copen!AP10/GAMSCopen!AP10,"")</f>
        <v/>
      </c>
      <c r="AR10" s="128" t="str">
        <f aca="false">IFERROR(Copen!AQ10/GAMSCopen!AQ10,"")</f>
        <v/>
      </c>
      <c r="AS10" s="128" t="str">
        <f aca="false">IFERROR(Copen!AR10/GAMSCopen!AR10,"")</f>
        <v/>
      </c>
      <c r="AT10" s="128" t="str">
        <f aca="false">IFERROR(Copen!AS10/GAMSCopen!AS10,"")</f>
        <v/>
      </c>
      <c r="AU10" s="128" t="str">
        <f aca="false">IFERROR(Copen!AT10/GAMSCopen!AT10,"")</f>
        <v/>
      </c>
      <c r="AV10" s="128" t="str">
        <f aca="false">IFERROR(Copen!AU10/GAMSCopen!AU10,"")</f>
        <v/>
      </c>
      <c r="AW10" s="128" t="str">
        <f aca="false">IFERROR(Copen!AV10/GAMSCopen!AV10,"")</f>
        <v/>
      </c>
      <c r="AX10" s="128" t="str">
        <f aca="false">IFERROR(Copen!AW10/GAMSCopen!AW10,"")</f>
        <v/>
      </c>
      <c r="AY10" s="128" t="str">
        <f aca="false">IFERROR(Copen!AX10/GAMSCopen!AX10,"")</f>
        <v/>
      </c>
      <c r="AZ10" s="128" t="str">
        <f aca="false">IFERROR(Copen!AY10/GAMSCopen!AY10,"")</f>
        <v/>
      </c>
      <c r="BA10" s="128" t="str">
        <f aca="false">IFERROR(Copen!AZ10/GAMSCopen!AZ10,"")</f>
        <v/>
      </c>
      <c r="BB10" s="128" t="str">
        <f aca="false">IFERROR(Copen!BA10/GAMSCopen!BA10,"")</f>
        <v/>
      </c>
      <c r="BC10" s="128" t="str">
        <f aca="false">IFERROR(Copen!BB10/GAMSCopen!BB10,"")</f>
        <v/>
      </c>
      <c r="BD10" s="128" t="str">
        <f aca="false">IFERROR(Copen!BC10/GAMSCopen!BC10,"")</f>
        <v/>
      </c>
      <c r="BE10" s="128" t="str">
        <f aca="false">IFERROR(Copen!BD10/GAMSCopen!BD10,"")</f>
        <v/>
      </c>
      <c r="BF10" s="128" t="str">
        <f aca="false">IFERROR(Copen!BE10/GAMSCopen!BE10,"")</f>
        <v/>
      </c>
      <c r="BG10" s="128" t="str">
        <f aca="false">IFERROR(Copen!BF10/GAMSCopen!BF10,"")</f>
        <v/>
      </c>
      <c r="BH10" s="128" t="str">
        <f aca="false">IFERROR(Copen!BG10/GAMSCopen!BG10,"")</f>
        <v/>
      </c>
      <c r="BI10" s="128" t="str">
        <f aca="false">IFERROR(Copen!BH10/GAMSCopen!BH10,"")</f>
        <v/>
      </c>
      <c r="BJ10" s="128" t="str">
        <f aca="false">IFERROR(Copen!BI10/GAMSCopen!BI10,"")</f>
        <v/>
      </c>
    </row>
    <row r="11" customFormat="false" ht="12.75" hidden="false" customHeight="false" outlineLevel="0" collapsed="false">
      <c r="A11" s="0" t="str">
        <f aca="false">Copen!A11</f>
        <v>Initial output (2005 US International $, trillions)</v>
      </c>
      <c r="B11" s="0" t="str">
        <f aca="false">GAMSbase!A11</f>
        <v>Initial Output (2005 US International $, trillions)</v>
      </c>
      <c r="C11" s="128" t="n">
        <f aca="false">IFERROR(Copen!B11/GAMSCopen!B11,"")</f>
        <v>1</v>
      </c>
      <c r="D11" s="128" t="str">
        <f aca="false">IFERROR(Copen!C11/GAMSCopen!C11,"")</f>
        <v/>
      </c>
      <c r="E11" s="128" t="str">
        <f aca="false">IFERROR(Copen!D11/GAMSCopen!D11,"")</f>
        <v/>
      </c>
      <c r="F11" s="128" t="str">
        <f aca="false">IFERROR(Copen!E11/GAMSCopen!E11,"")</f>
        <v/>
      </c>
      <c r="G11" s="128" t="str">
        <f aca="false">IFERROR(Copen!F11/GAMSCopen!F11,"")</f>
        <v/>
      </c>
      <c r="H11" s="128" t="str">
        <f aca="false">IFERROR(Copen!G11/GAMSCopen!G11,"")</f>
        <v/>
      </c>
      <c r="I11" s="128" t="str">
        <f aca="false">IFERROR(Copen!H11/GAMSCopen!H11,"")</f>
        <v/>
      </c>
      <c r="J11" s="128" t="str">
        <f aca="false">IFERROR(Copen!I11/GAMSCopen!I11,"")</f>
        <v/>
      </c>
      <c r="K11" s="128" t="str">
        <f aca="false">IFERROR(Copen!J11/GAMSCopen!J11,"")</f>
        <v/>
      </c>
      <c r="L11" s="128" t="str">
        <f aca="false">IFERROR(Copen!K11/GAMSCopen!K11,"")</f>
        <v/>
      </c>
      <c r="M11" s="128" t="str">
        <f aca="false">IFERROR(Copen!L11/GAMSCopen!L11,"")</f>
        <v/>
      </c>
      <c r="N11" s="128" t="str">
        <f aca="false">IFERROR(Copen!M11/GAMSCopen!M11,"")</f>
        <v/>
      </c>
      <c r="O11" s="128" t="str">
        <f aca="false">IFERROR(Copen!N11/GAMSCopen!N11,"")</f>
        <v/>
      </c>
      <c r="P11" s="128" t="str">
        <f aca="false">IFERROR(Copen!O11/GAMSCopen!O11,"")</f>
        <v/>
      </c>
      <c r="Q11" s="128" t="str">
        <f aca="false">IFERROR(Copen!P11/GAMSCopen!P11,"")</f>
        <v/>
      </c>
      <c r="R11" s="128" t="str">
        <f aca="false">IFERROR(Copen!Q11/GAMSCopen!Q11,"")</f>
        <v/>
      </c>
      <c r="S11" s="128" t="str">
        <f aca="false">IFERROR(Copen!R11/GAMSCopen!R11,"")</f>
        <v/>
      </c>
      <c r="T11" s="128" t="str">
        <f aca="false">IFERROR(Copen!S11/GAMSCopen!S11,"")</f>
        <v/>
      </c>
      <c r="U11" s="128" t="str">
        <f aca="false">IFERROR(Copen!T11/GAMSCopen!T11,"")</f>
        <v/>
      </c>
      <c r="V11" s="128" t="str">
        <f aca="false">IFERROR(Copen!U11/GAMSCopen!U11,"")</f>
        <v/>
      </c>
      <c r="W11" s="128" t="str">
        <f aca="false">IFERROR(Copen!V11/GAMSCopen!V11,"")</f>
        <v/>
      </c>
      <c r="X11" s="128" t="str">
        <f aca="false">IFERROR(Copen!W11/GAMSCopen!W11,"")</f>
        <v/>
      </c>
      <c r="Y11" s="128" t="str">
        <f aca="false">IFERROR(Copen!X11/GAMSCopen!X11,"")</f>
        <v/>
      </c>
      <c r="Z11" s="128" t="str">
        <f aca="false">IFERROR(Copen!Y11/GAMSCopen!Y11,"")</f>
        <v/>
      </c>
      <c r="AA11" s="128" t="str">
        <f aca="false">IFERROR(Copen!Z11/GAMSCopen!Z11,"")</f>
        <v/>
      </c>
      <c r="AB11" s="128" t="str">
        <f aca="false">IFERROR(Copen!AA11/GAMSCopen!AA11,"")</f>
        <v/>
      </c>
      <c r="AC11" s="128" t="str">
        <f aca="false">IFERROR(Copen!AB11/GAMSCopen!AB11,"")</f>
        <v/>
      </c>
      <c r="AD11" s="128" t="str">
        <f aca="false">IFERROR(Copen!AC11/GAMSCopen!AC11,"")</f>
        <v/>
      </c>
      <c r="AE11" s="128" t="str">
        <f aca="false">IFERROR(Copen!AD11/GAMSCopen!AD11,"")</f>
        <v/>
      </c>
      <c r="AF11" s="128" t="str">
        <f aca="false">IFERROR(Copen!AE11/GAMSCopen!AE11,"")</f>
        <v/>
      </c>
      <c r="AG11" s="128" t="str">
        <f aca="false">IFERROR(Copen!AF11/GAMSCopen!AF11,"")</f>
        <v/>
      </c>
      <c r="AH11" s="128" t="str">
        <f aca="false">IFERROR(Copen!AG11/GAMSCopen!AG11,"")</f>
        <v/>
      </c>
      <c r="AI11" s="128" t="str">
        <f aca="false">IFERROR(Copen!AH11/GAMSCopen!AH11,"")</f>
        <v/>
      </c>
      <c r="AJ11" s="128" t="str">
        <f aca="false">IFERROR(Copen!AI11/GAMSCopen!AI11,"")</f>
        <v/>
      </c>
      <c r="AK11" s="128" t="str">
        <f aca="false">IFERROR(Copen!AJ11/GAMSCopen!AJ11,"")</f>
        <v/>
      </c>
      <c r="AL11" s="128" t="str">
        <f aca="false">IFERROR(Copen!AK11/GAMSCopen!AK11,"")</f>
        <v/>
      </c>
      <c r="AM11" s="128" t="str">
        <f aca="false">IFERROR(Copen!AL11/GAMSCopen!AL11,"")</f>
        <v/>
      </c>
      <c r="AN11" s="128" t="str">
        <f aca="false">IFERROR(Copen!AM11/GAMSCopen!AM11,"")</f>
        <v/>
      </c>
      <c r="AO11" s="128" t="str">
        <f aca="false">IFERROR(Copen!AN11/GAMSCopen!AN11,"")</f>
        <v/>
      </c>
      <c r="AP11" s="128" t="str">
        <f aca="false">IFERROR(Copen!AO11/GAMSCopen!AO11,"")</f>
        <v/>
      </c>
      <c r="AQ11" s="128" t="str">
        <f aca="false">IFERROR(Copen!AP11/GAMSCopen!AP11,"")</f>
        <v/>
      </c>
      <c r="AR11" s="128" t="str">
        <f aca="false">IFERROR(Copen!AQ11/GAMSCopen!AQ11,"")</f>
        <v/>
      </c>
      <c r="AS11" s="128" t="str">
        <f aca="false">IFERROR(Copen!AR11/GAMSCopen!AR11,"")</f>
        <v/>
      </c>
      <c r="AT11" s="128" t="str">
        <f aca="false">IFERROR(Copen!AS11/GAMSCopen!AS11,"")</f>
        <v/>
      </c>
      <c r="AU11" s="128" t="str">
        <f aca="false">IFERROR(Copen!AT11/GAMSCopen!AT11,"")</f>
        <v/>
      </c>
      <c r="AV11" s="128" t="str">
        <f aca="false">IFERROR(Copen!AU11/GAMSCopen!AU11,"")</f>
        <v/>
      </c>
      <c r="AW11" s="128" t="str">
        <f aca="false">IFERROR(Copen!AV11/GAMSCopen!AV11,"")</f>
        <v/>
      </c>
      <c r="AX11" s="128" t="str">
        <f aca="false">IFERROR(Copen!AW11/GAMSCopen!AW11,"")</f>
        <v/>
      </c>
      <c r="AY11" s="128" t="str">
        <f aca="false">IFERROR(Copen!AX11/GAMSCopen!AX11,"")</f>
        <v/>
      </c>
      <c r="AZ11" s="128" t="str">
        <f aca="false">IFERROR(Copen!AY11/GAMSCopen!AY11,"")</f>
        <v/>
      </c>
      <c r="BA11" s="128" t="str">
        <f aca="false">IFERROR(Copen!AZ11/GAMSCopen!AZ11,"")</f>
        <v/>
      </c>
      <c r="BB11" s="128" t="str">
        <f aca="false">IFERROR(Copen!BA11/GAMSCopen!BA11,"")</f>
        <v/>
      </c>
      <c r="BC11" s="128" t="str">
        <f aca="false">IFERROR(Copen!BB11/GAMSCopen!BB11,"")</f>
        <v/>
      </c>
      <c r="BD11" s="128" t="str">
        <f aca="false">IFERROR(Copen!BC11/GAMSCopen!BC11,"")</f>
        <v/>
      </c>
      <c r="BE11" s="128" t="str">
        <f aca="false">IFERROR(Copen!BD11/GAMSCopen!BD11,"")</f>
        <v/>
      </c>
      <c r="BF11" s="128" t="str">
        <f aca="false">IFERROR(Copen!BE11/GAMSCopen!BE11,"")</f>
        <v/>
      </c>
      <c r="BG11" s="128" t="str">
        <f aca="false">IFERROR(Copen!BF11/GAMSCopen!BF11,"")</f>
        <v/>
      </c>
      <c r="BH11" s="128" t="str">
        <f aca="false">IFERROR(Copen!BG11/GAMSCopen!BG11,"")</f>
        <v/>
      </c>
      <c r="BI11" s="128" t="str">
        <f aca="false">IFERROR(Copen!BH11/GAMSCopen!BH11,"")</f>
        <v/>
      </c>
      <c r="BJ11" s="128" t="str">
        <f aca="false">IFERROR(Copen!BI11/GAMSCopen!BI11,"")</f>
        <v/>
      </c>
    </row>
    <row r="12" customFormat="false" ht="12.75" hidden="false" customHeight="false" outlineLevel="0" collapsed="false">
      <c r="A12" s="0" t="str">
        <f aca="false">Copen!A12</f>
        <v>Initial K</v>
      </c>
      <c r="B12" s="0" t="str">
        <f aca="false">GAMSbase!A12</f>
        <v>Initial K (Capital Stock)</v>
      </c>
      <c r="C12" s="128" t="n">
        <f aca="false">IFERROR(Copen!B12/GAMSCopen!B12,"")</f>
        <v>1</v>
      </c>
      <c r="D12" s="128" t="str">
        <f aca="false">IFERROR(Copen!C12/GAMSCopen!C12,"")</f>
        <v/>
      </c>
      <c r="E12" s="128" t="str">
        <f aca="false">IFERROR(Copen!D12/GAMSCopen!D12,"")</f>
        <v/>
      </c>
      <c r="F12" s="128" t="str">
        <f aca="false">IFERROR(Copen!E12/GAMSCopen!E12,"")</f>
        <v/>
      </c>
      <c r="G12" s="128" t="str">
        <f aca="false">IFERROR(Copen!F12/GAMSCopen!F12,"")</f>
        <v/>
      </c>
      <c r="H12" s="128" t="str">
        <f aca="false">IFERROR(Copen!G12/GAMSCopen!G12,"")</f>
        <v/>
      </c>
      <c r="I12" s="128" t="str">
        <f aca="false">IFERROR(Copen!H12/GAMSCopen!H12,"")</f>
        <v/>
      </c>
      <c r="J12" s="128" t="str">
        <f aca="false">IFERROR(Copen!I12/GAMSCopen!I12,"")</f>
        <v/>
      </c>
      <c r="K12" s="128" t="str">
        <f aca="false">IFERROR(Copen!J12/GAMSCopen!J12,"")</f>
        <v/>
      </c>
      <c r="L12" s="128" t="str">
        <f aca="false">IFERROR(Copen!K12/GAMSCopen!K12,"")</f>
        <v/>
      </c>
      <c r="M12" s="128" t="str">
        <f aca="false">IFERROR(Copen!L12/GAMSCopen!L12,"")</f>
        <v/>
      </c>
      <c r="N12" s="128" t="str">
        <f aca="false">IFERROR(Copen!M12/GAMSCopen!M12,"")</f>
        <v/>
      </c>
      <c r="O12" s="128" t="str">
        <f aca="false">IFERROR(Copen!N12/GAMSCopen!N12,"")</f>
        <v/>
      </c>
      <c r="P12" s="128" t="str">
        <f aca="false">IFERROR(Copen!O12/GAMSCopen!O12,"")</f>
        <v/>
      </c>
      <c r="Q12" s="128" t="str">
        <f aca="false">IFERROR(Copen!P12/GAMSCopen!P12,"")</f>
        <v/>
      </c>
      <c r="R12" s="128" t="str">
        <f aca="false">IFERROR(Copen!Q12/GAMSCopen!Q12,"")</f>
        <v/>
      </c>
      <c r="S12" s="128" t="str">
        <f aca="false">IFERROR(Copen!R12/GAMSCopen!R12,"")</f>
        <v/>
      </c>
      <c r="T12" s="128" t="str">
        <f aca="false">IFERROR(Copen!S12/GAMSCopen!S12,"")</f>
        <v/>
      </c>
      <c r="U12" s="128" t="str">
        <f aca="false">IFERROR(Copen!T12/GAMSCopen!T12,"")</f>
        <v/>
      </c>
      <c r="V12" s="128" t="str">
        <f aca="false">IFERROR(Copen!U12/GAMSCopen!U12,"")</f>
        <v/>
      </c>
      <c r="W12" s="128" t="str">
        <f aca="false">IFERROR(Copen!V12/GAMSCopen!V12,"")</f>
        <v/>
      </c>
      <c r="X12" s="128" t="str">
        <f aca="false">IFERROR(Copen!W12/GAMSCopen!W12,"")</f>
        <v/>
      </c>
      <c r="Y12" s="128" t="str">
        <f aca="false">IFERROR(Copen!X12/GAMSCopen!X12,"")</f>
        <v/>
      </c>
      <c r="Z12" s="128" t="str">
        <f aca="false">IFERROR(Copen!Y12/GAMSCopen!Y12,"")</f>
        <v/>
      </c>
      <c r="AA12" s="128" t="str">
        <f aca="false">IFERROR(Copen!Z12/GAMSCopen!Z12,"")</f>
        <v/>
      </c>
      <c r="AB12" s="128" t="str">
        <f aca="false">IFERROR(Copen!AA12/GAMSCopen!AA12,"")</f>
        <v/>
      </c>
      <c r="AC12" s="128" t="str">
        <f aca="false">IFERROR(Copen!AB12/GAMSCopen!AB12,"")</f>
        <v/>
      </c>
      <c r="AD12" s="128" t="str">
        <f aca="false">IFERROR(Copen!AC12/GAMSCopen!AC12,"")</f>
        <v/>
      </c>
      <c r="AE12" s="128" t="str">
        <f aca="false">IFERROR(Copen!AD12/GAMSCopen!AD12,"")</f>
        <v/>
      </c>
      <c r="AF12" s="128" t="str">
        <f aca="false">IFERROR(Copen!AE12/GAMSCopen!AE12,"")</f>
        <v/>
      </c>
      <c r="AG12" s="128" t="str">
        <f aca="false">IFERROR(Copen!AF12/GAMSCopen!AF12,"")</f>
        <v/>
      </c>
      <c r="AH12" s="128" t="str">
        <f aca="false">IFERROR(Copen!AG12/GAMSCopen!AG12,"")</f>
        <v/>
      </c>
      <c r="AI12" s="128" t="str">
        <f aca="false">IFERROR(Copen!AH12/GAMSCopen!AH12,"")</f>
        <v/>
      </c>
      <c r="AJ12" s="128" t="str">
        <f aca="false">IFERROR(Copen!AI12/GAMSCopen!AI12,"")</f>
        <v/>
      </c>
      <c r="AK12" s="128" t="str">
        <f aca="false">IFERROR(Copen!AJ12/GAMSCopen!AJ12,"")</f>
        <v/>
      </c>
      <c r="AL12" s="128" t="str">
        <f aca="false">IFERROR(Copen!AK12/GAMSCopen!AK12,"")</f>
        <v/>
      </c>
      <c r="AM12" s="128" t="str">
        <f aca="false">IFERROR(Copen!AL12/GAMSCopen!AL12,"")</f>
        <v/>
      </c>
      <c r="AN12" s="128" t="str">
        <f aca="false">IFERROR(Copen!AM12/GAMSCopen!AM12,"")</f>
        <v/>
      </c>
      <c r="AO12" s="128" t="str">
        <f aca="false">IFERROR(Copen!AN12/GAMSCopen!AN12,"")</f>
        <v/>
      </c>
      <c r="AP12" s="128" t="str">
        <f aca="false">IFERROR(Copen!AO12/GAMSCopen!AO12,"")</f>
        <v/>
      </c>
      <c r="AQ12" s="128" t="str">
        <f aca="false">IFERROR(Copen!AP12/GAMSCopen!AP12,"")</f>
        <v/>
      </c>
      <c r="AR12" s="128" t="str">
        <f aca="false">IFERROR(Copen!AQ12/GAMSCopen!AQ12,"")</f>
        <v/>
      </c>
      <c r="AS12" s="128" t="str">
        <f aca="false">IFERROR(Copen!AR12/GAMSCopen!AR12,"")</f>
        <v/>
      </c>
      <c r="AT12" s="128" t="str">
        <f aca="false">IFERROR(Copen!AS12/GAMSCopen!AS12,"")</f>
        <v/>
      </c>
      <c r="AU12" s="128" t="str">
        <f aca="false">IFERROR(Copen!AT12/GAMSCopen!AT12,"")</f>
        <v/>
      </c>
      <c r="AV12" s="128" t="str">
        <f aca="false">IFERROR(Copen!AU12/GAMSCopen!AU12,"")</f>
        <v/>
      </c>
      <c r="AW12" s="128" t="str">
        <f aca="false">IFERROR(Copen!AV12/GAMSCopen!AV12,"")</f>
        <v/>
      </c>
      <c r="AX12" s="128" t="str">
        <f aca="false">IFERROR(Copen!AW12/GAMSCopen!AW12,"")</f>
        <v/>
      </c>
      <c r="AY12" s="128" t="str">
        <f aca="false">IFERROR(Copen!AX12/GAMSCopen!AX12,"")</f>
        <v/>
      </c>
      <c r="AZ12" s="128" t="str">
        <f aca="false">IFERROR(Copen!AY12/GAMSCopen!AY12,"")</f>
        <v/>
      </c>
      <c r="BA12" s="128" t="str">
        <f aca="false">IFERROR(Copen!AZ12/GAMSCopen!AZ12,"")</f>
        <v/>
      </c>
      <c r="BB12" s="128" t="str">
        <f aca="false">IFERROR(Copen!BA12/GAMSCopen!BA12,"")</f>
        <v/>
      </c>
      <c r="BC12" s="128" t="str">
        <f aca="false">IFERROR(Copen!BB12/GAMSCopen!BB12,"")</f>
        <v/>
      </c>
      <c r="BD12" s="128" t="str">
        <f aca="false">IFERROR(Copen!BC12/GAMSCopen!BC12,"")</f>
        <v/>
      </c>
      <c r="BE12" s="128" t="str">
        <f aca="false">IFERROR(Copen!BD12/GAMSCopen!BD12,"")</f>
        <v/>
      </c>
      <c r="BF12" s="128" t="str">
        <f aca="false">IFERROR(Copen!BE12/GAMSCopen!BE12,"")</f>
        <v/>
      </c>
      <c r="BG12" s="128" t="str">
        <f aca="false">IFERROR(Copen!BF12/GAMSCopen!BF12,"")</f>
        <v/>
      </c>
      <c r="BH12" s="128" t="str">
        <f aca="false">IFERROR(Copen!BG12/GAMSCopen!BG12,"")</f>
        <v/>
      </c>
      <c r="BI12" s="128" t="str">
        <f aca="false">IFERROR(Copen!BH12/GAMSCopen!BH12,"")</f>
        <v/>
      </c>
      <c r="BJ12" s="128" t="str">
        <f aca="false">IFERROR(Copen!BI12/GAMSCopen!BI12,"")</f>
        <v/>
      </c>
    </row>
    <row r="13" customFormat="false" ht="12.75" hidden="false" customHeight="false" outlineLevel="0" collapsed="false">
      <c r="A13" s="0" t="str">
        <f aca="false">Copen!A13</f>
        <v>Initial A</v>
      </c>
      <c r="B13" s="0" t="str">
        <f aca="false">GAMSbase!A13</f>
        <v>Initial A (Total Factor Productivity)</v>
      </c>
      <c r="C13" s="128" t="n">
        <f aca="false">IFERROR(Copen!B13/GAMSCopen!B13,"")</f>
        <v>1</v>
      </c>
      <c r="D13" s="128" t="str">
        <f aca="false">IFERROR(Copen!C13/GAMSCopen!C13,"")</f>
        <v/>
      </c>
      <c r="E13" s="128" t="str">
        <f aca="false">IFERROR(Copen!D13/GAMSCopen!D13,"")</f>
        <v/>
      </c>
      <c r="F13" s="128" t="str">
        <f aca="false">IFERROR(Copen!E13/GAMSCopen!E13,"")</f>
        <v/>
      </c>
      <c r="G13" s="128" t="str">
        <f aca="false">IFERROR(Copen!F13/GAMSCopen!F13,"")</f>
        <v/>
      </c>
      <c r="H13" s="128" t="str">
        <f aca="false">IFERROR(Copen!G13/GAMSCopen!G13,"")</f>
        <v/>
      </c>
      <c r="I13" s="128" t="str">
        <f aca="false">IFERROR(Copen!H13/GAMSCopen!H13,"")</f>
        <v/>
      </c>
      <c r="J13" s="128" t="str">
        <f aca="false">IFERROR(Copen!I13/GAMSCopen!I13,"")</f>
        <v/>
      </c>
      <c r="K13" s="128" t="str">
        <f aca="false">IFERROR(Copen!J13/GAMSCopen!J13,"")</f>
        <v/>
      </c>
      <c r="L13" s="128" t="str">
        <f aca="false">IFERROR(Copen!K13/GAMSCopen!K13,"")</f>
        <v/>
      </c>
      <c r="M13" s="128" t="str">
        <f aca="false">IFERROR(Copen!L13/GAMSCopen!L13,"")</f>
        <v/>
      </c>
      <c r="N13" s="128" t="str">
        <f aca="false">IFERROR(Copen!M13/GAMSCopen!M13,"")</f>
        <v/>
      </c>
      <c r="O13" s="128" t="str">
        <f aca="false">IFERROR(Copen!N13/GAMSCopen!N13,"")</f>
        <v/>
      </c>
      <c r="P13" s="128" t="str">
        <f aca="false">IFERROR(Copen!O13/GAMSCopen!O13,"")</f>
        <v/>
      </c>
      <c r="Q13" s="128" t="str">
        <f aca="false">IFERROR(Copen!P13/GAMSCopen!P13,"")</f>
        <v/>
      </c>
      <c r="R13" s="128" t="str">
        <f aca="false">IFERROR(Copen!Q13/GAMSCopen!Q13,"")</f>
        <v/>
      </c>
      <c r="S13" s="128" t="str">
        <f aca="false">IFERROR(Copen!R13/GAMSCopen!R13,"")</f>
        <v/>
      </c>
      <c r="T13" s="128" t="str">
        <f aca="false">IFERROR(Copen!S13/GAMSCopen!S13,"")</f>
        <v/>
      </c>
      <c r="U13" s="128" t="str">
        <f aca="false">IFERROR(Copen!T13/GAMSCopen!T13,"")</f>
        <v/>
      </c>
      <c r="V13" s="128" t="str">
        <f aca="false">IFERROR(Copen!U13/GAMSCopen!U13,"")</f>
        <v/>
      </c>
      <c r="W13" s="128" t="str">
        <f aca="false">IFERROR(Copen!V13/GAMSCopen!V13,"")</f>
        <v/>
      </c>
      <c r="X13" s="128" t="str">
        <f aca="false">IFERROR(Copen!W13/GAMSCopen!W13,"")</f>
        <v/>
      </c>
      <c r="Y13" s="128" t="str">
        <f aca="false">IFERROR(Copen!X13/GAMSCopen!X13,"")</f>
        <v/>
      </c>
      <c r="Z13" s="128" t="str">
        <f aca="false">IFERROR(Copen!Y13/GAMSCopen!Y13,"")</f>
        <v/>
      </c>
      <c r="AA13" s="128" t="str">
        <f aca="false">IFERROR(Copen!Z13/GAMSCopen!Z13,"")</f>
        <v/>
      </c>
      <c r="AB13" s="128" t="str">
        <f aca="false">IFERROR(Copen!AA13/GAMSCopen!AA13,"")</f>
        <v/>
      </c>
      <c r="AC13" s="128" t="str">
        <f aca="false">IFERROR(Copen!AB13/GAMSCopen!AB13,"")</f>
        <v/>
      </c>
      <c r="AD13" s="128" t="str">
        <f aca="false">IFERROR(Copen!AC13/GAMSCopen!AC13,"")</f>
        <v/>
      </c>
      <c r="AE13" s="128" t="str">
        <f aca="false">IFERROR(Copen!AD13/GAMSCopen!AD13,"")</f>
        <v/>
      </c>
      <c r="AF13" s="128" t="str">
        <f aca="false">IFERROR(Copen!AE13/GAMSCopen!AE13,"")</f>
        <v/>
      </c>
      <c r="AG13" s="128" t="str">
        <f aca="false">IFERROR(Copen!AF13/GAMSCopen!AF13,"")</f>
        <v/>
      </c>
      <c r="AH13" s="128" t="str">
        <f aca="false">IFERROR(Copen!AG13/GAMSCopen!AG13,"")</f>
        <v/>
      </c>
      <c r="AI13" s="128" t="str">
        <f aca="false">IFERROR(Copen!AH13/GAMSCopen!AH13,"")</f>
        <v/>
      </c>
      <c r="AJ13" s="128" t="str">
        <f aca="false">IFERROR(Copen!AI13/GAMSCopen!AI13,"")</f>
        <v/>
      </c>
      <c r="AK13" s="128" t="str">
        <f aca="false">IFERROR(Copen!AJ13/GAMSCopen!AJ13,"")</f>
        <v/>
      </c>
      <c r="AL13" s="128" t="str">
        <f aca="false">IFERROR(Copen!AK13/GAMSCopen!AK13,"")</f>
        <v/>
      </c>
      <c r="AM13" s="128" t="str">
        <f aca="false">IFERROR(Copen!AL13/GAMSCopen!AL13,"")</f>
        <v/>
      </c>
      <c r="AN13" s="128" t="str">
        <f aca="false">IFERROR(Copen!AM13/GAMSCopen!AM13,"")</f>
        <v/>
      </c>
      <c r="AO13" s="128" t="str">
        <f aca="false">IFERROR(Copen!AN13/GAMSCopen!AN13,"")</f>
        <v/>
      </c>
      <c r="AP13" s="128" t="str">
        <f aca="false">IFERROR(Copen!AO13/GAMSCopen!AO13,"")</f>
        <v/>
      </c>
      <c r="AQ13" s="128" t="str">
        <f aca="false">IFERROR(Copen!AP13/GAMSCopen!AP13,"")</f>
        <v/>
      </c>
      <c r="AR13" s="128" t="str">
        <f aca="false">IFERROR(Copen!AQ13/GAMSCopen!AQ13,"")</f>
        <v/>
      </c>
      <c r="AS13" s="128" t="str">
        <f aca="false">IFERROR(Copen!AR13/GAMSCopen!AR13,"")</f>
        <v/>
      </c>
      <c r="AT13" s="128" t="str">
        <f aca="false">IFERROR(Copen!AS13/GAMSCopen!AS13,"")</f>
        <v/>
      </c>
      <c r="AU13" s="128" t="str">
        <f aca="false">IFERROR(Copen!AT13/GAMSCopen!AT13,"")</f>
        <v/>
      </c>
      <c r="AV13" s="128" t="str">
        <f aca="false">IFERROR(Copen!AU13/GAMSCopen!AU13,"")</f>
        <v/>
      </c>
      <c r="AW13" s="128" t="str">
        <f aca="false">IFERROR(Copen!AV13/GAMSCopen!AV13,"")</f>
        <v/>
      </c>
      <c r="AX13" s="128" t="str">
        <f aca="false">IFERROR(Copen!AW13/GAMSCopen!AW13,"")</f>
        <v/>
      </c>
      <c r="AY13" s="128" t="str">
        <f aca="false">IFERROR(Copen!AX13/GAMSCopen!AX13,"")</f>
        <v/>
      </c>
      <c r="AZ13" s="128" t="str">
        <f aca="false">IFERROR(Copen!AY13/GAMSCopen!AY13,"")</f>
        <v/>
      </c>
      <c r="BA13" s="128" t="str">
        <f aca="false">IFERROR(Copen!AZ13/GAMSCopen!AZ13,"")</f>
        <v/>
      </c>
      <c r="BB13" s="128" t="str">
        <f aca="false">IFERROR(Copen!BA13/GAMSCopen!BA13,"")</f>
        <v/>
      </c>
      <c r="BC13" s="128" t="str">
        <f aca="false">IFERROR(Copen!BB13/GAMSCopen!BB13,"")</f>
        <v/>
      </c>
      <c r="BD13" s="128" t="str">
        <f aca="false">IFERROR(Copen!BC13/GAMSCopen!BC13,"")</f>
        <v/>
      </c>
      <c r="BE13" s="128" t="str">
        <f aca="false">IFERROR(Copen!BD13/GAMSCopen!BD13,"")</f>
        <v/>
      </c>
      <c r="BF13" s="128" t="str">
        <f aca="false">IFERROR(Copen!BE13/GAMSCopen!BE13,"")</f>
        <v/>
      </c>
      <c r="BG13" s="128" t="str">
        <f aca="false">IFERROR(Copen!BF13/GAMSCopen!BF13,"")</f>
        <v/>
      </c>
      <c r="BH13" s="128" t="str">
        <f aca="false">IFERROR(Copen!BG13/GAMSCopen!BG13,"")</f>
        <v/>
      </c>
      <c r="BI13" s="128" t="str">
        <f aca="false">IFERROR(Copen!BH13/GAMSCopen!BH13,"")</f>
        <v/>
      </c>
      <c r="BJ13" s="128" t="str">
        <f aca="false">IFERROR(Copen!BI13/GAMSCopen!BI13,"")</f>
        <v/>
      </c>
    </row>
    <row r="14" customFormat="false" ht="12.75" hidden="false" customHeight="false" outlineLevel="0" collapsed="false">
      <c r="A14" s="0" t="str">
        <f aca="false">Copen!A14</f>
        <v>WELFARE</v>
      </c>
      <c r="B14" s="0" t="str">
        <f aca="false">GAMSbase!A14</f>
        <v>* WELFARE</v>
      </c>
      <c r="C14" s="128" t="str">
        <f aca="false">IFERROR(Copen!B14/GAMSCopen!B14,"")</f>
        <v/>
      </c>
      <c r="D14" s="128" t="str">
        <f aca="false">IFERROR(Copen!C14/GAMSCopen!C14,"")</f>
        <v/>
      </c>
      <c r="E14" s="128" t="str">
        <f aca="false">IFERROR(Copen!D14/GAMSCopen!D14,"")</f>
        <v/>
      </c>
      <c r="F14" s="128" t="str">
        <f aca="false">IFERROR(Copen!E14/GAMSCopen!E14,"")</f>
        <v/>
      </c>
      <c r="G14" s="128" t="str">
        <f aca="false">IFERROR(Copen!F14/GAMSCopen!F14,"")</f>
        <v/>
      </c>
      <c r="H14" s="128" t="str">
        <f aca="false">IFERROR(Copen!G14/GAMSCopen!G14,"")</f>
        <v/>
      </c>
      <c r="I14" s="128" t="str">
        <f aca="false">IFERROR(Copen!H14/GAMSCopen!H14,"")</f>
        <v/>
      </c>
      <c r="J14" s="128" t="str">
        <f aca="false">IFERROR(Copen!I14/GAMSCopen!I14,"")</f>
        <v/>
      </c>
      <c r="K14" s="128" t="str">
        <f aca="false">IFERROR(Copen!J14/GAMSCopen!J14,"")</f>
        <v/>
      </c>
      <c r="L14" s="128" t="str">
        <f aca="false">IFERROR(Copen!K14/GAMSCopen!K14,"")</f>
        <v/>
      </c>
      <c r="M14" s="128" t="str">
        <f aca="false">IFERROR(Copen!L14/GAMSCopen!L14,"")</f>
        <v/>
      </c>
      <c r="N14" s="128" t="str">
        <f aca="false">IFERROR(Copen!M14/GAMSCopen!M14,"")</f>
        <v/>
      </c>
      <c r="O14" s="128" t="str">
        <f aca="false">IFERROR(Copen!N14/GAMSCopen!N14,"")</f>
        <v/>
      </c>
      <c r="P14" s="128" t="str">
        <f aca="false">IFERROR(Copen!O14/GAMSCopen!O14,"")</f>
        <v/>
      </c>
      <c r="Q14" s="128" t="str">
        <f aca="false">IFERROR(Copen!P14/GAMSCopen!P14,"")</f>
        <v/>
      </c>
      <c r="R14" s="128" t="str">
        <f aca="false">IFERROR(Copen!Q14/GAMSCopen!Q14,"")</f>
        <v/>
      </c>
      <c r="S14" s="128" t="str">
        <f aca="false">IFERROR(Copen!R14/GAMSCopen!R14,"")</f>
        <v/>
      </c>
      <c r="T14" s="128" t="str">
        <f aca="false">IFERROR(Copen!S14/GAMSCopen!S14,"")</f>
        <v/>
      </c>
      <c r="U14" s="128" t="str">
        <f aca="false">IFERROR(Copen!T14/GAMSCopen!T14,"")</f>
        <v/>
      </c>
      <c r="V14" s="128" t="str">
        <f aca="false">IFERROR(Copen!U14/GAMSCopen!U14,"")</f>
        <v/>
      </c>
      <c r="W14" s="128" t="str">
        <f aca="false">IFERROR(Copen!V14/GAMSCopen!V14,"")</f>
        <v/>
      </c>
      <c r="X14" s="128" t="str">
        <f aca="false">IFERROR(Copen!W14/GAMSCopen!W14,"")</f>
        <v/>
      </c>
      <c r="Y14" s="128" t="str">
        <f aca="false">IFERROR(Copen!X14/GAMSCopen!X14,"")</f>
        <v/>
      </c>
      <c r="Z14" s="128" t="str">
        <f aca="false">IFERROR(Copen!Y14/GAMSCopen!Y14,"")</f>
        <v/>
      </c>
      <c r="AA14" s="128" t="str">
        <f aca="false">IFERROR(Copen!Z14/GAMSCopen!Z14,"")</f>
        <v/>
      </c>
      <c r="AB14" s="128" t="str">
        <f aca="false">IFERROR(Copen!AA14/GAMSCopen!AA14,"")</f>
        <v/>
      </c>
      <c r="AC14" s="128" t="str">
        <f aca="false">IFERROR(Copen!AB14/GAMSCopen!AB14,"")</f>
        <v/>
      </c>
      <c r="AD14" s="128" t="str">
        <f aca="false">IFERROR(Copen!AC14/GAMSCopen!AC14,"")</f>
        <v/>
      </c>
      <c r="AE14" s="128" t="str">
        <f aca="false">IFERROR(Copen!AD14/GAMSCopen!AD14,"")</f>
        <v/>
      </c>
      <c r="AF14" s="128" t="str">
        <f aca="false">IFERROR(Copen!AE14/GAMSCopen!AE14,"")</f>
        <v/>
      </c>
      <c r="AG14" s="128" t="str">
        <f aca="false">IFERROR(Copen!AF14/GAMSCopen!AF14,"")</f>
        <v/>
      </c>
      <c r="AH14" s="128" t="str">
        <f aca="false">IFERROR(Copen!AG14/GAMSCopen!AG14,"")</f>
        <v/>
      </c>
      <c r="AI14" s="128" t="str">
        <f aca="false">IFERROR(Copen!AH14/GAMSCopen!AH14,"")</f>
        <v/>
      </c>
      <c r="AJ14" s="128" t="str">
        <f aca="false">IFERROR(Copen!AI14/GAMSCopen!AI14,"")</f>
        <v/>
      </c>
      <c r="AK14" s="128" t="str">
        <f aca="false">IFERROR(Copen!AJ14/GAMSCopen!AJ14,"")</f>
        <v/>
      </c>
      <c r="AL14" s="128" t="str">
        <f aca="false">IFERROR(Copen!AK14/GAMSCopen!AK14,"")</f>
        <v/>
      </c>
      <c r="AM14" s="128" t="str">
        <f aca="false">IFERROR(Copen!AL14/GAMSCopen!AL14,"")</f>
        <v/>
      </c>
      <c r="AN14" s="128" t="str">
        <f aca="false">IFERROR(Copen!AM14/GAMSCopen!AM14,"")</f>
        <v/>
      </c>
      <c r="AO14" s="128" t="str">
        <f aca="false">IFERROR(Copen!AN14/GAMSCopen!AN14,"")</f>
        <v/>
      </c>
      <c r="AP14" s="128" t="str">
        <f aca="false">IFERROR(Copen!AO14/GAMSCopen!AO14,"")</f>
        <v/>
      </c>
      <c r="AQ14" s="128" t="str">
        <f aca="false">IFERROR(Copen!AP14/GAMSCopen!AP14,"")</f>
        <v/>
      </c>
      <c r="AR14" s="128" t="str">
        <f aca="false">IFERROR(Copen!AQ14/GAMSCopen!AQ14,"")</f>
        <v/>
      </c>
      <c r="AS14" s="128" t="str">
        <f aca="false">IFERROR(Copen!AR14/GAMSCopen!AR14,"")</f>
        <v/>
      </c>
      <c r="AT14" s="128" t="str">
        <f aca="false">IFERROR(Copen!AS14/GAMSCopen!AS14,"")</f>
        <v/>
      </c>
      <c r="AU14" s="128" t="str">
        <f aca="false">IFERROR(Copen!AT14/GAMSCopen!AT14,"")</f>
        <v/>
      </c>
      <c r="AV14" s="128" t="str">
        <f aca="false">IFERROR(Copen!AU14/GAMSCopen!AU14,"")</f>
        <v/>
      </c>
      <c r="AW14" s="128" t="str">
        <f aca="false">IFERROR(Copen!AV14/GAMSCopen!AV14,"")</f>
        <v/>
      </c>
      <c r="AX14" s="128" t="str">
        <f aca="false">IFERROR(Copen!AW14/GAMSCopen!AW14,"")</f>
        <v/>
      </c>
      <c r="AY14" s="128" t="str">
        <f aca="false">IFERROR(Copen!AX14/GAMSCopen!AX14,"")</f>
        <v/>
      </c>
      <c r="AZ14" s="128" t="str">
        <f aca="false">IFERROR(Copen!AY14/GAMSCopen!AY14,"")</f>
        <v/>
      </c>
      <c r="BA14" s="128" t="str">
        <f aca="false">IFERROR(Copen!AZ14/GAMSCopen!AZ14,"")</f>
        <v/>
      </c>
      <c r="BB14" s="128" t="str">
        <f aca="false">IFERROR(Copen!BA14/GAMSCopen!BA14,"")</f>
        <v/>
      </c>
      <c r="BC14" s="128" t="str">
        <f aca="false">IFERROR(Copen!BB14/GAMSCopen!BB14,"")</f>
        <v/>
      </c>
      <c r="BD14" s="128" t="str">
        <f aca="false">IFERROR(Copen!BC14/GAMSCopen!BC14,"")</f>
        <v/>
      </c>
      <c r="BE14" s="128" t="str">
        <f aca="false">IFERROR(Copen!BD14/GAMSCopen!BD14,"")</f>
        <v/>
      </c>
      <c r="BF14" s="128" t="str">
        <f aca="false">IFERROR(Copen!BE14/GAMSCopen!BE14,"")</f>
        <v/>
      </c>
      <c r="BG14" s="128" t="str">
        <f aca="false">IFERROR(Copen!BF14/GAMSCopen!BF14,"")</f>
        <v/>
      </c>
      <c r="BH14" s="128" t="str">
        <f aca="false">IFERROR(Copen!BG14/GAMSCopen!BG14,"")</f>
        <v/>
      </c>
      <c r="BI14" s="128" t="str">
        <f aca="false">IFERROR(Copen!BH14/GAMSCopen!BH14,"")</f>
        <v/>
      </c>
      <c r="BJ14" s="128" t="str">
        <f aca="false">IFERROR(Copen!BI14/GAMSCopen!BI14,"")</f>
        <v/>
      </c>
    </row>
    <row r="15" customFormat="false" ht="12.75" hidden="false" customHeight="false" outlineLevel="0" collapsed="false">
      <c r="A15" s="0" t="str">
        <f aca="false">Copen!A15</f>
        <v>Time preference plus risk (per year)</v>
      </c>
      <c r="B15" s="0" t="str">
        <f aca="false">GAMSbase!A15</f>
        <v>Time Preference plus Risk (per year)</v>
      </c>
      <c r="C15" s="128" t="n">
        <f aca="false">IFERROR(Copen!B15/GAMSCopen!B15,"")</f>
        <v>1</v>
      </c>
      <c r="D15" s="128" t="n">
        <f aca="false">IFERROR(Copen!C15/GAMSCopen!C15,"")</f>
        <v>1</v>
      </c>
      <c r="E15" s="128" t="n">
        <f aca="false">IFERROR(Copen!D15/GAMSCopen!D15,"")</f>
        <v>1</v>
      </c>
      <c r="F15" s="128" t="n">
        <f aca="false">IFERROR(Copen!E15/GAMSCopen!E15,"")</f>
        <v>1</v>
      </c>
      <c r="G15" s="128" t="n">
        <f aca="false">IFERROR(Copen!F15/GAMSCopen!F15,"")</f>
        <v>1</v>
      </c>
      <c r="H15" s="128" t="n">
        <f aca="false">IFERROR(Copen!G15/GAMSCopen!G15,"")</f>
        <v>1</v>
      </c>
      <c r="I15" s="128" t="n">
        <f aca="false">IFERROR(Copen!H15/GAMSCopen!H15,"")</f>
        <v>1</v>
      </c>
      <c r="J15" s="128" t="n">
        <f aca="false">IFERROR(Copen!I15/GAMSCopen!I15,"")</f>
        <v>1</v>
      </c>
      <c r="K15" s="128" t="n">
        <f aca="false">IFERROR(Copen!J15/GAMSCopen!J15,"")</f>
        <v>1</v>
      </c>
      <c r="L15" s="128" t="n">
        <f aca="false">IFERROR(Copen!K15/GAMSCopen!K15,"")</f>
        <v>1</v>
      </c>
      <c r="M15" s="128" t="n">
        <f aca="false">IFERROR(Copen!L15/GAMSCopen!L15,"")</f>
        <v>1</v>
      </c>
      <c r="N15" s="128" t="n">
        <f aca="false">IFERROR(Copen!M15/GAMSCopen!M15,"")</f>
        <v>1</v>
      </c>
      <c r="O15" s="128" t="n">
        <f aca="false">IFERROR(Copen!N15/GAMSCopen!N15,"")</f>
        <v>1</v>
      </c>
      <c r="P15" s="128" t="n">
        <f aca="false">IFERROR(Copen!O15/GAMSCopen!O15,"")</f>
        <v>1</v>
      </c>
      <c r="Q15" s="128" t="n">
        <f aca="false">IFERROR(Copen!P15/GAMSCopen!P15,"")</f>
        <v>1</v>
      </c>
      <c r="R15" s="128" t="n">
        <f aca="false">IFERROR(Copen!Q15/GAMSCopen!Q15,"")</f>
        <v>1</v>
      </c>
      <c r="S15" s="128" t="n">
        <f aca="false">IFERROR(Copen!R15/GAMSCopen!R15,"")</f>
        <v>1</v>
      </c>
      <c r="T15" s="128" t="n">
        <f aca="false">IFERROR(Copen!S15/GAMSCopen!S15,"")</f>
        <v>1</v>
      </c>
      <c r="U15" s="128" t="n">
        <f aca="false">IFERROR(Copen!T15/GAMSCopen!T15,"")</f>
        <v>1</v>
      </c>
      <c r="V15" s="128" t="n">
        <f aca="false">IFERROR(Copen!U15/GAMSCopen!U15,"")</f>
        <v>1</v>
      </c>
      <c r="W15" s="128" t="n">
        <f aca="false">IFERROR(Copen!V15/GAMSCopen!V15,"")</f>
        <v>1</v>
      </c>
      <c r="X15" s="128" t="n">
        <f aca="false">IFERROR(Copen!W15/GAMSCopen!W15,"")</f>
        <v>1</v>
      </c>
      <c r="Y15" s="128" t="n">
        <f aca="false">IFERROR(Copen!X15/GAMSCopen!X15,"")</f>
        <v>1</v>
      </c>
      <c r="Z15" s="128" t="n">
        <f aca="false">IFERROR(Copen!Y15/GAMSCopen!Y15,"")</f>
        <v>1</v>
      </c>
      <c r="AA15" s="128" t="n">
        <f aca="false">IFERROR(Copen!Z15/GAMSCopen!Z15,"")</f>
        <v>1</v>
      </c>
      <c r="AB15" s="128" t="n">
        <f aca="false">IFERROR(Copen!AA15/GAMSCopen!AA15,"")</f>
        <v>1</v>
      </c>
      <c r="AC15" s="128" t="n">
        <f aca="false">IFERROR(Copen!AB15/GAMSCopen!AB15,"")</f>
        <v>1</v>
      </c>
      <c r="AD15" s="128" t="n">
        <f aca="false">IFERROR(Copen!AC15/GAMSCopen!AC15,"")</f>
        <v>1</v>
      </c>
      <c r="AE15" s="128" t="n">
        <f aca="false">IFERROR(Copen!AD15/GAMSCopen!AD15,"")</f>
        <v>1</v>
      </c>
      <c r="AF15" s="128" t="n">
        <f aca="false">IFERROR(Copen!AE15/GAMSCopen!AE15,"")</f>
        <v>1</v>
      </c>
      <c r="AG15" s="128" t="n">
        <f aca="false">IFERROR(Copen!AF15/GAMSCopen!AF15,"")</f>
        <v>1</v>
      </c>
      <c r="AH15" s="128" t="n">
        <f aca="false">IFERROR(Copen!AG15/GAMSCopen!AG15,"")</f>
        <v>1</v>
      </c>
      <c r="AI15" s="128" t="n">
        <f aca="false">IFERROR(Copen!AH15/GAMSCopen!AH15,"")</f>
        <v>1</v>
      </c>
      <c r="AJ15" s="128" t="n">
        <f aca="false">IFERROR(Copen!AI15/GAMSCopen!AI15,"")</f>
        <v>1</v>
      </c>
      <c r="AK15" s="128" t="n">
        <f aca="false">IFERROR(Copen!AJ15/GAMSCopen!AJ15,"")</f>
        <v>1</v>
      </c>
      <c r="AL15" s="128" t="n">
        <f aca="false">IFERROR(Copen!AK15/GAMSCopen!AK15,"")</f>
        <v>1</v>
      </c>
      <c r="AM15" s="128" t="n">
        <f aca="false">IFERROR(Copen!AL15/GAMSCopen!AL15,"")</f>
        <v>1</v>
      </c>
      <c r="AN15" s="128" t="n">
        <f aca="false">IFERROR(Copen!AM15/GAMSCopen!AM15,"")</f>
        <v>1</v>
      </c>
      <c r="AO15" s="128" t="n">
        <f aca="false">IFERROR(Copen!AN15/GAMSCopen!AN15,"")</f>
        <v>1</v>
      </c>
      <c r="AP15" s="128" t="n">
        <f aca="false">IFERROR(Copen!AO15/GAMSCopen!AO15,"")</f>
        <v>1</v>
      </c>
      <c r="AQ15" s="128" t="n">
        <f aca="false">IFERROR(Copen!AP15/GAMSCopen!AP15,"")</f>
        <v>1</v>
      </c>
      <c r="AR15" s="128" t="n">
        <f aca="false">IFERROR(Copen!AQ15/GAMSCopen!AQ15,"")</f>
        <v>1</v>
      </c>
      <c r="AS15" s="128" t="n">
        <f aca="false">IFERROR(Copen!AR15/GAMSCopen!AR15,"")</f>
        <v>1</v>
      </c>
      <c r="AT15" s="128" t="n">
        <f aca="false">IFERROR(Copen!AS15/GAMSCopen!AS15,"")</f>
        <v>1</v>
      </c>
      <c r="AU15" s="128" t="n">
        <f aca="false">IFERROR(Copen!AT15/GAMSCopen!AT15,"")</f>
        <v>1</v>
      </c>
      <c r="AV15" s="128" t="n">
        <f aca="false">IFERROR(Copen!AU15/GAMSCopen!AU15,"")</f>
        <v>1</v>
      </c>
      <c r="AW15" s="128" t="n">
        <f aca="false">IFERROR(Copen!AV15/GAMSCopen!AV15,"")</f>
        <v>1</v>
      </c>
      <c r="AX15" s="128" t="n">
        <f aca="false">IFERROR(Copen!AW15/GAMSCopen!AW15,"")</f>
        <v>1</v>
      </c>
      <c r="AY15" s="128" t="n">
        <f aca="false">IFERROR(Copen!AX15/GAMSCopen!AX15,"")</f>
        <v>1</v>
      </c>
      <c r="AZ15" s="128" t="n">
        <f aca="false">IFERROR(Copen!AY15/GAMSCopen!AY15,"")</f>
        <v>1</v>
      </c>
      <c r="BA15" s="128" t="n">
        <f aca="false">IFERROR(Copen!AZ15/GAMSCopen!AZ15,"")</f>
        <v>1</v>
      </c>
      <c r="BB15" s="128" t="n">
        <f aca="false">IFERROR(Copen!BA15/GAMSCopen!BA15,"")</f>
        <v>1</v>
      </c>
      <c r="BC15" s="128" t="n">
        <f aca="false">IFERROR(Copen!BB15/GAMSCopen!BB15,"")</f>
        <v>1</v>
      </c>
      <c r="BD15" s="128" t="n">
        <f aca="false">IFERROR(Copen!BC15/GAMSCopen!BC15,"")</f>
        <v>1</v>
      </c>
      <c r="BE15" s="128" t="n">
        <f aca="false">IFERROR(Copen!BD15/GAMSCopen!BD15,"")</f>
        <v>1</v>
      </c>
      <c r="BF15" s="128" t="n">
        <f aca="false">IFERROR(Copen!BE15/GAMSCopen!BE15,"")</f>
        <v>1</v>
      </c>
      <c r="BG15" s="128" t="n">
        <f aca="false">IFERROR(Copen!BF15/GAMSCopen!BF15,"")</f>
        <v>1</v>
      </c>
      <c r="BH15" s="128" t="n">
        <f aca="false">IFERROR(Copen!BG15/GAMSCopen!BG15,"")</f>
        <v>1</v>
      </c>
      <c r="BI15" s="128" t="n">
        <f aca="false">IFERROR(Copen!BH15/GAMSCopen!BH15,"")</f>
        <v>1</v>
      </c>
      <c r="BJ15" s="128" t="n">
        <f aca="false">IFERROR(Copen!BI15/GAMSCopen!BI15,"")</f>
        <v>1</v>
      </c>
    </row>
    <row r="16" customFormat="false" ht="12.75" hidden="false" customHeight="false" outlineLevel="0" collapsed="false">
      <c r="A16" s="0" t="str">
        <f aca="false">Copen!A16</f>
        <v>   Time premium</v>
      </c>
      <c r="B16" s="0" t="str">
        <f aca="false">GAMSbase!A16</f>
        <v>Time Premium</v>
      </c>
      <c r="C16" s="128" t="n">
        <f aca="false">IFERROR(Copen!B16/GAMSCopen!B16,"")</f>
        <v>1</v>
      </c>
      <c r="D16" s="128" t="str">
        <f aca="false">IFERROR(Copen!C16/GAMSCopen!C16,"")</f>
        <v/>
      </c>
      <c r="E16" s="128" t="str">
        <f aca="false">IFERROR(Copen!D16/GAMSCopen!D16,"")</f>
        <v/>
      </c>
      <c r="F16" s="128" t="str">
        <f aca="false">IFERROR(Copen!E16/GAMSCopen!E16,"")</f>
        <v/>
      </c>
      <c r="G16" s="128" t="str">
        <f aca="false">IFERROR(Copen!F16/GAMSCopen!F16,"")</f>
        <v/>
      </c>
      <c r="H16" s="128" t="str">
        <f aca="false">IFERROR(Copen!G16/GAMSCopen!G16,"")</f>
        <v/>
      </c>
      <c r="I16" s="128" t="str">
        <f aca="false">IFERROR(Copen!H16/GAMSCopen!H16,"")</f>
        <v/>
      </c>
      <c r="J16" s="128" t="str">
        <f aca="false">IFERROR(Copen!I16/GAMSCopen!I16,"")</f>
        <v/>
      </c>
      <c r="K16" s="128" t="str">
        <f aca="false">IFERROR(Copen!J16/GAMSCopen!J16,"")</f>
        <v/>
      </c>
      <c r="L16" s="128" t="str">
        <f aca="false">IFERROR(Copen!K16/GAMSCopen!K16,"")</f>
        <v/>
      </c>
      <c r="M16" s="128" t="str">
        <f aca="false">IFERROR(Copen!L16/GAMSCopen!L16,"")</f>
        <v/>
      </c>
      <c r="N16" s="128" t="str">
        <f aca="false">IFERROR(Copen!M16/GAMSCopen!M16,"")</f>
        <v/>
      </c>
      <c r="O16" s="128" t="str">
        <f aca="false">IFERROR(Copen!N16/GAMSCopen!N16,"")</f>
        <v/>
      </c>
      <c r="P16" s="128" t="str">
        <f aca="false">IFERROR(Copen!O16/GAMSCopen!O16,"")</f>
        <v/>
      </c>
      <c r="Q16" s="128" t="str">
        <f aca="false">IFERROR(Copen!P16/GAMSCopen!P16,"")</f>
        <v/>
      </c>
      <c r="R16" s="128" t="str">
        <f aca="false">IFERROR(Copen!Q16/GAMSCopen!Q16,"")</f>
        <v/>
      </c>
      <c r="S16" s="128" t="str">
        <f aca="false">IFERROR(Copen!R16/GAMSCopen!R16,"")</f>
        <v/>
      </c>
      <c r="T16" s="128" t="str">
        <f aca="false">IFERROR(Copen!S16/GAMSCopen!S16,"")</f>
        <v/>
      </c>
      <c r="U16" s="128" t="str">
        <f aca="false">IFERROR(Copen!T16/GAMSCopen!T16,"")</f>
        <v/>
      </c>
      <c r="V16" s="128" t="str">
        <f aca="false">IFERROR(Copen!U16/GAMSCopen!U16,"")</f>
        <v/>
      </c>
      <c r="W16" s="128" t="str">
        <f aca="false">IFERROR(Copen!V16/GAMSCopen!V16,"")</f>
        <v/>
      </c>
      <c r="X16" s="128" t="str">
        <f aca="false">IFERROR(Copen!W16/GAMSCopen!W16,"")</f>
        <v/>
      </c>
      <c r="Y16" s="128" t="str">
        <f aca="false">IFERROR(Copen!X16/GAMSCopen!X16,"")</f>
        <v/>
      </c>
      <c r="Z16" s="128" t="str">
        <f aca="false">IFERROR(Copen!Y16/GAMSCopen!Y16,"")</f>
        <v/>
      </c>
      <c r="AA16" s="128" t="str">
        <f aca="false">IFERROR(Copen!Z16/GAMSCopen!Z16,"")</f>
        <v/>
      </c>
      <c r="AB16" s="128" t="str">
        <f aca="false">IFERROR(Copen!AA16/GAMSCopen!AA16,"")</f>
        <v/>
      </c>
      <c r="AC16" s="128" t="str">
        <f aca="false">IFERROR(Copen!AB16/GAMSCopen!AB16,"")</f>
        <v/>
      </c>
      <c r="AD16" s="128" t="str">
        <f aca="false">IFERROR(Copen!AC16/GAMSCopen!AC16,"")</f>
        <v/>
      </c>
      <c r="AE16" s="128" t="str">
        <f aca="false">IFERROR(Copen!AD16/GAMSCopen!AD16,"")</f>
        <v/>
      </c>
      <c r="AF16" s="128" t="str">
        <f aca="false">IFERROR(Copen!AE16/GAMSCopen!AE16,"")</f>
        <v/>
      </c>
      <c r="AG16" s="128" t="str">
        <f aca="false">IFERROR(Copen!AF16/GAMSCopen!AF16,"")</f>
        <v/>
      </c>
      <c r="AH16" s="128" t="str">
        <f aca="false">IFERROR(Copen!AG16/GAMSCopen!AG16,"")</f>
        <v/>
      </c>
      <c r="AI16" s="128" t="str">
        <f aca="false">IFERROR(Copen!AH16/GAMSCopen!AH16,"")</f>
        <v/>
      </c>
      <c r="AJ16" s="128" t="str">
        <f aca="false">IFERROR(Copen!AI16/GAMSCopen!AI16,"")</f>
        <v/>
      </c>
      <c r="AK16" s="128" t="str">
        <f aca="false">IFERROR(Copen!AJ16/GAMSCopen!AJ16,"")</f>
        <v/>
      </c>
      <c r="AL16" s="128" t="str">
        <f aca="false">IFERROR(Copen!AK16/GAMSCopen!AK16,"")</f>
        <v/>
      </c>
      <c r="AM16" s="128" t="str">
        <f aca="false">IFERROR(Copen!AL16/GAMSCopen!AL16,"")</f>
        <v/>
      </c>
      <c r="AN16" s="128" t="str">
        <f aca="false">IFERROR(Copen!AM16/GAMSCopen!AM16,"")</f>
        <v/>
      </c>
      <c r="AO16" s="128" t="str">
        <f aca="false">IFERROR(Copen!AN16/GAMSCopen!AN16,"")</f>
        <v/>
      </c>
      <c r="AP16" s="128" t="str">
        <f aca="false">IFERROR(Copen!AO16/GAMSCopen!AO16,"")</f>
        <v/>
      </c>
      <c r="AQ16" s="128" t="str">
        <f aca="false">IFERROR(Copen!AP16/GAMSCopen!AP16,"")</f>
        <v/>
      </c>
      <c r="AR16" s="128" t="str">
        <f aca="false">IFERROR(Copen!AQ16/GAMSCopen!AQ16,"")</f>
        <v/>
      </c>
      <c r="AS16" s="128" t="str">
        <f aca="false">IFERROR(Copen!AR16/GAMSCopen!AR16,"")</f>
        <v/>
      </c>
      <c r="AT16" s="128" t="str">
        <f aca="false">IFERROR(Copen!AS16/GAMSCopen!AS16,"")</f>
        <v/>
      </c>
      <c r="AU16" s="128" t="str">
        <f aca="false">IFERROR(Copen!AT16/GAMSCopen!AT16,"")</f>
        <v/>
      </c>
      <c r="AV16" s="128" t="str">
        <f aca="false">IFERROR(Copen!AU16/GAMSCopen!AU16,"")</f>
        <v/>
      </c>
      <c r="AW16" s="128" t="str">
        <f aca="false">IFERROR(Copen!AV16/GAMSCopen!AV16,"")</f>
        <v/>
      </c>
      <c r="AX16" s="128" t="str">
        <f aca="false">IFERROR(Copen!AW16/GAMSCopen!AW16,"")</f>
        <v/>
      </c>
      <c r="AY16" s="128" t="str">
        <f aca="false">IFERROR(Copen!AX16/GAMSCopen!AX16,"")</f>
        <v/>
      </c>
      <c r="AZ16" s="128" t="str">
        <f aca="false">IFERROR(Copen!AY16/GAMSCopen!AY16,"")</f>
        <v/>
      </c>
      <c r="BA16" s="128" t="str">
        <f aca="false">IFERROR(Copen!AZ16/GAMSCopen!AZ16,"")</f>
        <v/>
      </c>
      <c r="BB16" s="128" t="str">
        <f aca="false">IFERROR(Copen!BA16/GAMSCopen!BA16,"")</f>
        <v/>
      </c>
      <c r="BC16" s="128" t="str">
        <f aca="false">IFERROR(Copen!BB16/GAMSCopen!BB16,"")</f>
        <v/>
      </c>
      <c r="BD16" s="128" t="str">
        <f aca="false">IFERROR(Copen!BC16/GAMSCopen!BC16,"")</f>
        <v/>
      </c>
      <c r="BE16" s="128" t="str">
        <f aca="false">IFERROR(Copen!BD16/GAMSCopen!BD16,"")</f>
        <v/>
      </c>
      <c r="BF16" s="128" t="str">
        <f aca="false">IFERROR(Copen!BE16/GAMSCopen!BE16,"")</f>
        <v/>
      </c>
      <c r="BG16" s="128" t="str">
        <f aca="false">IFERROR(Copen!BF16/GAMSCopen!BF16,"")</f>
        <v/>
      </c>
      <c r="BH16" s="128" t="str">
        <f aca="false">IFERROR(Copen!BG16/GAMSCopen!BG16,"")</f>
        <v/>
      </c>
      <c r="BI16" s="128" t="str">
        <f aca="false">IFERROR(Copen!BH16/GAMSCopen!BH16,"")</f>
        <v/>
      </c>
      <c r="BJ16" s="128" t="str">
        <f aca="false">IFERROR(Copen!BI16/GAMSCopen!BI16,"")</f>
        <v/>
      </c>
    </row>
    <row r="17" customFormat="false" ht="12.75" hidden="false" customHeight="false" outlineLevel="0" collapsed="false">
      <c r="A17" s="0" t="str">
        <f aca="false">Copen!A17</f>
        <v>  Non-diversifiable global risk (percent per year)</v>
      </c>
      <c r="B17" s="0" t="str">
        <f aca="false">GAMSbase!A17</f>
        <v>Non-Diversifiable Global Risk (per year)</v>
      </c>
      <c r="C17" s="128" t="str">
        <f aca="false">IFERROR(Copen!B17/GAMSCopen!B17,"")</f>
        <v/>
      </c>
      <c r="D17" s="128" t="str">
        <f aca="false">IFERROR(Copen!C17/GAMSCopen!C17,"")</f>
        <v/>
      </c>
      <c r="E17" s="128" t="str">
        <f aca="false">IFERROR(Copen!D17/GAMSCopen!D17,"")</f>
        <v/>
      </c>
      <c r="F17" s="128" t="str">
        <f aca="false">IFERROR(Copen!E17/GAMSCopen!E17,"")</f>
        <v/>
      </c>
      <c r="G17" s="128" t="str">
        <f aca="false">IFERROR(Copen!F17/GAMSCopen!F17,"")</f>
        <v/>
      </c>
      <c r="H17" s="128" t="str">
        <f aca="false">IFERROR(Copen!G17/GAMSCopen!G17,"")</f>
        <v/>
      </c>
      <c r="I17" s="128" t="str">
        <f aca="false">IFERROR(Copen!H17/GAMSCopen!H17,"")</f>
        <v/>
      </c>
      <c r="J17" s="128" t="str">
        <f aca="false">IFERROR(Copen!I17/GAMSCopen!I17,"")</f>
        <v/>
      </c>
      <c r="K17" s="128" t="str">
        <f aca="false">IFERROR(Copen!J17/GAMSCopen!J17,"")</f>
        <v/>
      </c>
      <c r="L17" s="128" t="str">
        <f aca="false">IFERROR(Copen!K17/GAMSCopen!K17,"")</f>
        <v/>
      </c>
      <c r="M17" s="128" t="str">
        <f aca="false">IFERROR(Copen!L17/GAMSCopen!L17,"")</f>
        <v/>
      </c>
      <c r="N17" s="128" t="str">
        <f aca="false">IFERROR(Copen!M17/GAMSCopen!M17,"")</f>
        <v/>
      </c>
      <c r="O17" s="128" t="str">
        <f aca="false">IFERROR(Copen!N17/GAMSCopen!N17,"")</f>
        <v/>
      </c>
      <c r="P17" s="128" t="str">
        <f aca="false">IFERROR(Copen!O17/GAMSCopen!O17,"")</f>
        <v/>
      </c>
      <c r="Q17" s="128" t="str">
        <f aca="false">IFERROR(Copen!P17/GAMSCopen!P17,"")</f>
        <v/>
      </c>
      <c r="R17" s="128" t="str">
        <f aca="false">IFERROR(Copen!Q17/GAMSCopen!Q17,"")</f>
        <v/>
      </c>
      <c r="S17" s="128" t="str">
        <f aca="false">IFERROR(Copen!R17/GAMSCopen!R17,"")</f>
        <v/>
      </c>
      <c r="T17" s="128" t="str">
        <f aca="false">IFERROR(Copen!S17/GAMSCopen!S17,"")</f>
        <v/>
      </c>
      <c r="U17" s="128" t="str">
        <f aca="false">IFERROR(Copen!T17/GAMSCopen!T17,"")</f>
        <v/>
      </c>
      <c r="V17" s="128" t="str">
        <f aca="false">IFERROR(Copen!U17/GAMSCopen!U17,"")</f>
        <v/>
      </c>
      <c r="W17" s="128" t="str">
        <f aca="false">IFERROR(Copen!V17/GAMSCopen!V17,"")</f>
        <v/>
      </c>
      <c r="X17" s="128" t="str">
        <f aca="false">IFERROR(Copen!W17/GAMSCopen!W17,"")</f>
        <v/>
      </c>
      <c r="Y17" s="128" t="str">
        <f aca="false">IFERROR(Copen!X17/GAMSCopen!X17,"")</f>
        <v/>
      </c>
      <c r="Z17" s="128" t="str">
        <f aca="false">IFERROR(Copen!Y17/GAMSCopen!Y17,"")</f>
        <v/>
      </c>
      <c r="AA17" s="128" t="str">
        <f aca="false">IFERROR(Copen!Z17/GAMSCopen!Z17,"")</f>
        <v/>
      </c>
      <c r="AB17" s="128" t="str">
        <f aca="false">IFERROR(Copen!AA17/GAMSCopen!AA17,"")</f>
        <v/>
      </c>
      <c r="AC17" s="128" t="str">
        <f aca="false">IFERROR(Copen!AB17/GAMSCopen!AB17,"")</f>
        <v/>
      </c>
      <c r="AD17" s="128" t="str">
        <f aca="false">IFERROR(Copen!AC17/GAMSCopen!AC17,"")</f>
        <v/>
      </c>
      <c r="AE17" s="128" t="str">
        <f aca="false">IFERROR(Copen!AD17/GAMSCopen!AD17,"")</f>
        <v/>
      </c>
      <c r="AF17" s="128" t="str">
        <f aca="false">IFERROR(Copen!AE17/GAMSCopen!AE17,"")</f>
        <v/>
      </c>
      <c r="AG17" s="128" t="str">
        <f aca="false">IFERROR(Copen!AF17/GAMSCopen!AF17,"")</f>
        <v/>
      </c>
      <c r="AH17" s="128" t="str">
        <f aca="false">IFERROR(Copen!AG17/GAMSCopen!AG17,"")</f>
        <v/>
      </c>
      <c r="AI17" s="128" t="str">
        <f aca="false">IFERROR(Copen!AH17/GAMSCopen!AH17,"")</f>
        <v/>
      </c>
      <c r="AJ17" s="128" t="str">
        <f aca="false">IFERROR(Copen!AI17/GAMSCopen!AI17,"")</f>
        <v/>
      </c>
      <c r="AK17" s="128" t="str">
        <f aca="false">IFERROR(Copen!AJ17/GAMSCopen!AJ17,"")</f>
        <v/>
      </c>
      <c r="AL17" s="128" t="str">
        <f aca="false">IFERROR(Copen!AK17/GAMSCopen!AK17,"")</f>
        <v/>
      </c>
      <c r="AM17" s="128" t="str">
        <f aca="false">IFERROR(Copen!AL17/GAMSCopen!AL17,"")</f>
        <v/>
      </c>
      <c r="AN17" s="128" t="str">
        <f aca="false">IFERROR(Copen!AM17/GAMSCopen!AM17,"")</f>
        <v/>
      </c>
      <c r="AO17" s="128" t="str">
        <f aca="false">IFERROR(Copen!AN17/GAMSCopen!AN17,"")</f>
        <v/>
      </c>
      <c r="AP17" s="128" t="str">
        <f aca="false">IFERROR(Copen!AO17/GAMSCopen!AO17,"")</f>
        <v/>
      </c>
      <c r="AQ17" s="128" t="str">
        <f aca="false">IFERROR(Copen!AP17/GAMSCopen!AP17,"")</f>
        <v/>
      </c>
      <c r="AR17" s="128" t="str">
        <f aca="false">IFERROR(Copen!AQ17/GAMSCopen!AQ17,"")</f>
        <v/>
      </c>
      <c r="AS17" s="128" t="str">
        <f aca="false">IFERROR(Copen!AR17/GAMSCopen!AR17,"")</f>
        <v/>
      </c>
      <c r="AT17" s="128" t="str">
        <f aca="false">IFERROR(Copen!AS17/GAMSCopen!AS17,"")</f>
        <v/>
      </c>
      <c r="AU17" s="128" t="str">
        <f aca="false">IFERROR(Copen!AT17/GAMSCopen!AT17,"")</f>
        <v/>
      </c>
      <c r="AV17" s="128" t="str">
        <f aca="false">IFERROR(Copen!AU17/GAMSCopen!AU17,"")</f>
        <v/>
      </c>
      <c r="AW17" s="128" t="str">
        <f aca="false">IFERROR(Copen!AV17/GAMSCopen!AV17,"")</f>
        <v/>
      </c>
      <c r="AX17" s="128" t="str">
        <f aca="false">IFERROR(Copen!AW17/GAMSCopen!AW17,"")</f>
        <v/>
      </c>
      <c r="AY17" s="128" t="str">
        <f aca="false">IFERROR(Copen!AX17/GAMSCopen!AX17,"")</f>
        <v/>
      </c>
      <c r="AZ17" s="128" t="str">
        <f aca="false">IFERROR(Copen!AY17/GAMSCopen!AY17,"")</f>
        <v/>
      </c>
      <c r="BA17" s="128" t="str">
        <f aca="false">IFERROR(Copen!AZ17/GAMSCopen!AZ17,"")</f>
        <v/>
      </c>
      <c r="BB17" s="128" t="str">
        <f aca="false">IFERROR(Copen!BA17/GAMSCopen!BA17,"")</f>
        <v/>
      </c>
      <c r="BC17" s="128" t="str">
        <f aca="false">IFERROR(Copen!BB17/GAMSCopen!BB17,"")</f>
        <v/>
      </c>
      <c r="BD17" s="128" t="str">
        <f aca="false">IFERROR(Copen!BC17/GAMSCopen!BC17,"")</f>
        <v/>
      </c>
      <c r="BE17" s="128" t="str">
        <f aca="false">IFERROR(Copen!BD17/GAMSCopen!BD17,"")</f>
        <v/>
      </c>
      <c r="BF17" s="128" t="str">
        <f aca="false">IFERROR(Copen!BE17/GAMSCopen!BE17,"")</f>
        <v/>
      </c>
      <c r="BG17" s="128" t="str">
        <f aca="false">IFERROR(Copen!BF17/GAMSCopen!BF17,"")</f>
        <v/>
      </c>
      <c r="BH17" s="128" t="str">
        <f aca="false">IFERROR(Copen!BG17/GAMSCopen!BG17,"")</f>
        <v/>
      </c>
      <c r="BI17" s="128" t="str">
        <f aca="false">IFERROR(Copen!BH17/GAMSCopen!BH17,"")</f>
        <v/>
      </c>
      <c r="BJ17" s="128" t="str">
        <f aca="false">IFERROR(Copen!BI17/GAMSCopen!BI17,"")</f>
        <v/>
      </c>
    </row>
    <row r="18" customFormat="false" ht="12.75" hidden="false" customHeight="false" outlineLevel="0" collapsed="false">
      <c r="A18" s="0" t="str">
        <f aca="false">Copen!A18</f>
        <v>Social time preference factor</v>
      </c>
      <c r="B18" s="0" t="str">
        <f aca="false">GAMSbase!A18</f>
        <v>Social Time Preference Factor</v>
      </c>
      <c r="C18" s="128" t="n">
        <f aca="false">IFERROR(Copen!B18/GAMSCopen!B18,"")</f>
        <v>1</v>
      </c>
      <c r="D18" s="128" t="n">
        <f aca="false">IFERROR(Copen!C18/GAMSCopen!C18,"")</f>
        <v>1.00000000000608</v>
      </c>
      <c r="E18" s="128" t="n">
        <f aca="false">IFERROR(Copen!D18/GAMSCopen!D18,"")</f>
        <v>1.00000000002575</v>
      </c>
      <c r="F18" s="128" t="n">
        <f aca="false">IFERROR(Copen!E18/GAMSCopen!E18,"")</f>
        <v>1.00000000001227</v>
      </c>
      <c r="G18" s="128" t="n">
        <f aca="false">IFERROR(Copen!F18/GAMSCopen!F18,"")</f>
        <v>1.00000000003202</v>
      </c>
      <c r="H18" s="128" t="n">
        <f aca="false">IFERROR(Copen!G18/GAMSCopen!G18,"")</f>
        <v>1.00000000003549</v>
      </c>
      <c r="I18" s="128" t="n">
        <f aca="false">IFERROR(Copen!H18/GAMSCopen!H18,"")</f>
        <v>1.00000000001015</v>
      </c>
      <c r="J18" s="128" t="n">
        <f aca="false">IFERROR(Copen!I18/GAMSCopen!I18,"")</f>
        <v>0.999999999944941</v>
      </c>
      <c r="K18" s="128" t="n">
        <f aca="false">IFERROR(Copen!J18/GAMSCopen!J18,"")</f>
        <v>1.00000000006782</v>
      </c>
      <c r="L18" s="128" t="n">
        <f aca="false">IFERROR(Copen!K18/GAMSCopen!K18,"")</f>
        <v>1.00000000008885</v>
      </c>
      <c r="M18" s="128" t="n">
        <f aca="false">IFERROR(Copen!L18/GAMSCopen!L18,"")</f>
        <v>0.999999999992694</v>
      </c>
      <c r="N18" s="128" t="n">
        <f aca="false">IFERROR(Copen!M18/GAMSCopen!M18,"")</f>
        <v>1.00000000000384</v>
      </c>
      <c r="O18" s="128" t="n">
        <f aca="false">IFERROR(Copen!N18/GAMSCopen!N18,"")</f>
        <v>1.00000000004852</v>
      </c>
      <c r="P18" s="128" t="n">
        <f aca="false">IFERROR(Copen!O18/GAMSCopen!O18,"")</f>
        <v>0.999999999880483</v>
      </c>
      <c r="Q18" s="128" t="n">
        <f aca="false">IFERROR(Copen!P18/GAMSCopen!P18,"")</f>
        <v>0.999999999995904</v>
      </c>
      <c r="R18" s="128" t="n">
        <f aca="false">IFERROR(Copen!Q18/GAMSCopen!Q18,"")</f>
        <v>1.00000000010506</v>
      </c>
      <c r="S18" s="128" t="n">
        <f aca="false">IFERROR(Copen!R18/GAMSCopen!R18,"")</f>
        <v>0.999999999959842</v>
      </c>
      <c r="T18" s="128" t="n">
        <f aca="false">IFERROR(Copen!S18/GAMSCopen!S18,"")</f>
        <v>0.99999999995539</v>
      </c>
      <c r="U18" s="128" t="n">
        <f aca="false">IFERROR(Copen!T18/GAMSCopen!T18,"")</f>
        <v>1.00000000007494</v>
      </c>
      <c r="V18" s="128" t="n">
        <f aca="false">IFERROR(Copen!U18/GAMSCopen!U18,"")</f>
        <v>0.999999999898645</v>
      </c>
      <c r="W18" s="128" t="n">
        <f aca="false">IFERROR(Copen!V18/GAMSCopen!V18,"")</f>
        <v>0.999999999882973</v>
      </c>
      <c r="X18" s="128" t="n">
        <f aca="false">IFERROR(Copen!W18/GAMSCopen!W18,"")</f>
        <v>1.00000000005865</v>
      </c>
      <c r="Y18" s="128" t="n">
        <f aca="false">IFERROR(Copen!X18/GAMSCopen!X18,"")</f>
        <v>1.00000000023357</v>
      </c>
      <c r="Z18" s="128" t="n">
        <f aca="false">IFERROR(Copen!Y18/GAMSCopen!Y18,"")</f>
        <v>1.00000000007811</v>
      </c>
      <c r="AA18" s="128" t="n">
        <f aca="false">IFERROR(Copen!Z18/GAMSCopen!Z18,"")</f>
        <v>0.999999999839683</v>
      </c>
      <c r="AB18" s="128" t="n">
        <f aca="false">IFERROR(Copen!AA18/GAMSCopen!AA18,"")</f>
        <v>0.999999999692899</v>
      </c>
      <c r="AC18" s="128" t="n">
        <f aca="false">IFERROR(Copen!AB18/GAMSCopen!AB18,"")</f>
        <v>0.999999999825148</v>
      </c>
      <c r="AD18" s="128" t="n">
        <f aca="false">IFERROR(Copen!AC18/GAMSCopen!AC18,"")</f>
        <v>1.0000000002056</v>
      </c>
      <c r="AE18" s="128" t="n">
        <f aca="false">IFERROR(Copen!AD18/GAMSCopen!AD18,"")</f>
        <v>1.00000000027004</v>
      </c>
      <c r="AF18" s="128" t="n">
        <f aca="false">IFERROR(Copen!AE18/GAMSCopen!AE18,"")</f>
        <v>1.00000000022608</v>
      </c>
      <c r="AG18" s="128" t="n">
        <f aca="false">IFERROR(Copen!AF18/GAMSCopen!AF18,"")</f>
        <v>0.999999999620106</v>
      </c>
      <c r="AH18" s="128" t="n">
        <f aca="false">IFERROR(Copen!AG18/GAMSCopen!AG18,"")</f>
        <v>1.00000000017404</v>
      </c>
      <c r="AI18" s="128" t="n">
        <f aca="false">IFERROR(Copen!AH18/GAMSCopen!AH18,"")</f>
        <v>1.0000000000101</v>
      </c>
      <c r="AJ18" s="128" t="n">
        <f aca="false">IFERROR(Copen!AI18/GAMSCopen!AI18,"")</f>
        <v>0.999999999765427</v>
      </c>
      <c r="AK18" s="128" t="n">
        <f aca="false">IFERROR(Copen!AJ18/GAMSCopen!AJ18,"")</f>
        <v>1.00000000001141</v>
      </c>
      <c r="AL18" s="128" t="n">
        <f aca="false">IFERROR(Copen!AK18/GAMSCopen!AK18,"")</f>
        <v>1.00000000047012</v>
      </c>
      <c r="AM18" s="128" t="n">
        <f aca="false">IFERROR(Copen!AL18/GAMSCopen!AL18,"")</f>
        <v>1.00000000048389</v>
      </c>
      <c r="AN18" s="128" t="n">
        <f aca="false">IFERROR(Copen!AM18/GAMSCopen!AM18,"")</f>
        <v>1.00000000075609</v>
      </c>
      <c r="AO18" s="128" t="n">
        <f aca="false">IFERROR(Copen!AN18/GAMSCopen!AN18,"")</f>
        <v>1.00000000066583</v>
      </c>
      <c r="AP18" s="128" t="n">
        <f aca="false">IFERROR(Copen!AO18/GAMSCopen!AO18,"")</f>
        <v>0.999999999420889</v>
      </c>
      <c r="AQ18" s="128" t="n">
        <f aca="false">IFERROR(Copen!AP18/GAMSCopen!AP18,"")</f>
        <v>1.0000000007679</v>
      </c>
      <c r="AR18" s="128" t="n">
        <f aca="false">IFERROR(Copen!AQ18/GAMSCopen!AQ18,"")</f>
        <v>1.0000000002013</v>
      </c>
      <c r="AS18" s="128" t="n">
        <f aca="false">IFERROR(Copen!AR18/GAMSCopen!AR18,"")</f>
        <v>1.00000000109187</v>
      </c>
      <c r="AT18" s="128" t="n">
        <f aca="false">IFERROR(Copen!AS18/GAMSCopen!AS18,"")</f>
        <v>0.999999999195219</v>
      </c>
      <c r="AU18" s="128" t="n">
        <f aca="false">IFERROR(Copen!AT18/GAMSCopen!AT18,"")</f>
        <v>1.00000000033968</v>
      </c>
      <c r="AV18" s="128" t="n">
        <f aca="false">IFERROR(Copen!AU18/GAMSCopen!AU18,"")</f>
        <v>1.0000000007494</v>
      </c>
      <c r="AW18" s="128" t="n">
        <f aca="false">IFERROR(Copen!AV18/GAMSCopen!AV18,"")</f>
        <v>1.0000000015083</v>
      </c>
      <c r="AX18" s="128" t="n">
        <f aca="false">IFERROR(Copen!AW18/GAMSCopen!AW18,"")</f>
        <v>0.999999998958005</v>
      </c>
      <c r="AY18" s="128" t="n">
        <f aca="false">IFERROR(Copen!AX18/GAMSCopen!AX18,"")</f>
        <v>1.00000000152165</v>
      </c>
      <c r="AZ18" s="128" t="n">
        <f aca="false">IFERROR(Copen!AY18/GAMSCopen!AY18,"")</f>
        <v>0.999999999134995</v>
      </c>
      <c r="BA18" s="128" t="n">
        <f aca="false">IFERROR(Copen!AZ18/GAMSCopen!AZ18,"")</f>
        <v>0.999999998133236</v>
      </c>
      <c r="BB18" s="128" t="n">
        <f aca="false">IFERROR(Copen!BA18/GAMSCopen!BA18,"")</f>
        <v>1.00000000201289</v>
      </c>
      <c r="BC18" s="128" t="n">
        <f aca="false">IFERROR(Copen!BB18/GAMSCopen!BB18,"")</f>
        <v>0.99999999801734</v>
      </c>
      <c r="BD18" s="128" t="n">
        <f aca="false">IFERROR(Copen!BC18/GAMSCopen!BC18,"")</f>
        <v>1.00000000096136</v>
      </c>
      <c r="BE18" s="128" t="n">
        <f aca="false">IFERROR(Copen!BD18/GAMSCopen!BD18,"")</f>
        <v>0.999999997760822</v>
      </c>
      <c r="BF18" s="128" t="n">
        <f aca="false">IFERROR(Copen!BE18/GAMSCopen!BE18,"")</f>
        <v>0.999999998725648</v>
      </c>
      <c r="BG18" s="128" t="n">
        <f aca="false">IFERROR(Copen!BF18/GAMSCopen!BF18,"")</f>
        <v>0.999999998698879</v>
      </c>
      <c r="BH18" s="128" t="n">
        <f aca="false">IFERROR(Copen!BG18/GAMSCopen!BG18,"")</f>
        <v>0.999999998728003</v>
      </c>
      <c r="BI18" s="128" t="n">
        <f aca="false">IFERROR(Copen!BH18/GAMSCopen!BH18,"")</f>
        <v>0.999999997293707</v>
      </c>
      <c r="BJ18" s="128" t="n">
        <f aca="false">IFERROR(Copen!BI18/GAMSCopen!BI18,"")</f>
        <v>0.999999995991398</v>
      </c>
    </row>
    <row r="19" customFormat="false" ht="12.75" hidden="false" customHeight="false" outlineLevel="0" collapsed="false">
      <c r="A19" s="0" t="str">
        <f aca="false">Copen!A19</f>
        <v>Elasticity of MU of consumption</v>
      </c>
      <c r="B19" s="0" t="str">
        <f aca="false">GAMSbase!A19</f>
        <v>Elasticity of MU of Consumption</v>
      </c>
      <c r="C19" s="128" t="n">
        <f aca="false">IFERROR(Copen!B19/GAMSCopen!B19,"")</f>
        <v>1</v>
      </c>
      <c r="D19" s="128" t="str">
        <f aca="false">IFERROR(Copen!C19/GAMSCopen!C19,"")</f>
        <v/>
      </c>
      <c r="E19" s="128" t="str">
        <f aca="false">IFERROR(Copen!D19/GAMSCopen!D19,"")</f>
        <v/>
      </c>
      <c r="F19" s="128" t="str">
        <f aca="false">IFERROR(Copen!E19/GAMSCopen!E19,"")</f>
        <v/>
      </c>
      <c r="G19" s="128" t="str">
        <f aca="false">IFERROR(Copen!F19/GAMSCopen!F19,"")</f>
        <v/>
      </c>
      <c r="H19" s="128" t="str">
        <f aca="false">IFERROR(Copen!G19/GAMSCopen!G19,"")</f>
        <v/>
      </c>
      <c r="I19" s="128" t="str">
        <f aca="false">IFERROR(Copen!H19/GAMSCopen!H19,"")</f>
        <v/>
      </c>
      <c r="J19" s="128" t="str">
        <f aca="false">IFERROR(Copen!I19/GAMSCopen!I19,"")</f>
        <v/>
      </c>
      <c r="K19" s="128" t="str">
        <f aca="false">IFERROR(Copen!J19/GAMSCopen!J19,"")</f>
        <v/>
      </c>
      <c r="L19" s="128" t="str">
        <f aca="false">IFERROR(Copen!K19/GAMSCopen!K19,"")</f>
        <v/>
      </c>
      <c r="M19" s="128" t="str">
        <f aca="false">IFERROR(Copen!L19/GAMSCopen!L19,"")</f>
        <v/>
      </c>
      <c r="N19" s="128" t="str">
        <f aca="false">IFERROR(Copen!M19/GAMSCopen!M19,"")</f>
        <v/>
      </c>
      <c r="O19" s="128" t="str">
        <f aca="false">IFERROR(Copen!N19/GAMSCopen!N19,"")</f>
        <v/>
      </c>
      <c r="P19" s="128" t="str">
        <f aca="false">IFERROR(Copen!O19/GAMSCopen!O19,"")</f>
        <v/>
      </c>
      <c r="Q19" s="128" t="str">
        <f aca="false">IFERROR(Copen!P19/GAMSCopen!P19,"")</f>
        <v/>
      </c>
      <c r="R19" s="128" t="str">
        <f aca="false">IFERROR(Copen!Q19/GAMSCopen!Q19,"")</f>
        <v/>
      </c>
      <c r="S19" s="128" t="str">
        <f aca="false">IFERROR(Copen!R19/GAMSCopen!R19,"")</f>
        <v/>
      </c>
      <c r="T19" s="128" t="str">
        <f aca="false">IFERROR(Copen!S19/GAMSCopen!S19,"")</f>
        <v/>
      </c>
      <c r="U19" s="128" t="str">
        <f aca="false">IFERROR(Copen!T19/GAMSCopen!T19,"")</f>
        <v/>
      </c>
      <c r="V19" s="128" t="str">
        <f aca="false">IFERROR(Copen!U19/GAMSCopen!U19,"")</f>
        <v/>
      </c>
      <c r="W19" s="128" t="str">
        <f aca="false">IFERROR(Copen!V19/GAMSCopen!V19,"")</f>
        <v/>
      </c>
      <c r="X19" s="128" t="str">
        <f aca="false">IFERROR(Copen!W19/GAMSCopen!W19,"")</f>
        <v/>
      </c>
      <c r="Y19" s="128" t="str">
        <f aca="false">IFERROR(Copen!X19/GAMSCopen!X19,"")</f>
        <v/>
      </c>
      <c r="Z19" s="128" t="str">
        <f aca="false">IFERROR(Copen!Y19/GAMSCopen!Y19,"")</f>
        <v/>
      </c>
      <c r="AA19" s="128" t="str">
        <f aca="false">IFERROR(Copen!Z19/GAMSCopen!Z19,"")</f>
        <v/>
      </c>
      <c r="AB19" s="128" t="str">
        <f aca="false">IFERROR(Copen!AA19/GAMSCopen!AA19,"")</f>
        <v/>
      </c>
      <c r="AC19" s="128" t="str">
        <f aca="false">IFERROR(Copen!AB19/GAMSCopen!AB19,"")</f>
        <v/>
      </c>
      <c r="AD19" s="128" t="str">
        <f aca="false">IFERROR(Copen!AC19/GAMSCopen!AC19,"")</f>
        <v/>
      </c>
      <c r="AE19" s="128" t="str">
        <f aca="false">IFERROR(Copen!AD19/GAMSCopen!AD19,"")</f>
        <v/>
      </c>
      <c r="AF19" s="128" t="str">
        <f aca="false">IFERROR(Copen!AE19/GAMSCopen!AE19,"")</f>
        <v/>
      </c>
      <c r="AG19" s="128" t="str">
        <f aca="false">IFERROR(Copen!AF19/GAMSCopen!AF19,"")</f>
        <v/>
      </c>
      <c r="AH19" s="128" t="str">
        <f aca="false">IFERROR(Copen!AG19/GAMSCopen!AG19,"")</f>
        <v/>
      </c>
      <c r="AI19" s="128" t="str">
        <f aca="false">IFERROR(Copen!AH19/GAMSCopen!AH19,"")</f>
        <v/>
      </c>
      <c r="AJ19" s="128" t="str">
        <f aca="false">IFERROR(Copen!AI19/GAMSCopen!AI19,"")</f>
        <v/>
      </c>
      <c r="AK19" s="128" t="str">
        <f aca="false">IFERROR(Copen!AJ19/GAMSCopen!AJ19,"")</f>
        <v/>
      </c>
      <c r="AL19" s="128" t="str">
        <f aca="false">IFERROR(Copen!AK19/GAMSCopen!AK19,"")</f>
        <v/>
      </c>
      <c r="AM19" s="128" t="str">
        <f aca="false">IFERROR(Copen!AL19/GAMSCopen!AL19,"")</f>
        <v/>
      </c>
      <c r="AN19" s="128" t="str">
        <f aca="false">IFERROR(Copen!AM19/GAMSCopen!AM19,"")</f>
        <v/>
      </c>
      <c r="AO19" s="128" t="str">
        <f aca="false">IFERROR(Copen!AN19/GAMSCopen!AN19,"")</f>
        <v/>
      </c>
      <c r="AP19" s="128" t="str">
        <f aca="false">IFERROR(Copen!AO19/GAMSCopen!AO19,"")</f>
        <v/>
      </c>
      <c r="AQ19" s="128" t="str">
        <f aca="false">IFERROR(Copen!AP19/GAMSCopen!AP19,"")</f>
        <v/>
      </c>
      <c r="AR19" s="128" t="str">
        <f aca="false">IFERROR(Copen!AQ19/GAMSCopen!AQ19,"")</f>
        <v/>
      </c>
      <c r="AS19" s="128" t="str">
        <f aca="false">IFERROR(Copen!AR19/GAMSCopen!AR19,"")</f>
        <v/>
      </c>
      <c r="AT19" s="128" t="str">
        <f aca="false">IFERROR(Copen!AS19/GAMSCopen!AS19,"")</f>
        <v/>
      </c>
      <c r="AU19" s="128" t="str">
        <f aca="false">IFERROR(Copen!AT19/GAMSCopen!AT19,"")</f>
        <v/>
      </c>
      <c r="AV19" s="128" t="str">
        <f aca="false">IFERROR(Copen!AU19/GAMSCopen!AU19,"")</f>
        <v/>
      </c>
      <c r="AW19" s="128" t="str">
        <f aca="false">IFERROR(Copen!AV19/GAMSCopen!AV19,"")</f>
        <v/>
      </c>
      <c r="AX19" s="128" t="str">
        <f aca="false">IFERROR(Copen!AW19/GAMSCopen!AW19,"")</f>
        <v/>
      </c>
      <c r="AY19" s="128" t="str">
        <f aca="false">IFERROR(Copen!AX19/GAMSCopen!AX19,"")</f>
        <v/>
      </c>
      <c r="AZ19" s="128" t="str">
        <f aca="false">IFERROR(Copen!AY19/GAMSCopen!AY19,"")</f>
        <v/>
      </c>
      <c r="BA19" s="128" t="str">
        <f aca="false">IFERROR(Copen!AZ19/GAMSCopen!AZ19,"")</f>
        <v/>
      </c>
      <c r="BB19" s="128" t="str">
        <f aca="false">IFERROR(Copen!BA19/GAMSCopen!BA19,"")</f>
        <v/>
      </c>
      <c r="BC19" s="128" t="str">
        <f aca="false">IFERROR(Copen!BB19/GAMSCopen!BB19,"")</f>
        <v/>
      </c>
      <c r="BD19" s="128" t="str">
        <f aca="false">IFERROR(Copen!BC19/GAMSCopen!BC19,"")</f>
        <v/>
      </c>
      <c r="BE19" s="128" t="str">
        <f aca="false">IFERROR(Copen!BD19/GAMSCopen!BD19,"")</f>
        <v/>
      </c>
      <c r="BF19" s="128" t="str">
        <f aca="false">IFERROR(Copen!BE19/GAMSCopen!BE19,"")</f>
        <v/>
      </c>
      <c r="BG19" s="128" t="str">
        <f aca="false">IFERROR(Copen!BF19/GAMSCopen!BF19,"")</f>
        <v/>
      </c>
      <c r="BH19" s="128" t="str">
        <f aca="false">IFERROR(Copen!BG19/GAMSCopen!BG19,"")</f>
        <v/>
      </c>
      <c r="BI19" s="128" t="str">
        <f aca="false">IFERROR(Copen!BH19/GAMSCopen!BH19,"")</f>
        <v/>
      </c>
      <c r="BJ19" s="128" t="str">
        <f aca="false">IFERROR(Copen!BI19/GAMSCopen!BI19,"")</f>
        <v/>
      </c>
    </row>
    <row r="20" customFormat="false" ht="12.75" hidden="false" customHeight="false" outlineLevel="0" collapsed="false">
      <c r="A20" s="0" t="str">
        <f aca="false">Copen!A20</f>
        <v>PRODUCTIVITY</v>
      </c>
      <c r="B20" s="0" t="str">
        <f aca="false">GAMSbase!A20</f>
        <v>* PRODUCTIVITY</v>
      </c>
      <c r="C20" s="128" t="str">
        <f aca="false">IFERROR(Copen!B20/GAMSCopen!B20,"")</f>
        <v/>
      </c>
      <c r="D20" s="128" t="str">
        <f aca="false">IFERROR(Copen!C20/GAMSCopen!C20,"")</f>
        <v/>
      </c>
      <c r="E20" s="128" t="str">
        <f aca="false">IFERROR(Copen!D20/GAMSCopen!D20,"")</f>
        <v/>
      </c>
      <c r="F20" s="128" t="str">
        <f aca="false">IFERROR(Copen!E20/GAMSCopen!E20,"")</f>
        <v/>
      </c>
      <c r="G20" s="128" t="str">
        <f aca="false">IFERROR(Copen!F20/GAMSCopen!F20,"")</f>
        <v/>
      </c>
      <c r="H20" s="128" t="str">
        <f aca="false">IFERROR(Copen!G20/GAMSCopen!G20,"")</f>
        <v/>
      </c>
      <c r="I20" s="128" t="str">
        <f aca="false">IFERROR(Copen!H20/GAMSCopen!H20,"")</f>
        <v/>
      </c>
      <c r="J20" s="128" t="str">
        <f aca="false">IFERROR(Copen!I20/GAMSCopen!I20,"")</f>
        <v/>
      </c>
      <c r="K20" s="128" t="str">
        <f aca="false">IFERROR(Copen!J20/GAMSCopen!J20,"")</f>
        <v/>
      </c>
      <c r="L20" s="128" t="str">
        <f aca="false">IFERROR(Copen!K20/GAMSCopen!K20,"")</f>
        <v/>
      </c>
      <c r="M20" s="128" t="str">
        <f aca="false">IFERROR(Copen!L20/GAMSCopen!L20,"")</f>
        <v/>
      </c>
      <c r="N20" s="128" t="str">
        <f aca="false">IFERROR(Copen!M20/GAMSCopen!M20,"")</f>
        <v/>
      </c>
      <c r="O20" s="128" t="str">
        <f aca="false">IFERROR(Copen!N20/GAMSCopen!N20,"")</f>
        <v/>
      </c>
      <c r="P20" s="128" t="str">
        <f aca="false">IFERROR(Copen!O20/GAMSCopen!O20,"")</f>
        <v/>
      </c>
      <c r="Q20" s="128" t="str">
        <f aca="false">IFERROR(Copen!P20/GAMSCopen!P20,"")</f>
        <v/>
      </c>
      <c r="R20" s="128" t="str">
        <f aca="false">IFERROR(Copen!Q20/GAMSCopen!Q20,"")</f>
        <v/>
      </c>
      <c r="S20" s="128" t="str">
        <f aca="false">IFERROR(Copen!R20/GAMSCopen!R20,"")</f>
        <v/>
      </c>
      <c r="T20" s="128" t="str">
        <f aca="false">IFERROR(Copen!S20/GAMSCopen!S20,"")</f>
        <v/>
      </c>
      <c r="U20" s="128" t="str">
        <f aca="false">IFERROR(Copen!T20/GAMSCopen!T20,"")</f>
        <v/>
      </c>
      <c r="V20" s="128" t="str">
        <f aca="false">IFERROR(Copen!U20/GAMSCopen!U20,"")</f>
        <v/>
      </c>
      <c r="W20" s="128" t="str">
        <f aca="false">IFERROR(Copen!V20/GAMSCopen!V20,"")</f>
        <v/>
      </c>
      <c r="X20" s="128" t="str">
        <f aca="false">IFERROR(Copen!W20/GAMSCopen!W20,"")</f>
        <v/>
      </c>
      <c r="Y20" s="128" t="str">
        <f aca="false">IFERROR(Copen!X20/GAMSCopen!X20,"")</f>
        <v/>
      </c>
      <c r="Z20" s="128" t="str">
        <f aca="false">IFERROR(Copen!Y20/GAMSCopen!Y20,"")</f>
        <v/>
      </c>
      <c r="AA20" s="128" t="str">
        <f aca="false">IFERROR(Copen!Z20/GAMSCopen!Z20,"")</f>
        <v/>
      </c>
      <c r="AB20" s="128" t="str">
        <f aca="false">IFERROR(Copen!AA20/GAMSCopen!AA20,"")</f>
        <v/>
      </c>
      <c r="AC20" s="128" t="str">
        <f aca="false">IFERROR(Copen!AB20/GAMSCopen!AB20,"")</f>
        <v/>
      </c>
      <c r="AD20" s="128" t="str">
        <f aca="false">IFERROR(Copen!AC20/GAMSCopen!AC20,"")</f>
        <v/>
      </c>
      <c r="AE20" s="128" t="str">
        <f aca="false">IFERROR(Copen!AD20/GAMSCopen!AD20,"")</f>
        <v/>
      </c>
      <c r="AF20" s="128" t="str">
        <f aca="false">IFERROR(Copen!AE20/GAMSCopen!AE20,"")</f>
        <v/>
      </c>
      <c r="AG20" s="128" t="str">
        <f aca="false">IFERROR(Copen!AF20/GAMSCopen!AF20,"")</f>
        <v/>
      </c>
      <c r="AH20" s="128" t="str">
        <f aca="false">IFERROR(Copen!AG20/GAMSCopen!AG20,"")</f>
        <v/>
      </c>
      <c r="AI20" s="128" t="str">
        <f aca="false">IFERROR(Copen!AH20/GAMSCopen!AH20,"")</f>
        <v/>
      </c>
      <c r="AJ20" s="128" t="str">
        <f aca="false">IFERROR(Copen!AI20/GAMSCopen!AI20,"")</f>
        <v/>
      </c>
      <c r="AK20" s="128" t="str">
        <f aca="false">IFERROR(Copen!AJ20/GAMSCopen!AJ20,"")</f>
        <v/>
      </c>
      <c r="AL20" s="128" t="str">
        <f aca="false">IFERROR(Copen!AK20/GAMSCopen!AK20,"")</f>
        <v/>
      </c>
      <c r="AM20" s="128" t="str">
        <f aca="false">IFERROR(Copen!AL20/GAMSCopen!AL20,"")</f>
        <v/>
      </c>
      <c r="AN20" s="128" t="str">
        <f aca="false">IFERROR(Copen!AM20/GAMSCopen!AM20,"")</f>
        <v/>
      </c>
      <c r="AO20" s="128" t="str">
        <f aca="false">IFERROR(Copen!AN20/GAMSCopen!AN20,"")</f>
        <v/>
      </c>
      <c r="AP20" s="128" t="str">
        <f aca="false">IFERROR(Copen!AO20/GAMSCopen!AO20,"")</f>
        <v/>
      </c>
      <c r="AQ20" s="128" t="str">
        <f aca="false">IFERROR(Copen!AP20/GAMSCopen!AP20,"")</f>
        <v/>
      </c>
      <c r="AR20" s="128" t="str">
        <f aca="false">IFERROR(Copen!AQ20/GAMSCopen!AQ20,"")</f>
        <v/>
      </c>
      <c r="AS20" s="128" t="str">
        <f aca="false">IFERROR(Copen!AR20/GAMSCopen!AR20,"")</f>
        <v/>
      </c>
      <c r="AT20" s="128" t="str">
        <f aca="false">IFERROR(Copen!AS20/GAMSCopen!AS20,"")</f>
        <v/>
      </c>
      <c r="AU20" s="128" t="str">
        <f aca="false">IFERROR(Copen!AT20/GAMSCopen!AT20,"")</f>
        <v/>
      </c>
      <c r="AV20" s="128" t="str">
        <f aca="false">IFERROR(Copen!AU20/GAMSCopen!AU20,"")</f>
        <v/>
      </c>
      <c r="AW20" s="128" t="str">
        <f aca="false">IFERROR(Copen!AV20/GAMSCopen!AV20,"")</f>
        <v/>
      </c>
      <c r="AX20" s="128" t="str">
        <f aca="false">IFERROR(Copen!AW20/GAMSCopen!AW20,"")</f>
        <v/>
      </c>
      <c r="AY20" s="128" t="str">
        <f aca="false">IFERROR(Copen!AX20/GAMSCopen!AX20,"")</f>
        <v/>
      </c>
      <c r="AZ20" s="128" t="str">
        <f aca="false">IFERROR(Copen!AY20/GAMSCopen!AY20,"")</f>
        <v/>
      </c>
      <c r="BA20" s="128" t="str">
        <f aca="false">IFERROR(Copen!AZ20/GAMSCopen!AZ20,"")</f>
        <v/>
      </c>
      <c r="BB20" s="128" t="str">
        <f aca="false">IFERROR(Copen!BA20/GAMSCopen!BA20,"")</f>
        <v/>
      </c>
      <c r="BC20" s="128" t="str">
        <f aca="false">IFERROR(Copen!BB20/GAMSCopen!BB20,"")</f>
        <v/>
      </c>
      <c r="BD20" s="128" t="str">
        <f aca="false">IFERROR(Copen!BC20/GAMSCopen!BC20,"")</f>
        <v/>
      </c>
      <c r="BE20" s="128" t="str">
        <f aca="false">IFERROR(Copen!BD20/GAMSCopen!BD20,"")</f>
        <v/>
      </c>
      <c r="BF20" s="128" t="str">
        <f aca="false">IFERROR(Copen!BE20/GAMSCopen!BE20,"")</f>
        <v/>
      </c>
      <c r="BG20" s="128" t="str">
        <f aca="false">IFERROR(Copen!BF20/GAMSCopen!BF20,"")</f>
        <v/>
      </c>
      <c r="BH20" s="128" t="str">
        <f aca="false">IFERROR(Copen!BG20/GAMSCopen!BG20,"")</f>
        <v/>
      </c>
      <c r="BI20" s="128" t="str">
        <f aca="false">IFERROR(Copen!BH20/GAMSCopen!BH20,"")</f>
        <v/>
      </c>
      <c r="BJ20" s="128" t="str">
        <f aca="false">IFERROR(Copen!BI20/GAMSCopen!BI20,"")</f>
        <v/>
      </c>
    </row>
    <row r="21" customFormat="false" ht="12.75" hidden="false" customHeight="false" outlineLevel="0" collapsed="false">
      <c r="A21" s="0" t="str">
        <f aca="false">Copen!A21</f>
        <v>Total factor productivity</v>
      </c>
      <c r="B21" s="0" t="str">
        <f aca="false">GAMSbase!A21</f>
        <v>Total Factor Productivity</v>
      </c>
      <c r="C21" s="128" t="n">
        <f aca="false">IFERROR(Copen!B21/GAMSCopen!B21,"")</f>
        <v>1</v>
      </c>
      <c r="D21" s="128" t="n">
        <f aca="false">IFERROR(Copen!C21/GAMSCopen!C21,"")</f>
        <v>0.99999999999729</v>
      </c>
      <c r="E21" s="128" t="n">
        <f aca="false">IFERROR(Copen!D21/GAMSCopen!D21,"")</f>
        <v>1.00000000000341</v>
      </c>
      <c r="F21" s="128" t="n">
        <f aca="false">IFERROR(Copen!E21/GAMSCopen!E21,"")</f>
        <v>1.00000000000755</v>
      </c>
      <c r="G21" s="128" t="n">
        <f aca="false">IFERROR(Copen!F21/GAMSCopen!F21,"")</f>
        <v>1.00000000000577</v>
      </c>
      <c r="H21" s="128" t="n">
        <f aca="false">IFERROR(Copen!G21/GAMSCopen!G21,"")</f>
        <v>0.999999999997193</v>
      </c>
      <c r="I21" s="128" t="n">
        <f aca="false">IFERROR(Copen!H21/GAMSCopen!H21,"")</f>
        <v>0.999999999997647</v>
      </c>
      <c r="J21" s="128" t="n">
        <f aca="false">IFERROR(Copen!I21/GAMSCopen!I21,"")</f>
        <v>1.0000000000047</v>
      </c>
      <c r="K21" s="128" t="n">
        <f aca="false">IFERROR(Copen!J21/GAMSCopen!J21,"")</f>
        <v>1.00000000000544</v>
      </c>
      <c r="L21" s="128" t="n">
        <f aca="false">IFERROR(Copen!K21/GAMSCopen!K21,"")</f>
        <v>1.00000000000499</v>
      </c>
      <c r="M21" s="128" t="n">
        <f aca="false">IFERROR(Copen!L21/GAMSCopen!L21,"")</f>
        <v>0.999999999993883</v>
      </c>
      <c r="N21" s="128" t="n">
        <f aca="false">IFERROR(Copen!M21/GAMSCopen!M21,"")</f>
        <v>1.00000000000593</v>
      </c>
      <c r="O21" s="128" t="n">
        <f aca="false">IFERROR(Copen!N21/GAMSCopen!N21,"")</f>
        <v>1.00000000000194</v>
      </c>
      <c r="P21" s="128" t="n">
        <f aca="false">IFERROR(Copen!O21/GAMSCopen!O21,"")</f>
        <v>0.999999999996614</v>
      </c>
      <c r="Q21" s="128" t="n">
        <f aca="false">IFERROR(Copen!P21/GAMSCopen!P21,"")</f>
        <v>0.999999999999853</v>
      </c>
      <c r="R21" s="128" t="n">
        <f aca="false">IFERROR(Copen!Q21/GAMSCopen!Q21,"")</f>
        <v>1.00000000000005</v>
      </c>
      <c r="S21" s="128" t="n">
        <f aca="false">IFERROR(Copen!R21/GAMSCopen!R21,"")</f>
        <v>0.999999999996313</v>
      </c>
      <c r="T21" s="128" t="n">
        <f aca="false">IFERROR(Copen!S21/GAMSCopen!S21,"")</f>
        <v>1.00000000000185</v>
      </c>
      <c r="U21" s="128" t="n">
        <f aca="false">IFERROR(Copen!T21/GAMSCopen!T21,"")</f>
        <v>0.999999999999115</v>
      </c>
      <c r="V21" s="128" t="n">
        <f aca="false">IFERROR(Copen!U21/GAMSCopen!U21,"")</f>
        <v>1.00000000000266</v>
      </c>
      <c r="W21" s="128" t="n">
        <f aca="false">IFERROR(Copen!V21/GAMSCopen!V21,"")</f>
        <v>0.999999999997764</v>
      </c>
      <c r="X21" s="128" t="n">
        <f aca="false">IFERROR(Copen!W21/GAMSCopen!W21,"")</f>
        <v>0.99999999999752</v>
      </c>
      <c r="Y21" s="128" t="n">
        <f aca="false">IFERROR(Copen!X21/GAMSCopen!X21,"")</f>
        <v>0.99999999999838</v>
      </c>
      <c r="Z21" s="128" t="n">
        <f aca="false">IFERROR(Copen!Y21/GAMSCopen!Y21,"")</f>
        <v>1.00000000000206</v>
      </c>
      <c r="AA21" s="128" t="n">
        <f aca="false">IFERROR(Copen!Z21/GAMSCopen!Z21,"")</f>
        <v>0.999999999997822</v>
      </c>
      <c r="AB21" s="128" t="n">
        <f aca="false">IFERROR(Copen!AA21/GAMSCopen!AA21,"")</f>
        <v>1.00000000000081</v>
      </c>
      <c r="AC21" s="128" t="n">
        <f aca="false">IFERROR(Copen!AB21/GAMSCopen!AB21,"")</f>
        <v>0.999999999999582</v>
      </c>
      <c r="AD21" s="128" t="n">
        <f aca="false">IFERROR(Copen!AC21/GAMSCopen!AC21,"")</f>
        <v>0.999999999997289</v>
      </c>
      <c r="AE21" s="128" t="n">
        <f aca="false">IFERROR(Copen!AD21/GAMSCopen!AD21,"")</f>
        <v>1.00000000000204</v>
      </c>
      <c r="AF21" s="128" t="n">
        <f aca="false">IFERROR(Copen!AE21/GAMSCopen!AE21,"")</f>
        <v>1.00000000000067</v>
      </c>
      <c r="AG21" s="128" t="n">
        <f aca="false">IFERROR(Copen!AF21/GAMSCopen!AF21,"")</f>
        <v>0.999999999997483</v>
      </c>
      <c r="AH21" s="128" t="n">
        <f aca="false">IFERROR(Copen!AG21/GAMSCopen!AG21,"")</f>
        <v>1.00000000000236</v>
      </c>
      <c r="AI21" s="128" t="n">
        <f aca="false">IFERROR(Copen!AH21/GAMSCopen!AH21,"")</f>
        <v>0.999999999997674</v>
      </c>
      <c r="AJ21" s="128" t="n">
        <f aca="false">IFERROR(Copen!AI21/GAMSCopen!AI21,"")</f>
        <v>0.999999999999034</v>
      </c>
      <c r="AK21" s="128" t="n">
        <f aca="false">IFERROR(Copen!AJ21/GAMSCopen!AJ21,"")</f>
        <v>1.0000000000001</v>
      </c>
      <c r="AL21" s="128" t="n">
        <f aca="false">IFERROR(Copen!AK21/GAMSCopen!AK21,"")</f>
        <v>1.00000000000131</v>
      </c>
      <c r="AM21" s="128" t="n">
        <f aca="false">IFERROR(Copen!AL21/GAMSCopen!AL21,"")</f>
        <v>0.999999999998701</v>
      </c>
      <c r="AN21" s="128" t="n">
        <f aca="false">IFERROR(Copen!AM21/GAMSCopen!AM21,"")</f>
        <v>1.00000000000056</v>
      </c>
      <c r="AO21" s="128" t="n">
        <f aca="false">IFERROR(Copen!AN21/GAMSCopen!AN21,"")</f>
        <v>1.00000000000141</v>
      </c>
      <c r="AP21" s="128" t="n">
        <f aca="false">IFERROR(Copen!AO21/GAMSCopen!AO21,"")</f>
        <v>1.00000000000087</v>
      </c>
      <c r="AQ21" s="128" t="n">
        <f aca="false">IFERROR(Copen!AP21/GAMSCopen!AP21,"")</f>
        <v>1.00000000000003</v>
      </c>
      <c r="AR21" s="128" t="n">
        <f aca="false">IFERROR(Copen!AQ21/GAMSCopen!AQ21,"")</f>
        <v>1.0000000000017</v>
      </c>
      <c r="AS21" s="128" t="n">
        <f aca="false">IFERROR(Copen!AR21/GAMSCopen!AR21,"")</f>
        <v>1.00000000000102</v>
      </c>
      <c r="AT21" s="128" t="n">
        <f aca="false">IFERROR(Copen!AS21/GAMSCopen!AS21,"")</f>
        <v>0.999999999998378</v>
      </c>
      <c r="AU21" s="128" t="n">
        <f aca="false">IFERROR(Copen!AT21/GAMSCopen!AT21,"")</f>
        <v>1.00000000000109</v>
      </c>
      <c r="AV21" s="128" t="n">
        <f aca="false">IFERROR(Copen!AU21/GAMSCopen!AU21,"")</f>
        <v>0.999999999998696</v>
      </c>
      <c r="AW21" s="128" t="n">
        <f aca="false">IFERROR(Copen!AV21/GAMSCopen!AV21,"")</f>
        <v>1.00000000000022</v>
      </c>
      <c r="AX21" s="128" t="n">
        <f aca="false">IFERROR(Copen!AW21/GAMSCopen!AW21,"")</f>
        <v>1.00000000000112</v>
      </c>
      <c r="AY21" s="128" t="n">
        <f aca="false">IFERROR(Copen!AX21/GAMSCopen!AX21,"")</f>
        <v>0.999999999999151</v>
      </c>
      <c r="AZ21" s="128" t="n">
        <f aca="false">IFERROR(Copen!AY21/GAMSCopen!AY21,"")</f>
        <v>1.00000000000059</v>
      </c>
      <c r="BA21" s="128" t="n">
        <f aca="false">IFERROR(Copen!AZ21/GAMSCopen!AZ21,"")</f>
        <v>0.999999999999846</v>
      </c>
      <c r="BB21" s="128" t="n">
        <f aca="false">IFERROR(Copen!BA21/GAMSCopen!BA21,"")</f>
        <v>0.999999999999078</v>
      </c>
      <c r="BC21" s="128" t="n">
        <f aca="false">IFERROR(Copen!BB21/GAMSCopen!BB21,"")</f>
        <v>0.999999999998499</v>
      </c>
      <c r="BD21" s="128" t="n">
        <f aca="false">IFERROR(Copen!BC21/GAMSCopen!BC21,"")</f>
        <v>0.999999999999</v>
      </c>
      <c r="BE21" s="128" t="n">
        <f aca="false">IFERROR(Copen!BD21/GAMSCopen!BD21,"")</f>
        <v>1.00000000000023</v>
      </c>
      <c r="BF21" s="128" t="n">
        <f aca="false">IFERROR(Copen!BE21/GAMSCopen!BE21,"")</f>
        <v>0.999999999999516</v>
      </c>
      <c r="BG21" s="128" t="n">
        <f aca="false">IFERROR(Copen!BF21/GAMSCopen!BF21,"")</f>
        <v>0.999999999998748</v>
      </c>
      <c r="BH21" s="128" t="n">
        <f aca="false">IFERROR(Copen!BG21/GAMSCopen!BG21,"")</f>
        <v>1.00000000000036</v>
      </c>
      <c r="BI21" s="128" t="n">
        <f aca="false">IFERROR(Copen!BH21/GAMSCopen!BH21,"")</f>
        <v>1.0000000000001</v>
      </c>
      <c r="BJ21" s="128" t="n">
        <f aca="false">IFERROR(Copen!BI21/GAMSCopen!BI21,"")</f>
        <v>0.999999999999915</v>
      </c>
    </row>
    <row r="22" customFormat="false" ht="12.75" hidden="false" customHeight="false" outlineLevel="0" collapsed="false">
      <c r="A22" s="0" t="str">
        <f aca="false">Copen!A22</f>
        <v>     Initial level of total factor productivity</v>
      </c>
      <c r="B22" s="0" t="str">
        <f aca="false">GAMSbase!A22</f>
        <v>Initial Total Factor Productivity</v>
      </c>
      <c r="C22" s="128" t="n">
        <f aca="false">IFERROR(Copen!B22/GAMSCopen!B22,"")</f>
        <v>1</v>
      </c>
      <c r="D22" s="128" t="str">
        <f aca="false">IFERROR(Copen!C22/GAMSCopen!C22,"")</f>
        <v/>
      </c>
      <c r="E22" s="128" t="str">
        <f aca="false">IFERROR(Copen!D22/GAMSCopen!D22,"")</f>
        <v/>
      </c>
      <c r="F22" s="128" t="str">
        <f aca="false">IFERROR(Copen!E22/GAMSCopen!E22,"")</f>
        <v/>
      </c>
      <c r="G22" s="128" t="str">
        <f aca="false">IFERROR(Copen!F22/GAMSCopen!F22,"")</f>
        <v/>
      </c>
      <c r="H22" s="128" t="str">
        <f aca="false">IFERROR(Copen!G22/GAMSCopen!G22,"")</f>
        <v/>
      </c>
      <c r="I22" s="128" t="str">
        <f aca="false">IFERROR(Copen!H22/GAMSCopen!H22,"")</f>
        <v/>
      </c>
      <c r="J22" s="128" t="str">
        <f aca="false">IFERROR(Copen!I22/GAMSCopen!I22,"")</f>
        <v/>
      </c>
      <c r="K22" s="128" t="str">
        <f aca="false">IFERROR(Copen!J22/GAMSCopen!J22,"")</f>
        <v/>
      </c>
      <c r="L22" s="128" t="str">
        <f aca="false">IFERROR(Copen!K22/GAMSCopen!K22,"")</f>
        <v/>
      </c>
      <c r="M22" s="128" t="str">
        <f aca="false">IFERROR(Copen!L22/GAMSCopen!L22,"")</f>
        <v/>
      </c>
      <c r="N22" s="128" t="str">
        <f aca="false">IFERROR(Copen!M22/GAMSCopen!M22,"")</f>
        <v/>
      </c>
      <c r="O22" s="128" t="str">
        <f aca="false">IFERROR(Copen!N22/GAMSCopen!N22,"")</f>
        <v/>
      </c>
      <c r="P22" s="128" t="str">
        <f aca="false">IFERROR(Copen!O22/GAMSCopen!O22,"")</f>
        <v/>
      </c>
      <c r="Q22" s="128" t="str">
        <f aca="false">IFERROR(Copen!P22/GAMSCopen!P22,"")</f>
        <v/>
      </c>
      <c r="R22" s="128" t="str">
        <f aca="false">IFERROR(Copen!Q22/GAMSCopen!Q22,"")</f>
        <v/>
      </c>
      <c r="S22" s="128" t="str">
        <f aca="false">IFERROR(Copen!R22/GAMSCopen!R22,"")</f>
        <v/>
      </c>
      <c r="T22" s="128" t="str">
        <f aca="false">IFERROR(Copen!S22/GAMSCopen!S22,"")</f>
        <v/>
      </c>
      <c r="U22" s="128" t="str">
        <f aca="false">IFERROR(Copen!T22/GAMSCopen!T22,"")</f>
        <v/>
      </c>
      <c r="V22" s="128" t="str">
        <f aca="false">IFERROR(Copen!U22/GAMSCopen!U22,"")</f>
        <v/>
      </c>
      <c r="W22" s="128" t="str">
        <f aca="false">IFERROR(Copen!V22/GAMSCopen!V22,"")</f>
        <v/>
      </c>
      <c r="X22" s="128" t="str">
        <f aca="false">IFERROR(Copen!W22/GAMSCopen!W22,"")</f>
        <v/>
      </c>
      <c r="Y22" s="128" t="str">
        <f aca="false">IFERROR(Copen!X22/GAMSCopen!X22,"")</f>
        <v/>
      </c>
      <c r="Z22" s="128" t="str">
        <f aca="false">IFERROR(Copen!Y22/GAMSCopen!Y22,"")</f>
        <v/>
      </c>
      <c r="AA22" s="128" t="str">
        <f aca="false">IFERROR(Copen!Z22/GAMSCopen!Z22,"")</f>
        <v/>
      </c>
      <c r="AB22" s="128" t="str">
        <f aca="false">IFERROR(Copen!AA22/GAMSCopen!AA22,"")</f>
        <v/>
      </c>
      <c r="AC22" s="128" t="str">
        <f aca="false">IFERROR(Copen!AB22/GAMSCopen!AB22,"")</f>
        <v/>
      </c>
      <c r="AD22" s="128" t="str">
        <f aca="false">IFERROR(Copen!AC22/GAMSCopen!AC22,"")</f>
        <v/>
      </c>
      <c r="AE22" s="128" t="str">
        <f aca="false">IFERROR(Copen!AD22/GAMSCopen!AD22,"")</f>
        <v/>
      </c>
      <c r="AF22" s="128" t="str">
        <f aca="false">IFERROR(Copen!AE22/GAMSCopen!AE22,"")</f>
        <v/>
      </c>
      <c r="AG22" s="128" t="str">
        <f aca="false">IFERROR(Copen!AF22/GAMSCopen!AF22,"")</f>
        <v/>
      </c>
      <c r="AH22" s="128" t="str">
        <f aca="false">IFERROR(Copen!AG22/GAMSCopen!AG22,"")</f>
        <v/>
      </c>
      <c r="AI22" s="128" t="str">
        <f aca="false">IFERROR(Copen!AH22/GAMSCopen!AH22,"")</f>
        <v/>
      </c>
      <c r="AJ22" s="128" t="str">
        <f aca="false">IFERROR(Copen!AI22/GAMSCopen!AI22,"")</f>
        <v/>
      </c>
      <c r="AK22" s="128" t="str">
        <f aca="false">IFERROR(Copen!AJ22/GAMSCopen!AJ22,"")</f>
        <v/>
      </c>
      <c r="AL22" s="128" t="str">
        <f aca="false">IFERROR(Copen!AK22/GAMSCopen!AK22,"")</f>
        <v/>
      </c>
      <c r="AM22" s="128" t="str">
        <f aca="false">IFERROR(Copen!AL22/GAMSCopen!AL22,"")</f>
        <v/>
      </c>
      <c r="AN22" s="128" t="str">
        <f aca="false">IFERROR(Copen!AM22/GAMSCopen!AM22,"")</f>
        <v/>
      </c>
      <c r="AO22" s="128" t="str">
        <f aca="false">IFERROR(Copen!AN22/GAMSCopen!AN22,"")</f>
        <v/>
      </c>
      <c r="AP22" s="128" t="str">
        <f aca="false">IFERROR(Copen!AO22/GAMSCopen!AO22,"")</f>
        <v/>
      </c>
      <c r="AQ22" s="128" t="str">
        <f aca="false">IFERROR(Copen!AP22/GAMSCopen!AP22,"")</f>
        <v/>
      </c>
      <c r="AR22" s="128" t="str">
        <f aca="false">IFERROR(Copen!AQ22/GAMSCopen!AQ22,"")</f>
        <v/>
      </c>
      <c r="AS22" s="128" t="str">
        <f aca="false">IFERROR(Copen!AR22/GAMSCopen!AR22,"")</f>
        <v/>
      </c>
      <c r="AT22" s="128" t="str">
        <f aca="false">IFERROR(Copen!AS22/GAMSCopen!AS22,"")</f>
        <v/>
      </c>
      <c r="AU22" s="128" t="str">
        <f aca="false">IFERROR(Copen!AT22/GAMSCopen!AT22,"")</f>
        <v/>
      </c>
      <c r="AV22" s="128" t="str">
        <f aca="false">IFERROR(Copen!AU22/GAMSCopen!AU22,"")</f>
        <v/>
      </c>
      <c r="AW22" s="128" t="str">
        <f aca="false">IFERROR(Copen!AV22/GAMSCopen!AV22,"")</f>
        <v/>
      </c>
      <c r="AX22" s="128" t="str">
        <f aca="false">IFERROR(Copen!AW22/GAMSCopen!AW22,"")</f>
        <v/>
      </c>
      <c r="AY22" s="128" t="str">
        <f aca="false">IFERROR(Copen!AX22/GAMSCopen!AX22,"")</f>
        <v/>
      </c>
      <c r="AZ22" s="128" t="str">
        <f aca="false">IFERROR(Copen!AY22/GAMSCopen!AY22,"")</f>
        <v/>
      </c>
      <c r="BA22" s="128" t="str">
        <f aca="false">IFERROR(Copen!AZ22/GAMSCopen!AZ22,"")</f>
        <v/>
      </c>
      <c r="BB22" s="128" t="str">
        <f aca="false">IFERROR(Copen!BA22/GAMSCopen!BA22,"")</f>
        <v/>
      </c>
      <c r="BC22" s="128" t="str">
        <f aca="false">IFERROR(Copen!BB22/GAMSCopen!BB22,"")</f>
        <v/>
      </c>
      <c r="BD22" s="128" t="str">
        <f aca="false">IFERROR(Copen!BC22/GAMSCopen!BC22,"")</f>
        <v/>
      </c>
      <c r="BE22" s="128" t="str">
        <f aca="false">IFERROR(Copen!BD22/GAMSCopen!BD22,"")</f>
        <v/>
      </c>
      <c r="BF22" s="128" t="str">
        <f aca="false">IFERROR(Copen!BE22/GAMSCopen!BE22,"")</f>
        <v/>
      </c>
      <c r="BG22" s="128" t="str">
        <f aca="false">IFERROR(Copen!BF22/GAMSCopen!BF22,"")</f>
        <v/>
      </c>
      <c r="BH22" s="128" t="str">
        <f aca="false">IFERROR(Copen!BG22/GAMSCopen!BG22,"")</f>
        <v/>
      </c>
      <c r="BI22" s="128" t="str">
        <f aca="false">IFERROR(Copen!BH22/GAMSCopen!BH22,"")</f>
        <v/>
      </c>
      <c r="BJ22" s="128" t="str">
        <f aca="false">IFERROR(Copen!BI22/GAMSCopen!BI22,"")</f>
        <v/>
      </c>
    </row>
    <row r="23" customFormat="false" ht="12.75" hidden="false" customHeight="false" outlineLevel="0" collapsed="false">
      <c r="A23" s="0" t="str">
        <f aca="false">Copen!A23</f>
        <v>     Rate of growth of productivity (per 5 year, log)</v>
      </c>
      <c r="B23" s="0" t="str">
        <f aca="false">GAMSbase!A23</f>
        <v>Rate of Growth of Productivity</v>
      </c>
      <c r="C23" s="128" t="n">
        <f aca="false">IFERROR(Copen!B23/GAMSCopen!B23,"")</f>
        <v>0</v>
      </c>
      <c r="D23" s="128" t="n">
        <f aca="false">IFERROR(Copen!C23/GAMSCopen!C23,"")</f>
        <v>1.03045453328593</v>
      </c>
      <c r="E23" s="128" t="str">
        <f aca="false">IFERROR(Copen!D23/GAMSCopen!D23,"")</f>
        <v/>
      </c>
      <c r="F23" s="128" t="n">
        <f aca="false">IFERROR(Copen!E23/GAMSCopen!E23,"")</f>
        <v>1.00000000050453</v>
      </c>
      <c r="G23" s="128" t="n">
        <f aca="false">IFERROR(Copen!F23/GAMSCopen!F23,"")</f>
        <v>1.00000000000935</v>
      </c>
      <c r="H23" s="128" t="n">
        <f aca="false">IFERROR(Copen!G23/GAMSCopen!G23,"")</f>
        <v>1.00000000055267</v>
      </c>
      <c r="I23" s="128" t="n">
        <f aca="false">IFERROR(Copen!H23/GAMSCopen!H23,"")</f>
        <v>1.00000000002259</v>
      </c>
      <c r="J23" s="128" t="n">
        <f aca="false">IFERROR(Copen!I23/GAMSCopen!I23,"")</f>
        <v>1.00000000049417</v>
      </c>
      <c r="K23" s="128" t="n">
        <f aca="false">IFERROR(Copen!J23/GAMSCopen!J23,"")</f>
        <v>1.00000000039035</v>
      </c>
      <c r="L23" s="128" t="n">
        <f aca="false">IFERROR(Copen!K23/GAMSCopen!K23,"")</f>
        <v>0.99999999921421</v>
      </c>
      <c r="M23" s="128" t="n">
        <f aca="false">IFERROR(Copen!L23/GAMSCopen!L23,"")</f>
        <v>1.00000000057849</v>
      </c>
      <c r="N23" s="128" t="n">
        <f aca="false">IFERROR(Copen!M23/GAMSCopen!M23,"")</f>
        <v>1.00000000072405</v>
      </c>
      <c r="O23" s="128" t="n">
        <f aca="false">IFERROR(Copen!N23/GAMSCopen!N23,"")</f>
        <v>0.999999999267214</v>
      </c>
      <c r="P23" s="128" t="n">
        <f aca="false">IFERROR(Copen!O23/GAMSCopen!O23,"")</f>
        <v>0.999999999726198</v>
      </c>
      <c r="Q23" s="128" t="n">
        <f aca="false">IFERROR(Copen!P23/GAMSCopen!P23,"")</f>
        <v>0.999999999333217</v>
      </c>
      <c r="R23" s="128" t="n">
        <f aca="false">IFERROR(Copen!Q23/GAMSCopen!Q23,"")</f>
        <v>0.999999999565639</v>
      </c>
      <c r="S23" s="128" t="n">
        <f aca="false">IFERROR(Copen!R23/GAMSCopen!R23,"")</f>
        <v>0.999999999032097</v>
      </c>
      <c r="T23" s="128" t="n">
        <f aca="false">IFERROR(Copen!S23/GAMSCopen!S23,"")</f>
        <v>1.00000000055163</v>
      </c>
      <c r="U23" s="128" t="n">
        <f aca="false">IFERROR(Copen!T23/GAMSCopen!T23,"")</f>
        <v>1.00000000081554</v>
      </c>
      <c r="V23" s="128" t="n">
        <f aca="false">IFERROR(Copen!U23/GAMSCopen!U23,"")</f>
        <v>0.999999999043422</v>
      </c>
      <c r="W23" s="128" t="n">
        <f aca="false">IFERROR(Copen!V23/GAMSCopen!V23,"")</f>
        <v>0.999999998879699</v>
      </c>
      <c r="X23" s="128" t="n">
        <f aca="false">IFERROR(Copen!W23/GAMSCopen!W23,"")</f>
        <v>0.999999999513839</v>
      </c>
      <c r="Y23" s="128" t="n">
        <f aca="false">IFERROR(Copen!X23/GAMSCopen!X23,"")</f>
        <v>1.00000000060846</v>
      </c>
      <c r="Z23" s="128" t="n">
        <f aca="false">IFERROR(Copen!Y23/GAMSCopen!Y23,"")</f>
        <v>0.999999998895088</v>
      </c>
      <c r="AA23" s="128" t="n">
        <f aca="false">IFERROR(Copen!Z23/GAMSCopen!Z23,"")</f>
        <v>1.0000000005419</v>
      </c>
      <c r="AB23" s="128" t="n">
        <f aca="false">IFERROR(Copen!AA23/GAMSCopen!AA23,"")</f>
        <v>0.999999999103361</v>
      </c>
      <c r="AC23" s="128" t="n">
        <f aca="false">IFERROR(Copen!AB23/GAMSCopen!AB23,"")</f>
        <v>0.999999999809816</v>
      </c>
      <c r="AD23" s="128" t="n">
        <f aca="false">IFERROR(Copen!AC23/GAMSCopen!AC23,"")</f>
        <v>1.00000000089951</v>
      </c>
      <c r="AE23" s="128" t="n">
        <f aca="false">IFERROR(Copen!AD23/GAMSCopen!AD23,"")</f>
        <v>0.999999998560255</v>
      </c>
      <c r="AF23" s="128" t="n">
        <f aca="false">IFERROR(Copen!AE23/GAMSCopen!AE23,"")</f>
        <v>0.999999999714884</v>
      </c>
      <c r="AG23" s="128" t="n">
        <f aca="false">IFERROR(Copen!AF23/GAMSCopen!AF23,"")</f>
        <v>1.00000000060735</v>
      </c>
      <c r="AH23" s="128" t="n">
        <f aca="false">IFERROR(Copen!AG23/GAMSCopen!AG23,"")</f>
        <v>1.000000000621</v>
      </c>
      <c r="AI23" s="128" t="n">
        <f aca="false">IFERROR(Copen!AH23/GAMSCopen!AH23,"")</f>
        <v>0.999999999736644</v>
      </c>
      <c r="AJ23" s="128" t="n">
        <f aca="false">IFERROR(Copen!AI23/GAMSCopen!AI23,"")</f>
        <v>0.999999999684601</v>
      </c>
      <c r="AK23" s="128" t="n">
        <f aca="false">IFERROR(Copen!AJ23/GAMSCopen!AJ23,"")</f>
        <v>0.999999999075831</v>
      </c>
      <c r="AL23" s="128" t="n">
        <f aca="false">IFERROR(Copen!AK23/GAMSCopen!AK23,"")</f>
        <v>0.999999999268632</v>
      </c>
      <c r="AM23" s="128" t="n">
        <f aca="false">IFERROR(Copen!AL23/GAMSCopen!AL23,"")</f>
        <v>1.00000000096728</v>
      </c>
      <c r="AN23" s="128" t="n">
        <f aca="false">IFERROR(Copen!AM23/GAMSCopen!AM23,"")</f>
        <v>1.00000000095793</v>
      </c>
      <c r="AO23" s="128" t="n">
        <f aca="false">IFERROR(Copen!AN23/GAMSCopen!AN23,"")</f>
        <v>1.00000000092964</v>
      </c>
      <c r="AP23" s="128" t="n">
        <f aca="false">IFERROR(Copen!AO23/GAMSCopen!AO23,"")</f>
        <v>0.999999998367523</v>
      </c>
      <c r="AQ23" s="128" t="n">
        <f aca="false">IFERROR(Copen!AP23/GAMSCopen!AP23,"")</f>
        <v>1.00000000172579</v>
      </c>
      <c r="AR23" s="128" t="n">
        <f aca="false">IFERROR(Copen!AQ23/GAMSCopen!AQ23,"")</f>
        <v>1.00000000159316</v>
      </c>
      <c r="AS23" s="128" t="n">
        <f aca="false">IFERROR(Copen!AR23/GAMSCopen!AR23,"")</f>
        <v>0.999999999709124</v>
      </c>
      <c r="AT23" s="128" t="n">
        <f aca="false">IFERROR(Copen!AS23/GAMSCopen!AS23,"")</f>
        <v>0.999999998348712</v>
      </c>
      <c r="AU23" s="128" t="n">
        <f aca="false">IFERROR(Copen!AT23/GAMSCopen!AT23,"")</f>
        <v>0.99999999788199</v>
      </c>
      <c r="AV23" s="128" t="n">
        <f aca="false">IFERROR(Copen!AU23/GAMSCopen!AU23,"")</f>
        <v>0.999999999561788</v>
      </c>
      <c r="AW23" s="128" t="n">
        <f aca="false">IFERROR(Copen!AV23/GAMSCopen!AV23,"")</f>
        <v>0.999999999583429</v>
      </c>
      <c r="AX23" s="128" t="n">
        <f aca="false">IFERROR(Copen!AW23/GAMSCopen!AW23,"")</f>
        <v>0.999999998399028</v>
      </c>
      <c r="AY23" s="128" t="n">
        <f aca="false">IFERROR(Copen!AX23/GAMSCopen!AX23,"")</f>
        <v>1.00000000191735</v>
      </c>
      <c r="AZ23" s="128" t="n">
        <f aca="false">IFERROR(Copen!AY23/GAMSCopen!AY23,"")</f>
        <v>1.00000000163791</v>
      </c>
      <c r="BA23" s="128" t="n">
        <f aca="false">IFERROR(Copen!AZ23/GAMSCopen!AZ23,"")</f>
        <v>0.999999997261402</v>
      </c>
      <c r="BB23" s="128" t="n">
        <f aca="false">IFERROR(Copen!BA23/GAMSCopen!BA23,"")</f>
        <v>1.00000000105017</v>
      </c>
      <c r="BC23" s="128" t="n">
        <f aca="false">IFERROR(Copen!BB23/GAMSCopen!BB23,"")</f>
        <v>1.00000000149755</v>
      </c>
      <c r="BD23" s="128" t="n">
        <f aca="false">IFERROR(Copen!BC23/GAMSCopen!BC23,"")</f>
        <v>1.00000000167614</v>
      </c>
      <c r="BE23" s="128" t="n">
        <f aca="false">IFERROR(Copen!BD23/GAMSCopen!BD23,"")</f>
        <v>1.00000000176574</v>
      </c>
      <c r="BF23" s="128" t="n">
        <f aca="false">IFERROR(Copen!BE23/GAMSCopen!BE23,"")</f>
        <v>0.999999998750297</v>
      </c>
      <c r="BG23" s="128" t="n">
        <f aca="false">IFERROR(Copen!BF23/GAMSCopen!BF23,"")</f>
        <v>1.00000000048313</v>
      </c>
      <c r="BH23" s="128" t="n">
        <f aca="false">IFERROR(Copen!BG23/GAMSCopen!BG23,"")</f>
        <v>1.00000000117247</v>
      </c>
      <c r="BI23" s="128" t="n">
        <f aca="false">IFERROR(Copen!BH23/GAMSCopen!BH23,"")</f>
        <v>1.00000000351524</v>
      </c>
      <c r="BJ23" s="128" t="n">
        <f aca="false">IFERROR(Copen!BI23/GAMSCopen!BI23,"")</f>
        <v>1.00000000127876</v>
      </c>
    </row>
    <row r="24" customFormat="false" ht="12.75" hidden="false" customHeight="false" outlineLevel="0" collapsed="false">
      <c r="A24" s="0" t="str">
        <f aca="false">Copen!A24</f>
        <v>DAMAGE FUNCTION</v>
      </c>
      <c r="B24" s="0" t="str">
        <f aca="false">GAMSbase!A24</f>
        <v>* DAMAGE FUNCTION</v>
      </c>
      <c r="C24" s="128" t="str">
        <f aca="false">IFERROR(Copen!B24/GAMSCopen!B24,"")</f>
        <v/>
      </c>
      <c r="D24" s="128" t="str">
        <f aca="false">IFERROR(Copen!C24/GAMSCopen!C24,"")</f>
        <v/>
      </c>
      <c r="E24" s="128" t="str">
        <f aca="false">IFERROR(Copen!D24/GAMSCopen!D24,"")</f>
        <v/>
      </c>
      <c r="F24" s="128" t="str">
        <f aca="false">IFERROR(Copen!E24/GAMSCopen!E24,"")</f>
        <v/>
      </c>
      <c r="G24" s="128" t="str">
        <f aca="false">IFERROR(Copen!F24/GAMSCopen!F24,"")</f>
        <v/>
      </c>
      <c r="H24" s="128" t="str">
        <f aca="false">IFERROR(Copen!G24/GAMSCopen!G24,"")</f>
        <v/>
      </c>
      <c r="I24" s="128" t="str">
        <f aca="false">IFERROR(Copen!H24/GAMSCopen!H24,"")</f>
        <v/>
      </c>
      <c r="J24" s="128" t="str">
        <f aca="false">IFERROR(Copen!I24/GAMSCopen!I24,"")</f>
        <v/>
      </c>
      <c r="K24" s="128" t="str">
        <f aca="false">IFERROR(Copen!J24/GAMSCopen!J24,"")</f>
        <v/>
      </c>
      <c r="L24" s="128" t="str">
        <f aca="false">IFERROR(Copen!K24/GAMSCopen!K24,"")</f>
        <v/>
      </c>
      <c r="M24" s="128" t="str">
        <f aca="false">IFERROR(Copen!L24/GAMSCopen!L24,"")</f>
        <v/>
      </c>
      <c r="N24" s="128" t="str">
        <f aca="false">IFERROR(Copen!M24/GAMSCopen!M24,"")</f>
        <v/>
      </c>
      <c r="O24" s="128" t="str">
        <f aca="false">IFERROR(Copen!N24/GAMSCopen!N24,"")</f>
        <v/>
      </c>
      <c r="P24" s="128" t="str">
        <f aca="false">IFERROR(Copen!O24/GAMSCopen!O24,"")</f>
        <v/>
      </c>
      <c r="Q24" s="128" t="str">
        <f aca="false">IFERROR(Copen!P24/GAMSCopen!P24,"")</f>
        <v/>
      </c>
      <c r="R24" s="128" t="str">
        <f aca="false">IFERROR(Copen!Q24/GAMSCopen!Q24,"")</f>
        <v/>
      </c>
      <c r="S24" s="128" t="str">
        <f aca="false">IFERROR(Copen!R24/GAMSCopen!R24,"")</f>
        <v/>
      </c>
      <c r="T24" s="128" t="str">
        <f aca="false">IFERROR(Copen!S24/GAMSCopen!S24,"")</f>
        <v/>
      </c>
      <c r="U24" s="128" t="str">
        <f aca="false">IFERROR(Copen!T24/GAMSCopen!T24,"")</f>
        <v/>
      </c>
      <c r="V24" s="128" t="str">
        <f aca="false">IFERROR(Copen!U24/GAMSCopen!U24,"")</f>
        <v/>
      </c>
      <c r="W24" s="128" t="str">
        <f aca="false">IFERROR(Copen!V24/GAMSCopen!V24,"")</f>
        <v/>
      </c>
      <c r="X24" s="128" t="str">
        <f aca="false">IFERROR(Copen!W24/GAMSCopen!W24,"")</f>
        <v/>
      </c>
      <c r="Y24" s="128" t="str">
        <f aca="false">IFERROR(Copen!X24/GAMSCopen!X24,"")</f>
        <v/>
      </c>
      <c r="Z24" s="128" t="str">
        <f aca="false">IFERROR(Copen!Y24/GAMSCopen!Y24,"")</f>
        <v/>
      </c>
      <c r="AA24" s="128" t="str">
        <f aca="false">IFERROR(Copen!Z24/GAMSCopen!Z24,"")</f>
        <v/>
      </c>
      <c r="AB24" s="128" t="str">
        <f aca="false">IFERROR(Copen!AA24/GAMSCopen!AA24,"")</f>
        <v/>
      </c>
      <c r="AC24" s="128" t="str">
        <f aca="false">IFERROR(Copen!AB24/GAMSCopen!AB24,"")</f>
        <v/>
      </c>
      <c r="AD24" s="128" t="str">
        <f aca="false">IFERROR(Copen!AC24/GAMSCopen!AC24,"")</f>
        <v/>
      </c>
      <c r="AE24" s="128" t="str">
        <f aca="false">IFERROR(Copen!AD24/GAMSCopen!AD24,"")</f>
        <v/>
      </c>
      <c r="AF24" s="128" t="str">
        <f aca="false">IFERROR(Copen!AE24/GAMSCopen!AE24,"")</f>
        <v/>
      </c>
      <c r="AG24" s="128" t="str">
        <f aca="false">IFERROR(Copen!AF24/GAMSCopen!AF24,"")</f>
        <v/>
      </c>
      <c r="AH24" s="128" t="str">
        <f aca="false">IFERROR(Copen!AG24/GAMSCopen!AG24,"")</f>
        <v/>
      </c>
      <c r="AI24" s="128" t="str">
        <f aca="false">IFERROR(Copen!AH24/GAMSCopen!AH24,"")</f>
        <v/>
      </c>
      <c r="AJ24" s="128" t="str">
        <f aca="false">IFERROR(Copen!AI24/GAMSCopen!AI24,"")</f>
        <v/>
      </c>
      <c r="AK24" s="128" t="str">
        <f aca="false">IFERROR(Copen!AJ24/GAMSCopen!AJ24,"")</f>
        <v/>
      </c>
      <c r="AL24" s="128" t="str">
        <f aca="false">IFERROR(Copen!AK24/GAMSCopen!AK24,"")</f>
        <v/>
      </c>
      <c r="AM24" s="128" t="str">
        <f aca="false">IFERROR(Copen!AL24/GAMSCopen!AL24,"")</f>
        <v/>
      </c>
      <c r="AN24" s="128" t="str">
        <f aca="false">IFERROR(Copen!AM24/GAMSCopen!AM24,"")</f>
        <v/>
      </c>
      <c r="AO24" s="128" t="str">
        <f aca="false">IFERROR(Copen!AN24/GAMSCopen!AN24,"")</f>
        <v/>
      </c>
      <c r="AP24" s="128" t="str">
        <f aca="false">IFERROR(Copen!AO24/GAMSCopen!AO24,"")</f>
        <v/>
      </c>
      <c r="AQ24" s="128" t="str">
        <f aca="false">IFERROR(Copen!AP24/GAMSCopen!AP24,"")</f>
        <v/>
      </c>
      <c r="AR24" s="128" t="str">
        <f aca="false">IFERROR(Copen!AQ24/GAMSCopen!AQ24,"")</f>
        <v/>
      </c>
      <c r="AS24" s="128" t="str">
        <f aca="false">IFERROR(Copen!AR24/GAMSCopen!AR24,"")</f>
        <v/>
      </c>
      <c r="AT24" s="128" t="str">
        <f aca="false">IFERROR(Copen!AS24/GAMSCopen!AS24,"")</f>
        <v/>
      </c>
      <c r="AU24" s="128" t="str">
        <f aca="false">IFERROR(Copen!AT24/GAMSCopen!AT24,"")</f>
        <v/>
      </c>
      <c r="AV24" s="128" t="str">
        <f aca="false">IFERROR(Copen!AU24/GAMSCopen!AU24,"")</f>
        <v/>
      </c>
      <c r="AW24" s="128" t="str">
        <f aca="false">IFERROR(Copen!AV24/GAMSCopen!AV24,"")</f>
        <v/>
      </c>
      <c r="AX24" s="128" t="str">
        <f aca="false">IFERROR(Copen!AW24/GAMSCopen!AW24,"")</f>
        <v/>
      </c>
      <c r="AY24" s="128" t="str">
        <f aca="false">IFERROR(Copen!AX24/GAMSCopen!AX24,"")</f>
        <v/>
      </c>
      <c r="AZ24" s="128" t="str">
        <f aca="false">IFERROR(Copen!AY24/GAMSCopen!AY24,"")</f>
        <v/>
      </c>
      <c r="BA24" s="128" t="str">
        <f aca="false">IFERROR(Copen!AZ24/GAMSCopen!AZ24,"")</f>
        <v/>
      </c>
      <c r="BB24" s="128" t="str">
        <f aca="false">IFERROR(Copen!BA24/GAMSCopen!BA24,"")</f>
        <v/>
      </c>
      <c r="BC24" s="128" t="str">
        <f aca="false">IFERROR(Copen!BB24/GAMSCopen!BB24,"")</f>
        <v/>
      </c>
      <c r="BD24" s="128" t="str">
        <f aca="false">IFERROR(Copen!BC24/GAMSCopen!BC24,"")</f>
        <v/>
      </c>
      <c r="BE24" s="128" t="str">
        <f aca="false">IFERROR(Copen!BD24/GAMSCopen!BD24,"")</f>
        <v/>
      </c>
      <c r="BF24" s="128" t="str">
        <f aca="false">IFERROR(Copen!BE24/GAMSCopen!BE24,"")</f>
        <v/>
      </c>
      <c r="BG24" s="128" t="str">
        <f aca="false">IFERROR(Copen!BF24/GAMSCopen!BF24,"")</f>
        <v/>
      </c>
      <c r="BH24" s="128" t="str">
        <f aca="false">IFERROR(Copen!BG24/GAMSCopen!BG24,"")</f>
        <v/>
      </c>
      <c r="BI24" s="128" t="str">
        <f aca="false">IFERROR(Copen!BH24/GAMSCopen!BH24,"")</f>
        <v/>
      </c>
      <c r="BJ24" s="128" t="str">
        <f aca="false">IFERROR(Copen!BI24/GAMSCopen!BI24,"")</f>
        <v/>
      </c>
    </row>
    <row r="25" customFormat="false" ht="12.75" hidden="false" customHeight="false" outlineLevel="0" collapsed="false">
      <c r="A25" s="0" t="str">
        <f aca="false">Copen!A25</f>
        <v>Damage coefficient on temperature</v>
      </c>
      <c r="B25" s="0" t="str">
        <f aca="false">GAMSbase!A25</f>
        <v>Damage Coefficient on Temperature</v>
      </c>
      <c r="C25" s="128" t="str">
        <f aca="false">IFERROR(Copen!B25/GAMSCopen!B25,"")</f>
        <v/>
      </c>
      <c r="D25" s="128" t="str">
        <f aca="false">IFERROR(Copen!C25/GAMSCopen!C25,"")</f>
        <v/>
      </c>
      <c r="E25" s="128" t="str">
        <f aca="false">IFERROR(Copen!D25/GAMSCopen!D25,"")</f>
        <v/>
      </c>
      <c r="F25" s="128" t="str">
        <f aca="false">IFERROR(Copen!E25/GAMSCopen!E25,"")</f>
        <v/>
      </c>
      <c r="G25" s="128" t="str">
        <f aca="false">IFERROR(Copen!F25/GAMSCopen!F25,"")</f>
        <v/>
      </c>
      <c r="H25" s="128" t="str">
        <f aca="false">IFERROR(Copen!G25/GAMSCopen!G25,"")</f>
        <v/>
      </c>
      <c r="I25" s="128" t="str">
        <f aca="false">IFERROR(Copen!H25/GAMSCopen!H25,"")</f>
        <v/>
      </c>
      <c r="J25" s="128" t="str">
        <f aca="false">IFERROR(Copen!I25/GAMSCopen!I25,"")</f>
        <v/>
      </c>
      <c r="K25" s="128" t="str">
        <f aca="false">IFERROR(Copen!J25/GAMSCopen!J25,"")</f>
        <v/>
      </c>
      <c r="L25" s="128" t="str">
        <f aca="false">IFERROR(Copen!K25/GAMSCopen!K25,"")</f>
        <v/>
      </c>
      <c r="M25" s="128" t="str">
        <f aca="false">IFERROR(Copen!L25/GAMSCopen!L25,"")</f>
        <v/>
      </c>
      <c r="N25" s="128" t="str">
        <f aca="false">IFERROR(Copen!M25/GAMSCopen!M25,"")</f>
        <v/>
      </c>
      <c r="O25" s="128" t="str">
        <f aca="false">IFERROR(Copen!N25/GAMSCopen!N25,"")</f>
        <v/>
      </c>
      <c r="P25" s="128" t="str">
        <f aca="false">IFERROR(Copen!O25/GAMSCopen!O25,"")</f>
        <v/>
      </c>
      <c r="Q25" s="128" t="str">
        <f aca="false">IFERROR(Copen!P25/GAMSCopen!P25,"")</f>
        <v/>
      </c>
      <c r="R25" s="128" t="str">
        <f aca="false">IFERROR(Copen!Q25/GAMSCopen!Q25,"")</f>
        <v/>
      </c>
      <c r="S25" s="128" t="str">
        <f aca="false">IFERROR(Copen!R25/GAMSCopen!R25,"")</f>
        <v/>
      </c>
      <c r="T25" s="128" t="str">
        <f aca="false">IFERROR(Copen!S25/GAMSCopen!S25,"")</f>
        <v/>
      </c>
      <c r="U25" s="128" t="str">
        <f aca="false">IFERROR(Copen!T25/GAMSCopen!T25,"")</f>
        <v/>
      </c>
      <c r="V25" s="128" t="str">
        <f aca="false">IFERROR(Copen!U25/GAMSCopen!U25,"")</f>
        <v/>
      </c>
      <c r="W25" s="128" t="str">
        <f aca="false">IFERROR(Copen!V25/GAMSCopen!V25,"")</f>
        <v/>
      </c>
      <c r="X25" s="128" t="str">
        <f aca="false">IFERROR(Copen!W25/GAMSCopen!W25,"")</f>
        <v/>
      </c>
      <c r="Y25" s="128" t="str">
        <f aca="false">IFERROR(Copen!X25/GAMSCopen!X25,"")</f>
        <v/>
      </c>
      <c r="Z25" s="128" t="str">
        <f aca="false">IFERROR(Copen!Y25/GAMSCopen!Y25,"")</f>
        <v/>
      </c>
      <c r="AA25" s="128" t="str">
        <f aca="false">IFERROR(Copen!Z25/GAMSCopen!Z25,"")</f>
        <v/>
      </c>
      <c r="AB25" s="128" t="str">
        <f aca="false">IFERROR(Copen!AA25/GAMSCopen!AA25,"")</f>
        <v/>
      </c>
      <c r="AC25" s="128" t="str">
        <f aca="false">IFERROR(Copen!AB25/GAMSCopen!AB25,"")</f>
        <v/>
      </c>
      <c r="AD25" s="128" t="str">
        <f aca="false">IFERROR(Copen!AC25/GAMSCopen!AC25,"")</f>
        <v/>
      </c>
      <c r="AE25" s="128" t="str">
        <f aca="false">IFERROR(Copen!AD25/GAMSCopen!AD25,"")</f>
        <v/>
      </c>
      <c r="AF25" s="128" t="str">
        <f aca="false">IFERROR(Copen!AE25/GAMSCopen!AE25,"")</f>
        <v/>
      </c>
      <c r="AG25" s="128" t="str">
        <f aca="false">IFERROR(Copen!AF25/GAMSCopen!AF25,"")</f>
        <v/>
      </c>
      <c r="AH25" s="128" t="str">
        <f aca="false">IFERROR(Copen!AG25/GAMSCopen!AG25,"")</f>
        <v/>
      </c>
      <c r="AI25" s="128" t="str">
        <f aca="false">IFERROR(Copen!AH25/GAMSCopen!AH25,"")</f>
        <v/>
      </c>
      <c r="AJ25" s="128" t="str">
        <f aca="false">IFERROR(Copen!AI25/GAMSCopen!AI25,"")</f>
        <v/>
      </c>
      <c r="AK25" s="128" t="str">
        <f aca="false">IFERROR(Copen!AJ25/GAMSCopen!AJ25,"")</f>
        <v/>
      </c>
      <c r="AL25" s="128" t="str">
        <f aca="false">IFERROR(Copen!AK25/GAMSCopen!AK25,"")</f>
        <v/>
      </c>
      <c r="AM25" s="128" t="str">
        <f aca="false">IFERROR(Copen!AL25/GAMSCopen!AL25,"")</f>
        <v/>
      </c>
      <c r="AN25" s="128" t="str">
        <f aca="false">IFERROR(Copen!AM25/GAMSCopen!AM25,"")</f>
        <v/>
      </c>
      <c r="AO25" s="128" t="str">
        <f aca="false">IFERROR(Copen!AN25/GAMSCopen!AN25,"")</f>
        <v/>
      </c>
      <c r="AP25" s="128" t="str">
        <f aca="false">IFERROR(Copen!AO25/GAMSCopen!AO25,"")</f>
        <v/>
      </c>
      <c r="AQ25" s="128" t="str">
        <f aca="false">IFERROR(Copen!AP25/GAMSCopen!AP25,"")</f>
        <v/>
      </c>
      <c r="AR25" s="128" t="str">
        <f aca="false">IFERROR(Copen!AQ25/GAMSCopen!AQ25,"")</f>
        <v/>
      </c>
      <c r="AS25" s="128" t="str">
        <f aca="false">IFERROR(Copen!AR25/GAMSCopen!AR25,"")</f>
        <v/>
      </c>
      <c r="AT25" s="128" t="str">
        <f aca="false">IFERROR(Copen!AS25/GAMSCopen!AS25,"")</f>
        <v/>
      </c>
      <c r="AU25" s="128" t="str">
        <f aca="false">IFERROR(Copen!AT25/GAMSCopen!AT25,"")</f>
        <v/>
      </c>
      <c r="AV25" s="128" t="str">
        <f aca="false">IFERROR(Copen!AU25/GAMSCopen!AU25,"")</f>
        <v/>
      </c>
      <c r="AW25" s="128" t="str">
        <f aca="false">IFERROR(Copen!AV25/GAMSCopen!AV25,"")</f>
        <v/>
      </c>
      <c r="AX25" s="128" t="str">
        <f aca="false">IFERROR(Copen!AW25/GAMSCopen!AW25,"")</f>
        <v/>
      </c>
      <c r="AY25" s="128" t="str">
        <f aca="false">IFERROR(Copen!AX25/GAMSCopen!AX25,"")</f>
        <v/>
      </c>
      <c r="AZ25" s="128" t="str">
        <f aca="false">IFERROR(Copen!AY25/GAMSCopen!AY25,"")</f>
        <v/>
      </c>
      <c r="BA25" s="128" t="str">
        <f aca="false">IFERROR(Copen!AZ25/GAMSCopen!AZ25,"")</f>
        <v/>
      </c>
      <c r="BB25" s="128" t="str">
        <f aca="false">IFERROR(Copen!BA25/GAMSCopen!BA25,"")</f>
        <v/>
      </c>
      <c r="BC25" s="128" t="str">
        <f aca="false">IFERROR(Copen!BB25/GAMSCopen!BB25,"")</f>
        <v/>
      </c>
      <c r="BD25" s="128" t="str">
        <f aca="false">IFERROR(Copen!BC25/GAMSCopen!BC25,"")</f>
        <v/>
      </c>
      <c r="BE25" s="128" t="str">
        <f aca="false">IFERROR(Copen!BD25/GAMSCopen!BD25,"")</f>
        <v/>
      </c>
      <c r="BF25" s="128" t="str">
        <f aca="false">IFERROR(Copen!BE25/GAMSCopen!BE25,"")</f>
        <v/>
      </c>
      <c r="BG25" s="128" t="str">
        <f aca="false">IFERROR(Copen!BF25/GAMSCopen!BF25,"")</f>
        <v/>
      </c>
      <c r="BH25" s="128" t="str">
        <f aca="false">IFERROR(Copen!BG25/GAMSCopen!BG25,"")</f>
        <v/>
      </c>
      <c r="BI25" s="128" t="str">
        <f aca="false">IFERROR(Copen!BH25/GAMSCopen!BH25,"")</f>
        <v/>
      </c>
      <c r="BJ25" s="128" t="str">
        <f aca="false">IFERROR(Copen!BI25/GAMSCopen!BI25,"")</f>
        <v/>
      </c>
    </row>
    <row r="26" customFormat="false" ht="12.75" hidden="false" customHeight="false" outlineLevel="0" collapsed="false">
      <c r="A26" s="0" t="str">
        <f aca="false">Copen!A26</f>
        <v>Damage coefficient on temperature squared</v>
      </c>
      <c r="B26" s="0" t="str">
        <f aca="false">GAMSbase!A26</f>
        <v>Damage Coefficient on Temperature ^2</v>
      </c>
      <c r="C26" s="128" t="n">
        <f aca="false">IFERROR(Copen!B26/GAMSCopen!B26,"")</f>
        <v>1</v>
      </c>
      <c r="D26" s="128" t="str">
        <f aca="false">IFERROR(Copen!C26/GAMSCopen!C26,"")</f>
        <v/>
      </c>
      <c r="E26" s="128" t="str">
        <f aca="false">IFERROR(Copen!D26/GAMSCopen!D26,"")</f>
        <v/>
      </c>
      <c r="F26" s="128" t="str">
        <f aca="false">IFERROR(Copen!E26/GAMSCopen!E26,"")</f>
        <v/>
      </c>
      <c r="G26" s="128" t="str">
        <f aca="false">IFERROR(Copen!F26/GAMSCopen!F26,"")</f>
        <v/>
      </c>
      <c r="H26" s="128" t="str">
        <f aca="false">IFERROR(Copen!G26/GAMSCopen!G26,"")</f>
        <v/>
      </c>
      <c r="I26" s="128" t="str">
        <f aca="false">IFERROR(Copen!H26/GAMSCopen!H26,"")</f>
        <v/>
      </c>
      <c r="J26" s="128" t="str">
        <f aca="false">IFERROR(Copen!I26/GAMSCopen!I26,"")</f>
        <v/>
      </c>
      <c r="K26" s="128" t="str">
        <f aca="false">IFERROR(Copen!J26/GAMSCopen!J26,"")</f>
        <v/>
      </c>
      <c r="L26" s="128" t="str">
        <f aca="false">IFERROR(Copen!K26/GAMSCopen!K26,"")</f>
        <v/>
      </c>
      <c r="M26" s="128" t="str">
        <f aca="false">IFERROR(Copen!L26/GAMSCopen!L26,"")</f>
        <v/>
      </c>
      <c r="N26" s="128" t="str">
        <f aca="false">IFERROR(Copen!M26/GAMSCopen!M26,"")</f>
        <v/>
      </c>
      <c r="O26" s="128" t="str">
        <f aca="false">IFERROR(Copen!N26/GAMSCopen!N26,"")</f>
        <v/>
      </c>
      <c r="P26" s="128" t="str">
        <f aca="false">IFERROR(Copen!O26/GAMSCopen!O26,"")</f>
        <v/>
      </c>
      <c r="Q26" s="128" t="str">
        <f aca="false">IFERROR(Copen!P26/GAMSCopen!P26,"")</f>
        <v/>
      </c>
      <c r="R26" s="128" t="str">
        <f aca="false">IFERROR(Copen!Q26/GAMSCopen!Q26,"")</f>
        <v/>
      </c>
      <c r="S26" s="128" t="str">
        <f aca="false">IFERROR(Copen!R26/GAMSCopen!R26,"")</f>
        <v/>
      </c>
      <c r="T26" s="128" t="str">
        <f aca="false">IFERROR(Copen!S26/GAMSCopen!S26,"")</f>
        <v/>
      </c>
      <c r="U26" s="128" t="str">
        <f aca="false">IFERROR(Copen!T26/GAMSCopen!T26,"")</f>
        <v/>
      </c>
      <c r="V26" s="128" t="str">
        <f aca="false">IFERROR(Copen!U26/GAMSCopen!U26,"")</f>
        <v/>
      </c>
      <c r="W26" s="128" t="str">
        <f aca="false">IFERROR(Copen!V26/GAMSCopen!V26,"")</f>
        <v/>
      </c>
      <c r="X26" s="128" t="str">
        <f aca="false">IFERROR(Copen!W26/GAMSCopen!W26,"")</f>
        <v/>
      </c>
      <c r="Y26" s="128" t="str">
        <f aca="false">IFERROR(Copen!X26/GAMSCopen!X26,"")</f>
        <v/>
      </c>
      <c r="Z26" s="128" t="str">
        <f aca="false">IFERROR(Copen!Y26/GAMSCopen!Y26,"")</f>
        <v/>
      </c>
      <c r="AA26" s="128" t="str">
        <f aca="false">IFERROR(Copen!Z26/GAMSCopen!Z26,"")</f>
        <v/>
      </c>
      <c r="AB26" s="128" t="str">
        <f aca="false">IFERROR(Copen!AA26/GAMSCopen!AA26,"")</f>
        <v/>
      </c>
      <c r="AC26" s="128" t="str">
        <f aca="false">IFERROR(Copen!AB26/GAMSCopen!AB26,"")</f>
        <v/>
      </c>
      <c r="AD26" s="128" t="str">
        <f aca="false">IFERROR(Copen!AC26/GAMSCopen!AC26,"")</f>
        <v/>
      </c>
      <c r="AE26" s="128" t="str">
        <f aca="false">IFERROR(Copen!AD26/GAMSCopen!AD26,"")</f>
        <v/>
      </c>
      <c r="AF26" s="128" t="str">
        <f aca="false">IFERROR(Copen!AE26/GAMSCopen!AE26,"")</f>
        <v/>
      </c>
      <c r="AG26" s="128" t="str">
        <f aca="false">IFERROR(Copen!AF26/GAMSCopen!AF26,"")</f>
        <v/>
      </c>
      <c r="AH26" s="128" t="str">
        <f aca="false">IFERROR(Copen!AG26/GAMSCopen!AG26,"")</f>
        <v/>
      </c>
      <c r="AI26" s="128" t="str">
        <f aca="false">IFERROR(Copen!AH26/GAMSCopen!AH26,"")</f>
        <v/>
      </c>
      <c r="AJ26" s="128" t="str">
        <f aca="false">IFERROR(Copen!AI26/GAMSCopen!AI26,"")</f>
        <v/>
      </c>
      <c r="AK26" s="128" t="str">
        <f aca="false">IFERROR(Copen!AJ26/GAMSCopen!AJ26,"")</f>
        <v/>
      </c>
      <c r="AL26" s="128" t="str">
        <f aca="false">IFERROR(Copen!AK26/GAMSCopen!AK26,"")</f>
        <v/>
      </c>
      <c r="AM26" s="128" t="str">
        <f aca="false">IFERROR(Copen!AL26/GAMSCopen!AL26,"")</f>
        <v/>
      </c>
      <c r="AN26" s="128" t="str">
        <f aca="false">IFERROR(Copen!AM26/GAMSCopen!AM26,"")</f>
        <v/>
      </c>
      <c r="AO26" s="128" t="str">
        <f aca="false">IFERROR(Copen!AN26/GAMSCopen!AN26,"")</f>
        <v/>
      </c>
      <c r="AP26" s="128" t="str">
        <f aca="false">IFERROR(Copen!AO26/GAMSCopen!AO26,"")</f>
        <v/>
      </c>
      <c r="AQ26" s="128" t="str">
        <f aca="false">IFERROR(Copen!AP26/GAMSCopen!AP26,"")</f>
        <v/>
      </c>
      <c r="AR26" s="128" t="str">
        <f aca="false">IFERROR(Copen!AQ26/GAMSCopen!AQ26,"")</f>
        <v/>
      </c>
      <c r="AS26" s="128" t="str">
        <f aca="false">IFERROR(Copen!AR26/GAMSCopen!AR26,"")</f>
        <v/>
      </c>
      <c r="AT26" s="128" t="str">
        <f aca="false">IFERROR(Copen!AS26/GAMSCopen!AS26,"")</f>
        <v/>
      </c>
      <c r="AU26" s="128" t="str">
        <f aca="false">IFERROR(Copen!AT26/GAMSCopen!AT26,"")</f>
        <v/>
      </c>
      <c r="AV26" s="128" t="str">
        <f aca="false">IFERROR(Copen!AU26/GAMSCopen!AU26,"")</f>
        <v/>
      </c>
      <c r="AW26" s="128" t="str">
        <f aca="false">IFERROR(Copen!AV26/GAMSCopen!AV26,"")</f>
        <v/>
      </c>
      <c r="AX26" s="128" t="str">
        <f aca="false">IFERROR(Copen!AW26/GAMSCopen!AW26,"")</f>
        <v/>
      </c>
      <c r="AY26" s="128" t="str">
        <f aca="false">IFERROR(Copen!AX26/GAMSCopen!AX26,"")</f>
        <v/>
      </c>
      <c r="AZ26" s="128" t="str">
        <f aca="false">IFERROR(Copen!AY26/GAMSCopen!AY26,"")</f>
        <v/>
      </c>
      <c r="BA26" s="128" t="str">
        <f aca="false">IFERROR(Copen!AZ26/GAMSCopen!AZ26,"")</f>
        <v/>
      </c>
      <c r="BB26" s="128" t="str">
        <f aca="false">IFERROR(Copen!BA26/GAMSCopen!BA26,"")</f>
        <v/>
      </c>
      <c r="BC26" s="128" t="str">
        <f aca="false">IFERROR(Copen!BB26/GAMSCopen!BB26,"")</f>
        <v/>
      </c>
      <c r="BD26" s="128" t="str">
        <f aca="false">IFERROR(Copen!BC26/GAMSCopen!BC26,"")</f>
        <v/>
      </c>
      <c r="BE26" s="128" t="str">
        <f aca="false">IFERROR(Copen!BD26/GAMSCopen!BD26,"")</f>
        <v/>
      </c>
      <c r="BF26" s="128" t="str">
        <f aca="false">IFERROR(Copen!BE26/GAMSCopen!BE26,"")</f>
        <v/>
      </c>
      <c r="BG26" s="128" t="str">
        <f aca="false">IFERROR(Copen!BF26/GAMSCopen!BF26,"")</f>
        <v/>
      </c>
      <c r="BH26" s="128" t="str">
        <f aca="false">IFERROR(Copen!BG26/GAMSCopen!BG26,"")</f>
        <v/>
      </c>
      <c r="BI26" s="128" t="str">
        <f aca="false">IFERROR(Copen!BH26/GAMSCopen!BH26,"")</f>
        <v/>
      </c>
      <c r="BJ26" s="128" t="str">
        <f aca="false">IFERROR(Copen!BI26/GAMSCopen!BI26,"")</f>
        <v/>
      </c>
    </row>
    <row r="27" customFormat="false" ht="12.75" hidden="false" customHeight="false" outlineLevel="0" collapsed="false">
      <c r="A27" s="0" t="str">
        <f aca="false">Copen!A27</f>
        <v>Exponent on damages</v>
      </c>
      <c r="B27" s="0" t="str">
        <f aca="false">GAMSbase!A27</f>
        <v>Exponent on Damages</v>
      </c>
      <c r="C27" s="128" t="n">
        <f aca="false">IFERROR(Copen!B27/GAMSCopen!B27,"")</f>
        <v>1</v>
      </c>
      <c r="D27" s="128" t="str">
        <f aca="false">IFERROR(Copen!C27/GAMSCopen!C27,"")</f>
        <v/>
      </c>
      <c r="E27" s="128" t="str">
        <f aca="false">IFERROR(Copen!D27/GAMSCopen!D27,"")</f>
        <v/>
      </c>
      <c r="F27" s="128" t="str">
        <f aca="false">IFERROR(Copen!E27/GAMSCopen!E27,"")</f>
        <v/>
      </c>
      <c r="G27" s="128" t="str">
        <f aca="false">IFERROR(Copen!F27/GAMSCopen!F27,"")</f>
        <v/>
      </c>
      <c r="H27" s="128" t="str">
        <f aca="false">IFERROR(Copen!G27/GAMSCopen!G27,"")</f>
        <v/>
      </c>
      <c r="I27" s="128" t="str">
        <f aca="false">IFERROR(Copen!H27/GAMSCopen!H27,"")</f>
        <v/>
      </c>
      <c r="J27" s="128" t="str">
        <f aca="false">IFERROR(Copen!I27/GAMSCopen!I27,"")</f>
        <v/>
      </c>
      <c r="K27" s="128" t="str">
        <f aca="false">IFERROR(Copen!J27/GAMSCopen!J27,"")</f>
        <v/>
      </c>
      <c r="L27" s="128" t="str">
        <f aca="false">IFERROR(Copen!K27/GAMSCopen!K27,"")</f>
        <v/>
      </c>
      <c r="M27" s="128" t="str">
        <f aca="false">IFERROR(Copen!L27/GAMSCopen!L27,"")</f>
        <v/>
      </c>
      <c r="N27" s="128" t="str">
        <f aca="false">IFERROR(Copen!M27/GAMSCopen!M27,"")</f>
        <v/>
      </c>
      <c r="O27" s="128" t="str">
        <f aca="false">IFERROR(Copen!N27/GAMSCopen!N27,"")</f>
        <v/>
      </c>
      <c r="P27" s="128" t="str">
        <f aca="false">IFERROR(Copen!O27/GAMSCopen!O27,"")</f>
        <v/>
      </c>
      <c r="Q27" s="128" t="str">
        <f aca="false">IFERROR(Copen!P27/GAMSCopen!P27,"")</f>
        <v/>
      </c>
      <c r="R27" s="128" t="str">
        <f aca="false">IFERROR(Copen!Q27/GAMSCopen!Q27,"")</f>
        <v/>
      </c>
      <c r="S27" s="128" t="str">
        <f aca="false">IFERROR(Copen!R27/GAMSCopen!R27,"")</f>
        <v/>
      </c>
      <c r="T27" s="128" t="str">
        <f aca="false">IFERROR(Copen!S27/GAMSCopen!S27,"")</f>
        <v/>
      </c>
      <c r="U27" s="128" t="str">
        <f aca="false">IFERROR(Copen!T27/GAMSCopen!T27,"")</f>
        <v/>
      </c>
      <c r="V27" s="128" t="str">
        <f aca="false">IFERROR(Copen!U27/GAMSCopen!U27,"")</f>
        <v/>
      </c>
      <c r="W27" s="128" t="str">
        <f aca="false">IFERROR(Copen!V27/GAMSCopen!V27,"")</f>
        <v/>
      </c>
      <c r="X27" s="128" t="str">
        <f aca="false">IFERROR(Copen!W27/GAMSCopen!W27,"")</f>
        <v/>
      </c>
      <c r="Y27" s="128" t="str">
        <f aca="false">IFERROR(Copen!X27/GAMSCopen!X27,"")</f>
        <v/>
      </c>
      <c r="Z27" s="128" t="str">
        <f aca="false">IFERROR(Copen!Y27/GAMSCopen!Y27,"")</f>
        <v/>
      </c>
      <c r="AA27" s="128" t="str">
        <f aca="false">IFERROR(Copen!Z27/GAMSCopen!Z27,"")</f>
        <v/>
      </c>
      <c r="AB27" s="128" t="str">
        <f aca="false">IFERROR(Copen!AA27/GAMSCopen!AA27,"")</f>
        <v/>
      </c>
      <c r="AC27" s="128" t="str">
        <f aca="false">IFERROR(Copen!AB27/GAMSCopen!AB27,"")</f>
        <v/>
      </c>
      <c r="AD27" s="128" t="str">
        <f aca="false">IFERROR(Copen!AC27/GAMSCopen!AC27,"")</f>
        <v/>
      </c>
      <c r="AE27" s="128" t="str">
        <f aca="false">IFERROR(Copen!AD27/GAMSCopen!AD27,"")</f>
        <v/>
      </c>
      <c r="AF27" s="128" t="str">
        <f aca="false">IFERROR(Copen!AE27/GAMSCopen!AE27,"")</f>
        <v/>
      </c>
      <c r="AG27" s="128" t="str">
        <f aca="false">IFERROR(Copen!AF27/GAMSCopen!AF27,"")</f>
        <v/>
      </c>
      <c r="AH27" s="128" t="str">
        <f aca="false">IFERROR(Copen!AG27/GAMSCopen!AG27,"")</f>
        <v/>
      </c>
      <c r="AI27" s="128" t="str">
        <f aca="false">IFERROR(Copen!AH27/GAMSCopen!AH27,"")</f>
        <v/>
      </c>
      <c r="AJ27" s="128" t="str">
        <f aca="false">IFERROR(Copen!AI27/GAMSCopen!AI27,"")</f>
        <v/>
      </c>
      <c r="AK27" s="128" t="str">
        <f aca="false">IFERROR(Copen!AJ27/GAMSCopen!AJ27,"")</f>
        <v/>
      </c>
      <c r="AL27" s="128" t="str">
        <f aca="false">IFERROR(Copen!AK27/GAMSCopen!AK27,"")</f>
        <v/>
      </c>
      <c r="AM27" s="128" t="str">
        <f aca="false">IFERROR(Copen!AL27/GAMSCopen!AL27,"")</f>
        <v/>
      </c>
      <c r="AN27" s="128" t="str">
        <f aca="false">IFERROR(Copen!AM27/GAMSCopen!AM27,"")</f>
        <v/>
      </c>
      <c r="AO27" s="128" t="str">
        <f aca="false">IFERROR(Copen!AN27/GAMSCopen!AN27,"")</f>
        <v/>
      </c>
      <c r="AP27" s="128" t="str">
        <f aca="false">IFERROR(Copen!AO27/GAMSCopen!AO27,"")</f>
        <v/>
      </c>
      <c r="AQ27" s="128" t="str">
        <f aca="false">IFERROR(Copen!AP27/GAMSCopen!AP27,"")</f>
        <v/>
      </c>
      <c r="AR27" s="128" t="str">
        <f aca="false">IFERROR(Copen!AQ27/GAMSCopen!AQ27,"")</f>
        <v/>
      </c>
      <c r="AS27" s="128" t="str">
        <f aca="false">IFERROR(Copen!AR27/GAMSCopen!AR27,"")</f>
        <v/>
      </c>
      <c r="AT27" s="128" t="str">
        <f aca="false">IFERROR(Copen!AS27/GAMSCopen!AS27,"")</f>
        <v/>
      </c>
      <c r="AU27" s="128" t="str">
        <f aca="false">IFERROR(Copen!AT27/GAMSCopen!AT27,"")</f>
        <v/>
      </c>
      <c r="AV27" s="128" t="str">
        <f aca="false">IFERROR(Copen!AU27/GAMSCopen!AU27,"")</f>
        <v/>
      </c>
      <c r="AW27" s="128" t="str">
        <f aca="false">IFERROR(Copen!AV27/GAMSCopen!AV27,"")</f>
        <v/>
      </c>
      <c r="AX27" s="128" t="str">
        <f aca="false">IFERROR(Copen!AW27/GAMSCopen!AW27,"")</f>
        <v/>
      </c>
      <c r="AY27" s="128" t="str">
        <f aca="false">IFERROR(Copen!AX27/GAMSCopen!AX27,"")</f>
        <v/>
      </c>
      <c r="AZ27" s="128" t="str">
        <f aca="false">IFERROR(Copen!AY27/GAMSCopen!AY27,"")</f>
        <v/>
      </c>
      <c r="BA27" s="128" t="str">
        <f aca="false">IFERROR(Copen!AZ27/GAMSCopen!AZ27,"")</f>
        <v/>
      </c>
      <c r="BB27" s="128" t="str">
        <f aca="false">IFERROR(Copen!BA27/GAMSCopen!BA27,"")</f>
        <v/>
      </c>
      <c r="BC27" s="128" t="str">
        <f aca="false">IFERROR(Copen!BB27/GAMSCopen!BB27,"")</f>
        <v/>
      </c>
      <c r="BD27" s="128" t="str">
        <f aca="false">IFERROR(Copen!BC27/GAMSCopen!BC27,"")</f>
        <v/>
      </c>
      <c r="BE27" s="128" t="str">
        <f aca="false">IFERROR(Copen!BD27/GAMSCopen!BD27,"")</f>
        <v/>
      </c>
      <c r="BF27" s="128" t="str">
        <f aca="false">IFERROR(Copen!BE27/GAMSCopen!BE27,"")</f>
        <v/>
      </c>
      <c r="BG27" s="128" t="str">
        <f aca="false">IFERROR(Copen!BF27/GAMSCopen!BF27,"")</f>
        <v/>
      </c>
      <c r="BH27" s="128" t="str">
        <f aca="false">IFERROR(Copen!BG27/GAMSCopen!BG27,"")</f>
        <v/>
      </c>
      <c r="BI27" s="128" t="str">
        <f aca="false">IFERROR(Copen!BH27/GAMSCopen!BH27,"")</f>
        <v/>
      </c>
      <c r="BJ27" s="128" t="str">
        <f aca="false">IFERROR(Copen!BI27/GAMSCopen!BI27,"")</f>
        <v/>
      </c>
    </row>
    <row r="28" customFormat="false" ht="12.75" hidden="false" customHeight="false" outlineLevel="0" collapsed="false">
      <c r="A28" s="0" t="str">
        <f aca="false">Copen!A28</f>
        <v>Threshold for catastrophic damages</v>
      </c>
      <c r="B28" s="0" t="str">
        <f aca="false">GAMSbase!A28</f>
        <v>Threshold for Catastrophic Damages</v>
      </c>
      <c r="C28" s="128" t="str">
        <f aca="false">IFERROR(Copen!B28/GAMSCopen!B28,"")</f>
        <v/>
      </c>
      <c r="D28" s="128" t="str">
        <f aca="false">IFERROR(Copen!C28/GAMSCopen!C28,"")</f>
        <v/>
      </c>
      <c r="E28" s="128" t="str">
        <f aca="false">IFERROR(Copen!D28/GAMSCopen!D28,"")</f>
        <v/>
      </c>
      <c r="F28" s="128" t="str">
        <f aca="false">IFERROR(Copen!E28/GAMSCopen!E28,"")</f>
        <v/>
      </c>
      <c r="G28" s="128" t="str">
        <f aca="false">IFERROR(Copen!F28/GAMSCopen!F28,"")</f>
        <v/>
      </c>
      <c r="H28" s="128" t="str">
        <f aca="false">IFERROR(Copen!G28/GAMSCopen!G28,"")</f>
        <v/>
      </c>
      <c r="I28" s="128" t="str">
        <f aca="false">IFERROR(Copen!H28/GAMSCopen!H28,"")</f>
        <v/>
      </c>
      <c r="J28" s="128" t="str">
        <f aca="false">IFERROR(Copen!I28/GAMSCopen!I28,"")</f>
        <v/>
      </c>
      <c r="K28" s="128" t="str">
        <f aca="false">IFERROR(Copen!J28/GAMSCopen!J28,"")</f>
        <v/>
      </c>
      <c r="L28" s="128" t="str">
        <f aca="false">IFERROR(Copen!K28/GAMSCopen!K28,"")</f>
        <v/>
      </c>
      <c r="M28" s="128" t="str">
        <f aca="false">IFERROR(Copen!L28/GAMSCopen!L28,"")</f>
        <v/>
      </c>
      <c r="N28" s="128" t="str">
        <f aca="false">IFERROR(Copen!M28/GAMSCopen!M28,"")</f>
        <v/>
      </c>
      <c r="O28" s="128" t="str">
        <f aca="false">IFERROR(Copen!N28/GAMSCopen!N28,"")</f>
        <v/>
      </c>
      <c r="P28" s="128" t="str">
        <f aca="false">IFERROR(Copen!O28/GAMSCopen!O28,"")</f>
        <v/>
      </c>
      <c r="Q28" s="128" t="str">
        <f aca="false">IFERROR(Copen!P28/GAMSCopen!P28,"")</f>
        <v/>
      </c>
      <c r="R28" s="128" t="str">
        <f aca="false">IFERROR(Copen!Q28/GAMSCopen!Q28,"")</f>
        <v/>
      </c>
      <c r="S28" s="128" t="str">
        <f aca="false">IFERROR(Copen!R28/GAMSCopen!R28,"")</f>
        <v/>
      </c>
      <c r="T28" s="128" t="str">
        <f aca="false">IFERROR(Copen!S28/GAMSCopen!S28,"")</f>
        <v/>
      </c>
      <c r="U28" s="128" t="str">
        <f aca="false">IFERROR(Copen!T28/GAMSCopen!T28,"")</f>
        <v/>
      </c>
      <c r="V28" s="128" t="str">
        <f aca="false">IFERROR(Copen!U28/GAMSCopen!U28,"")</f>
        <v/>
      </c>
      <c r="W28" s="128" t="str">
        <f aca="false">IFERROR(Copen!V28/GAMSCopen!V28,"")</f>
        <v/>
      </c>
      <c r="X28" s="128" t="str">
        <f aca="false">IFERROR(Copen!W28/GAMSCopen!W28,"")</f>
        <v/>
      </c>
      <c r="Y28" s="128" t="str">
        <f aca="false">IFERROR(Copen!X28/GAMSCopen!X28,"")</f>
        <v/>
      </c>
      <c r="Z28" s="128" t="str">
        <f aca="false">IFERROR(Copen!Y28/GAMSCopen!Y28,"")</f>
        <v/>
      </c>
      <c r="AA28" s="128" t="str">
        <f aca="false">IFERROR(Copen!Z28/GAMSCopen!Z28,"")</f>
        <v/>
      </c>
      <c r="AB28" s="128" t="str">
        <f aca="false">IFERROR(Copen!AA28/GAMSCopen!AA28,"")</f>
        <v/>
      </c>
      <c r="AC28" s="128" t="str">
        <f aca="false">IFERROR(Copen!AB28/GAMSCopen!AB28,"")</f>
        <v/>
      </c>
      <c r="AD28" s="128" t="str">
        <f aca="false">IFERROR(Copen!AC28/GAMSCopen!AC28,"")</f>
        <v/>
      </c>
      <c r="AE28" s="128" t="str">
        <f aca="false">IFERROR(Copen!AD28/GAMSCopen!AD28,"")</f>
        <v/>
      </c>
      <c r="AF28" s="128" t="str">
        <f aca="false">IFERROR(Copen!AE28/GAMSCopen!AE28,"")</f>
        <v/>
      </c>
      <c r="AG28" s="128" t="str">
        <f aca="false">IFERROR(Copen!AF28/GAMSCopen!AF28,"")</f>
        <v/>
      </c>
      <c r="AH28" s="128" t="str">
        <f aca="false">IFERROR(Copen!AG28/GAMSCopen!AG28,"")</f>
        <v/>
      </c>
      <c r="AI28" s="128" t="str">
        <f aca="false">IFERROR(Copen!AH28/GAMSCopen!AH28,"")</f>
        <v/>
      </c>
      <c r="AJ28" s="128" t="str">
        <f aca="false">IFERROR(Copen!AI28/GAMSCopen!AI28,"")</f>
        <v/>
      </c>
      <c r="AK28" s="128" t="str">
        <f aca="false">IFERROR(Copen!AJ28/GAMSCopen!AJ28,"")</f>
        <v/>
      </c>
      <c r="AL28" s="128" t="str">
        <f aca="false">IFERROR(Copen!AK28/GAMSCopen!AK28,"")</f>
        <v/>
      </c>
      <c r="AM28" s="128" t="str">
        <f aca="false">IFERROR(Copen!AL28/GAMSCopen!AL28,"")</f>
        <v/>
      </c>
      <c r="AN28" s="128" t="str">
        <f aca="false">IFERROR(Copen!AM28/GAMSCopen!AM28,"")</f>
        <v/>
      </c>
      <c r="AO28" s="128" t="str">
        <f aca="false">IFERROR(Copen!AN28/GAMSCopen!AN28,"")</f>
        <v/>
      </c>
      <c r="AP28" s="128" t="str">
        <f aca="false">IFERROR(Copen!AO28/GAMSCopen!AO28,"")</f>
        <v/>
      </c>
      <c r="AQ28" s="128" t="str">
        <f aca="false">IFERROR(Copen!AP28/GAMSCopen!AP28,"")</f>
        <v/>
      </c>
      <c r="AR28" s="128" t="str">
        <f aca="false">IFERROR(Copen!AQ28/GAMSCopen!AQ28,"")</f>
        <v/>
      </c>
      <c r="AS28" s="128" t="str">
        <f aca="false">IFERROR(Copen!AR28/GAMSCopen!AR28,"")</f>
        <v/>
      </c>
      <c r="AT28" s="128" t="str">
        <f aca="false">IFERROR(Copen!AS28/GAMSCopen!AS28,"")</f>
        <v/>
      </c>
      <c r="AU28" s="128" t="str">
        <f aca="false">IFERROR(Copen!AT28/GAMSCopen!AT28,"")</f>
        <v/>
      </c>
      <c r="AV28" s="128" t="str">
        <f aca="false">IFERROR(Copen!AU28/GAMSCopen!AU28,"")</f>
        <v/>
      </c>
      <c r="AW28" s="128" t="str">
        <f aca="false">IFERROR(Copen!AV28/GAMSCopen!AV28,"")</f>
        <v/>
      </c>
      <c r="AX28" s="128" t="str">
        <f aca="false">IFERROR(Copen!AW28/GAMSCopen!AW28,"")</f>
        <v/>
      </c>
      <c r="AY28" s="128" t="str">
        <f aca="false">IFERROR(Copen!AX28/GAMSCopen!AX28,"")</f>
        <v/>
      </c>
      <c r="AZ28" s="128" t="str">
        <f aca="false">IFERROR(Copen!AY28/GAMSCopen!AY28,"")</f>
        <v/>
      </c>
      <c r="BA28" s="128" t="str">
        <f aca="false">IFERROR(Copen!AZ28/GAMSCopen!AZ28,"")</f>
        <v/>
      </c>
      <c r="BB28" s="128" t="str">
        <f aca="false">IFERROR(Copen!BA28/GAMSCopen!BA28,"")</f>
        <v/>
      </c>
      <c r="BC28" s="128" t="str">
        <f aca="false">IFERROR(Copen!BB28/GAMSCopen!BB28,"")</f>
        <v/>
      </c>
      <c r="BD28" s="128" t="str">
        <f aca="false">IFERROR(Copen!BC28/GAMSCopen!BC28,"")</f>
        <v/>
      </c>
      <c r="BE28" s="128" t="str">
        <f aca="false">IFERROR(Copen!BD28/GAMSCopen!BD28,"")</f>
        <v/>
      </c>
      <c r="BF28" s="128" t="str">
        <f aca="false">IFERROR(Copen!BE28/GAMSCopen!BE28,"")</f>
        <v/>
      </c>
      <c r="BG28" s="128" t="str">
        <f aca="false">IFERROR(Copen!BF28/GAMSCopen!BF28,"")</f>
        <v/>
      </c>
      <c r="BH28" s="128" t="str">
        <f aca="false">IFERROR(Copen!BG28/GAMSCopen!BG28,"")</f>
        <v/>
      </c>
      <c r="BI28" s="128" t="str">
        <f aca="false">IFERROR(Copen!BH28/GAMSCopen!BH28,"")</f>
        <v/>
      </c>
      <c r="BJ28" s="128" t="str">
        <f aca="false">IFERROR(Copen!BI28/GAMSCopen!BI28,"")</f>
        <v/>
      </c>
    </row>
    <row r="29" customFormat="false" ht="12.75" hidden="false" customHeight="false" outlineLevel="0" collapsed="false">
      <c r="A29" s="0" t="str">
        <f aca="false">Copen!A29</f>
        <v>Exponent for catastrophic damages</v>
      </c>
      <c r="B29" s="0" t="str">
        <f aca="false">GAMSbase!A29</f>
        <v>Exponent for Catastrophic Damages</v>
      </c>
      <c r="C29" s="128" t="str">
        <f aca="false">IFERROR(Copen!B29/GAMSCopen!B29,"")</f>
        <v/>
      </c>
      <c r="D29" s="128" t="str">
        <f aca="false">IFERROR(Copen!C29/GAMSCopen!C29,"")</f>
        <v/>
      </c>
      <c r="E29" s="128" t="str">
        <f aca="false">IFERROR(Copen!D29/GAMSCopen!D29,"")</f>
        <v/>
      </c>
      <c r="F29" s="128" t="str">
        <f aca="false">IFERROR(Copen!E29/GAMSCopen!E29,"")</f>
        <v/>
      </c>
      <c r="G29" s="128" t="str">
        <f aca="false">IFERROR(Copen!F29/GAMSCopen!F29,"")</f>
        <v/>
      </c>
      <c r="H29" s="128" t="str">
        <f aca="false">IFERROR(Copen!G29/GAMSCopen!G29,"")</f>
        <v/>
      </c>
      <c r="I29" s="128" t="str">
        <f aca="false">IFERROR(Copen!H29/GAMSCopen!H29,"")</f>
        <v/>
      </c>
      <c r="J29" s="128" t="str">
        <f aca="false">IFERROR(Copen!I29/GAMSCopen!I29,"")</f>
        <v/>
      </c>
      <c r="K29" s="128" t="str">
        <f aca="false">IFERROR(Copen!J29/GAMSCopen!J29,"")</f>
        <v/>
      </c>
      <c r="L29" s="128" t="str">
        <f aca="false">IFERROR(Copen!K29/GAMSCopen!K29,"")</f>
        <v/>
      </c>
      <c r="M29" s="128" t="str">
        <f aca="false">IFERROR(Copen!L29/GAMSCopen!L29,"")</f>
        <v/>
      </c>
      <c r="N29" s="128" t="str">
        <f aca="false">IFERROR(Copen!M29/GAMSCopen!M29,"")</f>
        <v/>
      </c>
      <c r="O29" s="128" t="str">
        <f aca="false">IFERROR(Copen!N29/GAMSCopen!N29,"")</f>
        <v/>
      </c>
      <c r="P29" s="128" t="str">
        <f aca="false">IFERROR(Copen!O29/GAMSCopen!O29,"")</f>
        <v/>
      </c>
      <c r="Q29" s="128" t="str">
        <f aca="false">IFERROR(Copen!P29/GAMSCopen!P29,"")</f>
        <v/>
      </c>
      <c r="R29" s="128" t="str">
        <f aca="false">IFERROR(Copen!Q29/GAMSCopen!Q29,"")</f>
        <v/>
      </c>
      <c r="S29" s="128" t="str">
        <f aca="false">IFERROR(Copen!R29/GAMSCopen!R29,"")</f>
        <v/>
      </c>
      <c r="T29" s="128" t="str">
        <f aca="false">IFERROR(Copen!S29/GAMSCopen!S29,"")</f>
        <v/>
      </c>
      <c r="U29" s="128" t="str">
        <f aca="false">IFERROR(Copen!T29/GAMSCopen!T29,"")</f>
        <v/>
      </c>
      <c r="V29" s="128" t="str">
        <f aca="false">IFERROR(Copen!U29/GAMSCopen!U29,"")</f>
        <v/>
      </c>
      <c r="W29" s="128" t="str">
        <f aca="false">IFERROR(Copen!V29/GAMSCopen!V29,"")</f>
        <v/>
      </c>
      <c r="X29" s="128" t="str">
        <f aca="false">IFERROR(Copen!W29/GAMSCopen!W29,"")</f>
        <v/>
      </c>
      <c r="Y29" s="128" t="str">
        <f aca="false">IFERROR(Copen!X29/GAMSCopen!X29,"")</f>
        <v/>
      </c>
      <c r="Z29" s="128" t="str">
        <f aca="false">IFERROR(Copen!Y29/GAMSCopen!Y29,"")</f>
        <v/>
      </c>
      <c r="AA29" s="128" t="str">
        <f aca="false">IFERROR(Copen!Z29/GAMSCopen!Z29,"")</f>
        <v/>
      </c>
      <c r="AB29" s="128" t="str">
        <f aca="false">IFERROR(Copen!AA29/GAMSCopen!AA29,"")</f>
        <v/>
      </c>
      <c r="AC29" s="128" t="str">
        <f aca="false">IFERROR(Copen!AB29/GAMSCopen!AB29,"")</f>
        <v/>
      </c>
      <c r="AD29" s="128" t="str">
        <f aca="false">IFERROR(Copen!AC29/GAMSCopen!AC29,"")</f>
        <v/>
      </c>
      <c r="AE29" s="128" t="str">
        <f aca="false">IFERROR(Copen!AD29/GAMSCopen!AD29,"")</f>
        <v/>
      </c>
      <c r="AF29" s="128" t="str">
        <f aca="false">IFERROR(Copen!AE29/GAMSCopen!AE29,"")</f>
        <v/>
      </c>
      <c r="AG29" s="128" t="str">
        <f aca="false">IFERROR(Copen!AF29/GAMSCopen!AF29,"")</f>
        <v/>
      </c>
      <c r="AH29" s="128" t="str">
        <f aca="false">IFERROR(Copen!AG29/GAMSCopen!AG29,"")</f>
        <v/>
      </c>
      <c r="AI29" s="128" t="str">
        <f aca="false">IFERROR(Copen!AH29/GAMSCopen!AH29,"")</f>
        <v/>
      </c>
      <c r="AJ29" s="128" t="str">
        <f aca="false">IFERROR(Copen!AI29/GAMSCopen!AI29,"")</f>
        <v/>
      </c>
      <c r="AK29" s="128" t="str">
        <f aca="false">IFERROR(Copen!AJ29/GAMSCopen!AJ29,"")</f>
        <v/>
      </c>
      <c r="AL29" s="128" t="str">
        <f aca="false">IFERROR(Copen!AK29/GAMSCopen!AK29,"")</f>
        <v/>
      </c>
      <c r="AM29" s="128" t="str">
        <f aca="false">IFERROR(Copen!AL29/GAMSCopen!AL29,"")</f>
        <v/>
      </c>
      <c r="AN29" s="128" t="str">
        <f aca="false">IFERROR(Copen!AM29/GAMSCopen!AM29,"")</f>
        <v/>
      </c>
      <c r="AO29" s="128" t="str">
        <f aca="false">IFERROR(Copen!AN29/GAMSCopen!AN29,"")</f>
        <v/>
      </c>
      <c r="AP29" s="128" t="str">
        <f aca="false">IFERROR(Copen!AO29/GAMSCopen!AO29,"")</f>
        <v/>
      </c>
      <c r="AQ29" s="128" t="str">
        <f aca="false">IFERROR(Copen!AP29/GAMSCopen!AP29,"")</f>
        <v/>
      </c>
      <c r="AR29" s="128" t="str">
        <f aca="false">IFERROR(Copen!AQ29/GAMSCopen!AQ29,"")</f>
        <v/>
      </c>
      <c r="AS29" s="128" t="str">
        <f aca="false">IFERROR(Copen!AR29/GAMSCopen!AR29,"")</f>
        <v/>
      </c>
      <c r="AT29" s="128" t="str">
        <f aca="false">IFERROR(Copen!AS29/GAMSCopen!AS29,"")</f>
        <v/>
      </c>
      <c r="AU29" s="128" t="str">
        <f aca="false">IFERROR(Copen!AT29/GAMSCopen!AT29,"")</f>
        <v/>
      </c>
      <c r="AV29" s="128" t="str">
        <f aca="false">IFERROR(Copen!AU29/GAMSCopen!AU29,"")</f>
        <v/>
      </c>
      <c r="AW29" s="128" t="str">
        <f aca="false">IFERROR(Copen!AV29/GAMSCopen!AV29,"")</f>
        <v/>
      </c>
      <c r="AX29" s="128" t="str">
        <f aca="false">IFERROR(Copen!AW29/GAMSCopen!AW29,"")</f>
        <v/>
      </c>
      <c r="AY29" s="128" t="str">
        <f aca="false">IFERROR(Copen!AX29/GAMSCopen!AX29,"")</f>
        <v/>
      </c>
      <c r="AZ29" s="128" t="str">
        <f aca="false">IFERROR(Copen!AY29/GAMSCopen!AY29,"")</f>
        <v/>
      </c>
      <c r="BA29" s="128" t="str">
        <f aca="false">IFERROR(Copen!AZ29/GAMSCopen!AZ29,"")</f>
        <v/>
      </c>
      <c r="BB29" s="128" t="str">
        <f aca="false">IFERROR(Copen!BA29/GAMSCopen!BA29,"")</f>
        <v/>
      </c>
      <c r="BC29" s="128" t="str">
        <f aca="false">IFERROR(Copen!BB29/GAMSCopen!BB29,"")</f>
        <v/>
      </c>
      <c r="BD29" s="128" t="str">
        <f aca="false">IFERROR(Copen!BC29/GAMSCopen!BC29,"")</f>
        <v/>
      </c>
      <c r="BE29" s="128" t="str">
        <f aca="false">IFERROR(Copen!BD29/GAMSCopen!BD29,"")</f>
        <v/>
      </c>
      <c r="BF29" s="128" t="str">
        <f aca="false">IFERROR(Copen!BE29/GAMSCopen!BE29,"")</f>
        <v/>
      </c>
      <c r="BG29" s="128" t="str">
        <f aca="false">IFERROR(Copen!BF29/GAMSCopen!BF29,"")</f>
        <v/>
      </c>
      <c r="BH29" s="128" t="str">
        <f aca="false">IFERROR(Copen!BG29/GAMSCopen!BG29,"")</f>
        <v/>
      </c>
      <c r="BI29" s="128" t="str">
        <f aca="false">IFERROR(Copen!BH29/GAMSCopen!BH29,"")</f>
        <v/>
      </c>
      <c r="BJ29" s="128" t="str">
        <f aca="false">IFERROR(Copen!BI29/GAMSCopen!BI29,"")</f>
        <v/>
      </c>
    </row>
    <row r="30" customFormat="false" ht="12.75" hidden="false" customHeight="false" outlineLevel="0" collapsed="false">
      <c r="A30" s="0" t="str">
        <f aca="false">Copen!A30</f>
        <v>Damage rate at threshold for catastrophic damages</v>
      </c>
      <c r="B30" s="0" t="str">
        <f aca="false">GAMSbase!A30</f>
        <v>Damage Rate at Threshold for Catastrophic Damages</v>
      </c>
      <c r="C30" s="128" t="str">
        <f aca="false">IFERROR(Copen!B30/GAMSCopen!B30,"")</f>
        <v/>
      </c>
      <c r="D30" s="128" t="str">
        <f aca="false">IFERROR(Copen!C30/GAMSCopen!C30,"")</f>
        <v/>
      </c>
      <c r="E30" s="128" t="str">
        <f aca="false">IFERROR(Copen!D30/GAMSCopen!D30,"")</f>
        <v/>
      </c>
      <c r="F30" s="128" t="str">
        <f aca="false">IFERROR(Copen!E30/GAMSCopen!E30,"")</f>
        <v/>
      </c>
      <c r="G30" s="128" t="str">
        <f aca="false">IFERROR(Copen!F30/GAMSCopen!F30,"")</f>
        <v/>
      </c>
      <c r="H30" s="128" t="str">
        <f aca="false">IFERROR(Copen!G30/GAMSCopen!G30,"")</f>
        <v/>
      </c>
      <c r="I30" s="128" t="str">
        <f aca="false">IFERROR(Copen!H30/GAMSCopen!H30,"")</f>
        <v/>
      </c>
      <c r="J30" s="128" t="str">
        <f aca="false">IFERROR(Copen!I30/GAMSCopen!I30,"")</f>
        <v/>
      </c>
      <c r="K30" s="128" t="str">
        <f aca="false">IFERROR(Copen!J30/GAMSCopen!J30,"")</f>
        <v/>
      </c>
      <c r="L30" s="128" t="str">
        <f aca="false">IFERROR(Copen!K30/GAMSCopen!K30,"")</f>
        <v/>
      </c>
      <c r="M30" s="128" t="str">
        <f aca="false">IFERROR(Copen!L30/GAMSCopen!L30,"")</f>
        <v/>
      </c>
      <c r="N30" s="128" t="str">
        <f aca="false">IFERROR(Copen!M30/GAMSCopen!M30,"")</f>
        <v/>
      </c>
      <c r="O30" s="128" t="str">
        <f aca="false">IFERROR(Copen!N30/GAMSCopen!N30,"")</f>
        <v/>
      </c>
      <c r="P30" s="128" t="str">
        <f aca="false">IFERROR(Copen!O30/GAMSCopen!O30,"")</f>
        <v/>
      </c>
      <c r="Q30" s="128" t="str">
        <f aca="false">IFERROR(Copen!P30/GAMSCopen!P30,"")</f>
        <v/>
      </c>
      <c r="R30" s="128" t="str">
        <f aca="false">IFERROR(Copen!Q30/GAMSCopen!Q30,"")</f>
        <v/>
      </c>
      <c r="S30" s="128" t="str">
        <f aca="false">IFERROR(Copen!R30/GAMSCopen!R30,"")</f>
        <v/>
      </c>
      <c r="T30" s="128" t="str">
        <f aca="false">IFERROR(Copen!S30/GAMSCopen!S30,"")</f>
        <v/>
      </c>
      <c r="U30" s="128" t="str">
        <f aca="false">IFERROR(Copen!T30/GAMSCopen!T30,"")</f>
        <v/>
      </c>
      <c r="V30" s="128" t="str">
        <f aca="false">IFERROR(Copen!U30/GAMSCopen!U30,"")</f>
        <v/>
      </c>
      <c r="W30" s="128" t="str">
        <f aca="false">IFERROR(Copen!V30/GAMSCopen!V30,"")</f>
        <v/>
      </c>
      <c r="X30" s="128" t="str">
        <f aca="false">IFERROR(Copen!W30/GAMSCopen!W30,"")</f>
        <v/>
      </c>
      <c r="Y30" s="128" t="str">
        <f aca="false">IFERROR(Copen!X30/GAMSCopen!X30,"")</f>
        <v/>
      </c>
      <c r="Z30" s="128" t="str">
        <f aca="false">IFERROR(Copen!Y30/GAMSCopen!Y30,"")</f>
        <v/>
      </c>
      <c r="AA30" s="128" t="str">
        <f aca="false">IFERROR(Copen!Z30/GAMSCopen!Z30,"")</f>
        <v/>
      </c>
      <c r="AB30" s="128" t="str">
        <f aca="false">IFERROR(Copen!AA30/GAMSCopen!AA30,"")</f>
        <v/>
      </c>
      <c r="AC30" s="128" t="str">
        <f aca="false">IFERROR(Copen!AB30/GAMSCopen!AB30,"")</f>
        <v/>
      </c>
      <c r="AD30" s="128" t="str">
        <f aca="false">IFERROR(Copen!AC30/GAMSCopen!AC30,"")</f>
        <v/>
      </c>
      <c r="AE30" s="128" t="str">
        <f aca="false">IFERROR(Copen!AD30/GAMSCopen!AD30,"")</f>
        <v/>
      </c>
      <c r="AF30" s="128" t="str">
        <f aca="false">IFERROR(Copen!AE30/GAMSCopen!AE30,"")</f>
        <v/>
      </c>
      <c r="AG30" s="128" t="str">
        <f aca="false">IFERROR(Copen!AF30/GAMSCopen!AF30,"")</f>
        <v/>
      </c>
      <c r="AH30" s="128" t="str">
        <f aca="false">IFERROR(Copen!AG30/GAMSCopen!AG30,"")</f>
        <v/>
      </c>
      <c r="AI30" s="128" t="str">
        <f aca="false">IFERROR(Copen!AH30/GAMSCopen!AH30,"")</f>
        <v/>
      </c>
      <c r="AJ30" s="128" t="str">
        <f aca="false">IFERROR(Copen!AI30/GAMSCopen!AI30,"")</f>
        <v/>
      </c>
      <c r="AK30" s="128" t="str">
        <f aca="false">IFERROR(Copen!AJ30/GAMSCopen!AJ30,"")</f>
        <v/>
      </c>
      <c r="AL30" s="128" t="str">
        <f aca="false">IFERROR(Copen!AK30/GAMSCopen!AK30,"")</f>
        <v/>
      </c>
      <c r="AM30" s="128" t="str">
        <f aca="false">IFERROR(Copen!AL30/GAMSCopen!AL30,"")</f>
        <v/>
      </c>
      <c r="AN30" s="128" t="str">
        <f aca="false">IFERROR(Copen!AM30/GAMSCopen!AM30,"")</f>
        <v/>
      </c>
      <c r="AO30" s="128" t="str">
        <f aca="false">IFERROR(Copen!AN30/GAMSCopen!AN30,"")</f>
        <v/>
      </c>
      <c r="AP30" s="128" t="str">
        <f aca="false">IFERROR(Copen!AO30/GAMSCopen!AO30,"")</f>
        <v/>
      </c>
      <c r="AQ30" s="128" t="str">
        <f aca="false">IFERROR(Copen!AP30/GAMSCopen!AP30,"")</f>
        <v/>
      </c>
      <c r="AR30" s="128" t="str">
        <f aca="false">IFERROR(Copen!AQ30/GAMSCopen!AQ30,"")</f>
        <v/>
      </c>
      <c r="AS30" s="128" t="str">
        <f aca="false">IFERROR(Copen!AR30/GAMSCopen!AR30,"")</f>
        <v/>
      </c>
      <c r="AT30" s="128" t="str">
        <f aca="false">IFERROR(Copen!AS30/GAMSCopen!AS30,"")</f>
        <v/>
      </c>
      <c r="AU30" s="128" t="str">
        <f aca="false">IFERROR(Copen!AT30/GAMSCopen!AT30,"")</f>
        <v/>
      </c>
      <c r="AV30" s="128" t="str">
        <f aca="false">IFERROR(Copen!AU30/GAMSCopen!AU30,"")</f>
        <v/>
      </c>
      <c r="AW30" s="128" t="str">
        <f aca="false">IFERROR(Copen!AV30/GAMSCopen!AV30,"")</f>
        <v/>
      </c>
      <c r="AX30" s="128" t="str">
        <f aca="false">IFERROR(Copen!AW30/GAMSCopen!AW30,"")</f>
        <v/>
      </c>
      <c r="AY30" s="128" t="str">
        <f aca="false">IFERROR(Copen!AX30/GAMSCopen!AX30,"")</f>
        <v/>
      </c>
      <c r="AZ30" s="128" t="str">
        <f aca="false">IFERROR(Copen!AY30/GAMSCopen!AY30,"")</f>
        <v/>
      </c>
      <c r="BA30" s="128" t="str">
        <f aca="false">IFERROR(Copen!AZ30/GAMSCopen!AZ30,"")</f>
        <v/>
      </c>
      <c r="BB30" s="128" t="str">
        <f aca="false">IFERROR(Copen!BA30/GAMSCopen!BA30,"")</f>
        <v/>
      </c>
      <c r="BC30" s="128" t="str">
        <f aca="false">IFERROR(Copen!BB30/GAMSCopen!BB30,"")</f>
        <v/>
      </c>
      <c r="BD30" s="128" t="str">
        <f aca="false">IFERROR(Copen!BC30/GAMSCopen!BC30,"")</f>
        <v/>
      </c>
      <c r="BE30" s="128" t="str">
        <f aca="false">IFERROR(Copen!BD30/GAMSCopen!BD30,"")</f>
        <v/>
      </c>
      <c r="BF30" s="128" t="str">
        <f aca="false">IFERROR(Copen!BE30/GAMSCopen!BE30,"")</f>
        <v/>
      </c>
      <c r="BG30" s="128" t="str">
        <f aca="false">IFERROR(Copen!BF30/GAMSCopen!BF30,"")</f>
        <v/>
      </c>
      <c r="BH30" s="128" t="str">
        <f aca="false">IFERROR(Copen!BG30/GAMSCopen!BG30,"")</f>
        <v/>
      </c>
      <c r="BI30" s="128" t="str">
        <f aca="false">IFERROR(Copen!BH30/GAMSCopen!BH30,"")</f>
        <v/>
      </c>
      <c r="BJ30" s="128" t="str">
        <f aca="false">IFERROR(Copen!BI30/GAMSCopen!BI30,"")</f>
        <v/>
      </c>
    </row>
    <row r="31" customFormat="false" ht="12.75" hidden="false" customHeight="false" outlineLevel="0" collapsed="false">
      <c r="A31" s="0" t="str">
        <f aca="false">Copen!A31</f>
        <v>ABATEMENT COST</v>
      </c>
      <c r="B31" s="0" t="str">
        <f aca="false">GAMSbase!A31</f>
        <v>* ABATEMENT COST</v>
      </c>
      <c r="C31" s="128" t="str">
        <f aca="false">IFERROR(Copen!B31/GAMSCopen!B31,"")</f>
        <v/>
      </c>
      <c r="D31" s="128" t="str">
        <f aca="false">IFERROR(Copen!C31/GAMSCopen!C31,"")</f>
        <v/>
      </c>
      <c r="E31" s="128" t="str">
        <f aca="false">IFERROR(Copen!D31/GAMSCopen!D31,"")</f>
        <v/>
      </c>
      <c r="F31" s="128" t="str">
        <f aca="false">IFERROR(Copen!E31/GAMSCopen!E31,"")</f>
        <v/>
      </c>
      <c r="G31" s="128" t="str">
        <f aca="false">IFERROR(Copen!F31/GAMSCopen!F31,"")</f>
        <v/>
      </c>
      <c r="H31" s="128" t="str">
        <f aca="false">IFERROR(Copen!G31/GAMSCopen!G31,"")</f>
        <v/>
      </c>
      <c r="I31" s="128" t="str">
        <f aca="false">IFERROR(Copen!H31/GAMSCopen!H31,"")</f>
        <v/>
      </c>
      <c r="J31" s="128" t="str">
        <f aca="false">IFERROR(Copen!I31/GAMSCopen!I31,"")</f>
        <v/>
      </c>
      <c r="K31" s="128" t="str">
        <f aca="false">IFERROR(Copen!J31/GAMSCopen!J31,"")</f>
        <v/>
      </c>
      <c r="L31" s="128" t="str">
        <f aca="false">IFERROR(Copen!K31/GAMSCopen!K31,"")</f>
        <v/>
      </c>
      <c r="M31" s="128" t="str">
        <f aca="false">IFERROR(Copen!L31/GAMSCopen!L31,"")</f>
        <v/>
      </c>
      <c r="N31" s="128" t="str">
        <f aca="false">IFERROR(Copen!M31/GAMSCopen!M31,"")</f>
        <v/>
      </c>
      <c r="O31" s="128" t="str">
        <f aca="false">IFERROR(Copen!N31/GAMSCopen!N31,"")</f>
        <v/>
      </c>
      <c r="P31" s="128" t="str">
        <f aca="false">IFERROR(Copen!O31/GAMSCopen!O31,"")</f>
        <v/>
      </c>
      <c r="Q31" s="128" t="str">
        <f aca="false">IFERROR(Copen!P31/GAMSCopen!P31,"")</f>
        <v/>
      </c>
      <c r="R31" s="128" t="str">
        <f aca="false">IFERROR(Copen!Q31/GAMSCopen!Q31,"")</f>
        <v/>
      </c>
      <c r="S31" s="128" t="str">
        <f aca="false">IFERROR(Copen!R31/GAMSCopen!R31,"")</f>
        <v/>
      </c>
      <c r="T31" s="128" t="str">
        <f aca="false">IFERROR(Copen!S31/GAMSCopen!S31,"")</f>
        <v/>
      </c>
      <c r="U31" s="128" t="str">
        <f aca="false">IFERROR(Copen!T31/GAMSCopen!T31,"")</f>
        <v/>
      </c>
      <c r="V31" s="128" t="str">
        <f aca="false">IFERROR(Copen!U31/GAMSCopen!U31,"")</f>
        <v/>
      </c>
      <c r="W31" s="128" t="str">
        <f aca="false">IFERROR(Copen!V31/GAMSCopen!V31,"")</f>
        <v/>
      </c>
      <c r="X31" s="128" t="str">
        <f aca="false">IFERROR(Copen!W31/GAMSCopen!W31,"")</f>
        <v/>
      </c>
      <c r="Y31" s="128" t="str">
        <f aca="false">IFERROR(Copen!X31/GAMSCopen!X31,"")</f>
        <v/>
      </c>
      <c r="Z31" s="128" t="str">
        <f aca="false">IFERROR(Copen!Y31/GAMSCopen!Y31,"")</f>
        <v/>
      </c>
      <c r="AA31" s="128" t="str">
        <f aca="false">IFERROR(Copen!Z31/GAMSCopen!Z31,"")</f>
        <v/>
      </c>
      <c r="AB31" s="128" t="str">
        <f aca="false">IFERROR(Copen!AA31/GAMSCopen!AA31,"")</f>
        <v/>
      </c>
      <c r="AC31" s="128" t="str">
        <f aca="false">IFERROR(Copen!AB31/GAMSCopen!AB31,"")</f>
        <v/>
      </c>
      <c r="AD31" s="128" t="str">
        <f aca="false">IFERROR(Copen!AC31/GAMSCopen!AC31,"")</f>
        <v/>
      </c>
      <c r="AE31" s="128" t="str">
        <f aca="false">IFERROR(Copen!AD31/GAMSCopen!AD31,"")</f>
        <v/>
      </c>
      <c r="AF31" s="128" t="str">
        <f aca="false">IFERROR(Copen!AE31/GAMSCopen!AE31,"")</f>
        <v/>
      </c>
      <c r="AG31" s="128" t="str">
        <f aca="false">IFERROR(Copen!AF31/GAMSCopen!AF31,"")</f>
        <v/>
      </c>
      <c r="AH31" s="128" t="str">
        <f aca="false">IFERROR(Copen!AG31/GAMSCopen!AG31,"")</f>
        <v/>
      </c>
      <c r="AI31" s="128" t="str">
        <f aca="false">IFERROR(Copen!AH31/GAMSCopen!AH31,"")</f>
        <v/>
      </c>
      <c r="AJ31" s="128" t="str">
        <f aca="false">IFERROR(Copen!AI31/GAMSCopen!AI31,"")</f>
        <v/>
      </c>
      <c r="AK31" s="128" t="str">
        <f aca="false">IFERROR(Copen!AJ31/GAMSCopen!AJ31,"")</f>
        <v/>
      </c>
      <c r="AL31" s="128" t="str">
        <f aca="false">IFERROR(Copen!AK31/GAMSCopen!AK31,"")</f>
        <v/>
      </c>
      <c r="AM31" s="128" t="str">
        <f aca="false">IFERROR(Copen!AL31/GAMSCopen!AL31,"")</f>
        <v/>
      </c>
      <c r="AN31" s="128" t="str">
        <f aca="false">IFERROR(Copen!AM31/GAMSCopen!AM31,"")</f>
        <v/>
      </c>
      <c r="AO31" s="128" t="str">
        <f aca="false">IFERROR(Copen!AN31/GAMSCopen!AN31,"")</f>
        <v/>
      </c>
      <c r="AP31" s="128" t="str">
        <f aca="false">IFERROR(Copen!AO31/GAMSCopen!AO31,"")</f>
        <v/>
      </c>
      <c r="AQ31" s="128" t="str">
        <f aca="false">IFERROR(Copen!AP31/GAMSCopen!AP31,"")</f>
        <v/>
      </c>
      <c r="AR31" s="128" t="str">
        <f aca="false">IFERROR(Copen!AQ31/GAMSCopen!AQ31,"")</f>
        <v/>
      </c>
      <c r="AS31" s="128" t="str">
        <f aca="false">IFERROR(Copen!AR31/GAMSCopen!AR31,"")</f>
        <v/>
      </c>
      <c r="AT31" s="128" t="str">
        <f aca="false">IFERROR(Copen!AS31/GAMSCopen!AS31,"")</f>
        <v/>
      </c>
      <c r="AU31" s="128" t="str">
        <f aca="false">IFERROR(Copen!AT31/GAMSCopen!AT31,"")</f>
        <v/>
      </c>
      <c r="AV31" s="128" t="str">
        <f aca="false">IFERROR(Copen!AU31/GAMSCopen!AU31,"")</f>
        <v/>
      </c>
      <c r="AW31" s="128" t="str">
        <f aca="false">IFERROR(Copen!AV31/GAMSCopen!AV31,"")</f>
        <v/>
      </c>
      <c r="AX31" s="128" t="str">
        <f aca="false">IFERROR(Copen!AW31/GAMSCopen!AW31,"")</f>
        <v/>
      </c>
      <c r="AY31" s="128" t="str">
        <f aca="false">IFERROR(Copen!AX31/GAMSCopen!AX31,"")</f>
        <v/>
      </c>
      <c r="AZ31" s="128" t="str">
        <f aca="false">IFERROR(Copen!AY31/GAMSCopen!AY31,"")</f>
        <v/>
      </c>
      <c r="BA31" s="128" t="str">
        <f aca="false">IFERROR(Copen!AZ31/GAMSCopen!AZ31,"")</f>
        <v/>
      </c>
      <c r="BB31" s="128" t="str">
        <f aca="false">IFERROR(Copen!BA31/GAMSCopen!BA31,"")</f>
        <v/>
      </c>
      <c r="BC31" s="128" t="str">
        <f aca="false">IFERROR(Copen!BB31/GAMSCopen!BB31,"")</f>
        <v/>
      </c>
      <c r="BD31" s="128" t="str">
        <f aca="false">IFERROR(Copen!BC31/GAMSCopen!BC31,"")</f>
        <v/>
      </c>
      <c r="BE31" s="128" t="str">
        <f aca="false">IFERROR(Copen!BD31/GAMSCopen!BD31,"")</f>
        <v/>
      </c>
      <c r="BF31" s="128" t="str">
        <f aca="false">IFERROR(Copen!BE31/GAMSCopen!BE31,"")</f>
        <v/>
      </c>
      <c r="BG31" s="128" t="str">
        <f aca="false">IFERROR(Copen!BF31/GAMSCopen!BF31,"")</f>
        <v/>
      </c>
      <c r="BH31" s="128" t="str">
        <f aca="false">IFERROR(Copen!BG31/GAMSCopen!BG31,"")</f>
        <v/>
      </c>
      <c r="BI31" s="128" t="str">
        <f aca="false">IFERROR(Copen!BH31/GAMSCopen!BH31,"")</f>
        <v/>
      </c>
      <c r="BJ31" s="128" t="str">
        <f aca="false">IFERROR(Copen!BI31/GAMSCopen!BI31,"")</f>
        <v/>
      </c>
    </row>
    <row r="32" customFormat="false" ht="12.75" hidden="false" customHeight="false" outlineLevel="0" collapsed="false">
      <c r="A32" s="0" t="str">
        <f aca="false">Copen!A32</f>
        <v>Abatement cost function coefficient</v>
      </c>
      <c r="B32" s="0" t="str">
        <f aca="false">GAMSbase!A32</f>
        <v>Abatement cost function coefficient</v>
      </c>
      <c r="C32" s="128" t="n">
        <f aca="false">IFERROR(Copen!B32/GAMSCopen!B32,"")</f>
        <v>1.0000000004108</v>
      </c>
      <c r="D32" s="128" t="n">
        <f aca="false">IFERROR(Copen!C32/GAMSCopen!C32,"")</f>
        <v>0.999999999713501</v>
      </c>
      <c r="E32" s="128" t="n">
        <f aca="false">IFERROR(Copen!D32/GAMSCopen!D32,"")</f>
        <v>0.999999999531788</v>
      </c>
      <c r="F32" s="128" t="n">
        <f aca="false">IFERROR(Copen!E32/GAMSCopen!E32,"")</f>
        <v>0.999999999598891</v>
      </c>
      <c r="G32" s="128" t="n">
        <f aca="false">IFERROR(Copen!F32/GAMSCopen!F32,"")</f>
        <v>1.00000000000697</v>
      </c>
      <c r="H32" s="128" t="n">
        <f aca="false">IFERROR(Copen!G32/GAMSCopen!G32,"")</f>
        <v>0.999999999945111</v>
      </c>
      <c r="I32" s="128" t="n">
        <f aca="false">IFERROR(Copen!H32/GAMSCopen!H32,"")</f>
        <v>1.0000000005338</v>
      </c>
      <c r="J32" s="128" t="n">
        <f aca="false">IFERROR(Copen!I32/GAMSCopen!I32,"")</f>
        <v>1.00000000098005</v>
      </c>
      <c r="K32" s="128" t="n">
        <f aca="false">IFERROR(Copen!J32/GAMSCopen!J32,"")</f>
        <v>1.00000000061223</v>
      </c>
      <c r="L32" s="128" t="n">
        <f aca="false">IFERROR(Copen!K32/GAMSCopen!K32,"")</f>
        <v>1.00000000006009</v>
      </c>
      <c r="M32" s="128" t="n">
        <f aca="false">IFERROR(Copen!L32/GAMSCopen!L32,"")</f>
        <v>0.999999999456463</v>
      </c>
      <c r="N32" s="128" t="n">
        <f aca="false">IFERROR(Copen!M32/GAMSCopen!M32,"")</f>
        <v>1.00000000064396</v>
      </c>
      <c r="O32" s="128" t="n">
        <f aca="false">IFERROR(Copen!N32/GAMSCopen!N32,"")</f>
        <v>0.999999999700034</v>
      </c>
      <c r="P32" s="128" t="n">
        <f aca="false">IFERROR(Copen!O32/GAMSCopen!O32,"")</f>
        <v>1.00000000079717</v>
      </c>
      <c r="Q32" s="128" t="n">
        <f aca="false">IFERROR(Copen!P32/GAMSCopen!P32,"")</f>
        <v>1.0000000018432</v>
      </c>
      <c r="R32" s="128" t="n">
        <f aca="false">IFERROR(Copen!Q32/GAMSCopen!Q32,"")</f>
        <v>1.00000000190813</v>
      </c>
      <c r="S32" s="128" t="n">
        <f aca="false">IFERROR(Copen!R32/GAMSCopen!R32,"")</f>
        <v>0.9999999981207</v>
      </c>
      <c r="T32" s="128" t="n">
        <f aca="false">IFERROR(Copen!S32/GAMSCopen!S32,"")</f>
        <v>1.0000000022017</v>
      </c>
      <c r="U32" s="128" t="n">
        <f aca="false">IFERROR(Copen!T32/GAMSCopen!T32,"")</f>
        <v>1.00000000200164</v>
      </c>
      <c r="V32" s="128" t="n">
        <f aca="false">IFERROR(Copen!U32/GAMSCopen!U32,"")</f>
        <v>0.999999998944381</v>
      </c>
      <c r="W32" s="128" t="n">
        <f aca="false">IFERROR(Copen!V32/GAMSCopen!V32,"")</f>
        <v>1.00000000258942</v>
      </c>
      <c r="X32" s="128" t="n">
        <f aca="false">IFERROR(Copen!W32/GAMSCopen!W32,"")</f>
        <v>1.00000000308622</v>
      </c>
      <c r="Y32" s="128" t="n">
        <f aca="false">IFERROR(Copen!X32/GAMSCopen!X32,"")</f>
        <v>1.00000000148019</v>
      </c>
      <c r="Z32" s="128" t="n">
        <f aca="false">IFERROR(Copen!Y32/GAMSCopen!Y32,"")</f>
        <v>1.00000000146</v>
      </c>
      <c r="AA32" s="128" t="n">
        <f aca="false">IFERROR(Copen!Z32/GAMSCopen!Z32,"")</f>
        <v>0.999999997692761</v>
      </c>
      <c r="AB32" s="128" t="n">
        <f aca="false">IFERROR(Copen!AA32/GAMSCopen!AA32,"")</f>
        <v>0.999999998110208</v>
      </c>
      <c r="AC32" s="128" t="n">
        <f aca="false">IFERROR(Copen!AB32/GAMSCopen!AB32,"")</f>
        <v>0.999999995925508</v>
      </c>
      <c r="AD32" s="128" t="n">
        <f aca="false">IFERROR(Copen!AC32/GAMSCopen!AC32,"")</f>
        <v>0.999999995305052</v>
      </c>
      <c r="AE32" s="128" t="n">
        <f aca="false">IFERROR(Copen!AD32/GAMSCopen!AD32,"")</f>
        <v>0.999999996587481</v>
      </c>
      <c r="AF32" s="128" t="n">
        <f aca="false">IFERROR(Copen!AE32/GAMSCopen!AE32,"")</f>
        <v>1.00000000201043</v>
      </c>
      <c r="AG32" s="128" t="n">
        <f aca="false">IFERROR(Copen!AF32/GAMSCopen!AF32,"")</f>
        <v>1.00000000549168</v>
      </c>
      <c r="AH32" s="128" t="n">
        <f aca="false">IFERROR(Copen!AG32/GAMSCopen!AG32,"")</f>
        <v>1.00000000405106</v>
      </c>
      <c r="AI32" s="128" t="n">
        <f aca="false">IFERROR(Copen!AH32/GAMSCopen!AH32,"")</f>
        <v>1.00000000615468</v>
      </c>
      <c r="AJ32" s="128" t="n">
        <f aca="false">IFERROR(Copen!AI32/GAMSCopen!AI32,"")</f>
        <v>0.99999999699843</v>
      </c>
      <c r="AK32" s="128" t="n">
        <f aca="false">IFERROR(Copen!AJ32/GAMSCopen!AJ32,"")</f>
        <v>1.00000000265437</v>
      </c>
      <c r="AL32" s="128" t="n">
        <f aca="false">IFERROR(Copen!AK32/GAMSCopen!AK32,"")</f>
        <v>0.99999999717324</v>
      </c>
      <c r="AM32" s="128" t="n">
        <f aca="false">IFERROR(Copen!AL32/GAMSCopen!AL32,"")</f>
        <v>0.999999991136215</v>
      </c>
      <c r="AN32" s="128" t="n">
        <f aca="false">IFERROR(Copen!AM32/GAMSCopen!AM32,"")</f>
        <v>0.999999989896175</v>
      </c>
      <c r="AO32" s="128" t="n">
        <f aca="false">IFERROR(Copen!AN32/GAMSCopen!AN32,"")</f>
        <v>0.999999992962737</v>
      </c>
      <c r="AP32" s="128" t="n">
        <f aca="false">IFERROR(Copen!AO32/GAMSCopen!AO32,"")</f>
        <v>0.999999993469773</v>
      </c>
      <c r="AQ32" s="128" t="n">
        <f aca="false">IFERROR(Copen!AP32/GAMSCopen!AP32,"")</f>
        <v>1.00000000957431</v>
      </c>
      <c r="AR32" s="128" t="n">
        <f aca="false">IFERROR(Copen!AQ32/GAMSCopen!AQ32,"")</f>
        <v>1.00000001088676</v>
      </c>
      <c r="AS32" s="128" t="n">
        <f aca="false">IFERROR(Copen!AR32/GAMSCopen!AR32,"")</f>
        <v>1.00000001282</v>
      </c>
      <c r="AT32" s="128" t="n">
        <f aca="false">IFERROR(Copen!AS32/GAMSCopen!AS32,"")</f>
        <v>1.00000001141223</v>
      </c>
      <c r="AU32" s="128" t="n">
        <f aca="false">IFERROR(Copen!AT32/GAMSCopen!AT32,"")</f>
        <v>1.00000001540154</v>
      </c>
      <c r="AV32" s="128" t="n">
        <f aca="false">IFERROR(Copen!AU32/GAMSCopen!AU32,"")</f>
        <v>1.00000000279493</v>
      </c>
      <c r="AW32" s="128" t="n">
        <f aca="false">IFERROR(Copen!AV32/GAMSCopen!AV32,"")</f>
        <v>1.00000000744903</v>
      </c>
      <c r="AX32" s="128" t="n">
        <f aca="false">IFERROR(Copen!AW32/GAMSCopen!AW32,"")</f>
        <v>0.999999987829702</v>
      </c>
      <c r="AY32" s="128" t="n">
        <f aca="false">IFERROR(Copen!AX32/GAMSCopen!AX32,"")</f>
        <v>0.999999987728021</v>
      </c>
      <c r="AZ32" s="128" t="n">
        <f aca="false">IFERROR(Copen!AY32/GAMSCopen!AY32,"")</f>
        <v>0.999999999666561</v>
      </c>
      <c r="BA32" s="128" t="n">
        <f aca="false">IFERROR(Copen!AZ32/GAMSCopen!AZ32,"")</f>
        <v>0.999999988471136</v>
      </c>
      <c r="BB32" s="128" t="n">
        <f aca="false">IFERROR(Copen!BA32/GAMSCopen!BA32,"")</f>
        <v>0.999999994730722</v>
      </c>
      <c r="BC32" s="128" t="n">
        <f aca="false">IFERROR(Copen!BB32/GAMSCopen!BB32,"")</f>
        <v>1.00000000867122</v>
      </c>
      <c r="BD32" s="128" t="n">
        <f aca="false">IFERROR(Copen!BC32/GAMSCopen!BC32,"")</f>
        <v>1.0000000107499</v>
      </c>
      <c r="BE32" s="128" t="n">
        <f aca="false">IFERROR(Copen!BD32/GAMSCopen!BD32,"")</f>
        <v>1.00000000555899</v>
      </c>
      <c r="BF32" s="128" t="n">
        <f aca="false">IFERROR(Copen!BE32/GAMSCopen!BE32,"")</f>
        <v>1.00000002811409</v>
      </c>
      <c r="BG32" s="128" t="n">
        <f aca="false">IFERROR(Copen!BF32/GAMSCopen!BF32,"")</f>
        <v>1.00000002270843</v>
      </c>
      <c r="BH32" s="128" t="n">
        <f aca="false">IFERROR(Copen!BG32/GAMSCopen!BG32,"")</f>
        <v>0.999999975375344</v>
      </c>
      <c r="BI32" s="128" t="n">
        <f aca="false">IFERROR(Copen!BH32/GAMSCopen!BH32,"")</f>
        <v>1.00000001286141</v>
      </c>
      <c r="BJ32" s="128" t="n">
        <f aca="false">IFERROR(Copen!BI32/GAMSCopen!BI32,"")</f>
        <v>0.999999999958743</v>
      </c>
    </row>
    <row r="33" customFormat="false" ht="12.75" hidden="false" customHeight="false" outlineLevel="0" collapsed="false">
      <c r="A33" s="0" t="str">
        <f aca="false">Copen!A33</f>
        <v>   Price of backstop technology (1000$ per tC)</v>
      </c>
      <c r="B33" s="0" t="str">
        <f aca="false">GAMSbase!A33</f>
        <v> Price of Backstop Technology (1000 USD per ton C)</v>
      </c>
      <c r="C33" s="128" t="n">
        <f aca="false">IFERROR(Copen!B33/GAMSCopen!B33,"")</f>
        <v>1</v>
      </c>
      <c r="D33" s="128" t="str">
        <f aca="false">IFERROR(Copen!C33/GAMSCopen!C33,"")</f>
        <v/>
      </c>
      <c r="E33" s="128" t="str">
        <f aca="false">IFERROR(Copen!D33/GAMSCopen!D33,"")</f>
        <v/>
      </c>
      <c r="F33" s="128" t="str">
        <f aca="false">IFERROR(Copen!E33/GAMSCopen!E33,"")</f>
        <v/>
      </c>
      <c r="G33" s="128" t="str">
        <f aca="false">IFERROR(Copen!F33/GAMSCopen!F33,"")</f>
        <v/>
      </c>
      <c r="H33" s="128" t="str">
        <f aca="false">IFERROR(Copen!G33/GAMSCopen!G33,"")</f>
        <v/>
      </c>
      <c r="I33" s="128" t="str">
        <f aca="false">IFERROR(Copen!H33/GAMSCopen!H33,"")</f>
        <v/>
      </c>
      <c r="J33" s="128" t="str">
        <f aca="false">IFERROR(Copen!I33/GAMSCopen!I33,"")</f>
        <v/>
      </c>
      <c r="K33" s="128" t="str">
        <f aca="false">IFERROR(Copen!J33/GAMSCopen!J33,"")</f>
        <v/>
      </c>
      <c r="L33" s="128" t="str">
        <f aca="false">IFERROR(Copen!K33/GAMSCopen!K33,"")</f>
        <v/>
      </c>
      <c r="M33" s="128" t="str">
        <f aca="false">IFERROR(Copen!L33/GAMSCopen!L33,"")</f>
        <v/>
      </c>
      <c r="N33" s="128" t="str">
        <f aca="false">IFERROR(Copen!M33/GAMSCopen!M33,"")</f>
        <v/>
      </c>
      <c r="O33" s="128" t="str">
        <f aca="false">IFERROR(Copen!N33/GAMSCopen!N33,"")</f>
        <v/>
      </c>
      <c r="P33" s="128" t="str">
        <f aca="false">IFERROR(Copen!O33/GAMSCopen!O33,"")</f>
        <v/>
      </c>
      <c r="Q33" s="128" t="str">
        <f aca="false">IFERROR(Copen!P33/GAMSCopen!P33,"")</f>
        <v/>
      </c>
      <c r="R33" s="128" t="str">
        <f aca="false">IFERROR(Copen!Q33/GAMSCopen!Q33,"")</f>
        <v/>
      </c>
      <c r="S33" s="128" t="str">
        <f aca="false">IFERROR(Copen!R33/GAMSCopen!R33,"")</f>
        <v/>
      </c>
      <c r="T33" s="128" t="str">
        <f aca="false">IFERROR(Copen!S33/GAMSCopen!S33,"")</f>
        <v/>
      </c>
      <c r="U33" s="128" t="str">
        <f aca="false">IFERROR(Copen!T33/GAMSCopen!T33,"")</f>
        <v/>
      </c>
      <c r="V33" s="128" t="str">
        <f aca="false">IFERROR(Copen!U33/GAMSCopen!U33,"")</f>
        <v/>
      </c>
      <c r="W33" s="128" t="str">
        <f aca="false">IFERROR(Copen!V33/GAMSCopen!V33,"")</f>
        <v/>
      </c>
      <c r="X33" s="128" t="str">
        <f aca="false">IFERROR(Copen!W33/GAMSCopen!W33,"")</f>
        <v/>
      </c>
      <c r="Y33" s="128" t="str">
        <f aca="false">IFERROR(Copen!X33/GAMSCopen!X33,"")</f>
        <v/>
      </c>
      <c r="Z33" s="128" t="str">
        <f aca="false">IFERROR(Copen!Y33/GAMSCopen!Y33,"")</f>
        <v/>
      </c>
      <c r="AA33" s="128" t="str">
        <f aca="false">IFERROR(Copen!Z33/GAMSCopen!Z33,"")</f>
        <v/>
      </c>
      <c r="AB33" s="128" t="str">
        <f aca="false">IFERROR(Copen!AA33/GAMSCopen!AA33,"")</f>
        <v/>
      </c>
      <c r="AC33" s="128" t="str">
        <f aca="false">IFERROR(Copen!AB33/GAMSCopen!AB33,"")</f>
        <v/>
      </c>
      <c r="AD33" s="128" t="str">
        <f aca="false">IFERROR(Copen!AC33/GAMSCopen!AC33,"")</f>
        <v/>
      </c>
      <c r="AE33" s="128" t="str">
        <f aca="false">IFERROR(Copen!AD33/GAMSCopen!AD33,"")</f>
        <v/>
      </c>
      <c r="AF33" s="128" t="str">
        <f aca="false">IFERROR(Copen!AE33/GAMSCopen!AE33,"")</f>
        <v/>
      </c>
      <c r="AG33" s="128" t="str">
        <f aca="false">IFERROR(Copen!AF33/GAMSCopen!AF33,"")</f>
        <v/>
      </c>
      <c r="AH33" s="128" t="str">
        <f aca="false">IFERROR(Copen!AG33/GAMSCopen!AG33,"")</f>
        <v/>
      </c>
      <c r="AI33" s="128" t="str">
        <f aca="false">IFERROR(Copen!AH33/GAMSCopen!AH33,"")</f>
        <v/>
      </c>
      <c r="AJ33" s="128" t="str">
        <f aca="false">IFERROR(Copen!AI33/GAMSCopen!AI33,"")</f>
        <v/>
      </c>
      <c r="AK33" s="128" t="str">
        <f aca="false">IFERROR(Copen!AJ33/GAMSCopen!AJ33,"")</f>
        <v/>
      </c>
      <c r="AL33" s="128" t="str">
        <f aca="false">IFERROR(Copen!AK33/GAMSCopen!AK33,"")</f>
        <v/>
      </c>
      <c r="AM33" s="128" t="str">
        <f aca="false">IFERROR(Copen!AL33/GAMSCopen!AL33,"")</f>
        <v/>
      </c>
      <c r="AN33" s="128" t="str">
        <f aca="false">IFERROR(Copen!AM33/GAMSCopen!AM33,"")</f>
        <v/>
      </c>
      <c r="AO33" s="128" t="str">
        <f aca="false">IFERROR(Copen!AN33/GAMSCopen!AN33,"")</f>
        <v/>
      </c>
      <c r="AP33" s="128" t="str">
        <f aca="false">IFERROR(Copen!AO33/GAMSCopen!AO33,"")</f>
        <v/>
      </c>
      <c r="AQ33" s="128" t="str">
        <f aca="false">IFERROR(Copen!AP33/GAMSCopen!AP33,"")</f>
        <v/>
      </c>
      <c r="AR33" s="128" t="str">
        <f aca="false">IFERROR(Copen!AQ33/GAMSCopen!AQ33,"")</f>
        <v/>
      </c>
      <c r="AS33" s="128" t="str">
        <f aca="false">IFERROR(Copen!AR33/GAMSCopen!AR33,"")</f>
        <v/>
      </c>
      <c r="AT33" s="128" t="str">
        <f aca="false">IFERROR(Copen!AS33/GAMSCopen!AS33,"")</f>
        <v/>
      </c>
      <c r="AU33" s="128" t="str">
        <f aca="false">IFERROR(Copen!AT33/GAMSCopen!AT33,"")</f>
        <v/>
      </c>
      <c r="AV33" s="128" t="str">
        <f aca="false">IFERROR(Copen!AU33/GAMSCopen!AU33,"")</f>
        <v/>
      </c>
      <c r="AW33" s="128" t="str">
        <f aca="false">IFERROR(Copen!AV33/GAMSCopen!AV33,"")</f>
        <v/>
      </c>
      <c r="AX33" s="128" t="str">
        <f aca="false">IFERROR(Copen!AW33/GAMSCopen!AW33,"")</f>
        <v/>
      </c>
      <c r="AY33" s="128" t="str">
        <f aca="false">IFERROR(Copen!AX33/GAMSCopen!AX33,"")</f>
        <v/>
      </c>
      <c r="AZ33" s="128" t="str">
        <f aca="false">IFERROR(Copen!AY33/GAMSCopen!AY33,"")</f>
        <v/>
      </c>
      <c r="BA33" s="128" t="str">
        <f aca="false">IFERROR(Copen!AZ33/GAMSCopen!AZ33,"")</f>
        <v/>
      </c>
      <c r="BB33" s="128" t="str">
        <f aca="false">IFERROR(Copen!BA33/GAMSCopen!BA33,"")</f>
        <v/>
      </c>
      <c r="BC33" s="128" t="str">
        <f aca="false">IFERROR(Copen!BB33/GAMSCopen!BB33,"")</f>
        <v/>
      </c>
      <c r="BD33" s="128" t="str">
        <f aca="false">IFERROR(Copen!BC33/GAMSCopen!BC33,"")</f>
        <v/>
      </c>
      <c r="BE33" s="128" t="str">
        <f aca="false">IFERROR(Copen!BD33/GAMSCopen!BD33,"")</f>
        <v/>
      </c>
      <c r="BF33" s="128" t="str">
        <f aca="false">IFERROR(Copen!BE33/GAMSCopen!BE33,"")</f>
        <v/>
      </c>
      <c r="BG33" s="128" t="str">
        <f aca="false">IFERROR(Copen!BF33/GAMSCopen!BF33,"")</f>
        <v/>
      </c>
      <c r="BH33" s="128" t="str">
        <f aca="false">IFERROR(Copen!BG33/GAMSCopen!BG33,"")</f>
        <v/>
      </c>
      <c r="BI33" s="128" t="str">
        <f aca="false">IFERROR(Copen!BH33/GAMSCopen!BH33,"")</f>
        <v/>
      </c>
      <c r="BJ33" s="128" t="str">
        <f aca="false">IFERROR(Copen!BI33/GAMSCopen!BI33,"")</f>
        <v/>
      </c>
    </row>
    <row r="34" customFormat="false" ht="12.75" hidden="false" customHeight="false" outlineLevel="0" collapsed="false">
      <c r="A34" s="0" t="str">
        <f aca="false">Copen!A34</f>
        <v>Backstop price (1000$ per ton CO2)</v>
      </c>
      <c r="B34" s="0" t="str">
        <f aca="false">GAMSbase!A34</f>
        <v> Backstop Price (1000 USD per ton CO2)</v>
      </c>
      <c r="C34" s="128" t="n">
        <f aca="false">IFERROR(Copen!B34/GAMSCopen!B34,"")</f>
        <v>1</v>
      </c>
      <c r="D34" s="128" t="n">
        <f aca="false">IFERROR(Copen!C34/GAMSCopen!C34,"")</f>
        <v>1</v>
      </c>
      <c r="E34" s="128" t="n">
        <f aca="false">IFERROR(Copen!D34/GAMSCopen!D34,"")</f>
        <v>1</v>
      </c>
      <c r="F34" s="128" t="n">
        <f aca="false">IFERROR(Copen!E34/GAMSCopen!E34,"")</f>
        <v>1</v>
      </c>
      <c r="G34" s="128" t="n">
        <f aca="false">IFERROR(Copen!F34/GAMSCopen!F34,"")</f>
        <v>1</v>
      </c>
      <c r="H34" s="128" t="n">
        <f aca="false">IFERROR(Copen!G34/GAMSCopen!G34,"")</f>
        <v>1.00000000000008</v>
      </c>
      <c r="I34" s="128" t="n">
        <f aca="false">IFERROR(Copen!H34/GAMSCopen!H34,"")</f>
        <v>1.00000000000012</v>
      </c>
      <c r="J34" s="128" t="n">
        <f aca="false">IFERROR(Copen!I34/GAMSCopen!I34,"")</f>
        <v>1.00000000000006</v>
      </c>
      <c r="K34" s="128" t="n">
        <f aca="false">IFERROR(Copen!J34/GAMSCopen!J34,"")</f>
        <v>1.00000000000006</v>
      </c>
      <c r="L34" s="128" t="n">
        <f aca="false">IFERROR(Copen!K34/GAMSCopen!K34,"")</f>
        <v>1.00000000000008</v>
      </c>
      <c r="M34" s="128" t="n">
        <f aca="false">IFERROR(Copen!L34/GAMSCopen!L34,"")</f>
        <v>1.00000000000005</v>
      </c>
      <c r="N34" s="128" t="n">
        <f aca="false">IFERROR(Copen!M34/GAMSCopen!M34,"")</f>
        <v>1.00000000000019</v>
      </c>
      <c r="O34" s="128" t="n">
        <f aca="false">IFERROR(Copen!N34/GAMSCopen!N34,"")</f>
        <v>0.999999999999874</v>
      </c>
      <c r="P34" s="128" t="n">
        <f aca="false">IFERROR(Copen!O34/GAMSCopen!O34,"")</f>
        <v>0.999999999999833</v>
      </c>
      <c r="Q34" s="128" t="n">
        <f aca="false">IFERROR(Copen!P34/GAMSCopen!P34,"")</f>
        <v>1.00000000000001</v>
      </c>
      <c r="R34" s="128" t="n">
        <f aca="false">IFERROR(Copen!Q34/GAMSCopen!Q34,"")</f>
        <v>0.999999999999956</v>
      </c>
      <c r="S34" s="128" t="n">
        <f aca="false">IFERROR(Copen!R34/GAMSCopen!R34,"")</f>
        <v>1.00000000000017</v>
      </c>
      <c r="T34" s="128" t="n">
        <f aca="false">IFERROR(Copen!S34/GAMSCopen!S34,"")</f>
        <v>0.999999999999939</v>
      </c>
      <c r="U34" s="128" t="n">
        <f aca="false">IFERROR(Copen!T34/GAMSCopen!T34,"")</f>
        <v>1.0000000000002</v>
      </c>
      <c r="V34" s="128" t="n">
        <f aca="false">IFERROR(Copen!U34/GAMSCopen!U34,"")</f>
        <v>1.00000000000004</v>
      </c>
      <c r="W34" s="128" t="n">
        <f aca="false">IFERROR(Copen!V34/GAMSCopen!V34,"")</f>
        <v>0.999999999999857</v>
      </c>
      <c r="X34" s="128" t="n">
        <f aca="false">IFERROR(Copen!W34/GAMSCopen!W34,"")</f>
        <v>0.999999999999931</v>
      </c>
      <c r="Y34" s="128" t="n">
        <f aca="false">IFERROR(Copen!X34/GAMSCopen!X34,"")</f>
        <v>1.00000000000025</v>
      </c>
      <c r="Z34" s="128" t="n">
        <f aca="false">IFERROR(Copen!Y34/GAMSCopen!Y34,"")</f>
        <v>0.999999999999884</v>
      </c>
      <c r="AA34" s="128" t="n">
        <f aca="false">IFERROR(Copen!Z34/GAMSCopen!Z34,"")</f>
        <v>1.00000000000026</v>
      </c>
      <c r="AB34" s="128" t="n">
        <f aca="false">IFERROR(Copen!AA34/GAMSCopen!AA34,"")</f>
        <v>1.00000000000022</v>
      </c>
      <c r="AC34" s="128" t="n">
        <f aca="false">IFERROR(Copen!AB34/GAMSCopen!AB34,"")</f>
        <v>0.999999999999978</v>
      </c>
      <c r="AD34" s="128" t="n">
        <f aca="false">IFERROR(Copen!AC34/GAMSCopen!AC34,"")</f>
        <v>1.00000000000024</v>
      </c>
      <c r="AE34" s="128" t="n">
        <f aca="false">IFERROR(Copen!AD34/GAMSCopen!AD34,"")</f>
        <v>1.00000000000005</v>
      </c>
      <c r="AF34" s="128" t="n">
        <f aca="false">IFERROR(Copen!AE34/GAMSCopen!AE34,"")</f>
        <v>0.999999999999894</v>
      </c>
      <c r="AG34" s="128" t="n">
        <f aca="false">IFERROR(Copen!AF34/GAMSCopen!AF34,"")</f>
        <v>0.999999999999956</v>
      </c>
      <c r="AH34" s="128" t="n">
        <f aca="false">IFERROR(Copen!AG34/GAMSCopen!AG34,"")</f>
        <v>0.99999999999994</v>
      </c>
      <c r="AI34" s="128" t="n">
        <f aca="false">IFERROR(Copen!AH34/GAMSCopen!AH34,"")</f>
        <v>1.00000000000012</v>
      </c>
      <c r="AJ34" s="128" t="n">
        <f aca="false">IFERROR(Copen!AI34/GAMSCopen!AI34,"")</f>
        <v>0.999999999999818</v>
      </c>
      <c r="AK34" s="128" t="n">
        <f aca="false">IFERROR(Copen!AJ34/GAMSCopen!AJ34,"")</f>
        <v>1.00000000000002</v>
      </c>
      <c r="AL34" s="128" t="n">
        <f aca="false">IFERROR(Copen!AK34/GAMSCopen!AK34,"")</f>
        <v>1.00000000000009</v>
      </c>
      <c r="AM34" s="128" t="n">
        <f aca="false">IFERROR(Copen!AL34/GAMSCopen!AL34,"")</f>
        <v>0.999999999999679</v>
      </c>
      <c r="AN34" s="128" t="n">
        <f aca="false">IFERROR(Copen!AM34/GAMSCopen!AM34,"")</f>
        <v>1.00000000000031</v>
      </c>
      <c r="AO34" s="128" t="n">
        <f aca="false">IFERROR(Copen!AN34/GAMSCopen!AN34,"")</f>
        <v>1.00000000000004</v>
      </c>
      <c r="AP34" s="128" t="n">
        <f aca="false">IFERROR(Copen!AO34/GAMSCopen!AO34,"")</f>
        <v>0.999999999999906</v>
      </c>
      <c r="AQ34" s="128" t="n">
        <f aca="false">IFERROR(Copen!AP34/GAMSCopen!AP34,"")</f>
        <v>1.00000000000025</v>
      </c>
      <c r="AR34" s="128" t="n">
        <f aca="false">IFERROR(Copen!AQ34/GAMSCopen!AQ34,"")</f>
        <v>0.999999999999959</v>
      </c>
      <c r="AS34" s="128" t="n">
        <f aca="false">IFERROR(Copen!AR34/GAMSCopen!AR34,"")</f>
        <v>1.0000000000003</v>
      </c>
      <c r="AT34" s="128" t="n">
        <f aca="false">IFERROR(Copen!AS34/GAMSCopen!AS34,"")</f>
        <v>0.999999999999885</v>
      </c>
      <c r="AU34" s="128" t="n">
        <f aca="false">IFERROR(Copen!AT34/GAMSCopen!AT34,"")</f>
        <v>1.00000000000039</v>
      </c>
      <c r="AV34" s="128" t="n">
        <f aca="false">IFERROR(Copen!AU34/GAMSCopen!AU34,"")</f>
        <v>1.00000000000026</v>
      </c>
      <c r="AW34" s="128" t="n">
        <f aca="false">IFERROR(Copen!AV34/GAMSCopen!AV34,"")</f>
        <v>0.999999999999583</v>
      </c>
      <c r="AX34" s="128" t="n">
        <f aca="false">IFERROR(Copen!AW34/GAMSCopen!AW34,"")</f>
        <v>0.999999999999559</v>
      </c>
      <c r="AY34" s="128" t="n">
        <f aca="false">IFERROR(Copen!AX34/GAMSCopen!AX34,"")</f>
        <v>0.999999999999804</v>
      </c>
      <c r="AZ34" s="128" t="n">
        <f aca="false">IFERROR(Copen!AY34/GAMSCopen!AY34,"")</f>
        <v>1.00000000000006</v>
      </c>
      <c r="BA34" s="128" t="n">
        <f aca="false">IFERROR(Copen!AZ34/GAMSCopen!AZ34,"")</f>
        <v>0.999999999999746</v>
      </c>
      <c r="BB34" s="128" t="n">
        <f aca="false">IFERROR(Copen!BA34/GAMSCopen!BA34,"")</f>
        <v>1.00000000000046</v>
      </c>
      <c r="BC34" s="128" t="n">
        <f aca="false">IFERROR(Copen!BB34/GAMSCopen!BB34,"")</f>
        <v>1.00000000000016</v>
      </c>
      <c r="BD34" s="128" t="n">
        <f aca="false">IFERROR(Copen!BC34/GAMSCopen!BC34,"")</f>
        <v>1.00000000000044</v>
      </c>
      <c r="BE34" s="128" t="n">
        <f aca="false">IFERROR(Copen!BD34/GAMSCopen!BD34,"")</f>
        <v>1.00000000000021</v>
      </c>
      <c r="BF34" s="128" t="n">
        <f aca="false">IFERROR(Copen!BE34/GAMSCopen!BE34,"")</f>
        <v>1.00000000000001</v>
      </c>
      <c r="BG34" s="128" t="n">
        <f aca="false">IFERROR(Copen!BF34/GAMSCopen!BF34,"")</f>
        <v>0.999999999999526</v>
      </c>
      <c r="BH34" s="128" t="n">
        <f aca="false">IFERROR(Copen!BG34/GAMSCopen!BG34,"")</f>
        <v>0.999999999999618</v>
      </c>
      <c r="BI34" s="128" t="n">
        <f aca="false">IFERROR(Copen!BH34/GAMSCopen!BH34,"")</f>
        <v>0.999999999999682</v>
      </c>
      <c r="BJ34" s="128" t="n">
        <f aca="false">IFERROR(Copen!BI34/GAMSCopen!BI34,"")</f>
        <v>1.00000000000049</v>
      </c>
    </row>
    <row r="35" customFormat="false" ht="12.75" hidden="false" customHeight="false" outlineLevel="0" collapsed="false">
      <c r="A35" s="0" t="str">
        <f aca="false">Copen!A35</f>
        <v>   Ratio of asymptotic to initial backstop price</v>
      </c>
      <c r="B35" s="0" t="str">
        <f aca="false">GAMSbase!A35</f>
        <v>Ratio of Asymptotic to Initial Backstop Price</v>
      </c>
      <c r="C35" s="128" t="str">
        <f aca="false">IFERROR(Copen!B35/GAMSCopen!B35,"")</f>
        <v/>
      </c>
      <c r="D35" s="128" t="str">
        <f aca="false">IFERROR(Copen!C35/GAMSCopen!C35,"")</f>
        <v/>
      </c>
      <c r="E35" s="128" t="str">
        <f aca="false">IFERROR(Copen!D35/GAMSCopen!D35,"")</f>
        <v/>
      </c>
      <c r="F35" s="128" t="str">
        <f aca="false">IFERROR(Copen!E35/GAMSCopen!E35,"")</f>
        <v/>
      </c>
      <c r="G35" s="128" t="str">
        <f aca="false">IFERROR(Copen!F35/GAMSCopen!F35,"")</f>
        <v/>
      </c>
      <c r="H35" s="128" t="str">
        <f aca="false">IFERROR(Copen!G35/GAMSCopen!G35,"")</f>
        <v/>
      </c>
      <c r="I35" s="128" t="str">
        <f aca="false">IFERROR(Copen!H35/GAMSCopen!H35,"")</f>
        <v/>
      </c>
      <c r="J35" s="128" t="str">
        <f aca="false">IFERROR(Copen!I35/GAMSCopen!I35,"")</f>
        <v/>
      </c>
      <c r="K35" s="128" t="str">
        <f aca="false">IFERROR(Copen!J35/GAMSCopen!J35,"")</f>
        <v/>
      </c>
      <c r="L35" s="128" t="str">
        <f aca="false">IFERROR(Copen!K35/GAMSCopen!K35,"")</f>
        <v/>
      </c>
      <c r="M35" s="128" t="str">
        <f aca="false">IFERROR(Copen!L35/GAMSCopen!L35,"")</f>
        <v/>
      </c>
      <c r="N35" s="128" t="str">
        <f aca="false">IFERROR(Copen!M35/GAMSCopen!M35,"")</f>
        <v/>
      </c>
      <c r="O35" s="128" t="str">
        <f aca="false">IFERROR(Copen!N35/GAMSCopen!N35,"")</f>
        <v/>
      </c>
      <c r="P35" s="128" t="str">
        <f aca="false">IFERROR(Copen!O35/GAMSCopen!O35,"")</f>
        <v/>
      </c>
      <c r="Q35" s="128" t="str">
        <f aca="false">IFERROR(Copen!P35/GAMSCopen!P35,"")</f>
        <v/>
      </c>
      <c r="R35" s="128" t="str">
        <f aca="false">IFERROR(Copen!Q35/GAMSCopen!Q35,"")</f>
        <v/>
      </c>
      <c r="S35" s="128" t="str">
        <f aca="false">IFERROR(Copen!R35/GAMSCopen!R35,"")</f>
        <v/>
      </c>
      <c r="T35" s="128" t="str">
        <f aca="false">IFERROR(Copen!S35/GAMSCopen!S35,"")</f>
        <v/>
      </c>
      <c r="U35" s="128" t="str">
        <f aca="false">IFERROR(Copen!T35/GAMSCopen!T35,"")</f>
        <v/>
      </c>
      <c r="V35" s="128" t="str">
        <f aca="false">IFERROR(Copen!U35/GAMSCopen!U35,"")</f>
        <v/>
      </c>
      <c r="W35" s="128" t="str">
        <f aca="false">IFERROR(Copen!V35/GAMSCopen!V35,"")</f>
        <v/>
      </c>
      <c r="X35" s="128" t="str">
        <f aca="false">IFERROR(Copen!W35/GAMSCopen!W35,"")</f>
        <v/>
      </c>
      <c r="Y35" s="128" t="str">
        <f aca="false">IFERROR(Copen!X35/GAMSCopen!X35,"")</f>
        <v/>
      </c>
      <c r="Z35" s="128" t="str">
        <f aca="false">IFERROR(Copen!Y35/GAMSCopen!Y35,"")</f>
        <v/>
      </c>
      <c r="AA35" s="128" t="str">
        <f aca="false">IFERROR(Copen!Z35/GAMSCopen!Z35,"")</f>
        <v/>
      </c>
      <c r="AB35" s="128" t="str">
        <f aca="false">IFERROR(Copen!AA35/GAMSCopen!AA35,"")</f>
        <v/>
      </c>
      <c r="AC35" s="128" t="str">
        <f aca="false">IFERROR(Copen!AB35/GAMSCopen!AB35,"")</f>
        <v/>
      </c>
      <c r="AD35" s="128" t="str">
        <f aca="false">IFERROR(Copen!AC35/GAMSCopen!AC35,"")</f>
        <v/>
      </c>
      <c r="AE35" s="128" t="str">
        <f aca="false">IFERROR(Copen!AD35/GAMSCopen!AD35,"")</f>
        <v/>
      </c>
      <c r="AF35" s="128" t="str">
        <f aca="false">IFERROR(Copen!AE35/GAMSCopen!AE35,"")</f>
        <v/>
      </c>
      <c r="AG35" s="128" t="str">
        <f aca="false">IFERROR(Copen!AF35/GAMSCopen!AF35,"")</f>
        <v/>
      </c>
      <c r="AH35" s="128" t="str">
        <f aca="false">IFERROR(Copen!AG35/GAMSCopen!AG35,"")</f>
        <v/>
      </c>
      <c r="AI35" s="128" t="str">
        <f aca="false">IFERROR(Copen!AH35/GAMSCopen!AH35,"")</f>
        <v/>
      </c>
      <c r="AJ35" s="128" t="str">
        <f aca="false">IFERROR(Copen!AI35/GAMSCopen!AI35,"")</f>
        <v/>
      </c>
      <c r="AK35" s="128" t="str">
        <f aca="false">IFERROR(Copen!AJ35/GAMSCopen!AJ35,"")</f>
        <v/>
      </c>
      <c r="AL35" s="128" t="str">
        <f aca="false">IFERROR(Copen!AK35/GAMSCopen!AK35,"")</f>
        <v/>
      </c>
      <c r="AM35" s="128" t="str">
        <f aca="false">IFERROR(Copen!AL35/GAMSCopen!AL35,"")</f>
        <v/>
      </c>
      <c r="AN35" s="128" t="str">
        <f aca="false">IFERROR(Copen!AM35/GAMSCopen!AM35,"")</f>
        <v/>
      </c>
      <c r="AO35" s="128" t="str">
        <f aca="false">IFERROR(Copen!AN35/GAMSCopen!AN35,"")</f>
        <v/>
      </c>
      <c r="AP35" s="128" t="str">
        <f aca="false">IFERROR(Copen!AO35/GAMSCopen!AO35,"")</f>
        <v/>
      </c>
      <c r="AQ35" s="128" t="str">
        <f aca="false">IFERROR(Copen!AP35/GAMSCopen!AP35,"")</f>
        <v/>
      </c>
      <c r="AR35" s="128" t="str">
        <f aca="false">IFERROR(Copen!AQ35/GAMSCopen!AQ35,"")</f>
        <v/>
      </c>
      <c r="AS35" s="128" t="str">
        <f aca="false">IFERROR(Copen!AR35/GAMSCopen!AR35,"")</f>
        <v/>
      </c>
      <c r="AT35" s="128" t="str">
        <f aca="false">IFERROR(Copen!AS35/GAMSCopen!AS35,"")</f>
        <v/>
      </c>
      <c r="AU35" s="128" t="str">
        <f aca="false">IFERROR(Copen!AT35/GAMSCopen!AT35,"")</f>
        <v/>
      </c>
      <c r="AV35" s="128" t="str">
        <f aca="false">IFERROR(Copen!AU35/GAMSCopen!AU35,"")</f>
        <v/>
      </c>
      <c r="AW35" s="128" t="str">
        <f aca="false">IFERROR(Copen!AV35/GAMSCopen!AV35,"")</f>
        <v/>
      </c>
      <c r="AX35" s="128" t="str">
        <f aca="false">IFERROR(Copen!AW35/GAMSCopen!AW35,"")</f>
        <v/>
      </c>
      <c r="AY35" s="128" t="str">
        <f aca="false">IFERROR(Copen!AX35/GAMSCopen!AX35,"")</f>
        <v/>
      </c>
      <c r="AZ35" s="128" t="str">
        <f aca="false">IFERROR(Copen!AY35/GAMSCopen!AY35,"")</f>
        <v/>
      </c>
      <c r="BA35" s="128" t="str">
        <f aca="false">IFERROR(Copen!AZ35/GAMSCopen!AZ35,"")</f>
        <v/>
      </c>
      <c r="BB35" s="128" t="str">
        <f aca="false">IFERROR(Copen!BA35/GAMSCopen!BA35,"")</f>
        <v/>
      </c>
      <c r="BC35" s="128" t="str">
        <f aca="false">IFERROR(Copen!BB35/GAMSCopen!BB35,"")</f>
        <v/>
      </c>
      <c r="BD35" s="128" t="str">
        <f aca="false">IFERROR(Copen!BC35/GAMSCopen!BC35,"")</f>
        <v/>
      </c>
      <c r="BE35" s="128" t="str">
        <f aca="false">IFERROR(Copen!BD35/GAMSCopen!BD35,"")</f>
        <v/>
      </c>
      <c r="BF35" s="128" t="str">
        <f aca="false">IFERROR(Copen!BE35/GAMSCopen!BE35,"")</f>
        <v/>
      </c>
      <c r="BG35" s="128" t="str">
        <f aca="false">IFERROR(Copen!BF35/GAMSCopen!BF35,"")</f>
        <v/>
      </c>
      <c r="BH35" s="128" t="str">
        <f aca="false">IFERROR(Copen!BG35/GAMSCopen!BG35,"")</f>
        <v/>
      </c>
      <c r="BI35" s="128" t="str">
        <f aca="false">IFERROR(Copen!BH35/GAMSCopen!BH35,"")</f>
        <v/>
      </c>
      <c r="BJ35" s="128" t="str">
        <f aca="false">IFERROR(Copen!BI35/GAMSCopen!BI35,"")</f>
        <v/>
      </c>
    </row>
    <row r="36" customFormat="false" ht="12.75" hidden="false" customHeight="false" outlineLevel="0" collapsed="false">
      <c r="A36" s="0" t="str">
        <f aca="false">Copen!A36</f>
        <v>   Decline rate of backstop price (per half-decade)</v>
      </c>
      <c r="B36" s="0" t="str">
        <f aca="false">GAMSbase!A36</f>
        <v>Decline Rate of Backstop Price (per period)</v>
      </c>
      <c r="C36" s="128" t="str">
        <f aca="false">IFERROR(Copen!B36/GAMSCopen!B36,"")</f>
        <v/>
      </c>
      <c r="D36" s="128" t="str">
        <f aca="false">IFERROR(Copen!C36/GAMSCopen!C36,"")</f>
        <v/>
      </c>
      <c r="E36" s="128" t="str">
        <f aca="false">IFERROR(Copen!D36/GAMSCopen!D36,"")</f>
        <v/>
      </c>
      <c r="F36" s="128" t="str">
        <f aca="false">IFERROR(Copen!E36/GAMSCopen!E36,"")</f>
        <v/>
      </c>
      <c r="G36" s="128" t="str">
        <f aca="false">IFERROR(Copen!F36/GAMSCopen!F36,"")</f>
        <v/>
      </c>
      <c r="H36" s="128" t="str">
        <f aca="false">IFERROR(Copen!G36/GAMSCopen!G36,"")</f>
        <v/>
      </c>
      <c r="I36" s="128" t="str">
        <f aca="false">IFERROR(Copen!H36/GAMSCopen!H36,"")</f>
        <v/>
      </c>
      <c r="J36" s="128" t="str">
        <f aca="false">IFERROR(Copen!I36/GAMSCopen!I36,"")</f>
        <v/>
      </c>
      <c r="K36" s="128" t="str">
        <f aca="false">IFERROR(Copen!J36/GAMSCopen!J36,"")</f>
        <v/>
      </c>
      <c r="L36" s="128" t="str">
        <f aca="false">IFERROR(Copen!K36/GAMSCopen!K36,"")</f>
        <v/>
      </c>
      <c r="M36" s="128" t="str">
        <f aca="false">IFERROR(Copen!L36/GAMSCopen!L36,"")</f>
        <v/>
      </c>
      <c r="N36" s="128" t="str">
        <f aca="false">IFERROR(Copen!M36/GAMSCopen!M36,"")</f>
        <v/>
      </c>
      <c r="O36" s="128" t="str">
        <f aca="false">IFERROR(Copen!N36/GAMSCopen!N36,"")</f>
        <v/>
      </c>
      <c r="P36" s="128" t="str">
        <f aca="false">IFERROR(Copen!O36/GAMSCopen!O36,"")</f>
        <v/>
      </c>
      <c r="Q36" s="128" t="str">
        <f aca="false">IFERROR(Copen!P36/GAMSCopen!P36,"")</f>
        <v/>
      </c>
      <c r="R36" s="128" t="str">
        <f aca="false">IFERROR(Copen!Q36/GAMSCopen!Q36,"")</f>
        <v/>
      </c>
      <c r="S36" s="128" t="str">
        <f aca="false">IFERROR(Copen!R36/GAMSCopen!R36,"")</f>
        <v/>
      </c>
      <c r="T36" s="128" t="str">
        <f aca="false">IFERROR(Copen!S36/GAMSCopen!S36,"")</f>
        <v/>
      </c>
      <c r="U36" s="128" t="str">
        <f aca="false">IFERROR(Copen!T36/GAMSCopen!T36,"")</f>
        <v/>
      </c>
      <c r="V36" s="128" t="str">
        <f aca="false">IFERROR(Copen!U36/GAMSCopen!U36,"")</f>
        <v/>
      </c>
      <c r="W36" s="128" t="str">
        <f aca="false">IFERROR(Copen!V36/GAMSCopen!V36,"")</f>
        <v/>
      </c>
      <c r="X36" s="128" t="str">
        <f aca="false">IFERROR(Copen!W36/GAMSCopen!W36,"")</f>
        <v/>
      </c>
      <c r="Y36" s="128" t="str">
        <f aca="false">IFERROR(Copen!X36/GAMSCopen!X36,"")</f>
        <v/>
      </c>
      <c r="Z36" s="128" t="str">
        <f aca="false">IFERROR(Copen!Y36/GAMSCopen!Y36,"")</f>
        <v/>
      </c>
      <c r="AA36" s="128" t="str">
        <f aca="false">IFERROR(Copen!Z36/GAMSCopen!Z36,"")</f>
        <v/>
      </c>
      <c r="AB36" s="128" t="str">
        <f aca="false">IFERROR(Copen!AA36/GAMSCopen!AA36,"")</f>
        <v/>
      </c>
      <c r="AC36" s="128" t="str">
        <f aca="false">IFERROR(Copen!AB36/GAMSCopen!AB36,"")</f>
        <v/>
      </c>
      <c r="AD36" s="128" t="str">
        <f aca="false">IFERROR(Copen!AC36/GAMSCopen!AC36,"")</f>
        <v/>
      </c>
      <c r="AE36" s="128" t="str">
        <f aca="false">IFERROR(Copen!AD36/GAMSCopen!AD36,"")</f>
        <v/>
      </c>
      <c r="AF36" s="128" t="str">
        <f aca="false">IFERROR(Copen!AE36/GAMSCopen!AE36,"")</f>
        <v/>
      </c>
      <c r="AG36" s="128" t="str">
        <f aca="false">IFERROR(Copen!AF36/GAMSCopen!AF36,"")</f>
        <v/>
      </c>
      <c r="AH36" s="128" t="str">
        <f aca="false">IFERROR(Copen!AG36/GAMSCopen!AG36,"")</f>
        <v/>
      </c>
      <c r="AI36" s="128" t="str">
        <f aca="false">IFERROR(Copen!AH36/GAMSCopen!AH36,"")</f>
        <v/>
      </c>
      <c r="AJ36" s="128" t="str">
        <f aca="false">IFERROR(Copen!AI36/GAMSCopen!AI36,"")</f>
        <v/>
      </c>
      <c r="AK36" s="128" t="str">
        <f aca="false">IFERROR(Copen!AJ36/GAMSCopen!AJ36,"")</f>
        <v/>
      </c>
      <c r="AL36" s="128" t="str">
        <f aca="false">IFERROR(Copen!AK36/GAMSCopen!AK36,"")</f>
        <v/>
      </c>
      <c r="AM36" s="128" t="str">
        <f aca="false">IFERROR(Copen!AL36/GAMSCopen!AL36,"")</f>
        <v/>
      </c>
      <c r="AN36" s="128" t="str">
        <f aca="false">IFERROR(Copen!AM36/GAMSCopen!AM36,"")</f>
        <v/>
      </c>
      <c r="AO36" s="128" t="str">
        <f aca="false">IFERROR(Copen!AN36/GAMSCopen!AN36,"")</f>
        <v/>
      </c>
      <c r="AP36" s="128" t="str">
        <f aca="false">IFERROR(Copen!AO36/GAMSCopen!AO36,"")</f>
        <v/>
      </c>
      <c r="AQ36" s="128" t="str">
        <f aca="false">IFERROR(Copen!AP36/GAMSCopen!AP36,"")</f>
        <v/>
      </c>
      <c r="AR36" s="128" t="str">
        <f aca="false">IFERROR(Copen!AQ36/GAMSCopen!AQ36,"")</f>
        <v/>
      </c>
      <c r="AS36" s="128" t="str">
        <f aca="false">IFERROR(Copen!AR36/GAMSCopen!AR36,"")</f>
        <v/>
      </c>
      <c r="AT36" s="128" t="str">
        <f aca="false">IFERROR(Copen!AS36/GAMSCopen!AS36,"")</f>
        <v/>
      </c>
      <c r="AU36" s="128" t="str">
        <f aca="false">IFERROR(Copen!AT36/GAMSCopen!AT36,"")</f>
        <v/>
      </c>
      <c r="AV36" s="128" t="str">
        <f aca="false">IFERROR(Copen!AU36/GAMSCopen!AU36,"")</f>
        <v/>
      </c>
      <c r="AW36" s="128" t="str">
        <f aca="false">IFERROR(Copen!AV36/GAMSCopen!AV36,"")</f>
        <v/>
      </c>
      <c r="AX36" s="128" t="str">
        <f aca="false">IFERROR(Copen!AW36/GAMSCopen!AW36,"")</f>
        <v/>
      </c>
      <c r="AY36" s="128" t="str">
        <f aca="false">IFERROR(Copen!AX36/GAMSCopen!AX36,"")</f>
        <v/>
      </c>
      <c r="AZ36" s="128" t="str">
        <f aca="false">IFERROR(Copen!AY36/GAMSCopen!AY36,"")</f>
        <v/>
      </c>
      <c r="BA36" s="128" t="str">
        <f aca="false">IFERROR(Copen!AZ36/GAMSCopen!AZ36,"")</f>
        <v/>
      </c>
      <c r="BB36" s="128" t="str">
        <f aca="false">IFERROR(Copen!BA36/GAMSCopen!BA36,"")</f>
        <v/>
      </c>
      <c r="BC36" s="128" t="str">
        <f aca="false">IFERROR(Copen!BB36/GAMSCopen!BB36,"")</f>
        <v/>
      </c>
      <c r="BD36" s="128" t="str">
        <f aca="false">IFERROR(Copen!BC36/GAMSCopen!BC36,"")</f>
        <v/>
      </c>
      <c r="BE36" s="128" t="str">
        <f aca="false">IFERROR(Copen!BD36/GAMSCopen!BD36,"")</f>
        <v/>
      </c>
      <c r="BF36" s="128" t="str">
        <f aca="false">IFERROR(Copen!BE36/GAMSCopen!BE36,"")</f>
        <v/>
      </c>
      <c r="BG36" s="128" t="str">
        <f aca="false">IFERROR(Copen!BF36/GAMSCopen!BF36,"")</f>
        <v/>
      </c>
      <c r="BH36" s="128" t="str">
        <f aca="false">IFERROR(Copen!BG36/GAMSCopen!BG36,"")</f>
        <v/>
      </c>
      <c r="BI36" s="128" t="str">
        <f aca="false">IFERROR(Copen!BH36/GAMSCopen!BH36,"")</f>
        <v/>
      </c>
      <c r="BJ36" s="128" t="str">
        <f aca="false">IFERROR(Copen!BI36/GAMSCopen!BI36,"")</f>
        <v/>
      </c>
    </row>
    <row r="37" customFormat="false" ht="12.75" hidden="false" customHeight="false" outlineLevel="0" collapsed="false">
      <c r="A37" s="0" t="str">
        <f aca="false">Copen!A37</f>
        <v>   Upper limit of control rate after 2150</v>
      </c>
      <c r="B37" s="0" t="str">
        <f aca="false">GAMSbase!A37</f>
        <v>Upper limit of Control Rate</v>
      </c>
      <c r="C37" s="128" t="n">
        <f aca="false">IFERROR(Copen!B37/GAMSCopen!B37,"")</f>
        <v>1</v>
      </c>
      <c r="D37" s="128" t="str">
        <f aca="false">IFERROR(Copen!C37/GAMSCopen!C37,"")</f>
        <v/>
      </c>
      <c r="E37" s="128" t="str">
        <f aca="false">IFERROR(Copen!D37/GAMSCopen!D37,"")</f>
        <v/>
      </c>
      <c r="F37" s="128" t="str">
        <f aca="false">IFERROR(Copen!E37/GAMSCopen!E37,"")</f>
        <v/>
      </c>
      <c r="G37" s="128" t="str">
        <f aca="false">IFERROR(Copen!F37/GAMSCopen!F37,"")</f>
        <v/>
      </c>
      <c r="H37" s="128" t="str">
        <f aca="false">IFERROR(Copen!G37/GAMSCopen!G37,"")</f>
        <v/>
      </c>
      <c r="I37" s="128" t="str">
        <f aca="false">IFERROR(Copen!H37/GAMSCopen!H37,"")</f>
        <v/>
      </c>
      <c r="J37" s="128" t="str">
        <f aca="false">IFERROR(Copen!I37/GAMSCopen!I37,"")</f>
        <v/>
      </c>
      <c r="K37" s="128" t="str">
        <f aca="false">IFERROR(Copen!J37/GAMSCopen!J37,"")</f>
        <v/>
      </c>
      <c r="L37" s="128" t="str">
        <f aca="false">IFERROR(Copen!K37/GAMSCopen!K37,"")</f>
        <v/>
      </c>
      <c r="M37" s="128" t="str">
        <f aca="false">IFERROR(Copen!L37/GAMSCopen!L37,"")</f>
        <v/>
      </c>
      <c r="N37" s="128" t="str">
        <f aca="false">IFERROR(Copen!M37/GAMSCopen!M37,"")</f>
        <v/>
      </c>
      <c r="O37" s="128" t="str">
        <f aca="false">IFERROR(Copen!N37/GAMSCopen!N37,"")</f>
        <v/>
      </c>
      <c r="P37" s="128" t="str">
        <f aca="false">IFERROR(Copen!O37/GAMSCopen!O37,"")</f>
        <v/>
      </c>
      <c r="Q37" s="128" t="str">
        <f aca="false">IFERROR(Copen!P37/GAMSCopen!P37,"")</f>
        <v/>
      </c>
      <c r="R37" s="128" t="str">
        <f aca="false">IFERROR(Copen!Q37/GAMSCopen!Q37,"")</f>
        <v/>
      </c>
      <c r="S37" s="128" t="str">
        <f aca="false">IFERROR(Copen!R37/GAMSCopen!R37,"")</f>
        <v/>
      </c>
      <c r="T37" s="128" t="str">
        <f aca="false">IFERROR(Copen!S37/GAMSCopen!S37,"")</f>
        <v/>
      </c>
      <c r="U37" s="128" t="str">
        <f aca="false">IFERROR(Copen!T37/GAMSCopen!T37,"")</f>
        <v/>
      </c>
      <c r="V37" s="128" t="str">
        <f aca="false">IFERROR(Copen!U37/GAMSCopen!U37,"")</f>
        <v/>
      </c>
      <c r="W37" s="128" t="str">
        <f aca="false">IFERROR(Copen!V37/GAMSCopen!V37,"")</f>
        <v/>
      </c>
      <c r="X37" s="128" t="str">
        <f aca="false">IFERROR(Copen!W37/GAMSCopen!W37,"")</f>
        <v/>
      </c>
      <c r="Y37" s="128" t="str">
        <f aca="false">IFERROR(Copen!X37/GAMSCopen!X37,"")</f>
        <v/>
      </c>
      <c r="Z37" s="128" t="str">
        <f aca="false">IFERROR(Copen!Y37/GAMSCopen!Y37,"")</f>
        <v/>
      </c>
      <c r="AA37" s="128" t="str">
        <f aca="false">IFERROR(Copen!Z37/GAMSCopen!Z37,"")</f>
        <v/>
      </c>
      <c r="AB37" s="128" t="str">
        <f aca="false">IFERROR(Copen!AA37/GAMSCopen!AA37,"")</f>
        <v/>
      </c>
      <c r="AC37" s="128" t="str">
        <f aca="false">IFERROR(Copen!AB37/GAMSCopen!AB37,"")</f>
        <v/>
      </c>
      <c r="AD37" s="128" t="str">
        <f aca="false">IFERROR(Copen!AC37/GAMSCopen!AC37,"")</f>
        <v/>
      </c>
      <c r="AE37" s="128" t="str">
        <f aca="false">IFERROR(Copen!AD37/GAMSCopen!AD37,"")</f>
        <v/>
      </c>
      <c r="AF37" s="128" t="str">
        <f aca="false">IFERROR(Copen!AE37/GAMSCopen!AE37,"")</f>
        <v/>
      </c>
      <c r="AG37" s="128" t="str">
        <f aca="false">IFERROR(Copen!AF37/GAMSCopen!AF37,"")</f>
        <v/>
      </c>
      <c r="AH37" s="128" t="str">
        <f aca="false">IFERROR(Copen!AG37/GAMSCopen!AG37,"")</f>
        <v/>
      </c>
      <c r="AI37" s="128" t="str">
        <f aca="false">IFERROR(Copen!AH37/GAMSCopen!AH37,"")</f>
        <v/>
      </c>
      <c r="AJ37" s="128" t="str">
        <f aca="false">IFERROR(Copen!AI37/GAMSCopen!AI37,"")</f>
        <v/>
      </c>
      <c r="AK37" s="128" t="str">
        <f aca="false">IFERROR(Copen!AJ37/GAMSCopen!AJ37,"")</f>
        <v/>
      </c>
      <c r="AL37" s="128" t="str">
        <f aca="false">IFERROR(Copen!AK37/GAMSCopen!AK37,"")</f>
        <v/>
      </c>
      <c r="AM37" s="128" t="str">
        <f aca="false">IFERROR(Copen!AL37/GAMSCopen!AL37,"")</f>
        <v/>
      </c>
      <c r="AN37" s="128" t="str">
        <f aca="false">IFERROR(Copen!AM37/GAMSCopen!AM37,"")</f>
        <v/>
      </c>
      <c r="AO37" s="128" t="str">
        <f aca="false">IFERROR(Copen!AN37/GAMSCopen!AN37,"")</f>
        <v/>
      </c>
      <c r="AP37" s="128" t="str">
        <f aca="false">IFERROR(Copen!AO37/GAMSCopen!AO37,"")</f>
        <v/>
      </c>
      <c r="AQ37" s="128" t="str">
        <f aca="false">IFERROR(Copen!AP37/GAMSCopen!AP37,"")</f>
        <v/>
      </c>
      <c r="AR37" s="128" t="str">
        <f aca="false">IFERROR(Copen!AQ37/GAMSCopen!AQ37,"")</f>
        <v/>
      </c>
      <c r="AS37" s="128" t="str">
        <f aca="false">IFERROR(Copen!AR37/GAMSCopen!AR37,"")</f>
        <v/>
      </c>
      <c r="AT37" s="128" t="str">
        <f aca="false">IFERROR(Copen!AS37/GAMSCopen!AS37,"")</f>
        <v/>
      </c>
      <c r="AU37" s="128" t="str">
        <f aca="false">IFERROR(Copen!AT37/GAMSCopen!AT37,"")</f>
        <v/>
      </c>
      <c r="AV37" s="128" t="str">
        <f aca="false">IFERROR(Copen!AU37/GAMSCopen!AU37,"")</f>
        <v/>
      </c>
      <c r="AW37" s="128" t="str">
        <f aca="false">IFERROR(Copen!AV37/GAMSCopen!AV37,"")</f>
        <v/>
      </c>
      <c r="AX37" s="128" t="str">
        <f aca="false">IFERROR(Copen!AW37/GAMSCopen!AW37,"")</f>
        <v/>
      </c>
      <c r="AY37" s="128" t="str">
        <f aca="false">IFERROR(Copen!AX37/GAMSCopen!AX37,"")</f>
        <v/>
      </c>
      <c r="AZ37" s="128" t="str">
        <f aca="false">IFERROR(Copen!AY37/GAMSCopen!AY37,"")</f>
        <v/>
      </c>
      <c r="BA37" s="128" t="str">
        <f aca="false">IFERROR(Copen!AZ37/GAMSCopen!AZ37,"")</f>
        <v/>
      </c>
      <c r="BB37" s="128" t="str">
        <f aca="false">IFERROR(Copen!BA37/GAMSCopen!BA37,"")</f>
        <v/>
      </c>
      <c r="BC37" s="128" t="str">
        <f aca="false">IFERROR(Copen!BB37/GAMSCopen!BB37,"")</f>
        <v/>
      </c>
      <c r="BD37" s="128" t="str">
        <f aca="false">IFERROR(Copen!BC37/GAMSCopen!BC37,"")</f>
        <v/>
      </c>
      <c r="BE37" s="128" t="str">
        <f aca="false">IFERROR(Copen!BD37/GAMSCopen!BD37,"")</f>
        <v/>
      </c>
      <c r="BF37" s="128" t="str">
        <f aca="false">IFERROR(Copen!BE37/GAMSCopen!BE37,"")</f>
        <v/>
      </c>
      <c r="BG37" s="128" t="str">
        <f aca="false">IFERROR(Copen!BF37/GAMSCopen!BF37,"")</f>
        <v/>
      </c>
      <c r="BH37" s="128" t="str">
        <f aca="false">IFERROR(Copen!BG37/GAMSCopen!BG37,"")</f>
        <v/>
      </c>
      <c r="BI37" s="128" t="str">
        <f aca="false">IFERROR(Copen!BH37/GAMSCopen!BH37,"")</f>
        <v/>
      </c>
      <c r="BJ37" s="128" t="str">
        <f aca="false">IFERROR(Copen!BI37/GAMSCopen!BI37,"")</f>
        <v/>
      </c>
    </row>
    <row r="38" customFormat="false" ht="12.75" hidden="false" customHeight="false" outlineLevel="0" collapsed="false">
      <c r="A38" s="0" t="str">
        <f aca="false">Copen!A38</f>
        <v>Backstop competitive year (pback declines rapidly for periods beyond)</v>
      </c>
      <c r="B38" s="0" t="str">
        <f aca="false">GAMSbase!A38</f>
        <v>Backstop Competitive Year (Henceforth pBack declines rapidly)</v>
      </c>
      <c r="C38" s="128" t="str">
        <f aca="false">IFERROR(Copen!B38/GAMSCopen!B38,"")</f>
        <v/>
      </c>
      <c r="D38" s="128" t="str">
        <f aca="false">IFERROR(Copen!C38/GAMSCopen!C38,"")</f>
        <v/>
      </c>
      <c r="E38" s="128" t="str">
        <f aca="false">IFERROR(Copen!D38/GAMSCopen!D38,"")</f>
        <v/>
      </c>
      <c r="F38" s="128" t="str">
        <f aca="false">IFERROR(Copen!E38/GAMSCopen!E38,"")</f>
        <v/>
      </c>
      <c r="G38" s="128" t="str">
        <f aca="false">IFERROR(Copen!F38/GAMSCopen!F38,"")</f>
        <v/>
      </c>
      <c r="H38" s="128" t="str">
        <f aca="false">IFERROR(Copen!G38/GAMSCopen!G38,"")</f>
        <v/>
      </c>
      <c r="I38" s="128" t="str">
        <f aca="false">IFERROR(Copen!H38/GAMSCopen!H38,"")</f>
        <v/>
      </c>
      <c r="J38" s="128" t="str">
        <f aca="false">IFERROR(Copen!I38/GAMSCopen!I38,"")</f>
        <v/>
      </c>
      <c r="K38" s="128" t="str">
        <f aca="false">IFERROR(Copen!J38/GAMSCopen!J38,"")</f>
        <v/>
      </c>
      <c r="L38" s="128" t="str">
        <f aca="false">IFERROR(Copen!K38/GAMSCopen!K38,"")</f>
        <v/>
      </c>
      <c r="M38" s="128" t="str">
        <f aca="false">IFERROR(Copen!L38/GAMSCopen!L38,"")</f>
        <v/>
      </c>
      <c r="N38" s="128" t="str">
        <f aca="false">IFERROR(Copen!M38/GAMSCopen!M38,"")</f>
        <v/>
      </c>
      <c r="O38" s="128" t="str">
        <f aca="false">IFERROR(Copen!N38/GAMSCopen!N38,"")</f>
        <v/>
      </c>
      <c r="P38" s="128" t="str">
        <f aca="false">IFERROR(Copen!O38/GAMSCopen!O38,"")</f>
        <v/>
      </c>
      <c r="Q38" s="128" t="str">
        <f aca="false">IFERROR(Copen!P38/GAMSCopen!P38,"")</f>
        <v/>
      </c>
      <c r="R38" s="128" t="str">
        <f aca="false">IFERROR(Copen!Q38/GAMSCopen!Q38,"")</f>
        <v/>
      </c>
      <c r="S38" s="128" t="str">
        <f aca="false">IFERROR(Copen!R38/GAMSCopen!R38,"")</f>
        <v/>
      </c>
      <c r="T38" s="128" t="str">
        <f aca="false">IFERROR(Copen!S38/GAMSCopen!S38,"")</f>
        <v/>
      </c>
      <c r="U38" s="128" t="str">
        <f aca="false">IFERROR(Copen!T38/GAMSCopen!T38,"")</f>
        <v/>
      </c>
      <c r="V38" s="128" t="str">
        <f aca="false">IFERROR(Copen!U38/GAMSCopen!U38,"")</f>
        <v/>
      </c>
      <c r="W38" s="128" t="str">
        <f aca="false">IFERROR(Copen!V38/GAMSCopen!V38,"")</f>
        <v/>
      </c>
      <c r="X38" s="128" t="str">
        <f aca="false">IFERROR(Copen!W38/GAMSCopen!W38,"")</f>
        <v/>
      </c>
      <c r="Y38" s="128" t="str">
        <f aca="false">IFERROR(Copen!X38/GAMSCopen!X38,"")</f>
        <v/>
      </c>
      <c r="Z38" s="128" t="str">
        <f aca="false">IFERROR(Copen!Y38/GAMSCopen!Y38,"")</f>
        <v/>
      </c>
      <c r="AA38" s="128" t="str">
        <f aca="false">IFERROR(Copen!Z38/GAMSCopen!Z38,"")</f>
        <v/>
      </c>
      <c r="AB38" s="128" t="str">
        <f aca="false">IFERROR(Copen!AA38/GAMSCopen!AA38,"")</f>
        <v/>
      </c>
      <c r="AC38" s="128" t="str">
        <f aca="false">IFERROR(Copen!AB38/GAMSCopen!AB38,"")</f>
        <v/>
      </c>
      <c r="AD38" s="128" t="str">
        <f aca="false">IFERROR(Copen!AC38/GAMSCopen!AC38,"")</f>
        <v/>
      </c>
      <c r="AE38" s="128" t="str">
        <f aca="false">IFERROR(Copen!AD38/GAMSCopen!AD38,"")</f>
        <v/>
      </c>
      <c r="AF38" s="128" t="str">
        <f aca="false">IFERROR(Copen!AE38/GAMSCopen!AE38,"")</f>
        <v/>
      </c>
      <c r="AG38" s="128" t="str">
        <f aca="false">IFERROR(Copen!AF38/GAMSCopen!AF38,"")</f>
        <v/>
      </c>
      <c r="AH38" s="128" t="str">
        <f aca="false">IFERROR(Copen!AG38/GAMSCopen!AG38,"")</f>
        <v/>
      </c>
      <c r="AI38" s="128" t="str">
        <f aca="false">IFERROR(Copen!AH38/GAMSCopen!AH38,"")</f>
        <v/>
      </c>
      <c r="AJ38" s="128" t="str">
        <f aca="false">IFERROR(Copen!AI38/GAMSCopen!AI38,"")</f>
        <v/>
      </c>
      <c r="AK38" s="128" t="str">
        <f aca="false">IFERROR(Copen!AJ38/GAMSCopen!AJ38,"")</f>
        <v/>
      </c>
      <c r="AL38" s="128" t="str">
        <f aca="false">IFERROR(Copen!AK38/GAMSCopen!AK38,"")</f>
        <v/>
      </c>
      <c r="AM38" s="128" t="str">
        <f aca="false">IFERROR(Copen!AL38/GAMSCopen!AL38,"")</f>
        <v/>
      </c>
      <c r="AN38" s="128" t="str">
        <f aca="false">IFERROR(Copen!AM38/GAMSCopen!AM38,"")</f>
        <v/>
      </c>
      <c r="AO38" s="128" t="str">
        <f aca="false">IFERROR(Copen!AN38/GAMSCopen!AN38,"")</f>
        <v/>
      </c>
      <c r="AP38" s="128" t="str">
        <f aca="false">IFERROR(Copen!AO38/GAMSCopen!AO38,"")</f>
        <v/>
      </c>
      <c r="AQ38" s="128" t="str">
        <f aca="false">IFERROR(Copen!AP38/GAMSCopen!AP38,"")</f>
        <v/>
      </c>
      <c r="AR38" s="128" t="str">
        <f aca="false">IFERROR(Copen!AQ38/GAMSCopen!AQ38,"")</f>
        <v/>
      </c>
      <c r="AS38" s="128" t="str">
        <f aca="false">IFERROR(Copen!AR38/GAMSCopen!AR38,"")</f>
        <v/>
      </c>
      <c r="AT38" s="128" t="str">
        <f aca="false">IFERROR(Copen!AS38/GAMSCopen!AS38,"")</f>
        <v/>
      </c>
      <c r="AU38" s="128" t="str">
        <f aca="false">IFERROR(Copen!AT38/GAMSCopen!AT38,"")</f>
        <v/>
      </c>
      <c r="AV38" s="128" t="str">
        <f aca="false">IFERROR(Copen!AU38/GAMSCopen!AU38,"")</f>
        <v/>
      </c>
      <c r="AW38" s="128" t="str">
        <f aca="false">IFERROR(Copen!AV38/GAMSCopen!AV38,"")</f>
        <v/>
      </c>
      <c r="AX38" s="128" t="str">
        <f aca="false">IFERROR(Copen!AW38/GAMSCopen!AW38,"")</f>
        <v/>
      </c>
      <c r="AY38" s="128" t="str">
        <f aca="false">IFERROR(Copen!AX38/GAMSCopen!AX38,"")</f>
        <v/>
      </c>
      <c r="AZ38" s="128" t="str">
        <f aca="false">IFERROR(Copen!AY38/GAMSCopen!AY38,"")</f>
        <v/>
      </c>
      <c r="BA38" s="128" t="str">
        <f aca="false">IFERROR(Copen!AZ38/GAMSCopen!AZ38,"")</f>
        <v/>
      </c>
      <c r="BB38" s="128" t="str">
        <f aca="false">IFERROR(Copen!BA38/GAMSCopen!BA38,"")</f>
        <v/>
      </c>
      <c r="BC38" s="128" t="str">
        <f aca="false">IFERROR(Copen!BB38/GAMSCopen!BB38,"")</f>
        <v/>
      </c>
      <c r="BD38" s="128" t="str">
        <f aca="false">IFERROR(Copen!BC38/GAMSCopen!BC38,"")</f>
        <v/>
      </c>
      <c r="BE38" s="128" t="str">
        <f aca="false">IFERROR(Copen!BD38/GAMSCopen!BD38,"")</f>
        <v/>
      </c>
      <c r="BF38" s="128" t="str">
        <f aca="false">IFERROR(Copen!BE38/GAMSCopen!BE38,"")</f>
        <v/>
      </c>
      <c r="BG38" s="128" t="str">
        <f aca="false">IFERROR(Copen!BF38/GAMSCopen!BF38,"")</f>
        <v/>
      </c>
      <c r="BH38" s="128" t="str">
        <f aca="false">IFERROR(Copen!BG38/GAMSCopen!BG38,"")</f>
        <v/>
      </c>
      <c r="BI38" s="128" t="str">
        <f aca="false">IFERROR(Copen!BH38/GAMSCopen!BH38,"")</f>
        <v/>
      </c>
      <c r="BJ38" s="128" t="str">
        <f aca="false">IFERROR(Copen!BI38/GAMSCopen!BI38,"")</f>
        <v/>
      </c>
    </row>
    <row r="39" customFormat="false" ht="12.75" hidden="false" customHeight="false" outlineLevel="0" collapsed="false">
      <c r="A39" s="0" t="str">
        <f aca="false">Copen!A39</f>
        <v>Exponent of control cost function</v>
      </c>
      <c r="B39" s="0" t="str">
        <f aca="false">GAMSbase!A39</f>
        <v>Exponent of control cost function</v>
      </c>
      <c r="C39" s="128" t="n">
        <f aca="false">IFERROR(Copen!B39/GAMSCopen!B39,"")</f>
        <v>1</v>
      </c>
      <c r="D39" s="128" t="str">
        <f aca="false">IFERROR(Copen!C39/GAMSCopen!C39,"")</f>
        <v/>
      </c>
      <c r="E39" s="128" t="str">
        <f aca="false">IFERROR(Copen!D39/GAMSCopen!D39,"")</f>
        <v/>
      </c>
      <c r="F39" s="128" t="str">
        <f aca="false">IFERROR(Copen!E39/GAMSCopen!E39,"")</f>
        <v/>
      </c>
      <c r="G39" s="128" t="str">
        <f aca="false">IFERROR(Copen!F39/GAMSCopen!F39,"")</f>
        <v/>
      </c>
      <c r="H39" s="128" t="str">
        <f aca="false">IFERROR(Copen!G39/GAMSCopen!G39,"")</f>
        <v/>
      </c>
      <c r="I39" s="128" t="str">
        <f aca="false">IFERROR(Copen!H39/GAMSCopen!H39,"")</f>
        <v/>
      </c>
      <c r="J39" s="128" t="str">
        <f aca="false">IFERROR(Copen!I39/GAMSCopen!I39,"")</f>
        <v/>
      </c>
      <c r="K39" s="128" t="str">
        <f aca="false">IFERROR(Copen!J39/GAMSCopen!J39,"")</f>
        <v/>
      </c>
      <c r="L39" s="128" t="str">
        <f aca="false">IFERROR(Copen!K39/GAMSCopen!K39,"")</f>
        <v/>
      </c>
      <c r="M39" s="128" t="str">
        <f aca="false">IFERROR(Copen!L39/GAMSCopen!L39,"")</f>
        <v/>
      </c>
      <c r="N39" s="128" t="str">
        <f aca="false">IFERROR(Copen!M39/GAMSCopen!M39,"")</f>
        <v/>
      </c>
      <c r="O39" s="128" t="str">
        <f aca="false">IFERROR(Copen!N39/GAMSCopen!N39,"")</f>
        <v/>
      </c>
      <c r="P39" s="128" t="str">
        <f aca="false">IFERROR(Copen!O39/GAMSCopen!O39,"")</f>
        <v/>
      </c>
      <c r="Q39" s="128" t="str">
        <f aca="false">IFERROR(Copen!P39/GAMSCopen!P39,"")</f>
        <v/>
      </c>
      <c r="R39" s="128" t="str">
        <f aca="false">IFERROR(Copen!Q39/GAMSCopen!Q39,"")</f>
        <v/>
      </c>
      <c r="S39" s="128" t="str">
        <f aca="false">IFERROR(Copen!R39/GAMSCopen!R39,"")</f>
        <v/>
      </c>
      <c r="T39" s="128" t="str">
        <f aca="false">IFERROR(Copen!S39/GAMSCopen!S39,"")</f>
        <v/>
      </c>
      <c r="U39" s="128" t="str">
        <f aca="false">IFERROR(Copen!T39/GAMSCopen!T39,"")</f>
        <v/>
      </c>
      <c r="V39" s="128" t="str">
        <f aca="false">IFERROR(Copen!U39/GAMSCopen!U39,"")</f>
        <v/>
      </c>
      <c r="W39" s="128" t="str">
        <f aca="false">IFERROR(Copen!V39/GAMSCopen!V39,"")</f>
        <v/>
      </c>
      <c r="X39" s="128" t="str">
        <f aca="false">IFERROR(Copen!W39/GAMSCopen!W39,"")</f>
        <v/>
      </c>
      <c r="Y39" s="128" t="str">
        <f aca="false">IFERROR(Copen!X39/GAMSCopen!X39,"")</f>
        <v/>
      </c>
      <c r="Z39" s="128" t="str">
        <f aca="false">IFERROR(Copen!Y39/GAMSCopen!Y39,"")</f>
        <v/>
      </c>
      <c r="AA39" s="128" t="str">
        <f aca="false">IFERROR(Copen!Z39/GAMSCopen!Z39,"")</f>
        <v/>
      </c>
      <c r="AB39" s="128" t="str">
        <f aca="false">IFERROR(Copen!AA39/GAMSCopen!AA39,"")</f>
        <v/>
      </c>
      <c r="AC39" s="128" t="str">
        <f aca="false">IFERROR(Copen!AB39/GAMSCopen!AB39,"")</f>
        <v/>
      </c>
      <c r="AD39" s="128" t="str">
        <f aca="false">IFERROR(Copen!AC39/GAMSCopen!AC39,"")</f>
        <v/>
      </c>
      <c r="AE39" s="128" t="str">
        <f aca="false">IFERROR(Copen!AD39/GAMSCopen!AD39,"")</f>
        <v/>
      </c>
      <c r="AF39" s="128" t="str">
        <f aca="false">IFERROR(Copen!AE39/GAMSCopen!AE39,"")</f>
        <v/>
      </c>
      <c r="AG39" s="128" t="str">
        <f aca="false">IFERROR(Copen!AF39/GAMSCopen!AF39,"")</f>
        <v/>
      </c>
      <c r="AH39" s="128" t="str">
        <f aca="false">IFERROR(Copen!AG39/GAMSCopen!AG39,"")</f>
        <v/>
      </c>
      <c r="AI39" s="128" t="str">
        <f aca="false">IFERROR(Copen!AH39/GAMSCopen!AH39,"")</f>
        <v/>
      </c>
      <c r="AJ39" s="128" t="str">
        <f aca="false">IFERROR(Copen!AI39/GAMSCopen!AI39,"")</f>
        <v/>
      </c>
      <c r="AK39" s="128" t="str">
        <f aca="false">IFERROR(Copen!AJ39/GAMSCopen!AJ39,"")</f>
        <v/>
      </c>
      <c r="AL39" s="128" t="str">
        <f aca="false">IFERROR(Copen!AK39/GAMSCopen!AK39,"")</f>
        <v/>
      </c>
      <c r="AM39" s="128" t="str">
        <f aca="false">IFERROR(Copen!AL39/GAMSCopen!AL39,"")</f>
        <v/>
      </c>
      <c r="AN39" s="128" t="str">
        <f aca="false">IFERROR(Copen!AM39/GAMSCopen!AM39,"")</f>
        <v/>
      </c>
      <c r="AO39" s="128" t="str">
        <f aca="false">IFERROR(Copen!AN39/GAMSCopen!AN39,"")</f>
        <v/>
      </c>
      <c r="AP39" s="128" t="str">
        <f aca="false">IFERROR(Copen!AO39/GAMSCopen!AO39,"")</f>
        <v/>
      </c>
      <c r="AQ39" s="128" t="str">
        <f aca="false">IFERROR(Copen!AP39/GAMSCopen!AP39,"")</f>
        <v/>
      </c>
      <c r="AR39" s="128" t="str">
        <f aca="false">IFERROR(Copen!AQ39/GAMSCopen!AQ39,"")</f>
        <v/>
      </c>
      <c r="AS39" s="128" t="str">
        <f aca="false">IFERROR(Copen!AR39/GAMSCopen!AR39,"")</f>
        <v/>
      </c>
      <c r="AT39" s="128" t="str">
        <f aca="false">IFERROR(Copen!AS39/GAMSCopen!AS39,"")</f>
        <v/>
      </c>
      <c r="AU39" s="128" t="str">
        <f aca="false">IFERROR(Copen!AT39/GAMSCopen!AT39,"")</f>
        <v/>
      </c>
      <c r="AV39" s="128" t="str">
        <f aca="false">IFERROR(Copen!AU39/GAMSCopen!AU39,"")</f>
        <v/>
      </c>
      <c r="AW39" s="128" t="str">
        <f aca="false">IFERROR(Copen!AV39/GAMSCopen!AV39,"")</f>
        <v/>
      </c>
      <c r="AX39" s="128" t="str">
        <f aca="false">IFERROR(Copen!AW39/GAMSCopen!AW39,"")</f>
        <v/>
      </c>
      <c r="AY39" s="128" t="str">
        <f aca="false">IFERROR(Copen!AX39/GAMSCopen!AX39,"")</f>
        <v/>
      </c>
      <c r="AZ39" s="128" t="str">
        <f aca="false">IFERROR(Copen!AY39/GAMSCopen!AY39,"")</f>
        <v/>
      </c>
      <c r="BA39" s="128" t="str">
        <f aca="false">IFERROR(Copen!AZ39/GAMSCopen!AZ39,"")</f>
        <v/>
      </c>
      <c r="BB39" s="128" t="str">
        <f aca="false">IFERROR(Copen!BA39/GAMSCopen!BA39,"")</f>
        <v/>
      </c>
      <c r="BC39" s="128" t="str">
        <f aca="false">IFERROR(Copen!BB39/GAMSCopen!BB39,"")</f>
        <v/>
      </c>
      <c r="BD39" s="128" t="str">
        <f aca="false">IFERROR(Copen!BC39/GAMSCopen!BC39,"")</f>
        <v/>
      </c>
      <c r="BE39" s="128" t="str">
        <f aca="false">IFERROR(Copen!BD39/GAMSCopen!BD39,"")</f>
        <v/>
      </c>
      <c r="BF39" s="128" t="str">
        <f aca="false">IFERROR(Copen!BE39/GAMSCopen!BE39,"")</f>
        <v/>
      </c>
      <c r="BG39" s="128" t="str">
        <f aca="false">IFERROR(Copen!BF39/GAMSCopen!BF39,"")</f>
        <v/>
      </c>
      <c r="BH39" s="128" t="str">
        <f aca="false">IFERROR(Copen!BG39/GAMSCopen!BG39,"")</f>
        <v/>
      </c>
      <c r="BI39" s="128" t="str">
        <f aca="false">IFERROR(Copen!BH39/GAMSCopen!BH39,"")</f>
        <v/>
      </c>
      <c r="BJ39" s="128" t="str">
        <f aca="false">IFERROR(Copen!BI39/GAMSCopen!BI39,"")</f>
        <v/>
      </c>
    </row>
    <row r="40" customFormat="false" ht="12.75" hidden="false" customHeight="false" outlineLevel="0" collapsed="false">
      <c r="A40" s="0" t="str">
        <f aca="false">Copen!A40</f>
        <v>EMISSIONS</v>
      </c>
      <c r="B40" s="0" t="str">
        <f aca="false">GAMSbase!A40</f>
        <v>* EMISSIONS</v>
      </c>
      <c r="C40" s="128" t="str">
        <f aca="false">IFERROR(Copen!B40/GAMSCopen!B40,"")</f>
        <v/>
      </c>
      <c r="D40" s="128" t="str">
        <f aca="false">IFERROR(Copen!C40/GAMSCopen!C40,"")</f>
        <v/>
      </c>
      <c r="E40" s="128" t="str">
        <f aca="false">IFERROR(Copen!D40/GAMSCopen!D40,"")</f>
        <v/>
      </c>
      <c r="F40" s="128" t="str">
        <f aca="false">IFERROR(Copen!E40/GAMSCopen!E40,"")</f>
        <v/>
      </c>
      <c r="G40" s="128" t="str">
        <f aca="false">IFERROR(Copen!F40/GAMSCopen!F40,"")</f>
        <v/>
      </c>
      <c r="H40" s="128" t="str">
        <f aca="false">IFERROR(Copen!G40/GAMSCopen!G40,"")</f>
        <v/>
      </c>
      <c r="I40" s="128" t="str">
        <f aca="false">IFERROR(Copen!H40/GAMSCopen!H40,"")</f>
        <v/>
      </c>
      <c r="J40" s="128" t="str">
        <f aca="false">IFERROR(Copen!I40/GAMSCopen!I40,"")</f>
        <v/>
      </c>
      <c r="K40" s="128" t="str">
        <f aca="false">IFERROR(Copen!J40/GAMSCopen!J40,"")</f>
        <v/>
      </c>
      <c r="L40" s="128" t="str">
        <f aca="false">IFERROR(Copen!K40/GAMSCopen!K40,"")</f>
        <v/>
      </c>
      <c r="M40" s="128" t="str">
        <f aca="false">IFERROR(Copen!L40/GAMSCopen!L40,"")</f>
        <v/>
      </c>
      <c r="N40" s="128" t="str">
        <f aca="false">IFERROR(Copen!M40/GAMSCopen!M40,"")</f>
        <v/>
      </c>
      <c r="O40" s="128" t="str">
        <f aca="false">IFERROR(Copen!N40/GAMSCopen!N40,"")</f>
        <v/>
      </c>
      <c r="P40" s="128" t="str">
        <f aca="false">IFERROR(Copen!O40/GAMSCopen!O40,"")</f>
        <v/>
      </c>
      <c r="Q40" s="128" t="str">
        <f aca="false">IFERROR(Copen!P40/GAMSCopen!P40,"")</f>
        <v/>
      </c>
      <c r="R40" s="128" t="str">
        <f aca="false">IFERROR(Copen!Q40/GAMSCopen!Q40,"")</f>
        <v/>
      </c>
      <c r="S40" s="128" t="str">
        <f aca="false">IFERROR(Copen!R40/GAMSCopen!R40,"")</f>
        <v/>
      </c>
      <c r="T40" s="128" t="str">
        <f aca="false">IFERROR(Copen!S40/GAMSCopen!S40,"")</f>
        <v/>
      </c>
      <c r="U40" s="128" t="str">
        <f aca="false">IFERROR(Copen!T40/GAMSCopen!T40,"")</f>
        <v/>
      </c>
      <c r="V40" s="128" t="str">
        <f aca="false">IFERROR(Copen!U40/GAMSCopen!U40,"")</f>
        <v/>
      </c>
      <c r="W40" s="128" t="str">
        <f aca="false">IFERROR(Copen!V40/GAMSCopen!V40,"")</f>
        <v/>
      </c>
      <c r="X40" s="128" t="str">
        <f aca="false">IFERROR(Copen!W40/GAMSCopen!W40,"")</f>
        <v/>
      </c>
      <c r="Y40" s="128" t="str">
        <f aca="false">IFERROR(Copen!X40/GAMSCopen!X40,"")</f>
        <v/>
      </c>
      <c r="Z40" s="128" t="str">
        <f aca="false">IFERROR(Copen!Y40/GAMSCopen!Y40,"")</f>
        <v/>
      </c>
      <c r="AA40" s="128" t="str">
        <f aca="false">IFERROR(Copen!Z40/GAMSCopen!Z40,"")</f>
        <v/>
      </c>
      <c r="AB40" s="128" t="str">
        <f aca="false">IFERROR(Copen!AA40/GAMSCopen!AA40,"")</f>
        <v/>
      </c>
      <c r="AC40" s="128" t="str">
        <f aca="false">IFERROR(Copen!AB40/GAMSCopen!AB40,"")</f>
        <v/>
      </c>
      <c r="AD40" s="128" t="str">
        <f aca="false">IFERROR(Copen!AC40/GAMSCopen!AC40,"")</f>
        <v/>
      </c>
      <c r="AE40" s="128" t="str">
        <f aca="false">IFERROR(Copen!AD40/GAMSCopen!AD40,"")</f>
        <v/>
      </c>
      <c r="AF40" s="128" t="str">
        <f aca="false">IFERROR(Copen!AE40/GAMSCopen!AE40,"")</f>
        <v/>
      </c>
      <c r="AG40" s="128" t="str">
        <f aca="false">IFERROR(Copen!AF40/GAMSCopen!AF40,"")</f>
        <v/>
      </c>
      <c r="AH40" s="128" t="str">
        <f aca="false">IFERROR(Copen!AG40/GAMSCopen!AG40,"")</f>
        <v/>
      </c>
      <c r="AI40" s="128" t="str">
        <f aca="false">IFERROR(Copen!AH40/GAMSCopen!AH40,"")</f>
        <v/>
      </c>
      <c r="AJ40" s="128" t="str">
        <f aca="false">IFERROR(Copen!AI40/GAMSCopen!AI40,"")</f>
        <v/>
      </c>
      <c r="AK40" s="128" t="str">
        <f aca="false">IFERROR(Copen!AJ40/GAMSCopen!AJ40,"")</f>
        <v/>
      </c>
      <c r="AL40" s="128" t="str">
        <f aca="false">IFERROR(Copen!AK40/GAMSCopen!AK40,"")</f>
        <v/>
      </c>
      <c r="AM40" s="128" t="str">
        <f aca="false">IFERROR(Copen!AL40/GAMSCopen!AL40,"")</f>
        <v/>
      </c>
      <c r="AN40" s="128" t="str">
        <f aca="false">IFERROR(Copen!AM40/GAMSCopen!AM40,"")</f>
        <v/>
      </c>
      <c r="AO40" s="128" t="str">
        <f aca="false">IFERROR(Copen!AN40/GAMSCopen!AN40,"")</f>
        <v/>
      </c>
      <c r="AP40" s="128" t="str">
        <f aca="false">IFERROR(Copen!AO40/GAMSCopen!AO40,"")</f>
        <v/>
      </c>
      <c r="AQ40" s="128" t="str">
        <f aca="false">IFERROR(Copen!AP40/GAMSCopen!AP40,"")</f>
        <v/>
      </c>
      <c r="AR40" s="128" t="str">
        <f aca="false">IFERROR(Copen!AQ40/GAMSCopen!AQ40,"")</f>
        <v/>
      </c>
      <c r="AS40" s="128" t="str">
        <f aca="false">IFERROR(Copen!AR40/GAMSCopen!AR40,"")</f>
        <v/>
      </c>
      <c r="AT40" s="128" t="str">
        <f aca="false">IFERROR(Copen!AS40/GAMSCopen!AS40,"")</f>
        <v/>
      </c>
      <c r="AU40" s="128" t="str">
        <f aca="false">IFERROR(Copen!AT40/GAMSCopen!AT40,"")</f>
        <v/>
      </c>
      <c r="AV40" s="128" t="str">
        <f aca="false">IFERROR(Copen!AU40/GAMSCopen!AU40,"")</f>
        <v/>
      </c>
      <c r="AW40" s="128" t="str">
        <f aca="false">IFERROR(Copen!AV40/GAMSCopen!AV40,"")</f>
        <v/>
      </c>
      <c r="AX40" s="128" t="str">
        <f aca="false">IFERROR(Copen!AW40/GAMSCopen!AW40,"")</f>
        <v/>
      </c>
      <c r="AY40" s="128" t="str">
        <f aca="false">IFERROR(Copen!AX40/GAMSCopen!AX40,"")</f>
        <v/>
      </c>
      <c r="AZ40" s="128" t="str">
        <f aca="false">IFERROR(Copen!AY40/GAMSCopen!AY40,"")</f>
        <v/>
      </c>
      <c r="BA40" s="128" t="str">
        <f aca="false">IFERROR(Copen!AZ40/GAMSCopen!AZ40,"")</f>
        <v/>
      </c>
      <c r="BB40" s="128" t="str">
        <f aca="false">IFERROR(Copen!BA40/GAMSCopen!BA40,"")</f>
        <v/>
      </c>
      <c r="BC40" s="128" t="str">
        <f aca="false">IFERROR(Copen!BB40/GAMSCopen!BB40,"")</f>
        <v/>
      </c>
      <c r="BD40" s="128" t="str">
        <f aca="false">IFERROR(Copen!BC40/GAMSCopen!BC40,"")</f>
        <v/>
      </c>
      <c r="BE40" s="128" t="str">
        <f aca="false">IFERROR(Copen!BD40/GAMSCopen!BD40,"")</f>
        <v/>
      </c>
      <c r="BF40" s="128" t="str">
        <f aca="false">IFERROR(Copen!BE40/GAMSCopen!BE40,"")</f>
        <v/>
      </c>
      <c r="BG40" s="128" t="str">
        <f aca="false">IFERROR(Copen!BF40/GAMSCopen!BF40,"")</f>
        <v/>
      </c>
      <c r="BH40" s="128" t="str">
        <f aca="false">IFERROR(Copen!BG40/GAMSCopen!BG40,"")</f>
        <v/>
      </c>
      <c r="BI40" s="128" t="str">
        <f aca="false">IFERROR(Copen!BH40/GAMSCopen!BH40,"")</f>
        <v/>
      </c>
      <c r="BJ40" s="128" t="str">
        <f aca="false">IFERROR(Copen!BI40/GAMSCopen!BI40,"")</f>
        <v/>
      </c>
    </row>
    <row r="41" customFormat="false" ht="12.75" hidden="false" customHeight="false" outlineLevel="0" collapsed="false">
      <c r="A41" s="0" t="str">
        <f aca="false">Copen!A41</f>
        <v>Sigma (industrial, MTCO2/$1000 2000 US$)</v>
      </c>
      <c r="B41" s="0" t="str">
        <f aca="false">GAMSbase!A41</f>
        <v>Sigma (Industrial MTCO2 per 1000 USD [2000]</v>
      </c>
      <c r="C41" s="128" t="n">
        <f aca="false">IFERROR(Copen!B41/GAMSCopen!B41,"")</f>
        <v>1</v>
      </c>
      <c r="D41" s="128" t="n">
        <f aca="false">IFERROR(Copen!C41/GAMSCopen!C41,"")</f>
        <v>1.0000000000352</v>
      </c>
      <c r="E41" s="128" t="n">
        <f aca="false">IFERROR(Copen!D41/GAMSCopen!D41,"")</f>
        <v>1.00000000001646</v>
      </c>
      <c r="F41" s="128" t="n">
        <f aca="false">IFERROR(Copen!E41/GAMSCopen!E41,"")</f>
        <v>1.00000000000438</v>
      </c>
      <c r="G41" s="128" t="n">
        <f aca="false">IFERROR(Copen!F41/GAMSCopen!F41,"")</f>
        <v>0.999999999987138</v>
      </c>
      <c r="H41" s="128" t="n">
        <f aca="false">IFERROR(Copen!G41/GAMSCopen!G41,"")</f>
        <v>0.999999999957903</v>
      </c>
      <c r="I41" s="128" t="n">
        <f aca="false">IFERROR(Copen!H41/GAMSCopen!H41,"")</f>
        <v>1.00000000013138</v>
      </c>
      <c r="J41" s="128" t="n">
        <f aca="false">IFERROR(Copen!I41/GAMSCopen!I41,"")</f>
        <v>1.00000000001095</v>
      </c>
      <c r="K41" s="128" t="n">
        <f aca="false">IFERROR(Copen!J41/GAMSCopen!J41,"")</f>
        <v>0.999999999951402</v>
      </c>
      <c r="L41" s="128" t="n">
        <f aca="false">IFERROR(Copen!K41/GAMSCopen!K41,"")</f>
        <v>0.999999999945025</v>
      </c>
      <c r="M41" s="128" t="n">
        <f aca="false">IFERROR(Copen!L41/GAMSCopen!L41,"")</f>
        <v>0.999999999986362</v>
      </c>
      <c r="N41" s="128" t="n">
        <f aca="false">IFERROR(Copen!M41/GAMSCopen!M41,"")</f>
        <v>1.00000000017516</v>
      </c>
      <c r="O41" s="128" t="n">
        <f aca="false">IFERROR(Copen!N41/GAMSCopen!N41,"")</f>
        <v>1.00000000012279</v>
      </c>
      <c r="P41" s="128" t="n">
        <f aca="false">IFERROR(Copen!O41/GAMSCopen!O41,"")</f>
        <v>1.00000000009708</v>
      </c>
      <c r="Q41" s="128" t="n">
        <f aca="false">IFERROR(Copen!P41/GAMSCopen!P41,"")</f>
        <v>1.00000000006228</v>
      </c>
      <c r="R41" s="128" t="n">
        <f aca="false">IFERROR(Copen!Q41/GAMSCopen!Q41,"")</f>
        <v>1.00000000007735</v>
      </c>
      <c r="S41" s="128" t="n">
        <f aca="false">IFERROR(Copen!R41/GAMSCopen!R41,"")</f>
        <v>1.0000000001552</v>
      </c>
      <c r="T41" s="128" t="n">
        <f aca="false">IFERROR(Copen!S41/GAMSCopen!S41,"")</f>
        <v>0.999999999993928</v>
      </c>
      <c r="U41" s="128" t="n">
        <f aca="false">IFERROR(Copen!T41/GAMSCopen!T41,"")</f>
        <v>0.999999999853264</v>
      </c>
      <c r="V41" s="128" t="n">
        <f aca="false">IFERROR(Copen!U41/GAMSCopen!U41,"")</f>
        <v>1.00000000004301</v>
      </c>
      <c r="W41" s="128" t="n">
        <f aca="false">IFERROR(Copen!V41/GAMSCopen!V41,"")</f>
        <v>0.999999999943581</v>
      </c>
      <c r="X41" s="128" t="n">
        <f aca="false">IFERROR(Copen!W41/GAMSCopen!W41,"")</f>
        <v>1.00000000011047</v>
      </c>
      <c r="Y41" s="128" t="n">
        <f aca="false">IFERROR(Copen!X41/GAMSCopen!X41,"")</f>
        <v>1.00000000013828</v>
      </c>
      <c r="Z41" s="128" t="n">
        <f aca="false">IFERROR(Copen!Y41/GAMSCopen!Y41,"")</f>
        <v>1.00000000012237</v>
      </c>
      <c r="AA41" s="128" t="n">
        <f aca="false">IFERROR(Copen!Z41/GAMSCopen!Z41,"")</f>
        <v>0.999999999925584</v>
      </c>
      <c r="AB41" s="128" t="n">
        <f aca="false">IFERROR(Copen!AA41/GAMSCopen!AA41,"")</f>
        <v>1.00000000012396</v>
      </c>
      <c r="AC41" s="128" t="n">
        <f aca="false">IFERROR(Copen!AB41/GAMSCopen!AB41,"")</f>
        <v>0.999999999727923</v>
      </c>
      <c r="AD41" s="128" t="n">
        <f aca="false">IFERROR(Copen!AC41/GAMSCopen!AC41,"")</f>
        <v>1.00000000022426</v>
      </c>
      <c r="AE41" s="128" t="n">
        <f aca="false">IFERROR(Copen!AD41/GAMSCopen!AD41,"")</f>
        <v>1.00000000026084</v>
      </c>
      <c r="AF41" s="128" t="n">
        <f aca="false">IFERROR(Copen!AE41/GAMSCopen!AE41,"")</f>
        <v>1.00000000035077</v>
      </c>
      <c r="AG41" s="128" t="n">
        <f aca="false">IFERROR(Copen!AF41/GAMSCopen!AF41,"")</f>
        <v>0.999999999700955</v>
      </c>
      <c r="AH41" s="128" t="n">
        <f aca="false">IFERROR(Copen!AG41/GAMSCopen!AG41,"")</f>
        <v>0.999999999659768</v>
      </c>
      <c r="AI41" s="128" t="n">
        <f aca="false">IFERROR(Copen!AH41/GAMSCopen!AH41,"")</f>
        <v>1.00000000033214</v>
      </c>
      <c r="AJ41" s="128" t="n">
        <f aca="false">IFERROR(Copen!AI41/GAMSCopen!AI41,"")</f>
        <v>1.00000000040153</v>
      </c>
      <c r="AK41" s="128" t="n">
        <f aca="false">IFERROR(Copen!AJ41/GAMSCopen!AJ41,"")</f>
        <v>1.00000000027485</v>
      </c>
      <c r="AL41" s="128" t="n">
        <f aca="false">IFERROR(Copen!AK41/GAMSCopen!AK41,"")</f>
        <v>1.00000000043801</v>
      </c>
      <c r="AM41" s="128" t="n">
        <f aca="false">IFERROR(Copen!AL41/GAMSCopen!AL41,"")</f>
        <v>1.00000000020761</v>
      </c>
      <c r="AN41" s="128" t="n">
        <f aca="false">IFERROR(Copen!AM41/GAMSCopen!AM41,"")</f>
        <v>1.0000000002942</v>
      </c>
      <c r="AO41" s="128" t="n">
        <f aca="false">IFERROR(Copen!AN41/GAMSCopen!AN41,"")</f>
        <v>1.00000000042525</v>
      </c>
      <c r="AP41" s="128" t="n">
        <f aca="false">IFERROR(Copen!AO41/GAMSCopen!AO41,"")</f>
        <v>0.999999999577939</v>
      </c>
      <c r="AQ41" s="128" t="n">
        <f aca="false">IFERROR(Copen!AP41/GAMSCopen!AP41,"")</f>
        <v>1.0000000003481</v>
      </c>
      <c r="AR41" s="128" t="n">
        <f aca="false">IFERROR(Copen!AQ41/GAMSCopen!AQ41,"")</f>
        <v>0.999999999596254</v>
      </c>
      <c r="AS41" s="128" t="n">
        <f aca="false">IFERROR(Copen!AR41/GAMSCopen!AR41,"")</f>
        <v>0.999999999829198</v>
      </c>
      <c r="AT41" s="128" t="n">
        <f aca="false">IFERROR(Copen!AS41/GAMSCopen!AS41,"")</f>
        <v>1.00000000066652</v>
      </c>
      <c r="AU41" s="128" t="n">
        <f aca="false">IFERROR(Copen!AT41/GAMSCopen!AT41,"")</f>
        <v>0.999999999682058</v>
      </c>
      <c r="AV41" s="128" t="n">
        <f aca="false">IFERROR(Copen!AU41/GAMSCopen!AU41,"")</f>
        <v>1.00000000017401</v>
      </c>
      <c r="AW41" s="128" t="n">
        <f aca="false">IFERROR(Copen!AV41/GAMSCopen!AV41,"")</f>
        <v>1.00000000074959</v>
      </c>
      <c r="AX41" s="128" t="n">
        <f aca="false">IFERROR(Copen!AW41/GAMSCopen!AW41,"")</f>
        <v>1.00000000008693</v>
      </c>
      <c r="AY41" s="128" t="n">
        <f aca="false">IFERROR(Copen!AX41/GAMSCopen!AX41,"")</f>
        <v>1.00000000021726</v>
      </c>
      <c r="AZ41" s="128" t="n">
        <f aca="false">IFERROR(Copen!AY41/GAMSCopen!AY41,"")</f>
        <v>1.0000000000558</v>
      </c>
      <c r="BA41" s="128" t="n">
        <f aca="false">IFERROR(Copen!AZ41/GAMSCopen!AZ41,"")</f>
        <v>1.00000000022755</v>
      </c>
      <c r="BB41" s="128" t="n">
        <f aca="false">IFERROR(Copen!BA41/GAMSCopen!BA41,"")</f>
        <v>1.00000000055789</v>
      </c>
      <c r="BC41" s="128" t="n">
        <f aca="false">IFERROR(Copen!BB41/GAMSCopen!BB41,"")</f>
        <v>0.999999999537483</v>
      </c>
      <c r="BD41" s="128" t="n">
        <f aca="false">IFERROR(Copen!BC41/GAMSCopen!BC41,"")</f>
        <v>1.00000000094413</v>
      </c>
      <c r="BE41" s="128" t="n">
        <f aca="false">IFERROR(Copen!BD41/GAMSCopen!BD41,"")</f>
        <v>0.999999999256117</v>
      </c>
      <c r="BF41" s="128" t="n">
        <f aca="false">IFERROR(Copen!BE41/GAMSCopen!BE41,"")</f>
        <v>0.999999999668965</v>
      </c>
      <c r="BG41" s="128" t="n">
        <f aca="false">IFERROR(Copen!BF41/GAMSCopen!BF41,"")</f>
        <v>0.999999999476901</v>
      </c>
      <c r="BH41" s="128" t="n">
        <f aca="false">IFERROR(Copen!BG41/GAMSCopen!BG41,"")</f>
        <v>0.999999999628066</v>
      </c>
      <c r="BI41" s="128" t="n">
        <f aca="false">IFERROR(Copen!BH41/GAMSCopen!BH41,"")</f>
        <v>0.999999999771352</v>
      </c>
      <c r="BJ41" s="128" t="n">
        <f aca="false">IFERROR(Copen!BI41/GAMSCopen!BI41,"")</f>
        <v>0.999999999337569</v>
      </c>
    </row>
    <row r="42" customFormat="false" ht="12.75" hidden="false" customHeight="false" outlineLevel="0" collapsed="false">
      <c r="A42" s="0" t="str">
        <f aca="false">Copen!A42</f>
        <v>      Sigma, 2010</v>
      </c>
      <c r="B42" s="0" t="str">
        <f aca="false">GAMSbase!A42</f>
        <v>Initial Sigma</v>
      </c>
      <c r="C42" s="128" t="n">
        <f aca="false">IFERROR(Copen!B42/GAMSCopen!B42,"")</f>
        <v>1</v>
      </c>
      <c r="D42" s="128" t="str">
        <f aca="false">IFERROR(Copen!C42/GAMSCopen!C42,"")</f>
        <v/>
      </c>
      <c r="E42" s="128" t="str">
        <f aca="false">IFERROR(Copen!D42/GAMSCopen!D42,"")</f>
        <v/>
      </c>
      <c r="F42" s="128" t="str">
        <f aca="false">IFERROR(Copen!E42/GAMSCopen!E42,"")</f>
        <v/>
      </c>
      <c r="G42" s="128" t="str">
        <f aca="false">IFERROR(Copen!F42/GAMSCopen!F42,"")</f>
        <v/>
      </c>
      <c r="H42" s="128" t="str">
        <f aca="false">IFERROR(Copen!G42/GAMSCopen!G42,"")</f>
        <v/>
      </c>
      <c r="I42" s="128" t="str">
        <f aca="false">IFERROR(Copen!H42/GAMSCopen!H42,"")</f>
        <v/>
      </c>
      <c r="J42" s="128" t="str">
        <f aca="false">IFERROR(Copen!I42/GAMSCopen!I42,"")</f>
        <v/>
      </c>
      <c r="K42" s="128" t="str">
        <f aca="false">IFERROR(Copen!J42/GAMSCopen!J42,"")</f>
        <v/>
      </c>
      <c r="L42" s="128" t="str">
        <f aca="false">IFERROR(Copen!K42/GAMSCopen!K42,"")</f>
        <v/>
      </c>
      <c r="M42" s="128" t="str">
        <f aca="false">IFERROR(Copen!L42/GAMSCopen!L42,"")</f>
        <v/>
      </c>
      <c r="N42" s="128" t="str">
        <f aca="false">IFERROR(Copen!M42/GAMSCopen!M42,"")</f>
        <v/>
      </c>
      <c r="O42" s="128" t="str">
        <f aca="false">IFERROR(Copen!N42/GAMSCopen!N42,"")</f>
        <v/>
      </c>
      <c r="P42" s="128" t="str">
        <f aca="false">IFERROR(Copen!O42/GAMSCopen!O42,"")</f>
        <v/>
      </c>
      <c r="Q42" s="128" t="str">
        <f aca="false">IFERROR(Copen!P42/GAMSCopen!P42,"")</f>
        <v/>
      </c>
      <c r="R42" s="128" t="str">
        <f aca="false">IFERROR(Copen!Q42/GAMSCopen!Q42,"")</f>
        <v/>
      </c>
      <c r="S42" s="128" t="str">
        <f aca="false">IFERROR(Copen!R42/GAMSCopen!R42,"")</f>
        <v/>
      </c>
      <c r="T42" s="128" t="str">
        <f aca="false">IFERROR(Copen!S42/GAMSCopen!S42,"")</f>
        <v/>
      </c>
      <c r="U42" s="128" t="str">
        <f aca="false">IFERROR(Copen!T42/GAMSCopen!T42,"")</f>
        <v/>
      </c>
      <c r="V42" s="128" t="str">
        <f aca="false">IFERROR(Copen!U42/GAMSCopen!U42,"")</f>
        <v/>
      </c>
      <c r="W42" s="128" t="str">
        <f aca="false">IFERROR(Copen!V42/GAMSCopen!V42,"")</f>
        <v/>
      </c>
      <c r="X42" s="128" t="str">
        <f aca="false">IFERROR(Copen!W42/GAMSCopen!W42,"")</f>
        <v/>
      </c>
      <c r="Y42" s="128" t="str">
        <f aca="false">IFERROR(Copen!X42/GAMSCopen!X42,"")</f>
        <v/>
      </c>
      <c r="Z42" s="128" t="str">
        <f aca="false">IFERROR(Copen!Y42/GAMSCopen!Y42,"")</f>
        <v/>
      </c>
      <c r="AA42" s="128" t="str">
        <f aca="false">IFERROR(Copen!Z42/GAMSCopen!Z42,"")</f>
        <v/>
      </c>
      <c r="AB42" s="128" t="str">
        <f aca="false">IFERROR(Copen!AA42/GAMSCopen!AA42,"")</f>
        <v/>
      </c>
      <c r="AC42" s="128" t="str">
        <f aca="false">IFERROR(Copen!AB42/GAMSCopen!AB42,"")</f>
        <v/>
      </c>
      <c r="AD42" s="128" t="str">
        <f aca="false">IFERROR(Copen!AC42/GAMSCopen!AC42,"")</f>
        <v/>
      </c>
      <c r="AE42" s="128" t="str">
        <f aca="false">IFERROR(Copen!AD42/GAMSCopen!AD42,"")</f>
        <v/>
      </c>
      <c r="AF42" s="128" t="str">
        <f aca="false">IFERROR(Copen!AE42/GAMSCopen!AE42,"")</f>
        <v/>
      </c>
      <c r="AG42" s="128" t="str">
        <f aca="false">IFERROR(Copen!AF42/GAMSCopen!AF42,"")</f>
        <v/>
      </c>
      <c r="AH42" s="128" t="str">
        <f aca="false">IFERROR(Copen!AG42/GAMSCopen!AG42,"")</f>
        <v/>
      </c>
      <c r="AI42" s="128" t="str">
        <f aca="false">IFERROR(Copen!AH42/GAMSCopen!AH42,"")</f>
        <v/>
      </c>
      <c r="AJ42" s="128" t="str">
        <f aca="false">IFERROR(Copen!AI42/GAMSCopen!AI42,"")</f>
        <v/>
      </c>
      <c r="AK42" s="128" t="str">
        <f aca="false">IFERROR(Copen!AJ42/GAMSCopen!AJ42,"")</f>
        <v/>
      </c>
      <c r="AL42" s="128" t="str">
        <f aca="false">IFERROR(Copen!AK42/GAMSCopen!AK42,"")</f>
        <v/>
      </c>
      <c r="AM42" s="128" t="str">
        <f aca="false">IFERROR(Copen!AL42/GAMSCopen!AL42,"")</f>
        <v/>
      </c>
      <c r="AN42" s="128" t="str">
        <f aca="false">IFERROR(Copen!AM42/GAMSCopen!AM42,"")</f>
        <v/>
      </c>
      <c r="AO42" s="128" t="str">
        <f aca="false">IFERROR(Copen!AN42/GAMSCopen!AN42,"")</f>
        <v/>
      </c>
      <c r="AP42" s="128" t="str">
        <f aca="false">IFERROR(Copen!AO42/GAMSCopen!AO42,"")</f>
        <v/>
      </c>
      <c r="AQ42" s="128" t="str">
        <f aca="false">IFERROR(Copen!AP42/GAMSCopen!AP42,"")</f>
        <v/>
      </c>
      <c r="AR42" s="128" t="str">
        <f aca="false">IFERROR(Copen!AQ42/GAMSCopen!AQ42,"")</f>
        <v/>
      </c>
      <c r="AS42" s="128" t="str">
        <f aca="false">IFERROR(Copen!AR42/GAMSCopen!AR42,"")</f>
        <v/>
      </c>
      <c r="AT42" s="128" t="str">
        <f aca="false">IFERROR(Copen!AS42/GAMSCopen!AS42,"")</f>
        <v/>
      </c>
      <c r="AU42" s="128" t="str">
        <f aca="false">IFERROR(Copen!AT42/GAMSCopen!AT42,"")</f>
        <v/>
      </c>
      <c r="AV42" s="128" t="str">
        <f aca="false">IFERROR(Copen!AU42/GAMSCopen!AU42,"")</f>
        <v/>
      </c>
      <c r="AW42" s="128" t="str">
        <f aca="false">IFERROR(Copen!AV42/GAMSCopen!AV42,"")</f>
        <v/>
      </c>
      <c r="AX42" s="128" t="str">
        <f aca="false">IFERROR(Copen!AW42/GAMSCopen!AW42,"")</f>
        <v/>
      </c>
      <c r="AY42" s="128" t="str">
        <f aca="false">IFERROR(Copen!AX42/GAMSCopen!AX42,"")</f>
        <v/>
      </c>
      <c r="AZ42" s="128" t="str">
        <f aca="false">IFERROR(Copen!AY42/GAMSCopen!AY42,"")</f>
        <v/>
      </c>
      <c r="BA42" s="128" t="str">
        <f aca="false">IFERROR(Copen!AZ42/GAMSCopen!AZ42,"")</f>
        <v/>
      </c>
      <c r="BB42" s="128" t="str">
        <f aca="false">IFERROR(Copen!BA42/GAMSCopen!BA42,"")</f>
        <v/>
      </c>
      <c r="BC42" s="128" t="str">
        <f aca="false">IFERROR(Copen!BB42/GAMSCopen!BB42,"")</f>
        <v/>
      </c>
      <c r="BD42" s="128" t="str">
        <f aca="false">IFERROR(Copen!BC42/GAMSCopen!BC42,"")</f>
        <v/>
      </c>
      <c r="BE42" s="128" t="str">
        <f aca="false">IFERROR(Copen!BD42/GAMSCopen!BD42,"")</f>
        <v/>
      </c>
      <c r="BF42" s="128" t="str">
        <f aca="false">IFERROR(Copen!BE42/GAMSCopen!BE42,"")</f>
        <v/>
      </c>
      <c r="BG42" s="128" t="str">
        <f aca="false">IFERROR(Copen!BF42/GAMSCopen!BF42,"")</f>
        <v/>
      </c>
      <c r="BH42" s="128" t="str">
        <f aca="false">IFERROR(Copen!BG42/GAMSCopen!BG42,"")</f>
        <v/>
      </c>
      <c r="BI42" s="128" t="str">
        <f aca="false">IFERROR(Copen!BH42/GAMSCopen!BH42,"")</f>
        <v/>
      </c>
      <c r="BJ42" s="128" t="str">
        <f aca="false">IFERROR(Copen!BI42/GAMSCopen!BI42,"")</f>
        <v/>
      </c>
    </row>
    <row r="43" customFormat="false" ht="12.75" hidden="false" customHeight="false" outlineLevel="0" collapsed="false">
      <c r="A43" s="0" t="str">
        <f aca="false">Copen!A43</f>
        <v>     Growth rate of sigma (per year, log)</v>
      </c>
      <c r="B43" s="0" t="str">
        <f aca="false">GAMSbase!A43</f>
        <v>Growth Rate of Sigma</v>
      </c>
      <c r="C43" s="128" t="n">
        <f aca="false">IFERROR(Copen!B43/GAMSCopen!B43,"")</f>
        <v>1</v>
      </c>
      <c r="D43" s="128" t="n">
        <f aca="false">IFERROR(Copen!C43/GAMSCopen!C43,"")</f>
        <v>1.00000000000502</v>
      </c>
      <c r="E43" s="128" t="n">
        <f aca="false">IFERROR(Copen!D43/GAMSCopen!D43,"")</f>
        <v>1.00000000021186</v>
      </c>
      <c r="F43" s="128" t="n">
        <f aca="false">IFERROR(Copen!E43/GAMSCopen!E43,"")</f>
        <v>0.999999996306993</v>
      </c>
      <c r="G43" s="128" t="n">
        <f aca="false">IFERROR(Copen!F43/GAMSCopen!F43,"")</f>
        <v>1.00000000492715</v>
      </c>
      <c r="H43" s="128" t="n">
        <f aca="false">IFERROR(Copen!G43/GAMSCopen!G43,"")</f>
        <v>1.00000000266282</v>
      </c>
      <c r="I43" s="128" t="n">
        <f aca="false">IFERROR(Copen!H43/GAMSCopen!H43,"")</f>
        <v>0.999999997179692</v>
      </c>
      <c r="J43" s="128" t="n">
        <f aca="false">IFERROR(Copen!I43/GAMSCopen!I43,"")</f>
        <v>0.999999996931389</v>
      </c>
      <c r="K43" s="128" t="n">
        <f aca="false">IFERROR(Copen!J43/GAMSCopen!J43,"")</f>
        <v>1.00000000076586</v>
      </c>
      <c r="L43" s="128" t="n">
        <f aca="false">IFERROR(Copen!K43/GAMSCopen!K43,"")</f>
        <v>0.999999997679169</v>
      </c>
      <c r="M43" s="128" t="n">
        <f aca="false">IFERROR(Copen!L43/GAMSCopen!L43,"")</f>
        <v>0.999999998104544</v>
      </c>
      <c r="N43" s="128" t="n">
        <f aca="false">IFERROR(Copen!M43/GAMSCopen!M43,"")</f>
        <v>1.00000000275239</v>
      </c>
      <c r="O43" s="128" t="n">
        <f aca="false">IFERROR(Copen!N43/GAMSCopen!N43,"")</f>
        <v>1.00000000236071</v>
      </c>
      <c r="P43" s="128" t="n">
        <f aca="false">IFERROR(Copen!O43/GAMSCopen!O43,"")</f>
        <v>0.999999998785555</v>
      </c>
      <c r="Q43" s="128" t="n">
        <f aca="false">IFERROR(Copen!P43/GAMSCopen!P43,"")</f>
        <v>1.00000000527898</v>
      </c>
      <c r="R43" s="128" t="n">
        <f aca="false">IFERROR(Copen!Q43/GAMSCopen!Q43,"")</f>
        <v>1.00000000365417</v>
      </c>
      <c r="S43" s="128" t="n">
        <f aca="false">IFERROR(Copen!R43/GAMSCopen!R43,"")</f>
        <v>0.999999997657121</v>
      </c>
      <c r="T43" s="128" t="n">
        <f aca="false">IFERROR(Copen!S43/GAMSCopen!S43,"")</f>
        <v>1.0000000026304</v>
      </c>
      <c r="U43" s="128" t="n">
        <f aca="false">IFERROR(Copen!T43/GAMSCopen!T43,"")</f>
        <v>1.00000000203083</v>
      </c>
      <c r="V43" s="128" t="n">
        <f aca="false">IFERROR(Copen!U43/GAMSCopen!U43,"")</f>
        <v>1.0000000016085</v>
      </c>
      <c r="W43" s="128" t="n">
        <f aca="false">IFERROR(Copen!V43/GAMSCopen!V43,"")</f>
        <v>0.999999996809996</v>
      </c>
      <c r="X43" s="128" t="n">
        <f aca="false">IFERROR(Copen!W43/GAMSCopen!W43,"")</f>
        <v>0.999999994730749</v>
      </c>
      <c r="Y43" s="128" t="n">
        <f aca="false">IFERROR(Copen!X43/GAMSCopen!X43,"")</f>
        <v>1.00000000324175</v>
      </c>
      <c r="Z43" s="128" t="n">
        <f aca="false">IFERROR(Copen!Y43/GAMSCopen!Y43,"")</f>
        <v>0.99999999734589</v>
      </c>
      <c r="AA43" s="128" t="n">
        <f aca="false">IFERROR(Copen!Z43/GAMSCopen!Z43,"")</f>
        <v>0.999999997278132</v>
      </c>
      <c r="AB43" s="128" t="n">
        <f aca="false">IFERROR(Copen!AA43/GAMSCopen!AA43,"")</f>
        <v>1.00000000164971</v>
      </c>
      <c r="AC43" s="128" t="n">
        <f aca="false">IFERROR(Copen!AB43/GAMSCopen!AB43,"")</f>
        <v>0.999999998286637</v>
      </c>
      <c r="AD43" s="128" t="n">
        <f aca="false">IFERROR(Copen!AC43/GAMSCopen!AC43,"")</f>
        <v>0.999999998294885</v>
      </c>
      <c r="AE43" s="128" t="n">
        <f aca="false">IFERROR(Copen!AD43/GAMSCopen!AD43,"")</f>
        <v>1.00000000213339</v>
      </c>
      <c r="AF43" s="128" t="n">
        <f aca="false">IFERROR(Copen!AE43/GAMSCopen!AE43,"")</f>
        <v>0.999999999341084</v>
      </c>
      <c r="AG43" s="128" t="n">
        <f aca="false">IFERROR(Copen!AF43/GAMSCopen!AF43,"")</f>
        <v>1.00000000311748</v>
      </c>
      <c r="AH43" s="128" t="n">
        <f aca="false">IFERROR(Copen!AG43/GAMSCopen!AG43,"")</f>
        <v>1.00000000420543</v>
      </c>
      <c r="AI43" s="128" t="n">
        <f aca="false">IFERROR(Copen!AH43/GAMSCopen!AH43,"")</f>
        <v>1.00000000552972</v>
      </c>
      <c r="AJ43" s="128" t="n">
        <f aca="false">IFERROR(Copen!AI43/GAMSCopen!AI43,"")</f>
        <v>0.99999999891184</v>
      </c>
      <c r="AK43" s="128" t="n">
        <f aca="false">IFERROR(Copen!AJ43/GAMSCopen!AJ43,"")</f>
        <v>1.00000000034986</v>
      </c>
      <c r="AL43" s="128" t="n">
        <f aca="false">IFERROR(Copen!AK43/GAMSCopen!AK43,"")</f>
        <v>1.0000000029695</v>
      </c>
      <c r="AM43" s="128" t="n">
        <f aca="false">IFERROR(Copen!AL43/GAMSCopen!AL43,"")</f>
        <v>1.00000000038994</v>
      </c>
      <c r="AN43" s="128" t="n">
        <f aca="false">IFERROR(Copen!AM43/GAMSCopen!AM43,"")</f>
        <v>0.999999998768</v>
      </c>
      <c r="AO43" s="128" t="n">
        <f aca="false">IFERROR(Copen!AN43/GAMSCopen!AN43,"")</f>
        <v>1.00000000501737</v>
      </c>
      <c r="AP43" s="128" t="n">
        <f aca="false">IFERROR(Copen!AO43/GAMSCopen!AO43,"")</f>
        <v>1.00000000251422</v>
      </c>
      <c r="AQ43" s="128" t="n">
        <f aca="false">IFERROR(Copen!AP43/GAMSCopen!AP43,"")</f>
        <v>0.999999999363141</v>
      </c>
      <c r="AR43" s="128" t="n">
        <f aca="false">IFERROR(Copen!AQ43/GAMSCopen!AQ43,"")</f>
        <v>1.00000000446514</v>
      </c>
      <c r="AS43" s="128" t="n">
        <f aca="false">IFERROR(Copen!AR43/GAMSCopen!AR43,"")</f>
        <v>1.0000000028563</v>
      </c>
      <c r="AT43" s="128" t="n">
        <f aca="false">IFERROR(Copen!AS43/GAMSCopen!AS43,"")</f>
        <v>1.00000000470372</v>
      </c>
      <c r="AU43" s="128" t="n">
        <f aca="false">IFERROR(Copen!AT43/GAMSCopen!AT43,"")</f>
        <v>0.999999996087751</v>
      </c>
      <c r="AV43" s="128" t="n">
        <f aca="false">IFERROR(Copen!AU43/GAMSCopen!AU43,"")</f>
        <v>1.00000000101545</v>
      </c>
      <c r="AW43" s="128" t="n">
        <f aca="false">IFERROR(Copen!AV43/GAMSCopen!AV43,"")</f>
        <v>0.999999994259804</v>
      </c>
      <c r="AX43" s="128" t="n">
        <f aca="false">IFERROR(Copen!AW43/GAMSCopen!AW43,"")</f>
        <v>1.00000000132053</v>
      </c>
      <c r="AY43" s="128" t="n">
        <f aca="false">IFERROR(Copen!AX43/GAMSCopen!AX43,"")</f>
        <v>0.999999997987136</v>
      </c>
      <c r="AZ43" s="128" t="n">
        <f aca="false">IFERROR(Copen!AY43/GAMSCopen!AY43,"")</f>
        <v>0.99999999852725</v>
      </c>
      <c r="BA43" s="128" t="n">
        <f aca="false">IFERROR(Copen!AZ43/GAMSCopen!AZ43,"")</f>
        <v>1.00000000528698</v>
      </c>
      <c r="BB43" s="128" t="n">
        <f aca="false">IFERROR(Copen!BA43/GAMSCopen!BA43,"")</f>
        <v>0.999999995478944</v>
      </c>
      <c r="BC43" s="128" t="n">
        <f aca="false">IFERROR(Copen!BB43/GAMSCopen!BB43,"")</f>
        <v>0.999999998374194</v>
      </c>
      <c r="BD43" s="128" t="n">
        <f aca="false">IFERROR(Copen!BC43/GAMSCopen!BC43,"")</f>
        <v>1.00000000535791</v>
      </c>
      <c r="BE43" s="128" t="n">
        <f aca="false">IFERROR(Copen!BD43/GAMSCopen!BD43,"")</f>
        <v>0.999999995171686</v>
      </c>
      <c r="BF43" s="128" t="n">
        <f aca="false">IFERROR(Copen!BE43/GAMSCopen!BE43,"")</f>
        <v>0.999999999431053</v>
      </c>
      <c r="BG43" s="128" t="n">
        <f aca="false">IFERROR(Copen!BF43/GAMSCopen!BF43,"")</f>
        <v>0.999999998088312</v>
      </c>
      <c r="BH43" s="128" t="n">
        <f aca="false">IFERROR(Copen!BG43/GAMSCopen!BG43,"")</f>
        <v>0.999999997922998</v>
      </c>
      <c r="BI43" s="128" t="n">
        <f aca="false">IFERROR(Copen!BH43/GAMSCopen!BH43,"")</f>
        <v>1.00000000648404</v>
      </c>
      <c r="BJ43" s="128" t="n">
        <f aca="false">IFERROR(Copen!BI43/GAMSCopen!BI43,"")</f>
        <v>0</v>
      </c>
    </row>
    <row r="44" customFormat="false" ht="12.75" hidden="false" customHeight="false" outlineLevel="0" collapsed="false">
      <c r="A44" s="0" t="str">
        <f aca="false">Copen!A44</f>
        <v>Carbon emissions from land use change (GTCO2 per year)</v>
      </c>
      <c r="B44" s="0" t="str">
        <f aca="false">GAMSbase!A44</f>
        <v>Carbon Emissions from Land Use Change</v>
      </c>
      <c r="C44" s="128" t="n">
        <f aca="false">IFERROR(Copen!B44/GAMSCopen!B44,"")</f>
        <v>1</v>
      </c>
      <c r="D44" s="128" t="n">
        <f aca="false">IFERROR(Copen!C44/GAMSCopen!C44,"")</f>
        <v>1</v>
      </c>
      <c r="E44" s="128" t="n">
        <f aca="false">IFERROR(Copen!D44/GAMSCopen!D44,"")</f>
        <v>1</v>
      </c>
      <c r="F44" s="128" t="n">
        <f aca="false">IFERROR(Copen!E44/GAMSCopen!E44,"")</f>
        <v>1</v>
      </c>
      <c r="G44" s="128" t="n">
        <f aca="false">IFERROR(Copen!F44/GAMSCopen!F44,"")</f>
        <v>1</v>
      </c>
      <c r="H44" s="128" t="n">
        <f aca="false">IFERROR(Copen!G44/GAMSCopen!G44,"")</f>
        <v>1</v>
      </c>
      <c r="I44" s="128" t="n">
        <f aca="false">IFERROR(Copen!H44/GAMSCopen!H44,"")</f>
        <v>1</v>
      </c>
      <c r="J44" s="128" t="n">
        <f aca="false">IFERROR(Copen!I44/GAMSCopen!I44,"")</f>
        <v>1</v>
      </c>
      <c r="K44" s="128" t="n">
        <f aca="false">IFERROR(Copen!J44/GAMSCopen!J44,"")</f>
        <v>1</v>
      </c>
      <c r="L44" s="128" t="n">
        <f aca="false">IFERROR(Copen!K44/GAMSCopen!K44,"")</f>
        <v>1</v>
      </c>
      <c r="M44" s="128" t="n">
        <f aca="false">IFERROR(Copen!L44/GAMSCopen!L44,"")</f>
        <v>1.00000000005644</v>
      </c>
      <c r="N44" s="128" t="n">
        <f aca="false">IFERROR(Copen!M44/GAMSCopen!M44,"")</f>
        <v>1.000000000127</v>
      </c>
      <c r="O44" s="128" t="n">
        <f aca="false">IFERROR(Copen!N44/GAMSCopen!N44,"")</f>
        <v>1.000000000127</v>
      </c>
      <c r="P44" s="128" t="n">
        <f aca="false">IFERROR(Copen!O44/GAMSCopen!O44,"")</f>
        <v>0.999999999906516</v>
      </c>
      <c r="Q44" s="128" t="n">
        <f aca="false">IFERROR(Copen!P44/GAMSCopen!P44,"")</f>
        <v>0.999999999768714</v>
      </c>
      <c r="R44" s="128" t="n">
        <f aca="false">IFERROR(Copen!Q44/GAMSCopen!Q44,"")</f>
        <v>0.999999999940966</v>
      </c>
      <c r="S44" s="128" t="n">
        <f aca="false">IFERROR(Copen!R44/GAMSCopen!R44,"")</f>
        <v>1.00000000015628</v>
      </c>
      <c r="T44" s="128" t="n">
        <f aca="false">IFERROR(Copen!S44/GAMSCopen!S44,"")</f>
        <v>0.999999999348847</v>
      </c>
      <c r="U44" s="128" t="n">
        <f aca="false">IFERROR(Copen!T44/GAMSCopen!T44,"")</f>
        <v>0.999999999685278</v>
      </c>
      <c r="V44" s="128" t="n">
        <f aca="false">IFERROR(Copen!U44/GAMSCopen!U44,"")</f>
        <v>0.99999999926474</v>
      </c>
      <c r="W44" s="128" t="n">
        <f aca="false">IFERROR(Copen!V44/GAMSCopen!V44,"")</f>
        <v>0.999999998739066</v>
      </c>
      <c r="X44" s="128" t="n">
        <f aca="false">IFERROR(Copen!W44/GAMSCopen!W44,"")</f>
        <v>1.00000000071034</v>
      </c>
      <c r="Y44" s="128" t="n">
        <f aca="false">IFERROR(Copen!X44/GAMSCopen!X44,"")</f>
        <v>0.999999999067612</v>
      </c>
      <c r="Z44" s="128" t="n">
        <f aca="false">IFERROR(Copen!Y44/GAMSCopen!Y44,"")</f>
        <v>1.00000000214773</v>
      </c>
      <c r="AA44" s="128" t="n">
        <f aca="false">IFERROR(Copen!Z44/GAMSCopen!Z44,"")</f>
        <v>0.999999999580966</v>
      </c>
      <c r="AB44" s="128" t="n">
        <f aca="false">IFERROR(Copen!AA44/GAMSCopen!AA44,"")</f>
        <v>1.00000000118519</v>
      </c>
      <c r="AC44" s="128" t="n">
        <f aca="false">IFERROR(Copen!AB44/GAMSCopen!AB44,"")</f>
        <v>1.00000000118519</v>
      </c>
      <c r="AD44" s="128" t="n">
        <f aca="false">IFERROR(Copen!AC44/GAMSCopen!AC44,"")</f>
        <v>1.00000000118519</v>
      </c>
      <c r="AE44" s="128" t="n">
        <f aca="false">IFERROR(Copen!AD44/GAMSCopen!AD44,"")</f>
        <v>1.00000000431846</v>
      </c>
      <c r="AF44" s="128" t="n">
        <f aca="false">IFERROR(Copen!AE44/GAMSCopen!AE44,"")</f>
        <v>0.99999999256873</v>
      </c>
      <c r="AG44" s="128" t="n">
        <f aca="false">IFERROR(Copen!AF44/GAMSCopen!AF44,"")</f>
        <v>1.00000000725589</v>
      </c>
      <c r="AH44" s="128" t="n">
        <f aca="false">IFERROR(Copen!AG44/GAMSCopen!AG44,"")</f>
        <v>1.00000000113624</v>
      </c>
      <c r="AI44" s="128" t="n">
        <f aca="false">IFERROR(Copen!AH44/GAMSCopen!AH44,"")</f>
        <v>0.999999985837117</v>
      </c>
      <c r="AJ44" s="128" t="n">
        <f aca="false">IFERROR(Copen!AI44/GAMSCopen!AI44,"")</f>
        <v>0.999999995399068</v>
      </c>
      <c r="AK44" s="128" t="n">
        <f aca="false">IFERROR(Copen!AJ44/GAMSCopen!AJ44,"")</f>
        <v>0.999999995399068</v>
      </c>
      <c r="AL44" s="128" t="n">
        <f aca="false">IFERROR(Copen!AK44/GAMSCopen!AK44,"")</f>
        <v>1.00000002528016</v>
      </c>
      <c r="AM44" s="128" t="n">
        <f aca="false">IFERROR(Copen!AL44/GAMSCopen!AL44,"")</f>
        <v>1.00000002528016</v>
      </c>
      <c r="AN44" s="128" t="n">
        <f aca="false">IFERROR(Copen!AM44/GAMSCopen!AM44,"")</f>
        <v>0.999999978590952</v>
      </c>
      <c r="AO44" s="128" t="n">
        <f aca="false">IFERROR(Copen!AN44/GAMSCopen!AN44,"")</f>
        <v>0.999999978590952</v>
      </c>
      <c r="AP44" s="128" t="n">
        <f aca="false">IFERROR(Copen!AO44/GAMSCopen!AO44,"")</f>
        <v>1.0000000880188</v>
      </c>
      <c r="AQ44" s="128" t="n">
        <f aca="false">IFERROR(Copen!AP44/GAMSCopen!AP44,"")</f>
        <v>1.0000000880188</v>
      </c>
      <c r="AR44" s="128" t="n">
        <f aca="false">IFERROR(Copen!AQ44/GAMSCopen!AQ44,"")</f>
        <v>0.999999974031459</v>
      </c>
      <c r="AS44" s="128" t="n">
        <f aca="false">IFERROR(Copen!AR44/GAMSCopen!AR44,"")</f>
        <v>0.999999831547324</v>
      </c>
      <c r="AT44" s="128" t="n">
        <f aca="false">IFERROR(Copen!AS44/GAMSCopen!AS44,"")</f>
        <v>0.999999831547324</v>
      </c>
      <c r="AU44" s="128" t="n">
        <f aca="false">IFERROR(Copen!AT44/GAMSCopen!AT44,"")</f>
        <v>0.999999942863052</v>
      </c>
      <c r="AV44" s="128" t="n">
        <f aca="false">IFERROR(Copen!AU44/GAMSCopen!AU44,"")</f>
        <v>0.999999803718396</v>
      </c>
      <c r="AW44" s="128" t="n">
        <f aca="false">IFERROR(Copen!AV44/GAMSCopen!AV44,"")</f>
        <v>1.00000015158011</v>
      </c>
      <c r="AX44" s="128" t="n">
        <f aca="false">IFERROR(Copen!AW44/GAMSCopen!AW44,"")</f>
        <v>0.999999716753005</v>
      </c>
      <c r="AY44" s="128" t="n">
        <f aca="false">IFERROR(Copen!AX44/GAMSCopen!AX44,"")</f>
        <v>0.999999444986258</v>
      </c>
      <c r="AZ44" s="128" t="n">
        <f aca="false">IFERROR(Copen!AY44/GAMSCopen!AY44,"")</f>
        <v>0.999999444986259</v>
      </c>
      <c r="BA44" s="128" t="n">
        <f aca="false">IFERROR(Copen!AZ44/GAMSCopen!AZ44,"")</f>
        <v>0.999999444986259</v>
      </c>
      <c r="BB44" s="128" t="n">
        <f aca="false">IFERROR(Copen!BA44/GAMSCopen!BA44,"")</f>
        <v>1.00000103737165</v>
      </c>
      <c r="BC44" s="128" t="n">
        <f aca="false">IFERROR(Copen!BB44/GAMSCopen!BB44,"")</f>
        <v>0.999999046890704</v>
      </c>
      <c r="BD44" s="128" t="n">
        <f aca="false">IFERROR(Copen!BC44/GAMSCopen!BC44,"")</f>
        <v>0.999999046890704</v>
      </c>
      <c r="BE44" s="128" t="n">
        <f aca="false">IFERROR(Copen!BD44/GAMSCopen!BD44,"")</f>
        <v>1.00000112030852</v>
      </c>
      <c r="BF44" s="128" t="n">
        <f aca="false">IFERROR(Copen!BE44/GAMSCopen!BE44,"")</f>
        <v>0.999997232657166</v>
      </c>
      <c r="BG44" s="128" t="n">
        <f aca="false">IFERROR(Copen!BF44/GAMSCopen!BF44,"")</f>
        <v>0.999997232657166</v>
      </c>
      <c r="BH44" s="128" t="n">
        <f aca="false">IFERROR(Copen!BG44/GAMSCopen!BG44,"")</f>
        <v>1.00000128229465</v>
      </c>
      <c r="BI44" s="128" t="n">
        <f aca="false">IFERROR(Copen!BH44/GAMSCopen!BH44,"")</f>
        <v>1.00000381333474</v>
      </c>
      <c r="BJ44" s="128" t="n">
        <f aca="false">IFERROR(Copen!BI44/GAMSCopen!BI44,"")</f>
        <v>1.00000697715286</v>
      </c>
    </row>
    <row r="45" customFormat="false" ht="12.75" hidden="false" customHeight="false" outlineLevel="0" collapsed="false">
      <c r="A45" s="0" t="str">
        <f aca="false">Copen!A45</f>
        <v>      CO2 emissions, land use (GTCO2 per year, 2010)</v>
      </c>
      <c r="B45" s="0" t="str">
        <f aca="false">GAMSbase!A45</f>
        <v>Initial Carbon Emissions from Land</v>
      </c>
      <c r="C45" s="128" t="n">
        <f aca="false">IFERROR(Copen!B45/GAMSCopen!B45,"")</f>
        <v>1</v>
      </c>
      <c r="D45" s="128" t="str">
        <f aca="false">IFERROR(Copen!C45/GAMSCopen!C45,"")</f>
        <v/>
      </c>
      <c r="E45" s="128" t="str">
        <f aca="false">IFERROR(Copen!D45/GAMSCopen!D45,"")</f>
        <v/>
      </c>
      <c r="F45" s="128" t="str">
        <f aca="false">IFERROR(Copen!E45/GAMSCopen!E45,"")</f>
        <v/>
      </c>
      <c r="G45" s="128" t="str">
        <f aca="false">IFERROR(Copen!F45/GAMSCopen!F45,"")</f>
        <v/>
      </c>
      <c r="H45" s="128" t="str">
        <f aca="false">IFERROR(Copen!G45/GAMSCopen!G45,"")</f>
        <v/>
      </c>
      <c r="I45" s="128" t="str">
        <f aca="false">IFERROR(Copen!H45/GAMSCopen!H45,"")</f>
        <v/>
      </c>
      <c r="J45" s="128" t="str">
        <f aca="false">IFERROR(Copen!I45/GAMSCopen!I45,"")</f>
        <v/>
      </c>
      <c r="K45" s="128" t="str">
        <f aca="false">IFERROR(Copen!J45/GAMSCopen!J45,"")</f>
        <v/>
      </c>
      <c r="L45" s="128" t="str">
        <f aca="false">IFERROR(Copen!K45/GAMSCopen!K45,"")</f>
        <v/>
      </c>
      <c r="M45" s="128" t="str">
        <f aca="false">IFERROR(Copen!L45/GAMSCopen!L45,"")</f>
        <v/>
      </c>
      <c r="N45" s="128" t="str">
        <f aca="false">IFERROR(Copen!M45/GAMSCopen!M45,"")</f>
        <v/>
      </c>
      <c r="O45" s="128" t="str">
        <f aca="false">IFERROR(Copen!N45/GAMSCopen!N45,"")</f>
        <v/>
      </c>
      <c r="P45" s="128" t="str">
        <f aca="false">IFERROR(Copen!O45/GAMSCopen!O45,"")</f>
        <v/>
      </c>
      <c r="Q45" s="128" t="str">
        <f aca="false">IFERROR(Copen!P45/GAMSCopen!P45,"")</f>
        <v/>
      </c>
      <c r="R45" s="128" t="str">
        <f aca="false">IFERROR(Copen!Q45/GAMSCopen!Q45,"")</f>
        <v/>
      </c>
      <c r="S45" s="128" t="str">
        <f aca="false">IFERROR(Copen!R45/GAMSCopen!R45,"")</f>
        <v/>
      </c>
      <c r="T45" s="128" t="str">
        <f aca="false">IFERROR(Copen!S45/GAMSCopen!S45,"")</f>
        <v/>
      </c>
      <c r="U45" s="128" t="str">
        <f aca="false">IFERROR(Copen!T45/GAMSCopen!T45,"")</f>
        <v/>
      </c>
      <c r="V45" s="128" t="str">
        <f aca="false">IFERROR(Copen!U45/GAMSCopen!U45,"")</f>
        <v/>
      </c>
      <c r="W45" s="128" t="str">
        <f aca="false">IFERROR(Copen!V45/GAMSCopen!V45,"")</f>
        <v/>
      </c>
      <c r="X45" s="128" t="str">
        <f aca="false">IFERROR(Copen!W45/GAMSCopen!W45,"")</f>
        <v/>
      </c>
      <c r="Y45" s="128" t="str">
        <f aca="false">IFERROR(Copen!X45/GAMSCopen!X45,"")</f>
        <v/>
      </c>
      <c r="Z45" s="128" t="str">
        <f aca="false">IFERROR(Copen!Y45/GAMSCopen!Y45,"")</f>
        <v/>
      </c>
      <c r="AA45" s="128" t="str">
        <f aca="false">IFERROR(Copen!Z45/GAMSCopen!Z45,"")</f>
        <v/>
      </c>
      <c r="AB45" s="128" t="str">
        <f aca="false">IFERROR(Copen!AA45/GAMSCopen!AA45,"")</f>
        <v/>
      </c>
      <c r="AC45" s="128" t="str">
        <f aca="false">IFERROR(Copen!AB45/GAMSCopen!AB45,"")</f>
        <v/>
      </c>
      <c r="AD45" s="128" t="str">
        <f aca="false">IFERROR(Copen!AC45/GAMSCopen!AC45,"")</f>
        <v/>
      </c>
      <c r="AE45" s="128" t="str">
        <f aca="false">IFERROR(Copen!AD45/GAMSCopen!AD45,"")</f>
        <v/>
      </c>
      <c r="AF45" s="128" t="str">
        <f aca="false">IFERROR(Copen!AE45/GAMSCopen!AE45,"")</f>
        <v/>
      </c>
      <c r="AG45" s="128" t="str">
        <f aca="false">IFERROR(Copen!AF45/GAMSCopen!AF45,"")</f>
        <v/>
      </c>
      <c r="AH45" s="128" t="str">
        <f aca="false">IFERROR(Copen!AG45/GAMSCopen!AG45,"")</f>
        <v/>
      </c>
      <c r="AI45" s="128" t="str">
        <f aca="false">IFERROR(Copen!AH45/GAMSCopen!AH45,"")</f>
        <v/>
      </c>
      <c r="AJ45" s="128" t="str">
        <f aca="false">IFERROR(Copen!AI45/GAMSCopen!AI45,"")</f>
        <v/>
      </c>
      <c r="AK45" s="128" t="str">
        <f aca="false">IFERROR(Copen!AJ45/GAMSCopen!AJ45,"")</f>
        <v/>
      </c>
      <c r="AL45" s="128" t="str">
        <f aca="false">IFERROR(Copen!AK45/GAMSCopen!AK45,"")</f>
        <v/>
      </c>
      <c r="AM45" s="128" t="str">
        <f aca="false">IFERROR(Copen!AL45/GAMSCopen!AL45,"")</f>
        <v/>
      </c>
      <c r="AN45" s="128" t="str">
        <f aca="false">IFERROR(Copen!AM45/GAMSCopen!AM45,"")</f>
        <v/>
      </c>
      <c r="AO45" s="128" t="str">
        <f aca="false">IFERROR(Copen!AN45/GAMSCopen!AN45,"")</f>
        <v/>
      </c>
      <c r="AP45" s="128" t="str">
        <f aca="false">IFERROR(Copen!AO45/GAMSCopen!AO45,"")</f>
        <v/>
      </c>
      <c r="AQ45" s="128" t="str">
        <f aca="false">IFERROR(Copen!AP45/GAMSCopen!AP45,"")</f>
        <v/>
      </c>
      <c r="AR45" s="128" t="str">
        <f aca="false">IFERROR(Copen!AQ45/GAMSCopen!AQ45,"")</f>
        <v/>
      </c>
      <c r="AS45" s="128" t="str">
        <f aca="false">IFERROR(Copen!AR45/GAMSCopen!AR45,"")</f>
        <v/>
      </c>
      <c r="AT45" s="128" t="str">
        <f aca="false">IFERROR(Copen!AS45/GAMSCopen!AS45,"")</f>
        <v/>
      </c>
      <c r="AU45" s="128" t="str">
        <f aca="false">IFERROR(Copen!AT45/GAMSCopen!AT45,"")</f>
        <v/>
      </c>
      <c r="AV45" s="128" t="str">
        <f aca="false">IFERROR(Copen!AU45/GAMSCopen!AU45,"")</f>
        <v/>
      </c>
      <c r="AW45" s="128" t="str">
        <f aca="false">IFERROR(Copen!AV45/GAMSCopen!AV45,"")</f>
        <v/>
      </c>
      <c r="AX45" s="128" t="str">
        <f aca="false">IFERROR(Copen!AW45/GAMSCopen!AW45,"")</f>
        <v/>
      </c>
      <c r="AY45" s="128" t="str">
        <f aca="false">IFERROR(Copen!AX45/GAMSCopen!AX45,"")</f>
        <v/>
      </c>
      <c r="AZ45" s="128" t="str">
        <f aca="false">IFERROR(Copen!AY45/GAMSCopen!AY45,"")</f>
        <v/>
      </c>
      <c r="BA45" s="128" t="str">
        <f aca="false">IFERROR(Copen!AZ45/GAMSCopen!AZ45,"")</f>
        <v/>
      </c>
      <c r="BB45" s="128" t="str">
        <f aca="false">IFERROR(Copen!BA45/GAMSCopen!BA45,"")</f>
        <v/>
      </c>
      <c r="BC45" s="128" t="str">
        <f aca="false">IFERROR(Copen!BB45/GAMSCopen!BB45,"")</f>
        <v/>
      </c>
      <c r="BD45" s="128" t="str">
        <f aca="false">IFERROR(Copen!BC45/GAMSCopen!BC45,"")</f>
        <v/>
      </c>
      <c r="BE45" s="128" t="str">
        <f aca="false">IFERROR(Copen!BD45/GAMSCopen!BD45,"")</f>
        <v/>
      </c>
      <c r="BF45" s="128" t="str">
        <f aca="false">IFERROR(Copen!BE45/GAMSCopen!BE45,"")</f>
        <v/>
      </c>
      <c r="BG45" s="128" t="str">
        <f aca="false">IFERROR(Copen!BF45/GAMSCopen!BF45,"")</f>
        <v/>
      </c>
      <c r="BH45" s="128" t="str">
        <f aca="false">IFERROR(Copen!BG45/GAMSCopen!BG45,"")</f>
        <v/>
      </c>
      <c r="BI45" s="128" t="str">
        <f aca="false">IFERROR(Copen!BH45/GAMSCopen!BH45,"")</f>
        <v/>
      </c>
      <c r="BJ45" s="128" t="str">
        <f aca="false">IFERROR(Copen!BI45/GAMSCopen!BI45,"")</f>
        <v/>
      </c>
    </row>
    <row r="46" customFormat="false" ht="12.75" hidden="false" customHeight="false" outlineLevel="0" collapsed="false">
      <c r="A46" s="0" t="str">
        <f aca="false">Copen!A46</f>
        <v>PARTICIPATION</v>
      </c>
      <c r="B46" s="0" t="str">
        <f aca="false">GAMSbase!A46</f>
        <v>* PARTICIPATION</v>
      </c>
      <c r="C46" s="128" t="str">
        <f aca="false">IFERROR(Copen!B46/GAMSCopen!B46,"")</f>
        <v/>
      </c>
      <c r="D46" s="128" t="str">
        <f aca="false">IFERROR(Copen!C46/GAMSCopen!C46,"")</f>
        <v/>
      </c>
      <c r="E46" s="128" t="str">
        <f aca="false">IFERROR(Copen!D46/GAMSCopen!D46,"")</f>
        <v/>
      </c>
      <c r="F46" s="128" t="str">
        <f aca="false">IFERROR(Copen!E46/GAMSCopen!E46,"")</f>
        <v/>
      </c>
      <c r="G46" s="128" t="str">
        <f aca="false">IFERROR(Copen!F46/GAMSCopen!F46,"")</f>
        <v/>
      </c>
      <c r="H46" s="128" t="str">
        <f aca="false">IFERROR(Copen!G46/GAMSCopen!G46,"")</f>
        <v/>
      </c>
      <c r="I46" s="128" t="str">
        <f aca="false">IFERROR(Copen!H46/GAMSCopen!H46,"")</f>
        <v/>
      </c>
      <c r="J46" s="128" t="str">
        <f aca="false">IFERROR(Copen!I46/GAMSCopen!I46,"")</f>
        <v/>
      </c>
      <c r="K46" s="128" t="str">
        <f aca="false">IFERROR(Copen!J46/GAMSCopen!J46,"")</f>
        <v/>
      </c>
      <c r="L46" s="128" t="str">
        <f aca="false">IFERROR(Copen!K46/GAMSCopen!K46,"")</f>
        <v/>
      </c>
      <c r="M46" s="128" t="str">
        <f aca="false">IFERROR(Copen!L46/GAMSCopen!L46,"")</f>
        <v/>
      </c>
      <c r="N46" s="128" t="str">
        <f aca="false">IFERROR(Copen!M46/GAMSCopen!M46,"")</f>
        <v/>
      </c>
      <c r="O46" s="128" t="str">
        <f aca="false">IFERROR(Copen!N46/GAMSCopen!N46,"")</f>
        <v/>
      </c>
      <c r="P46" s="128" t="str">
        <f aca="false">IFERROR(Copen!O46/GAMSCopen!O46,"")</f>
        <v/>
      </c>
      <c r="Q46" s="128" t="str">
        <f aca="false">IFERROR(Copen!P46/GAMSCopen!P46,"")</f>
        <v/>
      </c>
      <c r="R46" s="128" t="str">
        <f aca="false">IFERROR(Copen!Q46/GAMSCopen!Q46,"")</f>
        <v/>
      </c>
      <c r="S46" s="128" t="str">
        <f aca="false">IFERROR(Copen!R46/GAMSCopen!R46,"")</f>
        <v/>
      </c>
      <c r="T46" s="128" t="str">
        <f aca="false">IFERROR(Copen!S46/GAMSCopen!S46,"")</f>
        <v/>
      </c>
      <c r="U46" s="128" t="str">
        <f aca="false">IFERROR(Copen!T46/GAMSCopen!T46,"")</f>
        <v/>
      </c>
      <c r="V46" s="128" t="str">
        <f aca="false">IFERROR(Copen!U46/GAMSCopen!U46,"")</f>
        <v/>
      </c>
      <c r="W46" s="128" t="str">
        <f aca="false">IFERROR(Copen!V46/GAMSCopen!V46,"")</f>
        <v/>
      </c>
      <c r="X46" s="128" t="str">
        <f aca="false">IFERROR(Copen!W46/GAMSCopen!W46,"")</f>
        <v/>
      </c>
      <c r="Y46" s="128" t="str">
        <f aca="false">IFERROR(Copen!X46/GAMSCopen!X46,"")</f>
        <v/>
      </c>
      <c r="Z46" s="128" t="str">
        <f aca="false">IFERROR(Copen!Y46/GAMSCopen!Y46,"")</f>
        <v/>
      </c>
      <c r="AA46" s="128" t="str">
        <f aca="false">IFERROR(Copen!Z46/GAMSCopen!Z46,"")</f>
        <v/>
      </c>
      <c r="AB46" s="128" t="str">
        <f aca="false">IFERROR(Copen!AA46/GAMSCopen!AA46,"")</f>
        <v/>
      </c>
      <c r="AC46" s="128" t="str">
        <f aca="false">IFERROR(Copen!AB46/GAMSCopen!AB46,"")</f>
        <v/>
      </c>
      <c r="AD46" s="128" t="str">
        <f aca="false">IFERROR(Copen!AC46/GAMSCopen!AC46,"")</f>
        <v/>
      </c>
      <c r="AE46" s="128" t="str">
        <f aca="false">IFERROR(Copen!AD46/GAMSCopen!AD46,"")</f>
        <v/>
      </c>
      <c r="AF46" s="128" t="str">
        <f aca="false">IFERROR(Copen!AE46/GAMSCopen!AE46,"")</f>
        <v/>
      </c>
      <c r="AG46" s="128" t="str">
        <f aca="false">IFERROR(Copen!AF46/GAMSCopen!AF46,"")</f>
        <v/>
      </c>
      <c r="AH46" s="128" t="str">
        <f aca="false">IFERROR(Copen!AG46/GAMSCopen!AG46,"")</f>
        <v/>
      </c>
      <c r="AI46" s="128" t="str">
        <f aca="false">IFERROR(Copen!AH46/GAMSCopen!AH46,"")</f>
        <v/>
      </c>
      <c r="AJ46" s="128" t="str">
        <f aca="false">IFERROR(Copen!AI46/GAMSCopen!AI46,"")</f>
        <v/>
      </c>
      <c r="AK46" s="128" t="str">
        <f aca="false">IFERROR(Copen!AJ46/GAMSCopen!AJ46,"")</f>
        <v/>
      </c>
      <c r="AL46" s="128" t="str">
        <f aca="false">IFERROR(Copen!AK46/GAMSCopen!AK46,"")</f>
        <v/>
      </c>
      <c r="AM46" s="128" t="str">
        <f aca="false">IFERROR(Copen!AL46/GAMSCopen!AL46,"")</f>
        <v/>
      </c>
      <c r="AN46" s="128" t="str">
        <f aca="false">IFERROR(Copen!AM46/GAMSCopen!AM46,"")</f>
        <v/>
      </c>
      <c r="AO46" s="128" t="str">
        <f aca="false">IFERROR(Copen!AN46/GAMSCopen!AN46,"")</f>
        <v/>
      </c>
      <c r="AP46" s="128" t="str">
        <f aca="false">IFERROR(Copen!AO46/GAMSCopen!AO46,"")</f>
        <v/>
      </c>
      <c r="AQ46" s="128" t="str">
        <f aca="false">IFERROR(Copen!AP46/GAMSCopen!AP46,"")</f>
        <v/>
      </c>
      <c r="AR46" s="128" t="str">
        <f aca="false">IFERROR(Copen!AQ46/GAMSCopen!AQ46,"")</f>
        <v/>
      </c>
      <c r="AS46" s="128" t="str">
        <f aca="false">IFERROR(Copen!AR46/GAMSCopen!AR46,"")</f>
        <v/>
      </c>
      <c r="AT46" s="128" t="str">
        <f aca="false">IFERROR(Copen!AS46/GAMSCopen!AS46,"")</f>
        <v/>
      </c>
      <c r="AU46" s="128" t="str">
        <f aca="false">IFERROR(Copen!AT46/GAMSCopen!AT46,"")</f>
        <v/>
      </c>
      <c r="AV46" s="128" t="str">
        <f aca="false">IFERROR(Copen!AU46/GAMSCopen!AU46,"")</f>
        <v/>
      </c>
      <c r="AW46" s="128" t="str">
        <f aca="false">IFERROR(Copen!AV46/GAMSCopen!AV46,"")</f>
        <v/>
      </c>
      <c r="AX46" s="128" t="str">
        <f aca="false">IFERROR(Copen!AW46/GAMSCopen!AW46,"")</f>
        <v/>
      </c>
      <c r="AY46" s="128" t="str">
        <f aca="false">IFERROR(Copen!AX46/GAMSCopen!AX46,"")</f>
        <v/>
      </c>
      <c r="AZ46" s="128" t="str">
        <f aca="false">IFERROR(Copen!AY46/GAMSCopen!AY46,"")</f>
        <v/>
      </c>
      <c r="BA46" s="128" t="str">
        <f aca="false">IFERROR(Copen!AZ46/GAMSCopen!AZ46,"")</f>
        <v/>
      </c>
      <c r="BB46" s="128" t="str">
        <f aca="false">IFERROR(Copen!BA46/GAMSCopen!BA46,"")</f>
        <v/>
      </c>
      <c r="BC46" s="128" t="str">
        <f aca="false">IFERROR(Copen!BB46/GAMSCopen!BB46,"")</f>
        <v/>
      </c>
      <c r="BD46" s="128" t="str">
        <f aca="false">IFERROR(Copen!BC46/GAMSCopen!BC46,"")</f>
        <v/>
      </c>
      <c r="BE46" s="128" t="str">
        <f aca="false">IFERROR(Copen!BD46/GAMSCopen!BD46,"")</f>
        <v/>
      </c>
      <c r="BF46" s="128" t="str">
        <f aca="false">IFERROR(Copen!BE46/GAMSCopen!BE46,"")</f>
        <v/>
      </c>
      <c r="BG46" s="128" t="str">
        <f aca="false">IFERROR(Copen!BF46/GAMSCopen!BF46,"")</f>
        <v/>
      </c>
      <c r="BH46" s="128" t="str">
        <f aca="false">IFERROR(Copen!BG46/GAMSCopen!BG46,"")</f>
        <v/>
      </c>
      <c r="BI46" s="128" t="str">
        <f aca="false">IFERROR(Copen!BH46/GAMSCopen!BH46,"")</f>
        <v/>
      </c>
      <c r="BJ46" s="128" t="str">
        <f aca="false">IFERROR(Copen!BI46/GAMSCopen!BI46,"")</f>
        <v/>
      </c>
    </row>
    <row r="47" customFormat="false" ht="12.75" hidden="false" customHeight="false" outlineLevel="0" collapsed="false">
      <c r="A47" s="0" t="str">
        <f aca="false">Copen!A47</f>
        <v>All immediate</v>
      </c>
      <c r="B47" s="0" t="str">
        <f aca="false">GAMSbase!A47</f>
        <v>Proportion of World in Participation</v>
      </c>
      <c r="C47" s="128" t="n">
        <f aca="false">IFERROR(Copen!B47/GAMSCopen!B47,"")</f>
        <v>1</v>
      </c>
      <c r="D47" s="128" t="n">
        <f aca="false">IFERROR(Copen!C47/GAMSCopen!C47,"")</f>
        <v>1.00000000094876</v>
      </c>
      <c r="E47" s="128" t="n">
        <f aca="false">IFERROR(Copen!D47/GAMSCopen!D47,"")</f>
        <v>0.999999999387012</v>
      </c>
      <c r="F47" s="128" t="n">
        <f aca="false">IFERROR(Copen!E47/GAMSCopen!E47,"")</f>
        <v>1.00000000038198</v>
      </c>
      <c r="G47" s="128" t="n">
        <f aca="false">IFERROR(Copen!F47/GAMSCopen!F47,"")</f>
        <v>0.999999999177466</v>
      </c>
      <c r="H47" s="128" t="n">
        <f aca="false">IFERROR(Copen!G47/GAMSCopen!G47,"")</f>
        <v>0.999999999506499</v>
      </c>
      <c r="I47" s="128" t="n">
        <f aca="false">IFERROR(Copen!H47/GAMSCopen!H47,"")</f>
        <v>0.999999999740466</v>
      </c>
      <c r="J47" s="128" t="n">
        <f aca="false">IFERROR(Copen!I47/GAMSCopen!I47,"")</f>
        <v>1.00000000065301</v>
      </c>
      <c r="K47" s="128" t="n">
        <f aca="false">IFERROR(Copen!J47/GAMSCopen!J47,"")</f>
        <v>0.999999999605372</v>
      </c>
      <c r="L47" s="128" t="n">
        <f aca="false">IFERROR(Copen!K47/GAMSCopen!K47,"")</f>
        <v>1.00000000005027</v>
      </c>
      <c r="M47" s="128" t="n">
        <f aca="false">IFERROR(Copen!L47/GAMSCopen!L47,"")</f>
        <v>0.999999999548016</v>
      </c>
      <c r="N47" s="128" t="n">
        <f aca="false">IFERROR(Copen!M47/GAMSCopen!M47,"")</f>
        <v>1.00000000028788</v>
      </c>
      <c r="O47" s="128" t="n">
        <f aca="false">IFERROR(Copen!N47/GAMSCopen!N47,"")</f>
        <v>0.999999999781464</v>
      </c>
      <c r="P47" s="128" t="n">
        <f aca="false">IFERROR(Copen!O47/GAMSCopen!O47,"")</f>
        <v>0.999999999839367</v>
      </c>
      <c r="Q47" s="128" t="n">
        <f aca="false">IFERROR(Copen!P47/GAMSCopen!P47,"")</f>
        <v>0.999999999562175</v>
      </c>
      <c r="R47" s="128" t="n">
        <f aca="false">IFERROR(Copen!Q47/GAMSCopen!Q47,"")</f>
        <v>1.00000000021576</v>
      </c>
      <c r="S47" s="128" t="n">
        <f aca="false">IFERROR(Copen!R47/GAMSCopen!R47,"")</f>
        <v>0.999999999992319</v>
      </c>
      <c r="T47" s="128" t="n">
        <f aca="false">IFERROR(Copen!S47/GAMSCopen!S47,"")</f>
        <v>1.00000000000612</v>
      </c>
      <c r="U47" s="128" t="n">
        <f aca="false">IFERROR(Copen!T47/GAMSCopen!T47,"")</f>
        <v>1</v>
      </c>
      <c r="V47" s="128" t="n">
        <f aca="false">IFERROR(Copen!U47/GAMSCopen!U47,"")</f>
        <v>1</v>
      </c>
      <c r="W47" s="128" t="n">
        <f aca="false">IFERROR(Copen!V47/GAMSCopen!V47,"")</f>
        <v>1</v>
      </c>
      <c r="X47" s="128" t="n">
        <f aca="false">IFERROR(Copen!W47/GAMSCopen!W47,"")</f>
        <v>1</v>
      </c>
      <c r="Y47" s="128" t="n">
        <f aca="false">IFERROR(Copen!X47/GAMSCopen!X47,"")</f>
        <v>1</v>
      </c>
      <c r="Z47" s="128" t="n">
        <f aca="false">IFERROR(Copen!Y47/GAMSCopen!Y47,"")</f>
        <v>1</v>
      </c>
      <c r="AA47" s="128" t="n">
        <f aca="false">IFERROR(Copen!Z47/GAMSCopen!Z47,"")</f>
        <v>1</v>
      </c>
      <c r="AB47" s="128" t="n">
        <f aca="false">IFERROR(Copen!AA47/GAMSCopen!AA47,"")</f>
        <v>1</v>
      </c>
      <c r="AC47" s="128" t="n">
        <f aca="false">IFERROR(Copen!AB47/GAMSCopen!AB47,"")</f>
        <v>1</v>
      </c>
      <c r="AD47" s="128" t="n">
        <f aca="false">IFERROR(Copen!AC47/GAMSCopen!AC47,"")</f>
        <v>1</v>
      </c>
      <c r="AE47" s="128" t="n">
        <f aca="false">IFERROR(Copen!AD47/GAMSCopen!AD47,"")</f>
        <v>1</v>
      </c>
      <c r="AF47" s="128" t="n">
        <f aca="false">IFERROR(Copen!AE47/GAMSCopen!AE47,"")</f>
        <v>1</v>
      </c>
      <c r="AG47" s="128" t="n">
        <f aca="false">IFERROR(Copen!AF47/GAMSCopen!AF47,"")</f>
        <v>1</v>
      </c>
      <c r="AH47" s="128" t="n">
        <f aca="false">IFERROR(Copen!AG47/GAMSCopen!AG47,"")</f>
        <v>1</v>
      </c>
      <c r="AI47" s="128" t="n">
        <f aca="false">IFERROR(Copen!AH47/GAMSCopen!AH47,"")</f>
        <v>1</v>
      </c>
      <c r="AJ47" s="128" t="n">
        <f aca="false">IFERROR(Copen!AI47/GAMSCopen!AI47,"")</f>
        <v>1</v>
      </c>
      <c r="AK47" s="128" t="n">
        <f aca="false">IFERROR(Copen!AJ47/GAMSCopen!AJ47,"")</f>
        <v>1</v>
      </c>
      <c r="AL47" s="128" t="n">
        <f aca="false">IFERROR(Copen!AK47/GAMSCopen!AK47,"")</f>
        <v>1</v>
      </c>
      <c r="AM47" s="128" t="n">
        <f aca="false">IFERROR(Copen!AL47/GAMSCopen!AL47,"")</f>
        <v>1</v>
      </c>
      <c r="AN47" s="128" t="n">
        <f aca="false">IFERROR(Copen!AM47/GAMSCopen!AM47,"")</f>
        <v>1</v>
      </c>
      <c r="AO47" s="128" t="n">
        <f aca="false">IFERROR(Copen!AN47/GAMSCopen!AN47,"")</f>
        <v>1</v>
      </c>
      <c r="AP47" s="128" t="n">
        <f aca="false">IFERROR(Copen!AO47/GAMSCopen!AO47,"")</f>
        <v>1</v>
      </c>
      <c r="AQ47" s="128" t="n">
        <f aca="false">IFERROR(Copen!AP47/GAMSCopen!AP47,"")</f>
        <v>1</v>
      </c>
      <c r="AR47" s="128" t="n">
        <f aca="false">IFERROR(Copen!AQ47/GAMSCopen!AQ47,"")</f>
        <v>1</v>
      </c>
      <c r="AS47" s="128" t="n">
        <f aca="false">IFERROR(Copen!AR47/GAMSCopen!AR47,"")</f>
        <v>1</v>
      </c>
      <c r="AT47" s="128" t="n">
        <f aca="false">IFERROR(Copen!AS47/GAMSCopen!AS47,"")</f>
        <v>1</v>
      </c>
      <c r="AU47" s="128" t="n">
        <f aca="false">IFERROR(Copen!AT47/GAMSCopen!AT47,"")</f>
        <v>1</v>
      </c>
      <c r="AV47" s="128" t="n">
        <f aca="false">IFERROR(Copen!AU47/GAMSCopen!AU47,"")</f>
        <v>1</v>
      </c>
      <c r="AW47" s="128" t="n">
        <f aca="false">IFERROR(Copen!AV47/GAMSCopen!AV47,"")</f>
        <v>1</v>
      </c>
      <c r="AX47" s="128" t="n">
        <f aca="false">IFERROR(Copen!AW47/GAMSCopen!AW47,"")</f>
        <v>1</v>
      </c>
      <c r="AY47" s="128" t="n">
        <f aca="false">IFERROR(Copen!AX47/GAMSCopen!AX47,"")</f>
        <v>1</v>
      </c>
      <c r="AZ47" s="128" t="n">
        <f aca="false">IFERROR(Copen!AY47/GAMSCopen!AY47,"")</f>
        <v>1</v>
      </c>
      <c r="BA47" s="128" t="n">
        <f aca="false">IFERROR(Copen!AZ47/GAMSCopen!AZ47,"")</f>
        <v>1</v>
      </c>
      <c r="BB47" s="128" t="n">
        <f aca="false">IFERROR(Copen!BA47/GAMSCopen!BA47,"")</f>
        <v>1</v>
      </c>
      <c r="BC47" s="128" t="n">
        <f aca="false">IFERROR(Copen!BB47/GAMSCopen!BB47,"")</f>
        <v>1</v>
      </c>
      <c r="BD47" s="128" t="n">
        <f aca="false">IFERROR(Copen!BC47/GAMSCopen!BC47,"")</f>
        <v>1</v>
      </c>
      <c r="BE47" s="128" t="n">
        <f aca="false">IFERROR(Copen!BD47/GAMSCopen!BD47,"")</f>
        <v>1</v>
      </c>
      <c r="BF47" s="128" t="n">
        <f aca="false">IFERROR(Copen!BE47/GAMSCopen!BE47,"")</f>
        <v>1</v>
      </c>
      <c r="BG47" s="128" t="n">
        <f aca="false">IFERROR(Copen!BF47/GAMSCopen!BF47,"")</f>
        <v>1</v>
      </c>
      <c r="BH47" s="128" t="n">
        <f aca="false">IFERROR(Copen!BG47/GAMSCopen!BG47,"")</f>
        <v>1</v>
      </c>
      <c r="BI47" s="128" t="n">
        <f aca="false">IFERROR(Copen!BH47/GAMSCopen!BH47,"")</f>
        <v>1</v>
      </c>
      <c r="BJ47" s="128" t="n">
        <f aca="false">IFERROR(Copen!BI47/GAMSCopen!BI47,"")</f>
        <v>1</v>
      </c>
    </row>
    <row r="48" customFormat="false" ht="12.75" hidden="false" customHeight="false" outlineLevel="0" collapsed="false">
      <c r="A48" s="0" t="str">
        <f aca="false">Copen!A48</f>
        <v>SCALING</v>
      </c>
      <c r="B48" s="0" t="str">
        <f aca="false">GAMSbase!A48</f>
        <v>* SCALING</v>
      </c>
      <c r="C48" s="128" t="str">
        <f aca="false">IFERROR(Copen!B48/GAMSCopen!B48,"")</f>
        <v/>
      </c>
      <c r="D48" s="128" t="str">
        <f aca="false">IFERROR(Copen!C48/GAMSCopen!C48,"")</f>
        <v/>
      </c>
      <c r="E48" s="128" t="str">
        <f aca="false">IFERROR(Copen!D48/GAMSCopen!D48,"")</f>
        <v/>
      </c>
      <c r="F48" s="128" t="str">
        <f aca="false">IFERROR(Copen!E48/GAMSCopen!E48,"")</f>
        <v/>
      </c>
      <c r="G48" s="128" t="str">
        <f aca="false">IFERROR(Copen!F48/GAMSCopen!F48,"")</f>
        <v/>
      </c>
      <c r="H48" s="128" t="str">
        <f aca="false">IFERROR(Copen!G48/GAMSCopen!G48,"")</f>
        <v/>
      </c>
      <c r="I48" s="128" t="str">
        <f aca="false">IFERROR(Copen!H48/GAMSCopen!H48,"")</f>
        <v/>
      </c>
      <c r="J48" s="128" t="str">
        <f aca="false">IFERROR(Copen!I48/GAMSCopen!I48,"")</f>
        <v/>
      </c>
      <c r="K48" s="128" t="str">
        <f aca="false">IFERROR(Copen!J48/GAMSCopen!J48,"")</f>
        <v/>
      </c>
      <c r="L48" s="128" t="str">
        <f aca="false">IFERROR(Copen!K48/GAMSCopen!K48,"")</f>
        <v/>
      </c>
      <c r="M48" s="128" t="str">
        <f aca="false">IFERROR(Copen!L48/GAMSCopen!L48,"")</f>
        <v/>
      </c>
      <c r="N48" s="128" t="str">
        <f aca="false">IFERROR(Copen!M48/GAMSCopen!M48,"")</f>
        <v/>
      </c>
      <c r="O48" s="128" t="str">
        <f aca="false">IFERROR(Copen!N48/GAMSCopen!N48,"")</f>
        <v/>
      </c>
      <c r="P48" s="128" t="str">
        <f aca="false">IFERROR(Copen!O48/GAMSCopen!O48,"")</f>
        <v/>
      </c>
      <c r="Q48" s="128" t="str">
        <f aca="false">IFERROR(Copen!P48/GAMSCopen!P48,"")</f>
        <v/>
      </c>
      <c r="R48" s="128" t="str">
        <f aca="false">IFERROR(Copen!Q48/GAMSCopen!Q48,"")</f>
        <v/>
      </c>
      <c r="S48" s="128" t="str">
        <f aca="false">IFERROR(Copen!R48/GAMSCopen!R48,"")</f>
        <v/>
      </c>
      <c r="T48" s="128" t="str">
        <f aca="false">IFERROR(Copen!S48/GAMSCopen!S48,"")</f>
        <v/>
      </c>
      <c r="U48" s="128" t="str">
        <f aca="false">IFERROR(Copen!T48/GAMSCopen!T48,"")</f>
        <v/>
      </c>
      <c r="V48" s="128" t="str">
        <f aca="false">IFERROR(Copen!U48/GAMSCopen!U48,"")</f>
        <v/>
      </c>
      <c r="W48" s="128" t="str">
        <f aca="false">IFERROR(Copen!V48/GAMSCopen!V48,"")</f>
        <v/>
      </c>
      <c r="X48" s="128" t="str">
        <f aca="false">IFERROR(Copen!W48/GAMSCopen!W48,"")</f>
        <v/>
      </c>
      <c r="Y48" s="128" t="str">
        <f aca="false">IFERROR(Copen!X48/GAMSCopen!X48,"")</f>
        <v/>
      </c>
      <c r="Z48" s="128" t="str">
        <f aca="false">IFERROR(Copen!Y48/GAMSCopen!Y48,"")</f>
        <v/>
      </c>
      <c r="AA48" s="128" t="str">
        <f aca="false">IFERROR(Copen!Z48/GAMSCopen!Z48,"")</f>
        <v/>
      </c>
      <c r="AB48" s="128" t="str">
        <f aca="false">IFERROR(Copen!AA48/GAMSCopen!AA48,"")</f>
        <v/>
      </c>
      <c r="AC48" s="128" t="str">
        <f aca="false">IFERROR(Copen!AB48/GAMSCopen!AB48,"")</f>
        <v/>
      </c>
      <c r="AD48" s="128" t="str">
        <f aca="false">IFERROR(Copen!AC48/GAMSCopen!AC48,"")</f>
        <v/>
      </c>
      <c r="AE48" s="128" t="str">
        <f aca="false">IFERROR(Copen!AD48/GAMSCopen!AD48,"")</f>
        <v/>
      </c>
      <c r="AF48" s="128" t="str">
        <f aca="false">IFERROR(Copen!AE48/GAMSCopen!AE48,"")</f>
        <v/>
      </c>
      <c r="AG48" s="128" t="str">
        <f aca="false">IFERROR(Copen!AF48/GAMSCopen!AF48,"")</f>
        <v/>
      </c>
      <c r="AH48" s="128" t="str">
        <f aca="false">IFERROR(Copen!AG48/GAMSCopen!AG48,"")</f>
        <v/>
      </c>
      <c r="AI48" s="128" t="str">
        <f aca="false">IFERROR(Copen!AH48/GAMSCopen!AH48,"")</f>
        <v/>
      </c>
      <c r="AJ48" s="128" t="str">
        <f aca="false">IFERROR(Copen!AI48/GAMSCopen!AI48,"")</f>
        <v/>
      </c>
      <c r="AK48" s="128" t="str">
        <f aca="false">IFERROR(Copen!AJ48/GAMSCopen!AJ48,"")</f>
        <v/>
      </c>
      <c r="AL48" s="128" t="str">
        <f aca="false">IFERROR(Copen!AK48/GAMSCopen!AK48,"")</f>
        <v/>
      </c>
      <c r="AM48" s="128" t="str">
        <f aca="false">IFERROR(Copen!AL48/GAMSCopen!AL48,"")</f>
        <v/>
      </c>
      <c r="AN48" s="128" t="str">
        <f aca="false">IFERROR(Copen!AM48/GAMSCopen!AM48,"")</f>
        <v/>
      </c>
      <c r="AO48" s="128" t="str">
        <f aca="false">IFERROR(Copen!AN48/GAMSCopen!AN48,"")</f>
        <v/>
      </c>
      <c r="AP48" s="128" t="str">
        <f aca="false">IFERROR(Copen!AO48/GAMSCopen!AO48,"")</f>
        <v/>
      </c>
      <c r="AQ48" s="128" t="str">
        <f aca="false">IFERROR(Copen!AP48/GAMSCopen!AP48,"")</f>
        <v/>
      </c>
      <c r="AR48" s="128" t="str">
        <f aca="false">IFERROR(Copen!AQ48/GAMSCopen!AQ48,"")</f>
        <v/>
      </c>
      <c r="AS48" s="128" t="str">
        <f aca="false">IFERROR(Copen!AR48/GAMSCopen!AR48,"")</f>
        <v/>
      </c>
      <c r="AT48" s="128" t="str">
        <f aca="false">IFERROR(Copen!AS48/GAMSCopen!AS48,"")</f>
        <v/>
      </c>
      <c r="AU48" s="128" t="str">
        <f aca="false">IFERROR(Copen!AT48/GAMSCopen!AT48,"")</f>
        <v/>
      </c>
      <c r="AV48" s="128" t="str">
        <f aca="false">IFERROR(Copen!AU48/GAMSCopen!AU48,"")</f>
        <v/>
      </c>
      <c r="AW48" s="128" t="str">
        <f aca="false">IFERROR(Copen!AV48/GAMSCopen!AV48,"")</f>
        <v/>
      </c>
      <c r="AX48" s="128" t="str">
        <f aca="false">IFERROR(Copen!AW48/GAMSCopen!AW48,"")</f>
        <v/>
      </c>
      <c r="AY48" s="128" t="str">
        <f aca="false">IFERROR(Copen!AX48/GAMSCopen!AX48,"")</f>
        <v/>
      </c>
      <c r="AZ48" s="128" t="str">
        <f aca="false">IFERROR(Copen!AY48/GAMSCopen!AY48,"")</f>
        <v/>
      </c>
      <c r="BA48" s="128" t="str">
        <f aca="false">IFERROR(Copen!AZ48/GAMSCopen!AZ48,"")</f>
        <v/>
      </c>
      <c r="BB48" s="128" t="str">
        <f aca="false">IFERROR(Copen!BA48/GAMSCopen!BA48,"")</f>
        <v/>
      </c>
      <c r="BC48" s="128" t="str">
        <f aca="false">IFERROR(Copen!BB48/GAMSCopen!BB48,"")</f>
        <v/>
      </c>
      <c r="BD48" s="128" t="str">
        <f aca="false">IFERROR(Copen!BC48/GAMSCopen!BC48,"")</f>
        <v/>
      </c>
      <c r="BE48" s="128" t="str">
        <f aca="false">IFERROR(Copen!BD48/GAMSCopen!BD48,"")</f>
        <v/>
      </c>
      <c r="BF48" s="128" t="str">
        <f aca="false">IFERROR(Copen!BE48/GAMSCopen!BE48,"")</f>
        <v/>
      </c>
      <c r="BG48" s="128" t="str">
        <f aca="false">IFERROR(Copen!BF48/GAMSCopen!BF48,"")</f>
        <v/>
      </c>
      <c r="BH48" s="128" t="str">
        <f aca="false">IFERROR(Copen!BG48/GAMSCopen!BG48,"")</f>
        <v/>
      </c>
      <c r="BI48" s="128" t="str">
        <f aca="false">IFERROR(Copen!BH48/GAMSCopen!BH48,"")</f>
        <v/>
      </c>
      <c r="BJ48" s="128" t="str">
        <f aca="false">IFERROR(Copen!BI48/GAMSCopen!BI48,"")</f>
        <v/>
      </c>
    </row>
    <row r="49" customFormat="false" ht="12.75" hidden="false" customHeight="false" outlineLevel="0" collapsed="false">
      <c r="A49" s="0" t="str">
        <f aca="false">Copen!A49</f>
        <v>Multiplicative scaling coefficient in utility function</v>
      </c>
      <c r="B49" s="0" t="str">
        <f aca="false">GAMSbase!A49</f>
        <v>Multiplicative Scaling Coefficient in Utility Function</v>
      </c>
      <c r="C49" s="128" t="n">
        <f aca="false">IFERROR(Copen!B49/GAMSCopen!B49,"")</f>
        <v>1</v>
      </c>
      <c r="D49" s="128" t="str">
        <f aca="false">IFERROR(Copen!C49/GAMSCopen!C49,"")</f>
        <v/>
      </c>
      <c r="E49" s="128" t="str">
        <f aca="false">IFERROR(Copen!D49/GAMSCopen!D49,"")</f>
        <v/>
      </c>
      <c r="F49" s="128" t="str">
        <f aca="false">IFERROR(Copen!E49/GAMSCopen!E49,"")</f>
        <v/>
      </c>
      <c r="G49" s="128" t="str">
        <f aca="false">IFERROR(Copen!F49/GAMSCopen!F49,"")</f>
        <v/>
      </c>
      <c r="H49" s="128" t="str">
        <f aca="false">IFERROR(Copen!G49/GAMSCopen!G49,"")</f>
        <v/>
      </c>
      <c r="I49" s="128" t="str">
        <f aca="false">IFERROR(Copen!H49/GAMSCopen!H49,"")</f>
        <v/>
      </c>
      <c r="J49" s="128" t="str">
        <f aca="false">IFERROR(Copen!I49/GAMSCopen!I49,"")</f>
        <v/>
      </c>
      <c r="K49" s="128" t="str">
        <f aca="false">IFERROR(Copen!J49/GAMSCopen!J49,"")</f>
        <v/>
      </c>
      <c r="L49" s="128" t="str">
        <f aca="false">IFERROR(Copen!K49/GAMSCopen!K49,"")</f>
        <v/>
      </c>
      <c r="M49" s="128" t="str">
        <f aca="false">IFERROR(Copen!L49/GAMSCopen!L49,"")</f>
        <v/>
      </c>
      <c r="N49" s="128" t="str">
        <f aca="false">IFERROR(Copen!M49/GAMSCopen!M49,"")</f>
        <v/>
      </c>
      <c r="O49" s="128" t="str">
        <f aca="false">IFERROR(Copen!N49/GAMSCopen!N49,"")</f>
        <v/>
      </c>
      <c r="P49" s="128" t="str">
        <f aca="false">IFERROR(Copen!O49/GAMSCopen!O49,"")</f>
        <v/>
      </c>
      <c r="Q49" s="128" t="str">
        <f aca="false">IFERROR(Copen!P49/GAMSCopen!P49,"")</f>
        <v/>
      </c>
      <c r="R49" s="128" t="str">
        <f aca="false">IFERROR(Copen!Q49/GAMSCopen!Q49,"")</f>
        <v/>
      </c>
      <c r="S49" s="128" t="str">
        <f aca="false">IFERROR(Copen!R49/GAMSCopen!R49,"")</f>
        <v/>
      </c>
      <c r="T49" s="128" t="str">
        <f aca="false">IFERROR(Copen!S49/GAMSCopen!S49,"")</f>
        <v/>
      </c>
      <c r="U49" s="128" t="str">
        <f aca="false">IFERROR(Copen!T49/GAMSCopen!T49,"")</f>
        <v/>
      </c>
      <c r="V49" s="128" t="str">
        <f aca="false">IFERROR(Copen!U49/GAMSCopen!U49,"")</f>
        <v/>
      </c>
      <c r="W49" s="128" t="str">
        <f aca="false">IFERROR(Copen!V49/GAMSCopen!V49,"")</f>
        <v/>
      </c>
      <c r="X49" s="128" t="str">
        <f aca="false">IFERROR(Copen!W49/GAMSCopen!W49,"")</f>
        <v/>
      </c>
      <c r="Y49" s="128" t="str">
        <f aca="false">IFERROR(Copen!X49/GAMSCopen!X49,"")</f>
        <v/>
      </c>
      <c r="Z49" s="128" t="str">
        <f aca="false">IFERROR(Copen!Y49/GAMSCopen!Y49,"")</f>
        <v/>
      </c>
      <c r="AA49" s="128" t="str">
        <f aca="false">IFERROR(Copen!Z49/GAMSCopen!Z49,"")</f>
        <v/>
      </c>
      <c r="AB49" s="128" t="str">
        <f aca="false">IFERROR(Copen!AA49/GAMSCopen!AA49,"")</f>
        <v/>
      </c>
      <c r="AC49" s="128" t="str">
        <f aca="false">IFERROR(Copen!AB49/GAMSCopen!AB49,"")</f>
        <v/>
      </c>
      <c r="AD49" s="128" t="str">
        <f aca="false">IFERROR(Copen!AC49/GAMSCopen!AC49,"")</f>
        <v/>
      </c>
      <c r="AE49" s="128" t="str">
        <f aca="false">IFERROR(Copen!AD49/GAMSCopen!AD49,"")</f>
        <v/>
      </c>
      <c r="AF49" s="128" t="str">
        <f aca="false">IFERROR(Copen!AE49/GAMSCopen!AE49,"")</f>
        <v/>
      </c>
      <c r="AG49" s="128" t="str">
        <f aca="false">IFERROR(Copen!AF49/GAMSCopen!AF49,"")</f>
        <v/>
      </c>
      <c r="AH49" s="128" t="str">
        <f aca="false">IFERROR(Copen!AG49/GAMSCopen!AG49,"")</f>
        <v/>
      </c>
      <c r="AI49" s="128" t="str">
        <f aca="false">IFERROR(Copen!AH49/GAMSCopen!AH49,"")</f>
        <v/>
      </c>
      <c r="AJ49" s="128" t="str">
        <f aca="false">IFERROR(Copen!AI49/GAMSCopen!AI49,"")</f>
        <v/>
      </c>
      <c r="AK49" s="128" t="str">
        <f aca="false">IFERROR(Copen!AJ49/GAMSCopen!AJ49,"")</f>
        <v/>
      </c>
      <c r="AL49" s="128" t="str">
        <f aca="false">IFERROR(Copen!AK49/GAMSCopen!AK49,"")</f>
        <v/>
      </c>
      <c r="AM49" s="128" t="str">
        <f aca="false">IFERROR(Copen!AL49/GAMSCopen!AL49,"")</f>
        <v/>
      </c>
      <c r="AN49" s="128" t="str">
        <f aca="false">IFERROR(Copen!AM49/GAMSCopen!AM49,"")</f>
        <v/>
      </c>
      <c r="AO49" s="128" t="str">
        <f aca="false">IFERROR(Copen!AN49/GAMSCopen!AN49,"")</f>
        <v/>
      </c>
      <c r="AP49" s="128" t="str">
        <f aca="false">IFERROR(Copen!AO49/GAMSCopen!AO49,"")</f>
        <v/>
      </c>
      <c r="AQ49" s="128" t="str">
        <f aca="false">IFERROR(Copen!AP49/GAMSCopen!AP49,"")</f>
        <v/>
      </c>
      <c r="AR49" s="128" t="str">
        <f aca="false">IFERROR(Copen!AQ49/GAMSCopen!AQ49,"")</f>
        <v/>
      </c>
      <c r="AS49" s="128" t="str">
        <f aca="false">IFERROR(Copen!AR49/GAMSCopen!AR49,"")</f>
        <v/>
      </c>
      <c r="AT49" s="128" t="str">
        <f aca="false">IFERROR(Copen!AS49/GAMSCopen!AS49,"")</f>
        <v/>
      </c>
      <c r="AU49" s="128" t="str">
        <f aca="false">IFERROR(Copen!AT49/GAMSCopen!AT49,"")</f>
        <v/>
      </c>
      <c r="AV49" s="128" t="str">
        <f aca="false">IFERROR(Copen!AU49/GAMSCopen!AU49,"")</f>
        <v/>
      </c>
      <c r="AW49" s="128" t="str">
        <f aca="false">IFERROR(Copen!AV49/GAMSCopen!AV49,"")</f>
        <v/>
      </c>
      <c r="AX49" s="128" t="str">
        <f aca="false">IFERROR(Copen!AW49/GAMSCopen!AW49,"")</f>
        <v/>
      </c>
      <c r="AY49" s="128" t="str">
        <f aca="false">IFERROR(Copen!AX49/GAMSCopen!AX49,"")</f>
        <v/>
      </c>
      <c r="AZ49" s="128" t="str">
        <f aca="false">IFERROR(Copen!AY49/GAMSCopen!AY49,"")</f>
        <v/>
      </c>
      <c r="BA49" s="128" t="str">
        <f aca="false">IFERROR(Copen!AZ49/GAMSCopen!AZ49,"")</f>
        <v/>
      </c>
      <c r="BB49" s="128" t="str">
        <f aca="false">IFERROR(Copen!BA49/GAMSCopen!BA49,"")</f>
        <v/>
      </c>
      <c r="BC49" s="128" t="str">
        <f aca="false">IFERROR(Copen!BB49/GAMSCopen!BB49,"")</f>
        <v/>
      </c>
      <c r="BD49" s="128" t="str">
        <f aca="false">IFERROR(Copen!BC49/GAMSCopen!BC49,"")</f>
        <v/>
      </c>
      <c r="BE49" s="128" t="str">
        <f aca="false">IFERROR(Copen!BD49/GAMSCopen!BD49,"")</f>
        <v/>
      </c>
      <c r="BF49" s="128" t="str">
        <f aca="false">IFERROR(Copen!BE49/GAMSCopen!BE49,"")</f>
        <v/>
      </c>
      <c r="BG49" s="128" t="str">
        <f aca="false">IFERROR(Copen!BF49/GAMSCopen!BF49,"")</f>
        <v/>
      </c>
      <c r="BH49" s="128" t="str">
        <f aca="false">IFERROR(Copen!BG49/GAMSCopen!BG49,"")</f>
        <v/>
      </c>
      <c r="BI49" s="128" t="str">
        <f aca="false">IFERROR(Copen!BH49/GAMSCopen!BH49,"")</f>
        <v/>
      </c>
      <c r="BJ49" s="128" t="str">
        <f aca="false">IFERROR(Copen!BI49/GAMSCopen!BI49,"")</f>
        <v/>
      </c>
    </row>
    <row r="50" customFormat="false" ht="12.75" hidden="false" customHeight="false" outlineLevel="0" collapsed="false">
      <c r="A50" s="0" t="str">
        <f aca="false">Copen!A50</f>
        <v>Additive scaling coefficient in utility function</v>
      </c>
      <c r="B50" s="0" t="str">
        <f aca="false">GAMSbase!A50</f>
        <v>Additive Scaling Coefficient in Utility Function</v>
      </c>
      <c r="C50" s="128" t="n">
        <f aca="false">IFERROR(Copen!B50/GAMSCopen!B50,"")</f>
        <v>1</v>
      </c>
      <c r="D50" s="128" t="str">
        <f aca="false">IFERROR(Copen!C50/GAMSCopen!C50,"")</f>
        <v/>
      </c>
      <c r="E50" s="128" t="str">
        <f aca="false">IFERROR(Copen!D50/GAMSCopen!D50,"")</f>
        <v/>
      </c>
      <c r="F50" s="128" t="str">
        <f aca="false">IFERROR(Copen!E50/GAMSCopen!E50,"")</f>
        <v/>
      </c>
      <c r="G50" s="128" t="str">
        <f aca="false">IFERROR(Copen!F50/GAMSCopen!F50,"")</f>
        <v/>
      </c>
      <c r="H50" s="128" t="str">
        <f aca="false">IFERROR(Copen!G50/GAMSCopen!G50,"")</f>
        <v/>
      </c>
      <c r="I50" s="128" t="str">
        <f aca="false">IFERROR(Copen!H50/GAMSCopen!H50,"")</f>
        <v/>
      </c>
      <c r="J50" s="128" t="str">
        <f aca="false">IFERROR(Copen!I50/GAMSCopen!I50,"")</f>
        <v/>
      </c>
      <c r="K50" s="128" t="str">
        <f aca="false">IFERROR(Copen!J50/GAMSCopen!J50,"")</f>
        <v/>
      </c>
      <c r="L50" s="128" t="str">
        <f aca="false">IFERROR(Copen!K50/GAMSCopen!K50,"")</f>
        <v/>
      </c>
      <c r="M50" s="128" t="str">
        <f aca="false">IFERROR(Copen!L50/GAMSCopen!L50,"")</f>
        <v/>
      </c>
      <c r="N50" s="128" t="str">
        <f aca="false">IFERROR(Copen!M50/GAMSCopen!M50,"")</f>
        <v/>
      </c>
      <c r="O50" s="128" t="str">
        <f aca="false">IFERROR(Copen!N50/GAMSCopen!N50,"")</f>
        <v/>
      </c>
      <c r="P50" s="128" t="str">
        <f aca="false">IFERROR(Copen!O50/GAMSCopen!O50,"")</f>
        <v/>
      </c>
      <c r="Q50" s="128" t="str">
        <f aca="false">IFERROR(Copen!P50/GAMSCopen!P50,"")</f>
        <v/>
      </c>
      <c r="R50" s="128" t="str">
        <f aca="false">IFERROR(Copen!Q50/GAMSCopen!Q50,"")</f>
        <v/>
      </c>
      <c r="S50" s="128" t="str">
        <f aca="false">IFERROR(Copen!R50/GAMSCopen!R50,"")</f>
        <v/>
      </c>
      <c r="T50" s="128" t="str">
        <f aca="false">IFERROR(Copen!S50/GAMSCopen!S50,"")</f>
        <v/>
      </c>
      <c r="U50" s="128" t="str">
        <f aca="false">IFERROR(Copen!T50/GAMSCopen!T50,"")</f>
        <v/>
      </c>
      <c r="V50" s="128" t="str">
        <f aca="false">IFERROR(Copen!U50/GAMSCopen!U50,"")</f>
        <v/>
      </c>
      <c r="W50" s="128" t="str">
        <f aca="false">IFERROR(Copen!V50/GAMSCopen!V50,"")</f>
        <v/>
      </c>
      <c r="X50" s="128" t="str">
        <f aca="false">IFERROR(Copen!W50/GAMSCopen!W50,"")</f>
        <v/>
      </c>
      <c r="Y50" s="128" t="str">
        <f aca="false">IFERROR(Copen!X50/GAMSCopen!X50,"")</f>
        <v/>
      </c>
      <c r="Z50" s="128" t="str">
        <f aca="false">IFERROR(Copen!Y50/GAMSCopen!Y50,"")</f>
        <v/>
      </c>
      <c r="AA50" s="128" t="str">
        <f aca="false">IFERROR(Copen!Z50/GAMSCopen!Z50,"")</f>
        <v/>
      </c>
      <c r="AB50" s="128" t="str">
        <f aca="false">IFERROR(Copen!AA50/GAMSCopen!AA50,"")</f>
        <v/>
      </c>
      <c r="AC50" s="128" t="str">
        <f aca="false">IFERROR(Copen!AB50/GAMSCopen!AB50,"")</f>
        <v/>
      </c>
      <c r="AD50" s="128" t="str">
        <f aca="false">IFERROR(Copen!AC50/GAMSCopen!AC50,"")</f>
        <v/>
      </c>
      <c r="AE50" s="128" t="str">
        <f aca="false">IFERROR(Copen!AD50/GAMSCopen!AD50,"")</f>
        <v/>
      </c>
      <c r="AF50" s="128" t="str">
        <f aca="false">IFERROR(Copen!AE50/GAMSCopen!AE50,"")</f>
        <v/>
      </c>
      <c r="AG50" s="128" t="str">
        <f aca="false">IFERROR(Copen!AF50/GAMSCopen!AF50,"")</f>
        <v/>
      </c>
      <c r="AH50" s="128" t="str">
        <f aca="false">IFERROR(Copen!AG50/GAMSCopen!AG50,"")</f>
        <v/>
      </c>
      <c r="AI50" s="128" t="str">
        <f aca="false">IFERROR(Copen!AH50/GAMSCopen!AH50,"")</f>
        <v/>
      </c>
      <c r="AJ50" s="128" t="str">
        <f aca="false">IFERROR(Copen!AI50/GAMSCopen!AI50,"")</f>
        <v/>
      </c>
      <c r="AK50" s="128" t="str">
        <f aca="false">IFERROR(Copen!AJ50/GAMSCopen!AJ50,"")</f>
        <v/>
      </c>
      <c r="AL50" s="128" t="str">
        <f aca="false">IFERROR(Copen!AK50/GAMSCopen!AK50,"")</f>
        <v/>
      </c>
      <c r="AM50" s="128" t="str">
        <f aca="false">IFERROR(Copen!AL50/GAMSCopen!AL50,"")</f>
        <v/>
      </c>
      <c r="AN50" s="128" t="str">
        <f aca="false">IFERROR(Copen!AM50/GAMSCopen!AM50,"")</f>
        <v/>
      </c>
      <c r="AO50" s="128" t="str">
        <f aca="false">IFERROR(Copen!AN50/GAMSCopen!AN50,"")</f>
        <v/>
      </c>
      <c r="AP50" s="128" t="str">
        <f aca="false">IFERROR(Copen!AO50/GAMSCopen!AO50,"")</f>
        <v/>
      </c>
      <c r="AQ50" s="128" t="str">
        <f aca="false">IFERROR(Copen!AP50/GAMSCopen!AP50,"")</f>
        <v/>
      </c>
      <c r="AR50" s="128" t="str">
        <f aca="false">IFERROR(Copen!AQ50/GAMSCopen!AQ50,"")</f>
        <v/>
      </c>
      <c r="AS50" s="128" t="str">
        <f aca="false">IFERROR(Copen!AR50/GAMSCopen!AR50,"")</f>
        <v/>
      </c>
      <c r="AT50" s="128" t="str">
        <f aca="false">IFERROR(Copen!AS50/GAMSCopen!AS50,"")</f>
        <v/>
      </c>
      <c r="AU50" s="128" t="str">
        <f aca="false">IFERROR(Copen!AT50/GAMSCopen!AT50,"")</f>
        <v/>
      </c>
      <c r="AV50" s="128" t="str">
        <f aca="false">IFERROR(Copen!AU50/GAMSCopen!AU50,"")</f>
        <v/>
      </c>
      <c r="AW50" s="128" t="str">
        <f aca="false">IFERROR(Copen!AV50/GAMSCopen!AV50,"")</f>
        <v/>
      </c>
      <c r="AX50" s="128" t="str">
        <f aca="false">IFERROR(Copen!AW50/GAMSCopen!AW50,"")</f>
        <v/>
      </c>
      <c r="AY50" s="128" t="str">
        <f aca="false">IFERROR(Copen!AX50/GAMSCopen!AX50,"")</f>
        <v/>
      </c>
      <c r="AZ50" s="128" t="str">
        <f aca="false">IFERROR(Copen!AY50/GAMSCopen!AY50,"")</f>
        <v/>
      </c>
      <c r="BA50" s="128" t="str">
        <f aca="false">IFERROR(Copen!AZ50/GAMSCopen!AZ50,"")</f>
        <v/>
      </c>
      <c r="BB50" s="128" t="str">
        <f aca="false">IFERROR(Copen!BA50/GAMSCopen!BA50,"")</f>
        <v/>
      </c>
      <c r="BC50" s="128" t="str">
        <f aca="false">IFERROR(Copen!BB50/GAMSCopen!BB50,"")</f>
        <v/>
      </c>
      <c r="BD50" s="128" t="str">
        <f aca="false">IFERROR(Copen!BC50/GAMSCopen!BC50,"")</f>
        <v/>
      </c>
      <c r="BE50" s="128" t="str">
        <f aca="false">IFERROR(Copen!BD50/GAMSCopen!BD50,"")</f>
        <v/>
      </c>
      <c r="BF50" s="128" t="str">
        <f aca="false">IFERROR(Copen!BE50/GAMSCopen!BE50,"")</f>
        <v/>
      </c>
      <c r="BG50" s="128" t="str">
        <f aca="false">IFERROR(Copen!BF50/GAMSCopen!BF50,"")</f>
        <v/>
      </c>
      <c r="BH50" s="128" t="str">
        <f aca="false">IFERROR(Copen!BG50/GAMSCopen!BG50,"")</f>
        <v/>
      </c>
      <c r="BI50" s="128" t="str">
        <f aca="false">IFERROR(Copen!BH50/GAMSCopen!BH50,"")</f>
        <v/>
      </c>
      <c r="BJ50" s="128" t="str">
        <f aca="false">IFERROR(Copen!BI50/GAMSCopen!BI50,"")</f>
        <v/>
      </c>
    </row>
    <row r="51" customFormat="false" ht="12.75" hidden="false" customHeight="false" outlineLevel="0" collapsed="false">
      <c r="A51" s="0" t="str">
        <f aca="false">Copen!A51</f>
        <v>Hotelling on (1) or off(0)</v>
      </c>
      <c r="B51" s="0" t="str">
        <f aca="false">GAMSbase!A51</f>
        <v>Hotelling</v>
      </c>
      <c r="C51" s="128" t="str">
        <f aca="false">IFERROR(Copen!B51/GAMSCopen!B51,"")</f>
        <v/>
      </c>
      <c r="D51" s="128" t="str">
        <f aca="false">IFERROR(Copen!C51/GAMSCopen!C51,"")</f>
        <v/>
      </c>
      <c r="E51" s="128" t="str">
        <f aca="false">IFERROR(Copen!D51/GAMSCopen!D51,"")</f>
        <v/>
      </c>
      <c r="F51" s="128" t="str">
        <f aca="false">IFERROR(Copen!E51/GAMSCopen!E51,"")</f>
        <v/>
      </c>
      <c r="G51" s="128" t="str">
        <f aca="false">IFERROR(Copen!F51/GAMSCopen!F51,"")</f>
        <v/>
      </c>
      <c r="H51" s="128" t="str">
        <f aca="false">IFERROR(Copen!G51/GAMSCopen!G51,"")</f>
        <v/>
      </c>
      <c r="I51" s="128" t="str">
        <f aca="false">IFERROR(Copen!H51/GAMSCopen!H51,"")</f>
        <v/>
      </c>
      <c r="J51" s="128" t="str">
        <f aca="false">IFERROR(Copen!I51/GAMSCopen!I51,"")</f>
        <v/>
      </c>
      <c r="K51" s="128" t="str">
        <f aca="false">IFERROR(Copen!J51/GAMSCopen!J51,"")</f>
        <v/>
      </c>
      <c r="L51" s="128" t="str">
        <f aca="false">IFERROR(Copen!K51/GAMSCopen!K51,"")</f>
        <v/>
      </c>
      <c r="M51" s="128" t="str">
        <f aca="false">IFERROR(Copen!L51/GAMSCopen!L51,"")</f>
        <v/>
      </c>
      <c r="N51" s="128" t="str">
        <f aca="false">IFERROR(Copen!M51/GAMSCopen!M51,"")</f>
        <v/>
      </c>
      <c r="O51" s="128" t="str">
        <f aca="false">IFERROR(Copen!N51/GAMSCopen!N51,"")</f>
        <v/>
      </c>
      <c r="P51" s="128" t="str">
        <f aca="false">IFERROR(Copen!O51/GAMSCopen!O51,"")</f>
        <v/>
      </c>
      <c r="Q51" s="128" t="str">
        <f aca="false">IFERROR(Copen!P51/GAMSCopen!P51,"")</f>
        <v/>
      </c>
      <c r="R51" s="128" t="str">
        <f aca="false">IFERROR(Copen!Q51/GAMSCopen!Q51,"")</f>
        <v/>
      </c>
      <c r="S51" s="128" t="str">
        <f aca="false">IFERROR(Copen!R51/GAMSCopen!R51,"")</f>
        <v/>
      </c>
      <c r="T51" s="128" t="str">
        <f aca="false">IFERROR(Copen!S51/GAMSCopen!S51,"")</f>
        <v/>
      </c>
      <c r="U51" s="128" t="str">
        <f aca="false">IFERROR(Copen!T51/GAMSCopen!T51,"")</f>
        <v/>
      </c>
      <c r="V51" s="128" t="str">
        <f aca="false">IFERROR(Copen!U51/GAMSCopen!U51,"")</f>
        <v/>
      </c>
      <c r="W51" s="128" t="str">
        <f aca="false">IFERROR(Copen!V51/GAMSCopen!V51,"")</f>
        <v/>
      </c>
      <c r="X51" s="128" t="str">
        <f aca="false">IFERROR(Copen!W51/GAMSCopen!W51,"")</f>
        <v/>
      </c>
      <c r="Y51" s="128" t="str">
        <f aca="false">IFERROR(Copen!X51/GAMSCopen!X51,"")</f>
        <v/>
      </c>
      <c r="Z51" s="128" t="str">
        <f aca="false">IFERROR(Copen!Y51/GAMSCopen!Y51,"")</f>
        <v/>
      </c>
      <c r="AA51" s="128" t="str">
        <f aca="false">IFERROR(Copen!Z51/GAMSCopen!Z51,"")</f>
        <v/>
      </c>
      <c r="AB51" s="128" t="str">
        <f aca="false">IFERROR(Copen!AA51/GAMSCopen!AA51,"")</f>
        <v/>
      </c>
      <c r="AC51" s="128" t="str">
        <f aca="false">IFERROR(Copen!AB51/GAMSCopen!AB51,"")</f>
        <v/>
      </c>
      <c r="AD51" s="128" t="str">
        <f aca="false">IFERROR(Copen!AC51/GAMSCopen!AC51,"")</f>
        <v/>
      </c>
      <c r="AE51" s="128" t="str">
        <f aca="false">IFERROR(Copen!AD51/GAMSCopen!AD51,"")</f>
        <v/>
      </c>
      <c r="AF51" s="128" t="str">
        <f aca="false">IFERROR(Copen!AE51/GAMSCopen!AE51,"")</f>
        <v/>
      </c>
      <c r="AG51" s="128" t="str">
        <f aca="false">IFERROR(Copen!AF51/GAMSCopen!AF51,"")</f>
        <v/>
      </c>
      <c r="AH51" s="128" t="str">
        <f aca="false">IFERROR(Copen!AG51/GAMSCopen!AG51,"")</f>
        <v/>
      </c>
      <c r="AI51" s="128" t="str">
        <f aca="false">IFERROR(Copen!AH51/GAMSCopen!AH51,"")</f>
        <v/>
      </c>
      <c r="AJ51" s="128" t="str">
        <f aca="false">IFERROR(Copen!AI51/GAMSCopen!AI51,"")</f>
        <v/>
      </c>
      <c r="AK51" s="128" t="str">
        <f aca="false">IFERROR(Copen!AJ51/GAMSCopen!AJ51,"")</f>
        <v/>
      </c>
      <c r="AL51" s="128" t="str">
        <f aca="false">IFERROR(Copen!AK51/GAMSCopen!AK51,"")</f>
        <v/>
      </c>
      <c r="AM51" s="128" t="str">
        <f aca="false">IFERROR(Copen!AL51/GAMSCopen!AL51,"")</f>
        <v/>
      </c>
      <c r="AN51" s="128" t="str">
        <f aca="false">IFERROR(Copen!AM51/GAMSCopen!AM51,"")</f>
        <v/>
      </c>
      <c r="AO51" s="128" t="str">
        <f aca="false">IFERROR(Copen!AN51/GAMSCopen!AN51,"")</f>
        <v/>
      </c>
      <c r="AP51" s="128" t="str">
        <f aca="false">IFERROR(Copen!AO51/GAMSCopen!AO51,"")</f>
        <v/>
      </c>
      <c r="AQ51" s="128" t="str">
        <f aca="false">IFERROR(Copen!AP51/GAMSCopen!AP51,"")</f>
        <v/>
      </c>
      <c r="AR51" s="128" t="str">
        <f aca="false">IFERROR(Copen!AQ51/GAMSCopen!AQ51,"")</f>
        <v/>
      </c>
      <c r="AS51" s="128" t="str">
        <f aca="false">IFERROR(Copen!AR51/GAMSCopen!AR51,"")</f>
        <v/>
      </c>
      <c r="AT51" s="128" t="str">
        <f aca="false">IFERROR(Copen!AS51/GAMSCopen!AS51,"")</f>
        <v/>
      </c>
      <c r="AU51" s="128" t="str">
        <f aca="false">IFERROR(Copen!AT51/GAMSCopen!AT51,"")</f>
        <v/>
      </c>
      <c r="AV51" s="128" t="str">
        <f aca="false">IFERROR(Copen!AU51/GAMSCopen!AU51,"")</f>
        <v/>
      </c>
      <c r="AW51" s="128" t="str">
        <f aca="false">IFERROR(Copen!AV51/GAMSCopen!AV51,"")</f>
        <v/>
      </c>
      <c r="AX51" s="128" t="str">
        <f aca="false">IFERROR(Copen!AW51/GAMSCopen!AW51,"")</f>
        <v/>
      </c>
      <c r="AY51" s="128" t="str">
        <f aca="false">IFERROR(Copen!AX51/GAMSCopen!AX51,"")</f>
        <v/>
      </c>
      <c r="AZ51" s="128" t="str">
        <f aca="false">IFERROR(Copen!AY51/GAMSCopen!AY51,"")</f>
        <v/>
      </c>
      <c r="BA51" s="128" t="str">
        <f aca="false">IFERROR(Copen!AZ51/GAMSCopen!AZ51,"")</f>
        <v/>
      </c>
      <c r="BB51" s="128" t="str">
        <f aca="false">IFERROR(Copen!BA51/GAMSCopen!BA51,"")</f>
        <v/>
      </c>
      <c r="BC51" s="128" t="str">
        <f aca="false">IFERROR(Copen!BB51/GAMSCopen!BB51,"")</f>
        <v/>
      </c>
      <c r="BD51" s="128" t="str">
        <f aca="false">IFERROR(Copen!BC51/GAMSCopen!BC51,"")</f>
        <v/>
      </c>
      <c r="BE51" s="128" t="str">
        <f aca="false">IFERROR(Copen!BD51/GAMSCopen!BD51,"")</f>
        <v/>
      </c>
      <c r="BF51" s="128" t="str">
        <f aca="false">IFERROR(Copen!BE51/GAMSCopen!BE51,"")</f>
        <v/>
      </c>
      <c r="BG51" s="128" t="str">
        <f aca="false">IFERROR(Copen!BF51/GAMSCopen!BF51,"")</f>
        <v/>
      </c>
      <c r="BH51" s="128" t="str">
        <f aca="false">IFERROR(Copen!BG51/GAMSCopen!BG51,"")</f>
        <v/>
      </c>
      <c r="BI51" s="128" t="str">
        <f aca="false">IFERROR(Copen!BH51/GAMSCopen!BH51,"")</f>
        <v/>
      </c>
      <c r="BJ51" s="128" t="str">
        <f aca="false">IFERROR(Copen!BI51/GAMSCopen!BI51,"")</f>
        <v/>
      </c>
    </row>
    <row r="52" customFormat="false" ht="12.75" hidden="false" customHeight="false" outlineLevel="0" collapsed="false">
      <c r="A52" s="0" t="str">
        <f aca="false">Copen!A52</f>
        <v>POPULATION</v>
      </c>
      <c r="B52" s="0" t="str">
        <f aca="false">GAMSbase!A52</f>
        <v>* POPULATION</v>
      </c>
      <c r="C52" s="128" t="str">
        <f aca="false">IFERROR(Copen!B52/GAMSCopen!B52,"")</f>
        <v/>
      </c>
      <c r="D52" s="128" t="str">
        <f aca="false">IFERROR(Copen!C52/GAMSCopen!C52,"")</f>
        <v/>
      </c>
      <c r="E52" s="128" t="str">
        <f aca="false">IFERROR(Copen!D52/GAMSCopen!D52,"")</f>
        <v/>
      </c>
      <c r="F52" s="128" t="str">
        <f aca="false">IFERROR(Copen!E52/GAMSCopen!E52,"")</f>
        <v/>
      </c>
      <c r="G52" s="128" t="str">
        <f aca="false">IFERROR(Copen!F52/GAMSCopen!F52,"")</f>
        <v/>
      </c>
      <c r="H52" s="128" t="str">
        <f aca="false">IFERROR(Copen!G52/GAMSCopen!G52,"")</f>
        <v/>
      </c>
      <c r="I52" s="128" t="str">
        <f aca="false">IFERROR(Copen!H52/GAMSCopen!H52,"")</f>
        <v/>
      </c>
      <c r="J52" s="128" t="str">
        <f aca="false">IFERROR(Copen!I52/GAMSCopen!I52,"")</f>
        <v/>
      </c>
      <c r="K52" s="128" t="str">
        <f aca="false">IFERROR(Copen!J52/GAMSCopen!J52,"")</f>
        <v/>
      </c>
      <c r="L52" s="128" t="str">
        <f aca="false">IFERROR(Copen!K52/GAMSCopen!K52,"")</f>
        <v/>
      </c>
      <c r="M52" s="128" t="str">
        <f aca="false">IFERROR(Copen!L52/GAMSCopen!L52,"")</f>
        <v/>
      </c>
      <c r="N52" s="128" t="str">
        <f aca="false">IFERROR(Copen!M52/GAMSCopen!M52,"")</f>
        <v/>
      </c>
      <c r="O52" s="128" t="str">
        <f aca="false">IFERROR(Copen!N52/GAMSCopen!N52,"")</f>
        <v/>
      </c>
      <c r="P52" s="128" t="str">
        <f aca="false">IFERROR(Copen!O52/GAMSCopen!O52,"")</f>
        <v/>
      </c>
      <c r="Q52" s="128" t="str">
        <f aca="false">IFERROR(Copen!P52/GAMSCopen!P52,"")</f>
        <v/>
      </c>
      <c r="R52" s="128" t="str">
        <f aca="false">IFERROR(Copen!Q52/GAMSCopen!Q52,"")</f>
        <v/>
      </c>
      <c r="S52" s="128" t="str">
        <f aca="false">IFERROR(Copen!R52/GAMSCopen!R52,"")</f>
        <v/>
      </c>
      <c r="T52" s="128" t="str">
        <f aca="false">IFERROR(Copen!S52/GAMSCopen!S52,"")</f>
        <v/>
      </c>
      <c r="U52" s="128" t="str">
        <f aca="false">IFERROR(Copen!T52/GAMSCopen!T52,"")</f>
        <v/>
      </c>
      <c r="V52" s="128" t="str">
        <f aca="false">IFERROR(Copen!U52/GAMSCopen!U52,"")</f>
        <v/>
      </c>
      <c r="W52" s="128" t="str">
        <f aca="false">IFERROR(Copen!V52/GAMSCopen!V52,"")</f>
        <v/>
      </c>
      <c r="X52" s="128" t="str">
        <f aca="false">IFERROR(Copen!W52/GAMSCopen!W52,"")</f>
        <v/>
      </c>
      <c r="Y52" s="128" t="str">
        <f aca="false">IFERROR(Copen!X52/GAMSCopen!X52,"")</f>
        <v/>
      </c>
      <c r="Z52" s="128" t="str">
        <f aca="false">IFERROR(Copen!Y52/GAMSCopen!Y52,"")</f>
        <v/>
      </c>
      <c r="AA52" s="128" t="str">
        <f aca="false">IFERROR(Copen!Z52/GAMSCopen!Z52,"")</f>
        <v/>
      </c>
      <c r="AB52" s="128" t="str">
        <f aca="false">IFERROR(Copen!AA52/GAMSCopen!AA52,"")</f>
        <v/>
      </c>
      <c r="AC52" s="128" t="str">
        <f aca="false">IFERROR(Copen!AB52/GAMSCopen!AB52,"")</f>
        <v/>
      </c>
      <c r="AD52" s="128" t="str">
        <f aca="false">IFERROR(Copen!AC52/GAMSCopen!AC52,"")</f>
        <v/>
      </c>
      <c r="AE52" s="128" t="str">
        <f aca="false">IFERROR(Copen!AD52/GAMSCopen!AD52,"")</f>
        <v/>
      </c>
      <c r="AF52" s="128" t="str">
        <f aca="false">IFERROR(Copen!AE52/GAMSCopen!AE52,"")</f>
        <v/>
      </c>
      <c r="AG52" s="128" t="str">
        <f aca="false">IFERROR(Copen!AF52/GAMSCopen!AF52,"")</f>
        <v/>
      </c>
      <c r="AH52" s="128" t="str">
        <f aca="false">IFERROR(Copen!AG52/GAMSCopen!AG52,"")</f>
        <v/>
      </c>
      <c r="AI52" s="128" t="str">
        <f aca="false">IFERROR(Copen!AH52/GAMSCopen!AH52,"")</f>
        <v/>
      </c>
      <c r="AJ52" s="128" t="str">
        <f aca="false">IFERROR(Copen!AI52/GAMSCopen!AI52,"")</f>
        <v/>
      </c>
      <c r="AK52" s="128" t="str">
        <f aca="false">IFERROR(Copen!AJ52/GAMSCopen!AJ52,"")</f>
        <v/>
      </c>
      <c r="AL52" s="128" t="str">
        <f aca="false">IFERROR(Copen!AK52/GAMSCopen!AK52,"")</f>
        <v/>
      </c>
      <c r="AM52" s="128" t="str">
        <f aca="false">IFERROR(Copen!AL52/GAMSCopen!AL52,"")</f>
        <v/>
      </c>
      <c r="AN52" s="128" t="str">
        <f aca="false">IFERROR(Copen!AM52/GAMSCopen!AM52,"")</f>
        <v/>
      </c>
      <c r="AO52" s="128" t="str">
        <f aca="false">IFERROR(Copen!AN52/GAMSCopen!AN52,"")</f>
        <v/>
      </c>
      <c r="AP52" s="128" t="str">
        <f aca="false">IFERROR(Copen!AO52/GAMSCopen!AO52,"")</f>
        <v/>
      </c>
      <c r="AQ52" s="128" t="str">
        <f aca="false">IFERROR(Copen!AP52/GAMSCopen!AP52,"")</f>
        <v/>
      </c>
      <c r="AR52" s="128" t="str">
        <f aca="false">IFERROR(Copen!AQ52/GAMSCopen!AQ52,"")</f>
        <v/>
      </c>
      <c r="AS52" s="128" t="str">
        <f aca="false">IFERROR(Copen!AR52/GAMSCopen!AR52,"")</f>
        <v/>
      </c>
      <c r="AT52" s="128" t="str">
        <f aca="false">IFERROR(Copen!AS52/GAMSCopen!AS52,"")</f>
        <v/>
      </c>
      <c r="AU52" s="128" t="str">
        <f aca="false">IFERROR(Copen!AT52/GAMSCopen!AT52,"")</f>
        <v/>
      </c>
      <c r="AV52" s="128" t="str">
        <f aca="false">IFERROR(Copen!AU52/GAMSCopen!AU52,"")</f>
        <v/>
      </c>
      <c r="AW52" s="128" t="str">
        <f aca="false">IFERROR(Copen!AV52/GAMSCopen!AV52,"")</f>
        <v/>
      </c>
      <c r="AX52" s="128" t="str">
        <f aca="false">IFERROR(Copen!AW52/GAMSCopen!AW52,"")</f>
        <v/>
      </c>
      <c r="AY52" s="128" t="str">
        <f aca="false">IFERROR(Copen!AX52/GAMSCopen!AX52,"")</f>
        <v/>
      </c>
      <c r="AZ52" s="128" t="str">
        <f aca="false">IFERROR(Copen!AY52/GAMSCopen!AY52,"")</f>
        <v/>
      </c>
      <c r="BA52" s="128" t="str">
        <f aca="false">IFERROR(Copen!AZ52/GAMSCopen!AZ52,"")</f>
        <v/>
      </c>
      <c r="BB52" s="128" t="str">
        <f aca="false">IFERROR(Copen!BA52/GAMSCopen!BA52,"")</f>
        <v/>
      </c>
      <c r="BC52" s="128" t="str">
        <f aca="false">IFERROR(Copen!BB52/GAMSCopen!BB52,"")</f>
        <v/>
      </c>
      <c r="BD52" s="128" t="str">
        <f aca="false">IFERROR(Copen!BC52/GAMSCopen!BC52,"")</f>
        <v/>
      </c>
      <c r="BE52" s="128" t="str">
        <f aca="false">IFERROR(Copen!BD52/GAMSCopen!BD52,"")</f>
        <v/>
      </c>
      <c r="BF52" s="128" t="str">
        <f aca="false">IFERROR(Copen!BE52/GAMSCopen!BE52,"")</f>
        <v/>
      </c>
      <c r="BG52" s="128" t="str">
        <f aca="false">IFERROR(Copen!BF52/GAMSCopen!BF52,"")</f>
        <v/>
      </c>
      <c r="BH52" s="128" t="str">
        <f aca="false">IFERROR(Copen!BG52/GAMSCopen!BG52,"")</f>
        <v/>
      </c>
      <c r="BI52" s="128" t="str">
        <f aca="false">IFERROR(Copen!BH52/GAMSCopen!BH52,"")</f>
        <v/>
      </c>
      <c r="BJ52" s="128" t="str">
        <f aca="false">IFERROR(Copen!BI52/GAMSCopen!BI52,"")</f>
        <v/>
      </c>
    </row>
    <row r="53" customFormat="false" ht="12.75" hidden="false" customHeight="false" outlineLevel="0" collapsed="false">
      <c r="A53" s="0" t="str">
        <f aca="false">Copen!A53</f>
        <v>Population (millions)</v>
      </c>
      <c r="B53" s="0" t="str">
        <f aca="false">GAMSbase!A53</f>
        <v>Population (millions)</v>
      </c>
      <c r="C53" s="128" t="n">
        <f aca="false">IFERROR(Copen!B53/GAMSCopen!B53,"")</f>
        <v>1</v>
      </c>
      <c r="D53" s="128" t="n">
        <f aca="false">IFERROR(Copen!C53/GAMSCopen!C53,"")</f>
        <v>1</v>
      </c>
      <c r="E53" s="128" t="n">
        <f aca="false">IFERROR(Copen!D53/GAMSCopen!D53,"")</f>
        <v>1</v>
      </c>
      <c r="F53" s="128" t="n">
        <f aca="false">IFERROR(Copen!E53/GAMSCopen!E53,"")</f>
        <v>1</v>
      </c>
      <c r="G53" s="128" t="n">
        <f aca="false">IFERROR(Copen!F53/GAMSCopen!F53,"")</f>
        <v>1</v>
      </c>
      <c r="H53" s="128" t="n">
        <f aca="false">IFERROR(Copen!G53/GAMSCopen!G53,"")</f>
        <v>1</v>
      </c>
      <c r="I53" s="128" t="n">
        <f aca="false">IFERROR(Copen!H53/GAMSCopen!H53,"")</f>
        <v>1</v>
      </c>
      <c r="J53" s="128" t="n">
        <f aca="false">IFERROR(Copen!I53/GAMSCopen!I53,"")</f>
        <v>1</v>
      </c>
      <c r="K53" s="128" t="n">
        <f aca="false">IFERROR(Copen!J53/GAMSCopen!J53,"")</f>
        <v>1</v>
      </c>
      <c r="L53" s="128" t="n">
        <f aca="false">IFERROR(Copen!K53/GAMSCopen!K53,"")</f>
        <v>1</v>
      </c>
      <c r="M53" s="128" t="n">
        <f aca="false">IFERROR(Copen!L53/GAMSCopen!L53,"")</f>
        <v>1</v>
      </c>
      <c r="N53" s="128" t="n">
        <f aca="false">IFERROR(Copen!M53/GAMSCopen!M53,"")</f>
        <v>1</v>
      </c>
      <c r="O53" s="128" t="n">
        <f aca="false">IFERROR(Copen!N53/GAMSCopen!N53,"")</f>
        <v>1</v>
      </c>
      <c r="P53" s="128" t="n">
        <f aca="false">IFERROR(Copen!O53/GAMSCopen!O53,"")</f>
        <v>1</v>
      </c>
      <c r="Q53" s="128" t="n">
        <f aca="false">IFERROR(Copen!P53/GAMSCopen!P53,"")</f>
        <v>1</v>
      </c>
      <c r="R53" s="128" t="n">
        <f aca="false">IFERROR(Copen!Q53/GAMSCopen!Q53,"")</f>
        <v>1</v>
      </c>
      <c r="S53" s="128" t="n">
        <f aca="false">IFERROR(Copen!R53/GAMSCopen!R53,"")</f>
        <v>1</v>
      </c>
      <c r="T53" s="128" t="n">
        <f aca="false">IFERROR(Copen!S53/GAMSCopen!S53,"")</f>
        <v>1</v>
      </c>
      <c r="U53" s="128" t="n">
        <f aca="false">IFERROR(Copen!T53/GAMSCopen!T53,"")</f>
        <v>1</v>
      </c>
      <c r="V53" s="128" t="n">
        <f aca="false">IFERROR(Copen!U53/GAMSCopen!U53,"")</f>
        <v>1</v>
      </c>
      <c r="W53" s="128" t="n">
        <f aca="false">IFERROR(Copen!V53/GAMSCopen!V53,"")</f>
        <v>1</v>
      </c>
      <c r="X53" s="128" t="n">
        <f aca="false">IFERROR(Copen!W53/GAMSCopen!W53,"")</f>
        <v>1</v>
      </c>
      <c r="Y53" s="128" t="n">
        <f aca="false">IFERROR(Copen!X53/GAMSCopen!X53,"")</f>
        <v>1</v>
      </c>
      <c r="Z53" s="128" t="n">
        <f aca="false">IFERROR(Copen!Y53/GAMSCopen!Y53,"")</f>
        <v>1</v>
      </c>
      <c r="AA53" s="128" t="n">
        <f aca="false">IFERROR(Copen!Z53/GAMSCopen!Z53,"")</f>
        <v>1</v>
      </c>
      <c r="AB53" s="128" t="n">
        <f aca="false">IFERROR(Copen!AA53/GAMSCopen!AA53,"")</f>
        <v>1</v>
      </c>
      <c r="AC53" s="128" t="n">
        <f aca="false">IFERROR(Copen!AB53/GAMSCopen!AB53,"")</f>
        <v>1</v>
      </c>
      <c r="AD53" s="128" t="n">
        <f aca="false">IFERROR(Copen!AC53/GAMSCopen!AC53,"")</f>
        <v>1</v>
      </c>
      <c r="AE53" s="128" t="n">
        <f aca="false">IFERROR(Copen!AD53/GAMSCopen!AD53,"")</f>
        <v>1</v>
      </c>
      <c r="AF53" s="128" t="n">
        <f aca="false">IFERROR(Copen!AE53/GAMSCopen!AE53,"")</f>
        <v>1</v>
      </c>
      <c r="AG53" s="128" t="n">
        <f aca="false">IFERROR(Copen!AF53/GAMSCopen!AF53,"")</f>
        <v>1</v>
      </c>
      <c r="AH53" s="128" t="n">
        <f aca="false">IFERROR(Copen!AG53/GAMSCopen!AG53,"")</f>
        <v>1</v>
      </c>
      <c r="AI53" s="128" t="n">
        <f aca="false">IFERROR(Copen!AH53/GAMSCopen!AH53,"")</f>
        <v>1</v>
      </c>
      <c r="AJ53" s="128" t="n">
        <f aca="false">IFERROR(Copen!AI53/GAMSCopen!AI53,"")</f>
        <v>1</v>
      </c>
      <c r="AK53" s="128" t="n">
        <f aca="false">IFERROR(Copen!AJ53/GAMSCopen!AJ53,"")</f>
        <v>1</v>
      </c>
      <c r="AL53" s="128" t="n">
        <f aca="false">IFERROR(Copen!AK53/GAMSCopen!AK53,"")</f>
        <v>1</v>
      </c>
      <c r="AM53" s="128" t="n">
        <f aca="false">IFERROR(Copen!AL53/GAMSCopen!AL53,"")</f>
        <v>1</v>
      </c>
      <c r="AN53" s="128" t="n">
        <f aca="false">IFERROR(Copen!AM53/GAMSCopen!AM53,"")</f>
        <v>1</v>
      </c>
      <c r="AO53" s="128" t="n">
        <f aca="false">IFERROR(Copen!AN53/GAMSCopen!AN53,"")</f>
        <v>1</v>
      </c>
      <c r="AP53" s="128" t="n">
        <f aca="false">IFERROR(Copen!AO53/GAMSCopen!AO53,"")</f>
        <v>1</v>
      </c>
      <c r="AQ53" s="128" t="n">
        <f aca="false">IFERROR(Copen!AP53/GAMSCopen!AP53,"")</f>
        <v>1</v>
      </c>
      <c r="AR53" s="128" t="n">
        <f aca="false">IFERROR(Copen!AQ53/GAMSCopen!AQ53,"")</f>
        <v>1</v>
      </c>
      <c r="AS53" s="128" t="n">
        <f aca="false">IFERROR(Copen!AR53/GAMSCopen!AR53,"")</f>
        <v>1</v>
      </c>
      <c r="AT53" s="128" t="n">
        <f aca="false">IFERROR(Copen!AS53/GAMSCopen!AS53,"")</f>
        <v>1</v>
      </c>
      <c r="AU53" s="128" t="n">
        <f aca="false">IFERROR(Copen!AT53/GAMSCopen!AT53,"")</f>
        <v>1</v>
      </c>
      <c r="AV53" s="128" t="n">
        <f aca="false">IFERROR(Copen!AU53/GAMSCopen!AU53,"")</f>
        <v>1</v>
      </c>
      <c r="AW53" s="128" t="n">
        <f aca="false">IFERROR(Copen!AV53/GAMSCopen!AV53,"")</f>
        <v>1</v>
      </c>
      <c r="AX53" s="128" t="n">
        <f aca="false">IFERROR(Copen!AW53/GAMSCopen!AW53,"")</f>
        <v>1</v>
      </c>
      <c r="AY53" s="128" t="n">
        <f aca="false">IFERROR(Copen!AX53/GAMSCopen!AX53,"")</f>
        <v>1</v>
      </c>
      <c r="AZ53" s="128" t="n">
        <f aca="false">IFERROR(Copen!AY53/GAMSCopen!AY53,"")</f>
        <v>1</v>
      </c>
      <c r="BA53" s="128" t="n">
        <f aca="false">IFERROR(Copen!AZ53/GAMSCopen!AZ53,"")</f>
        <v>1</v>
      </c>
      <c r="BB53" s="128" t="n">
        <f aca="false">IFERROR(Copen!BA53/GAMSCopen!BA53,"")</f>
        <v>1</v>
      </c>
      <c r="BC53" s="128" t="n">
        <f aca="false">IFERROR(Copen!BB53/GAMSCopen!BB53,"")</f>
        <v>1</v>
      </c>
      <c r="BD53" s="128" t="n">
        <f aca="false">IFERROR(Copen!BC53/GAMSCopen!BC53,"")</f>
        <v>1</v>
      </c>
      <c r="BE53" s="128" t="n">
        <f aca="false">IFERROR(Copen!BD53/GAMSCopen!BD53,"")</f>
        <v>1</v>
      </c>
      <c r="BF53" s="128" t="n">
        <f aca="false">IFERROR(Copen!BE53/GAMSCopen!BE53,"")</f>
        <v>1</v>
      </c>
      <c r="BG53" s="128" t="n">
        <f aca="false">IFERROR(Copen!BF53/GAMSCopen!BF53,"")</f>
        <v>1</v>
      </c>
      <c r="BH53" s="128" t="n">
        <f aca="false">IFERROR(Copen!BG53/GAMSCopen!BG53,"")</f>
        <v>1</v>
      </c>
      <c r="BI53" s="128" t="n">
        <f aca="false">IFERROR(Copen!BH53/GAMSCopen!BH53,"")</f>
        <v>1</v>
      </c>
      <c r="BJ53" s="128" t="n">
        <f aca="false">IFERROR(Copen!BI53/GAMSCopen!BI53,"")</f>
        <v>1</v>
      </c>
    </row>
    <row r="54" customFormat="false" ht="12.75" hidden="false" customHeight="false" outlineLevel="0" collapsed="false">
      <c r="A54" s="0" t="str">
        <f aca="false">Copen!A54</f>
        <v>     Rate of pop growth (per half-decade)</v>
      </c>
      <c r="B54" s="0" t="str">
        <f aca="false">GAMSbase!A54</f>
        <v>Rate of Population Growth (per period)</v>
      </c>
      <c r="C54" s="128" t="str">
        <f aca="false">IFERROR(Copen!B54/GAMSCopen!B54,"")</f>
        <v/>
      </c>
      <c r="D54" s="128" t="str">
        <f aca="false">IFERROR(Copen!C54/GAMSCopen!C54,"")</f>
        <v/>
      </c>
      <c r="E54" s="128" t="str">
        <f aca="false">IFERROR(Copen!D54/GAMSCopen!D54,"")</f>
        <v/>
      </c>
      <c r="F54" s="128" t="str">
        <f aca="false">IFERROR(Copen!E54/GAMSCopen!E54,"")</f>
        <v/>
      </c>
      <c r="G54" s="128" t="str">
        <f aca="false">IFERROR(Copen!F54/GAMSCopen!F54,"")</f>
        <v/>
      </c>
      <c r="H54" s="128" t="str">
        <f aca="false">IFERROR(Copen!G54/GAMSCopen!G54,"")</f>
        <v/>
      </c>
      <c r="I54" s="128" t="str">
        <f aca="false">IFERROR(Copen!H54/GAMSCopen!H54,"")</f>
        <v/>
      </c>
      <c r="J54" s="128" t="str">
        <f aca="false">IFERROR(Copen!I54/GAMSCopen!I54,"")</f>
        <v/>
      </c>
      <c r="K54" s="128" t="str">
        <f aca="false">IFERROR(Copen!J54/GAMSCopen!J54,"")</f>
        <v/>
      </c>
      <c r="L54" s="128" t="str">
        <f aca="false">IFERROR(Copen!K54/GAMSCopen!K54,"")</f>
        <v/>
      </c>
      <c r="M54" s="128" t="str">
        <f aca="false">IFERROR(Copen!L54/GAMSCopen!L54,"")</f>
        <v/>
      </c>
      <c r="N54" s="128" t="str">
        <f aca="false">IFERROR(Copen!M54/GAMSCopen!M54,"")</f>
        <v/>
      </c>
      <c r="O54" s="128" t="str">
        <f aca="false">IFERROR(Copen!N54/GAMSCopen!N54,"")</f>
        <v/>
      </c>
      <c r="P54" s="128" t="str">
        <f aca="false">IFERROR(Copen!O54/GAMSCopen!O54,"")</f>
        <v/>
      </c>
      <c r="Q54" s="128" t="str">
        <f aca="false">IFERROR(Copen!P54/GAMSCopen!P54,"")</f>
        <v/>
      </c>
      <c r="R54" s="128" t="str">
        <f aca="false">IFERROR(Copen!Q54/GAMSCopen!Q54,"")</f>
        <v/>
      </c>
      <c r="S54" s="128" t="str">
        <f aca="false">IFERROR(Copen!R54/GAMSCopen!R54,"")</f>
        <v/>
      </c>
      <c r="T54" s="128" t="str">
        <f aca="false">IFERROR(Copen!S54/GAMSCopen!S54,"")</f>
        <v/>
      </c>
      <c r="U54" s="128" t="str">
        <f aca="false">IFERROR(Copen!T54/GAMSCopen!T54,"")</f>
        <v/>
      </c>
      <c r="V54" s="128" t="str">
        <f aca="false">IFERROR(Copen!U54/GAMSCopen!U54,"")</f>
        <v/>
      </c>
      <c r="W54" s="128" t="str">
        <f aca="false">IFERROR(Copen!V54/GAMSCopen!V54,"")</f>
        <v/>
      </c>
      <c r="X54" s="128" t="str">
        <f aca="false">IFERROR(Copen!W54/GAMSCopen!W54,"")</f>
        <v/>
      </c>
      <c r="Y54" s="128" t="str">
        <f aca="false">IFERROR(Copen!X54/GAMSCopen!X54,"")</f>
        <v/>
      </c>
      <c r="Z54" s="128" t="str">
        <f aca="false">IFERROR(Copen!Y54/GAMSCopen!Y54,"")</f>
        <v/>
      </c>
      <c r="AA54" s="128" t="str">
        <f aca="false">IFERROR(Copen!Z54/GAMSCopen!Z54,"")</f>
        <v/>
      </c>
      <c r="AB54" s="128" t="str">
        <f aca="false">IFERROR(Copen!AA54/GAMSCopen!AA54,"")</f>
        <v/>
      </c>
      <c r="AC54" s="128" t="str">
        <f aca="false">IFERROR(Copen!AB54/GAMSCopen!AB54,"")</f>
        <v/>
      </c>
      <c r="AD54" s="128" t="str">
        <f aca="false">IFERROR(Copen!AC54/GAMSCopen!AC54,"")</f>
        <v/>
      </c>
      <c r="AE54" s="128" t="str">
        <f aca="false">IFERROR(Copen!AD54/GAMSCopen!AD54,"")</f>
        <v/>
      </c>
      <c r="AF54" s="128" t="str">
        <f aca="false">IFERROR(Copen!AE54/GAMSCopen!AE54,"")</f>
        <v/>
      </c>
      <c r="AG54" s="128" t="str">
        <f aca="false">IFERROR(Copen!AF54/GAMSCopen!AF54,"")</f>
        <v/>
      </c>
      <c r="AH54" s="128" t="str">
        <f aca="false">IFERROR(Copen!AG54/GAMSCopen!AG54,"")</f>
        <v/>
      </c>
      <c r="AI54" s="128" t="str">
        <f aca="false">IFERROR(Copen!AH54/GAMSCopen!AH54,"")</f>
        <v/>
      </c>
      <c r="AJ54" s="128" t="str">
        <f aca="false">IFERROR(Copen!AI54/GAMSCopen!AI54,"")</f>
        <v/>
      </c>
      <c r="AK54" s="128" t="str">
        <f aca="false">IFERROR(Copen!AJ54/GAMSCopen!AJ54,"")</f>
        <v/>
      </c>
      <c r="AL54" s="128" t="str">
        <f aca="false">IFERROR(Copen!AK54/GAMSCopen!AK54,"")</f>
        <v/>
      </c>
      <c r="AM54" s="128" t="str">
        <f aca="false">IFERROR(Copen!AL54/GAMSCopen!AL54,"")</f>
        <v/>
      </c>
      <c r="AN54" s="128" t="str">
        <f aca="false">IFERROR(Copen!AM54/GAMSCopen!AM54,"")</f>
        <v/>
      </c>
      <c r="AO54" s="128" t="str">
        <f aca="false">IFERROR(Copen!AN54/GAMSCopen!AN54,"")</f>
        <v/>
      </c>
      <c r="AP54" s="128" t="str">
        <f aca="false">IFERROR(Copen!AO54/GAMSCopen!AO54,"")</f>
        <v/>
      </c>
      <c r="AQ54" s="128" t="str">
        <f aca="false">IFERROR(Copen!AP54/GAMSCopen!AP54,"")</f>
        <v/>
      </c>
      <c r="AR54" s="128" t="str">
        <f aca="false">IFERROR(Copen!AQ54/GAMSCopen!AQ54,"")</f>
        <v/>
      </c>
      <c r="AS54" s="128" t="str">
        <f aca="false">IFERROR(Copen!AR54/GAMSCopen!AR54,"")</f>
        <v/>
      </c>
      <c r="AT54" s="128" t="str">
        <f aca="false">IFERROR(Copen!AS54/GAMSCopen!AS54,"")</f>
        <v/>
      </c>
      <c r="AU54" s="128" t="str">
        <f aca="false">IFERROR(Copen!AT54/GAMSCopen!AT54,"")</f>
        <v/>
      </c>
      <c r="AV54" s="128" t="str">
        <f aca="false">IFERROR(Copen!AU54/GAMSCopen!AU54,"")</f>
        <v/>
      </c>
      <c r="AW54" s="128" t="str">
        <f aca="false">IFERROR(Copen!AV54/GAMSCopen!AV54,"")</f>
        <v/>
      </c>
      <c r="AX54" s="128" t="str">
        <f aca="false">IFERROR(Copen!AW54/GAMSCopen!AW54,"")</f>
        <v/>
      </c>
      <c r="AY54" s="128" t="str">
        <f aca="false">IFERROR(Copen!AX54/GAMSCopen!AX54,"")</f>
        <v/>
      </c>
      <c r="AZ54" s="128" t="str">
        <f aca="false">IFERROR(Copen!AY54/GAMSCopen!AY54,"")</f>
        <v/>
      </c>
      <c r="BA54" s="128" t="str">
        <f aca="false">IFERROR(Copen!AZ54/GAMSCopen!AZ54,"")</f>
        <v/>
      </c>
      <c r="BB54" s="128" t="str">
        <f aca="false">IFERROR(Copen!BA54/GAMSCopen!BA54,"")</f>
        <v/>
      </c>
      <c r="BC54" s="128" t="str">
        <f aca="false">IFERROR(Copen!BB54/GAMSCopen!BB54,"")</f>
        <v/>
      </c>
      <c r="BD54" s="128" t="str">
        <f aca="false">IFERROR(Copen!BC54/GAMSCopen!BC54,"")</f>
        <v/>
      </c>
      <c r="BE54" s="128" t="str">
        <f aca="false">IFERROR(Copen!BD54/GAMSCopen!BD54,"")</f>
        <v/>
      </c>
      <c r="BF54" s="128" t="str">
        <f aca="false">IFERROR(Copen!BE54/GAMSCopen!BE54,"")</f>
        <v/>
      </c>
      <c r="BG54" s="128" t="str">
        <f aca="false">IFERROR(Copen!BF54/GAMSCopen!BF54,"")</f>
        <v/>
      </c>
      <c r="BH54" s="128" t="str">
        <f aca="false">IFERROR(Copen!BG54/GAMSCopen!BG54,"")</f>
        <v/>
      </c>
      <c r="BI54" s="128" t="str">
        <f aca="false">IFERROR(Copen!BH54/GAMSCopen!BH54,"")</f>
        <v/>
      </c>
      <c r="BJ54" s="128" t="str">
        <f aca="false">IFERROR(Copen!BI54/GAMSCopen!BI54,"")</f>
        <v/>
      </c>
    </row>
    <row r="55" customFormat="false" ht="12.75" hidden="false" customHeight="false" outlineLevel="0" collapsed="false">
      <c r="A55" s="0" t="str">
        <f aca="false">Copen!A55</f>
        <v>Global parameters</v>
      </c>
      <c r="B55" s="0" t="str">
        <f aca="false">GAMSbase!A55</f>
        <v>** Global Parameters</v>
      </c>
      <c r="C55" s="128" t="str">
        <f aca="false">IFERROR(Copen!B55/GAMSCopen!B55,"")</f>
        <v/>
      </c>
      <c r="D55" s="128" t="str">
        <f aca="false">IFERROR(Copen!C55/GAMSCopen!C55,"")</f>
        <v/>
      </c>
      <c r="E55" s="128" t="str">
        <f aca="false">IFERROR(Copen!D55/GAMSCopen!D55,"")</f>
        <v/>
      </c>
      <c r="F55" s="128" t="str">
        <f aca="false">IFERROR(Copen!E55/GAMSCopen!E55,"")</f>
        <v/>
      </c>
      <c r="G55" s="128" t="str">
        <f aca="false">IFERROR(Copen!F55/GAMSCopen!F55,"")</f>
        <v/>
      </c>
      <c r="H55" s="128" t="str">
        <f aca="false">IFERROR(Copen!G55/GAMSCopen!G55,"")</f>
        <v/>
      </c>
      <c r="I55" s="128" t="str">
        <f aca="false">IFERROR(Copen!H55/GAMSCopen!H55,"")</f>
        <v/>
      </c>
      <c r="J55" s="128" t="str">
        <f aca="false">IFERROR(Copen!I55/GAMSCopen!I55,"")</f>
        <v/>
      </c>
      <c r="K55" s="128" t="str">
        <f aca="false">IFERROR(Copen!J55/GAMSCopen!J55,"")</f>
        <v/>
      </c>
      <c r="L55" s="128" t="str">
        <f aca="false">IFERROR(Copen!K55/GAMSCopen!K55,"")</f>
        <v/>
      </c>
      <c r="M55" s="128" t="str">
        <f aca="false">IFERROR(Copen!L55/GAMSCopen!L55,"")</f>
        <v/>
      </c>
      <c r="N55" s="128" t="str">
        <f aca="false">IFERROR(Copen!M55/GAMSCopen!M55,"")</f>
        <v/>
      </c>
      <c r="O55" s="128" t="str">
        <f aca="false">IFERROR(Copen!N55/GAMSCopen!N55,"")</f>
        <v/>
      </c>
      <c r="P55" s="128" t="str">
        <f aca="false">IFERROR(Copen!O55/GAMSCopen!O55,"")</f>
        <v/>
      </c>
      <c r="Q55" s="128" t="str">
        <f aca="false">IFERROR(Copen!P55/GAMSCopen!P55,"")</f>
        <v/>
      </c>
      <c r="R55" s="128" t="str">
        <f aca="false">IFERROR(Copen!Q55/GAMSCopen!Q55,"")</f>
        <v/>
      </c>
      <c r="S55" s="128" t="str">
        <f aca="false">IFERROR(Copen!R55/GAMSCopen!R55,"")</f>
        <v/>
      </c>
      <c r="T55" s="128" t="str">
        <f aca="false">IFERROR(Copen!S55/GAMSCopen!S55,"")</f>
        <v/>
      </c>
      <c r="U55" s="128" t="str">
        <f aca="false">IFERROR(Copen!T55/GAMSCopen!T55,"")</f>
        <v/>
      </c>
      <c r="V55" s="128" t="str">
        <f aca="false">IFERROR(Copen!U55/GAMSCopen!U55,"")</f>
        <v/>
      </c>
      <c r="W55" s="128" t="str">
        <f aca="false">IFERROR(Copen!V55/GAMSCopen!V55,"")</f>
        <v/>
      </c>
      <c r="X55" s="128" t="str">
        <f aca="false">IFERROR(Copen!W55/GAMSCopen!W55,"")</f>
        <v/>
      </c>
      <c r="Y55" s="128" t="str">
        <f aca="false">IFERROR(Copen!X55/GAMSCopen!X55,"")</f>
        <v/>
      </c>
      <c r="Z55" s="128" t="str">
        <f aca="false">IFERROR(Copen!Y55/GAMSCopen!Y55,"")</f>
        <v/>
      </c>
      <c r="AA55" s="128" t="str">
        <f aca="false">IFERROR(Copen!Z55/GAMSCopen!Z55,"")</f>
        <v/>
      </c>
      <c r="AB55" s="128" t="str">
        <f aca="false">IFERROR(Copen!AA55/GAMSCopen!AA55,"")</f>
        <v/>
      </c>
      <c r="AC55" s="128" t="str">
        <f aca="false">IFERROR(Copen!AB55/GAMSCopen!AB55,"")</f>
        <v/>
      </c>
      <c r="AD55" s="128" t="str">
        <f aca="false">IFERROR(Copen!AC55/GAMSCopen!AC55,"")</f>
        <v/>
      </c>
      <c r="AE55" s="128" t="str">
        <f aca="false">IFERROR(Copen!AD55/GAMSCopen!AD55,"")</f>
        <v/>
      </c>
      <c r="AF55" s="128" t="str">
        <f aca="false">IFERROR(Copen!AE55/GAMSCopen!AE55,"")</f>
        <v/>
      </c>
      <c r="AG55" s="128" t="str">
        <f aca="false">IFERROR(Copen!AF55/GAMSCopen!AF55,"")</f>
        <v/>
      </c>
      <c r="AH55" s="128" t="str">
        <f aca="false">IFERROR(Copen!AG55/GAMSCopen!AG55,"")</f>
        <v/>
      </c>
      <c r="AI55" s="128" t="str">
        <f aca="false">IFERROR(Copen!AH55/GAMSCopen!AH55,"")</f>
        <v/>
      </c>
      <c r="AJ55" s="128" t="str">
        <f aca="false">IFERROR(Copen!AI55/GAMSCopen!AI55,"")</f>
        <v/>
      </c>
      <c r="AK55" s="128" t="str">
        <f aca="false">IFERROR(Copen!AJ55/GAMSCopen!AJ55,"")</f>
        <v/>
      </c>
      <c r="AL55" s="128" t="str">
        <f aca="false">IFERROR(Copen!AK55/GAMSCopen!AK55,"")</f>
        <v/>
      </c>
      <c r="AM55" s="128" t="str">
        <f aca="false">IFERROR(Copen!AL55/GAMSCopen!AL55,"")</f>
        <v/>
      </c>
      <c r="AN55" s="128" t="str">
        <f aca="false">IFERROR(Copen!AM55/GAMSCopen!AM55,"")</f>
        <v/>
      </c>
      <c r="AO55" s="128" t="str">
        <f aca="false">IFERROR(Copen!AN55/GAMSCopen!AN55,"")</f>
        <v/>
      </c>
      <c r="AP55" s="128" t="str">
        <f aca="false">IFERROR(Copen!AO55/GAMSCopen!AO55,"")</f>
        <v/>
      </c>
      <c r="AQ55" s="128" t="str">
        <f aca="false">IFERROR(Copen!AP55/GAMSCopen!AP55,"")</f>
        <v/>
      </c>
      <c r="AR55" s="128" t="str">
        <f aca="false">IFERROR(Copen!AQ55/GAMSCopen!AQ55,"")</f>
        <v/>
      </c>
      <c r="AS55" s="128" t="str">
        <f aca="false">IFERROR(Copen!AR55/GAMSCopen!AR55,"")</f>
        <v/>
      </c>
      <c r="AT55" s="128" t="str">
        <f aca="false">IFERROR(Copen!AS55/GAMSCopen!AS55,"")</f>
        <v/>
      </c>
      <c r="AU55" s="128" t="str">
        <f aca="false">IFERROR(Copen!AT55/GAMSCopen!AT55,"")</f>
        <v/>
      </c>
      <c r="AV55" s="128" t="str">
        <f aca="false">IFERROR(Copen!AU55/GAMSCopen!AU55,"")</f>
        <v/>
      </c>
      <c r="AW55" s="128" t="str">
        <f aca="false">IFERROR(Copen!AV55/GAMSCopen!AV55,"")</f>
        <v/>
      </c>
      <c r="AX55" s="128" t="str">
        <f aca="false">IFERROR(Copen!AW55/GAMSCopen!AW55,"")</f>
        <v/>
      </c>
      <c r="AY55" s="128" t="str">
        <f aca="false">IFERROR(Copen!AX55/GAMSCopen!AX55,"")</f>
        <v/>
      </c>
      <c r="AZ55" s="128" t="str">
        <f aca="false">IFERROR(Copen!AY55/GAMSCopen!AY55,"")</f>
        <v/>
      </c>
      <c r="BA55" s="128" t="str">
        <f aca="false">IFERROR(Copen!AZ55/GAMSCopen!AZ55,"")</f>
        <v/>
      </c>
      <c r="BB55" s="128" t="str">
        <f aca="false">IFERROR(Copen!BA55/GAMSCopen!BA55,"")</f>
        <v/>
      </c>
      <c r="BC55" s="128" t="str">
        <f aca="false">IFERROR(Copen!BB55/GAMSCopen!BB55,"")</f>
        <v/>
      </c>
      <c r="BD55" s="128" t="str">
        <f aca="false">IFERROR(Copen!BC55/GAMSCopen!BC55,"")</f>
        <v/>
      </c>
      <c r="BE55" s="128" t="str">
        <f aca="false">IFERROR(Copen!BD55/GAMSCopen!BD55,"")</f>
        <v/>
      </c>
      <c r="BF55" s="128" t="str">
        <f aca="false">IFERROR(Copen!BE55/GAMSCopen!BE55,"")</f>
        <v/>
      </c>
      <c r="BG55" s="128" t="str">
        <f aca="false">IFERROR(Copen!BF55/GAMSCopen!BF55,"")</f>
        <v/>
      </c>
      <c r="BH55" s="128" t="str">
        <f aca="false">IFERROR(Copen!BG55/GAMSCopen!BG55,"")</f>
        <v/>
      </c>
      <c r="BI55" s="128" t="str">
        <f aca="false">IFERROR(Copen!BH55/GAMSCopen!BH55,"")</f>
        <v/>
      </c>
      <c r="BJ55" s="128" t="str">
        <f aca="false">IFERROR(Copen!BI55/GAMSCopen!BI55,"")</f>
        <v/>
      </c>
    </row>
    <row r="56" customFormat="false" ht="12.75" hidden="false" customHeight="false" outlineLevel="0" collapsed="false">
      <c r="A56" s="0" t="str">
        <f aca="false">Copen!A56</f>
        <v>CARBON LIMITS</v>
      </c>
      <c r="B56" s="0" t="str">
        <f aca="false">GAMSbase!A56</f>
        <v>* CARBON LIMITS</v>
      </c>
      <c r="C56" s="128" t="str">
        <f aca="false">IFERROR(Copen!B56/GAMSCopen!B56,"")</f>
        <v/>
      </c>
      <c r="D56" s="128" t="str">
        <f aca="false">IFERROR(Copen!C56/GAMSCopen!C56,"")</f>
        <v/>
      </c>
      <c r="E56" s="128" t="str">
        <f aca="false">IFERROR(Copen!D56/GAMSCopen!D56,"")</f>
        <v/>
      </c>
      <c r="F56" s="128" t="str">
        <f aca="false">IFERROR(Copen!E56/GAMSCopen!E56,"")</f>
        <v/>
      </c>
      <c r="G56" s="128" t="str">
        <f aca="false">IFERROR(Copen!F56/GAMSCopen!F56,"")</f>
        <v/>
      </c>
      <c r="H56" s="128" t="str">
        <f aca="false">IFERROR(Copen!G56/GAMSCopen!G56,"")</f>
        <v/>
      </c>
      <c r="I56" s="128" t="str">
        <f aca="false">IFERROR(Copen!H56/GAMSCopen!H56,"")</f>
        <v/>
      </c>
      <c r="J56" s="128" t="str">
        <f aca="false">IFERROR(Copen!I56/GAMSCopen!I56,"")</f>
        <v/>
      </c>
      <c r="K56" s="128" t="str">
        <f aca="false">IFERROR(Copen!J56/GAMSCopen!J56,"")</f>
        <v/>
      </c>
      <c r="L56" s="128" t="str">
        <f aca="false">IFERROR(Copen!K56/GAMSCopen!K56,"")</f>
        <v/>
      </c>
      <c r="M56" s="128" t="str">
        <f aca="false">IFERROR(Copen!L56/GAMSCopen!L56,"")</f>
        <v/>
      </c>
      <c r="N56" s="128" t="str">
        <f aca="false">IFERROR(Copen!M56/GAMSCopen!M56,"")</f>
        <v/>
      </c>
      <c r="O56" s="128" t="str">
        <f aca="false">IFERROR(Copen!N56/GAMSCopen!N56,"")</f>
        <v/>
      </c>
      <c r="P56" s="128" t="str">
        <f aca="false">IFERROR(Copen!O56/GAMSCopen!O56,"")</f>
        <v/>
      </c>
      <c r="Q56" s="128" t="str">
        <f aca="false">IFERROR(Copen!P56/GAMSCopen!P56,"")</f>
        <v/>
      </c>
      <c r="R56" s="128" t="str">
        <f aca="false">IFERROR(Copen!Q56/GAMSCopen!Q56,"")</f>
        <v/>
      </c>
      <c r="S56" s="128" t="str">
        <f aca="false">IFERROR(Copen!R56/GAMSCopen!R56,"")</f>
        <v/>
      </c>
      <c r="T56" s="128" t="str">
        <f aca="false">IFERROR(Copen!S56/GAMSCopen!S56,"")</f>
        <v/>
      </c>
      <c r="U56" s="128" t="str">
        <f aca="false">IFERROR(Copen!T56/GAMSCopen!T56,"")</f>
        <v/>
      </c>
      <c r="V56" s="128" t="str">
        <f aca="false">IFERROR(Copen!U56/GAMSCopen!U56,"")</f>
        <v/>
      </c>
      <c r="W56" s="128" t="str">
        <f aca="false">IFERROR(Copen!V56/GAMSCopen!V56,"")</f>
        <v/>
      </c>
      <c r="X56" s="128" t="str">
        <f aca="false">IFERROR(Copen!W56/GAMSCopen!W56,"")</f>
        <v/>
      </c>
      <c r="Y56" s="128" t="str">
        <f aca="false">IFERROR(Copen!X56/GAMSCopen!X56,"")</f>
        <v/>
      </c>
      <c r="Z56" s="128" t="str">
        <f aca="false">IFERROR(Copen!Y56/GAMSCopen!Y56,"")</f>
        <v/>
      </c>
      <c r="AA56" s="128" t="str">
        <f aca="false">IFERROR(Copen!Z56/GAMSCopen!Z56,"")</f>
        <v/>
      </c>
      <c r="AB56" s="128" t="str">
        <f aca="false">IFERROR(Copen!AA56/GAMSCopen!AA56,"")</f>
        <v/>
      </c>
      <c r="AC56" s="128" t="str">
        <f aca="false">IFERROR(Copen!AB56/GAMSCopen!AB56,"")</f>
        <v/>
      </c>
      <c r="AD56" s="128" t="str">
        <f aca="false">IFERROR(Copen!AC56/GAMSCopen!AC56,"")</f>
        <v/>
      </c>
      <c r="AE56" s="128" t="str">
        <f aca="false">IFERROR(Copen!AD56/GAMSCopen!AD56,"")</f>
        <v/>
      </c>
      <c r="AF56" s="128" t="str">
        <f aca="false">IFERROR(Copen!AE56/GAMSCopen!AE56,"")</f>
        <v/>
      </c>
      <c r="AG56" s="128" t="str">
        <f aca="false">IFERROR(Copen!AF56/GAMSCopen!AF56,"")</f>
        <v/>
      </c>
      <c r="AH56" s="128" t="str">
        <f aca="false">IFERROR(Copen!AG56/GAMSCopen!AG56,"")</f>
        <v/>
      </c>
      <c r="AI56" s="128" t="str">
        <f aca="false">IFERROR(Copen!AH56/GAMSCopen!AH56,"")</f>
        <v/>
      </c>
      <c r="AJ56" s="128" t="str">
        <f aca="false">IFERROR(Copen!AI56/GAMSCopen!AI56,"")</f>
        <v/>
      </c>
      <c r="AK56" s="128" t="str">
        <f aca="false">IFERROR(Copen!AJ56/GAMSCopen!AJ56,"")</f>
        <v/>
      </c>
      <c r="AL56" s="128" t="str">
        <f aca="false">IFERROR(Copen!AK56/GAMSCopen!AK56,"")</f>
        <v/>
      </c>
      <c r="AM56" s="128" t="str">
        <f aca="false">IFERROR(Copen!AL56/GAMSCopen!AL56,"")</f>
        <v/>
      </c>
      <c r="AN56" s="128" t="str">
        <f aca="false">IFERROR(Copen!AM56/GAMSCopen!AM56,"")</f>
        <v/>
      </c>
      <c r="AO56" s="128" t="str">
        <f aca="false">IFERROR(Copen!AN56/GAMSCopen!AN56,"")</f>
        <v/>
      </c>
      <c r="AP56" s="128" t="str">
        <f aca="false">IFERROR(Copen!AO56/GAMSCopen!AO56,"")</f>
        <v/>
      </c>
      <c r="AQ56" s="128" t="str">
        <f aca="false">IFERROR(Copen!AP56/GAMSCopen!AP56,"")</f>
        <v/>
      </c>
      <c r="AR56" s="128" t="str">
        <f aca="false">IFERROR(Copen!AQ56/GAMSCopen!AQ56,"")</f>
        <v/>
      </c>
      <c r="AS56" s="128" t="str">
        <f aca="false">IFERROR(Copen!AR56/GAMSCopen!AR56,"")</f>
        <v/>
      </c>
      <c r="AT56" s="128" t="str">
        <f aca="false">IFERROR(Copen!AS56/GAMSCopen!AS56,"")</f>
        <v/>
      </c>
      <c r="AU56" s="128" t="str">
        <f aca="false">IFERROR(Copen!AT56/GAMSCopen!AT56,"")</f>
        <v/>
      </c>
      <c r="AV56" s="128" t="str">
        <f aca="false">IFERROR(Copen!AU56/GAMSCopen!AU56,"")</f>
        <v/>
      </c>
      <c r="AW56" s="128" t="str">
        <f aca="false">IFERROR(Copen!AV56/GAMSCopen!AV56,"")</f>
        <v/>
      </c>
      <c r="AX56" s="128" t="str">
        <f aca="false">IFERROR(Copen!AW56/GAMSCopen!AW56,"")</f>
        <v/>
      </c>
      <c r="AY56" s="128" t="str">
        <f aca="false">IFERROR(Copen!AX56/GAMSCopen!AX56,"")</f>
        <v/>
      </c>
      <c r="AZ56" s="128" t="str">
        <f aca="false">IFERROR(Copen!AY56/GAMSCopen!AY56,"")</f>
        <v/>
      </c>
      <c r="BA56" s="128" t="str">
        <f aca="false">IFERROR(Copen!AZ56/GAMSCopen!AZ56,"")</f>
        <v/>
      </c>
      <c r="BB56" s="128" t="str">
        <f aca="false">IFERROR(Copen!BA56/GAMSCopen!BA56,"")</f>
        <v/>
      </c>
      <c r="BC56" s="128" t="str">
        <f aca="false">IFERROR(Copen!BB56/GAMSCopen!BB56,"")</f>
        <v/>
      </c>
      <c r="BD56" s="128" t="str">
        <f aca="false">IFERROR(Copen!BC56/GAMSCopen!BC56,"")</f>
        <v/>
      </c>
      <c r="BE56" s="128" t="str">
        <f aca="false">IFERROR(Copen!BD56/GAMSCopen!BD56,"")</f>
        <v/>
      </c>
      <c r="BF56" s="128" t="str">
        <f aca="false">IFERROR(Copen!BE56/GAMSCopen!BE56,"")</f>
        <v/>
      </c>
      <c r="BG56" s="128" t="str">
        <f aca="false">IFERROR(Copen!BF56/GAMSCopen!BF56,"")</f>
        <v/>
      </c>
      <c r="BH56" s="128" t="str">
        <f aca="false">IFERROR(Copen!BG56/GAMSCopen!BG56,"")</f>
        <v/>
      </c>
      <c r="BI56" s="128" t="str">
        <f aca="false">IFERROR(Copen!BH56/GAMSCopen!BH56,"")</f>
        <v/>
      </c>
      <c r="BJ56" s="128" t="str">
        <f aca="false">IFERROR(Copen!BI56/GAMSCopen!BI56,"")</f>
        <v/>
      </c>
    </row>
    <row r="57" customFormat="false" ht="12.75" hidden="false" customHeight="false" outlineLevel="0" collapsed="false">
      <c r="A57" s="0" t="str">
        <f aca="false">Copen!A57</f>
        <v>Maximum carbon resources (GtC)</v>
      </c>
      <c r="B57" s="0" t="str">
        <f aca="false">GAMSbase!A57</f>
        <v>Maximum Carbon Resources (GtC)</v>
      </c>
      <c r="C57" s="128" t="n">
        <f aca="false">IFERROR(Copen!B57/GAMSCopen!B57,"")</f>
        <v>1</v>
      </c>
      <c r="D57" s="128" t="str">
        <f aca="false">IFERROR(Copen!C57/GAMSCopen!C57,"")</f>
        <v/>
      </c>
      <c r="E57" s="128" t="str">
        <f aca="false">IFERROR(Copen!D57/GAMSCopen!D57,"")</f>
        <v/>
      </c>
      <c r="F57" s="128" t="str">
        <f aca="false">IFERROR(Copen!E57/GAMSCopen!E57,"")</f>
        <v/>
      </c>
      <c r="G57" s="128" t="str">
        <f aca="false">IFERROR(Copen!F57/GAMSCopen!F57,"")</f>
        <v/>
      </c>
      <c r="H57" s="128" t="str">
        <f aca="false">IFERROR(Copen!G57/GAMSCopen!G57,"")</f>
        <v/>
      </c>
      <c r="I57" s="128" t="str">
        <f aca="false">IFERROR(Copen!H57/GAMSCopen!H57,"")</f>
        <v/>
      </c>
      <c r="J57" s="128" t="str">
        <f aca="false">IFERROR(Copen!I57/GAMSCopen!I57,"")</f>
        <v/>
      </c>
      <c r="K57" s="128" t="str">
        <f aca="false">IFERROR(Copen!J57/GAMSCopen!J57,"")</f>
        <v/>
      </c>
      <c r="L57" s="128" t="str">
        <f aca="false">IFERROR(Copen!K57/GAMSCopen!K57,"")</f>
        <v/>
      </c>
      <c r="M57" s="128" t="str">
        <f aca="false">IFERROR(Copen!L57/GAMSCopen!L57,"")</f>
        <v/>
      </c>
      <c r="N57" s="128" t="str">
        <f aca="false">IFERROR(Copen!M57/GAMSCopen!M57,"")</f>
        <v/>
      </c>
      <c r="O57" s="128" t="str">
        <f aca="false">IFERROR(Copen!N57/GAMSCopen!N57,"")</f>
        <v/>
      </c>
      <c r="P57" s="128" t="str">
        <f aca="false">IFERROR(Copen!O57/GAMSCopen!O57,"")</f>
        <v/>
      </c>
      <c r="Q57" s="128" t="str">
        <f aca="false">IFERROR(Copen!P57/GAMSCopen!P57,"")</f>
        <v/>
      </c>
      <c r="R57" s="128" t="str">
        <f aca="false">IFERROR(Copen!Q57/GAMSCopen!Q57,"")</f>
        <v/>
      </c>
      <c r="S57" s="128" t="str">
        <f aca="false">IFERROR(Copen!R57/GAMSCopen!R57,"")</f>
        <v/>
      </c>
      <c r="T57" s="128" t="str">
        <f aca="false">IFERROR(Copen!S57/GAMSCopen!S57,"")</f>
        <v/>
      </c>
      <c r="U57" s="128" t="str">
        <f aca="false">IFERROR(Copen!T57/GAMSCopen!T57,"")</f>
        <v/>
      </c>
      <c r="V57" s="128" t="str">
        <f aca="false">IFERROR(Copen!U57/GAMSCopen!U57,"")</f>
        <v/>
      </c>
      <c r="W57" s="128" t="str">
        <f aca="false">IFERROR(Copen!V57/GAMSCopen!V57,"")</f>
        <v/>
      </c>
      <c r="X57" s="128" t="str">
        <f aca="false">IFERROR(Copen!W57/GAMSCopen!W57,"")</f>
        <v/>
      </c>
      <c r="Y57" s="128" t="str">
        <f aca="false">IFERROR(Copen!X57/GAMSCopen!X57,"")</f>
        <v/>
      </c>
      <c r="Z57" s="128" t="str">
        <f aca="false">IFERROR(Copen!Y57/GAMSCopen!Y57,"")</f>
        <v/>
      </c>
      <c r="AA57" s="128" t="str">
        <f aca="false">IFERROR(Copen!Z57/GAMSCopen!Z57,"")</f>
        <v/>
      </c>
      <c r="AB57" s="128" t="str">
        <f aca="false">IFERROR(Copen!AA57/GAMSCopen!AA57,"")</f>
        <v/>
      </c>
      <c r="AC57" s="128" t="str">
        <f aca="false">IFERROR(Copen!AB57/GAMSCopen!AB57,"")</f>
        <v/>
      </c>
      <c r="AD57" s="128" t="str">
        <f aca="false">IFERROR(Copen!AC57/GAMSCopen!AC57,"")</f>
        <v/>
      </c>
      <c r="AE57" s="128" t="str">
        <f aca="false">IFERROR(Copen!AD57/GAMSCopen!AD57,"")</f>
        <v/>
      </c>
      <c r="AF57" s="128" t="str">
        <f aca="false">IFERROR(Copen!AE57/GAMSCopen!AE57,"")</f>
        <v/>
      </c>
      <c r="AG57" s="128" t="str">
        <f aca="false">IFERROR(Copen!AF57/GAMSCopen!AF57,"")</f>
        <v/>
      </c>
      <c r="AH57" s="128" t="str">
        <f aca="false">IFERROR(Copen!AG57/GAMSCopen!AG57,"")</f>
        <v/>
      </c>
      <c r="AI57" s="128" t="str">
        <f aca="false">IFERROR(Copen!AH57/GAMSCopen!AH57,"")</f>
        <v/>
      </c>
      <c r="AJ57" s="128" t="str">
        <f aca="false">IFERROR(Copen!AI57/GAMSCopen!AI57,"")</f>
        <v/>
      </c>
      <c r="AK57" s="128" t="str">
        <f aca="false">IFERROR(Copen!AJ57/GAMSCopen!AJ57,"")</f>
        <v/>
      </c>
      <c r="AL57" s="128" t="str">
        <f aca="false">IFERROR(Copen!AK57/GAMSCopen!AK57,"")</f>
        <v/>
      </c>
      <c r="AM57" s="128" t="str">
        <f aca="false">IFERROR(Copen!AL57/GAMSCopen!AL57,"")</f>
        <v/>
      </c>
      <c r="AN57" s="128" t="str">
        <f aca="false">IFERROR(Copen!AM57/GAMSCopen!AM57,"")</f>
        <v/>
      </c>
      <c r="AO57" s="128" t="str">
        <f aca="false">IFERROR(Copen!AN57/GAMSCopen!AN57,"")</f>
        <v/>
      </c>
      <c r="AP57" s="128" t="str">
        <f aca="false">IFERROR(Copen!AO57/GAMSCopen!AO57,"")</f>
        <v/>
      </c>
      <c r="AQ57" s="128" t="str">
        <f aca="false">IFERROR(Copen!AP57/GAMSCopen!AP57,"")</f>
        <v/>
      </c>
      <c r="AR57" s="128" t="str">
        <f aca="false">IFERROR(Copen!AQ57/GAMSCopen!AQ57,"")</f>
        <v/>
      </c>
      <c r="AS57" s="128" t="str">
        <f aca="false">IFERROR(Copen!AR57/GAMSCopen!AR57,"")</f>
        <v/>
      </c>
      <c r="AT57" s="128" t="str">
        <f aca="false">IFERROR(Copen!AS57/GAMSCopen!AS57,"")</f>
        <v/>
      </c>
      <c r="AU57" s="128" t="str">
        <f aca="false">IFERROR(Copen!AT57/GAMSCopen!AT57,"")</f>
        <v/>
      </c>
      <c r="AV57" s="128" t="str">
        <f aca="false">IFERROR(Copen!AU57/GAMSCopen!AU57,"")</f>
        <v/>
      </c>
      <c r="AW57" s="128" t="str">
        <f aca="false">IFERROR(Copen!AV57/GAMSCopen!AV57,"")</f>
        <v/>
      </c>
      <c r="AX57" s="128" t="str">
        <f aca="false">IFERROR(Copen!AW57/GAMSCopen!AW57,"")</f>
        <v/>
      </c>
      <c r="AY57" s="128" t="str">
        <f aca="false">IFERROR(Copen!AX57/GAMSCopen!AX57,"")</f>
        <v/>
      </c>
      <c r="AZ57" s="128" t="str">
        <f aca="false">IFERROR(Copen!AY57/GAMSCopen!AY57,"")</f>
        <v/>
      </c>
      <c r="BA57" s="128" t="str">
        <f aca="false">IFERROR(Copen!AZ57/GAMSCopen!AZ57,"")</f>
        <v/>
      </c>
      <c r="BB57" s="128" t="str">
        <f aca="false">IFERROR(Copen!BA57/GAMSCopen!BA57,"")</f>
        <v/>
      </c>
      <c r="BC57" s="128" t="str">
        <f aca="false">IFERROR(Copen!BB57/GAMSCopen!BB57,"")</f>
        <v/>
      </c>
      <c r="BD57" s="128" t="str">
        <f aca="false">IFERROR(Copen!BC57/GAMSCopen!BC57,"")</f>
        <v/>
      </c>
      <c r="BE57" s="128" t="str">
        <f aca="false">IFERROR(Copen!BD57/GAMSCopen!BD57,"")</f>
        <v/>
      </c>
      <c r="BF57" s="128" t="str">
        <f aca="false">IFERROR(Copen!BE57/GAMSCopen!BE57,"")</f>
        <v/>
      </c>
      <c r="BG57" s="128" t="str">
        <f aca="false">IFERROR(Copen!BF57/GAMSCopen!BF57,"")</f>
        <v/>
      </c>
      <c r="BH57" s="128" t="str">
        <f aca="false">IFERROR(Copen!BG57/GAMSCopen!BG57,"")</f>
        <v/>
      </c>
      <c r="BI57" s="128" t="str">
        <f aca="false">IFERROR(Copen!BH57/GAMSCopen!BH57,"")</f>
        <v/>
      </c>
      <c r="BJ57" s="128" t="str">
        <f aca="false">IFERROR(Copen!BI57/GAMSCopen!BI57,"")</f>
        <v/>
      </c>
    </row>
    <row r="58" customFormat="false" ht="12.75" hidden="false" customHeight="false" outlineLevel="0" collapsed="false">
      <c r="A58" s="0" t="str">
        <f aca="false">Copen!A58</f>
        <v>CARBON CYCLE INITIAL CONDITIONS</v>
      </c>
      <c r="B58" s="0" t="str">
        <f aca="false">GAMSbase!A58</f>
        <v>* CARBON CYCLE INITIAL CONDITIONS</v>
      </c>
      <c r="C58" s="128" t="str">
        <f aca="false">IFERROR(Copen!B58/GAMSCopen!B58,"")</f>
        <v/>
      </c>
      <c r="D58" s="128" t="str">
        <f aca="false">IFERROR(Copen!C58/GAMSCopen!C58,"")</f>
        <v/>
      </c>
      <c r="E58" s="128" t="str">
        <f aca="false">IFERROR(Copen!D58/GAMSCopen!D58,"")</f>
        <v/>
      </c>
      <c r="F58" s="128" t="str">
        <f aca="false">IFERROR(Copen!E58/GAMSCopen!E58,"")</f>
        <v/>
      </c>
      <c r="G58" s="128" t="str">
        <f aca="false">IFERROR(Copen!F58/GAMSCopen!F58,"")</f>
        <v/>
      </c>
      <c r="H58" s="128" t="str">
        <f aca="false">IFERROR(Copen!G58/GAMSCopen!G58,"")</f>
        <v/>
      </c>
      <c r="I58" s="128" t="str">
        <f aca="false">IFERROR(Copen!H58/GAMSCopen!H58,"")</f>
        <v/>
      </c>
      <c r="J58" s="128" t="str">
        <f aca="false">IFERROR(Copen!I58/GAMSCopen!I58,"")</f>
        <v/>
      </c>
      <c r="K58" s="128" t="str">
        <f aca="false">IFERROR(Copen!J58/GAMSCopen!J58,"")</f>
        <v/>
      </c>
      <c r="L58" s="128" t="str">
        <f aca="false">IFERROR(Copen!K58/GAMSCopen!K58,"")</f>
        <v/>
      </c>
      <c r="M58" s="128" t="str">
        <f aca="false">IFERROR(Copen!L58/GAMSCopen!L58,"")</f>
        <v/>
      </c>
      <c r="N58" s="128" t="str">
        <f aca="false">IFERROR(Copen!M58/GAMSCopen!M58,"")</f>
        <v/>
      </c>
      <c r="O58" s="128" t="str">
        <f aca="false">IFERROR(Copen!N58/GAMSCopen!N58,"")</f>
        <v/>
      </c>
      <c r="P58" s="128" t="str">
        <f aca="false">IFERROR(Copen!O58/GAMSCopen!O58,"")</f>
        <v/>
      </c>
      <c r="Q58" s="128" t="str">
        <f aca="false">IFERROR(Copen!P58/GAMSCopen!P58,"")</f>
        <v/>
      </c>
      <c r="R58" s="128" t="str">
        <f aca="false">IFERROR(Copen!Q58/GAMSCopen!Q58,"")</f>
        <v/>
      </c>
      <c r="S58" s="128" t="str">
        <f aca="false">IFERROR(Copen!R58/GAMSCopen!R58,"")</f>
        <v/>
      </c>
      <c r="T58" s="128" t="str">
        <f aca="false">IFERROR(Copen!S58/GAMSCopen!S58,"")</f>
        <v/>
      </c>
      <c r="U58" s="128" t="str">
        <f aca="false">IFERROR(Copen!T58/GAMSCopen!T58,"")</f>
        <v/>
      </c>
      <c r="V58" s="128" t="str">
        <f aca="false">IFERROR(Copen!U58/GAMSCopen!U58,"")</f>
        <v/>
      </c>
      <c r="W58" s="128" t="str">
        <f aca="false">IFERROR(Copen!V58/GAMSCopen!V58,"")</f>
        <v/>
      </c>
      <c r="X58" s="128" t="str">
        <f aca="false">IFERROR(Copen!W58/GAMSCopen!W58,"")</f>
        <v/>
      </c>
      <c r="Y58" s="128" t="str">
        <f aca="false">IFERROR(Copen!X58/GAMSCopen!X58,"")</f>
        <v/>
      </c>
      <c r="Z58" s="128" t="str">
        <f aca="false">IFERROR(Copen!Y58/GAMSCopen!Y58,"")</f>
        <v/>
      </c>
      <c r="AA58" s="128" t="str">
        <f aca="false">IFERROR(Copen!Z58/GAMSCopen!Z58,"")</f>
        <v/>
      </c>
      <c r="AB58" s="128" t="str">
        <f aca="false">IFERROR(Copen!AA58/GAMSCopen!AA58,"")</f>
        <v/>
      </c>
      <c r="AC58" s="128" t="str">
        <f aca="false">IFERROR(Copen!AB58/GAMSCopen!AB58,"")</f>
        <v/>
      </c>
      <c r="AD58" s="128" t="str">
        <f aca="false">IFERROR(Copen!AC58/GAMSCopen!AC58,"")</f>
        <v/>
      </c>
      <c r="AE58" s="128" t="str">
        <f aca="false">IFERROR(Copen!AD58/GAMSCopen!AD58,"")</f>
        <v/>
      </c>
      <c r="AF58" s="128" t="str">
        <f aca="false">IFERROR(Copen!AE58/GAMSCopen!AE58,"")</f>
        <v/>
      </c>
      <c r="AG58" s="128" t="str">
        <f aca="false">IFERROR(Copen!AF58/GAMSCopen!AF58,"")</f>
        <v/>
      </c>
      <c r="AH58" s="128" t="str">
        <f aca="false">IFERROR(Copen!AG58/GAMSCopen!AG58,"")</f>
        <v/>
      </c>
      <c r="AI58" s="128" t="str">
        <f aca="false">IFERROR(Copen!AH58/GAMSCopen!AH58,"")</f>
        <v/>
      </c>
      <c r="AJ58" s="128" t="str">
        <f aca="false">IFERROR(Copen!AI58/GAMSCopen!AI58,"")</f>
        <v/>
      </c>
      <c r="AK58" s="128" t="str">
        <f aca="false">IFERROR(Copen!AJ58/GAMSCopen!AJ58,"")</f>
        <v/>
      </c>
      <c r="AL58" s="128" t="str">
        <f aca="false">IFERROR(Copen!AK58/GAMSCopen!AK58,"")</f>
        <v/>
      </c>
      <c r="AM58" s="128" t="str">
        <f aca="false">IFERROR(Copen!AL58/GAMSCopen!AL58,"")</f>
        <v/>
      </c>
      <c r="AN58" s="128" t="str">
        <f aca="false">IFERROR(Copen!AM58/GAMSCopen!AM58,"")</f>
        <v/>
      </c>
      <c r="AO58" s="128" t="str">
        <f aca="false">IFERROR(Copen!AN58/GAMSCopen!AN58,"")</f>
        <v/>
      </c>
      <c r="AP58" s="128" t="str">
        <f aca="false">IFERROR(Copen!AO58/GAMSCopen!AO58,"")</f>
        <v/>
      </c>
      <c r="AQ58" s="128" t="str">
        <f aca="false">IFERROR(Copen!AP58/GAMSCopen!AP58,"")</f>
        <v/>
      </c>
      <c r="AR58" s="128" t="str">
        <f aca="false">IFERROR(Copen!AQ58/GAMSCopen!AQ58,"")</f>
        <v/>
      </c>
      <c r="AS58" s="128" t="str">
        <f aca="false">IFERROR(Copen!AR58/GAMSCopen!AR58,"")</f>
        <v/>
      </c>
      <c r="AT58" s="128" t="str">
        <f aca="false">IFERROR(Copen!AS58/GAMSCopen!AS58,"")</f>
        <v/>
      </c>
      <c r="AU58" s="128" t="str">
        <f aca="false">IFERROR(Copen!AT58/GAMSCopen!AT58,"")</f>
        <v/>
      </c>
      <c r="AV58" s="128" t="str">
        <f aca="false">IFERROR(Copen!AU58/GAMSCopen!AU58,"")</f>
        <v/>
      </c>
      <c r="AW58" s="128" t="str">
        <f aca="false">IFERROR(Copen!AV58/GAMSCopen!AV58,"")</f>
        <v/>
      </c>
      <c r="AX58" s="128" t="str">
        <f aca="false">IFERROR(Copen!AW58/GAMSCopen!AW58,"")</f>
        <v/>
      </c>
      <c r="AY58" s="128" t="str">
        <f aca="false">IFERROR(Copen!AX58/GAMSCopen!AX58,"")</f>
        <v/>
      </c>
      <c r="AZ58" s="128" t="str">
        <f aca="false">IFERROR(Copen!AY58/GAMSCopen!AY58,"")</f>
        <v/>
      </c>
      <c r="BA58" s="128" t="str">
        <f aca="false">IFERROR(Copen!AZ58/GAMSCopen!AZ58,"")</f>
        <v/>
      </c>
      <c r="BB58" s="128" t="str">
        <f aca="false">IFERROR(Copen!BA58/GAMSCopen!BA58,"")</f>
        <v/>
      </c>
      <c r="BC58" s="128" t="str">
        <f aca="false">IFERROR(Copen!BB58/GAMSCopen!BB58,"")</f>
        <v/>
      </c>
      <c r="BD58" s="128" t="str">
        <f aca="false">IFERROR(Copen!BC58/GAMSCopen!BC58,"")</f>
        <v/>
      </c>
      <c r="BE58" s="128" t="str">
        <f aca="false">IFERROR(Copen!BD58/GAMSCopen!BD58,"")</f>
        <v/>
      </c>
      <c r="BF58" s="128" t="str">
        <f aca="false">IFERROR(Copen!BE58/GAMSCopen!BE58,"")</f>
        <v/>
      </c>
      <c r="BG58" s="128" t="str">
        <f aca="false">IFERROR(Copen!BF58/GAMSCopen!BF58,"")</f>
        <v/>
      </c>
      <c r="BH58" s="128" t="str">
        <f aca="false">IFERROR(Copen!BG58/GAMSCopen!BG58,"")</f>
        <v/>
      </c>
      <c r="BI58" s="128" t="str">
        <f aca="false">IFERROR(Copen!BH58/GAMSCopen!BH58,"")</f>
        <v/>
      </c>
      <c r="BJ58" s="128" t="str">
        <f aca="false">IFERROR(Copen!BI58/GAMSCopen!BI58,"")</f>
        <v/>
      </c>
    </row>
    <row r="59" customFormat="false" ht="12.75" hidden="false" customHeight="false" outlineLevel="0" collapsed="false">
      <c r="A59" s="0" t="str">
        <f aca="false">Copen!A59</f>
        <v>Initial atmospheric concentration of CO2 (GTC), 2010</v>
      </c>
      <c r="B59" s="0" t="str">
        <f aca="false">GAMSbase!A59</f>
        <v>Initial Concentration of CO2 (GtC)..</v>
      </c>
      <c r="C59" s="128" t="str">
        <f aca="false">IFERROR(Copen!B59/GAMSCopen!B59,"")</f>
        <v/>
      </c>
      <c r="D59" s="128" t="str">
        <f aca="false">IFERROR(Copen!C59/GAMSCopen!C59,"")</f>
        <v/>
      </c>
      <c r="E59" s="128" t="str">
        <f aca="false">IFERROR(Copen!D59/GAMSCopen!D59,"")</f>
        <v/>
      </c>
      <c r="F59" s="128" t="str">
        <f aca="false">IFERROR(Copen!E59/GAMSCopen!E59,"")</f>
        <v/>
      </c>
      <c r="G59" s="128" t="str">
        <f aca="false">IFERROR(Copen!F59/GAMSCopen!F59,"")</f>
        <v/>
      </c>
      <c r="H59" s="128" t="str">
        <f aca="false">IFERROR(Copen!G59/GAMSCopen!G59,"")</f>
        <v/>
      </c>
      <c r="I59" s="128" t="str">
        <f aca="false">IFERROR(Copen!H59/GAMSCopen!H59,"")</f>
        <v/>
      </c>
      <c r="J59" s="128" t="str">
        <f aca="false">IFERROR(Copen!I59/GAMSCopen!I59,"")</f>
        <v/>
      </c>
      <c r="K59" s="128" t="str">
        <f aca="false">IFERROR(Copen!J59/GAMSCopen!J59,"")</f>
        <v/>
      </c>
      <c r="L59" s="128" t="str">
        <f aca="false">IFERROR(Copen!K59/GAMSCopen!K59,"")</f>
        <v/>
      </c>
      <c r="M59" s="128" t="str">
        <f aca="false">IFERROR(Copen!L59/GAMSCopen!L59,"")</f>
        <v/>
      </c>
      <c r="N59" s="128" t="str">
        <f aca="false">IFERROR(Copen!M59/GAMSCopen!M59,"")</f>
        <v/>
      </c>
      <c r="O59" s="128" t="str">
        <f aca="false">IFERROR(Copen!N59/GAMSCopen!N59,"")</f>
        <v/>
      </c>
      <c r="P59" s="128" t="str">
        <f aca="false">IFERROR(Copen!O59/GAMSCopen!O59,"")</f>
        <v/>
      </c>
      <c r="Q59" s="128" t="str">
        <f aca="false">IFERROR(Copen!P59/GAMSCopen!P59,"")</f>
        <v/>
      </c>
      <c r="R59" s="128" t="str">
        <f aca="false">IFERROR(Copen!Q59/GAMSCopen!Q59,"")</f>
        <v/>
      </c>
      <c r="S59" s="128" t="str">
        <f aca="false">IFERROR(Copen!R59/GAMSCopen!R59,"")</f>
        <v/>
      </c>
      <c r="T59" s="128" t="str">
        <f aca="false">IFERROR(Copen!S59/GAMSCopen!S59,"")</f>
        <v/>
      </c>
      <c r="U59" s="128" t="str">
        <f aca="false">IFERROR(Copen!T59/GAMSCopen!T59,"")</f>
        <v/>
      </c>
      <c r="V59" s="128" t="str">
        <f aca="false">IFERROR(Copen!U59/GAMSCopen!U59,"")</f>
        <v/>
      </c>
      <c r="W59" s="128" t="str">
        <f aca="false">IFERROR(Copen!V59/GAMSCopen!V59,"")</f>
        <v/>
      </c>
      <c r="X59" s="128" t="str">
        <f aca="false">IFERROR(Copen!W59/GAMSCopen!W59,"")</f>
        <v/>
      </c>
      <c r="Y59" s="128" t="str">
        <f aca="false">IFERROR(Copen!X59/GAMSCopen!X59,"")</f>
        <v/>
      </c>
      <c r="Z59" s="128" t="str">
        <f aca="false">IFERROR(Copen!Y59/GAMSCopen!Y59,"")</f>
        <v/>
      </c>
      <c r="AA59" s="128" t="str">
        <f aca="false">IFERROR(Copen!Z59/GAMSCopen!Z59,"")</f>
        <v/>
      </c>
      <c r="AB59" s="128" t="str">
        <f aca="false">IFERROR(Copen!AA59/GAMSCopen!AA59,"")</f>
        <v/>
      </c>
      <c r="AC59" s="128" t="str">
        <f aca="false">IFERROR(Copen!AB59/GAMSCopen!AB59,"")</f>
        <v/>
      </c>
      <c r="AD59" s="128" t="str">
        <f aca="false">IFERROR(Copen!AC59/GAMSCopen!AC59,"")</f>
        <v/>
      </c>
      <c r="AE59" s="128" t="str">
        <f aca="false">IFERROR(Copen!AD59/GAMSCopen!AD59,"")</f>
        <v/>
      </c>
      <c r="AF59" s="128" t="str">
        <f aca="false">IFERROR(Copen!AE59/GAMSCopen!AE59,"")</f>
        <v/>
      </c>
      <c r="AG59" s="128" t="str">
        <f aca="false">IFERROR(Copen!AF59/GAMSCopen!AF59,"")</f>
        <v/>
      </c>
      <c r="AH59" s="128" t="str">
        <f aca="false">IFERROR(Copen!AG59/GAMSCopen!AG59,"")</f>
        <v/>
      </c>
      <c r="AI59" s="128" t="str">
        <f aca="false">IFERROR(Copen!AH59/GAMSCopen!AH59,"")</f>
        <v/>
      </c>
      <c r="AJ59" s="128" t="str">
        <f aca="false">IFERROR(Copen!AI59/GAMSCopen!AI59,"")</f>
        <v/>
      </c>
      <c r="AK59" s="128" t="str">
        <f aca="false">IFERROR(Copen!AJ59/GAMSCopen!AJ59,"")</f>
        <v/>
      </c>
      <c r="AL59" s="128" t="str">
        <f aca="false">IFERROR(Copen!AK59/GAMSCopen!AK59,"")</f>
        <v/>
      </c>
      <c r="AM59" s="128" t="str">
        <f aca="false">IFERROR(Copen!AL59/GAMSCopen!AL59,"")</f>
        <v/>
      </c>
      <c r="AN59" s="128" t="str">
        <f aca="false">IFERROR(Copen!AM59/GAMSCopen!AM59,"")</f>
        <v/>
      </c>
      <c r="AO59" s="128" t="str">
        <f aca="false">IFERROR(Copen!AN59/GAMSCopen!AN59,"")</f>
        <v/>
      </c>
      <c r="AP59" s="128" t="str">
        <f aca="false">IFERROR(Copen!AO59/GAMSCopen!AO59,"")</f>
        <v/>
      </c>
      <c r="AQ59" s="128" t="str">
        <f aca="false">IFERROR(Copen!AP59/GAMSCopen!AP59,"")</f>
        <v/>
      </c>
      <c r="AR59" s="128" t="str">
        <f aca="false">IFERROR(Copen!AQ59/GAMSCopen!AQ59,"")</f>
        <v/>
      </c>
      <c r="AS59" s="128" t="str">
        <f aca="false">IFERROR(Copen!AR59/GAMSCopen!AR59,"")</f>
        <v/>
      </c>
      <c r="AT59" s="128" t="str">
        <f aca="false">IFERROR(Copen!AS59/GAMSCopen!AS59,"")</f>
        <v/>
      </c>
      <c r="AU59" s="128" t="str">
        <f aca="false">IFERROR(Copen!AT59/GAMSCopen!AT59,"")</f>
        <v/>
      </c>
      <c r="AV59" s="128" t="str">
        <f aca="false">IFERROR(Copen!AU59/GAMSCopen!AU59,"")</f>
        <v/>
      </c>
      <c r="AW59" s="128" t="str">
        <f aca="false">IFERROR(Copen!AV59/GAMSCopen!AV59,"")</f>
        <v/>
      </c>
      <c r="AX59" s="128" t="str">
        <f aca="false">IFERROR(Copen!AW59/GAMSCopen!AW59,"")</f>
        <v/>
      </c>
      <c r="AY59" s="128" t="str">
        <f aca="false">IFERROR(Copen!AX59/GAMSCopen!AX59,"")</f>
        <v/>
      </c>
      <c r="AZ59" s="128" t="str">
        <f aca="false">IFERROR(Copen!AY59/GAMSCopen!AY59,"")</f>
        <v/>
      </c>
      <c r="BA59" s="128" t="str">
        <f aca="false">IFERROR(Copen!AZ59/GAMSCopen!AZ59,"")</f>
        <v/>
      </c>
      <c r="BB59" s="128" t="str">
        <f aca="false">IFERROR(Copen!BA59/GAMSCopen!BA59,"")</f>
        <v/>
      </c>
      <c r="BC59" s="128" t="str">
        <f aca="false">IFERROR(Copen!BB59/GAMSCopen!BB59,"")</f>
        <v/>
      </c>
      <c r="BD59" s="128" t="str">
        <f aca="false">IFERROR(Copen!BC59/GAMSCopen!BC59,"")</f>
        <v/>
      </c>
      <c r="BE59" s="128" t="str">
        <f aca="false">IFERROR(Copen!BD59/GAMSCopen!BD59,"")</f>
        <v/>
      </c>
      <c r="BF59" s="128" t="str">
        <f aca="false">IFERROR(Copen!BE59/GAMSCopen!BE59,"")</f>
        <v/>
      </c>
      <c r="BG59" s="128" t="str">
        <f aca="false">IFERROR(Copen!BF59/GAMSCopen!BF59,"")</f>
        <v/>
      </c>
      <c r="BH59" s="128" t="str">
        <f aca="false">IFERROR(Copen!BG59/GAMSCopen!BG59,"")</f>
        <v/>
      </c>
      <c r="BI59" s="128" t="str">
        <f aca="false">IFERROR(Copen!BH59/GAMSCopen!BH59,"")</f>
        <v/>
      </c>
      <c r="BJ59" s="128" t="str">
        <f aca="false">IFERROR(Copen!BI59/GAMSCopen!BI59,"")</f>
        <v/>
      </c>
    </row>
    <row r="60" customFormat="false" ht="12.75" hidden="false" customHeight="false" outlineLevel="0" collapsed="false">
      <c r="A60" s="0" t="str">
        <f aca="false">Copen!A60</f>
        <v>  At end 2010</v>
      </c>
      <c r="B60" s="0" t="str">
        <f aca="false">GAMSbase!A60</f>
        <v>...Atmospheric, Year 2007</v>
      </c>
      <c r="C60" s="128" t="n">
        <f aca="false">IFERROR(Copen!B60/GAMSCopen!B60,"")</f>
        <v>1</v>
      </c>
      <c r="D60" s="128" t="str">
        <f aca="false">IFERROR(Copen!C60/GAMSCopen!C60,"")</f>
        <v/>
      </c>
      <c r="E60" s="128" t="str">
        <f aca="false">IFERROR(Copen!D60/GAMSCopen!D60,"")</f>
        <v/>
      </c>
      <c r="F60" s="128" t="str">
        <f aca="false">IFERROR(Copen!E60/GAMSCopen!E60,"")</f>
        <v/>
      </c>
      <c r="G60" s="128" t="str">
        <f aca="false">IFERROR(Copen!F60/GAMSCopen!F60,"")</f>
        <v/>
      </c>
      <c r="H60" s="128" t="str">
        <f aca="false">IFERROR(Copen!G60/GAMSCopen!G60,"")</f>
        <v/>
      </c>
      <c r="I60" s="128" t="str">
        <f aca="false">IFERROR(Copen!H60/GAMSCopen!H60,"")</f>
        <v/>
      </c>
      <c r="J60" s="128" t="str">
        <f aca="false">IFERROR(Copen!I60/GAMSCopen!I60,"")</f>
        <v/>
      </c>
      <c r="K60" s="128" t="str">
        <f aca="false">IFERROR(Copen!J60/GAMSCopen!J60,"")</f>
        <v/>
      </c>
      <c r="L60" s="128" t="str">
        <f aca="false">IFERROR(Copen!K60/GAMSCopen!K60,"")</f>
        <v/>
      </c>
      <c r="M60" s="128" t="str">
        <f aca="false">IFERROR(Copen!L60/GAMSCopen!L60,"")</f>
        <v/>
      </c>
      <c r="N60" s="128" t="str">
        <f aca="false">IFERROR(Copen!M60/GAMSCopen!M60,"")</f>
        <v/>
      </c>
      <c r="O60" s="128" t="str">
        <f aca="false">IFERROR(Copen!N60/GAMSCopen!N60,"")</f>
        <v/>
      </c>
      <c r="P60" s="128" t="str">
        <f aca="false">IFERROR(Copen!O60/GAMSCopen!O60,"")</f>
        <v/>
      </c>
      <c r="Q60" s="128" t="str">
        <f aca="false">IFERROR(Copen!P60/GAMSCopen!P60,"")</f>
        <v/>
      </c>
      <c r="R60" s="128" t="str">
        <f aca="false">IFERROR(Copen!Q60/GAMSCopen!Q60,"")</f>
        <v/>
      </c>
      <c r="S60" s="128" t="str">
        <f aca="false">IFERROR(Copen!R60/GAMSCopen!R60,"")</f>
        <v/>
      </c>
      <c r="T60" s="128" t="str">
        <f aca="false">IFERROR(Copen!S60/GAMSCopen!S60,"")</f>
        <v/>
      </c>
      <c r="U60" s="128" t="str">
        <f aca="false">IFERROR(Copen!T60/GAMSCopen!T60,"")</f>
        <v/>
      </c>
      <c r="V60" s="128" t="str">
        <f aca="false">IFERROR(Copen!U60/GAMSCopen!U60,"")</f>
        <v/>
      </c>
      <c r="W60" s="128" t="str">
        <f aca="false">IFERROR(Copen!V60/GAMSCopen!V60,"")</f>
        <v/>
      </c>
      <c r="X60" s="128" t="str">
        <f aca="false">IFERROR(Copen!W60/GAMSCopen!W60,"")</f>
        <v/>
      </c>
      <c r="Y60" s="128" t="str">
        <f aca="false">IFERROR(Copen!X60/GAMSCopen!X60,"")</f>
        <v/>
      </c>
      <c r="Z60" s="128" t="str">
        <f aca="false">IFERROR(Copen!Y60/GAMSCopen!Y60,"")</f>
        <v/>
      </c>
      <c r="AA60" s="128" t="str">
        <f aca="false">IFERROR(Copen!Z60/GAMSCopen!Z60,"")</f>
        <v/>
      </c>
      <c r="AB60" s="128" t="str">
        <f aca="false">IFERROR(Copen!AA60/GAMSCopen!AA60,"")</f>
        <v/>
      </c>
      <c r="AC60" s="128" t="str">
        <f aca="false">IFERROR(Copen!AB60/GAMSCopen!AB60,"")</f>
        <v/>
      </c>
      <c r="AD60" s="128" t="str">
        <f aca="false">IFERROR(Copen!AC60/GAMSCopen!AC60,"")</f>
        <v/>
      </c>
      <c r="AE60" s="128" t="str">
        <f aca="false">IFERROR(Copen!AD60/GAMSCopen!AD60,"")</f>
        <v/>
      </c>
      <c r="AF60" s="128" t="str">
        <f aca="false">IFERROR(Copen!AE60/GAMSCopen!AE60,"")</f>
        <v/>
      </c>
      <c r="AG60" s="128" t="str">
        <f aca="false">IFERROR(Copen!AF60/GAMSCopen!AF60,"")</f>
        <v/>
      </c>
      <c r="AH60" s="128" t="str">
        <f aca="false">IFERROR(Copen!AG60/GAMSCopen!AG60,"")</f>
        <v/>
      </c>
      <c r="AI60" s="128" t="str">
        <f aca="false">IFERROR(Copen!AH60/GAMSCopen!AH60,"")</f>
        <v/>
      </c>
      <c r="AJ60" s="128" t="str">
        <f aca="false">IFERROR(Copen!AI60/GAMSCopen!AI60,"")</f>
        <v/>
      </c>
      <c r="AK60" s="128" t="str">
        <f aca="false">IFERROR(Copen!AJ60/GAMSCopen!AJ60,"")</f>
        <v/>
      </c>
      <c r="AL60" s="128" t="str">
        <f aca="false">IFERROR(Copen!AK60/GAMSCopen!AK60,"")</f>
        <v/>
      </c>
      <c r="AM60" s="128" t="str">
        <f aca="false">IFERROR(Copen!AL60/GAMSCopen!AL60,"")</f>
        <v/>
      </c>
      <c r="AN60" s="128" t="str">
        <f aca="false">IFERROR(Copen!AM60/GAMSCopen!AM60,"")</f>
        <v/>
      </c>
      <c r="AO60" s="128" t="str">
        <f aca="false">IFERROR(Copen!AN60/GAMSCopen!AN60,"")</f>
        <v/>
      </c>
      <c r="AP60" s="128" t="str">
        <f aca="false">IFERROR(Copen!AO60/GAMSCopen!AO60,"")</f>
        <v/>
      </c>
      <c r="AQ60" s="128" t="str">
        <f aca="false">IFERROR(Copen!AP60/GAMSCopen!AP60,"")</f>
        <v/>
      </c>
      <c r="AR60" s="128" t="str">
        <f aca="false">IFERROR(Copen!AQ60/GAMSCopen!AQ60,"")</f>
        <v/>
      </c>
      <c r="AS60" s="128" t="str">
        <f aca="false">IFERROR(Copen!AR60/GAMSCopen!AR60,"")</f>
        <v/>
      </c>
      <c r="AT60" s="128" t="str">
        <f aca="false">IFERROR(Copen!AS60/GAMSCopen!AS60,"")</f>
        <v/>
      </c>
      <c r="AU60" s="128" t="str">
        <f aca="false">IFERROR(Copen!AT60/GAMSCopen!AT60,"")</f>
        <v/>
      </c>
      <c r="AV60" s="128" t="str">
        <f aca="false">IFERROR(Copen!AU60/GAMSCopen!AU60,"")</f>
        <v/>
      </c>
      <c r="AW60" s="128" t="str">
        <f aca="false">IFERROR(Copen!AV60/GAMSCopen!AV60,"")</f>
        <v/>
      </c>
      <c r="AX60" s="128" t="str">
        <f aca="false">IFERROR(Copen!AW60/GAMSCopen!AW60,"")</f>
        <v/>
      </c>
      <c r="AY60" s="128" t="str">
        <f aca="false">IFERROR(Copen!AX60/GAMSCopen!AX60,"")</f>
        <v/>
      </c>
      <c r="AZ60" s="128" t="str">
        <f aca="false">IFERROR(Copen!AY60/GAMSCopen!AY60,"")</f>
        <v/>
      </c>
      <c r="BA60" s="128" t="str">
        <f aca="false">IFERROR(Copen!AZ60/GAMSCopen!AZ60,"")</f>
        <v/>
      </c>
      <c r="BB60" s="128" t="str">
        <f aca="false">IFERROR(Copen!BA60/GAMSCopen!BA60,"")</f>
        <v/>
      </c>
      <c r="BC60" s="128" t="str">
        <f aca="false">IFERROR(Copen!BB60/GAMSCopen!BB60,"")</f>
        <v/>
      </c>
      <c r="BD60" s="128" t="str">
        <f aca="false">IFERROR(Copen!BC60/GAMSCopen!BC60,"")</f>
        <v/>
      </c>
      <c r="BE60" s="128" t="str">
        <f aca="false">IFERROR(Copen!BD60/GAMSCopen!BD60,"")</f>
        <v/>
      </c>
      <c r="BF60" s="128" t="str">
        <f aca="false">IFERROR(Copen!BE60/GAMSCopen!BE60,"")</f>
        <v/>
      </c>
      <c r="BG60" s="128" t="str">
        <f aca="false">IFERROR(Copen!BF60/GAMSCopen!BF60,"")</f>
        <v/>
      </c>
      <c r="BH60" s="128" t="str">
        <f aca="false">IFERROR(Copen!BG60/GAMSCopen!BG60,"")</f>
        <v/>
      </c>
      <c r="BI60" s="128" t="str">
        <f aca="false">IFERROR(Copen!BH60/GAMSCopen!BH60,"")</f>
        <v/>
      </c>
      <c r="BJ60" s="128" t="str">
        <f aca="false">IFERROR(Copen!BI60/GAMSCopen!BI60,"")</f>
        <v/>
      </c>
    </row>
    <row r="61" customFormat="false" ht="12.75" hidden="false" customHeight="false" outlineLevel="0" collapsed="false">
      <c r="A61" s="0" t="n">
        <f aca="false">Copen!A61</f>
        <v>0</v>
      </c>
      <c r="B61" s="0" t="str">
        <f aca="false">GAMSbase!A61</f>
        <v>...Atmospheric, Year 2012</v>
      </c>
      <c r="C61" s="128" t="str">
        <f aca="false">IFERROR(Copen!B61/GAMSCopen!B61,"")</f>
        <v/>
      </c>
      <c r="D61" s="128" t="str">
        <f aca="false">IFERROR(Copen!C61/GAMSCopen!C61,"")</f>
        <v/>
      </c>
      <c r="E61" s="128" t="str">
        <f aca="false">IFERROR(Copen!D61/GAMSCopen!D61,"")</f>
        <v/>
      </c>
      <c r="F61" s="128" t="str">
        <f aca="false">IFERROR(Copen!E61/GAMSCopen!E61,"")</f>
        <v/>
      </c>
      <c r="G61" s="128" t="str">
        <f aca="false">IFERROR(Copen!F61/GAMSCopen!F61,"")</f>
        <v/>
      </c>
      <c r="H61" s="128" t="str">
        <f aca="false">IFERROR(Copen!G61/GAMSCopen!G61,"")</f>
        <v/>
      </c>
      <c r="I61" s="128" t="str">
        <f aca="false">IFERROR(Copen!H61/GAMSCopen!H61,"")</f>
        <v/>
      </c>
      <c r="J61" s="128" t="str">
        <f aca="false">IFERROR(Copen!I61/GAMSCopen!I61,"")</f>
        <v/>
      </c>
      <c r="K61" s="128" t="str">
        <f aca="false">IFERROR(Copen!J61/GAMSCopen!J61,"")</f>
        <v/>
      </c>
      <c r="L61" s="128" t="str">
        <f aca="false">IFERROR(Copen!K61/GAMSCopen!K61,"")</f>
        <v/>
      </c>
      <c r="M61" s="128" t="str">
        <f aca="false">IFERROR(Copen!L61/GAMSCopen!L61,"")</f>
        <v/>
      </c>
      <c r="N61" s="128" t="str">
        <f aca="false">IFERROR(Copen!M61/GAMSCopen!M61,"")</f>
        <v/>
      </c>
      <c r="O61" s="128" t="str">
        <f aca="false">IFERROR(Copen!N61/GAMSCopen!N61,"")</f>
        <v/>
      </c>
      <c r="P61" s="128" t="str">
        <f aca="false">IFERROR(Copen!O61/GAMSCopen!O61,"")</f>
        <v/>
      </c>
      <c r="Q61" s="128" t="str">
        <f aca="false">IFERROR(Copen!P61/GAMSCopen!P61,"")</f>
        <v/>
      </c>
      <c r="R61" s="128" t="str">
        <f aca="false">IFERROR(Copen!Q61/GAMSCopen!Q61,"")</f>
        <v/>
      </c>
      <c r="S61" s="128" t="str">
        <f aca="false">IFERROR(Copen!R61/GAMSCopen!R61,"")</f>
        <v/>
      </c>
      <c r="T61" s="128" t="str">
        <f aca="false">IFERROR(Copen!S61/GAMSCopen!S61,"")</f>
        <v/>
      </c>
      <c r="U61" s="128" t="str">
        <f aca="false">IFERROR(Copen!T61/GAMSCopen!T61,"")</f>
        <v/>
      </c>
      <c r="V61" s="128" t="str">
        <f aca="false">IFERROR(Copen!U61/GAMSCopen!U61,"")</f>
        <v/>
      </c>
      <c r="W61" s="128" t="str">
        <f aca="false">IFERROR(Copen!V61/GAMSCopen!V61,"")</f>
        <v/>
      </c>
      <c r="X61" s="128" t="str">
        <f aca="false">IFERROR(Copen!W61/GAMSCopen!W61,"")</f>
        <v/>
      </c>
      <c r="Y61" s="128" t="str">
        <f aca="false">IFERROR(Copen!X61/GAMSCopen!X61,"")</f>
        <v/>
      </c>
      <c r="Z61" s="128" t="str">
        <f aca="false">IFERROR(Copen!Y61/GAMSCopen!Y61,"")</f>
        <v/>
      </c>
      <c r="AA61" s="128" t="str">
        <f aca="false">IFERROR(Copen!Z61/GAMSCopen!Z61,"")</f>
        <v/>
      </c>
      <c r="AB61" s="128" t="str">
        <f aca="false">IFERROR(Copen!AA61/GAMSCopen!AA61,"")</f>
        <v/>
      </c>
      <c r="AC61" s="128" t="str">
        <f aca="false">IFERROR(Copen!AB61/GAMSCopen!AB61,"")</f>
        <v/>
      </c>
      <c r="AD61" s="128" t="str">
        <f aca="false">IFERROR(Copen!AC61/GAMSCopen!AC61,"")</f>
        <v/>
      </c>
      <c r="AE61" s="128" t="str">
        <f aca="false">IFERROR(Copen!AD61/GAMSCopen!AD61,"")</f>
        <v/>
      </c>
      <c r="AF61" s="128" t="str">
        <f aca="false">IFERROR(Copen!AE61/GAMSCopen!AE61,"")</f>
        <v/>
      </c>
      <c r="AG61" s="128" t="str">
        <f aca="false">IFERROR(Copen!AF61/GAMSCopen!AF61,"")</f>
        <v/>
      </c>
      <c r="AH61" s="128" t="str">
        <f aca="false">IFERROR(Copen!AG61/GAMSCopen!AG61,"")</f>
        <v/>
      </c>
      <c r="AI61" s="128" t="str">
        <f aca="false">IFERROR(Copen!AH61/GAMSCopen!AH61,"")</f>
        <v/>
      </c>
      <c r="AJ61" s="128" t="str">
        <f aca="false">IFERROR(Copen!AI61/GAMSCopen!AI61,"")</f>
        <v/>
      </c>
      <c r="AK61" s="128" t="str">
        <f aca="false">IFERROR(Copen!AJ61/GAMSCopen!AJ61,"")</f>
        <v/>
      </c>
      <c r="AL61" s="128" t="str">
        <f aca="false">IFERROR(Copen!AK61/GAMSCopen!AK61,"")</f>
        <v/>
      </c>
      <c r="AM61" s="128" t="str">
        <f aca="false">IFERROR(Copen!AL61/GAMSCopen!AL61,"")</f>
        <v/>
      </c>
      <c r="AN61" s="128" t="str">
        <f aca="false">IFERROR(Copen!AM61/GAMSCopen!AM61,"")</f>
        <v/>
      </c>
      <c r="AO61" s="128" t="str">
        <f aca="false">IFERROR(Copen!AN61/GAMSCopen!AN61,"")</f>
        <v/>
      </c>
      <c r="AP61" s="128" t="str">
        <f aca="false">IFERROR(Copen!AO61/GAMSCopen!AO61,"")</f>
        <v/>
      </c>
      <c r="AQ61" s="128" t="str">
        <f aca="false">IFERROR(Copen!AP61/GAMSCopen!AP61,"")</f>
        <v/>
      </c>
      <c r="AR61" s="128" t="str">
        <f aca="false">IFERROR(Copen!AQ61/GAMSCopen!AQ61,"")</f>
        <v/>
      </c>
      <c r="AS61" s="128" t="str">
        <f aca="false">IFERROR(Copen!AR61/GAMSCopen!AR61,"")</f>
        <v/>
      </c>
      <c r="AT61" s="128" t="str">
        <f aca="false">IFERROR(Copen!AS61/GAMSCopen!AS61,"")</f>
        <v/>
      </c>
      <c r="AU61" s="128" t="str">
        <f aca="false">IFERROR(Copen!AT61/GAMSCopen!AT61,"")</f>
        <v/>
      </c>
      <c r="AV61" s="128" t="str">
        <f aca="false">IFERROR(Copen!AU61/GAMSCopen!AU61,"")</f>
        <v/>
      </c>
      <c r="AW61" s="128" t="str">
        <f aca="false">IFERROR(Copen!AV61/GAMSCopen!AV61,"")</f>
        <v/>
      </c>
      <c r="AX61" s="128" t="str">
        <f aca="false">IFERROR(Copen!AW61/GAMSCopen!AW61,"")</f>
        <v/>
      </c>
      <c r="AY61" s="128" t="str">
        <f aca="false">IFERROR(Copen!AX61/GAMSCopen!AX61,"")</f>
        <v/>
      </c>
      <c r="AZ61" s="128" t="str">
        <f aca="false">IFERROR(Copen!AY61/GAMSCopen!AY61,"")</f>
        <v/>
      </c>
      <c r="BA61" s="128" t="str">
        <f aca="false">IFERROR(Copen!AZ61/GAMSCopen!AZ61,"")</f>
        <v/>
      </c>
      <c r="BB61" s="128" t="str">
        <f aca="false">IFERROR(Copen!BA61/GAMSCopen!BA61,"")</f>
        <v/>
      </c>
      <c r="BC61" s="128" t="str">
        <f aca="false">IFERROR(Copen!BB61/GAMSCopen!BB61,"")</f>
        <v/>
      </c>
      <c r="BD61" s="128" t="str">
        <f aca="false">IFERROR(Copen!BC61/GAMSCopen!BC61,"")</f>
        <v/>
      </c>
      <c r="BE61" s="128" t="str">
        <f aca="false">IFERROR(Copen!BD61/GAMSCopen!BD61,"")</f>
        <v/>
      </c>
      <c r="BF61" s="128" t="str">
        <f aca="false">IFERROR(Copen!BE61/GAMSCopen!BE61,"")</f>
        <v/>
      </c>
      <c r="BG61" s="128" t="str">
        <f aca="false">IFERROR(Copen!BF61/GAMSCopen!BF61,"")</f>
        <v/>
      </c>
      <c r="BH61" s="128" t="str">
        <f aca="false">IFERROR(Copen!BG61/GAMSCopen!BG61,"")</f>
        <v/>
      </c>
      <c r="BI61" s="128" t="str">
        <f aca="false">IFERROR(Copen!BH61/GAMSCopen!BH61,"")</f>
        <v/>
      </c>
      <c r="BJ61" s="128" t="str">
        <f aca="false">IFERROR(Copen!BI61/GAMSCopen!BI61,"")</f>
        <v/>
      </c>
    </row>
    <row r="62" customFormat="false" ht="12.75" hidden="false" customHeight="false" outlineLevel="0" collapsed="false">
      <c r="A62" s="0" t="str">
        <f aca="false">Copen!A62</f>
        <v>CO2 in biosphere/shallow oceans (GTC), 2010</v>
      </c>
      <c r="B62" s="0" t="str">
        <f aca="false">GAMSbase!A62</f>
        <v>...Biosphere and Shallow Oceans, Year 2008</v>
      </c>
      <c r="C62" s="128" t="n">
        <f aca="false">IFERROR(Copen!B62/GAMSCopen!B62,"")</f>
        <v>1</v>
      </c>
      <c r="D62" s="128" t="str">
        <f aca="false">IFERROR(Copen!C62/GAMSCopen!C62,"")</f>
        <v/>
      </c>
      <c r="E62" s="128" t="str">
        <f aca="false">IFERROR(Copen!D62/GAMSCopen!D62,"")</f>
        <v/>
      </c>
      <c r="F62" s="128" t="str">
        <f aca="false">IFERROR(Copen!E62/GAMSCopen!E62,"")</f>
        <v/>
      </c>
      <c r="G62" s="128" t="str">
        <f aca="false">IFERROR(Copen!F62/GAMSCopen!F62,"")</f>
        <v/>
      </c>
      <c r="H62" s="128" t="str">
        <f aca="false">IFERROR(Copen!G62/GAMSCopen!G62,"")</f>
        <v/>
      </c>
      <c r="I62" s="128" t="str">
        <f aca="false">IFERROR(Copen!H62/GAMSCopen!H62,"")</f>
        <v/>
      </c>
      <c r="J62" s="128" t="str">
        <f aca="false">IFERROR(Copen!I62/GAMSCopen!I62,"")</f>
        <v/>
      </c>
      <c r="K62" s="128" t="str">
        <f aca="false">IFERROR(Copen!J62/GAMSCopen!J62,"")</f>
        <v/>
      </c>
      <c r="L62" s="128" t="str">
        <f aca="false">IFERROR(Copen!K62/GAMSCopen!K62,"")</f>
        <v/>
      </c>
      <c r="M62" s="128" t="str">
        <f aca="false">IFERROR(Copen!L62/GAMSCopen!L62,"")</f>
        <v/>
      </c>
      <c r="N62" s="128" t="str">
        <f aca="false">IFERROR(Copen!M62/GAMSCopen!M62,"")</f>
        <v/>
      </c>
      <c r="O62" s="128" t="str">
        <f aca="false">IFERROR(Copen!N62/GAMSCopen!N62,"")</f>
        <v/>
      </c>
      <c r="P62" s="128" t="str">
        <f aca="false">IFERROR(Copen!O62/GAMSCopen!O62,"")</f>
        <v/>
      </c>
      <c r="Q62" s="128" t="str">
        <f aca="false">IFERROR(Copen!P62/GAMSCopen!P62,"")</f>
        <v/>
      </c>
      <c r="R62" s="128" t="str">
        <f aca="false">IFERROR(Copen!Q62/GAMSCopen!Q62,"")</f>
        <v/>
      </c>
      <c r="S62" s="128" t="str">
        <f aca="false">IFERROR(Copen!R62/GAMSCopen!R62,"")</f>
        <v/>
      </c>
      <c r="T62" s="128" t="str">
        <f aca="false">IFERROR(Copen!S62/GAMSCopen!S62,"")</f>
        <v/>
      </c>
      <c r="U62" s="128" t="str">
        <f aca="false">IFERROR(Copen!T62/GAMSCopen!T62,"")</f>
        <v/>
      </c>
      <c r="V62" s="128" t="str">
        <f aca="false">IFERROR(Copen!U62/GAMSCopen!U62,"")</f>
        <v/>
      </c>
      <c r="W62" s="128" t="str">
        <f aca="false">IFERROR(Copen!V62/GAMSCopen!V62,"")</f>
        <v/>
      </c>
      <c r="X62" s="128" t="str">
        <f aca="false">IFERROR(Copen!W62/GAMSCopen!W62,"")</f>
        <v/>
      </c>
      <c r="Y62" s="128" t="str">
        <f aca="false">IFERROR(Copen!X62/GAMSCopen!X62,"")</f>
        <v/>
      </c>
      <c r="Z62" s="128" t="str">
        <f aca="false">IFERROR(Copen!Y62/GAMSCopen!Y62,"")</f>
        <v/>
      </c>
      <c r="AA62" s="128" t="str">
        <f aca="false">IFERROR(Copen!Z62/GAMSCopen!Z62,"")</f>
        <v/>
      </c>
      <c r="AB62" s="128" t="str">
        <f aca="false">IFERROR(Copen!AA62/GAMSCopen!AA62,"")</f>
        <v/>
      </c>
      <c r="AC62" s="128" t="str">
        <f aca="false">IFERROR(Copen!AB62/GAMSCopen!AB62,"")</f>
        <v/>
      </c>
      <c r="AD62" s="128" t="str">
        <f aca="false">IFERROR(Copen!AC62/GAMSCopen!AC62,"")</f>
        <v/>
      </c>
      <c r="AE62" s="128" t="str">
        <f aca="false">IFERROR(Copen!AD62/GAMSCopen!AD62,"")</f>
        <v/>
      </c>
      <c r="AF62" s="128" t="str">
        <f aca="false">IFERROR(Copen!AE62/GAMSCopen!AE62,"")</f>
        <v/>
      </c>
      <c r="AG62" s="128" t="str">
        <f aca="false">IFERROR(Copen!AF62/GAMSCopen!AF62,"")</f>
        <v/>
      </c>
      <c r="AH62" s="128" t="str">
        <f aca="false">IFERROR(Copen!AG62/GAMSCopen!AG62,"")</f>
        <v/>
      </c>
      <c r="AI62" s="128" t="str">
        <f aca="false">IFERROR(Copen!AH62/GAMSCopen!AH62,"")</f>
        <v/>
      </c>
      <c r="AJ62" s="128" t="str">
        <f aca="false">IFERROR(Copen!AI62/GAMSCopen!AI62,"")</f>
        <v/>
      </c>
      <c r="AK62" s="128" t="str">
        <f aca="false">IFERROR(Copen!AJ62/GAMSCopen!AJ62,"")</f>
        <v/>
      </c>
      <c r="AL62" s="128" t="str">
        <f aca="false">IFERROR(Copen!AK62/GAMSCopen!AK62,"")</f>
        <v/>
      </c>
      <c r="AM62" s="128" t="str">
        <f aca="false">IFERROR(Copen!AL62/GAMSCopen!AL62,"")</f>
        <v/>
      </c>
      <c r="AN62" s="128" t="str">
        <f aca="false">IFERROR(Copen!AM62/GAMSCopen!AM62,"")</f>
        <v/>
      </c>
      <c r="AO62" s="128" t="str">
        <f aca="false">IFERROR(Copen!AN62/GAMSCopen!AN62,"")</f>
        <v/>
      </c>
      <c r="AP62" s="128" t="str">
        <f aca="false">IFERROR(Copen!AO62/GAMSCopen!AO62,"")</f>
        <v/>
      </c>
      <c r="AQ62" s="128" t="str">
        <f aca="false">IFERROR(Copen!AP62/GAMSCopen!AP62,"")</f>
        <v/>
      </c>
      <c r="AR62" s="128" t="str">
        <f aca="false">IFERROR(Copen!AQ62/GAMSCopen!AQ62,"")</f>
        <v/>
      </c>
      <c r="AS62" s="128" t="str">
        <f aca="false">IFERROR(Copen!AR62/GAMSCopen!AR62,"")</f>
        <v/>
      </c>
      <c r="AT62" s="128" t="str">
        <f aca="false">IFERROR(Copen!AS62/GAMSCopen!AS62,"")</f>
        <v/>
      </c>
      <c r="AU62" s="128" t="str">
        <f aca="false">IFERROR(Copen!AT62/GAMSCopen!AT62,"")</f>
        <v/>
      </c>
      <c r="AV62" s="128" t="str">
        <f aca="false">IFERROR(Copen!AU62/GAMSCopen!AU62,"")</f>
        <v/>
      </c>
      <c r="AW62" s="128" t="str">
        <f aca="false">IFERROR(Copen!AV62/GAMSCopen!AV62,"")</f>
        <v/>
      </c>
      <c r="AX62" s="128" t="str">
        <f aca="false">IFERROR(Copen!AW62/GAMSCopen!AW62,"")</f>
        <v/>
      </c>
      <c r="AY62" s="128" t="str">
        <f aca="false">IFERROR(Copen!AX62/GAMSCopen!AX62,"")</f>
        <v/>
      </c>
      <c r="AZ62" s="128" t="str">
        <f aca="false">IFERROR(Copen!AY62/GAMSCopen!AY62,"")</f>
        <v/>
      </c>
      <c r="BA62" s="128" t="str">
        <f aca="false">IFERROR(Copen!AZ62/GAMSCopen!AZ62,"")</f>
        <v/>
      </c>
      <c r="BB62" s="128" t="str">
        <f aca="false">IFERROR(Copen!BA62/GAMSCopen!BA62,"")</f>
        <v/>
      </c>
      <c r="BC62" s="128" t="str">
        <f aca="false">IFERROR(Copen!BB62/GAMSCopen!BB62,"")</f>
        <v/>
      </c>
      <c r="BD62" s="128" t="str">
        <f aca="false">IFERROR(Copen!BC62/GAMSCopen!BC62,"")</f>
        <v/>
      </c>
      <c r="BE62" s="128" t="str">
        <f aca="false">IFERROR(Copen!BD62/GAMSCopen!BD62,"")</f>
        <v/>
      </c>
      <c r="BF62" s="128" t="str">
        <f aca="false">IFERROR(Copen!BE62/GAMSCopen!BE62,"")</f>
        <v/>
      </c>
      <c r="BG62" s="128" t="str">
        <f aca="false">IFERROR(Copen!BF62/GAMSCopen!BF62,"")</f>
        <v/>
      </c>
      <c r="BH62" s="128" t="str">
        <f aca="false">IFERROR(Copen!BG62/GAMSCopen!BG62,"")</f>
        <v/>
      </c>
      <c r="BI62" s="128" t="str">
        <f aca="false">IFERROR(Copen!BH62/GAMSCopen!BH62,"")</f>
        <v/>
      </c>
      <c r="BJ62" s="128" t="str">
        <f aca="false">IFERROR(Copen!BI62/GAMSCopen!BI62,"")</f>
        <v/>
      </c>
    </row>
    <row r="63" customFormat="false" ht="12.75" hidden="false" customHeight="false" outlineLevel="0" collapsed="false">
      <c r="A63" s="0" t="str">
        <f aca="false">Copen!A63</f>
        <v>Initial concentration of CO2 in deep oceans (GTC), 2010</v>
      </c>
      <c r="B63" s="0" t="str">
        <f aca="false">GAMSbase!A63</f>
        <v>...Deep Oceans, Year 2008</v>
      </c>
      <c r="C63" s="128" t="n">
        <f aca="false">IFERROR(Copen!B63/GAMSCopen!B63,"")</f>
        <v>1</v>
      </c>
      <c r="D63" s="128" t="str">
        <f aca="false">IFERROR(Copen!C63/GAMSCopen!C63,"")</f>
        <v/>
      </c>
      <c r="E63" s="128" t="str">
        <f aca="false">IFERROR(Copen!D63/GAMSCopen!D63,"")</f>
        <v/>
      </c>
      <c r="F63" s="128" t="str">
        <f aca="false">IFERROR(Copen!E63/GAMSCopen!E63,"")</f>
        <v/>
      </c>
      <c r="G63" s="128" t="str">
        <f aca="false">IFERROR(Copen!F63/GAMSCopen!F63,"")</f>
        <v/>
      </c>
      <c r="H63" s="128" t="str">
        <f aca="false">IFERROR(Copen!G63/GAMSCopen!G63,"")</f>
        <v/>
      </c>
      <c r="I63" s="128" t="str">
        <f aca="false">IFERROR(Copen!H63/GAMSCopen!H63,"")</f>
        <v/>
      </c>
      <c r="J63" s="128" t="str">
        <f aca="false">IFERROR(Copen!I63/GAMSCopen!I63,"")</f>
        <v/>
      </c>
      <c r="K63" s="128" t="str">
        <f aca="false">IFERROR(Copen!J63/GAMSCopen!J63,"")</f>
        <v/>
      </c>
      <c r="L63" s="128" t="str">
        <f aca="false">IFERROR(Copen!K63/GAMSCopen!K63,"")</f>
        <v/>
      </c>
      <c r="M63" s="128" t="str">
        <f aca="false">IFERROR(Copen!L63/GAMSCopen!L63,"")</f>
        <v/>
      </c>
      <c r="N63" s="128" t="str">
        <f aca="false">IFERROR(Copen!M63/GAMSCopen!M63,"")</f>
        <v/>
      </c>
      <c r="O63" s="128" t="str">
        <f aca="false">IFERROR(Copen!N63/GAMSCopen!N63,"")</f>
        <v/>
      </c>
      <c r="P63" s="128" t="str">
        <f aca="false">IFERROR(Copen!O63/GAMSCopen!O63,"")</f>
        <v/>
      </c>
      <c r="Q63" s="128" t="str">
        <f aca="false">IFERROR(Copen!P63/GAMSCopen!P63,"")</f>
        <v/>
      </c>
      <c r="R63" s="128" t="str">
        <f aca="false">IFERROR(Copen!Q63/GAMSCopen!Q63,"")</f>
        <v/>
      </c>
      <c r="S63" s="128" t="str">
        <f aca="false">IFERROR(Copen!R63/GAMSCopen!R63,"")</f>
        <v/>
      </c>
      <c r="T63" s="128" t="str">
        <f aca="false">IFERROR(Copen!S63/GAMSCopen!S63,"")</f>
        <v/>
      </c>
      <c r="U63" s="128" t="str">
        <f aca="false">IFERROR(Copen!T63/GAMSCopen!T63,"")</f>
        <v/>
      </c>
      <c r="V63" s="128" t="str">
        <f aca="false">IFERROR(Copen!U63/GAMSCopen!U63,"")</f>
        <v/>
      </c>
      <c r="W63" s="128" t="str">
        <f aca="false">IFERROR(Copen!V63/GAMSCopen!V63,"")</f>
        <v/>
      </c>
      <c r="X63" s="128" t="str">
        <f aca="false">IFERROR(Copen!W63/GAMSCopen!W63,"")</f>
        <v/>
      </c>
      <c r="Y63" s="128" t="str">
        <f aca="false">IFERROR(Copen!X63/GAMSCopen!X63,"")</f>
        <v/>
      </c>
      <c r="Z63" s="128" t="str">
        <f aca="false">IFERROR(Copen!Y63/GAMSCopen!Y63,"")</f>
        <v/>
      </c>
      <c r="AA63" s="128" t="str">
        <f aca="false">IFERROR(Copen!Z63/GAMSCopen!Z63,"")</f>
        <v/>
      </c>
      <c r="AB63" s="128" t="str">
        <f aca="false">IFERROR(Copen!AA63/GAMSCopen!AA63,"")</f>
        <v/>
      </c>
      <c r="AC63" s="128" t="str">
        <f aca="false">IFERROR(Copen!AB63/GAMSCopen!AB63,"")</f>
        <v/>
      </c>
      <c r="AD63" s="128" t="str">
        <f aca="false">IFERROR(Copen!AC63/GAMSCopen!AC63,"")</f>
        <v/>
      </c>
      <c r="AE63" s="128" t="str">
        <f aca="false">IFERROR(Copen!AD63/GAMSCopen!AD63,"")</f>
        <v/>
      </c>
      <c r="AF63" s="128" t="str">
        <f aca="false">IFERROR(Copen!AE63/GAMSCopen!AE63,"")</f>
        <v/>
      </c>
      <c r="AG63" s="128" t="str">
        <f aca="false">IFERROR(Copen!AF63/GAMSCopen!AF63,"")</f>
        <v/>
      </c>
      <c r="AH63" s="128" t="str">
        <f aca="false">IFERROR(Copen!AG63/GAMSCopen!AG63,"")</f>
        <v/>
      </c>
      <c r="AI63" s="128" t="str">
        <f aca="false">IFERROR(Copen!AH63/GAMSCopen!AH63,"")</f>
        <v/>
      </c>
      <c r="AJ63" s="128" t="str">
        <f aca="false">IFERROR(Copen!AI63/GAMSCopen!AI63,"")</f>
        <v/>
      </c>
      <c r="AK63" s="128" t="str">
        <f aca="false">IFERROR(Copen!AJ63/GAMSCopen!AJ63,"")</f>
        <v/>
      </c>
      <c r="AL63" s="128" t="str">
        <f aca="false">IFERROR(Copen!AK63/GAMSCopen!AK63,"")</f>
        <v/>
      </c>
      <c r="AM63" s="128" t="str">
        <f aca="false">IFERROR(Copen!AL63/GAMSCopen!AL63,"")</f>
        <v/>
      </c>
      <c r="AN63" s="128" t="str">
        <f aca="false">IFERROR(Copen!AM63/GAMSCopen!AM63,"")</f>
        <v/>
      </c>
      <c r="AO63" s="128" t="str">
        <f aca="false">IFERROR(Copen!AN63/GAMSCopen!AN63,"")</f>
        <v/>
      </c>
      <c r="AP63" s="128" t="str">
        <f aca="false">IFERROR(Copen!AO63/GAMSCopen!AO63,"")</f>
        <v/>
      </c>
      <c r="AQ63" s="128" t="str">
        <f aca="false">IFERROR(Copen!AP63/GAMSCopen!AP63,"")</f>
        <v/>
      </c>
      <c r="AR63" s="128" t="str">
        <f aca="false">IFERROR(Copen!AQ63/GAMSCopen!AQ63,"")</f>
        <v/>
      </c>
      <c r="AS63" s="128" t="str">
        <f aca="false">IFERROR(Copen!AR63/GAMSCopen!AR63,"")</f>
        <v/>
      </c>
      <c r="AT63" s="128" t="str">
        <f aca="false">IFERROR(Copen!AS63/GAMSCopen!AS63,"")</f>
        <v/>
      </c>
      <c r="AU63" s="128" t="str">
        <f aca="false">IFERROR(Copen!AT63/GAMSCopen!AT63,"")</f>
        <v/>
      </c>
      <c r="AV63" s="128" t="str">
        <f aca="false">IFERROR(Copen!AU63/GAMSCopen!AU63,"")</f>
        <v/>
      </c>
      <c r="AW63" s="128" t="str">
        <f aca="false">IFERROR(Copen!AV63/GAMSCopen!AV63,"")</f>
        <v/>
      </c>
      <c r="AX63" s="128" t="str">
        <f aca="false">IFERROR(Copen!AW63/GAMSCopen!AW63,"")</f>
        <v/>
      </c>
      <c r="AY63" s="128" t="str">
        <f aca="false">IFERROR(Copen!AX63/GAMSCopen!AX63,"")</f>
        <v/>
      </c>
      <c r="AZ63" s="128" t="str">
        <f aca="false">IFERROR(Copen!AY63/GAMSCopen!AY63,"")</f>
        <v/>
      </c>
      <c r="BA63" s="128" t="str">
        <f aca="false">IFERROR(Copen!AZ63/GAMSCopen!AZ63,"")</f>
        <v/>
      </c>
      <c r="BB63" s="128" t="str">
        <f aca="false">IFERROR(Copen!BA63/GAMSCopen!BA63,"")</f>
        <v/>
      </c>
      <c r="BC63" s="128" t="str">
        <f aca="false">IFERROR(Copen!BB63/GAMSCopen!BB63,"")</f>
        <v/>
      </c>
      <c r="BD63" s="128" t="str">
        <f aca="false">IFERROR(Copen!BC63/GAMSCopen!BC63,"")</f>
        <v/>
      </c>
      <c r="BE63" s="128" t="str">
        <f aca="false">IFERROR(Copen!BD63/GAMSCopen!BD63,"")</f>
        <v/>
      </c>
      <c r="BF63" s="128" t="str">
        <f aca="false">IFERROR(Copen!BE63/GAMSCopen!BE63,"")</f>
        <v/>
      </c>
      <c r="BG63" s="128" t="str">
        <f aca="false">IFERROR(Copen!BF63/GAMSCopen!BF63,"")</f>
        <v/>
      </c>
      <c r="BH63" s="128" t="str">
        <f aca="false">IFERROR(Copen!BG63/GAMSCopen!BG63,"")</f>
        <v/>
      </c>
      <c r="BI63" s="128" t="str">
        <f aca="false">IFERROR(Copen!BH63/GAMSCopen!BH63,"")</f>
        <v/>
      </c>
      <c r="BJ63" s="128" t="str">
        <f aca="false">IFERROR(Copen!BI63/GAMSCopen!BI63,"")</f>
        <v/>
      </c>
    </row>
    <row r="64" customFormat="false" ht="12.75" hidden="false" customHeight="false" outlineLevel="0" collapsed="false">
      <c r="A64" s="0" t="str">
        <f aca="false">Copen!A64</f>
        <v>CARBON CYCLE PARAMETERS (per 5 year period)</v>
      </c>
      <c r="B64" s="0" t="str">
        <f aca="false">GAMSbase!A64</f>
        <v>* CARBON CYCLE PARAMETERS</v>
      </c>
      <c r="C64" s="128" t="str">
        <f aca="false">IFERROR(Copen!B64/GAMSCopen!B64,"")</f>
        <v/>
      </c>
      <c r="D64" s="128" t="str">
        <f aca="false">IFERROR(Copen!C64/GAMSCopen!C64,"")</f>
        <v/>
      </c>
      <c r="E64" s="128" t="str">
        <f aca="false">IFERROR(Copen!D64/GAMSCopen!D64,"")</f>
        <v/>
      </c>
      <c r="F64" s="128" t="str">
        <f aca="false">IFERROR(Copen!E64/GAMSCopen!E64,"")</f>
        <v/>
      </c>
      <c r="G64" s="128" t="str">
        <f aca="false">IFERROR(Copen!F64/GAMSCopen!F64,"")</f>
        <v/>
      </c>
      <c r="H64" s="128" t="str">
        <f aca="false">IFERROR(Copen!G64/GAMSCopen!G64,"")</f>
        <v/>
      </c>
      <c r="I64" s="128" t="str">
        <f aca="false">IFERROR(Copen!H64/GAMSCopen!H64,"")</f>
        <v/>
      </c>
      <c r="J64" s="128" t="str">
        <f aca="false">IFERROR(Copen!I64/GAMSCopen!I64,"")</f>
        <v/>
      </c>
      <c r="K64" s="128" t="str">
        <f aca="false">IFERROR(Copen!J64/GAMSCopen!J64,"")</f>
        <v/>
      </c>
      <c r="L64" s="128" t="str">
        <f aca="false">IFERROR(Copen!K64/GAMSCopen!K64,"")</f>
        <v/>
      </c>
      <c r="M64" s="128" t="str">
        <f aca="false">IFERROR(Copen!L64/GAMSCopen!L64,"")</f>
        <v/>
      </c>
      <c r="N64" s="128" t="str">
        <f aca="false">IFERROR(Copen!M64/GAMSCopen!M64,"")</f>
        <v/>
      </c>
      <c r="O64" s="128" t="str">
        <f aca="false">IFERROR(Copen!N64/GAMSCopen!N64,"")</f>
        <v/>
      </c>
      <c r="P64" s="128" t="str">
        <f aca="false">IFERROR(Copen!O64/GAMSCopen!O64,"")</f>
        <v/>
      </c>
      <c r="Q64" s="128" t="str">
        <f aca="false">IFERROR(Copen!P64/GAMSCopen!P64,"")</f>
        <v/>
      </c>
      <c r="R64" s="128" t="str">
        <f aca="false">IFERROR(Copen!Q64/GAMSCopen!Q64,"")</f>
        <v/>
      </c>
      <c r="S64" s="128" t="str">
        <f aca="false">IFERROR(Copen!R64/GAMSCopen!R64,"")</f>
        <v/>
      </c>
      <c r="T64" s="128" t="str">
        <f aca="false">IFERROR(Copen!S64/GAMSCopen!S64,"")</f>
        <v/>
      </c>
      <c r="U64" s="128" t="str">
        <f aca="false">IFERROR(Copen!T64/GAMSCopen!T64,"")</f>
        <v/>
      </c>
      <c r="V64" s="128" t="str">
        <f aca="false">IFERROR(Copen!U64/GAMSCopen!U64,"")</f>
        <v/>
      </c>
      <c r="W64" s="128" t="str">
        <f aca="false">IFERROR(Copen!V64/GAMSCopen!V64,"")</f>
        <v/>
      </c>
      <c r="X64" s="128" t="str">
        <f aca="false">IFERROR(Copen!W64/GAMSCopen!W64,"")</f>
        <v/>
      </c>
      <c r="Y64" s="128" t="str">
        <f aca="false">IFERROR(Copen!X64/GAMSCopen!X64,"")</f>
        <v/>
      </c>
      <c r="Z64" s="128" t="str">
        <f aca="false">IFERROR(Copen!Y64/GAMSCopen!Y64,"")</f>
        <v/>
      </c>
      <c r="AA64" s="128" t="str">
        <f aca="false">IFERROR(Copen!Z64/GAMSCopen!Z64,"")</f>
        <v/>
      </c>
      <c r="AB64" s="128" t="str">
        <f aca="false">IFERROR(Copen!AA64/GAMSCopen!AA64,"")</f>
        <v/>
      </c>
      <c r="AC64" s="128" t="str">
        <f aca="false">IFERROR(Copen!AB64/GAMSCopen!AB64,"")</f>
        <v/>
      </c>
      <c r="AD64" s="128" t="str">
        <f aca="false">IFERROR(Copen!AC64/GAMSCopen!AC64,"")</f>
        <v/>
      </c>
      <c r="AE64" s="128" t="str">
        <f aca="false">IFERROR(Copen!AD64/GAMSCopen!AD64,"")</f>
        <v/>
      </c>
      <c r="AF64" s="128" t="str">
        <f aca="false">IFERROR(Copen!AE64/GAMSCopen!AE64,"")</f>
        <v/>
      </c>
      <c r="AG64" s="128" t="str">
        <f aca="false">IFERROR(Copen!AF64/GAMSCopen!AF64,"")</f>
        <v/>
      </c>
      <c r="AH64" s="128" t="str">
        <f aca="false">IFERROR(Copen!AG64/GAMSCopen!AG64,"")</f>
        <v/>
      </c>
      <c r="AI64" s="128" t="str">
        <f aca="false">IFERROR(Copen!AH64/GAMSCopen!AH64,"")</f>
        <v/>
      </c>
      <c r="AJ64" s="128" t="str">
        <f aca="false">IFERROR(Copen!AI64/GAMSCopen!AI64,"")</f>
        <v/>
      </c>
      <c r="AK64" s="128" t="str">
        <f aca="false">IFERROR(Copen!AJ64/GAMSCopen!AJ64,"")</f>
        <v/>
      </c>
      <c r="AL64" s="128" t="str">
        <f aca="false">IFERROR(Copen!AK64/GAMSCopen!AK64,"")</f>
        <v/>
      </c>
      <c r="AM64" s="128" t="str">
        <f aca="false">IFERROR(Copen!AL64/GAMSCopen!AL64,"")</f>
        <v/>
      </c>
      <c r="AN64" s="128" t="str">
        <f aca="false">IFERROR(Copen!AM64/GAMSCopen!AM64,"")</f>
        <v/>
      </c>
      <c r="AO64" s="128" t="str">
        <f aca="false">IFERROR(Copen!AN64/GAMSCopen!AN64,"")</f>
        <v/>
      </c>
      <c r="AP64" s="128" t="str">
        <f aca="false">IFERROR(Copen!AO64/GAMSCopen!AO64,"")</f>
        <v/>
      </c>
      <c r="AQ64" s="128" t="str">
        <f aca="false">IFERROR(Copen!AP64/GAMSCopen!AP64,"")</f>
        <v/>
      </c>
      <c r="AR64" s="128" t="str">
        <f aca="false">IFERROR(Copen!AQ64/GAMSCopen!AQ64,"")</f>
        <v/>
      </c>
      <c r="AS64" s="128" t="str">
        <f aca="false">IFERROR(Copen!AR64/GAMSCopen!AR64,"")</f>
        <v/>
      </c>
      <c r="AT64" s="128" t="str">
        <f aca="false">IFERROR(Copen!AS64/GAMSCopen!AS64,"")</f>
        <v/>
      </c>
      <c r="AU64" s="128" t="str">
        <f aca="false">IFERROR(Copen!AT64/GAMSCopen!AT64,"")</f>
        <v/>
      </c>
      <c r="AV64" s="128" t="str">
        <f aca="false">IFERROR(Copen!AU64/GAMSCopen!AU64,"")</f>
        <v/>
      </c>
      <c r="AW64" s="128" t="str">
        <f aca="false">IFERROR(Copen!AV64/GAMSCopen!AV64,"")</f>
        <v/>
      </c>
      <c r="AX64" s="128" t="str">
        <f aca="false">IFERROR(Copen!AW64/GAMSCopen!AW64,"")</f>
        <v/>
      </c>
      <c r="AY64" s="128" t="str">
        <f aca="false">IFERROR(Copen!AX64/GAMSCopen!AX64,"")</f>
        <v/>
      </c>
      <c r="AZ64" s="128" t="str">
        <f aca="false">IFERROR(Copen!AY64/GAMSCopen!AY64,"")</f>
        <v/>
      </c>
      <c r="BA64" s="128" t="str">
        <f aca="false">IFERROR(Copen!AZ64/GAMSCopen!AZ64,"")</f>
        <v/>
      </c>
      <c r="BB64" s="128" t="str">
        <f aca="false">IFERROR(Copen!BA64/GAMSCopen!BA64,"")</f>
        <v/>
      </c>
      <c r="BC64" s="128" t="str">
        <f aca="false">IFERROR(Copen!BB64/GAMSCopen!BB64,"")</f>
        <v/>
      </c>
      <c r="BD64" s="128" t="str">
        <f aca="false">IFERROR(Copen!BC64/GAMSCopen!BC64,"")</f>
        <v/>
      </c>
      <c r="BE64" s="128" t="str">
        <f aca="false">IFERROR(Copen!BD64/GAMSCopen!BD64,"")</f>
        <v/>
      </c>
      <c r="BF64" s="128" t="str">
        <f aca="false">IFERROR(Copen!BE64/GAMSCopen!BE64,"")</f>
        <v/>
      </c>
      <c r="BG64" s="128" t="str">
        <f aca="false">IFERROR(Copen!BF64/GAMSCopen!BF64,"")</f>
        <v/>
      </c>
      <c r="BH64" s="128" t="str">
        <f aca="false">IFERROR(Copen!BG64/GAMSCopen!BG64,"")</f>
        <v/>
      </c>
      <c r="BI64" s="128" t="str">
        <f aca="false">IFERROR(Copen!BH64/GAMSCopen!BH64,"")</f>
        <v/>
      </c>
      <c r="BJ64" s="128" t="str">
        <f aca="false">IFERROR(Copen!BI64/GAMSCopen!BI64,"")</f>
        <v/>
      </c>
    </row>
    <row r="65" customFormat="false" ht="12.75" hidden="false" customHeight="false" outlineLevel="0" collapsed="false">
      <c r="A65" s="0" t="str">
        <f aca="false">Copen!A65</f>
        <v>      Atmosphere to atmosphere (b11)</v>
      </c>
      <c r="B65" s="0" t="str">
        <f aca="false">GAMSbase!A65</f>
        <v>AtA b11</v>
      </c>
      <c r="C65" s="128" t="n">
        <f aca="false">IFERROR(Copen!B65/GAMSCopen!B65,"")</f>
        <v>1</v>
      </c>
      <c r="D65" s="128" t="str">
        <f aca="false">IFERROR(Copen!C65/GAMSCopen!C65,"")</f>
        <v/>
      </c>
      <c r="E65" s="128" t="str">
        <f aca="false">IFERROR(Copen!D65/GAMSCopen!D65,"")</f>
        <v/>
      </c>
      <c r="F65" s="128" t="str">
        <f aca="false">IFERROR(Copen!E65/GAMSCopen!E65,"")</f>
        <v/>
      </c>
      <c r="G65" s="128" t="str">
        <f aca="false">IFERROR(Copen!F65/GAMSCopen!F65,"")</f>
        <v/>
      </c>
      <c r="H65" s="128" t="str">
        <f aca="false">IFERROR(Copen!G65/GAMSCopen!G65,"")</f>
        <v/>
      </c>
      <c r="I65" s="128" t="str">
        <f aca="false">IFERROR(Copen!H65/GAMSCopen!H65,"")</f>
        <v/>
      </c>
      <c r="J65" s="128" t="str">
        <f aca="false">IFERROR(Copen!I65/GAMSCopen!I65,"")</f>
        <v/>
      </c>
      <c r="K65" s="128" t="str">
        <f aca="false">IFERROR(Copen!J65/GAMSCopen!J65,"")</f>
        <v/>
      </c>
      <c r="L65" s="128" t="str">
        <f aca="false">IFERROR(Copen!K65/GAMSCopen!K65,"")</f>
        <v/>
      </c>
      <c r="M65" s="128" t="str">
        <f aca="false">IFERROR(Copen!L65/GAMSCopen!L65,"")</f>
        <v/>
      </c>
      <c r="N65" s="128" t="str">
        <f aca="false">IFERROR(Copen!M65/GAMSCopen!M65,"")</f>
        <v/>
      </c>
      <c r="O65" s="128" t="str">
        <f aca="false">IFERROR(Copen!N65/GAMSCopen!N65,"")</f>
        <v/>
      </c>
      <c r="P65" s="128" t="str">
        <f aca="false">IFERROR(Copen!O65/GAMSCopen!O65,"")</f>
        <v/>
      </c>
      <c r="Q65" s="128" t="str">
        <f aca="false">IFERROR(Copen!P65/GAMSCopen!P65,"")</f>
        <v/>
      </c>
      <c r="R65" s="128" t="str">
        <f aca="false">IFERROR(Copen!Q65/GAMSCopen!Q65,"")</f>
        <v/>
      </c>
      <c r="S65" s="128" t="str">
        <f aca="false">IFERROR(Copen!R65/GAMSCopen!R65,"")</f>
        <v/>
      </c>
      <c r="T65" s="128" t="str">
        <f aca="false">IFERROR(Copen!S65/GAMSCopen!S65,"")</f>
        <v/>
      </c>
      <c r="U65" s="128" t="str">
        <f aca="false">IFERROR(Copen!T65/GAMSCopen!T65,"")</f>
        <v/>
      </c>
      <c r="V65" s="128" t="str">
        <f aca="false">IFERROR(Copen!U65/GAMSCopen!U65,"")</f>
        <v/>
      </c>
      <c r="W65" s="128" t="str">
        <f aca="false">IFERROR(Copen!V65/GAMSCopen!V65,"")</f>
        <v/>
      </c>
      <c r="X65" s="128" t="str">
        <f aca="false">IFERROR(Copen!W65/GAMSCopen!W65,"")</f>
        <v/>
      </c>
      <c r="Y65" s="128" t="str">
        <f aca="false">IFERROR(Copen!X65/GAMSCopen!X65,"")</f>
        <v/>
      </c>
      <c r="Z65" s="128" t="str">
        <f aca="false">IFERROR(Copen!Y65/GAMSCopen!Y65,"")</f>
        <v/>
      </c>
      <c r="AA65" s="128" t="str">
        <f aca="false">IFERROR(Copen!Z65/GAMSCopen!Z65,"")</f>
        <v/>
      </c>
      <c r="AB65" s="128" t="str">
        <f aca="false">IFERROR(Copen!AA65/GAMSCopen!AA65,"")</f>
        <v/>
      </c>
      <c r="AC65" s="128" t="str">
        <f aca="false">IFERROR(Copen!AB65/GAMSCopen!AB65,"")</f>
        <v/>
      </c>
      <c r="AD65" s="128" t="str">
        <f aca="false">IFERROR(Copen!AC65/GAMSCopen!AC65,"")</f>
        <v/>
      </c>
      <c r="AE65" s="128" t="str">
        <f aca="false">IFERROR(Copen!AD65/GAMSCopen!AD65,"")</f>
        <v/>
      </c>
      <c r="AF65" s="128" t="str">
        <f aca="false">IFERROR(Copen!AE65/GAMSCopen!AE65,"")</f>
        <v/>
      </c>
      <c r="AG65" s="128" t="str">
        <f aca="false">IFERROR(Copen!AF65/GAMSCopen!AF65,"")</f>
        <v/>
      </c>
      <c r="AH65" s="128" t="str">
        <f aca="false">IFERROR(Copen!AG65/GAMSCopen!AG65,"")</f>
        <v/>
      </c>
      <c r="AI65" s="128" t="str">
        <f aca="false">IFERROR(Copen!AH65/GAMSCopen!AH65,"")</f>
        <v/>
      </c>
      <c r="AJ65" s="128" t="str">
        <f aca="false">IFERROR(Copen!AI65/GAMSCopen!AI65,"")</f>
        <v/>
      </c>
      <c r="AK65" s="128" t="str">
        <f aca="false">IFERROR(Copen!AJ65/GAMSCopen!AJ65,"")</f>
        <v/>
      </c>
      <c r="AL65" s="128" t="str">
        <f aca="false">IFERROR(Copen!AK65/GAMSCopen!AK65,"")</f>
        <v/>
      </c>
      <c r="AM65" s="128" t="str">
        <f aca="false">IFERROR(Copen!AL65/GAMSCopen!AL65,"")</f>
        <v/>
      </c>
      <c r="AN65" s="128" t="str">
        <f aca="false">IFERROR(Copen!AM65/GAMSCopen!AM65,"")</f>
        <v/>
      </c>
      <c r="AO65" s="128" t="str">
        <f aca="false">IFERROR(Copen!AN65/GAMSCopen!AN65,"")</f>
        <v/>
      </c>
      <c r="AP65" s="128" t="str">
        <f aca="false">IFERROR(Copen!AO65/GAMSCopen!AO65,"")</f>
        <v/>
      </c>
      <c r="AQ65" s="128" t="str">
        <f aca="false">IFERROR(Copen!AP65/GAMSCopen!AP65,"")</f>
        <v/>
      </c>
      <c r="AR65" s="128" t="str">
        <f aca="false">IFERROR(Copen!AQ65/GAMSCopen!AQ65,"")</f>
        <v/>
      </c>
      <c r="AS65" s="128" t="str">
        <f aca="false">IFERROR(Copen!AR65/GAMSCopen!AR65,"")</f>
        <v/>
      </c>
      <c r="AT65" s="128" t="str">
        <f aca="false">IFERROR(Copen!AS65/GAMSCopen!AS65,"")</f>
        <v/>
      </c>
      <c r="AU65" s="128" t="str">
        <f aca="false">IFERROR(Copen!AT65/GAMSCopen!AT65,"")</f>
        <v/>
      </c>
      <c r="AV65" s="128" t="str">
        <f aca="false">IFERROR(Copen!AU65/GAMSCopen!AU65,"")</f>
        <v/>
      </c>
      <c r="AW65" s="128" t="str">
        <f aca="false">IFERROR(Copen!AV65/GAMSCopen!AV65,"")</f>
        <v/>
      </c>
      <c r="AX65" s="128" t="str">
        <f aca="false">IFERROR(Copen!AW65/GAMSCopen!AW65,"")</f>
        <v/>
      </c>
      <c r="AY65" s="128" t="str">
        <f aca="false">IFERROR(Copen!AX65/GAMSCopen!AX65,"")</f>
        <v/>
      </c>
      <c r="AZ65" s="128" t="str">
        <f aca="false">IFERROR(Copen!AY65/GAMSCopen!AY65,"")</f>
        <v/>
      </c>
      <c r="BA65" s="128" t="str">
        <f aca="false">IFERROR(Copen!AZ65/GAMSCopen!AZ65,"")</f>
        <v/>
      </c>
      <c r="BB65" s="128" t="str">
        <f aca="false">IFERROR(Copen!BA65/GAMSCopen!BA65,"")</f>
        <v/>
      </c>
      <c r="BC65" s="128" t="str">
        <f aca="false">IFERROR(Copen!BB65/GAMSCopen!BB65,"")</f>
        <v/>
      </c>
      <c r="BD65" s="128" t="str">
        <f aca="false">IFERROR(Copen!BC65/GAMSCopen!BC65,"")</f>
        <v/>
      </c>
      <c r="BE65" s="128" t="str">
        <f aca="false">IFERROR(Copen!BD65/GAMSCopen!BD65,"")</f>
        <v/>
      </c>
      <c r="BF65" s="128" t="str">
        <f aca="false">IFERROR(Copen!BE65/GAMSCopen!BE65,"")</f>
        <v/>
      </c>
      <c r="BG65" s="128" t="str">
        <f aca="false">IFERROR(Copen!BF65/GAMSCopen!BF65,"")</f>
        <v/>
      </c>
      <c r="BH65" s="128" t="str">
        <f aca="false">IFERROR(Copen!BG65/GAMSCopen!BG65,"")</f>
        <v/>
      </c>
      <c r="BI65" s="128" t="str">
        <f aca="false">IFERROR(Copen!BH65/GAMSCopen!BH65,"")</f>
        <v/>
      </c>
      <c r="BJ65" s="128" t="str">
        <f aca="false">IFERROR(Copen!BI65/GAMSCopen!BI65,"")</f>
        <v/>
      </c>
    </row>
    <row r="66" customFormat="false" ht="12.75" hidden="false" customHeight="false" outlineLevel="0" collapsed="false">
      <c r="A66" s="0" t="str">
        <f aca="false">Copen!A66</f>
        <v>       Biosphere/shallow oceans to atmosphere (b21)</v>
      </c>
      <c r="B66" s="0" t="str">
        <f aca="false">GAMSbase!A66</f>
        <v>BtA b21</v>
      </c>
      <c r="C66" s="128" t="n">
        <f aca="false">IFERROR(Copen!B66/GAMSCopen!B66,"")</f>
        <v>0.999999999710111</v>
      </c>
      <c r="D66" s="128" t="str">
        <f aca="false">IFERROR(Copen!C66/GAMSCopen!C66,"")</f>
        <v/>
      </c>
      <c r="E66" s="128" t="str">
        <f aca="false">IFERROR(Copen!D66/GAMSCopen!D66,"")</f>
        <v/>
      </c>
      <c r="F66" s="128" t="str">
        <f aca="false">IFERROR(Copen!E66/GAMSCopen!E66,"")</f>
        <v/>
      </c>
      <c r="G66" s="128" t="str">
        <f aca="false">IFERROR(Copen!F66/GAMSCopen!F66,"")</f>
        <v/>
      </c>
      <c r="H66" s="128" t="str">
        <f aca="false">IFERROR(Copen!G66/GAMSCopen!G66,"")</f>
        <v/>
      </c>
      <c r="I66" s="128" t="str">
        <f aca="false">IFERROR(Copen!H66/GAMSCopen!H66,"")</f>
        <v/>
      </c>
      <c r="J66" s="128" t="str">
        <f aca="false">IFERROR(Copen!I66/GAMSCopen!I66,"")</f>
        <v/>
      </c>
      <c r="K66" s="128" t="str">
        <f aca="false">IFERROR(Copen!J66/GAMSCopen!J66,"")</f>
        <v/>
      </c>
      <c r="L66" s="128" t="str">
        <f aca="false">IFERROR(Copen!K66/GAMSCopen!K66,"")</f>
        <v/>
      </c>
      <c r="M66" s="128" t="str">
        <f aca="false">IFERROR(Copen!L66/GAMSCopen!L66,"")</f>
        <v/>
      </c>
      <c r="N66" s="128" t="str">
        <f aca="false">IFERROR(Copen!M66/GAMSCopen!M66,"")</f>
        <v/>
      </c>
      <c r="O66" s="128" t="str">
        <f aca="false">IFERROR(Copen!N66/GAMSCopen!N66,"")</f>
        <v/>
      </c>
      <c r="P66" s="128" t="str">
        <f aca="false">IFERROR(Copen!O66/GAMSCopen!O66,"")</f>
        <v/>
      </c>
      <c r="Q66" s="128" t="str">
        <f aca="false">IFERROR(Copen!P66/GAMSCopen!P66,"")</f>
        <v/>
      </c>
      <c r="R66" s="128" t="str">
        <f aca="false">IFERROR(Copen!Q66/GAMSCopen!Q66,"")</f>
        <v/>
      </c>
      <c r="S66" s="128" t="str">
        <f aca="false">IFERROR(Copen!R66/GAMSCopen!R66,"")</f>
        <v/>
      </c>
      <c r="T66" s="128" t="str">
        <f aca="false">IFERROR(Copen!S66/GAMSCopen!S66,"")</f>
        <v/>
      </c>
      <c r="U66" s="128" t="str">
        <f aca="false">IFERROR(Copen!T66/GAMSCopen!T66,"")</f>
        <v/>
      </c>
      <c r="V66" s="128" t="str">
        <f aca="false">IFERROR(Copen!U66/GAMSCopen!U66,"")</f>
        <v/>
      </c>
      <c r="W66" s="128" t="str">
        <f aca="false">IFERROR(Copen!V66/GAMSCopen!V66,"")</f>
        <v/>
      </c>
      <c r="X66" s="128" t="str">
        <f aca="false">IFERROR(Copen!W66/GAMSCopen!W66,"")</f>
        <v/>
      </c>
      <c r="Y66" s="128" t="str">
        <f aca="false">IFERROR(Copen!X66/GAMSCopen!X66,"")</f>
        <v/>
      </c>
      <c r="Z66" s="128" t="str">
        <f aca="false">IFERROR(Copen!Y66/GAMSCopen!Y66,"")</f>
        <v/>
      </c>
      <c r="AA66" s="128" t="str">
        <f aca="false">IFERROR(Copen!Z66/GAMSCopen!Z66,"")</f>
        <v/>
      </c>
      <c r="AB66" s="128" t="str">
        <f aca="false">IFERROR(Copen!AA66/GAMSCopen!AA66,"")</f>
        <v/>
      </c>
      <c r="AC66" s="128" t="str">
        <f aca="false">IFERROR(Copen!AB66/GAMSCopen!AB66,"")</f>
        <v/>
      </c>
      <c r="AD66" s="128" t="str">
        <f aca="false">IFERROR(Copen!AC66/GAMSCopen!AC66,"")</f>
        <v/>
      </c>
      <c r="AE66" s="128" t="str">
        <f aca="false">IFERROR(Copen!AD66/GAMSCopen!AD66,"")</f>
        <v/>
      </c>
      <c r="AF66" s="128" t="str">
        <f aca="false">IFERROR(Copen!AE66/GAMSCopen!AE66,"")</f>
        <v/>
      </c>
      <c r="AG66" s="128" t="str">
        <f aca="false">IFERROR(Copen!AF66/GAMSCopen!AF66,"")</f>
        <v/>
      </c>
      <c r="AH66" s="128" t="str">
        <f aca="false">IFERROR(Copen!AG66/GAMSCopen!AG66,"")</f>
        <v/>
      </c>
      <c r="AI66" s="128" t="str">
        <f aca="false">IFERROR(Copen!AH66/GAMSCopen!AH66,"")</f>
        <v/>
      </c>
      <c r="AJ66" s="128" t="str">
        <f aca="false">IFERROR(Copen!AI66/GAMSCopen!AI66,"")</f>
        <v/>
      </c>
      <c r="AK66" s="128" t="str">
        <f aca="false">IFERROR(Copen!AJ66/GAMSCopen!AJ66,"")</f>
        <v/>
      </c>
      <c r="AL66" s="128" t="str">
        <f aca="false">IFERROR(Copen!AK66/GAMSCopen!AK66,"")</f>
        <v/>
      </c>
      <c r="AM66" s="128" t="str">
        <f aca="false">IFERROR(Copen!AL66/GAMSCopen!AL66,"")</f>
        <v/>
      </c>
      <c r="AN66" s="128" t="str">
        <f aca="false">IFERROR(Copen!AM66/GAMSCopen!AM66,"")</f>
        <v/>
      </c>
      <c r="AO66" s="128" t="str">
        <f aca="false">IFERROR(Copen!AN66/GAMSCopen!AN66,"")</f>
        <v/>
      </c>
      <c r="AP66" s="128" t="str">
        <f aca="false">IFERROR(Copen!AO66/GAMSCopen!AO66,"")</f>
        <v/>
      </c>
      <c r="AQ66" s="128" t="str">
        <f aca="false">IFERROR(Copen!AP66/GAMSCopen!AP66,"")</f>
        <v/>
      </c>
      <c r="AR66" s="128" t="str">
        <f aca="false">IFERROR(Copen!AQ66/GAMSCopen!AQ66,"")</f>
        <v/>
      </c>
      <c r="AS66" s="128" t="str">
        <f aca="false">IFERROR(Copen!AR66/GAMSCopen!AR66,"")</f>
        <v/>
      </c>
      <c r="AT66" s="128" t="str">
        <f aca="false">IFERROR(Copen!AS66/GAMSCopen!AS66,"")</f>
        <v/>
      </c>
      <c r="AU66" s="128" t="str">
        <f aca="false">IFERROR(Copen!AT66/GAMSCopen!AT66,"")</f>
        <v/>
      </c>
      <c r="AV66" s="128" t="str">
        <f aca="false">IFERROR(Copen!AU66/GAMSCopen!AU66,"")</f>
        <v/>
      </c>
      <c r="AW66" s="128" t="str">
        <f aca="false">IFERROR(Copen!AV66/GAMSCopen!AV66,"")</f>
        <v/>
      </c>
      <c r="AX66" s="128" t="str">
        <f aca="false">IFERROR(Copen!AW66/GAMSCopen!AW66,"")</f>
        <v/>
      </c>
      <c r="AY66" s="128" t="str">
        <f aca="false">IFERROR(Copen!AX66/GAMSCopen!AX66,"")</f>
        <v/>
      </c>
      <c r="AZ66" s="128" t="str">
        <f aca="false">IFERROR(Copen!AY66/GAMSCopen!AY66,"")</f>
        <v/>
      </c>
      <c r="BA66" s="128" t="str">
        <f aca="false">IFERROR(Copen!AZ66/GAMSCopen!AZ66,"")</f>
        <v/>
      </c>
      <c r="BB66" s="128" t="str">
        <f aca="false">IFERROR(Copen!BA66/GAMSCopen!BA66,"")</f>
        <v/>
      </c>
      <c r="BC66" s="128" t="str">
        <f aca="false">IFERROR(Copen!BB66/GAMSCopen!BB66,"")</f>
        <v/>
      </c>
      <c r="BD66" s="128" t="str">
        <f aca="false">IFERROR(Copen!BC66/GAMSCopen!BC66,"")</f>
        <v/>
      </c>
      <c r="BE66" s="128" t="str">
        <f aca="false">IFERROR(Copen!BD66/GAMSCopen!BD66,"")</f>
        <v/>
      </c>
      <c r="BF66" s="128" t="str">
        <f aca="false">IFERROR(Copen!BE66/GAMSCopen!BE66,"")</f>
        <v/>
      </c>
      <c r="BG66" s="128" t="str">
        <f aca="false">IFERROR(Copen!BF66/GAMSCopen!BF66,"")</f>
        <v/>
      </c>
      <c r="BH66" s="128" t="str">
        <f aca="false">IFERROR(Copen!BG66/GAMSCopen!BG66,"")</f>
        <v/>
      </c>
      <c r="BI66" s="128" t="str">
        <f aca="false">IFERROR(Copen!BH66/GAMSCopen!BH66,"")</f>
        <v/>
      </c>
      <c r="BJ66" s="128" t="str">
        <f aca="false">IFERROR(Copen!BI66/GAMSCopen!BI66,"")</f>
        <v/>
      </c>
    </row>
    <row r="67" customFormat="false" ht="12.75" hidden="false" customHeight="false" outlineLevel="0" collapsed="false">
      <c r="A67" s="0" t="str">
        <f aca="false">Copen!A67</f>
        <v>      Atmosphere to biosphere/shallow oceans (b12)</v>
      </c>
      <c r="B67" s="0" t="str">
        <f aca="false">GAMSbase!A67</f>
        <v>AtB b12</v>
      </c>
      <c r="C67" s="128" t="n">
        <f aca="false">IFERROR(Copen!B67/GAMSCopen!B67,"")</f>
        <v>1</v>
      </c>
      <c r="D67" s="128" t="str">
        <f aca="false">IFERROR(Copen!C67/GAMSCopen!C67,"")</f>
        <v/>
      </c>
      <c r="E67" s="128" t="str">
        <f aca="false">IFERROR(Copen!D67/GAMSCopen!D67,"")</f>
        <v/>
      </c>
      <c r="F67" s="128" t="str">
        <f aca="false">IFERROR(Copen!E67/GAMSCopen!E67,"")</f>
        <v/>
      </c>
      <c r="G67" s="128" t="str">
        <f aca="false">IFERROR(Copen!F67/GAMSCopen!F67,"")</f>
        <v/>
      </c>
      <c r="H67" s="128" t="str">
        <f aca="false">IFERROR(Copen!G67/GAMSCopen!G67,"")</f>
        <v/>
      </c>
      <c r="I67" s="128" t="str">
        <f aca="false">IFERROR(Copen!H67/GAMSCopen!H67,"")</f>
        <v/>
      </c>
      <c r="J67" s="128" t="str">
        <f aca="false">IFERROR(Copen!I67/GAMSCopen!I67,"")</f>
        <v/>
      </c>
      <c r="K67" s="128" t="str">
        <f aca="false">IFERROR(Copen!J67/GAMSCopen!J67,"")</f>
        <v/>
      </c>
      <c r="L67" s="128" t="str">
        <f aca="false">IFERROR(Copen!K67/GAMSCopen!K67,"")</f>
        <v/>
      </c>
      <c r="M67" s="128" t="str">
        <f aca="false">IFERROR(Copen!L67/GAMSCopen!L67,"")</f>
        <v/>
      </c>
      <c r="N67" s="128" t="str">
        <f aca="false">IFERROR(Copen!M67/GAMSCopen!M67,"")</f>
        <v/>
      </c>
      <c r="O67" s="128" t="str">
        <f aca="false">IFERROR(Copen!N67/GAMSCopen!N67,"")</f>
        <v/>
      </c>
      <c r="P67" s="128" t="str">
        <f aca="false">IFERROR(Copen!O67/GAMSCopen!O67,"")</f>
        <v/>
      </c>
      <c r="Q67" s="128" t="str">
        <f aca="false">IFERROR(Copen!P67/GAMSCopen!P67,"")</f>
        <v/>
      </c>
      <c r="R67" s="128" t="str">
        <f aca="false">IFERROR(Copen!Q67/GAMSCopen!Q67,"")</f>
        <v/>
      </c>
      <c r="S67" s="128" t="str">
        <f aca="false">IFERROR(Copen!R67/GAMSCopen!R67,"")</f>
        <v/>
      </c>
      <c r="T67" s="128" t="str">
        <f aca="false">IFERROR(Copen!S67/GAMSCopen!S67,"")</f>
        <v/>
      </c>
      <c r="U67" s="128" t="str">
        <f aca="false">IFERROR(Copen!T67/GAMSCopen!T67,"")</f>
        <v/>
      </c>
      <c r="V67" s="128" t="str">
        <f aca="false">IFERROR(Copen!U67/GAMSCopen!U67,"")</f>
        <v/>
      </c>
      <c r="W67" s="128" t="str">
        <f aca="false">IFERROR(Copen!V67/GAMSCopen!V67,"")</f>
        <v/>
      </c>
      <c r="X67" s="128" t="str">
        <f aca="false">IFERROR(Copen!W67/GAMSCopen!W67,"")</f>
        <v/>
      </c>
      <c r="Y67" s="128" t="str">
        <f aca="false">IFERROR(Copen!X67/GAMSCopen!X67,"")</f>
        <v/>
      </c>
      <c r="Z67" s="128" t="str">
        <f aca="false">IFERROR(Copen!Y67/GAMSCopen!Y67,"")</f>
        <v/>
      </c>
      <c r="AA67" s="128" t="str">
        <f aca="false">IFERROR(Copen!Z67/GAMSCopen!Z67,"")</f>
        <v/>
      </c>
      <c r="AB67" s="128" t="str">
        <f aca="false">IFERROR(Copen!AA67/GAMSCopen!AA67,"")</f>
        <v/>
      </c>
      <c r="AC67" s="128" t="str">
        <f aca="false">IFERROR(Copen!AB67/GAMSCopen!AB67,"")</f>
        <v/>
      </c>
      <c r="AD67" s="128" t="str">
        <f aca="false">IFERROR(Copen!AC67/GAMSCopen!AC67,"")</f>
        <v/>
      </c>
      <c r="AE67" s="128" t="str">
        <f aca="false">IFERROR(Copen!AD67/GAMSCopen!AD67,"")</f>
        <v/>
      </c>
      <c r="AF67" s="128" t="str">
        <f aca="false">IFERROR(Copen!AE67/GAMSCopen!AE67,"")</f>
        <v/>
      </c>
      <c r="AG67" s="128" t="str">
        <f aca="false">IFERROR(Copen!AF67/GAMSCopen!AF67,"")</f>
        <v/>
      </c>
      <c r="AH67" s="128" t="str">
        <f aca="false">IFERROR(Copen!AG67/GAMSCopen!AG67,"")</f>
        <v/>
      </c>
      <c r="AI67" s="128" t="str">
        <f aca="false">IFERROR(Copen!AH67/GAMSCopen!AH67,"")</f>
        <v/>
      </c>
      <c r="AJ67" s="128" t="str">
        <f aca="false">IFERROR(Copen!AI67/GAMSCopen!AI67,"")</f>
        <v/>
      </c>
      <c r="AK67" s="128" t="str">
        <f aca="false">IFERROR(Copen!AJ67/GAMSCopen!AJ67,"")</f>
        <v/>
      </c>
      <c r="AL67" s="128" t="str">
        <f aca="false">IFERROR(Copen!AK67/GAMSCopen!AK67,"")</f>
        <v/>
      </c>
      <c r="AM67" s="128" t="str">
        <f aca="false">IFERROR(Copen!AL67/GAMSCopen!AL67,"")</f>
        <v/>
      </c>
      <c r="AN67" s="128" t="str">
        <f aca="false">IFERROR(Copen!AM67/GAMSCopen!AM67,"")</f>
        <v/>
      </c>
      <c r="AO67" s="128" t="str">
        <f aca="false">IFERROR(Copen!AN67/GAMSCopen!AN67,"")</f>
        <v/>
      </c>
      <c r="AP67" s="128" t="str">
        <f aca="false">IFERROR(Copen!AO67/GAMSCopen!AO67,"")</f>
        <v/>
      </c>
      <c r="AQ67" s="128" t="str">
        <f aca="false">IFERROR(Copen!AP67/GAMSCopen!AP67,"")</f>
        <v/>
      </c>
      <c r="AR67" s="128" t="str">
        <f aca="false">IFERROR(Copen!AQ67/GAMSCopen!AQ67,"")</f>
        <v/>
      </c>
      <c r="AS67" s="128" t="str">
        <f aca="false">IFERROR(Copen!AR67/GAMSCopen!AR67,"")</f>
        <v/>
      </c>
      <c r="AT67" s="128" t="str">
        <f aca="false">IFERROR(Copen!AS67/GAMSCopen!AS67,"")</f>
        <v/>
      </c>
      <c r="AU67" s="128" t="str">
        <f aca="false">IFERROR(Copen!AT67/GAMSCopen!AT67,"")</f>
        <v/>
      </c>
      <c r="AV67" s="128" t="str">
        <f aca="false">IFERROR(Copen!AU67/GAMSCopen!AU67,"")</f>
        <v/>
      </c>
      <c r="AW67" s="128" t="str">
        <f aca="false">IFERROR(Copen!AV67/GAMSCopen!AV67,"")</f>
        <v/>
      </c>
      <c r="AX67" s="128" t="str">
        <f aca="false">IFERROR(Copen!AW67/GAMSCopen!AW67,"")</f>
        <v/>
      </c>
      <c r="AY67" s="128" t="str">
        <f aca="false">IFERROR(Copen!AX67/GAMSCopen!AX67,"")</f>
        <v/>
      </c>
      <c r="AZ67" s="128" t="str">
        <f aca="false">IFERROR(Copen!AY67/GAMSCopen!AY67,"")</f>
        <v/>
      </c>
      <c r="BA67" s="128" t="str">
        <f aca="false">IFERROR(Copen!AZ67/GAMSCopen!AZ67,"")</f>
        <v/>
      </c>
      <c r="BB67" s="128" t="str">
        <f aca="false">IFERROR(Copen!BA67/GAMSCopen!BA67,"")</f>
        <v/>
      </c>
      <c r="BC67" s="128" t="str">
        <f aca="false">IFERROR(Copen!BB67/GAMSCopen!BB67,"")</f>
        <v/>
      </c>
      <c r="BD67" s="128" t="str">
        <f aca="false">IFERROR(Copen!BC67/GAMSCopen!BC67,"")</f>
        <v/>
      </c>
      <c r="BE67" s="128" t="str">
        <f aca="false">IFERROR(Copen!BD67/GAMSCopen!BD67,"")</f>
        <v/>
      </c>
      <c r="BF67" s="128" t="str">
        <f aca="false">IFERROR(Copen!BE67/GAMSCopen!BE67,"")</f>
        <v/>
      </c>
      <c r="BG67" s="128" t="str">
        <f aca="false">IFERROR(Copen!BF67/GAMSCopen!BF67,"")</f>
        <v/>
      </c>
      <c r="BH67" s="128" t="str">
        <f aca="false">IFERROR(Copen!BG67/GAMSCopen!BG67,"")</f>
        <v/>
      </c>
      <c r="BI67" s="128" t="str">
        <f aca="false">IFERROR(Copen!BH67/GAMSCopen!BH67,"")</f>
        <v/>
      </c>
      <c r="BJ67" s="128" t="str">
        <f aca="false">IFERROR(Copen!BI67/GAMSCopen!BI67,"")</f>
        <v/>
      </c>
    </row>
    <row r="68" customFormat="false" ht="12.75" hidden="false" customHeight="false" outlineLevel="0" collapsed="false">
      <c r="A68" s="0" t="str">
        <f aca="false">Copen!A68</f>
        <v>      Biosphere/shallow oceans to B/SO (b22)</v>
      </c>
      <c r="B68" s="0" t="str">
        <f aca="false">GAMSbase!A68</f>
        <v>BtB b22</v>
      </c>
      <c r="C68" s="128" t="n">
        <f aca="false">IFERROR(Copen!B68/GAMSCopen!B68,"")</f>
        <v>1.00000000001158</v>
      </c>
      <c r="D68" s="128" t="str">
        <f aca="false">IFERROR(Copen!C68/GAMSCopen!C68,"")</f>
        <v/>
      </c>
      <c r="E68" s="128" t="str">
        <f aca="false">IFERROR(Copen!D68/GAMSCopen!D68,"")</f>
        <v/>
      </c>
      <c r="F68" s="128" t="str">
        <f aca="false">IFERROR(Copen!E68/GAMSCopen!E68,"")</f>
        <v/>
      </c>
      <c r="G68" s="128" t="str">
        <f aca="false">IFERROR(Copen!F68/GAMSCopen!F68,"")</f>
        <v/>
      </c>
      <c r="H68" s="128" t="str">
        <f aca="false">IFERROR(Copen!G68/GAMSCopen!G68,"")</f>
        <v/>
      </c>
      <c r="I68" s="128" t="str">
        <f aca="false">IFERROR(Copen!H68/GAMSCopen!H68,"")</f>
        <v/>
      </c>
      <c r="J68" s="128" t="str">
        <f aca="false">IFERROR(Copen!I68/GAMSCopen!I68,"")</f>
        <v/>
      </c>
      <c r="K68" s="128" t="str">
        <f aca="false">IFERROR(Copen!J68/GAMSCopen!J68,"")</f>
        <v/>
      </c>
      <c r="L68" s="128" t="str">
        <f aca="false">IFERROR(Copen!K68/GAMSCopen!K68,"")</f>
        <v/>
      </c>
      <c r="M68" s="128" t="str">
        <f aca="false">IFERROR(Copen!L68/GAMSCopen!L68,"")</f>
        <v/>
      </c>
      <c r="N68" s="128" t="str">
        <f aca="false">IFERROR(Copen!M68/GAMSCopen!M68,"")</f>
        <v/>
      </c>
      <c r="O68" s="128" t="str">
        <f aca="false">IFERROR(Copen!N68/GAMSCopen!N68,"")</f>
        <v/>
      </c>
      <c r="P68" s="128" t="str">
        <f aca="false">IFERROR(Copen!O68/GAMSCopen!O68,"")</f>
        <v/>
      </c>
      <c r="Q68" s="128" t="str">
        <f aca="false">IFERROR(Copen!P68/GAMSCopen!P68,"")</f>
        <v/>
      </c>
      <c r="R68" s="128" t="str">
        <f aca="false">IFERROR(Copen!Q68/GAMSCopen!Q68,"")</f>
        <v/>
      </c>
      <c r="S68" s="128" t="str">
        <f aca="false">IFERROR(Copen!R68/GAMSCopen!R68,"")</f>
        <v/>
      </c>
      <c r="T68" s="128" t="str">
        <f aca="false">IFERROR(Copen!S68/GAMSCopen!S68,"")</f>
        <v/>
      </c>
      <c r="U68" s="128" t="str">
        <f aca="false">IFERROR(Copen!T68/GAMSCopen!T68,"")</f>
        <v/>
      </c>
      <c r="V68" s="128" t="str">
        <f aca="false">IFERROR(Copen!U68/GAMSCopen!U68,"")</f>
        <v/>
      </c>
      <c r="W68" s="128" t="str">
        <f aca="false">IFERROR(Copen!V68/GAMSCopen!V68,"")</f>
        <v/>
      </c>
      <c r="X68" s="128" t="str">
        <f aca="false">IFERROR(Copen!W68/GAMSCopen!W68,"")</f>
        <v/>
      </c>
      <c r="Y68" s="128" t="str">
        <f aca="false">IFERROR(Copen!X68/GAMSCopen!X68,"")</f>
        <v/>
      </c>
      <c r="Z68" s="128" t="str">
        <f aca="false">IFERROR(Copen!Y68/GAMSCopen!Y68,"")</f>
        <v/>
      </c>
      <c r="AA68" s="128" t="str">
        <f aca="false">IFERROR(Copen!Z68/GAMSCopen!Z68,"")</f>
        <v/>
      </c>
      <c r="AB68" s="128" t="str">
        <f aca="false">IFERROR(Copen!AA68/GAMSCopen!AA68,"")</f>
        <v/>
      </c>
      <c r="AC68" s="128" t="str">
        <f aca="false">IFERROR(Copen!AB68/GAMSCopen!AB68,"")</f>
        <v/>
      </c>
      <c r="AD68" s="128" t="str">
        <f aca="false">IFERROR(Copen!AC68/GAMSCopen!AC68,"")</f>
        <v/>
      </c>
      <c r="AE68" s="128" t="str">
        <f aca="false">IFERROR(Copen!AD68/GAMSCopen!AD68,"")</f>
        <v/>
      </c>
      <c r="AF68" s="128" t="str">
        <f aca="false">IFERROR(Copen!AE68/GAMSCopen!AE68,"")</f>
        <v/>
      </c>
      <c r="AG68" s="128" t="str">
        <f aca="false">IFERROR(Copen!AF68/GAMSCopen!AF68,"")</f>
        <v/>
      </c>
      <c r="AH68" s="128" t="str">
        <f aca="false">IFERROR(Copen!AG68/GAMSCopen!AG68,"")</f>
        <v/>
      </c>
      <c r="AI68" s="128" t="str">
        <f aca="false">IFERROR(Copen!AH68/GAMSCopen!AH68,"")</f>
        <v/>
      </c>
      <c r="AJ68" s="128" t="str">
        <f aca="false">IFERROR(Copen!AI68/GAMSCopen!AI68,"")</f>
        <v/>
      </c>
      <c r="AK68" s="128" t="str">
        <f aca="false">IFERROR(Copen!AJ68/GAMSCopen!AJ68,"")</f>
        <v/>
      </c>
      <c r="AL68" s="128" t="str">
        <f aca="false">IFERROR(Copen!AK68/GAMSCopen!AK68,"")</f>
        <v/>
      </c>
      <c r="AM68" s="128" t="str">
        <f aca="false">IFERROR(Copen!AL68/GAMSCopen!AL68,"")</f>
        <v/>
      </c>
      <c r="AN68" s="128" t="str">
        <f aca="false">IFERROR(Copen!AM68/GAMSCopen!AM68,"")</f>
        <v/>
      </c>
      <c r="AO68" s="128" t="str">
        <f aca="false">IFERROR(Copen!AN68/GAMSCopen!AN68,"")</f>
        <v/>
      </c>
      <c r="AP68" s="128" t="str">
        <f aca="false">IFERROR(Copen!AO68/GAMSCopen!AO68,"")</f>
        <v/>
      </c>
      <c r="AQ68" s="128" t="str">
        <f aca="false">IFERROR(Copen!AP68/GAMSCopen!AP68,"")</f>
        <v/>
      </c>
      <c r="AR68" s="128" t="str">
        <f aca="false">IFERROR(Copen!AQ68/GAMSCopen!AQ68,"")</f>
        <v/>
      </c>
      <c r="AS68" s="128" t="str">
        <f aca="false">IFERROR(Copen!AR68/GAMSCopen!AR68,"")</f>
        <v/>
      </c>
      <c r="AT68" s="128" t="str">
        <f aca="false">IFERROR(Copen!AS68/GAMSCopen!AS68,"")</f>
        <v/>
      </c>
      <c r="AU68" s="128" t="str">
        <f aca="false">IFERROR(Copen!AT68/GAMSCopen!AT68,"")</f>
        <v/>
      </c>
      <c r="AV68" s="128" t="str">
        <f aca="false">IFERROR(Copen!AU68/GAMSCopen!AU68,"")</f>
        <v/>
      </c>
      <c r="AW68" s="128" t="str">
        <f aca="false">IFERROR(Copen!AV68/GAMSCopen!AV68,"")</f>
        <v/>
      </c>
      <c r="AX68" s="128" t="str">
        <f aca="false">IFERROR(Copen!AW68/GAMSCopen!AW68,"")</f>
        <v/>
      </c>
      <c r="AY68" s="128" t="str">
        <f aca="false">IFERROR(Copen!AX68/GAMSCopen!AX68,"")</f>
        <v/>
      </c>
      <c r="AZ68" s="128" t="str">
        <f aca="false">IFERROR(Copen!AY68/GAMSCopen!AY68,"")</f>
        <v/>
      </c>
      <c r="BA68" s="128" t="str">
        <f aca="false">IFERROR(Copen!AZ68/GAMSCopen!AZ68,"")</f>
        <v/>
      </c>
      <c r="BB68" s="128" t="str">
        <f aca="false">IFERROR(Copen!BA68/GAMSCopen!BA68,"")</f>
        <v/>
      </c>
      <c r="BC68" s="128" t="str">
        <f aca="false">IFERROR(Copen!BB68/GAMSCopen!BB68,"")</f>
        <v/>
      </c>
      <c r="BD68" s="128" t="str">
        <f aca="false">IFERROR(Copen!BC68/GAMSCopen!BC68,"")</f>
        <v/>
      </c>
      <c r="BE68" s="128" t="str">
        <f aca="false">IFERROR(Copen!BD68/GAMSCopen!BD68,"")</f>
        <v/>
      </c>
      <c r="BF68" s="128" t="str">
        <f aca="false">IFERROR(Copen!BE68/GAMSCopen!BE68,"")</f>
        <v/>
      </c>
      <c r="BG68" s="128" t="str">
        <f aca="false">IFERROR(Copen!BF68/GAMSCopen!BF68,"")</f>
        <v/>
      </c>
      <c r="BH68" s="128" t="str">
        <f aca="false">IFERROR(Copen!BG68/GAMSCopen!BG68,"")</f>
        <v/>
      </c>
      <c r="BI68" s="128" t="str">
        <f aca="false">IFERROR(Copen!BH68/GAMSCopen!BH68,"")</f>
        <v/>
      </c>
      <c r="BJ68" s="128" t="str">
        <f aca="false">IFERROR(Copen!BI68/GAMSCopen!BI68,"")</f>
        <v/>
      </c>
    </row>
    <row r="69" customFormat="false" ht="12.75" hidden="false" customHeight="false" outlineLevel="0" collapsed="false">
      <c r="A69" s="0" t="str">
        <f aca="false">Copen!A69</f>
        <v>      Deep oceans to biosphere/shallow oceans (b32)</v>
      </c>
      <c r="B69" s="0" t="str">
        <f aca="false">GAMSbase!A69</f>
        <v>DtB b32</v>
      </c>
      <c r="C69" s="128" t="n">
        <f aca="false">IFERROR(Copen!B69/GAMSCopen!B69,"")</f>
        <v>1</v>
      </c>
      <c r="D69" s="128" t="str">
        <f aca="false">IFERROR(Copen!C69/GAMSCopen!C69,"")</f>
        <v/>
      </c>
      <c r="E69" s="128" t="str">
        <f aca="false">IFERROR(Copen!D69/GAMSCopen!D69,"")</f>
        <v/>
      </c>
      <c r="F69" s="128" t="str">
        <f aca="false">IFERROR(Copen!E69/GAMSCopen!E69,"")</f>
        <v/>
      </c>
      <c r="G69" s="128" t="str">
        <f aca="false">IFERROR(Copen!F69/GAMSCopen!F69,"")</f>
        <v/>
      </c>
      <c r="H69" s="128" t="str">
        <f aca="false">IFERROR(Copen!G69/GAMSCopen!G69,"")</f>
        <v/>
      </c>
      <c r="I69" s="128" t="str">
        <f aca="false">IFERROR(Copen!H69/GAMSCopen!H69,"")</f>
        <v/>
      </c>
      <c r="J69" s="128" t="str">
        <f aca="false">IFERROR(Copen!I69/GAMSCopen!I69,"")</f>
        <v/>
      </c>
      <c r="K69" s="128" t="str">
        <f aca="false">IFERROR(Copen!J69/GAMSCopen!J69,"")</f>
        <v/>
      </c>
      <c r="L69" s="128" t="str">
        <f aca="false">IFERROR(Copen!K69/GAMSCopen!K69,"")</f>
        <v/>
      </c>
      <c r="M69" s="128" t="str">
        <f aca="false">IFERROR(Copen!L69/GAMSCopen!L69,"")</f>
        <v/>
      </c>
      <c r="N69" s="128" t="str">
        <f aca="false">IFERROR(Copen!M69/GAMSCopen!M69,"")</f>
        <v/>
      </c>
      <c r="O69" s="128" t="str">
        <f aca="false">IFERROR(Copen!N69/GAMSCopen!N69,"")</f>
        <v/>
      </c>
      <c r="P69" s="128" t="str">
        <f aca="false">IFERROR(Copen!O69/GAMSCopen!O69,"")</f>
        <v/>
      </c>
      <c r="Q69" s="128" t="str">
        <f aca="false">IFERROR(Copen!P69/GAMSCopen!P69,"")</f>
        <v/>
      </c>
      <c r="R69" s="128" t="str">
        <f aca="false">IFERROR(Copen!Q69/GAMSCopen!Q69,"")</f>
        <v/>
      </c>
      <c r="S69" s="128" t="str">
        <f aca="false">IFERROR(Copen!R69/GAMSCopen!R69,"")</f>
        <v/>
      </c>
      <c r="T69" s="128" t="str">
        <f aca="false">IFERROR(Copen!S69/GAMSCopen!S69,"")</f>
        <v/>
      </c>
      <c r="U69" s="128" t="str">
        <f aca="false">IFERROR(Copen!T69/GAMSCopen!T69,"")</f>
        <v/>
      </c>
      <c r="V69" s="128" t="str">
        <f aca="false">IFERROR(Copen!U69/GAMSCopen!U69,"")</f>
        <v/>
      </c>
      <c r="W69" s="128" t="str">
        <f aca="false">IFERROR(Copen!V69/GAMSCopen!V69,"")</f>
        <v/>
      </c>
      <c r="X69" s="128" t="str">
        <f aca="false">IFERROR(Copen!W69/GAMSCopen!W69,"")</f>
        <v/>
      </c>
      <c r="Y69" s="128" t="str">
        <f aca="false">IFERROR(Copen!X69/GAMSCopen!X69,"")</f>
        <v/>
      </c>
      <c r="Z69" s="128" t="str">
        <f aca="false">IFERROR(Copen!Y69/GAMSCopen!Y69,"")</f>
        <v/>
      </c>
      <c r="AA69" s="128" t="str">
        <f aca="false">IFERROR(Copen!Z69/GAMSCopen!Z69,"")</f>
        <v/>
      </c>
      <c r="AB69" s="128" t="str">
        <f aca="false">IFERROR(Copen!AA69/GAMSCopen!AA69,"")</f>
        <v/>
      </c>
      <c r="AC69" s="128" t="str">
        <f aca="false">IFERROR(Copen!AB69/GAMSCopen!AB69,"")</f>
        <v/>
      </c>
      <c r="AD69" s="128" t="str">
        <f aca="false">IFERROR(Copen!AC69/GAMSCopen!AC69,"")</f>
        <v/>
      </c>
      <c r="AE69" s="128" t="str">
        <f aca="false">IFERROR(Copen!AD69/GAMSCopen!AD69,"")</f>
        <v/>
      </c>
      <c r="AF69" s="128" t="str">
        <f aca="false">IFERROR(Copen!AE69/GAMSCopen!AE69,"")</f>
        <v/>
      </c>
      <c r="AG69" s="128" t="str">
        <f aca="false">IFERROR(Copen!AF69/GAMSCopen!AF69,"")</f>
        <v/>
      </c>
      <c r="AH69" s="128" t="str">
        <f aca="false">IFERROR(Copen!AG69/GAMSCopen!AG69,"")</f>
        <v/>
      </c>
      <c r="AI69" s="128" t="str">
        <f aca="false">IFERROR(Copen!AH69/GAMSCopen!AH69,"")</f>
        <v/>
      </c>
      <c r="AJ69" s="128" t="str">
        <f aca="false">IFERROR(Copen!AI69/GAMSCopen!AI69,"")</f>
        <v/>
      </c>
      <c r="AK69" s="128" t="str">
        <f aca="false">IFERROR(Copen!AJ69/GAMSCopen!AJ69,"")</f>
        <v/>
      </c>
      <c r="AL69" s="128" t="str">
        <f aca="false">IFERROR(Copen!AK69/GAMSCopen!AK69,"")</f>
        <v/>
      </c>
      <c r="AM69" s="128" t="str">
        <f aca="false">IFERROR(Copen!AL69/GAMSCopen!AL69,"")</f>
        <v/>
      </c>
      <c r="AN69" s="128" t="str">
        <f aca="false">IFERROR(Copen!AM69/GAMSCopen!AM69,"")</f>
        <v/>
      </c>
      <c r="AO69" s="128" t="str">
        <f aca="false">IFERROR(Copen!AN69/GAMSCopen!AN69,"")</f>
        <v/>
      </c>
      <c r="AP69" s="128" t="str">
        <f aca="false">IFERROR(Copen!AO69/GAMSCopen!AO69,"")</f>
        <v/>
      </c>
      <c r="AQ69" s="128" t="str">
        <f aca="false">IFERROR(Copen!AP69/GAMSCopen!AP69,"")</f>
        <v/>
      </c>
      <c r="AR69" s="128" t="str">
        <f aca="false">IFERROR(Copen!AQ69/GAMSCopen!AQ69,"")</f>
        <v/>
      </c>
      <c r="AS69" s="128" t="str">
        <f aca="false">IFERROR(Copen!AR69/GAMSCopen!AR69,"")</f>
        <v/>
      </c>
      <c r="AT69" s="128" t="str">
        <f aca="false">IFERROR(Copen!AS69/GAMSCopen!AS69,"")</f>
        <v/>
      </c>
      <c r="AU69" s="128" t="str">
        <f aca="false">IFERROR(Copen!AT69/GAMSCopen!AT69,"")</f>
        <v/>
      </c>
      <c r="AV69" s="128" t="str">
        <f aca="false">IFERROR(Copen!AU69/GAMSCopen!AU69,"")</f>
        <v/>
      </c>
      <c r="AW69" s="128" t="str">
        <f aca="false">IFERROR(Copen!AV69/GAMSCopen!AV69,"")</f>
        <v/>
      </c>
      <c r="AX69" s="128" t="str">
        <f aca="false">IFERROR(Copen!AW69/GAMSCopen!AW69,"")</f>
        <v/>
      </c>
      <c r="AY69" s="128" t="str">
        <f aca="false">IFERROR(Copen!AX69/GAMSCopen!AX69,"")</f>
        <v/>
      </c>
      <c r="AZ69" s="128" t="str">
        <f aca="false">IFERROR(Copen!AY69/GAMSCopen!AY69,"")</f>
        <v/>
      </c>
      <c r="BA69" s="128" t="str">
        <f aca="false">IFERROR(Copen!AZ69/GAMSCopen!AZ69,"")</f>
        <v/>
      </c>
      <c r="BB69" s="128" t="str">
        <f aca="false">IFERROR(Copen!BA69/GAMSCopen!BA69,"")</f>
        <v/>
      </c>
      <c r="BC69" s="128" t="str">
        <f aca="false">IFERROR(Copen!BB69/GAMSCopen!BB69,"")</f>
        <v/>
      </c>
      <c r="BD69" s="128" t="str">
        <f aca="false">IFERROR(Copen!BC69/GAMSCopen!BC69,"")</f>
        <v/>
      </c>
      <c r="BE69" s="128" t="str">
        <f aca="false">IFERROR(Copen!BD69/GAMSCopen!BD69,"")</f>
        <v/>
      </c>
      <c r="BF69" s="128" t="str">
        <f aca="false">IFERROR(Copen!BE69/GAMSCopen!BE69,"")</f>
        <v/>
      </c>
      <c r="BG69" s="128" t="str">
        <f aca="false">IFERROR(Copen!BF69/GAMSCopen!BF69,"")</f>
        <v/>
      </c>
      <c r="BH69" s="128" t="str">
        <f aca="false">IFERROR(Copen!BG69/GAMSCopen!BG69,"")</f>
        <v/>
      </c>
      <c r="BI69" s="128" t="str">
        <f aca="false">IFERROR(Copen!BH69/GAMSCopen!BH69,"")</f>
        <v/>
      </c>
      <c r="BJ69" s="128" t="str">
        <f aca="false">IFERROR(Copen!BI69/GAMSCopen!BI69,"")</f>
        <v/>
      </c>
    </row>
    <row r="70" customFormat="false" ht="12.75" hidden="false" customHeight="false" outlineLevel="0" collapsed="false">
      <c r="A70" s="0" t="str">
        <f aca="false">Copen!A70</f>
        <v>      Biosphere/shallow oceans to deep oceans (b23)</v>
      </c>
      <c r="B70" s="0" t="str">
        <f aca="false">GAMSbase!A70</f>
        <v>BtD b23</v>
      </c>
      <c r="C70" s="128" t="n">
        <f aca="false">IFERROR(Copen!B70/GAMSCopen!B70,"")</f>
        <v>1</v>
      </c>
      <c r="D70" s="128" t="str">
        <f aca="false">IFERROR(Copen!C70/GAMSCopen!C70,"")</f>
        <v/>
      </c>
      <c r="E70" s="128" t="str">
        <f aca="false">IFERROR(Copen!D70/GAMSCopen!D70,"")</f>
        <v/>
      </c>
      <c r="F70" s="128" t="str">
        <f aca="false">IFERROR(Copen!E70/GAMSCopen!E70,"")</f>
        <v/>
      </c>
      <c r="G70" s="128" t="str">
        <f aca="false">IFERROR(Copen!F70/GAMSCopen!F70,"")</f>
        <v/>
      </c>
      <c r="H70" s="128" t="str">
        <f aca="false">IFERROR(Copen!G70/GAMSCopen!G70,"")</f>
        <v/>
      </c>
      <c r="I70" s="128" t="str">
        <f aca="false">IFERROR(Copen!H70/GAMSCopen!H70,"")</f>
        <v/>
      </c>
      <c r="J70" s="128" t="str">
        <f aca="false">IFERROR(Copen!I70/GAMSCopen!I70,"")</f>
        <v/>
      </c>
      <c r="K70" s="128" t="str">
        <f aca="false">IFERROR(Copen!J70/GAMSCopen!J70,"")</f>
        <v/>
      </c>
      <c r="L70" s="128" t="str">
        <f aca="false">IFERROR(Copen!K70/GAMSCopen!K70,"")</f>
        <v/>
      </c>
      <c r="M70" s="128" t="str">
        <f aca="false">IFERROR(Copen!L70/GAMSCopen!L70,"")</f>
        <v/>
      </c>
      <c r="N70" s="128" t="str">
        <f aca="false">IFERROR(Copen!M70/GAMSCopen!M70,"")</f>
        <v/>
      </c>
      <c r="O70" s="128" t="str">
        <f aca="false">IFERROR(Copen!N70/GAMSCopen!N70,"")</f>
        <v/>
      </c>
      <c r="P70" s="128" t="str">
        <f aca="false">IFERROR(Copen!O70/GAMSCopen!O70,"")</f>
        <v/>
      </c>
      <c r="Q70" s="128" t="str">
        <f aca="false">IFERROR(Copen!P70/GAMSCopen!P70,"")</f>
        <v/>
      </c>
      <c r="R70" s="128" t="str">
        <f aca="false">IFERROR(Copen!Q70/GAMSCopen!Q70,"")</f>
        <v/>
      </c>
      <c r="S70" s="128" t="str">
        <f aca="false">IFERROR(Copen!R70/GAMSCopen!R70,"")</f>
        <v/>
      </c>
      <c r="T70" s="128" t="str">
        <f aca="false">IFERROR(Copen!S70/GAMSCopen!S70,"")</f>
        <v/>
      </c>
      <c r="U70" s="128" t="str">
        <f aca="false">IFERROR(Copen!T70/GAMSCopen!T70,"")</f>
        <v/>
      </c>
      <c r="V70" s="128" t="str">
        <f aca="false">IFERROR(Copen!U70/GAMSCopen!U70,"")</f>
        <v/>
      </c>
      <c r="W70" s="128" t="str">
        <f aca="false">IFERROR(Copen!V70/GAMSCopen!V70,"")</f>
        <v/>
      </c>
      <c r="X70" s="128" t="str">
        <f aca="false">IFERROR(Copen!W70/GAMSCopen!W70,"")</f>
        <v/>
      </c>
      <c r="Y70" s="128" t="str">
        <f aca="false">IFERROR(Copen!X70/GAMSCopen!X70,"")</f>
        <v/>
      </c>
      <c r="Z70" s="128" t="str">
        <f aca="false">IFERROR(Copen!Y70/GAMSCopen!Y70,"")</f>
        <v/>
      </c>
      <c r="AA70" s="128" t="str">
        <f aca="false">IFERROR(Copen!Z70/GAMSCopen!Z70,"")</f>
        <v/>
      </c>
      <c r="AB70" s="128" t="str">
        <f aca="false">IFERROR(Copen!AA70/GAMSCopen!AA70,"")</f>
        <v/>
      </c>
      <c r="AC70" s="128" t="str">
        <f aca="false">IFERROR(Copen!AB70/GAMSCopen!AB70,"")</f>
        <v/>
      </c>
      <c r="AD70" s="128" t="str">
        <f aca="false">IFERROR(Copen!AC70/GAMSCopen!AC70,"")</f>
        <v/>
      </c>
      <c r="AE70" s="128" t="str">
        <f aca="false">IFERROR(Copen!AD70/GAMSCopen!AD70,"")</f>
        <v/>
      </c>
      <c r="AF70" s="128" t="str">
        <f aca="false">IFERROR(Copen!AE70/GAMSCopen!AE70,"")</f>
        <v/>
      </c>
      <c r="AG70" s="128" t="str">
        <f aca="false">IFERROR(Copen!AF70/GAMSCopen!AF70,"")</f>
        <v/>
      </c>
      <c r="AH70" s="128" t="str">
        <f aca="false">IFERROR(Copen!AG70/GAMSCopen!AG70,"")</f>
        <v/>
      </c>
      <c r="AI70" s="128" t="str">
        <f aca="false">IFERROR(Copen!AH70/GAMSCopen!AH70,"")</f>
        <v/>
      </c>
      <c r="AJ70" s="128" t="str">
        <f aca="false">IFERROR(Copen!AI70/GAMSCopen!AI70,"")</f>
        <v/>
      </c>
      <c r="AK70" s="128" t="str">
        <f aca="false">IFERROR(Copen!AJ70/GAMSCopen!AJ70,"")</f>
        <v/>
      </c>
      <c r="AL70" s="128" t="str">
        <f aca="false">IFERROR(Copen!AK70/GAMSCopen!AK70,"")</f>
        <v/>
      </c>
      <c r="AM70" s="128" t="str">
        <f aca="false">IFERROR(Copen!AL70/GAMSCopen!AL70,"")</f>
        <v/>
      </c>
      <c r="AN70" s="128" t="str">
        <f aca="false">IFERROR(Copen!AM70/GAMSCopen!AM70,"")</f>
        <v/>
      </c>
      <c r="AO70" s="128" t="str">
        <f aca="false">IFERROR(Copen!AN70/GAMSCopen!AN70,"")</f>
        <v/>
      </c>
      <c r="AP70" s="128" t="str">
        <f aca="false">IFERROR(Copen!AO70/GAMSCopen!AO70,"")</f>
        <v/>
      </c>
      <c r="AQ70" s="128" t="str">
        <f aca="false">IFERROR(Copen!AP70/GAMSCopen!AP70,"")</f>
        <v/>
      </c>
      <c r="AR70" s="128" t="str">
        <f aca="false">IFERROR(Copen!AQ70/GAMSCopen!AQ70,"")</f>
        <v/>
      </c>
      <c r="AS70" s="128" t="str">
        <f aca="false">IFERROR(Copen!AR70/GAMSCopen!AR70,"")</f>
        <v/>
      </c>
      <c r="AT70" s="128" t="str">
        <f aca="false">IFERROR(Copen!AS70/GAMSCopen!AS70,"")</f>
        <v/>
      </c>
      <c r="AU70" s="128" t="str">
        <f aca="false">IFERROR(Copen!AT70/GAMSCopen!AT70,"")</f>
        <v/>
      </c>
      <c r="AV70" s="128" t="str">
        <f aca="false">IFERROR(Copen!AU70/GAMSCopen!AU70,"")</f>
        <v/>
      </c>
      <c r="AW70" s="128" t="str">
        <f aca="false">IFERROR(Copen!AV70/GAMSCopen!AV70,"")</f>
        <v/>
      </c>
      <c r="AX70" s="128" t="str">
        <f aca="false">IFERROR(Copen!AW70/GAMSCopen!AW70,"")</f>
        <v/>
      </c>
      <c r="AY70" s="128" t="str">
        <f aca="false">IFERROR(Copen!AX70/GAMSCopen!AX70,"")</f>
        <v/>
      </c>
      <c r="AZ70" s="128" t="str">
        <f aca="false">IFERROR(Copen!AY70/GAMSCopen!AY70,"")</f>
        <v/>
      </c>
      <c r="BA70" s="128" t="str">
        <f aca="false">IFERROR(Copen!AZ70/GAMSCopen!AZ70,"")</f>
        <v/>
      </c>
      <c r="BB70" s="128" t="str">
        <f aca="false">IFERROR(Copen!BA70/GAMSCopen!BA70,"")</f>
        <v/>
      </c>
      <c r="BC70" s="128" t="str">
        <f aca="false">IFERROR(Copen!BB70/GAMSCopen!BB70,"")</f>
        <v/>
      </c>
      <c r="BD70" s="128" t="str">
        <f aca="false">IFERROR(Copen!BC70/GAMSCopen!BC70,"")</f>
        <v/>
      </c>
      <c r="BE70" s="128" t="str">
        <f aca="false">IFERROR(Copen!BD70/GAMSCopen!BD70,"")</f>
        <v/>
      </c>
      <c r="BF70" s="128" t="str">
        <f aca="false">IFERROR(Copen!BE70/GAMSCopen!BE70,"")</f>
        <v/>
      </c>
      <c r="BG70" s="128" t="str">
        <f aca="false">IFERROR(Copen!BF70/GAMSCopen!BF70,"")</f>
        <v/>
      </c>
      <c r="BH70" s="128" t="str">
        <f aca="false">IFERROR(Copen!BG70/GAMSCopen!BG70,"")</f>
        <v/>
      </c>
      <c r="BI70" s="128" t="str">
        <f aca="false">IFERROR(Copen!BH70/GAMSCopen!BH70,"")</f>
        <v/>
      </c>
      <c r="BJ70" s="128" t="str">
        <f aca="false">IFERROR(Copen!BI70/GAMSCopen!BI70,"")</f>
        <v/>
      </c>
    </row>
    <row r="71" customFormat="false" ht="12.75" hidden="false" customHeight="false" outlineLevel="0" collapsed="false">
      <c r="A71" s="0" t="str">
        <f aca="false">Copen!A71</f>
        <v>      Deep oceans to deep oceans (b33)</v>
      </c>
      <c r="B71" s="0" t="str">
        <f aca="false">GAMSbase!A71</f>
        <v>DtD b33</v>
      </c>
      <c r="C71" s="128" t="n">
        <f aca="false">IFERROR(Copen!B71/GAMSCopen!B71,"")</f>
        <v>1</v>
      </c>
      <c r="D71" s="128" t="str">
        <f aca="false">IFERROR(Copen!C71/GAMSCopen!C71,"")</f>
        <v/>
      </c>
      <c r="E71" s="128" t="str">
        <f aca="false">IFERROR(Copen!D71/GAMSCopen!D71,"")</f>
        <v/>
      </c>
      <c r="F71" s="128" t="str">
        <f aca="false">IFERROR(Copen!E71/GAMSCopen!E71,"")</f>
        <v/>
      </c>
      <c r="G71" s="128" t="str">
        <f aca="false">IFERROR(Copen!F71/GAMSCopen!F71,"")</f>
        <v/>
      </c>
      <c r="H71" s="128" t="str">
        <f aca="false">IFERROR(Copen!G71/GAMSCopen!G71,"")</f>
        <v/>
      </c>
      <c r="I71" s="128" t="str">
        <f aca="false">IFERROR(Copen!H71/GAMSCopen!H71,"")</f>
        <v/>
      </c>
      <c r="J71" s="128" t="str">
        <f aca="false">IFERROR(Copen!I71/GAMSCopen!I71,"")</f>
        <v/>
      </c>
      <c r="K71" s="128" t="str">
        <f aca="false">IFERROR(Copen!J71/GAMSCopen!J71,"")</f>
        <v/>
      </c>
      <c r="L71" s="128" t="str">
        <f aca="false">IFERROR(Copen!K71/GAMSCopen!K71,"")</f>
        <v/>
      </c>
      <c r="M71" s="128" t="str">
        <f aca="false">IFERROR(Copen!L71/GAMSCopen!L71,"")</f>
        <v/>
      </c>
      <c r="N71" s="128" t="str">
        <f aca="false">IFERROR(Copen!M71/GAMSCopen!M71,"")</f>
        <v/>
      </c>
      <c r="O71" s="128" t="str">
        <f aca="false">IFERROR(Copen!N71/GAMSCopen!N71,"")</f>
        <v/>
      </c>
      <c r="P71" s="128" t="str">
        <f aca="false">IFERROR(Copen!O71/GAMSCopen!O71,"")</f>
        <v/>
      </c>
      <c r="Q71" s="128" t="str">
        <f aca="false">IFERROR(Copen!P71/GAMSCopen!P71,"")</f>
        <v/>
      </c>
      <c r="R71" s="128" t="str">
        <f aca="false">IFERROR(Copen!Q71/GAMSCopen!Q71,"")</f>
        <v/>
      </c>
      <c r="S71" s="128" t="str">
        <f aca="false">IFERROR(Copen!R71/GAMSCopen!R71,"")</f>
        <v/>
      </c>
      <c r="T71" s="128" t="str">
        <f aca="false">IFERROR(Copen!S71/GAMSCopen!S71,"")</f>
        <v/>
      </c>
      <c r="U71" s="128" t="str">
        <f aca="false">IFERROR(Copen!T71/GAMSCopen!T71,"")</f>
        <v/>
      </c>
      <c r="V71" s="128" t="str">
        <f aca="false">IFERROR(Copen!U71/GAMSCopen!U71,"")</f>
        <v/>
      </c>
      <c r="W71" s="128" t="str">
        <f aca="false">IFERROR(Copen!V71/GAMSCopen!V71,"")</f>
        <v/>
      </c>
      <c r="X71" s="128" t="str">
        <f aca="false">IFERROR(Copen!W71/GAMSCopen!W71,"")</f>
        <v/>
      </c>
      <c r="Y71" s="128" t="str">
        <f aca="false">IFERROR(Copen!X71/GAMSCopen!X71,"")</f>
        <v/>
      </c>
      <c r="Z71" s="128" t="str">
        <f aca="false">IFERROR(Copen!Y71/GAMSCopen!Y71,"")</f>
        <v/>
      </c>
      <c r="AA71" s="128" t="str">
        <f aca="false">IFERROR(Copen!Z71/GAMSCopen!Z71,"")</f>
        <v/>
      </c>
      <c r="AB71" s="128" t="str">
        <f aca="false">IFERROR(Copen!AA71/GAMSCopen!AA71,"")</f>
        <v/>
      </c>
      <c r="AC71" s="128" t="str">
        <f aca="false">IFERROR(Copen!AB71/GAMSCopen!AB71,"")</f>
        <v/>
      </c>
      <c r="AD71" s="128" t="str">
        <f aca="false">IFERROR(Copen!AC71/GAMSCopen!AC71,"")</f>
        <v/>
      </c>
      <c r="AE71" s="128" t="str">
        <f aca="false">IFERROR(Copen!AD71/GAMSCopen!AD71,"")</f>
        <v/>
      </c>
      <c r="AF71" s="128" t="str">
        <f aca="false">IFERROR(Copen!AE71/GAMSCopen!AE71,"")</f>
        <v/>
      </c>
      <c r="AG71" s="128" t="str">
        <f aca="false">IFERROR(Copen!AF71/GAMSCopen!AF71,"")</f>
        <v/>
      </c>
      <c r="AH71" s="128" t="str">
        <f aca="false">IFERROR(Copen!AG71/GAMSCopen!AG71,"")</f>
        <v/>
      </c>
      <c r="AI71" s="128" t="str">
        <f aca="false">IFERROR(Copen!AH71/GAMSCopen!AH71,"")</f>
        <v/>
      </c>
      <c r="AJ71" s="128" t="str">
        <f aca="false">IFERROR(Copen!AI71/GAMSCopen!AI71,"")</f>
        <v/>
      </c>
      <c r="AK71" s="128" t="str">
        <f aca="false">IFERROR(Copen!AJ71/GAMSCopen!AJ71,"")</f>
        <v/>
      </c>
      <c r="AL71" s="128" t="str">
        <f aca="false">IFERROR(Copen!AK71/GAMSCopen!AK71,"")</f>
        <v/>
      </c>
      <c r="AM71" s="128" t="str">
        <f aca="false">IFERROR(Copen!AL71/GAMSCopen!AL71,"")</f>
        <v/>
      </c>
      <c r="AN71" s="128" t="str">
        <f aca="false">IFERROR(Copen!AM71/GAMSCopen!AM71,"")</f>
        <v/>
      </c>
      <c r="AO71" s="128" t="str">
        <f aca="false">IFERROR(Copen!AN71/GAMSCopen!AN71,"")</f>
        <v/>
      </c>
      <c r="AP71" s="128" t="str">
        <f aca="false">IFERROR(Copen!AO71/GAMSCopen!AO71,"")</f>
        <v/>
      </c>
      <c r="AQ71" s="128" t="str">
        <f aca="false">IFERROR(Copen!AP71/GAMSCopen!AP71,"")</f>
        <v/>
      </c>
      <c r="AR71" s="128" t="str">
        <f aca="false">IFERROR(Copen!AQ71/GAMSCopen!AQ71,"")</f>
        <v/>
      </c>
      <c r="AS71" s="128" t="str">
        <f aca="false">IFERROR(Copen!AR71/GAMSCopen!AR71,"")</f>
        <v/>
      </c>
      <c r="AT71" s="128" t="str">
        <f aca="false">IFERROR(Copen!AS71/GAMSCopen!AS71,"")</f>
        <v/>
      </c>
      <c r="AU71" s="128" t="str">
        <f aca="false">IFERROR(Copen!AT71/GAMSCopen!AT71,"")</f>
        <v/>
      </c>
      <c r="AV71" s="128" t="str">
        <f aca="false">IFERROR(Copen!AU71/GAMSCopen!AU71,"")</f>
        <v/>
      </c>
      <c r="AW71" s="128" t="str">
        <f aca="false">IFERROR(Copen!AV71/GAMSCopen!AV71,"")</f>
        <v/>
      </c>
      <c r="AX71" s="128" t="str">
        <f aca="false">IFERROR(Copen!AW71/GAMSCopen!AW71,"")</f>
        <v/>
      </c>
      <c r="AY71" s="128" t="str">
        <f aca="false">IFERROR(Copen!AX71/GAMSCopen!AX71,"")</f>
        <v/>
      </c>
      <c r="AZ71" s="128" t="str">
        <f aca="false">IFERROR(Copen!AY71/GAMSCopen!AY71,"")</f>
        <v/>
      </c>
      <c r="BA71" s="128" t="str">
        <f aca="false">IFERROR(Copen!AZ71/GAMSCopen!AZ71,"")</f>
        <v/>
      </c>
      <c r="BB71" s="128" t="str">
        <f aca="false">IFERROR(Copen!BA71/GAMSCopen!BA71,"")</f>
        <v/>
      </c>
      <c r="BC71" s="128" t="str">
        <f aca="false">IFERROR(Copen!BB71/GAMSCopen!BB71,"")</f>
        <v/>
      </c>
      <c r="BD71" s="128" t="str">
        <f aca="false">IFERROR(Copen!BC71/GAMSCopen!BC71,"")</f>
        <v/>
      </c>
      <c r="BE71" s="128" t="str">
        <f aca="false">IFERROR(Copen!BD71/GAMSCopen!BD71,"")</f>
        <v/>
      </c>
      <c r="BF71" s="128" t="str">
        <f aca="false">IFERROR(Copen!BE71/GAMSCopen!BE71,"")</f>
        <v/>
      </c>
      <c r="BG71" s="128" t="str">
        <f aca="false">IFERROR(Copen!BF71/GAMSCopen!BF71,"")</f>
        <v/>
      </c>
      <c r="BH71" s="128" t="str">
        <f aca="false">IFERROR(Copen!BG71/GAMSCopen!BG71,"")</f>
        <v/>
      </c>
      <c r="BI71" s="128" t="str">
        <f aca="false">IFERROR(Copen!BH71/GAMSCopen!BH71,"")</f>
        <v/>
      </c>
      <c r="BJ71" s="128" t="str">
        <f aca="false">IFERROR(Copen!BI71/GAMSCopen!BI71,"")</f>
        <v/>
      </c>
    </row>
    <row r="72" customFormat="false" ht="12.75" hidden="false" customHeight="false" outlineLevel="0" collapsed="false">
      <c r="A72" s="0" t="str">
        <f aca="false">Copen!A72</f>
        <v>TEMPERATURE DATA</v>
      </c>
      <c r="B72" s="0" t="str">
        <f aca="false">GAMSbase!A72</f>
        <v>* TEMPERATURE DATA</v>
      </c>
      <c r="C72" s="128" t="str">
        <f aca="false">IFERROR(Copen!B72/GAMSCopen!B72,"")</f>
        <v/>
      </c>
      <c r="D72" s="128" t="str">
        <f aca="false">IFERROR(Copen!C72/GAMSCopen!C72,"")</f>
        <v/>
      </c>
      <c r="E72" s="128" t="str">
        <f aca="false">IFERROR(Copen!D72/GAMSCopen!D72,"")</f>
        <v/>
      </c>
      <c r="F72" s="128" t="str">
        <f aca="false">IFERROR(Copen!E72/GAMSCopen!E72,"")</f>
        <v/>
      </c>
      <c r="G72" s="128" t="str">
        <f aca="false">IFERROR(Copen!F72/GAMSCopen!F72,"")</f>
        <v/>
      </c>
      <c r="H72" s="128" t="str">
        <f aca="false">IFERROR(Copen!G72/GAMSCopen!G72,"")</f>
        <v/>
      </c>
      <c r="I72" s="128" t="str">
        <f aca="false">IFERROR(Copen!H72/GAMSCopen!H72,"")</f>
        <v/>
      </c>
      <c r="J72" s="128" t="str">
        <f aca="false">IFERROR(Copen!I72/GAMSCopen!I72,"")</f>
        <v/>
      </c>
      <c r="K72" s="128" t="str">
        <f aca="false">IFERROR(Copen!J72/GAMSCopen!J72,"")</f>
        <v/>
      </c>
      <c r="L72" s="128" t="str">
        <f aca="false">IFERROR(Copen!K72/GAMSCopen!K72,"")</f>
        <v/>
      </c>
      <c r="M72" s="128" t="str">
        <f aca="false">IFERROR(Copen!L72/GAMSCopen!L72,"")</f>
        <v/>
      </c>
      <c r="N72" s="128" t="str">
        <f aca="false">IFERROR(Copen!M72/GAMSCopen!M72,"")</f>
        <v/>
      </c>
      <c r="O72" s="128" t="str">
        <f aca="false">IFERROR(Copen!N72/GAMSCopen!N72,"")</f>
        <v/>
      </c>
      <c r="P72" s="128" t="str">
        <f aca="false">IFERROR(Copen!O72/GAMSCopen!O72,"")</f>
        <v/>
      </c>
      <c r="Q72" s="128" t="str">
        <f aca="false">IFERROR(Copen!P72/GAMSCopen!P72,"")</f>
        <v/>
      </c>
      <c r="R72" s="128" t="str">
        <f aca="false">IFERROR(Copen!Q72/GAMSCopen!Q72,"")</f>
        <v/>
      </c>
      <c r="S72" s="128" t="str">
        <f aca="false">IFERROR(Copen!R72/GAMSCopen!R72,"")</f>
        <v/>
      </c>
      <c r="T72" s="128" t="str">
        <f aca="false">IFERROR(Copen!S72/GAMSCopen!S72,"")</f>
        <v/>
      </c>
      <c r="U72" s="128" t="str">
        <f aca="false">IFERROR(Copen!T72/GAMSCopen!T72,"")</f>
        <v/>
      </c>
      <c r="V72" s="128" t="str">
        <f aca="false">IFERROR(Copen!U72/GAMSCopen!U72,"")</f>
        <v/>
      </c>
      <c r="W72" s="128" t="str">
        <f aca="false">IFERROR(Copen!V72/GAMSCopen!V72,"")</f>
        <v/>
      </c>
      <c r="X72" s="128" t="str">
        <f aca="false">IFERROR(Copen!W72/GAMSCopen!W72,"")</f>
        <v/>
      </c>
      <c r="Y72" s="128" t="str">
        <f aca="false">IFERROR(Copen!X72/GAMSCopen!X72,"")</f>
        <v/>
      </c>
      <c r="Z72" s="128" t="str">
        <f aca="false">IFERROR(Copen!Y72/GAMSCopen!Y72,"")</f>
        <v/>
      </c>
      <c r="AA72" s="128" t="str">
        <f aca="false">IFERROR(Copen!Z72/GAMSCopen!Z72,"")</f>
        <v/>
      </c>
      <c r="AB72" s="128" t="str">
        <f aca="false">IFERROR(Copen!AA72/GAMSCopen!AA72,"")</f>
        <v/>
      </c>
      <c r="AC72" s="128" t="str">
        <f aca="false">IFERROR(Copen!AB72/GAMSCopen!AB72,"")</f>
        <v/>
      </c>
      <c r="AD72" s="128" t="str">
        <f aca="false">IFERROR(Copen!AC72/GAMSCopen!AC72,"")</f>
        <v/>
      </c>
      <c r="AE72" s="128" t="str">
        <f aca="false">IFERROR(Copen!AD72/GAMSCopen!AD72,"")</f>
        <v/>
      </c>
      <c r="AF72" s="128" t="str">
        <f aca="false">IFERROR(Copen!AE72/GAMSCopen!AE72,"")</f>
        <v/>
      </c>
      <c r="AG72" s="128" t="str">
        <f aca="false">IFERROR(Copen!AF72/GAMSCopen!AF72,"")</f>
        <v/>
      </c>
      <c r="AH72" s="128" t="str">
        <f aca="false">IFERROR(Copen!AG72/GAMSCopen!AG72,"")</f>
        <v/>
      </c>
      <c r="AI72" s="128" t="str">
        <f aca="false">IFERROR(Copen!AH72/GAMSCopen!AH72,"")</f>
        <v/>
      </c>
      <c r="AJ72" s="128" t="str">
        <f aca="false">IFERROR(Copen!AI72/GAMSCopen!AI72,"")</f>
        <v/>
      </c>
      <c r="AK72" s="128" t="str">
        <f aca="false">IFERROR(Copen!AJ72/GAMSCopen!AJ72,"")</f>
        <v/>
      </c>
      <c r="AL72" s="128" t="str">
        <f aca="false">IFERROR(Copen!AK72/GAMSCopen!AK72,"")</f>
        <v/>
      </c>
      <c r="AM72" s="128" t="str">
        <f aca="false">IFERROR(Copen!AL72/GAMSCopen!AL72,"")</f>
        <v/>
      </c>
      <c r="AN72" s="128" t="str">
        <f aca="false">IFERROR(Copen!AM72/GAMSCopen!AM72,"")</f>
        <v/>
      </c>
      <c r="AO72" s="128" t="str">
        <f aca="false">IFERROR(Copen!AN72/GAMSCopen!AN72,"")</f>
        <v/>
      </c>
      <c r="AP72" s="128" t="str">
        <f aca="false">IFERROR(Copen!AO72/GAMSCopen!AO72,"")</f>
        <v/>
      </c>
      <c r="AQ72" s="128" t="str">
        <f aca="false">IFERROR(Copen!AP72/GAMSCopen!AP72,"")</f>
        <v/>
      </c>
      <c r="AR72" s="128" t="str">
        <f aca="false">IFERROR(Copen!AQ72/GAMSCopen!AQ72,"")</f>
        <v/>
      </c>
      <c r="AS72" s="128" t="str">
        <f aca="false">IFERROR(Copen!AR72/GAMSCopen!AR72,"")</f>
        <v/>
      </c>
      <c r="AT72" s="128" t="str">
        <f aca="false">IFERROR(Copen!AS72/GAMSCopen!AS72,"")</f>
        <v/>
      </c>
      <c r="AU72" s="128" t="str">
        <f aca="false">IFERROR(Copen!AT72/GAMSCopen!AT72,"")</f>
        <v/>
      </c>
      <c r="AV72" s="128" t="str">
        <f aca="false">IFERROR(Copen!AU72/GAMSCopen!AU72,"")</f>
        <v/>
      </c>
      <c r="AW72" s="128" t="str">
        <f aca="false">IFERROR(Copen!AV72/GAMSCopen!AV72,"")</f>
        <v/>
      </c>
      <c r="AX72" s="128" t="str">
        <f aca="false">IFERROR(Copen!AW72/GAMSCopen!AW72,"")</f>
        <v/>
      </c>
      <c r="AY72" s="128" t="str">
        <f aca="false">IFERROR(Copen!AX72/GAMSCopen!AX72,"")</f>
        <v/>
      </c>
      <c r="AZ72" s="128" t="str">
        <f aca="false">IFERROR(Copen!AY72/GAMSCopen!AY72,"")</f>
        <v/>
      </c>
      <c r="BA72" s="128" t="str">
        <f aca="false">IFERROR(Copen!AZ72/GAMSCopen!AZ72,"")</f>
        <v/>
      </c>
      <c r="BB72" s="128" t="str">
        <f aca="false">IFERROR(Copen!BA72/GAMSCopen!BA72,"")</f>
        <v/>
      </c>
      <c r="BC72" s="128" t="str">
        <f aca="false">IFERROR(Copen!BB72/GAMSCopen!BB72,"")</f>
        <v/>
      </c>
      <c r="BD72" s="128" t="str">
        <f aca="false">IFERROR(Copen!BC72/GAMSCopen!BC72,"")</f>
        <v/>
      </c>
      <c r="BE72" s="128" t="str">
        <f aca="false">IFERROR(Copen!BD72/GAMSCopen!BD72,"")</f>
        <v/>
      </c>
      <c r="BF72" s="128" t="str">
        <f aca="false">IFERROR(Copen!BE72/GAMSCopen!BE72,"")</f>
        <v/>
      </c>
      <c r="BG72" s="128" t="str">
        <f aca="false">IFERROR(Copen!BF72/GAMSCopen!BF72,"")</f>
        <v/>
      </c>
      <c r="BH72" s="128" t="str">
        <f aca="false">IFERROR(Copen!BG72/GAMSCopen!BG72,"")</f>
        <v/>
      </c>
      <c r="BI72" s="128" t="str">
        <f aca="false">IFERROR(Copen!BH72/GAMSCopen!BH72,"")</f>
        <v/>
      </c>
      <c r="BJ72" s="128" t="str">
        <f aca="false">IFERROR(Copen!BI72/GAMSCopen!BI72,"")</f>
        <v/>
      </c>
    </row>
    <row r="73" customFormat="false" ht="12.75" hidden="false" customHeight="false" outlineLevel="0" collapsed="false">
      <c r="A73" s="0" t="str">
        <f aca="false">Copen!A73</f>
        <v>Exogenous forcing (Watts per square meter)</v>
      </c>
      <c r="B73" s="0" t="str">
        <f aca="false">GAMSbase!A73</f>
        <v>Exogenous Forcing (Watts per Square Meter)</v>
      </c>
      <c r="C73" s="128" t="n">
        <f aca="false">IFERROR(Copen!B73/GAMSCopen!B73,"")</f>
        <v>1</v>
      </c>
      <c r="D73" s="128" t="n">
        <f aca="false">IFERROR(Copen!C73/GAMSCopen!C73,"")</f>
        <v>1</v>
      </c>
      <c r="E73" s="128" t="n">
        <f aca="false">IFERROR(Copen!D73/GAMSCopen!D73,"")</f>
        <v>1</v>
      </c>
      <c r="F73" s="128" t="n">
        <f aca="false">IFERROR(Copen!E73/GAMSCopen!E73,"")</f>
        <v>1</v>
      </c>
      <c r="G73" s="128" t="n">
        <f aca="false">IFERROR(Copen!F73/GAMSCopen!F73,"")</f>
        <v>1</v>
      </c>
      <c r="H73" s="128" t="n">
        <f aca="false">IFERROR(Copen!G73/GAMSCopen!G73,"")</f>
        <v>1</v>
      </c>
      <c r="I73" s="128" t="n">
        <f aca="false">IFERROR(Copen!H73/GAMSCopen!H73,"")</f>
        <v>1</v>
      </c>
      <c r="J73" s="128" t="n">
        <f aca="false">IFERROR(Copen!I73/GAMSCopen!I73,"")</f>
        <v>1</v>
      </c>
      <c r="K73" s="128" t="n">
        <f aca="false">IFERROR(Copen!J73/GAMSCopen!J73,"")</f>
        <v>1</v>
      </c>
      <c r="L73" s="128" t="n">
        <f aca="false">IFERROR(Copen!K73/GAMSCopen!K73,"")</f>
        <v>1</v>
      </c>
      <c r="M73" s="128" t="n">
        <f aca="false">IFERROR(Copen!L73/GAMSCopen!L73,"")</f>
        <v>1</v>
      </c>
      <c r="N73" s="128" t="n">
        <f aca="false">IFERROR(Copen!M73/GAMSCopen!M73,"")</f>
        <v>1</v>
      </c>
      <c r="O73" s="128" t="n">
        <f aca="false">IFERROR(Copen!N73/GAMSCopen!N73,"")</f>
        <v>1</v>
      </c>
      <c r="P73" s="128" t="n">
        <f aca="false">IFERROR(Copen!O73/GAMSCopen!O73,"")</f>
        <v>1</v>
      </c>
      <c r="Q73" s="128" t="n">
        <f aca="false">IFERROR(Copen!P73/GAMSCopen!P73,"")</f>
        <v>1</v>
      </c>
      <c r="R73" s="128" t="n">
        <f aca="false">IFERROR(Copen!Q73/GAMSCopen!Q73,"")</f>
        <v>1</v>
      </c>
      <c r="S73" s="128" t="n">
        <f aca="false">IFERROR(Copen!R73/GAMSCopen!R73,"")</f>
        <v>1</v>
      </c>
      <c r="T73" s="128" t="n">
        <f aca="false">IFERROR(Copen!S73/GAMSCopen!S73,"")</f>
        <v>1</v>
      </c>
      <c r="U73" s="128" t="n">
        <f aca="false">IFERROR(Copen!T73/GAMSCopen!T73,"")</f>
        <v>1</v>
      </c>
      <c r="V73" s="128" t="n">
        <f aca="false">IFERROR(Copen!U73/GAMSCopen!U73,"")</f>
        <v>1</v>
      </c>
      <c r="W73" s="128" t="n">
        <f aca="false">IFERROR(Copen!V73/GAMSCopen!V73,"")</f>
        <v>1</v>
      </c>
      <c r="X73" s="128" t="n">
        <f aca="false">IFERROR(Copen!W73/GAMSCopen!W73,"")</f>
        <v>1</v>
      </c>
      <c r="Y73" s="128" t="n">
        <f aca="false">IFERROR(Copen!X73/GAMSCopen!X73,"")</f>
        <v>1</v>
      </c>
      <c r="Z73" s="128" t="n">
        <f aca="false">IFERROR(Copen!Y73/GAMSCopen!Y73,"")</f>
        <v>1</v>
      </c>
      <c r="AA73" s="128" t="n">
        <f aca="false">IFERROR(Copen!Z73/GAMSCopen!Z73,"")</f>
        <v>1</v>
      </c>
      <c r="AB73" s="128" t="n">
        <f aca="false">IFERROR(Copen!AA73/GAMSCopen!AA73,"")</f>
        <v>1</v>
      </c>
      <c r="AC73" s="128" t="n">
        <f aca="false">IFERROR(Copen!AB73/GAMSCopen!AB73,"")</f>
        <v>1</v>
      </c>
      <c r="AD73" s="128" t="n">
        <f aca="false">IFERROR(Copen!AC73/GAMSCopen!AC73,"")</f>
        <v>1</v>
      </c>
      <c r="AE73" s="128" t="n">
        <f aca="false">IFERROR(Copen!AD73/GAMSCopen!AD73,"")</f>
        <v>1</v>
      </c>
      <c r="AF73" s="128" t="n">
        <f aca="false">IFERROR(Copen!AE73/GAMSCopen!AE73,"")</f>
        <v>1</v>
      </c>
      <c r="AG73" s="128" t="n">
        <f aca="false">IFERROR(Copen!AF73/GAMSCopen!AF73,"")</f>
        <v>1</v>
      </c>
      <c r="AH73" s="128" t="n">
        <f aca="false">IFERROR(Copen!AG73/GAMSCopen!AG73,"")</f>
        <v>1</v>
      </c>
      <c r="AI73" s="128" t="n">
        <f aca="false">IFERROR(Copen!AH73/GAMSCopen!AH73,"")</f>
        <v>1</v>
      </c>
      <c r="AJ73" s="128" t="n">
        <f aca="false">IFERROR(Copen!AI73/GAMSCopen!AI73,"")</f>
        <v>1</v>
      </c>
      <c r="AK73" s="128" t="n">
        <f aca="false">IFERROR(Copen!AJ73/GAMSCopen!AJ73,"")</f>
        <v>1</v>
      </c>
      <c r="AL73" s="128" t="n">
        <f aca="false">IFERROR(Copen!AK73/GAMSCopen!AK73,"")</f>
        <v>1</v>
      </c>
      <c r="AM73" s="128" t="n">
        <f aca="false">IFERROR(Copen!AL73/GAMSCopen!AL73,"")</f>
        <v>1</v>
      </c>
      <c r="AN73" s="128" t="n">
        <f aca="false">IFERROR(Copen!AM73/GAMSCopen!AM73,"")</f>
        <v>1</v>
      </c>
      <c r="AO73" s="128" t="n">
        <f aca="false">IFERROR(Copen!AN73/GAMSCopen!AN73,"")</f>
        <v>1</v>
      </c>
      <c r="AP73" s="128" t="n">
        <f aca="false">IFERROR(Copen!AO73/GAMSCopen!AO73,"")</f>
        <v>1</v>
      </c>
      <c r="AQ73" s="128" t="n">
        <f aca="false">IFERROR(Copen!AP73/GAMSCopen!AP73,"")</f>
        <v>1</v>
      </c>
      <c r="AR73" s="128" t="n">
        <f aca="false">IFERROR(Copen!AQ73/GAMSCopen!AQ73,"")</f>
        <v>1</v>
      </c>
      <c r="AS73" s="128" t="n">
        <f aca="false">IFERROR(Copen!AR73/GAMSCopen!AR73,"")</f>
        <v>1</v>
      </c>
      <c r="AT73" s="128" t="n">
        <f aca="false">IFERROR(Copen!AS73/GAMSCopen!AS73,"")</f>
        <v>1</v>
      </c>
      <c r="AU73" s="128" t="n">
        <f aca="false">IFERROR(Copen!AT73/GAMSCopen!AT73,"")</f>
        <v>1</v>
      </c>
      <c r="AV73" s="128" t="n">
        <f aca="false">IFERROR(Copen!AU73/GAMSCopen!AU73,"")</f>
        <v>1</v>
      </c>
      <c r="AW73" s="128" t="n">
        <f aca="false">IFERROR(Copen!AV73/GAMSCopen!AV73,"")</f>
        <v>1</v>
      </c>
      <c r="AX73" s="128" t="n">
        <f aca="false">IFERROR(Copen!AW73/GAMSCopen!AW73,"")</f>
        <v>1</v>
      </c>
      <c r="AY73" s="128" t="n">
        <f aca="false">IFERROR(Copen!AX73/GAMSCopen!AX73,"")</f>
        <v>1</v>
      </c>
      <c r="AZ73" s="128" t="n">
        <f aca="false">IFERROR(Copen!AY73/GAMSCopen!AY73,"")</f>
        <v>1</v>
      </c>
      <c r="BA73" s="128" t="n">
        <f aca="false">IFERROR(Copen!AZ73/GAMSCopen!AZ73,"")</f>
        <v>1</v>
      </c>
      <c r="BB73" s="128" t="n">
        <f aca="false">IFERROR(Copen!BA73/GAMSCopen!BA73,"")</f>
        <v>1</v>
      </c>
      <c r="BC73" s="128" t="n">
        <f aca="false">IFERROR(Copen!BB73/GAMSCopen!BB73,"")</f>
        <v>1</v>
      </c>
      <c r="BD73" s="128" t="n">
        <f aca="false">IFERROR(Copen!BC73/GAMSCopen!BC73,"")</f>
        <v>1</v>
      </c>
      <c r="BE73" s="128" t="n">
        <f aca="false">IFERROR(Copen!BD73/GAMSCopen!BD73,"")</f>
        <v>1</v>
      </c>
      <c r="BF73" s="128" t="n">
        <f aca="false">IFERROR(Copen!BE73/GAMSCopen!BE73,"")</f>
        <v>1</v>
      </c>
      <c r="BG73" s="128" t="n">
        <f aca="false">IFERROR(Copen!BF73/GAMSCopen!BF73,"")</f>
        <v>1</v>
      </c>
      <c r="BH73" s="128" t="n">
        <f aca="false">IFERROR(Copen!BG73/GAMSCopen!BG73,"")</f>
        <v>1</v>
      </c>
      <c r="BI73" s="128" t="n">
        <f aca="false">IFERROR(Copen!BH73/GAMSCopen!BH73,"")</f>
        <v>1</v>
      </c>
      <c r="BJ73" s="128" t="n">
        <f aca="false">IFERROR(Copen!BI73/GAMSCopen!BI73,"")</f>
        <v>1</v>
      </c>
    </row>
    <row r="74" customFormat="false" ht="12.75" hidden="false" customHeight="false" outlineLevel="0" collapsed="false">
      <c r="A74" s="0" t="str">
        <f aca="false">Copen!A74</f>
        <v>2010 forcings, non-CO2 GHG and influences</v>
      </c>
      <c r="B74" s="0" t="str">
        <f aca="false">GAMSbase!A74</f>
        <v>2000 Forcings, non-CO2 GHG</v>
      </c>
      <c r="C74" s="128" t="n">
        <f aca="false">IFERROR(Copen!B74/GAMSCopen!B74,"")</f>
        <v>1</v>
      </c>
      <c r="D74" s="128" t="str">
        <f aca="false">IFERROR(Copen!C74/GAMSCopen!C74,"")</f>
        <v/>
      </c>
      <c r="E74" s="128" t="str">
        <f aca="false">IFERROR(Copen!D74/GAMSCopen!D74,"")</f>
        <v/>
      </c>
      <c r="F74" s="128" t="str">
        <f aca="false">IFERROR(Copen!E74/GAMSCopen!E74,"")</f>
        <v/>
      </c>
      <c r="G74" s="128" t="str">
        <f aca="false">IFERROR(Copen!F74/GAMSCopen!F74,"")</f>
        <v/>
      </c>
      <c r="H74" s="128" t="str">
        <f aca="false">IFERROR(Copen!G74/GAMSCopen!G74,"")</f>
        <v/>
      </c>
      <c r="I74" s="128" t="str">
        <f aca="false">IFERROR(Copen!H74/GAMSCopen!H74,"")</f>
        <v/>
      </c>
      <c r="J74" s="128" t="str">
        <f aca="false">IFERROR(Copen!I74/GAMSCopen!I74,"")</f>
        <v/>
      </c>
      <c r="K74" s="128" t="str">
        <f aca="false">IFERROR(Copen!J74/GAMSCopen!J74,"")</f>
        <v/>
      </c>
      <c r="L74" s="128" t="str">
        <f aca="false">IFERROR(Copen!K74/GAMSCopen!K74,"")</f>
        <v/>
      </c>
      <c r="M74" s="128" t="str">
        <f aca="false">IFERROR(Copen!L74/GAMSCopen!L74,"")</f>
        <v/>
      </c>
      <c r="N74" s="128" t="str">
        <f aca="false">IFERROR(Copen!M74/GAMSCopen!M74,"")</f>
        <v/>
      </c>
      <c r="O74" s="128" t="str">
        <f aca="false">IFERROR(Copen!N74/GAMSCopen!N74,"")</f>
        <v/>
      </c>
      <c r="P74" s="128" t="str">
        <f aca="false">IFERROR(Copen!O74/GAMSCopen!O74,"")</f>
        <v/>
      </c>
      <c r="Q74" s="128" t="str">
        <f aca="false">IFERROR(Copen!P74/GAMSCopen!P74,"")</f>
        <v/>
      </c>
      <c r="R74" s="128" t="str">
        <f aca="false">IFERROR(Copen!Q74/GAMSCopen!Q74,"")</f>
        <v/>
      </c>
      <c r="S74" s="128" t="str">
        <f aca="false">IFERROR(Copen!R74/GAMSCopen!R74,"")</f>
        <v/>
      </c>
      <c r="T74" s="128" t="str">
        <f aca="false">IFERROR(Copen!S74/GAMSCopen!S74,"")</f>
        <v/>
      </c>
      <c r="U74" s="128" t="str">
        <f aca="false">IFERROR(Copen!T74/GAMSCopen!T74,"")</f>
        <v/>
      </c>
      <c r="V74" s="128" t="str">
        <f aca="false">IFERROR(Copen!U74/GAMSCopen!U74,"")</f>
        <v/>
      </c>
      <c r="W74" s="128" t="str">
        <f aca="false">IFERROR(Copen!V74/GAMSCopen!V74,"")</f>
        <v/>
      </c>
      <c r="X74" s="128" t="str">
        <f aca="false">IFERROR(Copen!W74/GAMSCopen!W74,"")</f>
        <v/>
      </c>
      <c r="Y74" s="128" t="str">
        <f aca="false">IFERROR(Copen!X74/GAMSCopen!X74,"")</f>
        <v/>
      </c>
      <c r="Z74" s="128" t="str">
        <f aca="false">IFERROR(Copen!Y74/GAMSCopen!Y74,"")</f>
        <v/>
      </c>
      <c r="AA74" s="128" t="str">
        <f aca="false">IFERROR(Copen!Z74/GAMSCopen!Z74,"")</f>
        <v/>
      </c>
      <c r="AB74" s="128" t="str">
        <f aca="false">IFERROR(Copen!AA74/GAMSCopen!AA74,"")</f>
        <v/>
      </c>
      <c r="AC74" s="128" t="str">
        <f aca="false">IFERROR(Copen!AB74/GAMSCopen!AB74,"")</f>
        <v/>
      </c>
      <c r="AD74" s="128" t="str">
        <f aca="false">IFERROR(Copen!AC74/GAMSCopen!AC74,"")</f>
        <v/>
      </c>
      <c r="AE74" s="128" t="str">
        <f aca="false">IFERROR(Copen!AD74/GAMSCopen!AD74,"")</f>
        <v/>
      </c>
      <c r="AF74" s="128" t="str">
        <f aca="false">IFERROR(Copen!AE74/GAMSCopen!AE74,"")</f>
        <v/>
      </c>
      <c r="AG74" s="128" t="str">
        <f aca="false">IFERROR(Copen!AF74/GAMSCopen!AF74,"")</f>
        <v/>
      </c>
      <c r="AH74" s="128" t="str">
        <f aca="false">IFERROR(Copen!AG74/GAMSCopen!AG74,"")</f>
        <v/>
      </c>
      <c r="AI74" s="128" t="str">
        <f aca="false">IFERROR(Copen!AH74/GAMSCopen!AH74,"")</f>
        <v/>
      </c>
      <c r="AJ74" s="128" t="str">
        <f aca="false">IFERROR(Copen!AI74/GAMSCopen!AI74,"")</f>
        <v/>
      </c>
      <c r="AK74" s="128" t="str">
        <f aca="false">IFERROR(Copen!AJ74/GAMSCopen!AJ74,"")</f>
        <v/>
      </c>
      <c r="AL74" s="128" t="str">
        <f aca="false">IFERROR(Copen!AK74/GAMSCopen!AK74,"")</f>
        <v/>
      </c>
      <c r="AM74" s="128" t="str">
        <f aca="false">IFERROR(Copen!AL74/GAMSCopen!AL74,"")</f>
        <v/>
      </c>
      <c r="AN74" s="128" t="str">
        <f aca="false">IFERROR(Copen!AM74/GAMSCopen!AM74,"")</f>
        <v/>
      </c>
      <c r="AO74" s="128" t="str">
        <f aca="false">IFERROR(Copen!AN74/GAMSCopen!AN74,"")</f>
        <v/>
      </c>
      <c r="AP74" s="128" t="str">
        <f aca="false">IFERROR(Copen!AO74/GAMSCopen!AO74,"")</f>
        <v/>
      </c>
      <c r="AQ74" s="128" t="str">
        <f aca="false">IFERROR(Copen!AP74/GAMSCopen!AP74,"")</f>
        <v/>
      </c>
      <c r="AR74" s="128" t="str">
        <f aca="false">IFERROR(Copen!AQ74/GAMSCopen!AQ74,"")</f>
        <v/>
      </c>
      <c r="AS74" s="128" t="str">
        <f aca="false">IFERROR(Copen!AR74/GAMSCopen!AR74,"")</f>
        <v/>
      </c>
      <c r="AT74" s="128" t="str">
        <f aca="false">IFERROR(Copen!AS74/GAMSCopen!AS74,"")</f>
        <v/>
      </c>
      <c r="AU74" s="128" t="str">
        <f aca="false">IFERROR(Copen!AT74/GAMSCopen!AT74,"")</f>
        <v/>
      </c>
      <c r="AV74" s="128" t="str">
        <f aca="false">IFERROR(Copen!AU74/GAMSCopen!AU74,"")</f>
        <v/>
      </c>
      <c r="AW74" s="128" t="str">
        <f aca="false">IFERROR(Copen!AV74/GAMSCopen!AV74,"")</f>
        <v/>
      </c>
      <c r="AX74" s="128" t="str">
        <f aca="false">IFERROR(Copen!AW74/GAMSCopen!AW74,"")</f>
        <v/>
      </c>
      <c r="AY74" s="128" t="str">
        <f aca="false">IFERROR(Copen!AX74/GAMSCopen!AX74,"")</f>
        <v/>
      </c>
      <c r="AZ74" s="128" t="str">
        <f aca="false">IFERROR(Copen!AY74/GAMSCopen!AY74,"")</f>
        <v/>
      </c>
      <c r="BA74" s="128" t="str">
        <f aca="false">IFERROR(Copen!AZ74/GAMSCopen!AZ74,"")</f>
        <v/>
      </c>
      <c r="BB74" s="128" t="str">
        <f aca="false">IFERROR(Copen!BA74/GAMSCopen!BA74,"")</f>
        <v/>
      </c>
      <c r="BC74" s="128" t="str">
        <f aca="false">IFERROR(Copen!BB74/GAMSCopen!BB74,"")</f>
        <v/>
      </c>
      <c r="BD74" s="128" t="str">
        <f aca="false">IFERROR(Copen!BC74/GAMSCopen!BC74,"")</f>
        <v/>
      </c>
      <c r="BE74" s="128" t="str">
        <f aca="false">IFERROR(Copen!BD74/GAMSCopen!BD74,"")</f>
        <v/>
      </c>
      <c r="BF74" s="128" t="str">
        <f aca="false">IFERROR(Copen!BE74/GAMSCopen!BE74,"")</f>
        <v/>
      </c>
      <c r="BG74" s="128" t="str">
        <f aca="false">IFERROR(Copen!BF74/GAMSCopen!BF74,"")</f>
        <v/>
      </c>
      <c r="BH74" s="128" t="str">
        <f aca="false">IFERROR(Copen!BG74/GAMSCopen!BG74,"")</f>
        <v/>
      </c>
      <c r="BI74" s="128" t="str">
        <f aca="false">IFERROR(Copen!BH74/GAMSCopen!BH74,"")</f>
        <v/>
      </c>
      <c r="BJ74" s="128" t="str">
        <f aca="false">IFERROR(Copen!BI74/GAMSCopen!BI74,"")</f>
        <v/>
      </c>
    </row>
    <row r="75" customFormat="false" ht="12.75" hidden="false" customHeight="false" outlineLevel="0" collapsed="false">
      <c r="A75" s="0" t="str">
        <f aca="false">Copen!A75</f>
        <v>2100 forcings, non-CO2 GHG and influences</v>
      </c>
      <c r="B75" s="0" t="str">
        <f aca="false">GAMSbase!A75</f>
        <v>2100 Forcings, non-CO2 GHG</v>
      </c>
      <c r="C75" s="128" t="n">
        <f aca="false">IFERROR(Copen!B75/GAMSCopen!B75,"")</f>
        <v>1</v>
      </c>
      <c r="D75" s="128" t="str">
        <f aca="false">IFERROR(Copen!C75/GAMSCopen!C75,"")</f>
        <v/>
      </c>
      <c r="E75" s="128" t="str">
        <f aca="false">IFERROR(Copen!D75/GAMSCopen!D75,"")</f>
        <v/>
      </c>
      <c r="F75" s="128" t="str">
        <f aca="false">IFERROR(Copen!E75/GAMSCopen!E75,"")</f>
        <v/>
      </c>
      <c r="G75" s="128" t="str">
        <f aca="false">IFERROR(Copen!F75/GAMSCopen!F75,"")</f>
        <v/>
      </c>
      <c r="H75" s="128" t="str">
        <f aca="false">IFERROR(Copen!G75/GAMSCopen!G75,"")</f>
        <v/>
      </c>
      <c r="I75" s="128" t="str">
        <f aca="false">IFERROR(Copen!H75/GAMSCopen!H75,"")</f>
        <v/>
      </c>
      <c r="J75" s="128" t="str">
        <f aca="false">IFERROR(Copen!I75/GAMSCopen!I75,"")</f>
        <v/>
      </c>
      <c r="K75" s="128" t="str">
        <f aca="false">IFERROR(Copen!J75/GAMSCopen!J75,"")</f>
        <v/>
      </c>
      <c r="L75" s="128" t="str">
        <f aca="false">IFERROR(Copen!K75/GAMSCopen!K75,"")</f>
        <v/>
      </c>
      <c r="M75" s="128" t="str">
        <f aca="false">IFERROR(Copen!L75/GAMSCopen!L75,"")</f>
        <v/>
      </c>
      <c r="N75" s="128" t="str">
        <f aca="false">IFERROR(Copen!M75/GAMSCopen!M75,"")</f>
        <v/>
      </c>
      <c r="O75" s="128" t="str">
        <f aca="false">IFERROR(Copen!N75/GAMSCopen!N75,"")</f>
        <v/>
      </c>
      <c r="P75" s="128" t="str">
        <f aca="false">IFERROR(Copen!O75/GAMSCopen!O75,"")</f>
        <v/>
      </c>
      <c r="Q75" s="128" t="str">
        <f aca="false">IFERROR(Copen!P75/GAMSCopen!P75,"")</f>
        <v/>
      </c>
      <c r="R75" s="128" t="str">
        <f aca="false">IFERROR(Copen!Q75/GAMSCopen!Q75,"")</f>
        <v/>
      </c>
      <c r="S75" s="128" t="str">
        <f aca="false">IFERROR(Copen!R75/GAMSCopen!R75,"")</f>
        <v/>
      </c>
      <c r="T75" s="128" t="str">
        <f aca="false">IFERROR(Copen!S75/GAMSCopen!S75,"")</f>
        <v/>
      </c>
      <c r="U75" s="128" t="str">
        <f aca="false">IFERROR(Copen!T75/GAMSCopen!T75,"")</f>
        <v/>
      </c>
      <c r="V75" s="128" t="str">
        <f aca="false">IFERROR(Copen!U75/GAMSCopen!U75,"")</f>
        <v/>
      </c>
      <c r="W75" s="128" t="str">
        <f aca="false">IFERROR(Copen!V75/GAMSCopen!V75,"")</f>
        <v/>
      </c>
      <c r="X75" s="128" t="str">
        <f aca="false">IFERROR(Copen!W75/GAMSCopen!W75,"")</f>
        <v/>
      </c>
      <c r="Y75" s="128" t="str">
        <f aca="false">IFERROR(Copen!X75/GAMSCopen!X75,"")</f>
        <v/>
      </c>
      <c r="Z75" s="128" t="str">
        <f aca="false">IFERROR(Copen!Y75/GAMSCopen!Y75,"")</f>
        <v/>
      </c>
      <c r="AA75" s="128" t="str">
        <f aca="false">IFERROR(Copen!Z75/GAMSCopen!Z75,"")</f>
        <v/>
      </c>
      <c r="AB75" s="128" t="str">
        <f aca="false">IFERROR(Copen!AA75/GAMSCopen!AA75,"")</f>
        <v/>
      </c>
      <c r="AC75" s="128" t="str">
        <f aca="false">IFERROR(Copen!AB75/GAMSCopen!AB75,"")</f>
        <v/>
      </c>
      <c r="AD75" s="128" t="str">
        <f aca="false">IFERROR(Copen!AC75/GAMSCopen!AC75,"")</f>
        <v/>
      </c>
      <c r="AE75" s="128" t="str">
        <f aca="false">IFERROR(Copen!AD75/GAMSCopen!AD75,"")</f>
        <v/>
      </c>
      <c r="AF75" s="128" t="str">
        <f aca="false">IFERROR(Copen!AE75/GAMSCopen!AE75,"")</f>
        <v/>
      </c>
      <c r="AG75" s="128" t="str">
        <f aca="false">IFERROR(Copen!AF75/GAMSCopen!AF75,"")</f>
        <v/>
      </c>
      <c r="AH75" s="128" t="str">
        <f aca="false">IFERROR(Copen!AG75/GAMSCopen!AG75,"")</f>
        <v/>
      </c>
      <c r="AI75" s="128" t="str">
        <f aca="false">IFERROR(Copen!AH75/GAMSCopen!AH75,"")</f>
        <v/>
      </c>
      <c r="AJ75" s="128" t="str">
        <f aca="false">IFERROR(Copen!AI75/GAMSCopen!AI75,"")</f>
        <v/>
      </c>
      <c r="AK75" s="128" t="str">
        <f aca="false">IFERROR(Copen!AJ75/GAMSCopen!AJ75,"")</f>
        <v/>
      </c>
      <c r="AL75" s="128" t="str">
        <f aca="false">IFERROR(Copen!AK75/GAMSCopen!AK75,"")</f>
        <v/>
      </c>
      <c r="AM75" s="128" t="str">
        <f aca="false">IFERROR(Copen!AL75/GAMSCopen!AL75,"")</f>
        <v/>
      </c>
      <c r="AN75" s="128" t="str">
        <f aca="false">IFERROR(Copen!AM75/GAMSCopen!AM75,"")</f>
        <v/>
      </c>
      <c r="AO75" s="128" t="str">
        <f aca="false">IFERROR(Copen!AN75/GAMSCopen!AN75,"")</f>
        <v/>
      </c>
      <c r="AP75" s="128" t="str">
        <f aca="false">IFERROR(Copen!AO75/GAMSCopen!AO75,"")</f>
        <v/>
      </c>
      <c r="AQ75" s="128" t="str">
        <f aca="false">IFERROR(Copen!AP75/GAMSCopen!AP75,"")</f>
        <v/>
      </c>
      <c r="AR75" s="128" t="str">
        <f aca="false">IFERROR(Copen!AQ75/GAMSCopen!AQ75,"")</f>
        <v/>
      </c>
      <c r="AS75" s="128" t="str">
        <f aca="false">IFERROR(Copen!AR75/GAMSCopen!AR75,"")</f>
        <v/>
      </c>
      <c r="AT75" s="128" t="str">
        <f aca="false">IFERROR(Copen!AS75/GAMSCopen!AS75,"")</f>
        <v/>
      </c>
      <c r="AU75" s="128" t="str">
        <f aca="false">IFERROR(Copen!AT75/GAMSCopen!AT75,"")</f>
        <v/>
      </c>
      <c r="AV75" s="128" t="str">
        <f aca="false">IFERROR(Copen!AU75/GAMSCopen!AU75,"")</f>
        <v/>
      </c>
      <c r="AW75" s="128" t="str">
        <f aca="false">IFERROR(Copen!AV75/GAMSCopen!AV75,"")</f>
        <v/>
      </c>
      <c r="AX75" s="128" t="str">
        <f aca="false">IFERROR(Copen!AW75/GAMSCopen!AW75,"")</f>
        <v/>
      </c>
      <c r="AY75" s="128" t="str">
        <f aca="false">IFERROR(Copen!AX75/GAMSCopen!AX75,"")</f>
        <v/>
      </c>
      <c r="AZ75" s="128" t="str">
        <f aca="false">IFERROR(Copen!AY75/GAMSCopen!AY75,"")</f>
        <v/>
      </c>
      <c r="BA75" s="128" t="str">
        <f aca="false">IFERROR(Copen!AZ75/GAMSCopen!AZ75,"")</f>
        <v/>
      </c>
      <c r="BB75" s="128" t="str">
        <f aca="false">IFERROR(Copen!BA75/GAMSCopen!BA75,"")</f>
        <v/>
      </c>
      <c r="BC75" s="128" t="str">
        <f aca="false">IFERROR(Copen!BB75/GAMSCopen!BB75,"")</f>
        <v/>
      </c>
      <c r="BD75" s="128" t="str">
        <f aca="false">IFERROR(Copen!BC75/GAMSCopen!BC75,"")</f>
        <v/>
      </c>
      <c r="BE75" s="128" t="str">
        <f aca="false">IFERROR(Copen!BD75/GAMSCopen!BD75,"")</f>
        <v/>
      </c>
      <c r="BF75" s="128" t="str">
        <f aca="false">IFERROR(Copen!BE75/GAMSCopen!BE75,"")</f>
        <v/>
      </c>
      <c r="BG75" s="128" t="str">
        <f aca="false">IFERROR(Copen!BF75/GAMSCopen!BF75,"")</f>
        <v/>
      </c>
      <c r="BH75" s="128" t="str">
        <f aca="false">IFERROR(Copen!BG75/GAMSCopen!BG75,"")</f>
        <v/>
      </c>
      <c r="BI75" s="128" t="str">
        <f aca="false">IFERROR(Copen!BH75/GAMSCopen!BH75,"")</f>
        <v/>
      </c>
      <c r="BJ75" s="128" t="str">
        <f aca="false">IFERROR(Copen!BI75/GAMSCopen!BI75,"")</f>
        <v/>
      </c>
    </row>
    <row r="76" customFormat="false" ht="12.75" hidden="false" customHeight="false" outlineLevel="0" collapsed="false">
      <c r="A76" s="0" t="str">
        <f aca="false">Copen!A76</f>
        <v>Initial temperature (2008-2011)</v>
      </c>
      <c r="B76" s="0" t="str">
        <f aca="false">GAMSbase!A76</f>
        <v>Initial Temperature (2008-2011)</v>
      </c>
      <c r="C76" s="128" t="n">
        <f aca="false">IFERROR(Copen!B76/GAMSCopen!B76,"")</f>
        <v>1</v>
      </c>
      <c r="D76" s="128" t="str">
        <f aca="false">IFERROR(Copen!C76/GAMSCopen!C76,"")</f>
        <v/>
      </c>
      <c r="E76" s="128" t="str">
        <f aca="false">IFERROR(Copen!D76/GAMSCopen!D76,"")</f>
        <v/>
      </c>
      <c r="F76" s="128" t="str">
        <f aca="false">IFERROR(Copen!E76/GAMSCopen!E76,"")</f>
        <v/>
      </c>
      <c r="G76" s="128" t="str">
        <f aca="false">IFERROR(Copen!F76/GAMSCopen!F76,"")</f>
        <v/>
      </c>
      <c r="H76" s="128" t="str">
        <f aca="false">IFERROR(Copen!G76/GAMSCopen!G76,"")</f>
        <v/>
      </c>
      <c r="I76" s="128" t="str">
        <f aca="false">IFERROR(Copen!H76/GAMSCopen!H76,"")</f>
        <v/>
      </c>
      <c r="J76" s="128" t="str">
        <f aca="false">IFERROR(Copen!I76/GAMSCopen!I76,"")</f>
        <v/>
      </c>
      <c r="K76" s="128" t="str">
        <f aca="false">IFERROR(Copen!J76/GAMSCopen!J76,"")</f>
        <v/>
      </c>
      <c r="L76" s="128" t="str">
        <f aca="false">IFERROR(Copen!K76/GAMSCopen!K76,"")</f>
        <v/>
      </c>
      <c r="M76" s="128" t="str">
        <f aca="false">IFERROR(Copen!L76/GAMSCopen!L76,"")</f>
        <v/>
      </c>
      <c r="N76" s="128" t="str">
        <f aca="false">IFERROR(Copen!M76/GAMSCopen!M76,"")</f>
        <v/>
      </c>
      <c r="O76" s="128" t="str">
        <f aca="false">IFERROR(Copen!N76/GAMSCopen!N76,"")</f>
        <v/>
      </c>
      <c r="P76" s="128" t="str">
        <f aca="false">IFERROR(Copen!O76/GAMSCopen!O76,"")</f>
        <v/>
      </c>
      <c r="Q76" s="128" t="str">
        <f aca="false">IFERROR(Copen!P76/GAMSCopen!P76,"")</f>
        <v/>
      </c>
      <c r="R76" s="128" t="str">
        <f aca="false">IFERROR(Copen!Q76/GAMSCopen!Q76,"")</f>
        <v/>
      </c>
      <c r="S76" s="128" t="str">
        <f aca="false">IFERROR(Copen!R76/GAMSCopen!R76,"")</f>
        <v/>
      </c>
      <c r="T76" s="128" t="str">
        <f aca="false">IFERROR(Copen!S76/GAMSCopen!S76,"")</f>
        <v/>
      </c>
      <c r="U76" s="128" t="str">
        <f aca="false">IFERROR(Copen!T76/GAMSCopen!T76,"")</f>
        <v/>
      </c>
      <c r="V76" s="128" t="str">
        <f aca="false">IFERROR(Copen!U76/GAMSCopen!U76,"")</f>
        <v/>
      </c>
      <c r="W76" s="128" t="str">
        <f aca="false">IFERROR(Copen!V76/GAMSCopen!V76,"")</f>
        <v/>
      </c>
      <c r="X76" s="128" t="str">
        <f aca="false">IFERROR(Copen!W76/GAMSCopen!W76,"")</f>
        <v/>
      </c>
      <c r="Y76" s="128" t="str">
        <f aca="false">IFERROR(Copen!X76/GAMSCopen!X76,"")</f>
        <v/>
      </c>
      <c r="Z76" s="128" t="str">
        <f aca="false">IFERROR(Copen!Y76/GAMSCopen!Y76,"")</f>
        <v/>
      </c>
      <c r="AA76" s="128" t="str">
        <f aca="false">IFERROR(Copen!Z76/GAMSCopen!Z76,"")</f>
        <v/>
      </c>
      <c r="AB76" s="128" t="str">
        <f aca="false">IFERROR(Copen!AA76/GAMSCopen!AA76,"")</f>
        <v/>
      </c>
      <c r="AC76" s="128" t="str">
        <f aca="false">IFERROR(Copen!AB76/GAMSCopen!AB76,"")</f>
        <v/>
      </c>
      <c r="AD76" s="128" t="str">
        <f aca="false">IFERROR(Copen!AC76/GAMSCopen!AC76,"")</f>
        <v/>
      </c>
      <c r="AE76" s="128" t="str">
        <f aca="false">IFERROR(Copen!AD76/GAMSCopen!AD76,"")</f>
        <v/>
      </c>
      <c r="AF76" s="128" t="str">
        <f aca="false">IFERROR(Copen!AE76/GAMSCopen!AE76,"")</f>
        <v/>
      </c>
      <c r="AG76" s="128" t="str">
        <f aca="false">IFERROR(Copen!AF76/GAMSCopen!AF76,"")</f>
        <v/>
      </c>
      <c r="AH76" s="128" t="str">
        <f aca="false">IFERROR(Copen!AG76/GAMSCopen!AG76,"")</f>
        <v/>
      </c>
      <c r="AI76" s="128" t="str">
        <f aca="false">IFERROR(Copen!AH76/GAMSCopen!AH76,"")</f>
        <v/>
      </c>
      <c r="AJ76" s="128" t="str">
        <f aca="false">IFERROR(Copen!AI76/GAMSCopen!AI76,"")</f>
        <v/>
      </c>
      <c r="AK76" s="128" t="str">
        <f aca="false">IFERROR(Copen!AJ76/GAMSCopen!AJ76,"")</f>
        <v/>
      </c>
      <c r="AL76" s="128" t="str">
        <f aca="false">IFERROR(Copen!AK76/GAMSCopen!AK76,"")</f>
        <v/>
      </c>
      <c r="AM76" s="128" t="str">
        <f aca="false">IFERROR(Copen!AL76/GAMSCopen!AL76,"")</f>
        <v/>
      </c>
      <c r="AN76" s="128" t="str">
        <f aca="false">IFERROR(Copen!AM76/GAMSCopen!AM76,"")</f>
        <v/>
      </c>
      <c r="AO76" s="128" t="str">
        <f aca="false">IFERROR(Copen!AN76/GAMSCopen!AN76,"")</f>
        <v/>
      </c>
      <c r="AP76" s="128" t="str">
        <f aca="false">IFERROR(Copen!AO76/GAMSCopen!AO76,"")</f>
        <v/>
      </c>
      <c r="AQ76" s="128" t="str">
        <f aca="false">IFERROR(Copen!AP76/GAMSCopen!AP76,"")</f>
        <v/>
      </c>
      <c r="AR76" s="128" t="str">
        <f aca="false">IFERROR(Copen!AQ76/GAMSCopen!AQ76,"")</f>
        <v/>
      </c>
      <c r="AS76" s="128" t="str">
        <f aca="false">IFERROR(Copen!AR76/GAMSCopen!AR76,"")</f>
        <v/>
      </c>
      <c r="AT76" s="128" t="str">
        <f aca="false">IFERROR(Copen!AS76/GAMSCopen!AS76,"")</f>
        <v/>
      </c>
      <c r="AU76" s="128" t="str">
        <f aca="false">IFERROR(Copen!AT76/GAMSCopen!AT76,"")</f>
        <v/>
      </c>
      <c r="AV76" s="128" t="str">
        <f aca="false">IFERROR(Copen!AU76/GAMSCopen!AU76,"")</f>
        <v/>
      </c>
      <c r="AW76" s="128" t="str">
        <f aca="false">IFERROR(Copen!AV76/GAMSCopen!AV76,"")</f>
        <v/>
      </c>
      <c r="AX76" s="128" t="str">
        <f aca="false">IFERROR(Copen!AW76/GAMSCopen!AW76,"")</f>
        <v/>
      </c>
      <c r="AY76" s="128" t="str">
        <f aca="false">IFERROR(Copen!AX76/GAMSCopen!AX76,"")</f>
        <v/>
      </c>
      <c r="AZ76" s="128" t="str">
        <f aca="false">IFERROR(Copen!AY76/GAMSCopen!AY76,"")</f>
        <v/>
      </c>
      <c r="BA76" s="128" t="str">
        <f aca="false">IFERROR(Copen!AZ76/GAMSCopen!AZ76,"")</f>
        <v/>
      </c>
      <c r="BB76" s="128" t="str">
        <f aca="false">IFERROR(Copen!BA76/GAMSCopen!BA76,"")</f>
        <v/>
      </c>
      <c r="BC76" s="128" t="str">
        <f aca="false">IFERROR(Copen!BB76/GAMSCopen!BB76,"")</f>
        <v/>
      </c>
      <c r="BD76" s="128" t="str">
        <f aca="false">IFERROR(Copen!BC76/GAMSCopen!BC76,"")</f>
        <v/>
      </c>
      <c r="BE76" s="128" t="str">
        <f aca="false">IFERROR(Copen!BD76/GAMSCopen!BD76,"")</f>
        <v/>
      </c>
      <c r="BF76" s="128" t="str">
        <f aca="false">IFERROR(Copen!BE76/GAMSCopen!BE76,"")</f>
        <v/>
      </c>
      <c r="BG76" s="128" t="str">
        <f aca="false">IFERROR(Copen!BF76/GAMSCopen!BF76,"")</f>
        <v/>
      </c>
      <c r="BH76" s="128" t="str">
        <f aca="false">IFERROR(Copen!BG76/GAMSCopen!BG76,"")</f>
        <v/>
      </c>
      <c r="BI76" s="128" t="str">
        <f aca="false">IFERROR(Copen!BH76/GAMSCopen!BH76,"")</f>
        <v/>
      </c>
      <c r="BJ76" s="128" t="str">
        <f aca="false">IFERROR(Copen!BI76/GAMSCopen!BI76,"")</f>
        <v/>
      </c>
    </row>
    <row r="77" customFormat="false" ht="12.75" hidden="false" customHeight="false" outlineLevel="0" collapsed="false">
      <c r="A77" s="0" t="str">
        <f aca="false">Copen!A77</f>
        <v>Initial temperature of deep oceans (deg. C above 1900)</v>
      </c>
      <c r="B77" s="0" t="str">
        <f aca="false">GAMSbase!A77</f>
        <v>Initial Temperature of Deep Oceans (deg C above 1900 level)</v>
      </c>
      <c r="C77" s="128" t="n">
        <f aca="false">IFERROR(Copen!B77/GAMSCopen!B77,"")</f>
        <v>1</v>
      </c>
      <c r="D77" s="128" t="str">
        <f aca="false">IFERROR(Copen!C77/GAMSCopen!C77,"")</f>
        <v/>
      </c>
      <c r="E77" s="128" t="str">
        <f aca="false">IFERROR(Copen!D77/GAMSCopen!D77,"")</f>
        <v/>
      </c>
      <c r="F77" s="128" t="str">
        <f aca="false">IFERROR(Copen!E77/GAMSCopen!E77,"")</f>
        <v/>
      </c>
      <c r="G77" s="128" t="str">
        <f aca="false">IFERROR(Copen!F77/GAMSCopen!F77,"")</f>
        <v/>
      </c>
      <c r="H77" s="128" t="str">
        <f aca="false">IFERROR(Copen!G77/GAMSCopen!G77,"")</f>
        <v/>
      </c>
      <c r="I77" s="128" t="str">
        <f aca="false">IFERROR(Copen!H77/GAMSCopen!H77,"")</f>
        <v/>
      </c>
      <c r="J77" s="128" t="str">
        <f aca="false">IFERROR(Copen!I77/GAMSCopen!I77,"")</f>
        <v/>
      </c>
      <c r="K77" s="128" t="str">
        <f aca="false">IFERROR(Copen!J77/GAMSCopen!J77,"")</f>
        <v/>
      </c>
      <c r="L77" s="128" t="str">
        <f aca="false">IFERROR(Copen!K77/GAMSCopen!K77,"")</f>
        <v/>
      </c>
      <c r="M77" s="128" t="str">
        <f aca="false">IFERROR(Copen!L77/GAMSCopen!L77,"")</f>
        <v/>
      </c>
      <c r="N77" s="128" t="str">
        <f aca="false">IFERROR(Copen!M77/GAMSCopen!M77,"")</f>
        <v/>
      </c>
      <c r="O77" s="128" t="str">
        <f aca="false">IFERROR(Copen!N77/GAMSCopen!N77,"")</f>
        <v/>
      </c>
      <c r="P77" s="128" t="str">
        <f aca="false">IFERROR(Copen!O77/GAMSCopen!O77,"")</f>
        <v/>
      </c>
      <c r="Q77" s="128" t="str">
        <f aca="false">IFERROR(Copen!P77/GAMSCopen!P77,"")</f>
        <v/>
      </c>
      <c r="R77" s="128" t="str">
        <f aca="false">IFERROR(Copen!Q77/GAMSCopen!Q77,"")</f>
        <v/>
      </c>
      <c r="S77" s="128" t="str">
        <f aca="false">IFERROR(Copen!R77/GAMSCopen!R77,"")</f>
        <v/>
      </c>
      <c r="T77" s="128" t="str">
        <f aca="false">IFERROR(Copen!S77/GAMSCopen!S77,"")</f>
        <v/>
      </c>
      <c r="U77" s="128" t="str">
        <f aca="false">IFERROR(Copen!T77/GAMSCopen!T77,"")</f>
        <v/>
      </c>
      <c r="V77" s="128" t="str">
        <f aca="false">IFERROR(Copen!U77/GAMSCopen!U77,"")</f>
        <v/>
      </c>
      <c r="W77" s="128" t="str">
        <f aca="false">IFERROR(Copen!V77/GAMSCopen!V77,"")</f>
        <v/>
      </c>
      <c r="X77" s="128" t="str">
        <f aca="false">IFERROR(Copen!W77/GAMSCopen!W77,"")</f>
        <v/>
      </c>
      <c r="Y77" s="128" t="str">
        <f aca="false">IFERROR(Copen!X77/GAMSCopen!X77,"")</f>
        <v/>
      </c>
      <c r="Z77" s="128" t="str">
        <f aca="false">IFERROR(Copen!Y77/GAMSCopen!Y77,"")</f>
        <v/>
      </c>
      <c r="AA77" s="128" t="str">
        <f aca="false">IFERROR(Copen!Z77/GAMSCopen!Z77,"")</f>
        <v/>
      </c>
      <c r="AB77" s="128" t="str">
        <f aca="false">IFERROR(Copen!AA77/GAMSCopen!AA77,"")</f>
        <v/>
      </c>
      <c r="AC77" s="128" t="str">
        <f aca="false">IFERROR(Copen!AB77/GAMSCopen!AB77,"")</f>
        <v/>
      </c>
      <c r="AD77" s="128" t="str">
        <f aca="false">IFERROR(Copen!AC77/GAMSCopen!AC77,"")</f>
        <v/>
      </c>
      <c r="AE77" s="128" t="str">
        <f aca="false">IFERROR(Copen!AD77/GAMSCopen!AD77,"")</f>
        <v/>
      </c>
      <c r="AF77" s="128" t="str">
        <f aca="false">IFERROR(Copen!AE77/GAMSCopen!AE77,"")</f>
        <v/>
      </c>
      <c r="AG77" s="128" t="str">
        <f aca="false">IFERROR(Copen!AF77/GAMSCopen!AF77,"")</f>
        <v/>
      </c>
      <c r="AH77" s="128" t="str">
        <f aca="false">IFERROR(Copen!AG77/GAMSCopen!AG77,"")</f>
        <v/>
      </c>
      <c r="AI77" s="128" t="str">
        <f aca="false">IFERROR(Copen!AH77/GAMSCopen!AH77,"")</f>
        <v/>
      </c>
      <c r="AJ77" s="128" t="str">
        <f aca="false">IFERROR(Copen!AI77/GAMSCopen!AI77,"")</f>
        <v/>
      </c>
      <c r="AK77" s="128" t="str">
        <f aca="false">IFERROR(Copen!AJ77/GAMSCopen!AJ77,"")</f>
        <v/>
      </c>
      <c r="AL77" s="128" t="str">
        <f aca="false">IFERROR(Copen!AK77/GAMSCopen!AK77,"")</f>
        <v/>
      </c>
      <c r="AM77" s="128" t="str">
        <f aca="false">IFERROR(Copen!AL77/GAMSCopen!AL77,"")</f>
        <v/>
      </c>
      <c r="AN77" s="128" t="str">
        <f aca="false">IFERROR(Copen!AM77/GAMSCopen!AM77,"")</f>
        <v/>
      </c>
      <c r="AO77" s="128" t="str">
        <f aca="false">IFERROR(Copen!AN77/GAMSCopen!AN77,"")</f>
        <v/>
      </c>
      <c r="AP77" s="128" t="str">
        <f aca="false">IFERROR(Copen!AO77/GAMSCopen!AO77,"")</f>
        <v/>
      </c>
      <c r="AQ77" s="128" t="str">
        <f aca="false">IFERROR(Copen!AP77/GAMSCopen!AP77,"")</f>
        <v/>
      </c>
      <c r="AR77" s="128" t="str">
        <f aca="false">IFERROR(Copen!AQ77/GAMSCopen!AQ77,"")</f>
        <v/>
      </c>
      <c r="AS77" s="128" t="str">
        <f aca="false">IFERROR(Copen!AR77/GAMSCopen!AR77,"")</f>
        <v/>
      </c>
      <c r="AT77" s="128" t="str">
        <f aca="false">IFERROR(Copen!AS77/GAMSCopen!AS77,"")</f>
        <v/>
      </c>
      <c r="AU77" s="128" t="str">
        <f aca="false">IFERROR(Copen!AT77/GAMSCopen!AT77,"")</f>
        <v/>
      </c>
      <c r="AV77" s="128" t="str">
        <f aca="false">IFERROR(Copen!AU77/GAMSCopen!AU77,"")</f>
        <v/>
      </c>
      <c r="AW77" s="128" t="str">
        <f aca="false">IFERROR(Copen!AV77/GAMSCopen!AV77,"")</f>
        <v/>
      </c>
      <c r="AX77" s="128" t="str">
        <f aca="false">IFERROR(Copen!AW77/GAMSCopen!AW77,"")</f>
        <v/>
      </c>
      <c r="AY77" s="128" t="str">
        <f aca="false">IFERROR(Copen!AX77/GAMSCopen!AX77,"")</f>
        <v/>
      </c>
      <c r="AZ77" s="128" t="str">
        <f aca="false">IFERROR(Copen!AY77/GAMSCopen!AY77,"")</f>
        <v/>
      </c>
      <c r="BA77" s="128" t="str">
        <f aca="false">IFERROR(Copen!AZ77/GAMSCopen!AZ77,"")</f>
        <v/>
      </c>
      <c r="BB77" s="128" t="str">
        <f aca="false">IFERROR(Copen!BA77/GAMSCopen!BA77,"")</f>
        <v/>
      </c>
      <c r="BC77" s="128" t="str">
        <f aca="false">IFERROR(Copen!BB77/GAMSCopen!BB77,"")</f>
        <v/>
      </c>
      <c r="BD77" s="128" t="str">
        <f aca="false">IFERROR(Copen!BC77/GAMSCopen!BC77,"")</f>
        <v/>
      </c>
      <c r="BE77" s="128" t="str">
        <f aca="false">IFERROR(Copen!BD77/GAMSCopen!BD77,"")</f>
        <v/>
      </c>
      <c r="BF77" s="128" t="str">
        <f aca="false">IFERROR(Copen!BE77/GAMSCopen!BE77,"")</f>
        <v/>
      </c>
      <c r="BG77" s="128" t="str">
        <f aca="false">IFERROR(Copen!BF77/GAMSCopen!BF77,"")</f>
        <v/>
      </c>
      <c r="BH77" s="128" t="str">
        <f aca="false">IFERROR(Copen!BG77/GAMSCopen!BG77,"")</f>
        <v/>
      </c>
      <c r="BI77" s="128" t="str">
        <f aca="false">IFERROR(Copen!BH77/GAMSCopen!BH77,"")</f>
        <v/>
      </c>
      <c r="BJ77" s="128" t="str">
        <f aca="false">IFERROR(Copen!BI77/GAMSCopen!BI77,"")</f>
        <v/>
      </c>
    </row>
    <row r="78" customFormat="false" ht="12.75" hidden="false" customHeight="false" outlineLevel="0" collapsed="false">
      <c r="A78" s="0" t="str">
        <f aca="false">Copen!A78</f>
        <v>CLIMATE MODEL PARAMETERS</v>
      </c>
      <c r="B78" s="0" t="str">
        <f aca="false">GAMSbase!A78</f>
        <v>* CLIMATE MODEL PARAMETERS</v>
      </c>
      <c r="C78" s="128" t="str">
        <f aca="false">IFERROR(Copen!B78/GAMSCopen!B78,"")</f>
        <v/>
      </c>
      <c r="D78" s="128" t="str">
        <f aca="false">IFERROR(Copen!C78/GAMSCopen!C78,"")</f>
        <v/>
      </c>
      <c r="E78" s="128" t="str">
        <f aca="false">IFERROR(Copen!D78/GAMSCopen!D78,"")</f>
        <v/>
      </c>
      <c r="F78" s="128" t="str">
        <f aca="false">IFERROR(Copen!E78/GAMSCopen!E78,"")</f>
        <v/>
      </c>
      <c r="G78" s="128" t="str">
        <f aca="false">IFERROR(Copen!F78/GAMSCopen!F78,"")</f>
        <v/>
      </c>
      <c r="H78" s="128" t="str">
        <f aca="false">IFERROR(Copen!G78/GAMSCopen!G78,"")</f>
        <v/>
      </c>
      <c r="I78" s="128" t="str">
        <f aca="false">IFERROR(Copen!H78/GAMSCopen!H78,"")</f>
        <v/>
      </c>
      <c r="J78" s="128" t="str">
        <f aca="false">IFERROR(Copen!I78/GAMSCopen!I78,"")</f>
        <v/>
      </c>
      <c r="K78" s="128" t="str">
        <f aca="false">IFERROR(Copen!J78/GAMSCopen!J78,"")</f>
        <v/>
      </c>
      <c r="L78" s="128" t="str">
        <f aca="false">IFERROR(Copen!K78/GAMSCopen!K78,"")</f>
        <v/>
      </c>
      <c r="M78" s="128" t="str">
        <f aca="false">IFERROR(Copen!L78/GAMSCopen!L78,"")</f>
        <v/>
      </c>
      <c r="N78" s="128" t="str">
        <f aca="false">IFERROR(Copen!M78/GAMSCopen!M78,"")</f>
        <v/>
      </c>
      <c r="O78" s="128" t="str">
        <f aca="false">IFERROR(Copen!N78/GAMSCopen!N78,"")</f>
        <v/>
      </c>
      <c r="P78" s="128" t="str">
        <f aca="false">IFERROR(Copen!O78/GAMSCopen!O78,"")</f>
        <v/>
      </c>
      <c r="Q78" s="128" t="str">
        <f aca="false">IFERROR(Copen!P78/GAMSCopen!P78,"")</f>
        <v/>
      </c>
      <c r="R78" s="128" t="str">
        <f aca="false">IFERROR(Copen!Q78/GAMSCopen!Q78,"")</f>
        <v/>
      </c>
      <c r="S78" s="128" t="str">
        <f aca="false">IFERROR(Copen!R78/GAMSCopen!R78,"")</f>
        <v/>
      </c>
      <c r="T78" s="128" t="str">
        <f aca="false">IFERROR(Copen!S78/GAMSCopen!S78,"")</f>
        <v/>
      </c>
      <c r="U78" s="128" t="str">
        <f aca="false">IFERROR(Copen!T78/GAMSCopen!T78,"")</f>
        <v/>
      </c>
      <c r="V78" s="128" t="str">
        <f aca="false">IFERROR(Copen!U78/GAMSCopen!U78,"")</f>
        <v/>
      </c>
      <c r="W78" s="128" t="str">
        <f aca="false">IFERROR(Copen!V78/GAMSCopen!V78,"")</f>
        <v/>
      </c>
      <c r="X78" s="128" t="str">
        <f aca="false">IFERROR(Copen!W78/GAMSCopen!W78,"")</f>
        <v/>
      </c>
      <c r="Y78" s="128" t="str">
        <f aca="false">IFERROR(Copen!X78/GAMSCopen!X78,"")</f>
        <v/>
      </c>
      <c r="Z78" s="128" t="str">
        <f aca="false">IFERROR(Copen!Y78/GAMSCopen!Y78,"")</f>
        <v/>
      </c>
      <c r="AA78" s="128" t="str">
        <f aca="false">IFERROR(Copen!Z78/GAMSCopen!Z78,"")</f>
        <v/>
      </c>
      <c r="AB78" s="128" t="str">
        <f aca="false">IFERROR(Copen!AA78/GAMSCopen!AA78,"")</f>
        <v/>
      </c>
      <c r="AC78" s="128" t="str">
        <f aca="false">IFERROR(Copen!AB78/GAMSCopen!AB78,"")</f>
        <v/>
      </c>
      <c r="AD78" s="128" t="str">
        <f aca="false">IFERROR(Copen!AC78/GAMSCopen!AC78,"")</f>
        <v/>
      </c>
      <c r="AE78" s="128" t="str">
        <f aca="false">IFERROR(Copen!AD78/GAMSCopen!AD78,"")</f>
        <v/>
      </c>
      <c r="AF78" s="128" t="str">
        <f aca="false">IFERROR(Copen!AE78/GAMSCopen!AE78,"")</f>
        <v/>
      </c>
      <c r="AG78" s="128" t="str">
        <f aca="false">IFERROR(Copen!AF78/GAMSCopen!AF78,"")</f>
        <v/>
      </c>
      <c r="AH78" s="128" t="str">
        <f aca="false">IFERROR(Copen!AG78/GAMSCopen!AG78,"")</f>
        <v/>
      </c>
      <c r="AI78" s="128" t="str">
        <f aca="false">IFERROR(Copen!AH78/GAMSCopen!AH78,"")</f>
        <v/>
      </c>
      <c r="AJ78" s="128" t="str">
        <f aca="false">IFERROR(Copen!AI78/GAMSCopen!AI78,"")</f>
        <v/>
      </c>
      <c r="AK78" s="128" t="str">
        <f aca="false">IFERROR(Copen!AJ78/GAMSCopen!AJ78,"")</f>
        <v/>
      </c>
      <c r="AL78" s="128" t="str">
        <f aca="false">IFERROR(Copen!AK78/GAMSCopen!AK78,"")</f>
        <v/>
      </c>
      <c r="AM78" s="128" t="str">
        <f aca="false">IFERROR(Copen!AL78/GAMSCopen!AL78,"")</f>
        <v/>
      </c>
      <c r="AN78" s="128" t="str">
        <f aca="false">IFERROR(Copen!AM78/GAMSCopen!AM78,"")</f>
        <v/>
      </c>
      <c r="AO78" s="128" t="str">
        <f aca="false">IFERROR(Copen!AN78/GAMSCopen!AN78,"")</f>
        <v/>
      </c>
      <c r="AP78" s="128" t="str">
        <f aca="false">IFERROR(Copen!AO78/GAMSCopen!AO78,"")</f>
        <v/>
      </c>
      <c r="AQ78" s="128" t="str">
        <f aca="false">IFERROR(Copen!AP78/GAMSCopen!AP78,"")</f>
        <v/>
      </c>
      <c r="AR78" s="128" t="str">
        <f aca="false">IFERROR(Copen!AQ78/GAMSCopen!AQ78,"")</f>
        <v/>
      </c>
      <c r="AS78" s="128" t="str">
        <f aca="false">IFERROR(Copen!AR78/GAMSCopen!AR78,"")</f>
        <v/>
      </c>
      <c r="AT78" s="128" t="str">
        <f aca="false">IFERROR(Copen!AS78/GAMSCopen!AS78,"")</f>
        <v/>
      </c>
      <c r="AU78" s="128" t="str">
        <f aca="false">IFERROR(Copen!AT78/GAMSCopen!AT78,"")</f>
        <v/>
      </c>
      <c r="AV78" s="128" t="str">
        <f aca="false">IFERROR(Copen!AU78/GAMSCopen!AU78,"")</f>
        <v/>
      </c>
      <c r="AW78" s="128" t="str">
        <f aca="false">IFERROR(Copen!AV78/GAMSCopen!AV78,"")</f>
        <v/>
      </c>
      <c r="AX78" s="128" t="str">
        <f aca="false">IFERROR(Copen!AW78/GAMSCopen!AW78,"")</f>
        <v/>
      </c>
      <c r="AY78" s="128" t="str">
        <f aca="false">IFERROR(Copen!AX78/GAMSCopen!AX78,"")</f>
        <v/>
      </c>
      <c r="AZ78" s="128" t="str">
        <f aca="false">IFERROR(Copen!AY78/GAMSCopen!AY78,"")</f>
        <v/>
      </c>
      <c r="BA78" s="128" t="str">
        <f aca="false">IFERROR(Copen!AZ78/GAMSCopen!AZ78,"")</f>
        <v/>
      </c>
      <c r="BB78" s="128" t="str">
        <f aca="false">IFERROR(Copen!BA78/GAMSCopen!BA78,"")</f>
        <v/>
      </c>
      <c r="BC78" s="128" t="str">
        <f aca="false">IFERROR(Copen!BB78/GAMSCopen!BB78,"")</f>
        <v/>
      </c>
      <c r="BD78" s="128" t="str">
        <f aca="false">IFERROR(Copen!BC78/GAMSCopen!BC78,"")</f>
        <v/>
      </c>
      <c r="BE78" s="128" t="str">
        <f aca="false">IFERROR(Copen!BD78/GAMSCopen!BD78,"")</f>
        <v/>
      </c>
      <c r="BF78" s="128" t="str">
        <f aca="false">IFERROR(Copen!BE78/GAMSCopen!BE78,"")</f>
        <v/>
      </c>
      <c r="BG78" s="128" t="str">
        <f aca="false">IFERROR(Copen!BF78/GAMSCopen!BF78,"")</f>
        <v/>
      </c>
      <c r="BH78" s="128" t="str">
        <f aca="false">IFERROR(Copen!BG78/GAMSCopen!BG78,"")</f>
        <v/>
      </c>
      <c r="BI78" s="128" t="str">
        <f aca="false">IFERROR(Copen!BH78/GAMSCopen!BH78,"")</f>
        <v/>
      </c>
      <c r="BJ78" s="128" t="str">
        <f aca="false">IFERROR(Copen!BI78/GAMSCopen!BI78,"")</f>
        <v/>
      </c>
    </row>
    <row r="79" customFormat="false" ht="12.75" hidden="false" customHeight="false" outlineLevel="0" collapsed="false">
      <c r="A79" s="0" t="str">
        <f aca="false">Copen!A79</f>
        <v>Equilibrium temperature increase for CO2 doubling</v>
      </c>
      <c r="B79" s="0" t="str">
        <f aca="false">GAMSbase!A79</f>
        <v>Temperature Sensitivity Coefficient (temp increase per doubling CO2)</v>
      </c>
      <c r="C79" s="128" t="n">
        <f aca="false">IFERROR(Copen!B79/GAMSCopen!B79,"")</f>
        <v>1</v>
      </c>
      <c r="D79" s="128" t="str">
        <f aca="false">IFERROR(Copen!C79/GAMSCopen!C79,"")</f>
        <v/>
      </c>
      <c r="E79" s="128" t="str">
        <f aca="false">IFERROR(Copen!D79/GAMSCopen!D79,"")</f>
        <v/>
      </c>
      <c r="F79" s="128" t="str">
        <f aca="false">IFERROR(Copen!E79/GAMSCopen!E79,"")</f>
        <v/>
      </c>
      <c r="G79" s="128" t="str">
        <f aca="false">IFERROR(Copen!F79/GAMSCopen!F79,"")</f>
        <v/>
      </c>
      <c r="H79" s="128" t="str">
        <f aca="false">IFERROR(Copen!G79/GAMSCopen!G79,"")</f>
        <v/>
      </c>
      <c r="I79" s="128" t="str">
        <f aca="false">IFERROR(Copen!H79/GAMSCopen!H79,"")</f>
        <v/>
      </c>
      <c r="J79" s="128" t="str">
        <f aca="false">IFERROR(Copen!I79/GAMSCopen!I79,"")</f>
        <v/>
      </c>
      <c r="K79" s="128" t="str">
        <f aca="false">IFERROR(Copen!J79/GAMSCopen!J79,"")</f>
        <v/>
      </c>
      <c r="L79" s="128" t="str">
        <f aca="false">IFERROR(Copen!K79/GAMSCopen!K79,"")</f>
        <v/>
      </c>
      <c r="M79" s="128" t="str">
        <f aca="false">IFERROR(Copen!L79/GAMSCopen!L79,"")</f>
        <v/>
      </c>
      <c r="N79" s="128" t="str">
        <f aca="false">IFERROR(Copen!M79/GAMSCopen!M79,"")</f>
        <v/>
      </c>
      <c r="O79" s="128" t="str">
        <f aca="false">IFERROR(Copen!N79/GAMSCopen!N79,"")</f>
        <v/>
      </c>
      <c r="P79" s="128" t="str">
        <f aca="false">IFERROR(Copen!O79/GAMSCopen!O79,"")</f>
        <v/>
      </c>
      <c r="Q79" s="128" t="str">
        <f aca="false">IFERROR(Copen!P79/GAMSCopen!P79,"")</f>
        <v/>
      </c>
      <c r="R79" s="128" t="str">
        <f aca="false">IFERROR(Copen!Q79/GAMSCopen!Q79,"")</f>
        <v/>
      </c>
      <c r="S79" s="128" t="str">
        <f aca="false">IFERROR(Copen!R79/GAMSCopen!R79,"")</f>
        <v/>
      </c>
      <c r="T79" s="128" t="str">
        <f aca="false">IFERROR(Copen!S79/GAMSCopen!S79,"")</f>
        <v/>
      </c>
      <c r="U79" s="128" t="str">
        <f aca="false">IFERROR(Copen!T79/GAMSCopen!T79,"")</f>
        <v/>
      </c>
      <c r="V79" s="128" t="str">
        <f aca="false">IFERROR(Copen!U79/GAMSCopen!U79,"")</f>
        <v/>
      </c>
      <c r="W79" s="128" t="str">
        <f aca="false">IFERROR(Copen!V79/GAMSCopen!V79,"")</f>
        <v/>
      </c>
      <c r="X79" s="128" t="str">
        <f aca="false">IFERROR(Copen!W79/GAMSCopen!W79,"")</f>
        <v/>
      </c>
      <c r="Y79" s="128" t="str">
        <f aca="false">IFERROR(Copen!X79/GAMSCopen!X79,"")</f>
        <v/>
      </c>
      <c r="Z79" s="128" t="str">
        <f aca="false">IFERROR(Copen!Y79/GAMSCopen!Y79,"")</f>
        <v/>
      </c>
      <c r="AA79" s="128" t="str">
        <f aca="false">IFERROR(Copen!Z79/GAMSCopen!Z79,"")</f>
        <v/>
      </c>
      <c r="AB79" s="128" t="str">
        <f aca="false">IFERROR(Copen!AA79/GAMSCopen!AA79,"")</f>
        <v/>
      </c>
      <c r="AC79" s="128" t="str">
        <f aca="false">IFERROR(Copen!AB79/GAMSCopen!AB79,"")</f>
        <v/>
      </c>
      <c r="AD79" s="128" t="str">
        <f aca="false">IFERROR(Copen!AC79/GAMSCopen!AC79,"")</f>
        <v/>
      </c>
      <c r="AE79" s="128" t="str">
        <f aca="false">IFERROR(Copen!AD79/GAMSCopen!AD79,"")</f>
        <v/>
      </c>
      <c r="AF79" s="128" t="str">
        <f aca="false">IFERROR(Copen!AE79/GAMSCopen!AE79,"")</f>
        <v/>
      </c>
      <c r="AG79" s="128" t="str">
        <f aca="false">IFERROR(Copen!AF79/GAMSCopen!AF79,"")</f>
        <v/>
      </c>
      <c r="AH79" s="128" t="str">
        <f aca="false">IFERROR(Copen!AG79/GAMSCopen!AG79,"")</f>
        <v/>
      </c>
      <c r="AI79" s="128" t="str">
        <f aca="false">IFERROR(Copen!AH79/GAMSCopen!AH79,"")</f>
        <v/>
      </c>
      <c r="AJ79" s="128" t="str">
        <f aca="false">IFERROR(Copen!AI79/GAMSCopen!AI79,"")</f>
        <v/>
      </c>
      <c r="AK79" s="128" t="str">
        <f aca="false">IFERROR(Copen!AJ79/GAMSCopen!AJ79,"")</f>
        <v/>
      </c>
      <c r="AL79" s="128" t="str">
        <f aca="false">IFERROR(Copen!AK79/GAMSCopen!AK79,"")</f>
        <v/>
      </c>
      <c r="AM79" s="128" t="str">
        <f aca="false">IFERROR(Copen!AL79/GAMSCopen!AL79,"")</f>
        <v/>
      </c>
      <c r="AN79" s="128" t="str">
        <f aca="false">IFERROR(Copen!AM79/GAMSCopen!AM79,"")</f>
        <v/>
      </c>
      <c r="AO79" s="128" t="str">
        <f aca="false">IFERROR(Copen!AN79/GAMSCopen!AN79,"")</f>
        <v/>
      </c>
      <c r="AP79" s="128" t="str">
        <f aca="false">IFERROR(Copen!AO79/GAMSCopen!AO79,"")</f>
        <v/>
      </c>
      <c r="AQ79" s="128" t="str">
        <f aca="false">IFERROR(Copen!AP79/GAMSCopen!AP79,"")</f>
        <v/>
      </c>
      <c r="AR79" s="128" t="str">
        <f aca="false">IFERROR(Copen!AQ79/GAMSCopen!AQ79,"")</f>
        <v/>
      </c>
      <c r="AS79" s="128" t="str">
        <f aca="false">IFERROR(Copen!AR79/GAMSCopen!AR79,"")</f>
        <v/>
      </c>
      <c r="AT79" s="128" t="str">
        <f aca="false">IFERROR(Copen!AS79/GAMSCopen!AS79,"")</f>
        <v/>
      </c>
      <c r="AU79" s="128" t="str">
        <f aca="false">IFERROR(Copen!AT79/GAMSCopen!AT79,"")</f>
        <v/>
      </c>
      <c r="AV79" s="128" t="str">
        <f aca="false">IFERROR(Copen!AU79/GAMSCopen!AU79,"")</f>
        <v/>
      </c>
      <c r="AW79" s="128" t="str">
        <f aca="false">IFERROR(Copen!AV79/GAMSCopen!AV79,"")</f>
        <v/>
      </c>
      <c r="AX79" s="128" t="str">
        <f aca="false">IFERROR(Copen!AW79/GAMSCopen!AW79,"")</f>
        <v/>
      </c>
      <c r="AY79" s="128" t="str">
        <f aca="false">IFERROR(Copen!AX79/GAMSCopen!AX79,"")</f>
        <v/>
      </c>
      <c r="AZ79" s="128" t="str">
        <f aca="false">IFERROR(Copen!AY79/GAMSCopen!AY79,"")</f>
        <v/>
      </c>
      <c r="BA79" s="128" t="str">
        <f aca="false">IFERROR(Copen!AZ79/GAMSCopen!AZ79,"")</f>
        <v/>
      </c>
      <c r="BB79" s="128" t="str">
        <f aca="false">IFERROR(Copen!BA79/GAMSCopen!BA79,"")</f>
        <v/>
      </c>
      <c r="BC79" s="128" t="str">
        <f aca="false">IFERROR(Copen!BB79/GAMSCopen!BB79,"")</f>
        <v/>
      </c>
      <c r="BD79" s="128" t="str">
        <f aca="false">IFERROR(Copen!BC79/GAMSCopen!BC79,"")</f>
        <v/>
      </c>
      <c r="BE79" s="128" t="str">
        <f aca="false">IFERROR(Copen!BD79/GAMSCopen!BD79,"")</f>
        <v/>
      </c>
      <c r="BF79" s="128" t="str">
        <f aca="false">IFERROR(Copen!BE79/GAMSCopen!BE79,"")</f>
        <v/>
      </c>
      <c r="BG79" s="128" t="str">
        <f aca="false">IFERROR(Copen!BF79/GAMSCopen!BF79,"")</f>
        <v/>
      </c>
      <c r="BH79" s="128" t="str">
        <f aca="false">IFERROR(Copen!BG79/GAMSCopen!BG79,"")</f>
        <v/>
      </c>
      <c r="BI79" s="128" t="str">
        <f aca="false">IFERROR(Copen!BH79/GAMSCopen!BH79,"")</f>
        <v/>
      </c>
      <c r="BJ79" s="128" t="str">
        <f aca="false">IFERROR(Copen!BI79/GAMSCopen!BI79,"")</f>
        <v/>
      </c>
    </row>
    <row r="80" customFormat="false" ht="12.75" hidden="false" customHeight="false" outlineLevel="0" collapsed="false">
      <c r="A80" s="0" t="str">
        <f aca="false">Copen!A80</f>
        <v>Forcings at CO2 doubling (W/m2)</v>
      </c>
      <c r="B80" s="0" t="str">
        <f aca="false">GAMSbase!A80</f>
        <v>Forcings at CO2 doubling (Watts per Meter 2)</v>
      </c>
      <c r="C80" s="128" t="n">
        <f aca="false">IFERROR(Copen!B80/GAMSCopen!B80,"")</f>
        <v>1</v>
      </c>
      <c r="D80" s="128" t="str">
        <f aca="false">IFERROR(Copen!C80/GAMSCopen!C80,"")</f>
        <v/>
      </c>
      <c r="E80" s="128" t="str">
        <f aca="false">IFERROR(Copen!D80/GAMSCopen!D80,"")</f>
        <v/>
      </c>
      <c r="F80" s="128" t="str">
        <f aca="false">IFERROR(Copen!E80/GAMSCopen!E80,"")</f>
        <v/>
      </c>
      <c r="G80" s="128" t="str">
        <f aca="false">IFERROR(Copen!F80/GAMSCopen!F80,"")</f>
        <v/>
      </c>
      <c r="H80" s="128" t="str">
        <f aca="false">IFERROR(Copen!G80/GAMSCopen!G80,"")</f>
        <v/>
      </c>
      <c r="I80" s="128" t="str">
        <f aca="false">IFERROR(Copen!H80/GAMSCopen!H80,"")</f>
        <v/>
      </c>
      <c r="J80" s="128" t="str">
        <f aca="false">IFERROR(Copen!I80/GAMSCopen!I80,"")</f>
        <v/>
      </c>
      <c r="K80" s="128" t="str">
        <f aca="false">IFERROR(Copen!J80/GAMSCopen!J80,"")</f>
        <v/>
      </c>
      <c r="L80" s="128" t="str">
        <f aca="false">IFERROR(Copen!K80/GAMSCopen!K80,"")</f>
        <v/>
      </c>
      <c r="M80" s="128" t="str">
        <f aca="false">IFERROR(Copen!L80/GAMSCopen!L80,"")</f>
        <v/>
      </c>
      <c r="N80" s="128" t="str">
        <f aca="false">IFERROR(Copen!M80/GAMSCopen!M80,"")</f>
        <v/>
      </c>
      <c r="O80" s="128" t="str">
        <f aca="false">IFERROR(Copen!N80/GAMSCopen!N80,"")</f>
        <v/>
      </c>
      <c r="P80" s="128" t="str">
        <f aca="false">IFERROR(Copen!O80/GAMSCopen!O80,"")</f>
        <v/>
      </c>
      <c r="Q80" s="128" t="str">
        <f aca="false">IFERROR(Copen!P80/GAMSCopen!P80,"")</f>
        <v/>
      </c>
      <c r="R80" s="128" t="str">
        <f aca="false">IFERROR(Copen!Q80/GAMSCopen!Q80,"")</f>
        <v/>
      </c>
      <c r="S80" s="128" t="str">
        <f aca="false">IFERROR(Copen!R80/GAMSCopen!R80,"")</f>
        <v/>
      </c>
      <c r="T80" s="128" t="str">
        <f aca="false">IFERROR(Copen!S80/GAMSCopen!S80,"")</f>
        <v/>
      </c>
      <c r="U80" s="128" t="str">
        <f aca="false">IFERROR(Copen!T80/GAMSCopen!T80,"")</f>
        <v/>
      </c>
      <c r="V80" s="128" t="str">
        <f aca="false">IFERROR(Copen!U80/GAMSCopen!U80,"")</f>
        <v/>
      </c>
      <c r="W80" s="128" t="str">
        <f aca="false">IFERROR(Copen!V80/GAMSCopen!V80,"")</f>
        <v/>
      </c>
      <c r="X80" s="128" t="str">
        <f aca="false">IFERROR(Copen!W80/GAMSCopen!W80,"")</f>
        <v/>
      </c>
      <c r="Y80" s="128" t="str">
        <f aca="false">IFERROR(Copen!X80/GAMSCopen!X80,"")</f>
        <v/>
      </c>
      <c r="Z80" s="128" t="str">
        <f aca="false">IFERROR(Copen!Y80/GAMSCopen!Y80,"")</f>
        <v/>
      </c>
      <c r="AA80" s="128" t="str">
        <f aca="false">IFERROR(Copen!Z80/GAMSCopen!Z80,"")</f>
        <v/>
      </c>
      <c r="AB80" s="128" t="str">
        <f aca="false">IFERROR(Copen!AA80/GAMSCopen!AA80,"")</f>
        <v/>
      </c>
      <c r="AC80" s="128" t="str">
        <f aca="false">IFERROR(Copen!AB80/GAMSCopen!AB80,"")</f>
        <v/>
      </c>
      <c r="AD80" s="128" t="str">
        <f aca="false">IFERROR(Copen!AC80/GAMSCopen!AC80,"")</f>
        <v/>
      </c>
      <c r="AE80" s="128" t="str">
        <f aca="false">IFERROR(Copen!AD80/GAMSCopen!AD80,"")</f>
        <v/>
      </c>
      <c r="AF80" s="128" t="str">
        <f aca="false">IFERROR(Copen!AE80/GAMSCopen!AE80,"")</f>
        <v/>
      </c>
      <c r="AG80" s="128" t="str">
        <f aca="false">IFERROR(Copen!AF80/GAMSCopen!AF80,"")</f>
        <v/>
      </c>
      <c r="AH80" s="128" t="str">
        <f aca="false">IFERROR(Copen!AG80/GAMSCopen!AG80,"")</f>
        <v/>
      </c>
      <c r="AI80" s="128" t="str">
        <f aca="false">IFERROR(Copen!AH80/GAMSCopen!AH80,"")</f>
        <v/>
      </c>
      <c r="AJ80" s="128" t="str">
        <f aca="false">IFERROR(Copen!AI80/GAMSCopen!AI80,"")</f>
        <v/>
      </c>
      <c r="AK80" s="128" t="str">
        <f aca="false">IFERROR(Copen!AJ80/GAMSCopen!AJ80,"")</f>
        <v/>
      </c>
      <c r="AL80" s="128" t="str">
        <f aca="false">IFERROR(Copen!AK80/GAMSCopen!AK80,"")</f>
        <v/>
      </c>
      <c r="AM80" s="128" t="str">
        <f aca="false">IFERROR(Copen!AL80/GAMSCopen!AL80,"")</f>
        <v/>
      </c>
      <c r="AN80" s="128" t="str">
        <f aca="false">IFERROR(Copen!AM80/GAMSCopen!AM80,"")</f>
        <v/>
      </c>
      <c r="AO80" s="128" t="str">
        <f aca="false">IFERROR(Copen!AN80/GAMSCopen!AN80,"")</f>
        <v/>
      </c>
      <c r="AP80" s="128" t="str">
        <f aca="false">IFERROR(Copen!AO80/GAMSCopen!AO80,"")</f>
        <v/>
      </c>
      <c r="AQ80" s="128" t="str">
        <f aca="false">IFERROR(Copen!AP80/GAMSCopen!AP80,"")</f>
        <v/>
      </c>
      <c r="AR80" s="128" t="str">
        <f aca="false">IFERROR(Copen!AQ80/GAMSCopen!AQ80,"")</f>
        <v/>
      </c>
      <c r="AS80" s="128" t="str">
        <f aca="false">IFERROR(Copen!AR80/GAMSCopen!AR80,"")</f>
        <v/>
      </c>
      <c r="AT80" s="128" t="str">
        <f aca="false">IFERROR(Copen!AS80/GAMSCopen!AS80,"")</f>
        <v/>
      </c>
      <c r="AU80" s="128" t="str">
        <f aca="false">IFERROR(Copen!AT80/GAMSCopen!AT80,"")</f>
        <v/>
      </c>
      <c r="AV80" s="128" t="str">
        <f aca="false">IFERROR(Copen!AU80/GAMSCopen!AU80,"")</f>
        <v/>
      </c>
      <c r="AW80" s="128" t="str">
        <f aca="false">IFERROR(Copen!AV80/GAMSCopen!AV80,"")</f>
        <v/>
      </c>
      <c r="AX80" s="128" t="str">
        <f aca="false">IFERROR(Copen!AW80/GAMSCopen!AW80,"")</f>
        <v/>
      </c>
      <c r="AY80" s="128" t="str">
        <f aca="false">IFERROR(Copen!AX80/GAMSCopen!AX80,"")</f>
        <v/>
      </c>
      <c r="AZ80" s="128" t="str">
        <f aca="false">IFERROR(Copen!AY80/GAMSCopen!AY80,"")</f>
        <v/>
      </c>
      <c r="BA80" s="128" t="str">
        <f aca="false">IFERROR(Copen!AZ80/GAMSCopen!AZ80,"")</f>
        <v/>
      </c>
      <c r="BB80" s="128" t="str">
        <f aca="false">IFERROR(Copen!BA80/GAMSCopen!BA80,"")</f>
        <v/>
      </c>
      <c r="BC80" s="128" t="str">
        <f aca="false">IFERROR(Copen!BB80/GAMSCopen!BB80,"")</f>
        <v/>
      </c>
      <c r="BD80" s="128" t="str">
        <f aca="false">IFERROR(Copen!BC80/GAMSCopen!BC80,"")</f>
        <v/>
      </c>
      <c r="BE80" s="128" t="str">
        <f aca="false">IFERROR(Copen!BD80/GAMSCopen!BD80,"")</f>
        <v/>
      </c>
      <c r="BF80" s="128" t="str">
        <f aca="false">IFERROR(Copen!BE80/GAMSCopen!BE80,"")</f>
        <v/>
      </c>
      <c r="BG80" s="128" t="str">
        <f aca="false">IFERROR(Copen!BF80/GAMSCopen!BF80,"")</f>
        <v/>
      </c>
      <c r="BH80" s="128" t="str">
        <f aca="false">IFERROR(Copen!BG80/GAMSCopen!BG80,"")</f>
        <v/>
      </c>
      <c r="BI80" s="128" t="str">
        <f aca="false">IFERROR(Copen!BH80/GAMSCopen!BH80,"")</f>
        <v/>
      </c>
      <c r="BJ80" s="128" t="str">
        <f aca="false">IFERROR(Copen!BI80/GAMSCopen!BI80,"")</f>
        <v/>
      </c>
    </row>
    <row r="81" customFormat="false" ht="12.75" hidden="false" customHeight="false" outlineLevel="0" collapsed="false">
      <c r="A81" s="0" t="str">
        <f aca="false">Copen!A81</f>
        <v>CLIMATE MODULE TRANSITION PARAMETERS (per 5 years)</v>
      </c>
      <c r="B81" s="0" t="str">
        <f aca="false">GAMSbase!A81</f>
        <v>* CLIMATE MODULE TRANSITION PARAMETERS</v>
      </c>
      <c r="C81" s="128" t="str">
        <f aca="false">IFERROR(Copen!B81/GAMSCopen!B81,"")</f>
        <v/>
      </c>
      <c r="D81" s="128" t="str">
        <f aca="false">IFERROR(Copen!C81/GAMSCopen!C81,"")</f>
        <v/>
      </c>
      <c r="E81" s="128" t="str">
        <f aca="false">IFERROR(Copen!D81/GAMSCopen!D81,"")</f>
        <v/>
      </c>
      <c r="F81" s="128" t="str">
        <f aca="false">IFERROR(Copen!E81/GAMSCopen!E81,"")</f>
        <v/>
      </c>
      <c r="G81" s="128" t="str">
        <f aca="false">IFERROR(Copen!F81/GAMSCopen!F81,"")</f>
        <v/>
      </c>
      <c r="H81" s="128" t="str">
        <f aca="false">IFERROR(Copen!G81/GAMSCopen!G81,"")</f>
        <v/>
      </c>
      <c r="I81" s="128" t="str">
        <f aca="false">IFERROR(Copen!H81/GAMSCopen!H81,"")</f>
        <v/>
      </c>
      <c r="J81" s="128" t="str">
        <f aca="false">IFERROR(Copen!I81/GAMSCopen!I81,"")</f>
        <v/>
      </c>
      <c r="K81" s="128" t="str">
        <f aca="false">IFERROR(Copen!J81/GAMSCopen!J81,"")</f>
        <v/>
      </c>
      <c r="L81" s="128" t="str">
        <f aca="false">IFERROR(Copen!K81/GAMSCopen!K81,"")</f>
        <v/>
      </c>
      <c r="M81" s="128" t="str">
        <f aca="false">IFERROR(Copen!L81/GAMSCopen!L81,"")</f>
        <v/>
      </c>
      <c r="N81" s="128" t="str">
        <f aca="false">IFERROR(Copen!M81/GAMSCopen!M81,"")</f>
        <v/>
      </c>
      <c r="O81" s="128" t="str">
        <f aca="false">IFERROR(Copen!N81/GAMSCopen!N81,"")</f>
        <v/>
      </c>
      <c r="P81" s="128" t="str">
        <f aca="false">IFERROR(Copen!O81/GAMSCopen!O81,"")</f>
        <v/>
      </c>
      <c r="Q81" s="128" t="str">
        <f aca="false">IFERROR(Copen!P81/GAMSCopen!P81,"")</f>
        <v/>
      </c>
      <c r="R81" s="128" t="str">
        <f aca="false">IFERROR(Copen!Q81/GAMSCopen!Q81,"")</f>
        <v/>
      </c>
      <c r="S81" s="128" t="str">
        <f aca="false">IFERROR(Copen!R81/GAMSCopen!R81,"")</f>
        <v/>
      </c>
      <c r="T81" s="128" t="str">
        <f aca="false">IFERROR(Copen!S81/GAMSCopen!S81,"")</f>
        <v/>
      </c>
      <c r="U81" s="128" t="str">
        <f aca="false">IFERROR(Copen!T81/GAMSCopen!T81,"")</f>
        <v/>
      </c>
      <c r="V81" s="128" t="str">
        <f aca="false">IFERROR(Copen!U81/GAMSCopen!U81,"")</f>
        <v/>
      </c>
      <c r="W81" s="128" t="str">
        <f aca="false">IFERROR(Copen!V81/GAMSCopen!V81,"")</f>
        <v/>
      </c>
      <c r="X81" s="128" t="str">
        <f aca="false">IFERROR(Copen!W81/GAMSCopen!W81,"")</f>
        <v/>
      </c>
      <c r="Y81" s="128" t="str">
        <f aca="false">IFERROR(Copen!X81/GAMSCopen!X81,"")</f>
        <v/>
      </c>
      <c r="Z81" s="128" t="str">
        <f aca="false">IFERROR(Copen!Y81/GAMSCopen!Y81,"")</f>
        <v/>
      </c>
      <c r="AA81" s="128" t="str">
        <f aca="false">IFERROR(Copen!Z81/GAMSCopen!Z81,"")</f>
        <v/>
      </c>
      <c r="AB81" s="128" t="str">
        <f aca="false">IFERROR(Copen!AA81/GAMSCopen!AA81,"")</f>
        <v/>
      </c>
      <c r="AC81" s="128" t="str">
        <f aca="false">IFERROR(Copen!AB81/GAMSCopen!AB81,"")</f>
        <v/>
      </c>
      <c r="AD81" s="128" t="str">
        <f aca="false">IFERROR(Copen!AC81/GAMSCopen!AC81,"")</f>
        <v/>
      </c>
      <c r="AE81" s="128" t="str">
        <f aca="false">IFERROR(Copen!AD81/GAMSCopen!AD81,"")</f>
        <v/>
      </c>
      <c r="AF81" s="128" t="str">
        <f aca="false">IFERROR(Copen!AE81/GAMSCopen!AE81,"")</f>
        <v/>
      </c>
      <c r="AG81" s="128" t="str">
        <f aca="false">IFERROR(Copen!AF81/GAMSCopen!AF81,"")</f>
        <v/>
      </c>
      <c r="AH81" s="128" t="str">
        <f aca="false">IFERROR(Copen!AG81/GAMSCopen!AG81,"")</f>
        <v/>
      </c>
      <c r="AI81" s="128" t="str">
        <f aca="false">IFERROR(Copen!AH81/GAMSCopen!AH81,"")</f>
        <v/>
      </c>
      <c r="AJ81" s="128" t="str">
        <f aca="false">IFERROR(Copen!AI81/GAMSCopen!AI81,"")</f>
        <v/>
      </c>
      <c r="AK81" s="128" t="str">
        <f aca="false">IFERROR(Copen!AJ81/GAMSCopen!AJ81,"")</f>
        <v/>
      </c>
      <c r="AL81" s="128" t="str">
        <f aca="false">IFERROR(Copen!AK81/GAMSCopen!AK81,"")</f>
        <v/>
      </c>
      <c r="AM81" s="128" t="str">
        <f aca="false">IFERROR(Copen!AL81/GAMSCopen!AL81,"")</f>
        <v/>
      </c>
      <c r="AN81" s="128" t="str">
        <f aca="false">IFERROR(Copen!AM81/GAMSCopen!AM81,"")</f>
        <v/>
      </c>
      <c r="AO81" s="128" t="str">
        <f aca="false">IFERROR(Copen!AN81/GAMSCopen!AN81,"")</f>
        <v/>
      </c>
      <c r="AP81" s="128" t="str">
        <f aca="false">IFERROR(Copen!AO81/GAMSCopen!AO81,"")</f>
        <v/>
      </c>
      <c r="AQ81" s="128" t="str">
        <f aca="false">IFERROR(Copen!AP81/GAMSCopen!AP81,"")</f>
        <v/>
      </c>
      <c r="AR81" s="128" t="str">
        <f aca="false">IFERROR(Copen!AQ81/GAMSCopen!AQ81,"")</f>
        <v/>
      </c>
      <c r="AS81" s="128" t="str">
        <f aca="false">IFERROR(Copen!AR81/GAMSCopen!AR81,"")</f>
        <v/>
      </c>
      <c r="AT81" s="128" t="str">
        <f aca="false">IFERROR(Copen!AS81/GAMSCopen!AS81,"")</f>
        <v/>
      </c>
      <c r="AU81" s="128" t="str">
        <f aca="false">IFERROR(Copen!AT81/GAMSCopen!AT81,"")</f>
        <v/>
      </c>
      <c r="AV81" s="128" t="str">
        <f aca="false">IFERROR(Copen!AU81/GAMSCopen!AU81,"")</f>
        <v/>
      </c>
      <c r="AW81" s="128" t="str">
        <f aca="false">IFERROR(Copen!AV81/GAMSCopen!AV81,"")</f>
        <v/>
      </c>
      <c r="AX81" s="128" t="str">
        <f aca="false">IFERROR(Copen!AW81/GAMSCopen!AW81,"")</f>
        <v/>
      </c>
      <c r="AY81" s="128" t="str">
        <f aca="false">IFERROR(Copen!AX81/GAMSCopen!AX81,"")</f>
        <v/>
      </c>
      <c r="AZ81" s="128" t="str">
        <f aca="false">IFERROR(Copen!AY81/GAMSCopen!AY81,"")</f>
        <v/>
      </c>
      <c r="BA81" s="128" t="str">
        <f aca="false">IFERROR(Copen!AZ81/GAMSCopen!AZ81,"")</f>
        <v/>
      </c>
      <c r="BB81" s="128" t="str">
        <f aca="false">IFERROR(Copen!BA81/GAMSCopen!BA81,"")</f>
        <v/>
      </c>
      <c r="BC81" s="128" t="str">
        <f aca="false">IFERROR(Copen!BB81/GAMSCopen!BB81,"")</f>
        <v/>
      </c>
      <c r="BD81" s="128" t="str">
        <f aca="false">IFERROR(Copen!BC81/GAMSCopen!BC81,"")</f>
        <v/>
      </c>
      <c r="BE81" s="128" t="str">
        <f aca="false">IFERROR(Copen!BD81/GAMSCopen!BD81,"")</f>
        <v/>
      </c>
      <c r="BF81" s="128" t="str">
        <f aca="false">IFERROR(Copen!BE81/GAMSCopen!BE81,"")</f>
        <v/>
      </c>
      <c r="BG81" s="128" t="str">
        <f aca="false">IFERROR(Copen!BF81/GAMSCopen!BF81,"")</f>
        <v/>
      </c>
      <c r="BH81" s="128" t="str">
        <f aca="false">IFERROR(Copen!BG81/GAMSCopen!BG81,"")</f>
        <v/>
      </c>
      <c r="BI81" s="128" t="str">
        <f aca="false">IFERROR(Copen!BH81/GAMSCopen!BH81,"")</f>
        <v/>
      </c>
      <c r="BJ81" s="128" t="str">
        <f aca="false">IFERROR(Copen!BI81/GAMSCopen!BI81,"")</f>
        <v/>
      </c>
    </row>
    <row r="82" customFormat="false" ht="12.75" hidden="false" customHeight="false" outlineLevel="0" collapsed="false">
      <c r="A82" s="0" t="str">
        <f aca="false">Copen!A82</f>
        <v>Speed of adjustment parameter for atmospheric temperature (c1)</v>
      </c>
      <c r="B82" s="0" t="str">
        <f aca="false">GAMSbase!A82</f>
        <v>Speed of Adjustment Parameter for Atmospheric Temperature</v>
      </c>
      <c r="C82" s="128" t="n">
        <f aca="false">IFERROR(Copen!B82/GAMSCopen!B82,"")</f>
        <v>1</v>
      </c>
      <c r="D82" s="128" t="str">
        <f aca="false">IFERROR(Copen!C82/GAMSCopen!C82,"")</f>
        <v/>
      </c>
      <c r="E82" s="128" t="str">
        <f aca="false">IFERROR(Copen!D82/GAMSCopen!D82,"")</f>
        <v/>
      </c>
      <c r="F82" s="128" t="str">
        <f aca="false">IFERROR(Copen!E82/GAMSCopen!E82,"")</f>
        <v/>
      </c>
      <c r="G82" s="128" t="str">
        <f aca="false">IFERROR(Copen!F82/GAMSCopen!F82,"")</f>
        <v/>
      </c>
      <c r="H82" s="128" t="str">
        <f aca="false">IFERROR(Copen!G82/GAMSCopen!G82,"")</f>
        <v/>
      </c>
      <c r="I82" s="128" t="str">
        <f aca="false">IFERROR(Copen!H82/GAMSCopen!H82,"")</f>
        <v/>
      </c>
      <c r="J82" s="128" t="str">
        <f aca="false">IFERROR(Copen!I82/GAMSCopen!I82,"")</f>
        <v/>
      </c>
      <c r="K82" s="128" t="str">
        <f aca="false">IFERROR(Copen!J82/GAMSCopen!J82,"")</f>
        <v/>
      </c>
      <c r="L82" s="128" t="str">
        <f aca="false">IFERROR(Copen!K82/GAMSCopen!K82,"")</f>
        <v/>
      </c>
      <c r="M82" s="128" t="str">
        <f aca="false">IFERROR(Copen!L82/GAMSCopen!L82,"")</f>
        <v/>
      </c>
      <c r="N82" s="128" t="str">
        <f aca="false">IFERROR(Copen!M82/GAMSCopen!M82,"")</f>
        <v/>
      </c>
      <c r="O82" s="128" t="str">
        <f aca="false">IFERROR(Copen!N82/GAMSCopen!N82,"")</f>
        <v/>
      </c>
      <c r="P82" s="128" t="str">
        <f aca="false">IFERROR(Copen!O82/GAMSCopen!O82,"")</f>
        <v/>
      </c>
      <c r="Q82" s="128" t="str">
        <f aca="false">IFERROR(Copen!P82/GAMSCopen!P82,"")</f>
        <v/>
      </c>
      <c r="R82" s="128" t="str">
        <f aca="false">IFERROR(Copen!Q82/GAMSCopen!Q82,"")</f>
        <v/>
      </c>
      <c r="S82" s="128" t="str">
        <f aca="false">IFERROR(Copen!R82/GAMSCopen!R82,"")</f>
        <v/>
      </c>
      <c r="T82" s="128" t="str">
        <f aca="false">IFERROR(Copen!S82/GAMSCopen!S82,"")</f>
        <v/>
      </c>
      <c r="U82" s="128" t="str">
        <f aca="false">IFERROR(Copen!T82/GAMSCopen!T82,"")</f>
        <v/>
      </c>
      <c r="V82" s="128" t="str">
        <f aca="false">IFERROR(Copen!U82/GAMSCopen!U82,"")</f>
        <v/>
      </c>
      <c r="W82" s="128" t="str">
        <f aca="false">IFERROR(Copen!V82/GAMSCopen!V82,"")</f>
        <v/>
      </c>
      <c r="X82" s="128" t="str">
        <f aca="false">IFERROR(Copen!W82/GAMSCopen!W82,"")</f>
        <v/>
      </c>
      <c r="Y82" s="128" t="str">
        <f aca="false">IFERROR(Copen!X82/GAMSCopen!X82,"")</f>
        <v/>
      </c>
      <c r="Z82" s="128" t="str">
        <f aca="false">IFERROR(Copen!Y82/GAMSCopen!Y82,"")</f>
        <v/>
      </c>
      <c r="AA82" s="128" t="str">
        <f aca="false">IFERROR(Copen!Z82/GAMSCopen!Z82,"")</f>
        <v/>
      </c>
      <c r="AB82" s="128" t="str">
        <f aca="false">IFERROR(Copen!AA82/GAMSCopen!AA82,"")</f>
        <v/>
      </c>
      <c r="AC82" s="128" t="str">
        <f aca="false">IFERROR(Copen!AB82/GAMSCopen!AB82,"")</f>
        <v/>
      </c>
      <c r="AD82" s="128" t="str">
        <f aca="false">IFERROR(Copen!AC82/GAMSCopen!AC82,"")</f>
        <v/>
      </c>
      <c r="AE82" s="128" t="str">
        <f aca="false">IFERROR(Copen!AD82/GAMSCopen!AD82,"")</f>
        <v/>
      </c>
      <c r="AF82" s="128" t="str">
        <f aca="false">IFERROR(Copen!AE82/GAMSCopen!AE82,"")</f>
        <v/>
      </c>
      <c r="AG82" s="128" t="str">
        <f aca="false">IFERROR(Copen!AF82/GAMSCopen!AF82,"")</f>
        <v/>
      </c>
      <c r="AH82" s="128" t="str">
        <f aca="false">IFERROR(Copen!AG82/GAMSCopen!AG82,"")</f>
        <v/>
      </c>
      <c r="AI82" s="128" t="str">
        <f aca="false">IFERROR(Copen!AH82/GAMSCopen!AH82,"")</f>
        <v/>
      </c>
      <c r="AJ82" s="128" t="str">
        <f aca="false">IFERROR(Copen!AI82/GAMSCopen!AI82,"")</f>
        <v/>
      </c>
      <c r="AK82" s="128" t="str">
        <f aca="false">IFERROR(Copen!AJ82/GAMSCopen!AJ82,"")</f>
        <v/>
      </c>
      <c r="AL82" s="128" t="str">
        <f aca="false">IFERROR(Copen!AK82/GAMSCopen!AK82,"")</f>
        <v/>
      </c>
      <c r="AM82" s="128" t="str">
        <f aca="false">IFERROR(Copen!AL82/GAMSCopen!AL82,"")</f>
        <v/>
      </c>
      <c r="AN82" s="128" t="str">
        <f aca="false">IFERROR(Copen!AM82/GAMSCopen!AM82,"")</f>
        <v/>
      </c>
      <c r="AO82" s="128" t="str">
        <f aca="false">IFERROR(Copen!AN82/GAMSCopen!AN82,"")</f>
        <v/>
      </c>
      <c r="AP82" s="128" t="str">
        <f aca="false">IFERROR(Copen!AO82/GAMSCopen!AO82,"")</f>
        <v/>
      </c>
      <c r="AQ82" s="128" t="str">
        <f aca="false">IFERROR(Copen!AP82/GAMSCopen!AP82,"")</f>
        <v/>
      </c>
      <c r="AR82" s="128" t="str">
        <f aca="false">IFERROR(Copen!AQ82/GAMSCopen!AQ82,"")</f>
        <v/>
      </c>
      <c r="AS82" s="128" t="str">
        <f aca="false">IFERROR(Copen!AR82/GAMSCopen!AR82,"")</f>
        <v/>
      </c>
      <c r="AT82" s="128" t="str">
        <f aca="false">IFERROR(Copen!AS82/GAMSCopen!AS82,"")</f>
        <v/>
      </c>
      <c r="AU82" s="128" t="str">
        <f aca="false">IFERROR(Copen!AT82/GAMSCopen!AT82,"")</f>
        <v/>
      </c>
      <c r="AV82" s="128" t="str">
        <f aca="false">IFERROR(Copen!AU82/GAMSCopen!AU82,"")</f>
        <v/>
      </c>
      <c r="AW82" s="128" t="str">
        <f aca="false">IFERROR(Copen!AV82/GAMSCopen!AV82,"")</f>
        <v/>
      </c>
      <c r="AX82" s="128" t="str">
        <f aca="false">IFERROR(Copen!AW82/GAMSCopen!AW82,"")</f>
        <v/>
      </c>
      <c r="AY82" s="128" t="str">
        <f aca="false">IFERROR(Copen!AX82/GAMSCopen!AX82,"")</f>
        <v/>
      </c>
      <c r="AZ82" s="128" t="str">
        <f aca="false">IFERROR(Copen!AY82/GAMSCopen!AY82,"")</f>
        <v/>
      </c>
      <c r="BA82" s="128" t="str">
        <f aca="false">IFERROR(Copen!AZ82/GAMSCopen!AZ82,"")</f>
        <v/>
      </c>
      <c r="BB82" s="128" t="str">
        <f aca="false">IFERROR(Copen!BA82/GAMSCopen!BA82,"")</f>
        <v/>
      </c>
      <c r="BC82" s="128" t="str">
        <f aca="false">IFERROR(Copen!BB82/GAMSCopen!BB82,"")</f>
        <v/>
      </c>
      <c r="BD82" s="128" t="str">
        <f aca="false">IFERROR(Copen!BC82/GAMSCopen!BC82,"")</f>
        <v/>
      </c>
      <c r="BE82" s="128" t="str">
        <f aca="false">IFERROR(Copen!BD82/GAMSCopen!BD82,"")</f>
        <v/>
      </c>
      <c r="BF82" s="128" t="str">
        <f aca="false">IFERROR(Copen!BE82/GAMSCopen!BE82,"")</f>
        <v/>
      </c>
      <c r="BG82" s="128" t="str">
        <f aca="false">IFERROR(Copen!BF82/GAMSCopen!BF82,"")</f>
        <v/>
      </c>
      <c r="BH82" s="128" t="str">
        <f aca="false">IFERROR(Copen!BG82/GAMSCopen!BG82,"")</f>
        <v/>
      </c>
      <c r="BI82" s="128" t="str">
        <f aca="false">IFERROR(Copen!BH82/GAMSCopen!BH82,"")</f>
        <v/>
      </c>
      <c r="BJ82" s="128" t="str">
        <f aca="false">IFERROR(Copen!BI82/GAMSCopen!BI82,"")</f>
        <v/>
      </c>
    </row>
    <row r="83" customFormat="false" ht="12.75" hidden="false" customHeight="false" outlineLevel="0" collapsed="false">
      <c r="A83" s="0" t="str">
        <f aca="false">Copen!A83</f>
        <v>Coefficient of heat loss from atmosphere to oceans (c3)</v>
      </c>
      <c r="B83" s="0" t="str">
        <f aca="false">GAMSbase!A83</f>
        <v>Coefficient of Heat Loss from Atmosphere to Oceans</v>
      </c>
      <c r="C83" s="128" t="n">
        <f aca="false">IFERROR(Copen!B83/GAMSCopen!B83,"")</f>
        <v>1</v>
      </c>
      <c r="D83" s="128" t="str">
        <f aca="false">IFERROR(Copen!C83/GAMSCopen!C83,"")</f>
        <v/>
      </c>
      <c r="E83" s="128" t="str">
        <f aca="false">IFERROR(Copen!D83/GAMSCopen!D83,"")</f>
        <v/>
      </c>
      <c r="F83" s="128" t="str">
        <f aca="false">IFERROR(Copen!E83/GAMSCopen!E83,"")</f>
        <v/>
      </c>
      <c r="G83" s="128" t="str">
        <f aca="false">IFERROR(Copen!F83/GAMSCopen!F83,"")</f>
        <v/>
      </c>
      <c r="H83" s="128" t="str">
        <f aca="false">IFERROR(Copen!G83/GAMSCopen!G83,"")</f>
        <v/>
      </c>
      <c r="I83" s="128" t="str">
        <f aca="false">IFERROR(Copen!H83/GAMSCopen!H83,"")</f>
        <v/>
      </c>
      <c r="J83" s="128" t="str">
        <f aca="false">IFERROR(Copen!I83/GAMSCopen!I83,"")</f>
        <v/>
      </c>
      <c r="K83" s="128" t="str">
        <f aca="false">IFERROR(Copen!J83/GAMSCopen!J83,"")</f>
        <v/>
      </c>
      <c r="L83" s="128" t="str">
        <f aca="false">IFERROR(Copen!K83/GAMSCopen!K83,"")</f>
        <v/>
      </c>
      <c r="M83" s="128" t="str">
        <f aca="false">IFERROR(Copen!L83/GAMSCopen!L83,"")</f>
        <v/>
      </c>
      <c r="N83" s="128" t="str">
        <f aca="false">IFERROR(Copen!M83/GAMSCopen!M83,"")</f>
        <v/>
      </c>
      <c r="O83" s="128" t="str">
        <f aca="false">IFERROR(Copen!N83/GAMSCopen!N83,"")</f>
        <v/>
      </c>
      <c r="P83" s="128" t="str">
        <f aca="false">IFERROR(Copen!O83/GAMSCopen!O83,"")</f>
        <v/>
      </c>
      <c r="Q83" s="128" t="str">
        <f aca="false">IFERROR(Copen!P83/GAMSCopen!P83,"")</f>
        <v/>
      </c>
      <c r="R83" s="128" t="str">
        <f aca="false">IFERROR(Copen!Q83/GAMSCopen!Q83,"")</f>
        <v/>
      </c>
      <c r="S83" s="128" t="str">
        <f aca="false">IFERROR(Copen!R83/GAMSCopen!R83,"")</f>
        <v/>
      </c>
      <c r="T83" s="128" t="str">
        <f aca="false">IFERROR(Copen!S83/GAMSCopen!S83,"")</f>
        <v/>
      </c>
      <c r="U83" s="128" t="str">
        <f aca="false">IFERROR(Copen!T83/GAMSCopen!T83,"")</f>
        <v/>
      </c>
      <c r="V83" s="128" t="str">
        <f aca="false">IFERROR(Copen!U83/GAMSCopen!U83,"")</f>
        <v/>
      </c>
      <c r="W83" s="128" t="str">
        <f aca="false">IFERROR(Copen!V83/GAMSCopen!V83,"")</f>
        <v/>
      </c>
      <c r="X83" s="128" t="str">
        <f aca="false">IFERROR(Copen!W83/GAMSCopen!W83,"")</f>
        <v/>
      </c>
      <c r="Y83" s="128" t="str">
        <f aca="false">IFERROR(Copen!X83/GAMSCopen!X83,"")</f>
        <v/>
      </c>
      <c r="Z83" s="128" t="str">
        <f aca="false">IFERROR(Copen!Y83/GAMSCopen!Y83,"")</f>
        <v/>
      </c>
      <c r="AA83" s="128" t="str">
        <f aca="false">IFERROR(Copen!Z83/GAMSCopen!Z83,"")</f>
        <v/>
      </c>
      <c r="AB83" s="128" t="str">
        <f aca="false">IFERROR(Copen!AA83/GAMSCopen!AA83,"")</f>
        <v/>
      </c>
      <c r="AC83" s="128" t="str">
        <f aca="false">IFERROR(Copen!AB83/GAMSCopen!AB83,"")</f>
        <v/>
      </c>
      <c r="AD83" s="128" t="str">
        <f aca="false">IFERROR(Copen!AC83/GAMSCopen!AC83,"")</f>
        <v/>
      </c>
      <c r="AE83" s="128" t="str">
        <f aca="false">IFERROR(Copen!AD83/GAMSCopen!AD83,"")</f>
        <v/>
      </c>
      <c r="AF83" s="128" t="str">
        <f aca="false">IFERROR(Copen!AE83/GAMSCopen!AE83,"")</f>
        <v/>
      </c>
      <c r="AG83" s="128" t="str">
        <f aca="false">IFERROR(Copen!AF83/GAMSCopen!AF83,"")</f>
        <v/>
      </c>
      <c r="AH83" s="128" t="str">
        <f aca="false">IFERROR(Copen!AG83/GAMSCopen!AG83,"")</f>
        <v/>
      </c>
      <c r="AI83" s="128" t="str">
        <f aca="false">IFERROR(Copen!AH83/GAMSCopen!AH83,"")</f>
        <v/>
      </c>
      <c r="AJ83" s="128" t="str">
        <f aca="false">IFERROR(Copen!AI83/GAMSCopen!AI83,"")</f>
        <v/>
      </c>
      <c r="AK83" s="128" t="str">
        <f aca="false">IFERROR(Copen!AJ83/GAMSCopen!AJ83,"")</f>
        <v/>
      </c>
      <c r="AL83" s="128" t="str">
        <f aca="false">IFERROR(Copen!AK83/GAMSCopen!AK83,"")</f>
        <v/>
      </c>
      <c r="AM83" s="128" t="str">
        <f aca="false">IFERROR(Copen!AL83/GAMSCopen!AL83,"")</f>
        <v/>
      </c>
      <c r="AN83" s="128" t="str">
        <f aca="false">IFERROR(Copen!AM83/GAMSCopen!AM83,"")</f>
        <v/>
      </c>
      <c r="AO83" s="128" t="str">
        <f aca="false">IFERROR(Copen!AN83/GAMSCopen!AN83,"")</f>
        <v/>
      </c>
      <c r="AP83" s="128" t="str">
        <f aca="false">IFERROR(Copen!AO83/GAMSCopen!AO83,"")</f>
        <v/>
      </c>
      <c r="AQ83" s="128" t="str">
        <f aca="false">IFERROR(Copen!AP83/GAMSCopen!AP83,"")</f>
        <v/>
      </c>
      <c r="AR83" s="128" t="str">
        <f aca="false">IFERROR(Copen!AQ83/GAMSCopen!AQ83,"")</f>
        <v/>
      </c>
      <c r="AS83" s="128" t="str">
        <f aca="false">IFERROR(Copen!AR83/GAMSCopen!AR83,"")</f>
        <v/>
      </c>
      <c r="AT83" s="128" t="str">
        <f aca="false">IFERROR(Copen!AS83/GAMSCopen!AS83,"")</f>
        <v/>
      </c>
      <c r="AU83" s="128" t="str">
        <f aca="false">IFERROR(Copen!AT83/GAMSCopen!AT83,"")</f>
        <v/>
      </c>
      <c r="AV83" s="128" t="str">
        <f aca="false">IFERROR(Copen!AU83/GAMSCopen!AU83,"")</f>
        <v/>
      </c>
      <c r="AW83" s="128" t="str">
        <f aca="false">IFERROR(Copen!AV83/GAMSCopen!AV83,"")</f>
        <v/>
      </c>
      <c r="AX83" s="128" t="str">
        <f aca="false">IFERROR(Copen!AW83/GAMSCopen!AW83,"")</f>
        <v/>
      </c>
      <c r="AY83" s="128" t="str">
        <f aca="false">IFERROR(Copen!AX83/GAMSCopen!AX83,"")</f>
        <v/>
      </c>
      <c r="AZ83" s="128" t="str">
        <f aca="false">IFERROR(Copen!AY83/GAMSCopen!AY83,"")</f>
        <v/>
      </c>
      <c r="BA83" s="128" t="str">
        <f aca="false">IFERROR(Copen!AZ83/GAMSCopen!AZ83,"")</f>
        <v/>
      </c>
      <c r="BB83" s="128" t="str">
        <f aca="false">IFERROR(Copen!BA83/GAMSCopen!BA83,"")</f>
        <v/>
      </c>
      <c r="BC83" s="128" t="str">
        <f aca="false">IFERROR(Copen!BB83/GAMSCopen!BB83,"")</f>
        <v/>
      </c>
      <c r="BD83" s="128" t="str">
        <f aca="false">IFERROR(Copen!BC83/GAMSCopen!BC83,"")</f>
        <v/>
      </c>
      <c r="BE83" s="128" t="str">
        <f aca="false">IFERROR(Copen!BD83/GAMSCopen!BD83,"")</f>
        <v/>
      </c>
      <c r="BF83" s="128" t="str">
        <f aca="false">IFERROR(Copen!BE83/GAMSCopen!BE83,"")</f>
        <v/>
      </c>
      <c r="BG83" s="128" t="str">
        <f aca="false">IFERROR(Copen!BF83/GAMSCopen!BF83,"")</f>
        <v/>
      </c>
      <c r="BH83" s="128" t="str">
        <f aca="false">IFERROR(Copen!BG83/GAMSCopen!BG83,"")</f>
        <v/>
      </c>
      <c r="BI83" s="128" t="str">
        <f aca="false">IFERROR(Copen!BH83/GAMSCopen!BH83,"")</f>
        <v/>
      </c>
      <c r="BJ83" s="128" t="str">
        <f aca="false">IFERROR(Copen!BI83/GAMSCopen!BI83,"")</f>
        <v/>
      </c>
    </row>
    <row r="84" customFormat="false" ht="12.75" hidden="false" customHeight="false" outlineLevel="0" collapsed="false">
      <c r="A84" s="0" t="str">
        <f aca="false">Copen!A84</f>
        <v>Coefficient of heat gain by deep oceans (c4)</v>
      </c>
      <c r="B84" s="0" t="str">
        <f aca="false">GAMSbase!A84</f>
        <v>Coefficient of Heat Gain by Deep Oceans</v>
      </c>
      <c r="C84" s="128" t="n">
        <f aca="false">IFERROR(Copen!B84/GAMSCopen!B84,"")</f>
        <v>1</v>
      </c>
      <c r="D84" s="128" t="str">
        <f aca="false">IFERROR(Copen!C84/GAMSCopen!C84,"")</f>
        <v/>
      </c>
      <c r="E84" s="128" t="str">
        <f aca="false">IFERROR(Copen!D84/GAMSCopen!D84,"")</f>
        <v/>
      </c>
      <c r="F84" s="128" t="str">
        <f aca="false">IFERROR(Copen!E84/GAMSCopen!E84,"")</f>
        <v/>
      </c>
      <c r="G84" s="128" t="str">
        <f aca="false">IFERROR(Copen!F84/GAMSCopen!F84,"")</f>
        <v/>
      </c>
      <c r="H84" s="128" t="str">
        <f aca="false">IFERROR(Copen!G84/GAMSCopen!G84,"")</f>
        <v/>
      </c>
      <c r="I84" s="128" t="str">
        <f aca="false">IFERROR(Copen!H84/GAMSCopen!H84,"")</f>
        <v/>
      </c>
      <c r="J84" s="128" t="str">
        <f aca="false">IFERROR(Copen!I84/GAMSCopen!I84,"")</f>
        <v/>
      </c>
      <c r="K84" s="128" t="str">
        <f aca="false">IFERROR(Copen!J84/GAMSCopen!J84,"")</f>
        <v/>
      </c>
      <c r="L84" s="128" t="str">
        <f aca="false">IFERROR(Copen!K84/GAMSCopen!K84,"")</f>
        <v/>
      </c>
      <c r="M84" s="128" t="str">
        <f aca="false">IFERROR(Copen!L84/GAMSCopen!L84,"")</f>
        <v/>
      </c>
      <c r="N84" s="128" t="str">
        <f aca="false">IFERROR(Copen!M84/GAMSCopen!M84,"")</f>
        <v/>
      </c>
      <c r="O84" s="128" t="str">
        <f aca="false">IFERROR(Copen!N84/GAMSCopen!N84,"")</f>
        <v/>
      </c>
      <c r="P84" s="128" t="str">
        <f aca="false">IFERROR(Copen!O84/GAMSCopen!O84,"")</f>
        <v/>
      </c>
      <c r="Q84" s="128" t="str">
        <f aca="false">IFERROR(Copen!P84/GAMSCopen!P84,"")</f>
        <v/>
      </c>
      <c r="R84" s="128" t="str">
        <f aca="false">IFERROR(Copen!Q84/GAMSCopen!Q84,"")</f>
        <v/>
      </c>
      <c r="S84" s="128" t="str">
        <f aca="false">IFERROR(Copen!R84/GAMSCopen!R84,"")</f>
        <v/>
      </c>
      <c r="T84" s="128" t="str">
        <f aca="false">IFERROR(Copen!S84/GAMSCopen!S84,"")</f>
        <v/>
      </c>
      <c r="U84" s="128" t="str">
        <f aca="false">IFERROR(Copen!T84/GAMSCopen!T84,"")</f>
        <v/>
      </c>
      <c r="V84" s="128" t="str">
        <f aca="false">IFERROR(Copen!U84/GAMSCopen!U84,"")</f>
        <v/>
      </c>
      <c r="W84" s="128" t="str">
        <f aca="false">IFERROR(Copen!V84/GAMSCopen!V84,"")</f>
        <v/>
      </c>
      <c r="X84" s="128" t="str">
        <f aca="false">IFERROR(Copen!W84/GAMSCopen!W84,"")</f>
        <v/>
      </c>
      <c r="Y84" s="128" t="str">
        <f aca="false">IFERROR(Copen!X84/GAMSCopen!X84,"")</f>
        <v/>
      </c>
      <c r="Z84" s="128" t="str">
        <f aca="false">IFERROR(Copen!Y84/GAMSCopen!Y84,"")</f>
        <v/>
      </c>
      <c r="AA84" s="128" t="str">
        <f aca="false">IFERROR(Copen!Z84/GAMSCopen!Z84,"")</f>
        <v/>
      </c>
      <c r="AB84" s="128" t="str">
        <f aca="false">IFERROR(Copen!AA84/GAMSCopen!AA84,"")</f>
        <v/>
      </c>
      <c r="AC84" s="128" t="str">
        <f aca="false">IFERROR(Copen!AB84/GAMSCopen!AB84,"")</f>
        <v/>
      </c>
      <c r="AD84" s="128" t="str">
        <f aca="false">IFERROR(Copen!AC84/GAMSCopen!AC84,"")</f>
        <v/>
      </c>
      <c r="AE84" s="128" t="str">
        <f aca="false">IFERROR(Copen!AD84/GAMSCopen!AD84,"")</f>
        <v/>
      </c>
      <c r="AF84" s="128" t="str">
        <f aca="false">IFERROR(Copen!AE84/GAMSCopen!AE84,"")</f>
        <v/>
      </c>
      <c r="AG84" s="128" t="str">
        <f aca="false">IFERROR(Copen!AF84/GAMSCopen!AF84,"")</f>
        <v/>
      </c>
      <c r="AH84" s="128" t="str">
        <f aca="false">IFERROR(Copen!AG84/GAMSCopen!AG84,"")</f>
        <v/>
      </c>
      <c r="AI84" s="128" t="str">
        <f aca="false">IFERROR(Copen!AH84/GAMSCopen!AH84,"")</f>
        <v/>
      </c>
      <c r="AJ84" s="128" t="str">
        <f aca="false">IFERROR(Copen!AI84/GAMSCopen!AI84,"")</f>
        <v/>
      </c>
      <c r="AK84" s="128" t="str">
        <f aca="false">IFERROR(Copen!AJ84/GAMSCopen!AJ84,"")</f>
        <v/>
      </c>
      <c r="AL84" s="128" t="str">
        <f aca="false">IFERROR(Copen!AK84/GAMSCopen!AK84,"")</f>
        <v/>
      </c>
      <c r="AM84" s="128" t="str">
        <f aca="false">IFERROR(Copen!AL84/GAMSCopen!AL84,"")</f>
        <v/>
      </c>
      <c r="AN84" s="128" t="str">
        <f aca="false">IFERROR(Copen!AM84/GAMSCopen!AM84,"")</f>
        <v/>
      </c>
      <c r="AO84" s="128" t="str">
        <f aca="false">IFERROR(Copen!AN84/GAMSCopen!AN84,"")</f>
        <v/>
      </c>
      <c r="AP84" s="128" t="str">
        <f aca="false">IFERROR(Copen!AO84/GAMSCopen!AO84,"")</f>
        <v/>
      </c>
      <c r="AQ84" s="128" t="str">
        <f aca="false">IFERROR(Copen!AP84/GAMSCopen!AP84,"")</f>
        <v/>
      </c>
      <c r="AR84" s="128" t="str">
        <f aca="false">IFERROR(Copen!AQ84/GAMSCopen!AQ84,"")</f>
        <v/>
      </c>
      <c r="AS84" s="128" t="str">
        <f aca="false">IFERROR(Copen!AR84/GAMSCopen!AR84,"")</f>
        <v/>
      </c>
      <c r="AT84" s="128" t="str">
        <f aca="false">IFERROR(Copen!AS84/GAMSCopen!AS84,"")</f>
        <v/>
      </c>
      <c r="AU84" s="128" t="str">
        <f aca="false">IFERROR(Copen!AT84/GAMSCopen!AT84,"")</f>
        <v/>
      </c>
      <c r="AV84" s="128" t="str">
        <f aca="false">IFERROR(Copen!AU84/GAMSCopen!AU84,"")</f>
        <v/>
      </c>
      <c r="AW84" s="128" t="str">
        <f aca="false">IFERROR(Copen!AV84/GAMSCopen!AV84,"")</f>
        <v/>
      </c>
      <c r="AX84" s="128" t="str">
        <f aca="false">IFERROR(Copen!AW84/GAMSCopen!AW84,"")</f>
        <v/>
      </c>
      <c r="AY84" s="128" t="str">
        <f aca="false">IFERROR(Copen!AX84/GAMSCopen!AX84,"")</f>
        <v/>
      </c>
      <c r="AZ84" s="128" t="str">
        <f aca="false">IFERROR(Copen!AY84/GAMSCopen!AY84,"")</f>
        <v/>
      </c>
      <c r="BA84" s="128" t="str">
        <f aca="false">IFERROR(Copen!AZ84/GAMSCopen!AZ84,"")</f>
        <v/>
      </c>
      <c r="BB84" s="128" t="str">
        <f aca="false">IFERROR(Copen!BA84/GAMSCopen!BA84,"")</f>
        <v/>
      </c>
      <c r="BC84" s="128" t="str">
        <f aca="false">IFERROR(Copen!BB84/GAMSCopen!BB84,"")</f>
        <v/>
      </c>
      <c r="BD84" s="128" t="str">
        <f aca="false">IFERROR(Copen!BC84/GAMSCopen!BC84,"")</f>
        <v/>
      </c>
      <c r="BE84" s="128" t="str">
        <f aca="false">IFERROR(Copen!BD84/GAMSCopen!BD84,"")</f>
        <v/>
      </c>
      <c r="BF84" s="128" t="str">
        <f aca="false">IFERROR(Copen!BE84/GAMSCopen!BE84,"")</f>
        <v/>
      </c>
      <c r="BG84" s="128" t="str">
        <f aca="false">IFERROR(Copen!BF84/GAMSCopen!BF84,"")</f>
        <v/>
      </c>
      <c r="BH84" s="128" t="str">
        <f aca="false">IFERROR(Copen!BG84/GAMSCopen!BG84,"")</f>
        <v/>
      </c>
      <c r="BI84" s="128" t="str">
        <f aca="false">IFERROR(Copen!BH84/GAMSCopen!BH84,"")</f>
        <v/>
      </c>
      <c r="BJ84" s="128" t="str">
        <f aca="false">IFERROR(Copen!BI84/GAMSCopen!BI84,"")</f>
        <v/>
      </c>
    </row>
    <row r="85" customFormat="false" ht="12.75" hidden="false" customHeight="false" outlineLevel="0" collapsed="false">
      <c r="A85" s="0" t="str">
        <f aca="false">Copen!A85</f>
        <v>Global Environmental Variables</v>
      </c>
      <c r="B85" s="0" t="str">
        <f aca="false">GAMSbase!A85</f>
        <v>** Global Environmental Variables</v>
      </c>
      <c r="C85" s="128" t="str">
        <f aca="false">IFERROR(Copen!B85/GAMSCopen!B85,"")</f>
        <v/>
      </c>
      <c r="D85" s="128" t="str">
        <f aca="false">IFERROR(Copen!C85/GAMSCopen!C85,"")</f>
        <v/>
      </c>
      <c r="E85" s="128" t="str">
        <f aca="false">IFERROR(Copen!D85/GAMSCopen!D85,"")</f>
        <v/>
      </c>
      <c r="F85" s="128" t="str">
        <f aca="false">IFERROR(Copen!E85/GAMSCopen!E85,"")</f>
        <v/>
      </c>
      <c r="G85" s="128" t="str">
        <f aca="false">IFERROR(Copen!F85/GAMSCopen!F85,"")</f>
        <v/>
      </c>
      <c r="H85" s="128" t="str">
        <f aca="false">IFERROR(Copen!G85/GAMSCopen!G85,"")</f>
        <v/>
      </c>
      <c r="I85" s="128" t="str">
        <f aca="false">IFERROR(Copen!H85/GAMSCopen!H85,"")</f>
        <v/>
      </c>
      <c r="J85" s="128" t="str">
        <f aca="false">IFERROR(Copen!I85/GAMSCopen!I85,"")</f>
        <v/>
      </c>
      <c r="K85" s="128" t="str">
        <f aca="false">IFERROR(Copen!J85/GAMSCopen!J85,"")</f>
        <v/>
      </c>
      <c r="L85" s="128" t="str">
        <f aca="false">IFERROR(Copen!K85/GAMSCopen!K85,"")</f>
        <v/>
      </c>
      <c r="M85" s="128" t="str">
        <f aca="false">IFERROR(Copen!L85/GAMSCopen!L85,"")</f>
        <v/>
      </c>
      <c r="N85" s="128" t="str">
        <f aca="false">IFERROR(Copen!M85/GAMSCopen!M85,"")</f>
        <v/>
      </c>
      <c r="O85" s="128" t="str">
        <f aca="false">IFERROR(Copen!N85/GAMSCopen!N85,"")</f>
        <v/>
      </c>
      <c r="P85" s="128" t="str">
        <f aca="false">IFERROR(Copen!O85/GAMSCopen!O85,"")</f>
        <v/>
      </c>
      <c r="Q85" s="128" t="str">
        <f aca="false">IFERROR(Copen!P85/GAMSCopen!P85,"")</f>
        <v/>
      </c>
      <c r="R85" s="128" t="str">
        <f aca="false">IFERROR(Copen!Q85/GAMSCopen!Q85,"")</f>
        <v/>
      </c>
      <c r="S85" s="128" t="str">
        <f aca="false">IFERROR(Copen!R85/GAMSCopen!R85,"")</f>
        <v/>
      </c>
      <c r="T85" s="128" t="str">
        <f aca="false">IFERROR(Copen!S85/GAMSCopen!S85,"")</f>
        <v/>
      </c>
      <c r="U85" s="128" t="str">
        <f aca="false">IFERROR(Copen!T85/GAMSCopen!T85,"")</f>
        <v/>
      </c>
      <c r="V85" s="128" t="str">
        <f aca="false">IFERROR(Copen!U85/GAMSCopen!U85,"")</f>
        <v/>
      </c>
      <c r="W85" s="128" t="str">
        <f aca="false">IFERROR(Copen!V85/GAMSCopen!V85,"")</f>
        <v/>
      </c>
      <c r="X85" s="128" t="str">
        <f aca="false">IFERROR(Copen!W85/GAMSCopen!W85,"")</f>
        <v/>
      </c>
      <c r="Y85" s="128" t="str">
        <f aca="false">IFERROR(Copen!X85/GAMSCopen!X85,"")</f>
        <v/>
      </c>
      <c r="Z85" s="128" t="str">
        <f aca="false">IFERROR(Copen!Y85/GAMSCopen!Y85,"")</f>
        <v/>
      </c>
      <c r="AA85" s="128" t="str">
        <f aca="false">IFERROR(Copen!Z85/GAMSCopen!Z85,"")</f>
        <v/>
      </c>
      <c r="AB85" s="128" t="str">
        <f aca="false">IFERROR(Copen!AA85/GAMSCopen!AA85,"")</f>
        <v/>
      </c>
      <c r="AC85" s="128" t="str">
        <f aca="false">IFERROR(Copen!AB85/GAMSCopen!AB85,"")</f>
        <v/>
      </c>
      <c r="AD85" s="128" t="str">
        <f aca="false">IFERROR(Copen!AC85/GAMSCopen!AC85,"")</f>
        <v/>
      </c>
      <c r="AE85" s="128" t="str">
        <f aca="false">IFERROR(Copen!AD85/GAMSCopen!AD85,"")</f>
        <v/>
      </c>
      <c r="AF85" s="128" t="str">
        <f aca="false">IFERROR(Copen!AE85/GAMSCopen!AE85,"")</f>
        <v/>
      </c>
      <c r="AG85" s="128" t="str">
        <f aca="false">IFERROR(Copen!AF85/GAMSCopen!AF85,"")</f>
        <v/>
      </c>
      <c r="AH85" s="128" t="str">
        <f aca="false">IFERROR(Copen!AG85/GAMSCopen!AG85,"")</f>
        <v/>
      </c>
      <c r="AI85" s="128" t="str">
        <f aca="false">IFERROR(Copen!AH85/GAMSCopen!AH85,"")</f>
        <v/>
      </c>
      <c r="AJ85" s="128" t="str">
        <f aca="false">IFERROR(Copen!AI85/GAMSCopen!AI85,"")</f>
        <v/>
      </c>
      <c r="AK85" s="128" t="str">
        <f aca="false">IFERROR(Copen!AJ85/GAMSCopen!AJ85,"")</f>
        <v/>
      </c>
      <c r="AL85" s="128" t="str">
        <f aca="false">IFERROR(Copen!AK85/GAMSCopen!AK85,"")</f>
        <v/>
      </c>
      <c r="AM85" s="128" t="str">
        <f aca="false">IFERROR(Copen!AL85/GAMSCopen!AL85,"")</f>
        <v/>
      </c>
      <c r="AN85" s="128" t="str">
        <f aca="false">IFERROR(Copen!AM85/GAMSCopen!AM85,"")</f>
        <v/>
      </c>
      <c r="AO85" s="128" t="str">
        <f aca="false">IFERROR(Copen!AN85/GAMSCopen!AN85,"")</f>
        <v/>
      </c>
      <c r="AP85" s="128" t="str">
        <f aca="false">IFERROR(Copen!AO85/GAMSCopen!AO85,"")</f>
        <v/>
      </c>
      <c r="AQ85" s="128" t="str">
        <f aca="false">IFERROR(Copen!AP85/GAMSCopen!AP85,"")</f>
        <v/>
      </c>
      <c r="AR85" s="128" t="str">
        <f aca="false">IFERROR(Copen!AQ85/GAMSCopen!AQ85,"")</f>
        <v/>
      </c>
      <c r="AS85" s="128" t="str">
        <f aca="false">IFERROR(Copen!AR85/GAMSCopen!AR85,"")</f>
        <v/>
      </c>
      <c r="AT85" s="128" t="str">
        <f aca="false">IFERROR(Copen!AS85/GAMSCopen!AS85,"")</f>
        <v/>
      </c>
      <c r="AU85" s="128" t="str">
        <f aca="false">IFERROR(Copen!AT85/GAMSCopen!AT85,"")</f>
        <v/>
      </c>
      <c r="AV85" s="128" t="str">
        <f aca="false">IFERROR(Copen!AU85/GAMSCopen!AU85,"")</f>
        <v/>
      </c>
      <c r="AW85" s="128" t="str">
        <f aca="false">IFERROR(Copen!AV85/GAMSCopen!AV85,"")</f>
        <v/>
      </c>
      <c r="AX85" s="128" t="str">
        <f aca="false">IFERROR(Copen!AW85/GAMSCopen!AW85,"")</f>
        <v/>
      </c>
      <c r="AY85" s="128" t="str">
        <f aca="false">IFERROR(Copen!AX85/GAMSCopen!AX85,"")</f>
        <v/>
      </c>
      <c r="AZ85" s="128" t="str">
        <f aca="false">IFERROR(Copen!AY85/GAMSCopen!AY85,"")</f>
        <v/>
      </c>
      <c r="BA85" s="128" t="str">
        <f aca="false">IFERROR(Copen!AZ85/GAMSCopen!AZ85,"")</f>
        <v/>
      </c>
      <c r="BB85" s="128" t="str">
        <f aca="false">IFERROR(Copen!BA85/GAMSCopen!BA85,"")</f>
        <v/>
      </c>
      <c r="BC85" s="128" t="str">
        <f aca="false">IFERROR(Copen!BB85/GAMSCopen!BB85,"")</f>
        <v/>
      </c>
      <c r="BD85" s="128" t="str">
        <f aca="false">IFERROR(Copen!BC85/GAMSCopen!BC85,"")</f>
        <v/>
      </c>
      <c r="BE85" s="128" t="str">
        <f aca="false">IFERROR(Copen!BD85/GAMSCopen!BD85,"")</f>
        <v/>
      </c>
      <c r="BF85" s="128" t="str">
        <f aca="false">IFERROR(Copen!BE85/GAMSCopen!BE85,"")</f>
        <v/>
      </c>
      <c r="BG85" s="128" t="str">
        <f aca="false">IFERROR(Copen!BF85/GAMSCopen!BF85,"")</f>
        <v/>
      </c>
      <c r="BH85" s="128" t="str">
        <f aca="false">IFERROR(Copen!BG85/GAMSCopen!BG85,"")</f>
        <v/>
      </c>
      <c r="BI85" s="128" t="str">
        <f aca="false">IFERROR(Copen!BH85/GAMSCopen!BH85,"")</f>
        <v/>
      </c>
      <c r="BJ85" s="128" t="str">
        <f aca="false">IFERROR(Copen!BI85/GAMSCopen!BI85,"")</f>
        <v/>
      </c>
    </row>
    <row r="86" customFormat="false" ht="12.75" hidden="false" customHeight="false" outlineLevel="0" collapsed="false">
      <c r="A86" s="0" t="str">
        <f aca="false">Copen!A86</f>
        <v>CARBON CYCLE (beginning of period)</v>
      </c>
      <c r="B86" s="0" t="str">
        <f aca="false">GAMSbase!A86</f>
        <v>* CARBON CYCLE</v>
      </c>
      <c r="C86" s="128" t="str">
        <f aca="false">IFERROR(Copen!B86/GAMSCopen!B86,"")</f>
        <v/>
      </c>
      <c r="D86" s="128" t="str">
        <f aca="false">IFERROR(Copen!C86/GAMSCopen!C86,"")</f>
        <v/>
      </c>
      <c r="E86" s="128" t="str">
        <f aca="false">IFERROR(Copen!D86/GAMSCopen!D86,"")</f>
        <v/>
      </c>
      <c r="F86" s="128" t="str">
        <f aca="false">IFERROR(Copen!E86/GAMSCopen!E86,"")</f>
        <v/>
      </c>
      <c r="G86" s="128" t="str">
        <f aca="false">IFERROR(Copen!F86/GAMSCopen!F86,"")</f>
        <v/>
      </c>
      <c r="H86" s="128" t="str">
        <f aca="false">IFERROR(Copen!G86/GAMSCopen!G86,"")</f>
        <v/>
      </c>
      <c r="I86" s="128" t="str">
        <f aca="false">IFERROR(Copen!H86/GAMSCopen!H86,"")</f>
        <v/>
      </c>
      <c r="J86" s="128" t="str">
        <f aca="false">IFERROR(Copen!I86/GAMSCopen!I86,"")</f>
        <v/>
      </c>
      <c r="K86" s="128" t="str">
        <f aca="false">IFERROR(Copen!J86/GAMSCopen!J86,"")</f>
        <v/>
      </c>
      <c r="L86" s="128" t="str">
        <f aca="false">IFERROR(Copen!K86/GAMSCopen!K86,"")</f>
        <v/>
      </c>
      <c r="M86" s="128" t="str">
        <f aca="false">IFERROR(Copen!L86/GAMSCopen!L86,"")</f>
        <v/>
      </c>
      <c r="N86" s="128" t="str">
        <f aca="false">IFERROR(Copen!M86/GAMSCopen!M86,"")</f>
        <v/>
      </c>
      <c r="O86" s="128" t="str">
        <f aca="false">IFERROR(Copen!N86/GAMSCopen!N86,"")</f>
        <v/>
      </c>
      <c r="P86" s="128" t="str">
        <f aca="false">IFERROR(Copen!O86/GAMSCopen!O86,"")</f>
        <v/>
      </c>
      <c r="Q86" s="128" t="str">
        <f aca="false">IFERROR(Copen!P86/GAMSCopen!P86,"")</f>
        <v/>
      </c>
      <c r="R86" s="128" t="str">
        <f aca="false">IFERROR(Copen!Q86/GAMSCopen!Q86,"")</f>
        <v/>
      </c>
      <c r="S86" s="128" t="str">
        <f aca="false">IFERROR(Copen!R86/GAMSCopen!R86,"")</f>
        <v/>
      </c>
      <c r="T86" s="128" t="str">
        <f aca="false">IFERROR(Copen!S86/GAMSCopen!S86,"")</f>
        <v/>
      </c>
      <c r="U86" s="128" t="str">
        <f aca="false">IFERROR(Copen!T86/GAMSCopen!T86,"")</f>
        <v/>
      </c>
      <c r="V86" s="128" t="str">
        <f aca="false">IFERROR(Copen!U86/GAMSCopen!U86,"")</f>
        <v/>
      </c>
      <c r="W86" s="128" t="str">
        <f aca="false">IFERROR(Copen!V86/GAMSCopen!V86,"")</f>
        <v/>
      </c>
      <c r="X86" s="128" t="str">
        <f aca="false">IFERROR(Copen!W86/GAMSCopen!W86,"")</f>
        <v/>
      </c>
      <c r="Y86" s="128" t="str">
        <f aca="false">IFERROR(Copen!X86/GAMSCopen!X86,"")</f>
        <v/>
      </c>
      <c r="Z86" s="128" t="str">
        <f aca="false">IFERROR(Copen!Y86/GAMSCopen!Y86,"")</f>
        <v/>
      </c>
      <c r="AA86" s="128" t="str">
        <f aca="false">IFERROR(Copen!Z86/GAMSCopen!Z86,"")</f>
        <v/>
      </c>
      <c r="AB86" s="128" t="str">
        <f aca="false">IFERROR(Copen!AA86/GAMSCopen!AA86,"")</f>
        <v/>
      </c>
      <c r="AC86" s="128" t="str">
        <f aca="false">IFERROR(Copen!AB86/GAMSCopen!AB86,"")</f>
        <v/>
      </c>
      <c r="AD86" s="128" t="str">
        <f aca="false">IFERROR(Copen!AC86/GAMSCopen!AC86,"")</f>
        <v/>
      </c>
      <c r="AE86" s="128" t="str">
        <f aca="false">IFERROR(Copen!AD86/GAMSCopen!AD86,"")</f>
        <v/>
      </c>
      <c r="AF86" s="128" t="str">
        <f aca="false">IFERROR(Copen!AE86/GAMSCopen!AE86,"")</f>
        <v/>
      </c>
      <c r="AG86" s="128" t="str">
        <f aca="false">IFERROR(Copen!AF86/GAMSCopen!AF86,"")</f>
        <v/>
      </c>
      <c r="AH86" s="128" t="str">
        <f aca="false">IFERROR(Copen!AG86/GAMSCopen!AG86,"")</f>
        <v/>
      </c>
      <c r="AI86" s="128" t="str">
        <f aca="false">IFERROR(Copen!AH86/GAMSCopen!AH86,"")</f>
        <v/>
      </c>
      <c r="AJ86" s="128" t="str">
        <f aca="false">IFERROR(Copen!AI86/GAMSCopen!AI86,"")</f>
        <v/>
      </c>
      <c r="AK86" s="128" t="str">
        <f aca="false">IFERROR(Copen!AJ86/GAMSCopen!AJ86,"")</f>
        <v/>
      </c>
      <c r="AL86" s="128" t="str">
        <f aca="false">IFERROR(Copen!AK86/GAMSCopen!AK86,"")</f>
        <v/>
      </c>
      <c r="AM86" s="128" t="str">
        <f aca="false">IFERROR(Copen!AL86/GAMSCopen!AL86,"")</f>
        <v/>
      </c>
      <c r="AN86" s="128" t="str">
        <f aca="false">IFERROR(Copen!AM86/GAMSCopen!AM86,"")</f>
        <v/>
      </c>
      <c r="AO86" s="128" t="str">
        <f aca="false">IFERROR(Copen!AN86/GAMSCopen!AN86,"")</f>
        <v/>
      </c>
      <c r="AP86" s="128" t="str">
        <f aca="false">IFERROR(Copen!AO86/GAMSCopen!AO86,"")</f>
        <v/>
      </c>
      <c r="AQ86" s="128" t="str">
        <f aca="false">IFERROR(Copen!AP86/GAMSCopen!AP86,"")</f>
        <v/>
      </c>
      <c r="AR86" s="128" t="str">
        <f aca="false">IFERROR(Copen!AQ86/GAMSCopen!AQ86,"")</f>
        <v/>
      </c>
      <c r="AS86" s="128" t="str">
        <f aca="false">IFERROR(Copen!AR86/GAMSCopen!AR86,"")</f>
        <v/>
      </c>
      <c r="AT86" s="128" t="str">
        <f aca="false">IFERROR(Copen!AS86/GAMSCopen!AS86,"")</f>
        <v/>
      </c>
      <c r="AU86" s="128" t="str">
        <f aca="false">IFERROR(Copen!AT86/GAMSCopen!AT86,"")</f>
        <v/>
      </c>
      <c r="AV86" s="128" t="str">
        <f aca="false">IFERROR(Copen!AU86/GAMSCopen!AU86,"")</f>
        <v/>
      </c>
      <c r="AW86" s="128" t="str">
        <f aca="false">IFERROR(Copen!AV86/GAMSCopen!AV86,"")</f>
        <v/>
      </c>
      <c r="AX86" s="128" t="str">
        <f aca="false">IFERROR(Copen!AW86/GAMSCopen!AW86,"")</f>
        <v/>
      </c>
      <c r="AY86" s="128" t="str">
        <f aca="false">IFERROR(Copen!AX86/GAMSCopen!AX86,"")</f>
        <v/>
      </c>
      <c r="AZ86" s="128" t="str">
        <f aca="false">IFERROR(Copen!AY86/GAMSCopen!AY86,"")</f>
        <v/>
      </c>
      <c r="BA86" s="128" t="str">
        <f aca="false">IFERROR(Copen!AZ86/GAMSCopen!AZ86,"")</f>
        <v/>
      </c>
      <c r="BB86" s="128" t="str">
        <f aca="false">IFERROR(Copen!BA86/GAMSCopen!BA86,"")</f>
        <v/>
      </c>
      <c r="BC86" s="128" t="str">
        <f aca="false">IFERROR(Copen!BB86/GAMSCopen!BB86,"")</f>
        <v/>
      </c>
      <c r="BD86" s="128" t="str">
        <f aca="false">IFERROR(Copen!BC86/GAMSCopen!BC86,"")</f>
        <v/>
      </c>
      <c r="BE86" s="128" t="str">
        <f aca="false">IFERROR(Copen!BD86/GAMSCopen!BD86,"")</f>
        <v/>
      </c>
      <c r="BF86" s="128" t="str">
        <f aca="false">IFERROR(Copen!BE86/GAMSCopen!BE86,"")</f>
        <v/>
      </c>
      <c r="BG86" s="128" t="str">
        <f aca="false">IFERROR(Copen!BF86/GAMSCopen!BF86,"")</f>
        <v/>
      </c>
      <c r="BH86" s="128" t="str">
        <f aca="false">IFERROR(Copen!BG86/GAMSCopen!BG86,"")</f>
        <v/>
      </c>
      <c r="BI86" s="128" t="str">
        <f aca="false">IFERROR(Copen!BH86/GAMSCopen!BH86,"")</f>
        <v/>
      </c>
      <c r="BJ86" s="128" t="str">
        <f aca="false">IFERROR(Copen!BI86/GAMSCopen!BI86,"")</f>
        <v/>
      </c>
    </row>
    <row r="87" customFormat="false" ht="12.75" hidden="false" customHeight="false" outlineLevel="0" collapsed="false">
      <c r="A87" s="0" t="str">
        <f aca="false">Copen!A87</f>
        <v>Atmospheric concentration of carbon (GTC)</v>
      </c>
      <c r="B87" s="0" t="str">
        <f aca="false">GAMSbase!A87</f>
        <v>Atmospheric concentration of carbon (GTC)</v>
      </c>
      <c r="C87" s="128" t="n">
        <f aca="false">IFERROR(Copen!B87/GAMSCopen!B87,"")</f>
        <v>1</v>
      </c>
      <c r="D87" s="128" t="n">
        <f aca="false">IFERROR(Copen!C87/GAMSCopen!C87,"")</f>
        <v>1.00000000000426</v>
      </c>
      <c r="E87" s="128" t="n">
        <f aca="false">IFERROR(Copen!D87/GAMSCopen!D87,"")</f>
        <v>1.00000000000539</v>
      </c>
      <c r="F87" s="128" t="n">
        <f aca="false">IFERROR(Copen!E87/GAMSCopen!E87,"")</f>
        <v>1.00000000000519</v>
      </c>
      <c r="G87" s="128" t="n">
        <f aca="false">IFERROR(Copen!F87/GAMSCopen!F87,"")</f>
        <v>1.00000000000507</v>
      </c>
      <c r="H87" s="128" t="n">
        <f aca="false">IFERROR(Copen!G87/GAMSCopen!G87,"")</f>
        <v>1.00000000000684</v>
      </c>
      <c r="I87" s="128" t="n">
        <f aca="false">IFERROR(Copen!H87/GAMSCopen!H87,"")</f>
        <v>1.00000000000662</v>
      </c>
      <c r="J87" s="128" t="n">
        <f aca="false">IFERROR(Copen!I87/GAMSCopen!I87,"")</f>
        <v>1.00000000000691</v>
      </c>
      <c r="K87" s="128" t="n">
        <f aca="false">IFERROR(Copen!J87/GAMSCopen!J87,"")</f>
        <v>1.00000000000717</v>
      </c>
      <c r="L87" s="128" t="n">
        <f aca="false">IFERROR(Copen!K87/GAMSCopen!K87,"")</f>
        <v>1.00000000000899</v>
      </c>
      <c r="M87" s="128" t="n">
        <f aca="false">IFERROR(Copen!L87/GAMSCopen!L87,"")</f>
        <v>1.00000000000988</v>
      </c>
      <c r="N87" s="128" t="n">
        <f aca="false">IFERROR(Copen!M87/GAMSCopen!M87,"")</f>
        <v>1.00000000000943</v>
      </c>
      <c r="O87" s="128" t="n">
        <f aca="false">IFERROR(Copen!N87/GAMSCopen!N87,"")</f>
        <v>1.00000000001058</v>
      </c>
      <c r="P87" s="128" t="n">
        <f aca="false">IFERROR(Copen!O87/GAMSCopen!O87,"")</f>
        <v>1.00000000001086</v>
      </c>
      <c r="Q87" s="128" t="n">
        <f aca="false">IFERROR(Copen!P87/GAMSCopen!P87,"")</f>
        <v>1.00000000001025</v>
      </c>
      <c r="R87" s="128" t="n">
        <f aca="false">IFERROR(Copen!Q87/GAMSCopen!Q87,"")</f>
        <v>1.0000000000105</v>
      </c>
      <c r="S87" s="128" t="n">
        <f aca="false">IFERROR(Copen!R87/GAMSCopen!R87,"")</f>
        <v>1.00000000001149</v>
      </c>
      <c r="T87" s="128" t="n">
        <f aca="false">IFERROR(Copen!S87/GAMSCopen!S87,"")</f>
        <v>1.00000000001135</v>
      </c>
      <c r="U87" s="128" t="n">
        <f aca="false">IFERROR(Copen!T87/GAMSCopen!T87,"")</f>
        <v>1.00000000001213</v>
      </c>
      <c r="V87" s="128" t="n">
        <f aca="false">IFERROR(Copen!U87/GAMSCopen!U87,"")</f>
        <v>1.00000000001342</v>
      </c>
      <c r="W87" s="128" t="n">
        <f aca="false">IFERROR(Copen!V87/GAMSCopen!V87,"")</f>
        <v>1.00000000001445</v>
      </c>
      <c r="X87" s="128" t="n">
        <f aca="false">IFERROR(Copen!W87/GAMSCopen!W87,"")</f>
        <v>1.00000000001536</v>
      </c>
      <c r="Y87" s="128" t="n">
        <f aca="false">IFERROR(Copen!X87/GAMSCopen!X87,"")</f>
        <v>1.00000000001597</v>
      </c>
      <c r="Z87" s="128" t="n">
        <f aca="false">IFERROR(Copen!Y87/GAMSCopen!Y87,"")</f>
        <v>1.00000000001674</v>
      </c>
      <c r="AA87" s="128" t="n">
        <f aca="false">IFERROR(Copen!Z87/GAMSCopen!Z87,"")</f>
        <v>1.00000000001703</v>
      </c>
      <c r="AB87" s="128" t="n">
        <f aca="false">IFERROR(Copen!AA87/GAMSCopen!AA87,"")</f>
        <v>1.0000000000168</v>
      </c>
      <c r="AC87" s="128" t="n">
        <f aca="false">IFERROR(Copen!AB87/GAMSCopen!AB87,"")</f>
        <v>1.00000000001701</v>
      </c>
      <c r="AD87" s="128" t="n">
        <f aca="false">IFERROR(Copen!AC87/GAMSCopen!AC87,"")</f>
        <v>1.00000000001678</v>
      </c>
      <c r="AE87" s="128" t="n">
        <f aca="false">IFERROR(Copen!AD87/GAMSCopen!AD87,"")</f>
        <v>1.00000000001684</v>
      </c>
      <c r="AF87" s="128" t="n">
        <f aca="false">IFERROR(Copen!AE87/GAMSCopen!AE87,"")</f>
        <v>1.00000000001695</v>
      </c>
      <c r="AG87" s="128" t="n">
        <f aca="false">IFERROR(Copen!AF87/GAMSCopen!AF87,"")</f>
        <v>1.00000000001659</v>
      </c>
      <c r="AH87" s="128" t="n">
        <f aca="false">IFERROR(Copen!AG87/GAMSCopen!AG87,"")</f>
        <v>1.00000000001599</v>
      </c>
      <c r="AI87" s="128" t="n">
        <f aca="false">IFERROR(Copen!AH87/GAMSCopen!AH87,"")</f>
        <v>1.00000000001566</v>
      </c>
      <c r="AJ87" s="128" t="n">
        <f aca="false">IFERROR(Copen!AI87/GAMSCopen!AI87,"")</f>
        <v>1.00000000001586</v>
      </c>
      <c r="AK87" s="128" t="n">
        <f aca="false">IFERROR(Copen!AJ87/GAMSCopen!AJ87,"")</f>
        <v>1.00000000001587</v>
      </c>
      <c r="AL87" s="128" t="n">
        <f aca="false">IFERROR(Copen!AK87/GAMSCopen!AK87,"")</f>
        <v>1.00000000001615</v>
      </c>
      <c r="AM87" s="128" t="n">
        <f aca="false">IFERROR(Copen!AL87/GAMSCopen!AL87,"")</f>
        <v>1.00000000001669</v>
      </c>
      <c r="AN87" s="128" t="n">
        <f aca="false">IFERROR(Copen!AM87/GAMSCopen!AM87,"")</f>
        <v>1.00000000001735</v>
      </c>
      <c r="AO87" s="128" t="n">
        <f aca="false">IFERROR(Copen!AN87/GAMSCopen!AN87,"")</f>
        <v>1.00000000001785</v>
      </c>
      <c r="AP87" s="128" t="n">
        <f aca="false">IFERROR(Copen!AO87/GAMSCopen!AO87,"")</f>
        <v>1.00000000001798</v>
      </c>
      <c r="AQ87" s="128" t="n">
        <f aca="false">IFERROR(Copen!AP87/GAMSCopen!AP87,"")</f>
        <v>1.00000000001812</v>
      </c>
      <c r="AR87" s="128" t="n">
        <f aca="false">IFERROR(Copen!AQ87/GAMSCopen!AQ87,"")</f>
        <v>1.0000000000181</v>
      </c>
      <c r="AS87" s="128" t="n">
        <f aca="false">IFERROR(Copen!AR87/GAMSCopen!AR87,"")</f>
        <v>1.00000000001804</v>
      </c>
      <c r="AT87" s="128" t="n">
        <f aca="false">IFERROR(Copen!AS87/GAMSCopen!AS87,"")</f>
        <v>1.00000000001794</v>
      </c>
      <c r="AU87" s="128" t="n">
        <f aca="false">IFERROR(Copen!AT87/GAMSCopen!AT87,"")</f>
        <v>1.00000000001763</v>
      </c>
      <c r="AV87" s="128" t="n">
        <f aca="false">IFERROR(Copen!AU87/GAMSCopen!AU87,"")</f>
        <v>1.00000000001713</v>
      </c>
      <c r="AW87" s="128" t="n">
        <f aca="false">IFERROR(Copen!AV87/GAMSCopen!AV87,"")</f>
        <v>1.00000000001648</v>
      </c>
      <c r="AX87" s="128" t="n">
        <f aca="false">IFERROR(Copen!AW87/GAMSCopen!AW87,"")</f>
        <v>1.00000000001576</v>
      </c>
      <c r="AY87" s="128" t="n">
        <f aca="false">IFERROR(Copen!AX87/GAMSCopen!AX87,"")</f>
        <v>1.00000000001571</v>
      </c>
      <c r="AZ87" s="128" t="n">
        <f aca="false">IFERROR(Copen!AY87/GAMSCopen!AY87,"")</f>
        <v>1.00000000001607</v>
      </c>
      <c r="BA87" s="128" t="n">
        <f aca="false">IFERROR(Copen!AZ87/GAMSCopen!AZ87,"")</f>
        <v>1.00000000001593</v>
      </c>
      <c r="BB87" s="128" t="n">
        <f aca="false">IFERROR(Copen!BA87/GAMSCopen!BA87,"")</f>
        <v>1.00000000001581</v>
      </c>
      <c r="BC87" s="128" t="n">
        <f aca="false">IFERROR(Copen!BB87/GAMSCopen!BB87,"")</f>
        <v>1.0000000000158</v>
      </c>
      <c r="BD87" s="128" t="n">
        <f aca="false">IFERROR(Copen!BC87/GAMSCopen!BC87,"")</f>
        <v>1.0000000000158</v>
      </c>
      <c r="BE87" s="128" t="n">
        <f aca="false">IFERROR(Copen!BD87/GAMSCopen!BD87,"")</f>
        <v>1.00000000001596</v>
      </c>
      <c r="BF87" s="128" t="n">
        <f aca="false">IFERROR(Copen!BE87/GAMSCopen!BE87,"")</f>
        <v>1.00000000001605</v>
      </c>
      <c r="BG87" s="128" t="n">
        <f aca="false">IFERROR(Copen!BF87/GAMSCopen!BF87,"")</f>
        <v>1.00000000001625</v>
      </c>
      <c r="BH87" s="128" t="n">
        <f aca="false">IFERROR(Copen!BG87/GAMSCopen!BG87,"")</f>
        <v>1.0000000000164</v>
      </c>
      <c r="BI87" s="128" t="n">
        <f aca="false">IFERROR(Copen!BH87/GAMSCopen!BH87,"")</f>
        <v>1.00000000001658</v>
      </c>
      <c r="BJ87" s="128" t="n">
        <f aca="false">IFERROR(Copen!BI87/GAMSCopen!BI87,"")</f>
        <v>1.00000000001673</v>
      </c>
    </row>
    <row r="88" customFormat="false" ht="12.75" hidden="false" customHeight="false" outlineLevel="0" collapsed="false">
      <c r="A88" s="0" t="str">
        <f aca="false">Copen!A88</f>
        <v>Atmospheric concentration of carbon (ppm)</v>
      </c>
      <c r="B88" s="0" t="str">
        <f aca="false">GAMSbase!A88</f>
        <v>Atmospheric concentration of carbon (ppm)</v>
      </c>
      <c r="C88" s="128" t="n">
        <f aca="false">IFERROR(Copen!B88/GAMSCopen!B88,"")</f>
        <v>0.999999999999942</v>
      </c>
      <c r="D88" s="128" t="n">
        <f aca="false">IFERROR(Copen!C88/GAMSCopen!C88,"")</f>
        <v>1.00000000000434</v>
      </c>
      <c r="E88" s="128" t="n">
        <f aca="false">IFERROR(Copen!D88/GAMSCopen!D88,"")</f>
        <v>1.00000000000546</v>
      </c>
      <c r="F88" s="128" t="n">
        <f aca="false">IFERROR(Copen!E88/GAMSCopen!E88,"")</f>
        <v>1.00000000000523</v>
      </c>
      <c r="G88" s="128" t="n">
        <f aca="false">IFERROR(Copen!F88/GAMSCopen!F88,"")</f>
        <v>1.00000000000507</v>
      </c>
      <c r="H88" s="128" t="n">
        <f aca="false">IFERROR(Copen!G88/GAMSCopen!G88,"")</f>
        <v>1.00000000000691</v>
      </c>
      <c r="I88" s="128" t="n">
        <f aca="false">IFERROR(Copen!H88/GAMSCopen!H88,"")</f>
        <v>1.00000000000655</v>
      </c>
      <c r="J88" s="128" t="n">
        <f aca="false">IFERROR(Copen!I88/GAMSCopen!I88,"")</f>
        <v>1.00000000000686</v>
      </c>
      <c r="K88" s="128" t="n">
        <f aca="false">IFERROR(Copen!J88/GAMSCopen!J88,"")</f>
        <v>1.00000000000711</v>
      </c>
      <c r="L88" s="128" t="n">
        <f aca="false">IFERROR(Copen!K88/GAMSCopen!K88,"")</f>
        <v>1.00000000000903</v>
      </c>
      <c r="M88" s="128" t="n">
        <f aca="false">IFERROR(Copen!L88/GAMSCopen!L88,"")</f>
        <v>1.00000000000991</v>
      </c>
      <c r="N88" s="128" t="n">
        <f aca="false">IFERROR(Copen!M88/GAMSCopen!M88,"")</f>
        <v>1.00000000000944</v>
      </c>
      <c r="O88" s="128" t="n">
        <f aca="false">IFERROR(Copen!N88/GAMSCopen!N88,"")</f>
        <v>1.00000000001058</v>
      </c>
      <c r="P88" s="128" t="n">
        <f aca="false">IFERROR(Copen!O88/GAMSCopen!O88,"")</f>
        <v>1.0000000000108</v>
      </c>
      <c r="Q88" s="128" t="n">
        <f aca="false">IFERROR(Copen!P88/GAMSCopen!P88,"")</f>
        <v>1.00000000001024</v>
      </c>
      <c r="R88" s="128" t="n">
        <f aca="false">IFERROR(Copen!Q88/GAMSCopen!Q88,"")</f>
        <v>1.00000000001048</v>
      </c>
      <c r="S88" s="128" t="n">
        <f aca="false">IFERROR(Copen!R88/GAMSCopen!R88,"")</f>
        <v>1.00000000001139</v>
      </c>
      <c r="T88" s="128" t="n">
        <f aca="false">IFERROR(Copen!S88/GAMSCopen!S88,"")</f>
        <v>1.00000000001144</v>
      </c>
      <c r="U88" s="128" t="n">
        <f aca="false">IFERROR(Copen!T88/GAMSCopen!T88,"")</f>
        <v>1.00000000001222</v>
      </c>
      <c r="V88" s="128" t="n">
        <f aca="false">IFERROR(Copen!U88/GAMSCopen!U88,"")</f>
        <v>1.00000000001344</v>
      </c>
      <c r="W88" s="128" t="n">
        <f aca="false">IFERROR(Copen!V88/GAMSCopen!V88,"")</f>
        <v>1.00000000001443</v>
      </c>
      <c r="X88" s="128" t="n">
        <f aca="false">IFERROR(Copen!W88/GAMSCopen!W88,"")</f>
        <v>1.00000000001538</v>
      </c>
      <c r="Y88" s="128" t="n">
        <f aca="false">IFERROR(Copen!X88/GAMSCopen!X88,"")</f>
        <v>1.00000000001605</v>
      </c>
      <c r="Z88" s="128" t="n">
        <f aca="false">IFERROR(Copen!Y88/GAMSCopen!Y88,"")</f>
        <v>1.00000000001669</v>
      </c>
      <c r="AA88" s="128" t="n">
        <f aca="false">IFERROR(Copen!Z88/GAMSCopen!Z88,"")</f>
        <v>1.000000000017</v>
      </c>
      <c r="AB88" s="128" t="n">
        <f aca="false">IFERROR(Copen!AA88/GAMSCopen!AA88,"")</f>
        <v>1.00000000001686</v>
      </c>
      <c r="AC88" s="128" t="n">
        <f aca="false">IFERROR(Copen!AB88/GAMSCopen!AB88,"")</f>
        <v>1.00000000001697</v>
      </c>
      <c r="AD88" s="128" t="n">
        <f aca="false">IFERROR(Copen!AC88/GAMSCopen!AC88,"")</f>
        <v>1.00000000001669</v>
      </c>
      <c r="AE88" s="128" t="n">
        <f aca="false">IFERROR(Copen!AD88/GAMSCopen!AD88,"")</f>
        <v>1.00000000001676</v>
      </c>
      <c r="AF88" s="128" t="n">
        <f aca="false">IFERROR(Copen!AE88/GAMSCopen!AE88,"")</f>
        <v>1.00000000001692</v>
      </c>
      <c r="AG88" s="128" t="n">
        <f aca="false">IFERROR(Copen!AF88/GAMSCopen!AF88,"")</f>
        <v>1.00000000001666</v>
      </c>
      <c r="AH88" s="128" t="n">
        <f aca="false">IFERROR(Copen!AG88/GAMSCopen!AG88,"")</f>
        <v>1.00000000001594</v>
      </c>
      <c r="AI88" s="128" t="n">
        <f aca="false">IFERROR(Copen!AH88/GAMSCopen!AH88,"")</f>
        <v>1.00000000001566</v>
      </c>
      <c r="AJ88" s="128" t="n">
        <f aca="false">IFERROR(Copen!AI88/GAMSCopen!AI88,"")</f>
        <v>1.0000000000158</v>
      </c>
      <c r="AK88" s="128" t="n">
        <f aca="false">IFERROR(Copen!AJ88/GAMSCopen!AJ88,"")</f>
        <v>1.0000000000159</v>
      </c>
      <c r="AL88" s="128" t="n">
        <f aca="false">IFERROR(Copen!AK88/GAMSCopen!AK88,"")</f>
        <v>1.00000000001618</v>
      </c>
      <c r="AM88" s="128" t="n">
        <f aca="false">IFERROR(Copen!AL88/GAMSCopen!AL88,"")</f>
        <v>1.0000000000167</v>
      </c>
      <c r="AN88" s="128" t="n">
        <f aca="false">IFERROR(Copen!AM88/GAMSCopen!AM88,"")</f>
        <v>1.00000000001745</v>
      </c>
      <c r="AO88" s="128" t="n">
        <f aca="false">IFERROR(Copen!AN88/GAMSCopen!AN88,"")</f>
        <v>1.00000000001787</v>
      </c>
      <c r="AP88" s="128" t="n">
        <f aca="false">IFERROR(Copen!AO88/GAMSCopen!AO88,"")</f>
        <v>1.00000000001805</v>
      </c>
      <c r="AQ88" s="128" t="n">
        <f aca="false">IFERROR(Copen!AP88/GAMSCopen!AP88,"")</f>
        <v>1.00000000001805</v>
      </c>
      <c r="AR88" s="128" t="n">
        <f aca="false">IFERROR(Copen!AQ88/GAMSCopen!AQ88,"")</f>
        <v>1.00000000001805</v>
      </c>
      <c r="AS88" s="128" t="n">
        <f aca="false">IFERROR(Copen!AR88/GAMSCopen!AR88,"")</f>
        <v>1.00000000001794</v>
      </c>
      <c r="AT88" s="128" t="n">
        <f aca="false">IFERROR(Copen!AS88/GAMSCopen!AS88,"")</f>
        <v>1.0000000000179</v>
      </c>
      <c r="AU88" s="128" t="n">
        <f aca="false">IFERROR(Copen!AT88/GAMSCopen!AT88,"")</f>
        <v>1.00000000001768</v>
      </c>
      <c r="AV88" s="128" t="n">
        <f aca="false">IFERROR(Copen!AU88/GAMSCopen!AU88,"")</f>
        <v>1.00000000001705</v>
      </c>
      <c r="AW88" s="128" t="n">
        <f aca="false">IFERROR(Copen!AV88/GAMSCopen!AV88,"")</f>
        <v>1.00000000001655</v>
      </c>
      <c r="AX88" s="128" t="n">
        <f aca="false">IFERROR(Copen!AW88/GAMSCopen!AW88,"")</f>
        <v>1.00000000001584</v>
      </c>
      <c r="AY88" s="128" t="n">
        <f aca="false">IFERROR(Copen!AX88/GAMSCopen!AX88,"")</f>
        <v>1.00000000001573</v>
      </c>
      <c r="AZ88" s="128" t="n">
        <f aca="false">IFERROR(Copen!AY88/GAMSCopen!AY88,"")</f>
        <v>1.00000000001607</v>
      </c>
      <c r="BA88" s="128" t="n">
        <f aca="false">IFERROR(Copen!AZ88/GAMSCopen!AZ88,"")</f>
        <v>1.00000000001601</v>
      </c>
      <c r="BB88" s="128" t="n">
        <f aca="false">IFERROR(Copen!BA88/GAMSCopen!BA88,"")</f>
        <v>1.00000000001579</v>
      </c>
      <c r="BC88" s="128" t="n">
        <f aca="false">IFERROR(Copen!BB88/GAMSCopen!BB88,"")</f>
        <v>1.00000000001582</v>
      </c>
      <c r="BD88" s="128" t="n">
        <f aca="false">IFERROR(Copen!BC88/GAMSCopen!BC88,"")</f>
        <v>1.00000000001579</v>
      </c>
      <c r="BE88" s="128" t="n">
        <f aca="false">IFERROR(Copen!BD88/GAMSCopen!BD88,"")</f>
        <v>1.00000000001595</v>
      </c>
      <c r="BF88" s="128" t="n">
        <f aca="false">IFERROR(Copen!BE88/GAMSCopen!BE88,"")</f>
        <v>1.00000000001612</v>
      </c>
      <c r="BG88" s="128" t="n">
        <f aca="false">IFERROR(Copen!BF88/GAMSCopen!BF88,"")</f>
        <v>1.00000000001617</v>
      </c>
      <c r="BH88" s="128" t="n">
        <f aca="false">IFERROR(Copen!BG88/GAMSCopen!BG88,"")</f>
        <v>1.00000000001642</v>
      </c>
      <c r="BI88" s="128" t="n">
        <f aca="false">IFERROR(Copen!BH88/GAMSCopen!BH88,"")</f>
        <v>1.00000000001651</v>
      </c>
      <c r="BJ88" s="128" t="n">
        <f aca="false">IFERROR(Copen!BI88/GAMSCopen!BI88,"")</f>
        <v>1.00000000001669</v>
      </c>
    </row>
    <row r="89" customFormat="false" ht="12.75" hidden="false" customHeight="false" outlineLevel="0" collapsed="false">
      <c r="A89" s="0" t="str">
        <f aca="false">Copen!A89</f>
        <v>Concentration in biosphere and upper oceans (GTC)</v>
      </c>
      <c r="B89" s="0" t="str">
        <f aca="false">GAMSbase!A89</f>
        <v>Concentration in biosphere and upper oceans (GTC)</v>
      </c>
      <c r="C89" s="128" t="n">
        <f aca="false">IFERROR(Copen!B89/GAMSCopen!B89,"")</f>
        <v>1</v>
      </c>
      <c r="D89" s="128" t="n">
        <f aca="false">IFERROR(Copen!C89/GAMSCopen!C89,"")</f>
        <v>0.999999999999978</v>
      </c>
      <c r="E89" s="128" t="n">
        <f aca="false">IFERROR(Copen!D89/GAMSCopen!D89,"")</f>
        <v>1.00000000000023</v>
      </c>
      <c r="F89" s="128" t="n">
        <f aca="false">IFERROR(Copen!E89/GAMSCopen!E89,"")</f>
        <v>1.00000000000044</v>
      </c>
      <c r="G89" s="128" t="n">
        <f aca="false">IFERROR(Copen!F89/GAMSCopen!F89,"")</f>
        <v>1.00000000000072</v>
      </c>
      <c r="H89" s="128" t="n">
        <f aca="false">IFERROR(Copen!G89/GAMSCopen!G89,"")</f>
        <v>1.00000000000096</v>
      </c>
      <c r="I89" s="128" t="n">
        <f aca="false">IFERROR(Copen!H89/GAMSCopen!H89,"")</f>
        <v>1.00000000000126</v>
      </c>
      <c r="J89" s="128" t="n">
        <f aca="false">IFERROR(Copen!I89/GAMSCopen!I89,"")</f>
        <v>1.00000000000153</v>
      </c>
      <c r="K89" s="128" t="n">
        <f aca="false">IFERROR(Copen!J89/GAMSCopen!J89,"")</f>
        <v>1.00000000000183</v>
      </c>
      <c r="L89" s="128" t="n">
        <f aca="false">IFERROR(Copen!K89/GAMSCopen!K89,"")</f>
        <v>1.00000000000216</v>
      </c>
      <c r="M89" s="128" t="n">
        <f aca="false">IFERROR(Copen!L89/GAMSCopen!L89,"")</f>
        <v>1.0000000000025</v>
      </c>
      <c r="N89" s="128" t="n">
        <f aca="false">IFERROR(Copen!M89/GAMSCopen!M89,"")</f>
        <v>1.00000000000296</v>
      </c>
      <c r="O89" s="128" t="n">
        <f aca="false">IFERROR(Copen!N89/GAMSCopen!N89,"")</f>
        <v>1.0000000000033</v>
      </c>
      <c r="P89" s="128" t="n">
        <f aca="false">IFERROR(Copen!O89/GAMSCopen!O89,"")</f>
        <v>1.00000000000373</v>
      </c>
      <c r="Q89" s="128" t="n">
        <f aca="false">IFERROR(Copen!P89/GAMSCopen!P89,"")</f>
        <v>1.00000000000408</v>
      </c>
      <c r="R89" s="128" t="n">
        <f aca="false">IFERROR(Copen!Q89/GAMSCopen!Q89,"")</f>
        <v>1.00000000000444</v>
      </c>
      <c r="S89" s="128" t="n">
        <f aca="false">IFERROR(Copen!R89/GAMSCopen!R89,"")</f>
        <v>1.00000000000474</v>
      </c>
      <c r="T89" s="128" t="n">
        <f aca="false">IFERROR(Copen!S89/GAMSCopen!S89,"")</f>
        <v>1.00000000000513</v>
      </c>
      <c r="U89" s="128" t="n">
        <f aca="false">IFERROR(Copen!T89/GAMSCopen!T89,"")</f>
        <v>1.00000000000542</v>
      </c>
      <c r="V89" s="128" t="n">
        <f aca="false">IFERROR(Copen!U89/GAMSCopen!U89,"")</f>
        <v>1.00000000000578</v>
      </c>
      <c r="W89" s="128" t="n">
        <f aca="false">IFERROR(Copen!V89/GAMSCopen!V89,"")</f>
        <v>1.00000000000619</v>
      </c>
      <c r="X89" s="128" t="n">
        <f aca="false">IFERROR(Copen!W89/GAMSCopen!W89,"")</f>
        <v>1.00000000000662</v>
      </c>
      <c r="Y89" s="128" t="n">
        <f aca="false">IFERROR(Copen!X89/GAMSCopen!X89,"")</f>
        <v>1.00000000000703</v>
      </c>
      <c r="Z89" s="128" t="n">
        <f aca="false">IFERROR(Copen!Y89/GAMSCopen!Y89,"")</f>
        <v>1.00000000000748</v>
      </c>
      <c r="AA89" s="128" t="n">
        <f aca="false">IFERROR(Copen!Z89/GAMSCopen!Z89,"")</f>
        <v>1.00000000000792</v>
      </c>
      <c r="AB89" s="128" t="n">
        <f aca="false">IFERROR(Copen!AA89/GAMSCopen!AA89,"")</f>
        <v>1.00000000000835</v>
      </c>
      <c r="AC89" s="128" t="n">
        <f aca="false">IFERROR(Copen!AB89/GAMSCopen!AB89,"")</f>
        <v>1.00000000000875</v>
      </c>
      <c r="AD89" s="128" t="n">
        <f aca="false">IFERROR(Copen!AC89/GAMSCopen!AC89,"")</f>
        <v>1.00000000000914</v>
      </c>
      <c r="AE89" s="128" t="n">
        <f aca="false">IFERROR(Copen!AD89/GAMSCopen!AD89,"")</f>
        <v>1.00000000000946</v>
      </c>
      <c r="AF89" s="128" t="n">
        <f aca="false">IFERROR(Copen!AE89/GAMSCopen!AE89,"")</f>
        <v>1.00000000000979</v>
      </c>
      <c r="AG89" s="128" t="n">
        <f aca="false">IFERROR(Copen!AF89/GAMSCopen!AF89,"")</f>
        <v>1.00000000001013</v>
      </c>
      <c r="AH89" s="128" t="n">
        <f aca="false">IFERROR(Copen!AG89/GAMSCopen!AG89,"")</f>
        <v>1.0000000000104</v>
      </c>
      <c r="AI89" s="128" t="n">
        <f aca="false">IFERROR(Copen!AH89/GAMSCopen!AH89,"")</f>
        <v>1.00000000001066</v>
      </c>
      <c r="AJ89" s="128" t="n">
        <f aca="false">IFERROR(Copen!AI89/GAMSCopen!AI89,"")</f>
        <v>1.00000000001087</v>
      </c>
      <c r="AK89" s="128" t="n">
        <f aca="false">IFERROR(Copen!AJ89/GAMSCopen!AJ89,"")</f>
        <v>1.00000000001109</v>
      </c>
      <c r="AL89" s="128" t="n">
        <f aca="false">IFERROR(Copen!AK89/GAMSCopen!AK89,"")</f>
        <v>1.00000000001128</v>
      </c>
      <c r="AM89" s="128" t="n">
        <f aca="false">IFERROR(Copen!AL89/GAMSCopen!AL89,"")</f>
        <v>1.00000000001146</v>
      </c>
      <c r="AN89" s="128" t="n">
        <f aca="false">IFERROR(Copen!AM89/GAMSCopen!AM89,"")</f>
        <v>1.00000000001168</v>
      </c>
      <c r="AO89" s="128" t="n">
        <f aca="false">IFERROR(Copen!AN89/GAMSCopen!AN89,"")</f>
        <v>1.00000000001193</v>
      </c>
      <c r="AP89" s="128" t="n">
        <f aca="false">IFERROR(Copen!AO89/GAMSCopen!AO89,"")</f>
        <v>1.00000000001218</v>
      </c>
      <c r="AQ89" s="128" t="n">
        <f aca="false">IFERROR(Copen!AP89/GAMSCopen!AP89,"")</f>
        <v>1.0000000000124</v>
      </c>
      <c r="AR89" s="128" t="n">
        <f aca="false">IFERROR(Copen!AQ89/GAMSCopen!AQ89,"")</f>
        <v>1.00000000001266</v>
      </c>
      <c r="AS89" s="128" t="n">
        <f aca="false">IFERROR(Copen!AR89/GAMSCopen!AR89,"")</f>
        <v>1.00000000001289</v>
      </c>
      <c r="AT89" s="128" t="n">
        <f aca="false">IFERROR(Copen!AS89/GAMSCopen!AS89,"")</f>
        <v>1.0000000000131</v>
      </c>
      <c r="AU89" s="128" t="n">
        <f aca="false">IFERROR(Copen!AT89/GAMSCopen!AT89,"")</f>
        <v>1.00000000001329</v>
      </c>
      <c r="AV89" s="128" t="n">
        <f aca="false">IFERROR(Copen!AU89/GAMSCopen!AU89,"")</f>
        <v>1.00000000001347</v>
      </c>
      <c r="AW89" s="128" t="n">
        <f aca="false">IFERROR(Copen!AV89/GAMSCopen!AV89,"")</f>
        <v>1.00000000001362</v>
      </c>
      <c r="AX89" s="128" t="n">
        <f aca="false">IFERROR(Copen!AW89/GAMSCopen!AW89,"")</f>
        <v>1.00000000001373</v>
      </c>
      <c r="AY89" s="128" t="n">
        <f aca="false">IFERROR(Copen!AX89/GAMSCopen!AX89,"")</f>
        <v>1.00000000001378</v>
      </c>
      <c r="AZ89" s="128" t="n">
        <f aca="false">IFERROR(Copen!AY89/GAMSCopen!AY89,"")</f>
        <v>1.00000000001387</v>
      </c>
      <c r="BA89" s="128" t="n">
        <f aca="false">IFERROR(Copen!AZ89/GAMSCopen!AZ89,"")</f>
        <v>1.00000000001392</v>
      </c>
      <c r="BB89" s="128" t="n">
        <f aca="false">IFERROR(Copen!BA89/GAMSCopen!BA89,"")</f>
        <v>1.000000000014</v>
      </c>
      <c r="BC89" s="128" t="n">
        <f aca="false">IFERROR(Copen!BB89/GAMSCopen!BB89,"")</f>
        <v>1.00000000001406</v>
      </c>
      <c r="BD89" s="128" t="n">
        <f aca="false">IFERROR(Copen!BC89/GAMSCopen!BC89,"")</f>
        <v>1.00000000001411</v>
      </c>
      <c r="BE89" s="128" t="n">
        <f aca="false">IFERROR(Copen!BD89/GAMSCopen!BD89,"")</f>
        <v>1.00000000001418</v>
      </c>
      <c r="BF89" s="128" t="n">
        <f aca="false">IFERROR(Copen!BE89/GAMSCopen!BE89,"")</f>
        <v>1.00000000001425</v>
      </c>
      <c r="BG89" s="128" t="n">
        <f aca="false">IFERROR(Copen!BF89/GAMSCopen!BF89,"")</f>
        <v>1.00000000001429</v>
      </c>
      <c r="BH89" s="128" t="n">
        <f aca="false">IFERROR(Copen!BG89/GAMSCopen!BG89,"")</f>
        <v>1.00000000001436</v>
      </c>
      <c r="BI89" s="128" t="n">
        <f aca="false">IFERROR(Copen!BH89/GAMSCopen!BH89,"")</f>
        <v>1.00000000001443</v>
      </c>
      <c r="BJ89" s="128" t="n">
        <f aca="false">IFERROR(Copen!BI89/GAMSCopen!BI89,"")</f>
        <v>1.00000000001453</v>
      </c>
    </row>
    <row r="90" customFormat="false" ht="12.75" hidden="false" customHeight="false" outlineLevel="0" collapsed="false">
      <c r="A90" s="0" t="str">
        <f aca="false">Copen!A90</f>
        <v>Concentration in deep oceans (GTC)</v>
      </c>
      <c r="B90" s="0" t="str">
        <f aca="false">GAMSbase!A90</f>
        <v>Concentration in deep oceans (GTC)</v>
      </c>
      <c r="C90" s="128" t="n">
        <f aca="false">IFERROR(Copen!B90/GAMSCopen!B90,"")</f>
        <v>1</v>
      </c>
      <c r="D90" s="128" t="n">
        <f aca="false">IFERROR(Copen!C90/GAMSCopen!C90,"")</f>
        <v>1</v>
      </c>
      <c r="E90" s="128" t="n">
        <f aca="false">IFERROR(Copen!D90/GAMSCopen!D90,"")</f>
        <v>0.999999999999998</v>
      </c>
      <c r="F90" s="128" t="n">
        <f aca="false">IFERROR(Copen!E90/GAMSCopen!E90,"")</f>
        <v>0.999999999999998</v>
      </c>
      <c r="G90" s="128" t="n">
        <f aca="false">IFERROR(Copen!F90/GAMSCopen!F90,"")</f>
        <v>0.999999999999998</v>
      </c>
      <c r="H90" s="128" t="n">
        <f aca="false">IFERROR(Copen!G90/GAMSCopen!G90,"")</f>
        <v>1</v>
      </c>
      <c r="I90" s="128" t="n">
        <f aca="false">IFERROR(Copen!H90/GAMSCopen!H90,"")</f>
        <v>0.999999999999996</v>
      </c>
      <c r="J90" s="128" t="n">
        <f aca="false">IFERROR(Copen!I90/GAMSCopen!I90,"")</f>
        <v>1</v>
      </c>
      <c r="K90" s="128" t="n">
        <f aca="false">IFERROR(Copen!J90/GAMSCopen!J90,"")</f>
        <v>1.00000000000001</v>
      </c>
      <c r="L90" s="128" t="n">
        <f aca="false">IFERROR(Copen!K90/GAMSCopen!K90,"")</f>
        <v>0.999999999999998</v>
      </c>
      <c r="M90" s="128" t="n">
        <f aca="false">IFERROR(Copen!L90/GAMSCopen!L90,"")</f>
        <v>1</v>
      </c>
      <c r="N90" s="128" t="n">
        <f aca="false">IFERROR(Copen!M90/GAMSCopen!M90,"")</f>
        <v>1.00000000000001</v>
      </c>
      <c r="O90" s="128" t="n">
        <f aca="false">IFERROR(Copen!N90/GAMSCopen!N90,"")</f>
        <v>1.00000000000001</v>
      </c>
      <c r="P90" s="128" t="n">
        <f aca="false">IFERROR(Copen!O90/GAMSCopen!O90,"")</f>
        <v>1.00000000000001</v>
      </c>
      <c r="Q90" s="128" t="n">
        <f aca="false">IFERROR(Copen!P90/GAMSCopen!P90,"")</f>
        <v>1.00000000000001</v>
      </c>
      <c r="R90" s="128" t="n">
        <f aca="false">IFERROR(Copen!Q90/GAMSCopen!Q90,"")</f>
        <v>1.00000000000002</v>
      </c>
      <c r="S90" s="128" t="n">
        <f aca="false">IFERROR(Copen!R90/GAMSCopen!R90,"")</f>
        <v>1.00000000000002</v>
      </c>
      <c r="T90" s="128" t="n">
        <f aca="false">IFERROR(Copen!S90/GAMSCopen!S90,"")</f>
        <v>1.00000000000001</v>
      </c>
      <c r="U90" s="128" t="n">
        <f aca="false">IFERROR(Copen!T90/GAMSCopen!T90,"")</f>
        <v>1.00000000000002</v>
      </c>
      <c r="V90" s="128" t="n">
        <f aca="false">IFERROR(Copen!U90/GAMSCopen!U90,"")</f>
        <v>1.00000000000002</v>
      </c>
      <c r="W90" s="128" t="n">
        <f aca="false">IFERROR(Copen!V90/GAMSCopen!V90,"")</f>
        <v>1.00000000000002</v>
      </c>
      <c r="X90" s="128" t="n">
        <f aca="false">IFERROR(Copen!W90/GAMSCopen!W90,"")</f>
        <v>1.00000000000003</v>
      </c>
      <c r="Y90" s="128" t="n">
        <f aca="false">IFERROR(Copen!X90/GAMSCopen!X90,"")</f>
        <v>1.00000000000003</v>
      </c>
      <c r="Z90" s="128" t="n">
        <f aca="false">IFERROR(Copen!Y90/GAMSCopen!Y90,"")</f>
        <v>1.00000000000004</v>
      </c>
      <c r="AA90" s="128" t="n">
        <f aca="false">IFERROR(Copen!Z90/GAMSCopen!Z90,"")</f>
        <v>1.00000000000004</v>
      </c>
      <c r="AB90" s="128" t="n">
        <f aca="false">IFERROR(Copen!AA90/GAMSCopen!AA90,"")</f>
        <v>1.00000000000004</v>
      </c>
      <c r="AC90" s="128" t="n">
        <f aca="false">IFERROR(Copen!AB90/GAMSCopen!AB90,"")</f>
        <v>1.00000000000005</v>
      </c>
      <c r="AD90" s="128" t="n">
        <f aca="false">IFERROR(Copen!AC90/GAMSCopen!AC90,"")</f>
        <v>1.00000000000006</v>
      </c>
      <c r="AE90" s="128" t="n">
        <f aca="false">IFERROR(Copen!AD90/GAMSCopen!AD90,"")</f>
        <v>1.00000000000006</v>
      </c>
      <c r="AF90" s="128" t="n">
        <f aca="false">IFERROR(Copen!AE90/GAMSCopen!AE90,"")</f>
        <v>1.00000000000006</v>
      </c>
      <c r="AG90" s="128" t="n">
        <f aca="false">IFERROR(Copen!AF90/GAMSCopen!AF90,"")</f>
        <v>1.00000000000007</v>
      </c>
      <c r="AH90" s="128" t="n">
        <f aca="false">IFERROR(Copen!AG90/GAMSCopen!AG90,"")</f>
        <v>1.00000000000007</v>
      </c>
      <c r="AI90" s="128" t="n">
        <f aca="false">IFERROR(Copen!AH90/GAMSCopen!AH90,"")</f>
        <v>1.00000000000008</v>
      </c>
      <c r="AJ90" s="128" t="n">
        <f aca="false">IFERROR(Copen!AI90/GAMSCopen!AI90,"")</f>
        <v>1.00000000000009</v>
      </c>
      <c r="AK90" s="128" t="n">
        <f aca="false">IFERROR(Copen!AJ90/GAMSCopen!AJ90,"")</f>
        <v>1.00000000000009</v>
      </c>
      <c r="AL90" s="128" t="n">
        <f aca="false">IFERROR(Copen!AK90/GAMSCopen!AK90,"")</f>
        <v>1.0000000000001</v>
      </c>
      <c r="AM90" s="128" t="n">
        <f aca="false">IFERROR(Copen!AL90/GAMSCopen!AL90,"")</f>
        <v>1.00000000000011</v>
      </c>
      <c r="AN90" s="128" t="n">
        <f aca="false">IFERROR(Copen!AM90/GAMSCopen!AM90,"")</f>
        <v>1.00000000000011</v>
      </c>
      <c r="AO90" s="128" t="n">
        <f aca="false">IFERROR(Copen!AN90/GAMSCopen!AN90,"")</f>
        <v>1.00000000000012</v>
      </c>
      <c r="AP90" s="128" t="n">
        <f aca="false">IFERROR(Copen!AO90/GAMSCopen!AO90,"")</f>
        <v>1.00000000000013</v>
      </c>
      <c r="AQ90" s="128" t="n">
        <f aca="false">IFERROR(Copen!AP90/GAMSCopen!AP90,"")</f>
        <v>1.00000000000014</v>
      </c>
      <c r="AR90" s="128" t="n">
        <f aca="false">IFERROR(Copen!AQ90/GAMSCopen!AQ90,"")</f>
        <v>1.00000000000014</v>
      </c>
      <c r="AS90" s="128" t="n">
        <f aca="false">IFERROR(Copen!AR90/GAMSCopen!AR90,"")</f>
        <v>1.00000000000015</v>
      </c>
      <c r="AT90" s="128" t="n">
        <f aca="false">IFERROR(Copen!AS90/GAMSCopen!AS90,"")</f>
        <v>1.00000000000016</v>
      </c>
      <c r="AU90" s="128" t="n">
        <f aca="false">IFERROR(Copen!AT90/GAMSCopen!AT90,"")</f>
        <v>1.00000000000016</v>
      </c>
      <c r="AV90" s="128" t="n">
        <f aca="false">IFERROR(Copen!AU90/GAMSCopen!AU90,"")</f>
        <v>1.00000000000017</v>
      </c>
      <c r="AW90" s="128" t="n">
        <f aca="false">IFERROR(Copen!AV90/GAMSCopen!AV90,"")</f>
        <v>1.00000000000018</v>
      </c>
      <c r="AX90" s="128" t="n">
        <f aca="false">IFERROR(Copen!AW90/GAMSCopen!AW90,"")</f>
        <v>1.00000000000019</v>
      </c>
      <c r="AY90" s="128" t="n">
        <f aca="false">IFERROR(Copen!AX90/GAMSCopen!AX90,"")</f>
        <v>1.0000000000002</v>
      </c>
      <c r="AZ90" s="128" t="n">
        <f aca="false">IFERROR(Copen!AY90/GAMSCopen!AY90,"")</f>
        <v>1.00000000000021</v>
      </c>
      <c r="BA90" s="128" t="n">
        <f aca="false">IFERROR(Copen!AZ90/GAMSCopen!AZ90,"")</f>
        <v>1.00000000000022</v>
      </c>
      <c r="BB90" s="128" t="n">
        <f aca="false">IFERROR(Copen!BA90/GAMSCopen!BA90,"")</f>
        <v>1.00000000000022</v>
      </c>
      <c r="BC90" s="128" t="n">
        <f aca="false">IFERROR(Copen!BB90/GAMSCopen!BB90,"")</f>
        <v>1.00000000000024</v>
      </c>
      <c r="BD90" s="128" t="n">
        <f aca="false">IFERROR(Copen!BC90/GAMSCopen!BC90,"")</f>
        <v>1.00000000000024</v>
      </c>
      <c r="BE90" s="128" t="n">
        <f aca="false">IFERROR(Copen!BD90/GAMSCopen!BD90,"")</f>
        <v>1.00000000000025</v>
      </c>
      <c r="BF90" s="128" t="n">
        <f aca="false">IFERROR(Copen!BE90/GAMSCopen!BE90,"")</f>
        <v>1.00000000000026</v>
      </c>
      <c r="BG90" s="128" t="n">
        <f aca="false">IFERROR(Copen!BF90/GAMSCopen!BF90,"")</f>
        <v>1.00000000000027</v>
      </c>
      <c r="BH90" s="128" t="n">
        <f aca="false">IFERROR(Copen!BG90/GAMSCopen!BG90,"")</f>
        <v>1.00000000000028</v>
      </c>
      <c r="BI90" s="128" t="n">
        <f aca="false">IFERROR(Copen!BH90/GAMSCopen!BH90,"")</f>
        <v>1.00000000000029</v>
      </c>
      <c r="BJ90" s="128" t="n">
        <f aca="false">IFERROR(Copen!BI90/GAMSCopen!BI90,"")</f>
        <v>1.0000000000003</v>
      </c>
    </row>
    <row r="91" customFormat="false" ht="12.75" hidden="false" customHeight="false" outlineLevel="0" collapsed="false">
      <c r="A91" s="0" t="str">
        <f aca="false">Copen!A91</f>
        <v>CUMULATIVE EMISSIONS/HOTELLING RENTS</v>
      </c>
      <c r="B91" s="0" t="str">
        <f aca="false">GAMSbase!A91</f>
        <v>* CUMULATIVE EMISSIONS</v>
      </c>
      <c r="C91" s="128" t="str">
        <f aca="false">IFERROR(Copen!B91/GAMSCopen!B91,"")</f>
        <v/>
      </c>
      <c r="D91" s="128" t="str">
        <f aca="false">IFERROR(Copen!C91/GAMSCopen!C91,"")</f>
        <v/>
      </c>
      <c r="E91" s="128" t="str">
        <f aca="false">IFERROR(Copen!D91/GAMSCopen!D91,"")</f>
        <v/>
      </c>
      <c r="F91" s="128" t="str">
        <f aca="false">IFERROR(Copen!E91/GAMSCopen!E91,"")</f>
        <v/>
      </c>
      <c r="G91" s="128" t="str">
        <f aca="false">IFERROR(Copen!F91/GAMSCopen!F91,"")</f>
        <v/>
      </c>
      <c r="H91" s="128" t="str">
        <f aca="false">IFERROR(Copen!G91/GAMSCopen!G91,"")</f>
        <v/>
      </c>
      <c r="I91" s="128" t="str">
        <f aca="false">IFERROR(Copen!H91/GAMSCopen!H91,"")</f>
        <v/>
      </c>
      <c r="J91" s="128" t="str">
        <f aca="false">IFERROR(Copen!I91/GAMSCopen!I91,"")</f>
        <v/>
      </c>
      <c r="K91" s="128" t="str">
        <f aca="false">IFERROR(Copen!J91/GAMSCopen!J91,"")</f>
        <v/>
      </c>
      <c r="L91" s="128" t="str">
        <f aca="false">IFERROR(Copen!K91/GAMSCopen!K91,"")</f>
        <v/>
      </c>
      <c r="M91" s="128" t="str">
        <f aca="false">IFERROR(Copen!L91/GAMSCopen!L91,"")</f>
        <v/>
      </c>
      <c r="N91" s="128" t="str">
        <f aca="false">IFERROR(Copen!M91/GAMSCopen!M91,"")</f>
        <v/>
      </c>
      <c r="O91" s="128" t="str">
        <f aca="false">IFERROR(Copen!N91/GAMSCopen!N91,"")</f>
        <v/>
      </c>
      <c r="P91" s="128" t="str">
        <f aca="false">IFERROR(Copen!O91/GAMSCopen!O91,"")</f>
        <v/>
      </c>
      <c r="Q91" s="128" t="str">
        <f aca="false">IFERROR(Copen!P91/GAMSCopen!P91,"")</f>
        <v/>
      </c>
      <c r="R91" s="128" t="str">
        <f aca="false">IFERROR(Copen!Q91/GAMSCopen!Q91,"")</f>
        <v/>
      </c>
      <c r="S91" s="128" t="str">
        <f aca="false">IFERROR(Copen!R91/GAMSCopen!R91,"")</f>
        <v/>
      </c>
      <c r="T91" s="128" t="str">
        <f aca="false">IFERROR(Copen!S91/GAMSCopen!S91,"")</f>
        <v/>
      </c>
      <c r="U91" s="128" t="str">
        <f aca="false">IFERROR(Copen!T91/GAMSCopen!T91,"")</f>
        <v/>
      </c>
      <c r="V91" s="128" t="str">
        <f aca="false">IFERROR(Copen!U91/GAMSCopen!U91,"")</f>
        <v/>
      </c>
      <c r="W91" s="128" t="str">
        <f aca="false">IFERROR(Copen!V91/GAMSCopen!V91,"")</f>
        <v/>
      </c>
      <c r="X91" s="128" t="str">
        <f aca="false">IFERROR(Copen!W91/GAMSCopen!W91,"")</f>
        <v/>
      </c>
      <c r="Y91" s="128" t="str">
        <f aca="false">IFERROR(Copen!X91/GAMSCopen!X91,"")</f>
        <v/>
      </c>
      <c r="Z91" s="128" t="str">
        <f aca="false">IFERROR(Copen!Y91/GAMSCopen!Y91,"")</f>
        <v/>
      </c>
      <c r="AA91" s="128" t="str">
        <f aca="false">IFERROR(Copen!Z91/GAMSCopen!Z91,"")</f>
        <v/>
      </c>
      <c r="AB91" s="128" t="str">
        <f aca="false">IFERROR(Copen!AA91/GAMSCopen!AA91,"")</f>
        <v/>
      </c>
      <c r="AC91" s="128" t="str">
        <f aca="false">IFERROR(Copen!AB91/GAMSCopen!AB91,"")</f>
        <v/>
      </c>
      <c r="AD91" s="128" t="str">
        <f aca="false">IFERROR(Copen!AC91/GAMSCopen!AC91,"")</f>
        <v/>
      </c>
      <c r="AE91" s="128" t="str">
        <f aca="false">IFERROR(Copen!AD91/GAMSCopen!AD91,"")</f>
        <v/>
      </c>
      <c r="AF91" s="128" t="str">
        <f aca="false">IFERROR(Copen!AE91/GAMSCopen!AE91,"")</f>
        <v/>
      </c>
      <c r="AG91" s="128" t="str">
        <f aca="false">IFERROR(Copen!AF91/GAMSCopen!AF91,"")</f>
        <v/>
      </c>
      <c r="AH91" s="128" t="str">
        <f aca="false">IFERROR(Copen!AG91/GAMSCopen!AG91,"")</f>
        <v/>
      </c>
      <c r="AI91" s="128" t="str">
        <f aca="false">IFERROR(Copen!AH91/GAMSCopen!AH91,"")</f>
        <v/>
      </c>
      <c r="AJ91" s="128" t="str">
        <f aca="false">IFERROR(Copen!AI91/GAMSCopen!AI91,"")</f>
        <v/>
      </c>
      <c r="AK91" s="128" t="str">
        <f aca="false">IFERROR(Copen!AJ91/GAMSCopen!AJ91,"")</f>
        <v/>
      </c>
      <c r="AL91" s="128" t="str">
        <f aca="false">IFERROR(Copen!AK91/GAMSCopen!AK91,"")</f>
        <v/>
      </c>
      <c r="AM91" s="128" t="str">
        <f aca="false">IFERROR(Copen!AL91/GAMSCopen!AL91,"")</f>
        <v/>
      </c>
      <c r="AN91" s="128" t="str">
        <f aca="false">IFERROR(Copen!AM91/GAMSCopen!AM91,"")</f>
        <v/>
      </c>
      <c r="AO91" s="128" t="str">
        <f aca="false">IFERROR(Copen!AN91/GAMSCopen!AN91,"")</f>
        <v/>
      </c>
      <c r="AP91" s="128" t="str">
        <f aca="false">IFERROR(Copen!AO91/GAMSCopen!AO91,"")</f>
        <v/>
      </c>
      <c r="AQ91" s="128" t="str">
        <f aca="false">IFERROR(Copen!AP91/GAMSCopen!AP91,"")</f>
        <v/>
      </c>
      <c r="AR91" s="128" t="str">
        <f aca="false">IFERROR(Copen!AQ91/GAMSCopen!AQ91,"")</f>
        <v/>
      </c>
      <c r="AS91" s="128" t="str">
        <f aca="false">IFERROR(Copen!AR91/GAMSCopen!AR91,"")</f>
        <v/>
      </c>
      <c r="AT91" s="128" t="str">
        <f aca="false">IFERROR(Copen!AS91/GAMSCopen!AS91,"")</f>
        <v/>
      </c>
      <c r="AU91" s="128" t="str">
        <f aca="false">IFERROR(Copen!AT91/GAMSCopen!AT91,"")</f>
        <v/>
      </c>
      <c r="AV91" s="128" t="str">
        <f aca="false">IFERROR(Copen!AU91/GAMSCopen!AU91,"")</f>
        <v/>
      </c>
      <c r="AW91" s="128" t="str">
        <f aca="false">IFERROR(Copen!AV91/GAMSCopen!AV91,"")</f>
        <v/>
      </c>
      <c r="AX91" s="128" t="str">
        <f aca="false">IFERROR(Copen!AW91/GAMSCopen!AW91,"")</f>
        <v/>
      </c>
      <c r="AY91" s="128" t="str">
        <f aca="false">IFERROR(Copen!AX91/GAMSCopen!AX91,"")</f>
        <v/>
      </c>
      <c r="AZ91" s="128" t="str">
        <f aca="false">IFERROR(Copen!AY91/GAMSCopen!AY91,"")</f>
        <v/>
      </c>
      <c r="BA91" s="128" t="str">
        <f aca="false">IFERROR(Copen!AZ91/GAMSCopen!AZ91,"")</f>
        <v/>
      </c>
      <c r="BB91" s="128" t="str">
        <f aca="false">IFERROR(Copen!BA91/GAMSCopen!BA91,"")</f>
        <v/>
      </c>
      <c r="BC91" s="128" t="str">
        <f aca="false">IFERROR(Copen!BB91/GAMSCopen!BB91,"")</f>
        <v/>
      </c>
      <c r="BD91" s="128" t="str">
        <f aca="false">IFERROR(Copen!BC91/GAMSCopen!BC91,"")</f>
        <v/>
      </c>
      <c r="BE91" s="128" t="str">
        <f aca="false">IFERROR(Copen!BD91/GAMSCopen!BD91,"")</f>
        <v/>
      </c>
      <c r="BF91" s="128" t="str">
        <f aca="false">IFERROR(Copen!BE91/GAMSCopen!BE91,"")</f>
        <v/>
      </c>
      <c r="BG91" s="128" t="str">
        <f aca="false">IFERROR(Copen!BF91/GAMSCopen!BF91,"")</f>
        <v/>
      </c>
      <c r="BH91" s="128" t="str">
        <f aca="false">IFERROR(Copen!BG91/GAMSCopen!BG91,"")</f>
        <v/>
      </c>
      <c r="BI91" s="128" t="str">
        <f aca="false">IFERROR(Copen!BH91/GAMSCopen!BH91,"")</f>
        <v/>
      </c>
      <c r="BJ91" s="128" t="str">
        <f aca="false">IFERROR(Copen!BI91/GAMSCopen!BI91,"")</f>
        <v/>
      </c>
    </row>
    <row r="92" customFormat="false" ht="12.75" hidden="false" customHeight="false" outlineLevel="0" collapsed="false">
      <c r="A92" s="0" t="str">
        <f aca="false">Copen!A92</f>
        <v>Cumulative Emissions to date</v>
      </c>
      <c r="B92" s="0" t="str">
        <f aca="false">GAMSbase!A92</f>
        <v> Cumulative Emissions to date</v>
      </c>
      <c r="C92" s="128" t="n">
        <f aca="false">IFERROR(Copen!B92/GAMSCopen!B92,"")</f>
        <v>1</v>
      </c>
      <c r="D92" s="128" t="n">
        <f aca="false">IFERROR(Copen!C92/GAMSCopen!C92,"")</f>
        <v>1.00000000002689</v>
      </c>
      <c r="E92" s="128" t="n">
        <f aca="false">IFERROR(Copen!D92/GAMSCopen!D92,"")</f>
        <v>1.00000000002787</v>
      </c>
      <c r="F92" s="128" t="n">
        <f aca="false">IFERROR(Copen!E92/GAMSCopen!E92,"")</f>
        <v>1.00000000002317</v>
      </c>
      <c r="G92" s="128" t="n">
        <f aca="false">IFERROR(Copen!F92/GAMSCopen!F92,"")</f>
        <v>1.00000000002035</v>
      </c>
      <c r="H92" s="128" t="n">
        <f aca="false">IFERROR(Copen!G92/GAMSCopen!G92,"")</f>
        <v>1.00000000002362</v>
      </c>
      <c r="I92" s="128" t="n">
        <f aca="false">IFERROR(Copen!H92/GAMSCopen!H92,"")</f>
        <v>1.00000000002163</v>
      </c>
      <c r="J92" s="128" t="n">
        <f aca="false">IFERROR(Copen!I92/GAMSCopen!I92,"")</f>
        <v>1.000000000021</v>
      </c>
      <c r="K92" s="128" t="n">
        <f aca="false">IFERROR(Copen!J92/GAMSCopen!J92,"")</f>
        <v>1.00000000002049</v>
      </c>
      <c r="L92" s="128" t="n">
        <f aca="false">IFERROR(Copen!K92/GAMSCopen!K92,"")</f>
        <v>1.00000000002338</v>
      </c>
      <c r="M92" s="128" t="n">
        <f aca="false">IFERROR(Copen!L92/GAMSCopen!L92,"")</f>
        <v>1.00000000002435</v>
      </c>
      <c r="N92" s="128" t="n">
        <f aca="false">IFERROR(Copen!M92/GAMSCopen!M92,"")</f>
        <v>1.0000000000233</v>
      </c>
      <c r="O92" s="128" t="n">
        <f aca="false">IFERROR(Copen!N92/GAMSCopen!N92,"")</f>
        <v>1.00000000002469</v>
      </c>
      <c r="P92" s="128" t="n">
        <f aca="false">IFERROR(Copen!O92/GAMSCopen!O92,"")</f>
        <v>1.00000000002486</v>
      </c>
      <c r="Q92" s="128" t="n">
        <f aca="false">IFERROR(Copen!P92/GAMSCopen!P92,"")</f>
        <v>1.00000000002398</v>
      </c>
      <c r="R92" s="128" t="n">
        <f aca="false">IFERROR(Copen!Q92/GAMSCopen!Q92,"")</f>
        <v>1.00000000002411</v>
      </c>
      <c r="S92" s="128" t="n">
        <f aca="false">IFERROR(Copen!R92/GAMSCopen!R92,"")</f>
        <v>1.00000000002533</v>
      </c>
      <c r="T92" s="128" t="n">
        <f aca="false">IFERROR(Copen!S92/GAMSCopen!S92,"")</f>
        <v>1.00000000002516</v>
      </c>
      <c r="U92" s="128" t="n">
        <f aca="false">IFERROR(Copen!T92/GAMSCopen!T92,"")</f>
        <v>1.00000000002613</v>
      </c>
      <c r="V92" s="128" t="n">
        <f aca="false">IFERROR(Copen!U92/GAMSCopen!U92,"")</f>
        <v>1.00000000002773</v>
      </c>
      <c r="W92" s="128" t="n">
        <f aca="false">IFERROR(Copen!V92/GAMSCopen!V92,"")</f>
        <v>1.00000000002915</v>
      </c>
      <c r="X92" s="128" t="n">
        <f aca="false">IFERROR(Copen!W92/GAMSCopen!W92,"")</f>
        <v>1.00000000003032</v>
      </c>
      <c r="Y92" s="128" t="n">
        <f aca="false">IFERROR(Copen!X92/GAMSCopen!X92,"")</f>
        <v>1.00000000003139</v>
      </c>
      <c r="Z92" s="128" t="n">
        <f aca="false">IFERROR(Copen!Y92/GAMSCopen!Y92,"")</f>
        <v>1.00000000003248</v>
      </c>
      <c r="AA92" s="128" t="n">
        <f aca="false">IFERROR(Copen!Z92/GAMSCopen!Z92,"")</f>
        <v>1.00000000003315</v>
      </c>
      <c r="AB92" s="128" t="n">
        <f aca="false">IFERROR(Copen!AA92/GAMSCopen!AA92,"")</f>
        <v>1.00000000003334</v>
      </c>
      <c r="AC92" s="128" t="n">
        <f aca="false">IFERROR(Copen!AB92/GAMSCopen!AB92,"")</f>
        <v>1.00000000003382</v>
      </c>
      <c r="AD92" s="128" t="n">
        <f aca="false">IFERROR(Copen!AC92/GAMSCopen!AC92,"")</f>
        <v>1.00000000003386</v>
      </c>
      <c r="AE92" s="128" t="n">
        <f aca="false">IFERROR(Copen!AD92/GAMSCopen!AD92,"")</f>
        <v>1.00000000003419</v>
      </c>
      <c r="AF92" s="128" t="n">
        <f aca="false">IFERROR(Copen!AE92/GAMSCopen!AE92,"")</f>
        <v>1.00000000003459</v>
      </c>
      <c r="AG92" s="128" t="n">
        <f aca="false">IFERROR(Copen!AF92/GAMSCopen!AF92,"")</f>
        <v>1.00000000003443</v>
      </c>
      <c r="AH92" s="128" t="n">
        <f aca="false">IFERROR(Copen!AG92/GAMSCopen!AG92,"")</f>
        <v>1.00000000003399</v>
      </c>
      <c r="AI92" s="128" t="n">
        <f aca="false">IFERROR(Copen!AH92/GAMSCopen!AH92,"")</f>
        <v>1.00000000003383</v>
      </c>
      <c r="AJ92" s="128" t="n">
        <f aca="false">IFERROR(Copen!AI92/GAMSCopen!AI92,"")</f>
        <v>1.00000000003408</v>
      </c>
      <c r="AK92" s="128" t="n">
        <f aca="false">IFERROR(Copen!AJ92/GAMSCopen!AJ92,"")</f>
        <v>1.00000000003411</v>
      </c>
      <c r="AL92" s="128" t="n">
        <f aca="false">IFERROR(Copen!AK92/GAMSCopen!AK92,"")</f>
        <v>1.00000000003446</v>
      </c>
      <c r="AM92" s="128" t="n">
        <f aca="false">IFERROR(Copen!AL92/GAMSCopen!AL92,"")</f>
        <v>1.000000000035</v>
      </c>
      <c r="AN92" s="128" t="n">
        <f aca="false">IFERROR(Copen!AM92/GAMSCopen!AM92,"")</f>
        <v>1.00000000003566</v>
      </c>
      <c r="AO92" s="128" t="n">
        <f aca="false">IFERROR(Copen!AN92/GAMSCopen!AN92,"")</f>
        <v>1.00000000003615</v>
      </c>
      <c r="AP92" s="128" t="n">
        <f aca="false">IFERROR(Copen!AO92/GAMSCopen!AO92,"")</f>
        <v>1.0000000000364</v>
      </c>
      <c r="AQ92" s="128" t="n">
        <f aca="false">IFERROR(Copen!AP92/GAMSCopen!AP92,"")</f>
        <v>1.00000000003663</v>
      </c>
      <c r="AR92" s="128" t="n">
        <f aca="false">IFERROR(Copen!AQ92/GAMSCopen!AQ92,"")</f>
        <v>1.00000000003671</v>
      </c>
      <c r="AS92" s="128" t="n">
        <f aca="false">IFERROR(Copen!AR92/GAMSCopen!AR92,"")</f>
        <v>1.00000000003676</v>
      </c>
      <c r="AT92" s="128" t="n">
        <f aca="false">IFERROR(Copen!AS92/GAMSCopen!AS92,"")</f>
        <v>1.00000000003678</v>
      </c>
      <c r="AU92" s="128" t="n">
        <f aca="false">IFERROR(Copen!AT92/GAMSCopen!AT92,"")</f>
        <v>1.00000000003659</v>
      </c>
      <c r="AV92" s="128" t="n">
        <f aca="false">IFERROR(Copen!AU92/GAMSCopen!AU92,"")</f>
        <v>1.00000000003617</v>
      </c>
      <c r="AW92" s="128" t="n">
        <f aca="false">IFERROR(Copen!AV92/GAMSCopen!AV92,"")</f>
        <v>1.00000000003572</v>
      </c>
      <c r="AX92" s="128" t="n">
        <f aca="false">IFERROR(Copen!AW92/GAMSCopen!AW92,"")</f>
        <v>1.00000000003504</v>
      </c>
      <c r="AY92" s="128" t="n">
        <f aca="false">IFERROR(Copen!AX92/GAMSCopen!AX92,"")</f>
        <v>1.00000000003489</v>
      </c>
      <c r="AZ92" s="128" t="n">
        <f aca="false">IFERROR(Copen!AY92/GAMSCopen!AY92,"")</f>
        <v>1.00000000003502</v>
      </c>
      <c r="BA92" s="128" t="n">
        <f aca="false">IFERROR(Copen!AZ92/GAMSCopen!AZ92,"")</f>
        <v>1.00000000003491</v>
      </c>
      <c r="BB92" s="128" t="n">
        <f aca="false">IFERROR(Copen!BA92/GAMSCopen!BA92,"")</f>
        <v>1.00000000003471</v>
      </c>
      <c r="BC92" s="128" t="n">
        <f aca="false">IFERROR(Copen!BB92/GAMSCopen!BB92,"")</f>
        <v>1.0000000000346</v>
      </c>
      <c r="BD92" s="128" t="n">
        <f aca="false">IFERROR(Copen!BC92/GAMSCopen!BC92,"")</f>
        <v>1.00000000003454</v>
      </c>
      <c r="BE92" s="128" t="n">
        <f aca="false">IFERROR(Copen!BD92/GAMSCopen!BD92,"")</f>
        <v>1.00000000003451</v>
      </c>
      <c r="BF92" s="128" t="n">
        <f aca="false">IFERROR(Copen!BE92/GAMSCopen!BE92,"")</f>
        <v>1.00000000003454</v>
      </c>
      <c r="BG92" s="128" t="n">
        <f aca="false">IFERROR(Copen!BF92/GAMSCopen!BF92,"")</f>
        <v>1.00000000003459</v>
      </c>
      <c r="BH92" s="128" t="n">
        <f aca="false">IFERROR(Copen!BG92/GAMSCopen!BG92,"")</f>
        <v>1.00000000003462</v>
      </c>
      <c r="BI92" s="128" t="n">
        <f aca="false">IFERROR(Copen!BH92/GAMSCopen!BH92,"")</f>
        <v>1.00000000003471</v>
      </c>
      <c r="BJ92" s="128" t="n">
        <f aca="false">IFERROR(Copen!BI92/GAMSCopen!BI92,"")</f>
        <v>1.00000000003476</v>
      </c>
    </row>
    <row r="93" customFormat="false" ht="12.75" hidden="false" customHeight="false" outlineLevel="0" collapsed="false">
      <c r="A93" s="0" t="str">
        <f aca="false">Copen!A93</f>
        <v>Ratio to Max</v>
      </c>
      <c r="B93" s="0" t="str">
        <f aca="false">GAMSbase!A93</f>
        <v>Ratio To Max</v>
      </c>
      <c r="C93" s="128" t="n">
        <f aca="false">IFERROR(Copen!B93/GAMSCopen!B93,"")</f>
        <v>1</v>
      </c>
      <c r="D93" s="128" t="n">
        <f aca="false">IFERROR(Copen!C93/GAMSCopen!C93,"")</f>
        <v>1.00000000206069</v>
      </c>
      <c r="E93" s="128" t="n">
        <f aca="false">IFERROR(Copen!D93/GAMSCopen!D93,"")</f>
        <v>0.999999999449775</v>
      </c>
      <c r="F93" s="128" t="n">
        <f aca="false">IFERROR(Copen!E93/GAMSCopen!E93,"")</f>
        <v>0.999999999259339</v>
      </c>
      <c r="G93" s="128" t="n">
        <f aca="false">IFERROR(Copen!F93/GAMSCopen!F93,"")</f>
        <v>0.999999999904105</v>
      </c>
      <c r="H93" s="128" t="n">
        <f aca="false">IFERROR(Copen!G93/GAMSCopen!G93,"")</f>
        <v>1.00000000049795</v>
      </c>
      <c r="I93" s="128" t="n">
        <f aca="false">IFERROR(Copen!H93/GAMSCopen!H93,"")</f>
        <v>0.999999999610541</v>
      </c>
      <c r="J93" s="128" t="n">
        <f aca="false">IFERROR(Copen!I93/GAMSCopen!I93,"")</f>
        <v>0.999999999479093</v>
      </c>
      <c r="K93" s="128" t="n">
        <f aca="false">IFERROR(Copen!J93/GAMSCopen!J93,"")</f>
        <v>0.999999999927845</v>
      </c>
      <c r="L93" s="128" t="n">
        <f aca="false">IFERROR(Copen!K93/GAMSCopen!K93,"")</f>
        <v>0.999999999855706</v>
      </c>
      <c r="M93" s="128" t="n">
        <f aca="false">IFERROR(Copen!L93/GAMSCopen!L93,"")</f>
        <v>1.00000000040812</v>
      </c>
      <c r="N93" s="128" t="n">
        <f aca="false">IFERROR(Copen!M93/GAMSCopen!M93,"")</f>
        <v>1.00000000011435</v>
      </c>
      <c r="O93" s="128" t="n">
        <f aca="false">IFERROR(Copen!N93/GAMSCopen!N93,"")</f>
        <v>1.00000000041028</v>
      </c>
      <c r="P93" s="128" t="n">
        <f aca="false">IFERROR(Copen!O93/GAMSCopen!O93,"")</f>
        <v>0.99999999966851</v>
      </c>
      <c r="Q93" s="128" t="n">
        <f aca="false">IFERROR(Copen!P93/GAMSCopen!P93,"")</f>
        <v>0.999999999926952</v>
      </c>
      <c r="R93" s="128" t="n">
        <f aca="false">IFERROR(Copen!Q93/GAMSCopen!Q93,"")</f>
        <v>1.00000000030052</v>
      </c>
      <c r="S93" s="128" t="n">
        <f aca="false">IFERROR(Copen!R93/GAMSCopen!R93,"")</f>
        <v>1.00000000000558</v>
      </c>
      <c r="T93" s="128" t="n">
        <f aca="false">IFERROR(Copen!S93/GAMSCopen!S93,"")</f>
        <v>1.00000000014511</v>
      </c>
      <c r="U93" s="128" t="n">
        <f aca="false">IFERROR(Copen!T93/GAMSCopen!T93,"")</f>
        <v>1.00000000021937</v>
      </c>
      <c r="V93" s="128" t="n">
        <f aca="false">IFERROR(Copen!U93/GAMSCopen!U93,"")</f>
        <v>1.00000000012834</v>
      </c>
      <c r="W93" s="128" t="n">
        <f aca="false">IFERROR(Copen!V93/GAMSCopen!V93,"")</f>
        <v>0.99999999990784</v>
      </c>
      <c r="X93" s="128" t="n">
        <f aca="false">IFERROR(Copen!W93/GAMSCopen!W93,"")</f>
        <v>1.00000000015267</v>
      </c>
      <c r="Y93" s="128" t="n">
        <f aca="false">IFERROR(Copen!X93/GAMSCopen!X93,"")</f>
        <v>0.999999999815887</v>
      </c>
      <c r="Z93" s="128" t="n">
        <f aca="false">IFERROR(Copen!Y93/GAMSCopen!Y93,"")</f>
        <v>1.00000000014288</v>
      </c>
      <c r="AA93" s="128" t="n">
        <f aca="false">IFERROR(Copen!Z93/GAMSCopen!Z93,"")</f>
        <v>0.999999999836024</v>
      </c>
      <c r="AB93" s="128" t="n">
        <f aca="false">IFERROR(Copen!AA93/GAMSCopen!AA93,"")</f>
        <v>0.999999999829576</v>
      </c>
      <c r="AC93" s="128" t="n">
        <f aca="false">IFERROR(Copen!AB93/GAMSCopen!AB93,"")</f>
        <v>0.999999999877065</v>
      </c>
      <c r="AD93" s="128" t="n">
        <f aca="false">IFERROR(Copen!AC93/GAMSCopen!AC93,"")</f>
        <v>0.999999999814982</v>
      </c>
      <c r="AE93" s="128" t="n">
        <f aca="false">IFERROR(Copen!AD93/GAMSCopen!AD93,"")</f>
        <v>1.00000000004756</v>
      </c>
      <c r="AF93" s="128" t="n">
        <f aca="false">IFERROR(Copen!AE93/GAMSCopen!AE93,"")</f>
        <v>1.00000000020139</v>
      </c>
      <c r="AG93" s="128" t="n">
        <f aca="false">IFERROR(Copen!AF93/GAMSCopen!AF93,"")</f>
        <v>0.999999999901469</v>
      </c>
      <c r="AH93" s="128" t="n">
        <f aca="false">IFERROR(Copen!AG93/GAMSCopen!AG93,"")</f>
        <v>0.999999999991958</v>
      </c>
      <c r="AI93" s="128" t="n">
        <f aca="false">IFERROR(Copen!AH93/GAMSCopen!AH93,"")</f>
        <v>0.999999999823295</v>
      </c>
      <c r="AJ93" s="128" t="n">
        <f aca="false">IFERROR(Copen!AI93/GAMSCopen!AI93,"")</f>
        <v>0.999999999985882</v>
      </c>
      <c r="AK93" s="128" t="n">
        <f aca="false">IFERROR(Copen!AJ93/GAMSCopen!AJ93,"")</f>
        <v>1.00000000012016</v>
      </c>
      <c r="AL93" s="128" t="n">
        <f aca="false">IFERROR(Copen!AK93/GAMSCopen!AK93,"")</f>
        <v>1.00000000021749</v>
      </c>
      <c r="AM93" s="128" t="n">
        <f aca="false">IFERROR(Copen!AL93/GAMSCopen!AL93,"")</f>
        <v>1.00000000008224</v>
      </c>
      <c r="AN93" s="128" t="n">
        <f aca="false">IFERROR(Copen!AM93/GAMSCopen!AM93,"")</f>
        <v>0.999999999882675</v>
      </c>
      <c r="AO93" s="128" t="n">
        <f aca="false">IFERROR(Copen!AN93/GAMSCopen!AN93,"")</f>
        <v>0.999999999943081</v>
      </c>
      <c r="AP93" s="128" t="n">
        <f aca="false">IFERROR(Copen!AO93/GAMSCopen!AO93,"")</f>
        <v>1.00000000015708</v>
      </c>
      <c r="AQ93" s="128" t="n">
        <f aca="false">IFERROR(Copen!AP93/GAMSCopen!AP93,"")</f>
        <v>0.999999999874407</v>
      </c>
      <c r="AR93" s="128" t="n">
        <f aca="false">IFERROR(Copen!AQ93/GAMSCopen!AQ93,"")</f>
        <v>0.999999999967961</v>
      </c>
      <c r="AS93" s="128" t="n">
        <f aca="false">IFERROR(Copen!AR93/GAMSCopen!AR93,"")</f>
        <v>1.00000000019701</v>
      </c>
      <c r="AT93" s="128" t="n">
        <f aca="false">IFERROR(Copen!AS93/GAMSCopen!AS93,"")</f>
        <v>0.999999999909923</v>
      </c>
      <c r="AU93" s="128" t="n">
        <f aca="false">IFERROR(Copen!AT93/GAMSCopen!AT93,"")</f>
        <v>1.00000000003881</v>
      </c>
      <c r="AV93" s="128" t="n">
        <f aca="false">IFERROR(Copen!AU93/GAMSCopen!AU93,"")</f>
        <v>0.999999999925734</v>
      </c>
      <c r="AW93" s="128" t="n">
        <f aca="false">IFERROR(Copen!AV93/GAMSCopen!AV93,"")</f>
        <v>0.999999999958536</v>
      </c>
      <c r="AX93" s="128" t="n">
        <f aca="false">IFERROR(Copen!AW93/GAMSCopen!AW93,"")</f>
        <v>0.999999999941654</v>
      </c>
      <c r="AY93" s="128" t="n">
        <f aca="false">IFERROR(Copen!AX93/GAMSCopen!AX93,"")</f>
        <v>0.999999999918152</v>
      </c>
      <c r="AZ93" s="128" t="n">
        <f aca="false">IFERROR(Copen!AY93/GAMSCopen!AY93,"")</f>
        <v>0.999999999883872</v>
      </c>
      <c r="BA93" s="128" t="n">
        <f aca="false">IFERROR(Copen!AZ93/GAMSCopen!AZ93,"")</f>
        <v>1.00000000010991</v>
      </c>
      <c r="BB93" s="128" t="n">
        <f aca="false">IFERROR(Copen!BA93/GAMSCopen!BA93,"")</f>
        <v>0.999999999880168</v>
      </c>
      <c r="BC93" s="128" t="n">
        <f aca="false">IFERROR(Copen!BB93/GAMSCopen!BB93,"")</f>
        <v>1.00000000006077</v>
      </c>
      <c r="BD93" s="128" t="n">
        <f aca="false">IFERROR(Copen!BC93/GAMSCopen!BC93,"")</f>
        <v>1.00000000001462</v>
      </c>
      <c r="BE93" s="128" t="n">
        <f aca="false">IFERROR(Copen!BD93/GAMSCopen!BD93,"")</f>
        <v>1.00000000017062</v>
      </c>
      <c r="BF93" s="128" t="n">
        <f aca="false">IFERROR(Copen!BE93/GAMSCopen!BE93,"")</f>
        <v>1.00000000013609</v>
      </c>
      <c r="BG93" s="128" t="n">
        <f aca="false">IFERROR(Copen!BF93/GAMSCopen!BF93,"")</f>
        <v>0.999999999922392</v>
      </c>
      <c r="BH93" s="128" t="n">
        <f aca="false">IFERROR(Copen!BG93/GAMSCopen!BG93,"")</f>
        <v>0.999999999977844</v>
      </c>
      <c r="BI93" s="128" t="n">
        <f aca="false">IFERROR(Copen!BH93/GAMSCopen!BH93,"")</f>
        <v>0.999999999942329</v>
      </c>
      <c r="BJ93" s="128" t="n">
        <f aca="false">IFERROR(Copen!BI93/GAMSCopen!BI93,"")</f>
        <v>1.0000000001309</v>
      </c>
    </row>
    <row r="94" customFormat="false" ht="12.75" hidden="false" customHeight="false" outlineLevel="0" collapsed="false">
      <c r="A94" s="0" t="str">
        <f aca="false">Copen!A94</f>
        <v>Maximum ratio</v>
      </c>
      <c r="B94" s="0" t="str">
        <f aca="false">GAMSbase!A94</f>
        <v>Max Ratio</v>
      </c>
      <c r="C94" s="128" t="str">
        <f aca="false">IFERROR(Copen!B94/GAMSCopen!B94,"")</f>
        <v/>
      </c>
      <c r="D94" s="128" t="str">
        <f aca="false">IFERROR(Copen!C94/GAMSCopen!C94,"")</f>
        <v/>
      </c>
      <c r="E94" s="128" t="str">
        <f aca="false">IFERROR(Copen!D94/GAMSCopen!D94,"")</f>
        <v/>
      </c>
      <c r="F94" s="128" t="str">
        <f aca="false">IFERROR(Copen!E94/GAMSCopen!E94,"")</f>
        <v/>
      </c>
      <c r="G94" s="128" t="str">
        <f aca="false">IFERROR(Copen!F94/GAMSCopen!F94,"")</f>
        <v/>
      </c>
      <c r="H94" s="128" t="str">
        <f aca="false">IFERROR(Copen!G94/GAMSCopen!G94,"")</f>
        <v/>
      </c>
      <c r="I94" s="128" t="str">
        <f aca="false">IFERROR(Copen!H94/GAMSCopen!H94,"")</f>
        <v/>
      </c>
      <c r="J94" s="128" t="str">
        <f aca="false">IFERROR(Copen!I94/GAMSCopen!I94,"")</f>
        <v/>
      </c>
      <c r="K94" s="128" t="str">
        <f aca="false">IFERROR(Copen!J94/GAMSCopen!J94,"")</f>
        <v/>
      </c>
      <c r="L94" s="128" t="str">
        <f aca="false">IFERROR(Copen!K94/GAMSCopen!K94,"")</f>
        <v/>
      </c>
      <c r="M94" s="128" t="str">
        <f aca="false">IFERROR(Copen!L94/GAMSCopen!L94,"")</f>
        <v/>
      </c>
      <c r="N94" s="128" t="str">
        <f aca="false">IFERROR(Copen!M94/GAMSCopen!M94,"")</f>
        <v/>
      </c>
      <c r="O94" s="128" t="str">
        <f aca="false">IFERROR(Copen!N94/GAMSCopen!N94,"")</f>
        <v/>
      </c>
      <c r="P94" s="128" t="str">
        <f aca="false">IFERROR(Copen!O94/GAMSCopen!O94,"")</f>
        <v/>
      </c>
      <c r="Q94" s="128" t="str">
        <f aca="false">IFERROR(Copen!P94/GAMSCopen!P94,"")</f>
        <v/>
      </c>
      <c r="R94" s="128" t="str">
        <f aca="false">IFERROR(Copen!Q94/GAMSCopen!Q94,"")</f>
        <v/>
      </c>
      <c r="S94" s="128" t="str">
        <f aca="false">IFERROR(Copen!R94/GAMSCopen!R94,"")</f>
        <v/>
      </c>
      <c r="T94" s="128" t="str">
        <f aca="false">IFERROR(Copen!S94/GAMSCopen!S94,"")</f>
        <v/>
      </c>
      <c r="U94" s="128" t="str">
        <f aca="false">IFERROR(Copen!T94/GAMSCopen!T94,"")</f>
        <v/>
      </c>
      <c r="V94" s="128" t="str">
        <f aca="false">IFERROR(Copen!U94/GAMSCopen!U94,"")</f>
        <v/>
      </c>
      <c r="W94" s="128" t="str">
        <f aca="false">IFERROR(Copen!V94/GAMSCopen!V94,"")</f>
        <v/>
      </c>
      <c r="X94" s="128" t="str">
        <f aca="false">IFERROR(Copen!W94/GAMSCopen!W94,"")</f>
        <v/>
      </c>
      <c r="Y94" s="128" t="str">
        <f aca="false">IFERROR(Copen!X94/GAMSCopen!X94,"")</f>
        <v/>
      </c>
      <c r="Z94" s="128" t="str">
        <f aca="false">IFERROR(Copen!Y94/GAMSCopen!Y94,"")</f>
        <v/>
      </c>
      <c r="AA94" s="128" t="str">
        <f aca="false">IFERROR(Copen!Z94/GAMSCopen!Z94,"")</f>
        <v/>
      </c>
      <c r="AB94" s="128" t="str">
        <f aca="false">IFERROR(Copen!AA94/GAMSCopen!AA94,"")</f>
        <v/>
      </c>
      <c r="AC94" s="128" t="str">
        <f aca="false">IFERROR(Copen!AB94/GAMSCopen!AB94,"")</f>
        <v/>
      </c>
      <c r="AD94" s="128" t="str">
        <f aca="false">IFERROR(Copen!AC94/GAMSCopen!AC94,"")</f>
        <v/>
      </c>
      <c r="AE94" s="128" t="str">
        <f aca="false">IFERROR(Copen!AD94/GAMSCopen!AD94,"")</f>
        <v/>
      </c>
      <c r="AF94" s="128" t="str">
        <f aca="false">IFERROR(Copen!AE94/GAMSCopen!AE94,"")</f>
        <v/>
      </c>
      <c r="AG94" s="128" t="str">
        <f aca="false">IFERROR(Copen!AF94/GAMSCopen!AF94,"")</f>
        <v/>
      </c>
      <c r="AH94" s="128" t="str">
        <f aca="false">IFERROR(Copen!AG94/GAMSCopen!AG94,"")</f>
        <v/>
      </c>
      <c r="AI94" s="128" t="str">
        <f aca="false">IFERROR(Copen!AH94/GAMSCopen!AH94,"")</f>
        <v/>
      </c>
      <c r="AJ94" s="128" t="str">
        <f aca="false">IFERROR(Copen!AI94/GAMSCopen!AI94,"")</f>
        <v/>
      </c>
      <c r="AK94" s="128" t="str">
        <f aca="false">IFERROR(Copen!AJ94/GAMSCopen!AJ94,"")</f>
        <v/>
      </c>
      <c r="AL94" s="128" t="str">
        <f aca="false">IFERROR(Copen!AK94/GAMSCopen!AK94,"")</f>
        <v/>
      </c>
      <c r="AM94" s="128" t="str">
        <f aca="false">IFERROR(Copen!AL94/GAMSCopen!AL94,"")</f>
        <v/>
      </c>
      <c r="AN94" s="128" t="str">
        <f aca="false">IFERROR(Copen!AM94/GAMSCopen!AM94,"")</f>
        <v/>
      </c>
      <c r="AO94" s="128" t="str">
        <f aca="false">IFERROR(Copen!AN94/GAMSCopen!AN94,"")</f>
        <v/>
      </c>
      <c r="AP94" s="128" t="str">
        <f aca="false">IFERROR(Copen!AO94/GAMSCopen!AO94,"")</f>
        <v/>
      </c>
      <c r="AQ94" s="128" t="str">
        <f aca="false">IFERROR(Copen!AP94/GAMSCopen!AP94,"")</f>
        <v/>
      </c>
      <c r="AR94" s="128" t="str">
        <f aca="false">IFERROR(Copen!AQ94/GAMSCopen!AQ94,"")</f>
        <v/>
      </c>
      <c r="AS94" s="128" t="str">
        <f aca="false">IFERROR(Copen!AR94/GAMSCopen!AR94,"")</f>
        <v/>
      </c>
      <c r="AT94" s="128" t="str">
        <f aca="false">IFERROR(Copen!AS94/GAMSCopen!AS94,"")</f>
        <v/>
      </c>
      <c r="AU94" s="128" t="str">
        <f aca="false">IFERROR(Copen!AT94/GAMSCopen!AT94,"")</f>
        <v/>
      </c>
      <c r="AV94" s="128" t="str">
        <f aca="false">IFERROR(Copen!AU94/GAMSCopen!AU94,"")</f>
        <v/>
      </c>
      <c r="AW94" s="128" t="str">
        <f aca="false">IFERROR(Copen!AV94/GAMSCopen!AV94,"")</f>
        <v/>
      </c>
      <c r="AX94" s="128" t="str">
        <f aca="false">IFERROR(Copen!AW94/GAMSCopen!AW94,"")</f>
        <v/>
      </c>
      <c r="AY94" s="128" t="str">
        <f aca="false">IFERROR(Copen!AX94/GAMSCopen!AX94,"")</f>
        <v/>
      </c>
      <c r="AZ94" s="128" t="str">
        <f aca="false">IFERROR(Copen!AY94/GAMSCopen!AY94,"")</f>
        <v/>
      </c>
      <c r="BA94" s="128" t="str">
        <f aca="false">IFERROR(Copen!AZ94/GAMSCopen!AZ94,"")</f>
        <v/>
      </c>
      <c r="BB94" s="128" t="str">
        <f aca="false">IFERROR(Copen!BA94/GAMSCopen!BA94,"")</f>
        <v/>
      </c>
      <c r="BC94" s="128" t="str">
        <f aca="false">IFERROR(Copen!BB94/GAMSCopen!BB94,"")</f>
        <v/>
      </c>
      <c r="BD94" s="128" t="str">
        <f aca="false">IFERROR(Copen!BC94/GAMSCopen!BC94,"")</f>
        <v/>
      </c>
      <c r="BE94" s="128" t="str">
        <f aca="false">IFERROR(Copen!BD94/GAMSCopen!BD94,"")</f>
        <v/>
      </c>
      <c r="BF94" s="128" t="str">
        <f aca="false">IFERROR(Copen!BE94/GAMSCopen!BE94,"")</f>
        <v/>
      </c>
      <c r="BG94" s="128" t="str">
        <f aca="false">IFERROR(Copen!BF94/GAMSCopen!BF94,"")</f>
        <v/>
      </c>
      <c r="BH94" s="128" t="str">
        <f aca="false">IFERROR(Copen!BG94/GAMSCopen!BG94,"")</f>
        <v/>
      </c>
      <c r="BI94" s="128" t="str">
        <f aca="false">IFERROR(Copen!BH94/GAMSCopen!BH94,"")</f>
        <v/>
      </c>
      <c r="BJ94" s="128" t="str">
        <f aca="false">IFERROR(Copen!BI94/GAMSCopen!BI94,"")</f>
        <v/>
      </c>
    </row>
    <row r="95" customFormat="false" ht="12.75" hidden="false" customHeight="false" outlineLevel="0" collapsed="false">
      <c r="A95" s="0" t="str">
        <f aca="false">Copen!A95</f>
        <v>Coefficient of Hotelling rent on ratio</v>
      </c>
      <c r="B95" s="0" t="str">
        <f aca="false">GAMSbase!A95</f>
        <v>Coefficient of Hotelling rent on ratio</v>
      </c>
      <c r="C95" s="128" t="str">
        <f aca="false">IFERROR(Copen!B95/GAMSCopen!B95,"")</f>
        <v/>
      </c>
      <c r="D95" s="128" t="str">
        <f aca="false">IFERROR(Copen!C95/GAMSCopen!C95,"")</f>
        <v/>
      </c>
      <c r="E95" s="128" t="str">
        <f aca="false">IFERROR(Copen!D95/GAMSCopen!D95,"")</f>
        <v/>
      </c>
      <c r="F95" s="128" t="str">
        <f aca="false">IFERROR(Copen!E95/GAMSCopen!E95,"")</f>
        <v/>
      </c>
      <c r="G95" s="128" t="str">
        <f aca="false">IFERROR(Copen!F95/GAMSCopen!F95,"")</f>
        <v/>
      </c>
      <c r="H95" s="128" t="str">
        <f aca="false">IFERROR(Copen!G95/GAMSCopen!G95,"")</f>
        <v/>
      </c>
      <c r="I95" s="128" t="str">
        <f aca="false">IFERROR(Copen!H95/GAMSCopen!H95,"")</f>
        <v/>
      </c>
      <c r="J95" s="128" t="str">
        <f aca="false">IFERROR(Copen!I95/GAMSCopen!I95,"")</f>
        <v/>
      </c>
      <c r="K95" s="128" t="str">
        <f aca="false">IFERROR(Copen!J95/GAMSCopen!J95,"")</f>
        <v/>
      </c>
      <c r="L95" s="128" t="str">
        <f aca="false">IFERROR(Copen!K95/GAMSCopen!K95,"")</f>
        <v/>
      </c>
      <c r="M95" s="128" t="str">
        <f aca="false">IFERROR(Copen!L95/GAMSCopen!L95,"")</f>
        <v/>
      </c>
      <c r="N95" s="128" t="str">
        <f aca="false">IFERROR(Copen!M95/GAMSCopen!M95,"")</f>
        <v/>
      </c>
      <c r="O95" s="128" t="str">
        <f aca="false">IFERROR(Copen!N95/GAMSCopen!N95,"")</f>
        <v/>
      </c>
      <c r="P95" s="128" t="str">
        <f aca="false">IFERROR(Copen!O95/GAMSCopen!O95,"")</f>
        <v/>
      </c>
      <c r="Q95" s="128" t="str">
        <f aca="false">IFERROR(Copen!P95/GAMSCopen!P95,"")</f>
        <v/>
      </c>
      <c r="R95" s="128" t="str">
        <f aca="false">IFERROR(Copen!Q95/GAMSCopen!Q95,"")</f>
        <v/>
      </c>
      <c r="S95" s="128" t="str">
        <f aca="false">IFERROR(Copen!R95/GAMSCopen!R95,"")</f>
        <v/>
      </c>
      <c r="T95" s="128" t="str">
        <f aca="false">IFERROR(Copen!S95/GAMSCopen!S95,"")</f>
        <v/>
      </c>
      <c r="U95" s="128" t="str">
        <f aca="false">IFERROR(Copen!T95/GAMSCopen!T95,"")</f>
        <v/>
      </c>
      <c r="V95" s="128" t="str">
        <f aca="false">IFERROR(Copen!U95/GAMSCopen!U95,"")</f>
        <v/>
      </c>
      <c r="W95" s="128" t="str">
        <f aca="false">IFERROR(Copen!V95/GAMSCopen!V95,"")</f>
        <v/>
      </c>
      <c r="X95" s="128" t="str">
        <f aca="false">IFERROR(Copen!W95/GAMSCopen!W95,"")</f>
        <v/>
      </c>
      <c r="Y95" s="128" t="str">
        <f aca="false">IFERROR(Copen!X95/GAMSCopen!X95,"")</f>
        <v/>
      </c>
      <c r="Z95" s="128" t="str">
        <f aca="false">IFERROR(Copen!Y95/GAMSCopen!Y95,"")</f>
        <v/>
      </c>
      <c r="AA95" s="128" t="str">
        <f aca="false">IFERROR(Copen!Z95/GAMSCopen!Z95,"")</f>
        <v/>
      </c>
      <c r="AB95" s="128" t="str">
        <f aca="false">IFERROR(Copen!AA95/GAMSCopen!AA95,"")</f>
        <v/>
      </c>
      <c r="AC95" s="128" t="str">
        <f aca="false">IFERROR(Copen!AB95/GAMSCopen!AB95,"")</f>
        <v/>
      </c>
      <c r="AD95" s="128" t="str">
        <f aca="false">IFERROR(Copen!AC95/GAMSCopen!AC95,"")</f>
        <v/>
      </c>
      <c r="AE95" s="128" t="str">
        <f aca="false">IFERROR(Copen!AD95/GAMSCopen!AD95,"")</f>
        <v/>
      </c>
      <c r="AF95" s="128" t="str">
        <f aca="false">IFERROR(Copen!AE95/GAMSCopen!AE95,"")</f>
        <v/>
      </c>
      <c r="AG95" s="128" t="str">
        <f aca="false">IFERROR(Copen!AF95/GAMSCopen!AF95,"")</f>
        <v/>
      </c>
      <c r="AH95" s="128" t="str">
        <f aca="false">IFERROR(Copen!AG95/GAMSCopen!AG95,"")</f>
        <v/>
      </c>
      <c r="AI95" s="128" t="str">
        <f aca="false">IFERROR(Copen!AH95/GAMSCopen!AH95,"")</f>
        <v/>
      </c>
      <c r="AJ95" s="128" t="str">
        <f aca="false">IFERROR(Copen!AI95/GAMSCopen!AI95,"")</f>
        <v/>
      </c>
      <c r="AK95" s="128" t="str">
        <f aca="false">IFERROR(Copen!AJ95/GAMSCopen!AJ95,"")</f>
        <v/>
      </c>
      <c r="AL95" s="128" t="str">
        <f aca="false">IFERROR(Copen!AK95/GAMSCopen!AK95,"")</f>
        <v/>
      </c>
      <c r="AM95" s="128" t="str">
        <f aca="false">IFERROR(Copen!AL95/GAMSCopen!AL95,"")</f>
        <v/>
      </c>
      <c r="AN95" s="128" t="str">
        <f aca="false">IFERROR(Copen!AM95/GAMSCopen!AM95,"")</f>
        <v/>
      </c>
      <c r="AO95" s="128" t="str">
        <f aca="false">IFERROR(Copen!AN95/GAMSCopen!AN95,"")</f>
        <v/>
      </c>
      <c r="AP95" s="128" t="str">
        <f aca="false">IFERROR(Copen!AO95/GAMSCopen!AO95,"")</f>
        <v/>
      </c>
      <c r="AQ95" s="128" t="str">
        <f aca="false">IFERROR(Copen!AP95/GAMSCopen!AP95,"")</f>
        <v/>
      </c>
      <c r="AR95" s="128" t="str">
        <f aca="false">IFERROR(Copen!AQ95/GAMSCopen!AQ95,"")</f>
        <v/>
      </c>
      <c r="AS95" s="128" t="str">
        <f aca="false">IFERROR(Copen!AR95/GAMSCopen!AR95,"")</f>
        <v/>
      </c>
      <c r="AT95" s="128" t="str">
        <f aca="false">IFERROR(Copen!AS95/GAMSCopen!AS95,"")</f>
        <v/>
      </c>
      <c r="AU95" s="128" t="str">
        <f aca="false">IFERROR(Copen!AT95/GAMSCopen!AT95,"")</f>
        <v/>
      </c>
      <c r="AV95" s="128" t="str">
        <f aca="false">IFERROR(Copen!AU95/GAMSCopen!AU95,"")</f>
        <v/>
      </c>
      <c r="AW95" s="128" t="str">
        <f aca="false">IFERROR(Copen!AV95/GAMSCopen!AV95,"")</f>
        <v/>
      </c>
      <c r="AX95" s="128" t="str">
        <f aca="false">IFERROR(Copen!AW95/GAMSCopen!AW95,"")</f>
        <v/>
      </c>
      <c r="AY95" s="128" t="str">
        <f aca="false">IFERROR(Copen!AX95/GAMSCopen!AX95,"")</f>
        <v/>
      </c>
      <c r="AZ95" s="128" t="str">
        <f aca="false">IFERROR(Copen!AY95/GAMSCopen!AY95,"")</f>
        <v/>
      </c>
      <c r="BA95" s="128" t="str">
        <f aca="false">IFERROR(Copen!AZ95/GAMSCopen!AZ95,"")</f>
        <v/>
      </c>
      <c r="BB95" s="128" t="str">
        <f aca="false">IFERROR(Copen!BA95/GAMSCopen!BA95,"")</f>
        <v/>
      </c>
      <c r="BC95" s="128" t="str">
        <f aca="false">IFERROR(Copen!BB95/GAMSCopen!BB95,"")</f>
        <v/>
      </c>
      <c r="BD95" s="128" t="str">
        <f aca="false">IFERROR(Copen!BC95/GAMSCopen!BC95,"")</f>
        <v/>
      </c>
      <c r="BE95" s="128" t="str">
        <f aca="false">IFERROR(Copen!BD95/GAMSCopen!BD95,"")</f>
        <v/>
      </c>
      <c r="BF95" s="128" t="str">
        <f aca="false">IFERROR(Copen!BE95/GAMSCopen!BE95,"")</f>
        <v/>
      </c>
      <c r="BG95" s="128" t="str">
        <f aca="false">IFERROR(Copen!BF95/GAMSCopen!BF95,"")</f>
        <v/>
      </c>
      <c r="BH95" s="128" t="str">
        <f aca="false">IFERROR(Copen!BG95/GAMSCopen!BG95,"")</f>
        <v/>
      </c>
      <c r="BI95" s="128" t="str">
        <f aca="false">IFERROR(Copen!BH95/GAMSCopen!BH95,"")</f>
        <v/>
      </c>
      <c r="BJ95" s="128" t="str">
        <f aca="false">IFERROR(Copen!BI95/GAMSCopen!BI95,"")</f>
        <v/>
      </c>
    </row>
    <row r="96" customFormat="false" ht="12.75" hidden="false" customHeight="false" outlineLevel="0" collapsed="false">
      <c r="A96" s="0" t="str">
        <f aca="false">Copen!A96</f>
        <v>Exponent on Hotelling</v>
      </c>
      <c r="B96" s="0" t="str">
        <f aca="false">GAMSbase!A96</f>
        <v>Exponent on Hotelling</v>
      </c>
      <c r="C96" s="128" t="str">
        <f aca="false">IFERROR(Copen!B96/GAMSCopen!B96,"")</f>
        <v/>
      </c>
      <c r="D96" s="128" t="str">
        <f aca="false">IFERROR(Copen!C96/GAMSCopen!C96,"")</f>
        <v/>
      </c>
      <c r="E96" s="128" t="str">
        <f aca="false">IFERROR(Copen!D96/GAMSCopen!D96,"")</f>
        <v/>
      </c>
      <c r="F96" s="128" t="str">
        <f aca="false">IFERROR(Copen!E96/GAMSCopen!E96,"")</f>
        <v/>
      </c>
      <c r="G96" s="128" t="str">
        <f aca="false">IFERROR(Copen!F96/GAMSCopen!F96,"")</f>
        <v/>
      </c>
      <c r="H96" s="128" t="str">
        <f aca="false">IFERROR(Copen!G96/GAMSCopen!G96,"")</f>
        <v/>
      </c>
      <c r="I96" s="128" t="str">
        <f aca="false">IFERROR(Copen!H96/GAMSCopen!H96,"")</f>
        <v/>
      </c>
      <c r="J96" s="128" t="str">
        <f aca="false">IFERROR(Copen!I96/GAMSCopen!I96,"")</f>
        <v/>
      </c>
      <c r="K96" s="128" t="str">
        <f aca="false">IFERROR(Copen!J96/GAMSCopen!J96,"")</f>
        <v/>
      </c>
      <c r="L96" s="128" t="str">
        <f aca="false">IFERROR(Copen!K96/GAMSCopen!K96,"")</f>
        <v/>
      </c>
      <c r="M96" s="128" t="str">
        <f aca="false">IFERROR(Copen!L96/GAMSCopen!L96,"")</f>
        <v/>
      </c>
      <c r="N96" s="128" t="str">
        <f aca="false">IFERROR(Copen!M96/GAMSCopen!M96,"")</f>
        <v/>
      </c>
      <c r="O96" s="128" t="str">
        <f aca="false">IFERROR(Copen!N96/GAMSCopen!N96,"")</f>
        <v/>
      </c>
      <c r="P96" s="128" t="str">
        <f aca="false">IFERROR(Copen!O96/GAMSCopen!O96,"")</f>
        <v/>
      </c>
      <c r="Q96" s="128" t="str">
        <f aca="false">IFERROR(Copen!P96/GAMSCopen!P96,"")</f>
        <v/>
      </c>
      <c r="R96" s="128" t="str">
        <f aca="false">IFERROR(Copen!Q96/GAMSCopen!Q96,"")</f>
        <v/>
      </c>
      <c r="S96" s="128" t="str">
        <f aca="false">IFERROR(Copen!R96/GAMSCopen!R96,"")</f>
        <v/>
      </c>
      <c r="T96" s="128" t="str">
        <f aca="false">IFERROR(Copen!S96/GAMSCopen!S96,"")</f>
        <v/>
      </c>
      <c r="U96" s="128" t="str">
        <f aca="false">IFERROR(Copen!T96/GAMSCopen!T96,"")</f>
        <v/>
      </c>
      <c r="V96" s="128" t="str">
        <f aca="false">IFERROR(Copen!U96/GAMSCopen!U96,"")</f>
        <v/>
      </c>
      <c r="W96" s="128" t="str">
        <f aca="false">IFERROR(Copen!V96/GAMSCopen!V96,"")</f>
        <v/>
      </c>
      <c r="X96" s="128" t="str">
        <f aca="false">IFERROR(Copen!W96/GAMSCopen!W96,"")</f>
        <v/>
      </c>
      <c r="Y96" s="128" t="str">
        <f aca="false">IFERROR(Copen!X96/GAMSCopen!X96,"")</f>
        <v/>
      </c>
      <c r="Z96" s="128" t="str">
        <f aca="false">IFERROR(Copen!Y96/GAMSCopen!Y96,"")</f>
        <v/>
      </c>
      <c r="AA96" s="128" t="str">
        <f aca="false">IFERROR(Copen!Z96/GAMSCopen!Z96,"")</f>
        <v/>
      </c>
      <c r="AB96" s="128" t="str">
        <f aca="false">IFERROR(Copen!AA96/GAMSCopen!AA96,"")</f>
        <v/>
      </c>
      <c r="AC96" s="128" t="str">
        <f aca="false">IFERROR(Copen!AB96/GAMSCopen!AB96,"")</f>
        <v/>
      </c>
      <c r="AD96" s="128" t="str">
        <f aca="false">IFERROR(Copen!AC96/GAMSCopen!AC96,"")</f>
        <v/>
      </c>
      <c r="AE96" s="128" t="str">
        <f aca="false">IFERROR(Copen!AD96/GAMSCopen!AD96,"")</f>
        <v/>
      </c>
      <c r="AF96" s="128" t="str">
        <f aca="false">IFERROR(Copen!AE96/GAMSCopen!AE96,"")</f>
        <v/>
      </c>
      <c r="AG96" s="128" t="str">
        <f aca="false">IFERROR(Copen!AF96/GAMSCopen!AF96,"")</f>
        <v/>
      </c>
      <c r="AH96" s="128" t="str">
        <f aca="false">IFERROR(Copen!AG96/GAMSCopen!AG96,"")</f>
        <v/>
      </c>
      <c r="AI96" s="128" t="str">
        <f aca="false">IFERROR(Copen!AH96/GAMSCopen!AH96,"")</f>
        <v/>
      </c>
      <c r="AJ96" s="128" t="str">
        <f aca="false">IFERROR(Copen!AI96/GAMSCopen!AI96,"")</f>
        <v/>
      </c>
      <c r="AK96" s="128" t="str">
        <f aca="false">IFERROR(Copen!AJ96/GAMSCopen!AJ96,"")</f>
        <v/>
      </c>
      <c r="AL96" s="128" t="str">
        <f aca="false">IFERROR(Copen!AK96/GAMSCopen!AK96,"")</f>
        <v/>
      </c>
      <c r="AM96" s="128" t="str">
        <f aca="false">IFERROR(Copen!AL96/GAMSCopen!AL96,"")</f>
        <v/>
      </c>
      <c r="AN96" s="128" t="str">
        <f aca="false">IFERROR(Copen!AM96/GAMSCopen!AM96,"")</f>
        <v/>
      </c>
      <c r="AO96" s="128" t="str">
        <f aca="false">IFERROR(Copen!AN96/GAMSCopen!AN96,"")</f>
        <v/>
      </c>
      <c r="AP96" s="128" t="str">
        <f aca="false">IFERROR(Copen!AO96/GAMSCopen!AO96,"")</f>
        <v/>
      </c>
      <c r="AQ96" s="128" t="str">
        <f aca="false">IFERROR(Copen!AP96/GAMSCopen!AP96,"")</f>
        <v/>
      </c>
      <c r="AR96" s="128" t="str">
        <f aca="false">IFERROR(Copen!AQ96/GAMSCopen!AQ96,"")</f>
        <v/>
      </c>
      <c r="AS96" s="128" t="str">
        <f aca="false">IFERROR(Copen!AR96/GAMSCopen!AR96,"")</f>
        <v/>
      </c>
      <c r="AT96" s="128" t="str">
        <f aca="false">IFERROR(Copen!AS96/GAMSCopen!AS96,"")</f>
        <v/>
      </c>
      <c r="AU96" s="128" t="str">
        <f aca="false">IFERROR(Copen!AT96/GAMSCopen!AT96,"")</f>
        <v/>
      </c>
      <c r="AV96" s="128" t="str">
        <f aca="false">IFERROR(Copen!AU96/GAMSCopen!AU96,"")</f>
        <v/>
      </c>
      <c r="AW96" s="128" t="str">
        <f aca="false">IFERROR(Copen!AV96/GAMSCopen!AV96,"")</f>
        <v/>
      </c>
      <c r="AX96" s="128" t="str">
        <f aca="false">IFERROR(Copen!AW96/GAMSCopen!AW96,"")</f>
        <v/>
      </c>
      <c r="AY96" s="128" t="str">
        <f aca="false">IFERROR(Copen!AX96/GAMSCopen!AX96,"")</f>
        <v/>
      </c>
      <c r="AZ96" s="128" t="str">
        <f aca="false">IFERROR(Copen!AY96/GAMSCopen!AY96,"")</f>
        <v/>
      </c>
      <c r="BA96" s="128" t="str">
        <f aca="false">IFERROR(Copen!AZ96/GAMSCopen!AZ96,"")</f>
        <v/>
      </c>
      <c r="BB96" s="128" t="str">
        <f aca="false">IFERROR(Copen!BA96/GAMSCopen!BA96,"")</f>
        <v/>
      </c>
      <c r="BC96" s="128" t="str">
        <f aca="false">IFERROR(Copen!BB96/GAMSCopen!BB96,"")</f>
        <v/>
      </c>
      <c r="BD96" s="128" t="str">
        <f aca="false">IFERROR(Copen!BC96/GAMSCopen!BC96,"")</f>
        <v/>
      </c>
      <c r="BE96" s="128" t="str">
        <f aca="false">IFERROR(Copen!BD96/GAMSCopen!BD96,"")</f>
        <v/>
      </c>
      <c r="BF96" s="128" t="str">
        <f aca="false">IFERROR(Copen!BE96/GAMSCopen!BE96,"")</f>
        <v/>
      </c>
      <c r="BG96" s="128" t="str">
        <f aca="false">IFERROR(Copen!BF96/GAMSCopen!BF96,"")</f>
        <v/>
      </c>
      <c r="BH96" s="128" t="str">
        <f aca="false">IFERROR(Copen!BG96/GAMSCopen!BG96,"")</f>
        <v/>
      </c>
      <c r="BI96" s="128" t="str">
        <f aca="false">IFERROR(Copen!BH96/GAMSCopen!BH96,"")</f>
        <v/>
      </c>
      <c r="BJ96" s="128" t="str">
        <f aca="false">IFERROR(Copen!BI96/GAMSCopen!BI96,"")</f>
        <v/>
      </c>
    </row>
    <row r="97" customFormat="false" ht="12.75" hidden="false" customHeight="false" outlineLevel="0" collapsed="false">
      <c r="A97" s="0" t="str">
        <f aca="false">Copen!A97</f>
        <v>Hotelling rent on carbon fuels (2005$/t CO2)</v>
      </c>
      <c r="B97" s="0" t="str">
        <f aca="false">GAMSbase!A97</f>
        <v>Hotelling Rent on Carbon Fuels (2005 USD / tCO2)</v>
      </c>
      <c r="C97" s="128" t="str">
        <f aca="false">IFERROR(Copen!B97/GAMSCopen!B97,"")</f>
        <v/>
      </c>
      <c r="D97" s="128" t="str">
        <f aca="false">IFERROR(Copen!C97/GAMSCopen!C97,"")</f>
        <v/>
      </c>
      <c r="E97" s="128" t="str">
        <f aca="false">IFERROR(Copen!D97/GAMSCopen!D97,"")</f>
        <v/>
      </c>
      <c r="F97" s="128" t="str">
        <f aca="false">IFERROR(Copen!E97/GAMSCopen!E97,"")</f>
        <v/>
      </c>
      <c r="G97" s="128" t="str">
        <f aca="false">IFERROR(Copen!F97/GAMSCopen!F97,"")</f>
        <v/>
      </c>
      <c r="H97" s="128" t="str">
        <f aca="false">IFERROR(Copen!G97/GAMSCopen!G97,"")</f>
        <v/>
      </c>
      <c r="I97" s="128" t="str">
        <f aca="false">IFERROR(Copen!H97/GAMSCopen!H97,"")</f>
        <v/>
      </c>
      <c r="J97" s="128" t="str">
        <f aca="false">IFERROR(Copen!I97/GAMSCopen!I97,"")</f>
        <v/>
      </c>
      <c r="K97" s="128" t="str">
        <f aca="false">IFERROR(Copen!J97/GAMSCopen!J97,"")</f>
        <v/>
      </c>
      <c r="L97" s="128" t="str">
        <f aca="false">IFERROR(Copen!K97/GAMSCopen!K97,"")</f>
        <v/>
      </c>
      <c r="M97" s="128" t="str">
        <f aca="false">IFERROR(Copen!L97/GAMSCopen!L97,"")</f>
        <v/>
      </c>
      <c r="N97" s="128" t="str">
        <f aca="false">IFERROR(Copen!M97/GAMSCopen!M97,"")</f>
        <v/>
      </c>
      <c r="O97" s="128" t="str">
        <f aca="false">IFERROR(Copen!N97/GAMSCopen!N97,"")</f>
        <v/>
      </c>
      <c r="P97" s="128" t="str">
        <f aca="false">IFERROR(Copen!O97/GAMSCopen!O97,"")</f>
        <v/>
      </c>
      <c r="Q97" s="128" t="str">
        <f aca="false">IFERROR(Copen!P97/GAMSCopen!P97,"")</f>
        <v/>
      </c>
      <c r="R97" s="128" t="str">
        <f aca="false">IFERROR(Copen!Q97/GAMSCopen!Q97,"")</f>
        <v/>
      </c>
      <c r="S97" s="128" t="str">
        <f aca="false">IFERROR(Copen!R97/GAMSCopen!R97,"")</f>
        <v/>
      </c>
      <c r="T97" s="128" t="str">
        <f aca="false">IFERROR(Copen!S97/GAMSCopen!S97,"")</f>
        <v/>
      </c>
      <c r="U97" s="128" t="str">
        <f aca="false">IFERROR(Copen!T97/GAMSCopen!T97,"")</f>
        <v/>
      </c>
      <c r="V97" s="128" t="str">
        <f aca="false">IFERROR(Copen!U97/GAMSCopen!U97,"")</f>
        <v/>
      </c>
      <c r="W97" s="128" t="str">
        <f aca="false">IFERROR(Copen!V97/GAMSCopen!V97,"")</f>
        <v/>
      </c>
      <c r="X97" s="128" t="str">
        <f aca="false">IFERROR(Copen!W97/GAMSCopen!W97,"")</f>
        <v/>
      </c>
      <c r="Y97" s="128" t="str">
        <f aca="false">IFERROR(Copen!X97/GAMSCopen!X97,"")</f>
        <v/>
      </c>
      <c r="Z97" s="128" t="str">
        <f aca="false">IFERROR(Copen!Y97/GAMSCopen!Y97,"")</f>
        <v/>
      </c>
      <c r="AA97" s="128" t="str">
        <f aca="false">IFERROR(Copen!Z97/GAMSCopen!Z97,"")</f>
        <v/>
      </c>
      <c r="AB97" s="128" t="str">
        <f aca="false">IFERROR(Copen!AA97/GAMSCopen!AA97,"")</f>
        <v/>
      </c>
      <c r="AC97" s="128" t="str">
        <f aca="false">IFERROR(Copen!AB97/GAMSCopen!AB97,"")</f>
        <v/>
      </c>
      <c r="AD97" s="128" t="str">
        <f aca="false">IFERROR(Copen!AC97/GAMSCopen!AC97,"")</f>
        <v/>
      </c>
      <c r="AE97" s="128" t="str">
        <f aca="false">IFERROR(Copen!AD97/GAMSCopen!AD97,"")</f>
        <v/>
      </c>
      <c r="AF97" s="128" t="str">
        <f aca="false">IFERROR(Copen!AE97/GAMSCopen!AE97,"")</f>
        <v/>
      </c>
      <c r="AG97" s="128" t="str">
        <f aca="false">IFERROR(Copen!AF97/GAMSCopen!AF97,"")</f>
        <v/>
      </c>
      <c r="AH97" s="128" t="str">
        <f aca="false">IFERROR(Copen!AG97/GAMSCopen!AG97,"")</f>
        <v/>
      </c>
      <c r="AI97" s="128" t="str">
        <f aca="false">IFERROR(Copen!AH97/GAMSCopen!AH97,"")</f>
        <v/>
      </c>
      <c r="AJ97" s="128" t="str">
        <f aca="false">IFERROR(Copen!AI97/GAMSCopen!AI97,"")</f>
        <v/>
      </c>
      <c r="AK97" s="128" t="str">
        <f aca="false">IFERROR(Copen!AJ97/GAMSCopen!AJ97,"")</f>
        <v/>
      </c>
      <c r="AL97" s="128" t="str">
        <f aca="false">IFERROR(Copen!AK97/GAMSCopen!AK97,"")</f>
        <v/>
      </c>
      <c r="AM97" s="128" t="str">
        <f aca="false">IFERROR(Copen!AL97/GAMSCopen!AL97,"")</f>
        <v/>
      </c>
      <c r="AN97" s="128" t="str">
        <f aca="false">IFERROR(Copen!AM97/GAMSCopen!AM97,"")</f>
        <v/>
      </c>
      <c r="AO97" s="128" t="str">
        <f aca="false">IFERROR(Copen!AN97/GAMSCopen!AN97,"")</f>
        <v/>
      </c>
      <c r="AP97" s="128" t="str">
        <f aca="false">IFERROR(Copen!AO97/GAMSCopen!AO97,"")</f>
        <v/>
      </c>
      <c r="AQ97" s="128" t="str">
        <f aca="false">IFERROR(Copen!AP97/GAMSCopen!AP97,"")</f>
        <v/>
      </c>
      <c r="AR97" s="128" t="str">
        <f aca="false">IFERROR(Copen!AQ97/GAMSCopen!AQ97,"")</f>
        <v/>
      </c>
      <c r="AS97" s="128" t="str">
        <f aca="false">IFERROR(Copen!AR97/GAMSCopen!AR97,"")</f>
        <v/>
      </c>
      <c r="AT97" s="128" t="str">
        <f aca="false">IFERROR(Copen!AS97/GAMSCopen!AS97,"")</f>
        <v/>
      </c>
      <c r="AU97" s="128" t="str">
        <f aca="false">IFERROR(Copen!AT97/GAMSCopen!AT97,"")</f>
        <v/>
      </c>
      <c r="AV97" s="128" t="str">
        <f aca="false">IFERROR(Copen!AU97/GAMSCopen!AU97,"")</f>
        <v/>
      </c>
      <c r="AW97" s="128" t="str">
        <f aca="false">IFERROR(Copen!AV97/GAMSCopen!AV97,"")</f>
        <v/>
      </c>
      <c r="AX97" s="128" t="str">
        <f aca="false">IFERROR(Copen!AW97/GAMSCopen!AW97,"")</f>
        <v/>
      </c>
      <c r="AY97" s="128" t="str">
        <f aca="false">IFERROR(Copen!AX97/GAMSCopen!AX97,"")</f>
        <v/>
      </c>
      <c r="AZ97" s="128" t="str">
        <f aca="false">IFERROR(Copen!AY97/GAMSCopen!AY97,"")</f>
        <v/>
      </c>
      <c r="BA97" s="128" t="str">
        <f aca="false">IFERROR(Copen!AZ97/GAMSCopen!AZ97,"")</f>
        <v/>
      </c>
      <c r="BB97" s="128" t="str">
        <f aca="false">IFERROR(Copen!BA97/GAMSCopen!BA97,"")</f>
        <v/>
      </c>
      <c r="BC97" s="128" t="str">
        <f aca="false">IFERROR(Copen!BB97/GAMSCopen!BB97,"")</f>
        <v/>
      </c>
      <c r="BD97" s="128" t="str">
        <f aca="false">IFERROR(Copen!BC97/GAMSCopen!BC97,"")</f>
        <v/>
      </c>
      <c r="BE97" s="128" t="str">
        <f aca="false">IFERROR(Copen!BD97/GAMSCopen!BD97,"")</f>
        <v/>
      </c>
      <c r="BF97" s="128" t="str">
        <f aca="false">IFERROR(Copen!BE97/GAMSCopen!BE97,"")</f>
        <v/>
      </c>
      <c r="BG97" s="128" t="str">
        <f aca="false">IFERROR(Copen!BF97/GAMSCopen!BF97,"")</f>
        <v/>
      </c>
      <c r="BH97" s="128" t="str">
        <f aca="false">IFERROR(Copen!BG97/GAMSCopen!BG97,"")</f>
        <v/>
      </c>
      <c r="BI97" s="128" t="str">
        <f aca="false">IFERROR(Copen!BH97/GAMSCopen!BH97,"")</f>
        <v/>
      </c>
      <c r="BJ97" s="128" t="str">
        <f aca="false">IFERROR(Copen!BI97/GAMSCopen!BI97,"")</f>
        <v/>
      </c>
    </row>
    <row r="98" customFormat="false" ht="12.75" hidden="false" customHeight="false" outlineLevel="0" collapsed="false">
      <c r="A98" s="0" t="str">
        <f aca="false">Copen!A98</f>
        <v>CLIMATE MODULE</v>
      </c>
      <c r="B98" s="0" t="str">
        <f aca="false">GAMSbase!A98</f>
        <v>* CLIMATE MODULE</v>
      </c>
      <c r="C98" s="128" t="str">
        <f aca="false">IFERROR(Copen!B98/GAMSCopen!B98,"")</f>
        <v/>
      </c>
      <c r="D98" s="128" t="str">
        <f aca="false">IFERROR(Copen!C98/GAMSCopen!C98,"")</f>
        <v/>
      </c>
      <c r="E98" s="128" t="str">
        <f aca="false">IFERROR(Copen!D98/GAMSCopen!D98,"")</f>
        <v/>
      </c>
      <c r="F98" s="128" t="str">
        <f aca="false">IFERROR(Copen!E98/GAMSCopen!E98,"")</f>
        <v/>
      </c>
      <c r="G98" s="128" t="str">
        <f aca="false">IFERROR(Copen!F98/GAMSCopen!F98,"")</f>
        <v/>
      </c>
      <c r="H98" s="128" t="str">
        <f aca="false">IFERROR(Copen!G98/GAMSCopen!G98,"")</f>
        <v/>
      </c>
      <c r="I98" s="128" t="str">
        <f aca="false">IFERROR(Copen!H98/GAMSCopen!H98,"")</f>
        <v/>
      </c>
      <c r="J98" s="128" t="str">
        <f aca="false">IFERROR(Copen!I98/GAMSCopen!I98,"")</f>
        <v/>
      </c>
      <c r="K98" s="128" t="str">
        <f aca="false">IFERROR(Copen!J98/GAMSCopen!J98,"")</f>
        <v/>
      </c>
      <c r="L98" s="128" t="str">
        <f aca="false">IFERROR(Copen!K98/GAMSCopen!K98,"")</f>
        <v/>
      </c>
      <c r="M98" s="128" t="str">
        <f aca="false">IFERROR(Copen!L98/GAMSCopen!L98,"")</f>
        <v/>
      </c>
      <c r="N98" s="128" t="str">
        <f aca="false">IFERROR(Copen!M98/GAMSCopen!M98,"")</f>
        <v/>
      </c>
      <c r="O98" s="128" t="str">
        <f aca="false">IFERROR(Copen!N98/GAMSCopen!N98,"")</f>
        <v/>
      </c>
      <c r="P98" s="128" t="str">
        <f aca="false">IFERROR(Copen!O98/GAMSCopen!O98,"")</f>
        <v/>
      </c>
      <c r="Q98" s="128" t="str">
        <f aca="false">IFERROR(Copen!P98/GAMSCopen!P98,"")</f>
        <v/>
      </c>
      <c r="R98" s="128" t="str">
        <f aca="false">IFERROR(Copen!Q98/GAMSCopen!Q98,"")</f>
        <v/>
      </c>
      <c r="S98" s="128" t="str">
        <f aca="false">IFERROR(Copen!R98/GAMSCopen!R98,"")</f>
        <v/>
      </c>
      <c r="T98" s="128" t="str">
        <f aca="false">IFERROR(Copen!S98/GAMSCopen!S98,"")</f>
        <v/>
      </c>
      <c r="U98" s="128" t="str">
        <f aca="false">IFERROR(Copen!T98/GAMSCopen!T98,"")</f>
        <v/>
      </c>
      <c r="V98" s="128" t="str">
        <f aca="false">IFERROR(Copen!U98/GAMSCopen!U98,"")</f>
        <v/>
      </c>
      <c r="W98" s="128" t="str">
        <f aca="false">IFERROR(Copen!V98/GAMSCopen!V98,"")</f>
        <v/>
      </c>
      <c r="X98" s="128" t="str">
        <f aca="false">IFERROR(Copen!W98/GAMSCopen!W98,"")</f>
        <v/>
      </c>
      <c r="Y98" s="128" t="str">
        <f aca="false">IFERROR(Copen!X98/GAMSCopen!X98,"")</f>
        <v/>
      </c>
      <c r="Z98" s="128" t="str">
        <f aca="false">IFERROR(Copen!Y98/GAMSCopen!Y98,"")</f>
        <v/>
      </c>
      <c r="AA98" s="128" t="str">
        <f aca="false">IFERROR(Copen!Z98/GAMSCopen!Z98,"")</f>
        <v/>
      </c>
      <c r="AB98" s="128" t="str">
        <f aca="false">IFERROR(Copen!AA98/GAMSCopen!AA98,"")</f>
        <v/>
      </c>
      <c r="AC98" s="128" t="str">
        <f aca="false">IFERROR(Copen!AB98/GAMSCopen!AB98,"")</f>
        <v/>
      </c>
      <c r="AD98" s="128" t="str">
        <f aca="false">IFERROR(Copen!AC98/GAMSCopen!AC98,"")</f>
        <v/>
      </c>
      <c r="AE98" s="128" t="str">
        <f aca="false">IFERROR(Copen!AD98/GAMSCopen!AD98,"")</f>
        <v/>
      </c>
      <c r="AF98" s="128" t="str">
        <f aca="false">IFERROR(Copen!AE98/GAMSCopen!AE98,"")</f>
        <v/>
      </c>
      <c r="AG98" s="128" t="str">
        <f aca="false">IFERROR(Copen!AF98/GAMSCopen!AF98,"")</f>
        <v/>
      </c>
      <c r="AH98" s="128" t="str">
        <f aca="false">IFERROR(Copen!AG98/GAMSCopen!AG98,"")</f>
        <v/>
      </c>
      <c r="AI98" s="128" t="str">
        <f aca="false">IFERROR(Copen!AH98/GAMSCopen!AH98,"")</f>
        <v/>
      </c>
      <c r="AJ98" s="128" t="str">
        <f aca="false">IFERROR(Copen!AI98/GAMSCopen!AI98,"")</f>
        <v/>
      </c>
      <c r="AK98" s="128" t="str">
        <f aca="false">IFERROR(Copen!AJ98/GAMSCopen!AJ98,"")</f>
        <v/>
      </c>
      <c r="AL98" s="128" t="str">
        <f aca="false">IFERROR(Copen!AK98/GAMSCopen!AK98,"")</f>
        <v/>
      </c>
      <c r="AM98" s="128" t="str">
        <f aca="false">IFERROR(Copen!AL98/GAMSCopen!AL98,"")</f>
        <v/>
      </c>
      <c r="AN98" s="128" t="str">
        <f aca="false">IFERROR(Copen!AM98/GAMSCopen!AM98,"")</f>
        <v/>
      </c>
      <c r="AO98" s="128" t="str">
        <f aca="false">IFERROR(Copen!AN98/GAMSCopen!AN98,"")</f>
        <v/>
      </c>
      <c r="AP98" s="128" t="str">
        <f aca="false">IFERROR(Copen!AO98/GAMSCopen!AO98,"")</f>
        <v/>
      </c>
      <c r="AQ98" s="128" t="str">
        <f aca="false">IFERROR(Copen!AP98/GAMSCopen!AP98,"")</f>
        <v/>
      </c>
      <c r="AR98" s="128" t="str">
        <f aca="false">IFERROR(Copen!AQ98/GAMSCopen!AQ98,"")</f>
        <v/>
      </c>
      <c r="AS98" s="128" t="str">
        <f aca="false">IFERROR(Copen!AR98/GAMSCopen!AR98,"")</f>
        <v/>
      </c>
      <c r="AT98" s="128" t="str">
        <f aca="false">IFERROR(Copen!AS98/GAMSCopen!AS98,"")</f>
        <v/>
      </c>
      <c r="AU98" s="128" t="str">
        <f aca="false">IFERROR(Copen!AT98/GAMSCopen!AT98,"")</f>
        <v/>
      </c>
      <c r="AV98" s="128" t="str">
        <f aca="false">IFERROR(Copen!AU98/GAMSCopen!AU98,"")</f>
        <v/>
      </c>
      <c r="AW98" s="128" t="str">
        <f aca="false">IFERROR(Copen!AV98/GAMSCopen!AV98,"")</f>
        <v/>
      </c>
      <c r="AX98" s="128" t="str">
        <f aca="false">IFERROR(Copen!AW98/GAMSCopen!AW98,"")</f>
        <v/>
      </c>
      <c r="AY98" s="128" t="str">
        <f aca="false">IFERROR(Copen!AX98/GAMSCopen!AX98,"")</f>
        <v/>
      </c>
      <c r="AZ98" s="128" t="str">
        <f aca="false">IFERROR(Copen!AY98/GAMSCopen!AY98,"")</f>
        <v/>
      </c>
      <c r="BA98" s="128" t="str">
        <f aca="false">IFERROR(Copen!AZ98/GAMSCopen!AZ98,"")</f>
        <v/>
      </c>
      <c r="BB98" s="128" t="str">
        <f aca="false">IFERROR(Copen!BA98/GAMSCopen!BA98,"")</f>
        <v/>
      </c>
      <c r="BC98" s="128" t="str">
        <f aca="false">IFERROR(Copen!BB98/GAMSCopen!BB98,"")</f>
        <v/>
      </c>
      <c r="BD98" s="128" t="str">
        <f aca="false">IFERROR(Copen!BC98/GAMSCopen!BC98,"")</f>
        <v/>
      </c>
      <c r="BE98" s="128" t="str">
        <f aca="false">IFERROR(Copen!BD98/GAMSCopen!BD98,"")</f>
        <v/>
      </c>
      <c r="BF98" s="128" t="str">
        <f aca="false">IFERROR(Copen!BE98/GAMSCopen!BE98,"")</f>
        <v/>
      </c>
      <c r="BG98" s="128" t="str">
        <f aca="false">IFERROR(Copen!BF98/GAMSCopen!BF98,"")</f>
        <v/>
      </c>
      <c r="BH98" s="128" t="str">
        <f aca="false">IFERROR(Copen!BG98/GAMSCopen!BG98,"")</f>
        <v/>
      </c>
      <c r="BI98" s="128" t="str">
        <f aca="false">IFERROR(Copen!BH98/GAMSCopen!BH98,"")</f>
        <v/>
      </c>
      <c r="BJ98" s="128" t="str">
        <f aca="false">IFERROR(Copen!BI98/GAMSCopen!BI98,"")</f>
        <v/>
      </c>
    </row>
    <row r="99" customFormat="false" ht="12.75" hidden="false" customHeight="false" outlineLevel="0" collapsed="false">
      <c r="A99" s="0" t="str">
        <f aca="false">Copen!A99</f>
        <v>Atmospheric temperature (degrees Celsius above preindustrial)</v>
      </c>
      <c r="B99" s="0" t="str">
        <f aca="false">GAMSbase!A99</f>
        <v>Atmospheric Temperature (deg C above preindustrial)</v>
      </c>
      <c r="C99" s="128" t="n">
        <f aca="false">IFERROR(Copen!B99/GAMSCopen!B99,"")</f>
        <v>1</v>
      </c>
      <c r="D99" s="128" t="n">
        <f aca="false">IFERROR(Copen!C99/GAMSCopen!C99,"")</f>
        <v>0.999999999996501</v>
      </c>
      <c r="E99" s="128" t="n">
        <f aca="false">IFERROR(Copen!D99/GAMSCopen!D99,"")</f>
        <v>0.999999999974263</v>
      </c>
      <c r="F99" s="128" t="n">
        <f aca="false">IFERROR(Copen!E99/GAMSCopen!E99,"")</f>
        <v>1.00000000004557</v>
      </c>
      <c r="G99" s="128" t="n">
        <f aca="false">IFERROR(Copen!F99/GAMSCopen!F99,"")</f>
        <v>1.0000000000377</v>
      </c>
      <c r="H99" s="128" t="n">
        <f aca="false">IFERROR(Copen!G99/GAMSCopen!G99,"")</f>
        <v>0.999999999979787</v>
      </c>
      <c r="I99" s="128" t="n">
        <f aca="false">IFERROR(Copen!H99/GAMSCopen!H99,"")</f>
        <v>0.999999999979901</v>
      </c>
      <c r="J99" s="128" t="n">
        <f aca="false">IFERROR(Copen!I99/GAMSCopen!I99,"")</f>
        <v>1.00000000002192</v>
      </c>
      <c r="K99" s="128" t="n">
        <f aca="false">IFERROR(Copen!J99/GAMSCopen!J99,"")</f>
        <v>0.9999999999995</v>
      </c>
      <c r="L99" s="128" t="n">
        <f aca="false">IFERROR(Copen!K99/GAMSCopen!K99,"")</f>
        <v>1.00000000003002</v>
      </c>
      <c r="M99" s="128" t="n">
        <f aca="false">IFERROR(Copen!L99/GAMSCopen!L99,"")</f>
        <v>1.00000000002416</v>
      </c>
      <c r="N99" s="128" t="n">
        <f aca="false">IFERROR(Copen!M99/GAMSCopen!M99,"")</f>
        <v>1.00000000000619</v>
      </c>
      <c r="O99" s="128" t="n">
        <f aca="false">IFERROR(Copen!N99/GAMSCopen!N99,"")</f>
        <v>1.00000000003109</v>
      </c>
      <c r="P99" s="128" t="n">
        <f aca="false">IFERROR(Copen!O99/GAMSCopen!O99,"")</f>
        <v>1.00000000002748</v>
      </c>
      <c r="Q99" s="128" t="n">
        <f aca="false">IFERROR(Copen!P99/GAMSCopen!P99,"")</f>
        <v>1.00000000001507</v>
      </c>
      <c r="R99" s="128" t="n">
        <f aca="false">IFERROR(Copen!Q99/GAMSCopen!Q99,"")</f>
        <v>0.999999999994664</v>
      </c>
      <c r="S99" s="128" t="n">
        <f aca="false">IFERROR(Copen!R99/GAMSCopen!R99,"")</f>
        <v>1.00000000001193</v>
      </c>
      <c r="T99" s="128" t="n">
        <f aca="false">IFERROR(Copen!S99/GAMSCopen!S99,"")</f>
        <v>1.00000000002413</v>
      </c>
      <c r="U99" s="128" t="n">
        <f aca="false">IFERROR(Copen!T99/GAMSCopen!T99,"")</f>
        <v>1.00000000002435</v>
      </c>
      <c r="V99" s="128" t="n">
        <f aca="false">IFERROR(Copen!U99/GAMSCopen!U99,"")</f>
        <v>1.0000000000168</v>
      </c>
      <c r="W99" s="128" t="n">
        <f aca="false">IFERROR(Copen!V99/GAMSCopen!V99,"")</f>
        <v>0.999999999998663</v>
      </c>
      <c r="X99" s="128" t="n">
        <f aca="false">IFERROR(Copen!W99/GAMSCopen!W99,"")</f>
        <v>1.00000000002856</v>
      </c>
      <c r="Y99" s="128" t="n">
        <f aca="false">IFERROR(Copen!X99/GAMSCopen!X99,"")</f>
        <v>1.00000000000011</v>
      </c>
      <c r="Z99" s="128" t="n">
        <f aca="false">IFERROR(Copen!Y99/GAMSCopen!Y99,"")</f>
        <v>1.00000000000151</v>
      </c>
      <c r="AA99" s="128" t="n">
        <f aca="false">IFERROR(Copen!Z99/GAMSCopen!Z99,"")</f>
        <v>1.00000000000715</v>
      </c>
      <c r="AB99" s="128" t="n">
        <f aca="false">IFERROR(Copen!AA99/GAMSCopen!AA99,"")</f>
        <v>1.00000000000993</v>
      </c>
      <c r="AC99" s="128" t="n">
        <f aca="false">IFERROR(Copen!AB99/GAMSCopen!AB99,"")</f>
        <v>1.00000000001415</v>
      </c>
      <c r="AD99" s="128" t="n">
        <f aca="false">IFERROR(Copen!AC99/GAMSCopen!AC99,"")</f>
        <v>1.00000000002687</v>
      </c>
      <c r="AE99" s="128" t="n">
        <f aca="false">IFERROR(Copen!AD99/GAMSCopen!AD99,"")</f>
        <v>1.00000000000628</v>
      </c>
      <c r="AF99" s="128" t="n">
        <f aca="false">IFERROR(Copen!AE99/GAMSCopen!AE99,"")</f>
        <v>1.00000000002362</v>
      </c>
      <c r="AG99" s="128" t="n">
        <f aca="false">IFERROR(Copen!AF99/GAMSCopen!AF99,"")</f>
        <v>1.00000000001323</v>
      </c>
      <c r="AH99" s="128" t="n">
        <f aca="false">IFERROR(Copen!AG99/GAMSCopen!AG99,"")</f>
        <v>1.00000000001543</v>
      </c>
      <c r="AI99" s="128" t="n">
        <f aca="false">IFERROR(Copen!AH99/GAMSCopen!AH99,"")</f>
        <v>1.00000000000999</v>
      </c>
      <c r="AJ99" s="128" t="n">
        <f aca="false">IFERROR(Copen!AI99/GAMSCopen!AI99,"")</f>
        <v>1.00000000002999</v>
      </c>
      <c r="AK99" s="128" t="n">
        <f aca="false">IFERROR(Copen!AJ99/GAMSCopen!AJ99,"")</f>
        <v>1.00000000002648</v>
      </c>
      <c r="AL99" s="128" t="n">
        <f aca="false">IFERROR(Copen!AK99/GAMSCopen!AK99,"")</f>
        <v>1.000000000022</v>
      </c>
      <c r="AM99" s="128" t="n">
        <f aca="false">IFERROR(Copen!AL99/GAMSCopen!AL99,"")</f>
        <v>1.00000000000557</v>
      </c>
      <c r="AN99" s="128" t="n">
        <f aca="false">IFERROR(Copen!AM99/GAMSCopen!AM99,"")</f>
        <v>1.00000000001087</v>
      </c>
      <c r="AO99" s="128" t="n">
        <f aca="false">IFERROR(Copen!AN99/GAMSCopen!AN99,"")</f>
        <v>1.0000000000145</v>
      </c>
      <c r="AP99" s="128" t="n">
        <f aca="false">IFERROR(Copen!AO99/GAMSCopen!AO99,"")</f>
        <v>1.00000000000511</v>
      </c>
      <c r="AQ99" s="128" t="n">
        <f aca="false">IFERROR(Copen!AP99/GAMSCopen!AP99,"")</f>
        <v>1.00000000002526</v>
      </c>
      <c r="AR99" s="128" t="n">
        <f aca="false">IFERROR(Copen!AQ99/GAMSCopen!AQ99,"")</f>
        <v>1.00000000001909</v>
      </c>
      <c r="AS99" s="128" t="n">
        <f aca="false">IFERROR(Copen!AR99/GAMSCopen!AR99,"")</f>
        <v>1.00000000001642</v>
      </c>
      <c r="AT99" s="128" t="n">
        <f aca="false">IFERROR(Copen!AS99/GAMSCopen!AS99,"")</f>
        <v>1.00000000002668</v>
      </c>
      <c r="AU99" s="128" t="n">
        <f aca="false">IFERROR(Copen!AT99/GAMSCopen!AT99,"")</f>
        <v>1.00000000001898</v>
      </c>
      <c r="AV99" s="128" t="n">
        <f aca="false">IFERROR(Copen!AU99/GAMSCopen!AU99,"")</f>
        <v>1.00000000001707</v>
      </c>
      <c r="AW99" s="128" t="n">
        <f aca="false">IFERROR(Copen!AV99/GAMSCopen!AV99,"")</f>
        <v>1.00000000002233</v>
      </c>
      <c r="AX99" s="128" t="n">
        <f aca="false">IFERROR(Copen!AW99/GAMSCopen!AW99,"")</f>
        <v>1.00000000000976</v>
      </c>
      <c r="AY99" s="128" t="n">
        <f aca="false">IFERROR(Copen!AX99/GAMSCopen!AX99,"")</f>
        <v>1.00000000002939</v>
      </c>
      <c r="AZ99" s="128" t="n">
        <f aca="false">IFERROR(Copen!AY99/GAMSCopen!AY99,"")</f>
        <v>1.00000000003094</v>
      </c>
      <c r="BA99" s="128" t="n">
        <f aca="false">IFERROR(Copen!AZ99/GAMSCopen!AZ99,"")</f>
        <v>1.00000000002931</v>
      </c>
      <c r="BB99" s="128" t="n">
        <f aca="false">IFERROR(Copen!BA99/GAMSCopen!BA99,"")</f>
        <v>1.00000000001872</v>
      </c>
      <c r="BC99" s="128" t="n">
        <f aca="false">IFERROR(Copen!BB99/GAMSCopen!BB99,"")</f>
        <v>1.00000000001141</v>
      </c>
      <c r="BD99" s="128" t="n">
        <f aca="false">IFERROR(Copen!BC99/GAMSCopen!BC99,"")</f>
        <v>1.00000000001832</v>
      </c>
      <c r="BE99" s="128" t="n">
        <f aca="false">IFERROR(Copen!BD99/GAMSCopen!BD99,"")</f>
        <v>1.00000000000501</v>
      </c>
      <c r="BF99" s="128" t="n">
        <f aca="false">IFERROR(Copen!BE99/GAMSCopen!BE99,"")</f>
        <v>1.00000000001482</v>
      </c>
      <c r="BG99" s="128" t="n">
        <f aca="false">IFERROR(Copen!BF99/GAMSCopen!BF99,"")</f>
        <v>1.00000000002916</v>
      </c>
      <c r="BH99" s="128" t="n">
        <f aca="false">IFERROR(Copen!BG99/GAMSCopen!BG99,"")</f>
        <v>1.00000000000939</v>
      </c>
      <c r="BI99" s="128" t="n">
        <f aca="false">IFERROR(Copen!BH99/GAMSCopen!BH99,"")</f>
        <v>1.00000000001251</v>
      </c>
      <c r="BJ99" s="128" t="n">
        <f aca="false">IFERROR(Copen!BI99/GAMSCopen!BI99,"")</f>
        <v>1.00000000001322</v>
      </c>
    </row>
    <row r="100" customFormat="false" ht="12.75" hidden="false" customHeight="false" outlineLevel="0" collapsed="false">
      <c r="A100" s="0" t="str">
        <f aca="false">Copen!A100</f>
        <v>Total increase in radiative forcing since preindustrial (Watts per square meter)</v>
      </c>
      <c r="B100" s="0" t="str">
        <f aca="false">GAMSbase!A100</f>
        <v>Total Increase in Forcing (Watts per Meter2, preindustrial)</v>
      </c>
      <c r="C100" s="128" t="n">
        <f aca="false">IFERROR(Copen!B100/GAMSCopen!B100,"")</f>
        <v>1.00000000000457</v>
      </c>
      <c r="D100" s="128" t="n">
        <f aca="false">IFERROR(Copen!C100/GAMSCopen!C100,"")</f>
        <v>0.999999999995405</v>
      </c>
      <c r="E100" s="128" t="n">
        <f aca="false">IFERROR(Copen!D100/GAMSCopen!D100,"")</f>
        <v>1.00000000002732</v>
      </c>
      <c r="F100" s="128" t="n">
        <f aca="false">IFERROR(Copen!E100/GAMSCopen!E100,"")</f>
        <v>1.00000000001926</v>
      </c>
      <c r="G100" s="128" t="n">
        <f aca="false">IFERROR(Copen!F100/GAMSCopen!F100,"")</f>
        <v>0.999999999999139</v>
      </c>
      <c r="H100" s="128" t="n">
        <f aca="false">IFERROR(Copen!G100/GAMSCopen!G100,"")</f>
        <v>1.00000000000682</v>
      </c>
      <c r="I100" s="128" t="n">
        <f aca="false">IFERROR(Copen!H100/GAMSCopen!H100,"")</f>
        <v>1.00000000001859</v>
      </c>
      <c r="J100" s="128" t="n">
        <f aca="false">IFERROR(Copen!I100/GAMSCopen!I100,"")</f>
        <v>1.00000000002257</v>
      </c>
      <c r="K100" s="128" t="n">
        <f aca="false">IFERROR(Copen!J100/GAMSCopen!J100,"")</f>
        <v>1.00000000000719</v>
      </c>
      <c r="L100" s="128" t="n">
        <f aca="false">IFERROR(Copen!K100/GAMSCopen!K100,"")</f>
        <v>1.00000000002257</v>
      </c>
      <c r="M100" s="128" t="n">
        <f aca="false">IFERROR(Copen!L100/GAMSCopen!L100,"")</f>
        <v>1.0000000000182</v>
      </c>
      <c r="N100" s="128" t="n">
        <f aca="false">IFERROR(Copen!M100/GAMSCopen!M100,"")</f>
        <v>1.00000000001139</v>
      </c>
      <c r="O100" s="128" t="n">
        <f aca="false">IFERROR(Copen!N100/GAMSCopen!N100,"")</f>
        <v>1.00000000000782</v>
      </c>
      <c r="P100" s="128" t="n">
        <f aca="false">IFERROR(Copen!O100/GAMSCopen!O100,"")</f>
        <v>1.00000000001914</v>
      </c>
      <c r="Q100" s="128" t="n">
        <f aca="false">IFERROR(Copen!P100/GAMSCopen!P100,"")</f>
        <v>1.00000000001006</v>
      </c>
      <c r="R100" s="128" t="n">
        <f aca="false">IFERROR(Copen!Q100/GAMSCopen!Q100,"")</f>
        <v>1.0000000000067</v>
      </c>
      <c r="S100" s="128" t="n">
        <f aca="false">IFERROR(Copen!R100/GAMSCopen!R100,"")</f>
        <v>1.00000000000905</v>
      </c>
      <c r="T100" s="128" t="n">
        <f aca="false">IFERROR(Copen!S100/GAMSCopen!S100,"")</f>
        <v>1.00000000001277</v>
      </c>
      <c r="U100" s="128" t="n">
        <f aca="false">IFERROR(Copen!T100/GAMSCopen!T100,"")</f>
        <v>1.00000000000613</v>
      </c>
      <c r="V100" s="128" t="n">
        <f aca="false">IFERROR(Copen!U100/GAMSCopen!U100,"")</f>
        <v>1.00000000002112</v>
      </c>
      <c r="W100" s="128" t="n">
        <f aca="false">IFERROR(Copen!V100/GAMSCopen!V100,"")</f>
        <v>1.00000000002564</v>
      </c>
      <c r="X100" s="128" t="n">
        <f aca="false">IFERROR(Copen!W100/GAMSCopen!W100,"")</f>
        <v>1.0000000000169</v>
      </c>
      <c r="Y100" s="128" t="n">
        <f aca="false">IFERROR(Copen!X100/GAMSCopen!X100,"")</f>
        <v>1.00000000001784</v>
      </c>
      <c r="Z100" s="128" t="n">
        <f aca="false">IFERROR(Copen!Y100/GAMSCopen!Y100,"")</f>
        <v>1.00000000001195</v>
      </c>
      <c r="AA100" s="128" t="n">
        <f aca="false">IFERROR(Copen!Z100/GAMSCopen!Z100,"")</f>
        <v>1.00000000002228</v>
      </c>
      <c r="AB100" s="128" t="n">
        <f aca="false">IFERROR(Copen!AA100/GAMSCopen!AA100,"")</f>
        <v>1.00000000002453</v>
      </c>
      <c r="AC100" s="128" t="n">
        <f aca="false">IFERROR(Copen!AB100/GAMSCopen!AB100,"")</f>
        <v>1.00000000002516</v>
      </c>
      <c r="AD100" s="128" t="n">
        <f aca="false">IFERROR(Copen!AC100/GAMSCopen!AC100,"")</f>
        <v>1.00000000001107</v>
      </c>
      <c r="AE100" s="128" t="n">
        <f aca="false">IFERROR(Copen!AD100/GAMSCopen!AD100,"")</f>
        <v>1.000000000024</v>
      </c>
      <c r="AF100" s="128" t="n">
        <f aca="false">IFERROR(Copen!AE100/GAMSCopen!AE100,"")</f>
        <v>1.00000000002807</v>
      </c>
      <c r="AG100" s="128" t="n">
        <f aca="false">IFERROR(Copen!AF100/GAMSCopen!AF100,"")</f>
        <v>1.00000000001461</v>
      </c>
      <c r="AH100" s="128" t="n">
        <f aca="false">IFERROR(Copen!AG100/GAMSCopen!AG100,"")</f>
        <v>1.00000000002713</v>
      </c>
      <c r="AI100" s="128" t="n">
        <f aca="false">IFERROR(Copen!AH100/GAMSCopen!AH100,"")</f>
        <v>1.00000000002811</v>
      </c>
      <c r="AJ100" s="128" t="n">
        <f aca="false">IFERROR(Copen!AI100/GAMSCopen!AI100,"")</f>
        <v>1.00000000001003</v>
      </c>
      <c r="AK100" s="128" t="n">
        <f aca="false">IFERROR(Copen!AJ100/GAMSCopen!AJ100,"")</f>
        <v>1.00000000001378</v>
      </c>
      <c r="AL100" s="128" t="n">
        <f aca="false">IFERROR(Copen!AK100/GAMSCopen!AK100,"")</f>
        <v>1.0000000000272</v>
      </c>
      <c r="AM100" s="128" t="n">
        <f aca="false">IFERROR(Copen!AL100/GAMSCopen!AL100,"")</f>
        <v>1.00000000002039</v>
      </c>
      <c r="AN100" s="128" t="n">
        <f aca="false">IFERROR(Copen!AM100/GAMSCopen!AM100,"")</f>
        <v>1.00000000001578</v>
      </c>
      <c r="AO100" s="128" t="n">
        <f aca="false">IFERROR(Copen!AN100/GAMSCopen!AN100,"")</f>
        <v>1.00000000001807</v>
      </c>
      <c r="AP100" s="128" t="n">
        <f aca="false">IFERROR(Copen!AO100/GAMSCopen!AO100,"")</f>
        <v>1.00000000001483</v>
      </c>
      <c r="AQ100" s="128" t="n">
        <f aca="false">IFERROR(Copen!AP100/GAMSCopen!AP100,"")</f>
        <v>1.00000000001525</v>
      </c>
      <c r="AR100" s="128" t="n">
        <f aca="false">IFERROR(Copen!AQ100/GAMSCopen!AQ100,"")</f>
        <v>1.00000000001786</v>
      </c>
      <c r="AS100" s="128" t="n">
        <f aca="false">IFERROR(Copen!AR100/GAMSCopen!AR100,"")</f>
        <v>1.00000000001573</v>
      </c>
      <c r="AT100" s="128" t="n">
        <f aca="false">IFERROR(Copen!AS100/GAMSCopen!AS100,"")</f>
        <v>1.000000000021</v>
      </c>
      <c r="AU100" s="128" t="n">
        <f aca="false">IFERROR(Copen!AT100/GAMSCopen!AT100,"")</f>
        <v>1.00000000001384</v>
      </c>
      <c r="AV100" s="128" t="n">
        <f aca="false">IFERROR(Copen!AU100/GAMSCopen!AU100,"")</f>
        <v>1.00000000001074</v>
      </c>
      <c r="AW100" s="128" t="n">
        <f aca="false">IFERROR(Copen!AV100/GAMSCopen!AV100,"")</f>
        <v>1.00000000002259</v>
      </c>
      <c r="AX100" s="128" t="n">
        <f aca="false">IFERROR(Copen!AW100/GAMSCopen!AW100,"")</f>
        <v>1.00000000000799</v>
      </c>
      <c r="AY100" s="128" t="n">
        <f aca="false">IFERROR(Copen!AX100/GAMSCopen!AX100,"")</f>
        <v>1.00000000000984</v>
      </c>
      <c r="AZ100" s="128" t="n">
        <f aca="false">IFERROR(Copen!AY100/GAMSCopen!AY100,"")</f>
        <v>1.00000000001283</v>
      </c>
      <c r="BA100" s="128" t="n">
        <f aca="false">IFERROR(Copen!AZ100/GAMSCopen!AZ100,"")</f>
        <v>1.00000000001293</v>
      </c>
      <c r="BB100" s="128" t="n">
        <f aca="false">IFERROR(Copen!BA100/GAMSCopen!BA100,"")</f>
        <v>1.0000000000204</v>
      </c>
      <c r="BC100" s="128" t="n">
        <f aca="false">IFERROR(Copen!BB100/GAMSCopen!BB100,"")</f>
        <v>1.00000000002086</v>
      </c>
      <c r="BD100" s="128" t="n">
        <f aca="false">IFERROR(Copen!BC100/GAMSCopen!BC100,"")</f>
        <v>1.00000000001213</v>
      </c>
      <c r="BE100" s="128" t="n">
        <f aca="false">IFERROR(Copen!BD100/GAMSCopen!BD100,"")</f>
        <v>1.00000000001653</v>
      </c>
      <c r="BF100" s="128" t="n">
        <f aca="false">IFERROR(Copen!BE100/GAMSCopen!BE100,"")</f>
        <v>1.00000000001823</v>
      </c>
      <c r="BG100" s="128" t="n">
        <f aca="false">IFERROR(Copen!BF100/GAMSCopen!BF100,"")</f>
        <v>1.00000000001023</v>
      </c>
      <c r="BH100" s="128" t="n">
        <f aca="false">IFERROR(Copen!BG100/GAMSCopen!BG100,"")</f>
        <v>1.00000000002608</v>
      </c>
      <c r="BI100" s="128" t="n">
        <f aca="false">IFERROR(Copen!BH100/GAMSCopen!BH100,"")</f>
        <v>1.00000000002724</v>
      </c>
      <c r="BJ100" s="128" t="n">
        <f aca="false">IFERROR(Copen!BI100/GAMSCopen!BI100,"")</f>
        <v>1.00000000002196</v>
      </c>
    </row>
    <row r="101" customFormat="false" ht="12.75" hidden="false" customHeight="false" outlineLevel="0" collapsed="false">
      <c r="A101" s="0" t="str">
        <f aca="false">Copen!A101</f>
        <v>Lower ocean temperature (degrees Celsius above preindustrial)</v>
      </c>
      <c r="B101" s="0" t="str">
        <f aca="false">GAMSbase!A101</f>
        <v>Lower Ocean Temperature (deg C above preindustrial)</v>
      </c>
      <c r="C101" s="128" t="n">
        <f aca="false">IFERROR(Copen!B101/GAMSCopen!B101,"")</f>
        <v>1</v>
      </c>
      <c r="D101" s="128" t="n">
        <f aca="false">IFERROR(Copen!C101/GAMSCopen!C101,"")</f>
        <v>1</v>
      </c>
      <c r="E101" s="128" t="n">
        <f aca="false">IFERROR(Copen!D101/GAMSCopen!D101,"")</f>
        <v>1.00000000050748</v>
      </c>
      <c r="F101" s="128" t="n">
        <f aca="false">IFERROR(Copen!E101/GAMSCopen!E101,"")</f>
        <v>1.00000000014947</v>
      </c>
      <c r="G101" s="128" t="n">
        <f aca="false">IFERROR(Copen!F101/GAMSCopen!F101,"")</f>
        <v>1.00000000033865</v>
      </c>
      <c r="H101" s="128" t="n">
        <f aca="false">IFERROR(Copen!G101/GAMSCopen!G101,"")</f>
        <v>1.00000000013186</v>
      </c>
      <c r="I101" s="128" t="n">
        <f aca="false">IFERROR(Copen!H101/GAMSCopen!H101,"")</f>
        <v>0.999999999769415</v>
      </c>
      <c r="J101" s="128" t="n">
        <f aca="false">IFERROR(Copen!I101/GAMSCopen!I101,"")</f>
        <v>1.00000000003209</v>
      </c>
      <c r="K101" s="128" t="n">
        <f aca="false">IFERROR(Copen!J101/GAMSCopen!J101,"")</f>
        <v>0.999999999927608</v>
      </c>
      <c r="L101" s="128" t="n">
        <f aca="false">IFERROR(Copen!K101/GAMSCopen!K101,"")</f>
        <v>1.00000000006222</v>
      </c>
      <c r="M101" s="128" t="n">
        <f aca="false">IFERROR(Copen!L101/GAMSCopen!L101,"")</f>
        <v>1.00000000011771</v>
      </c>
      <c r="N101" s="128" t="n">
        <f aca="false">IFERROR(Copen!M101/GAMSCopen!M101,"")</f>
        <v>1.00000000008416</v>
      </c>
      <c r="O101" s="128" t="n">
        <f aca="false">IFERROR(Copen!N101/GAMSCopen!N101,"")</f>
        <v>1.00000000006175</v>
      </c>
      <c r="P101" s="128" t="n">
        <f aca="false">IFERROR(Copen!O101/GAMSCopen!O101,"")</f>
        <v>1.00000000001063</v>
      </c>
      <c r="Q101" s="128" t="n">
        <f aca="false">IFERROR(Copen!P101/GAMSCopen!P101,"")</f>
        <v>0.999999999927665</v>
      </c>
      <c r="R101" s="128" t="n">
        <f aca="false">IFERROR(Copen!Q101/GAMSCopen!Q101,"")</f>
        <v>1.00000000003203</v>
      </c>
      <c r="S101" s="128" t="n">
        <f aca="false">IFERROR(Copen!R101/GAMSCopen!R101,"")</f>
        <v>0.99999999998877</v>
      </c>
      <c r="T101" s="128" t="n">
        <f aca="false">IFERROR(Copen!S101/GAMSCopen!S101,"")</f>
        <v>1.0000000000128</v>
      </c>
      <c r="U101" s="128" t="n">
        <f aca="false">IFERROR(Copen!T101/GAMSCopen!T101,"")</f>
        <v>1.00000000003059</v>
      </c>
      <c r="V101" s="128" t="n">
        <f aca="false">IFERROR(Copen!U101/GAMSCopen!U101,"")</f>
        <v>0.99999999999279</v>
      </c>
      <c r="W101" s="128" t="n">
        <f aca="false">IFERROR(Copen!V101/GAMSCopen!V101,"")</f>
        <v>0.999999999980449</v>
      </c>
      <c r="X101" s="128" t="n">
        <f aca="false">IFERROR(Copen!W101/GAMSCopen!W101,"")</f>
        <v>1.0000000000119</v>
      </c>
      <c r="Y101" s="128" t="n">
        <f aca="false">IFERROR(Copen!X101/GAMSCopen!X101,"")</f>
        <v>1.00000000000558</v>
      </c>
      <c r="Z101" s="128" t="n">
        <f aca="false">IFERROR(Copen!Y101/GAMSCopen!Y101,"")</f>
        <v>1.00000000000999</v>
      </c>
      <c r="AA101" s="128" t="n">
        <f aca="false">IFERROR(Copen!Z101/GAMSCopen!Z101,"")</f>
        <v>0.999999999979502</v>
      </c>
      <c r="AB101" s="128" t="n">
        <f aca="false">IFERROR(Copen!AA101/GAMSCopen!AA101,"")</f>
        <v>1.00000000001646</v>
      </c>
      <c r="AC101" s="128" t="n">
        <f aca="false">IFERROR(Copen!AB101/GAMSCopen!AB101,"")</f>
        <v>1.00000000002853</v>
      </c>
      <c r="AD101" s="128" t="n">
        <f aca="false">IFERROR(Copen!AC101/GAMSCopen!AC101,"")</f>
        <v>0.999999999977634</v>
      </c>
      <c r="AE101" s="128" t="n">
        <f aca="false">IFERROR(Copen!AD101/GAMSCopen!AD101,"")</f>
        <v>0.999999999990383</v>
      </c>
      <c r="AF101" s="128" t="n">
        <f aca="false">IFERROR(Copen!AE101/GAMSCopen!AE101,"")</f>
        <v>0.999999999976614</v>
      </c>
      <c r="AG101" s="128" t="n">
        <f aca="false">IFERROR(Copen!AF101/GAMSCopen!AF101,"")</f>
        <v>1.00000000004523</v>
      </c>
      <c r="AH101" s="128" t="n">
        <f aca="false">IFERROR(Copen!AG101/GAMSCopen!AG101,"")</f>
        <v>1.00000000004165</v>
      </c>
      <c r="AI101" s="128" t="n">
        <f aca="false">IFERROR(Copen!AH101/GAMSCopen!AH101,"")</f>
        <v>1.00000000000859</v>
      </c>
      <c r="AJ101" s="128" t="n">
        <f aca="false">IFERROR(Copen!AI101/GAMSCopen!AI101,"")</f>
        <v>0.999999999995772</v>
      </c>
      <c r="AK101" s="128" t="n">
        <f aca="false">IFERROR(Copen!AJ101/GAMSCopen!AJ101,"")</f>
        <v>0.999999999988215</v>
      </c>
      <c r="AL101" s="128" t="n">
        <f aca="false">IFERROR(Copen!AK101/GAMSCopen!AK101,"")</f>
        <v>1.0000000000191</v>
      </c>
      <c r="AM101" s="128" t="n">
        <f aca="false">IFERROR(Copen!AL101/GAMSCopen!AL101,"")</f>
        <v>1.00000000000297</v>
      </c>
      <c r="AN101" s="128" t="n">
        <f aca="false">IFERROR(Copen!AM101/GAMSCopen!AM101,"")</f>
        <v>1.00000000001464</v>
      </c>
      <c r="AO101" s="128" t="n">
        <f aca="false">IFERROR(Copen!AN101/GAMSCopen!AN101,"")</f>
        <v>0.999999999994748</v>
      </c>
      <c r="AP101" s="128" t="n">
        <f aca="false">IFERROR(Copen!AO101/GAMSCopen!AO101,"")</f>
        <v>1.00000000004106</v>
      </c>
      <c r="AQ101" s="128" t="n">
        <f aca="false">IFERROR(Copen!AP101/GAMSCopen!AP101,"")</f>
        <v>0.999999999993678</v>
      </c>
      <c r="AR101" s="128" t="n">
        <f aca="false">IFERROR(Copen!AQ101/GAMSCopen!AQ101,"")</f>
        <v>1.00000000000565</v>
      </c>
      <c r="AS101" s="128" t="n">
        <f aca="false">IFERROR(Copen!AR101/GAMSCopen!AR101,"")</f>
        <v>0.999999999995957</v>
      </c>
      <c r="AT101" s="128" t="n">
        <f aca="false">IFERROR(Copen!AS101/GAMSCopen!AS101,"")</f>
        <v>1.00000000000192</v>
      </c>
      <c r="AU101" s="128" t="n">
        <f aca="false">IFERROR(Copen!AT101/GAMSCopen!AT101,"")</f>
        <v>0.999999999994336</v>
      </c>
      <c r="AV101" s="128" t="n">
        <f aca="false">IFERROR(Copen!AU101/GAMSCopen!AU101,"")</f>
        <v>1.00000000000876</v>
      </c>
      <c r="AW101" s="128" t="n">
        <f aca="false">IFERROR(Copen!AV101/GAMSCopen!AV101,"")</f>
        <v>1.00000000001985</v>
      </c>
      <c r="AX101" s="128" t="n">
        <f aca="false">IFERROR(Copen!AW101/GAMSCopen!AW101,"")</f>
        <v>1.00000000000706</v>
      </c>
      <c r="AY101" s="128" t="n">
        <f aca="false">IFERROR(Copen!AX101/GAMSCopen!AX101,"")</f>
        <v>0.999999999997957</v>
      </c>
      <c r="AZ101" s="128" t="n">
        <f aca="false">IFERROR(Copen!AY101/GAMSCopen!AY101,"")</f>
        <v>1.00000000002644</v>
      </c>
      <c r="BA101" s="128" t="n">
        <f aca="false">IFERROR(Copen!AZ101/GAMSCopen!AZ101,"")</f>
        <v>0.999999999998741</v>
      </c>
      <c r="BB101" s="128" t="n">
        <f aca="false">IFERROR(Copen!BA101/GAMSCopen!BA101,"")</f>
        <v>1.00000000002852</v>
      </c>
      <c r="BC101" s="128" t="n">
        <f aca="false">IFERROR(Copen!BB101/GAMSCopen!BB101,"")</f>
        <v>0.99999999999892</v>
      </c>
      <c r="BD101" s="128" t="n">
        <f aca="false">IFERROR(Copen!BC101/GAMSCopen!BC101,"")</f>
        <v>1.00000000002606</v>
      </c>
      <c r="BE101" s="128" t="n">
        <f aca="false">IFERROR(Copen!BD101/GAMSCopen!BD101,"")</f>
        <v>1.00000000000369</v>
      </c>
      <c r="BF101" s="128" t="n">
        <f aca="false">IFERROR(Copen!BE101/GAMSCopen!BE101,"")</f>
        <v>0.999999999998555</v>
      </c>
      <c r="BG101" s="128" t="n">
        <f aca="false">IFERROR(Copen!BF101/GAMSCopen!BF101,"")</f>
        <v>0.999999999997127</v>
      </c>
      <c r="BH101" s="128" t="n">
        <f aca="false">IFERROR(Copen!BG101/GAMSCopen!BG101,"")</f>
        <v>1.00000000001954</v>
      </c>
      <c r="BI101" s="128" t="n">
        <f aca="false">IFERROR(Copen!BH101/GAMSCopen!BH101,"")</f>
        <v>1.00000000001318</v>
      </c>
      <c r="BJ101" s="128" t="n">
        <f aca="false">IFERROR(Copen!BI101/GAMSCopen!BI101,"")</f>
        <v>1.0000000000033</v>
      </c>
    </row>
    <row r="102" customFormat="false" ht="12.75" hidden="false" customHeight="false" outlineLevel="0" collapsed="false">
      <c r="A102" s="0" t="str">
        <f aca="false">Copen!A102</f>
        <v>Economic Endogenous Variables</v>
      </c>
      <c r="B102" s="0" t="str">
        <f aca="false">GAMSbase!A102</f>
        <v>** Economic Endogenous Variables</v>
      </c>
      <c r="C102" s="128" t="str">
        <f aca="false">IFERROR(Copen!B102/GAMSCopen!B102,"")</f>
        <v/>
      </c>
      <c r="D102" s="128" t="str">
        <f aca="false">IFERROR(Copen!C102/GAMSCopen!C102,"")</f>
        <v/>
      </c>
      <c r="E102" s="128" t="str">
        <f aca="false">IFERROR(Copen!D102/GAMSCopen!D102,"")</f>
        <v/>
      </c>
      <c r="F102" s="128" t="str">
        <f aca="false">IFERROR(Copen!E102/GAMSCopen!E102,"")</f>
        <v/>
      </c>
      <c r="G102" s="128" t="str">
        <f aca="false">IFERROR(Copen!F102/GAMSCopen!F102,"")</f>
        <v/>
      </c>
      <c r="H102" s="128" t="str">
        <f aca="false">IFERROR(Copen!G102/GAMSCopen!G102,"")</f>
        <v/>
      </c>
      <c r="I102" s="128" t="str">
        <f aca="false">IFERROR(Copen!H102/GAMSCopen!H102,"")</f>
        <v/>
      </c>
      <c r="J102" s="128" t="str">
        <f aca="false">IFERROR(Copen!I102/GAMSCopen!I102,"")</f>
        <v/>
      </c>
      <c r="K102" s="128" t="str">
        <f aca="false">IFERROR(Copen!J102/GAMSCopen!J102,"")</f>
        <v/>
      </c>
      <c r="L102" s="128" t="str">
        <f aca="false">IFERROR(Copen!K102/GAMSCopen!K102,"")</f>
        <v/>
      </c>
      <c r="M102" s="128" t="str">
        <f aca="false">IFERROR(Copen!L102/GAMSCopen!L102,"")</f>
        <v/>
      </c>
      <c r="N102" s="128" t="str">
        <f aca="false">IFERROR(Copen!M102/GAMSCopen!M102,"")</f>
        <v/>
      </c>
      <c r="O102" s="128" t="str">
        <f aca="false">IFERROR(Copen!N102/GAMSCopen!N102,"")</f>
        <v/>
      </c>
      <c r="P102" s="128" t="str">
        <f aca="false">IFERROR(Copen!O102/GAMSCopen!O102,"")</f>
        <v/>
      </c>
      <c r="Q102" s="128" t="str">
        <f aca="false">IFERROR(Copen!P102/GAMSCopen!P102,"")</f>
        <v/>
      </c>
      <c r="R102" s="128" t="str">
        <f aca="false">IFERROR(Copen!Q102/GAMSCopen!Q102,"")</f>
        <v/>
      </c>
      <c r="S102" s="128" t="str">
        <f aca="false">IFERROR(Copen!R102/GAMSCopen!R102,"")</f>
        <v/>
      </c>
      <c r="T102" s="128" t="str">
        <f aca="false">IFERROR(Copen!S102/GAMSCopen!S102,"")</f>
        <v/>
      </c>
      <c r="U102" s="128" t="str">
        <f aca="false">IFERROR(Copen!T102/GAMSCopen!T102,"")</f>
        <v/>
      </c>
      <c r="V102" s="128" t="str">
        <f aca="false">IFERROR(Copen!U102/GAMSCopen!U102,"")</f>
        <v/>
      </c>
      <c r="W102" s="128" t="str">
        <f aca="false">IFERROR(Copen!V102/GAMSCopen!V102,"")</f>
        <v/>
      </c>
      <c r="X102" s="128" t="str">
        <f aca="false">IFERROR(Copen!W102/GAMSCopen!W102,"")</f>
        <v/>
      </c>
      <c r="Y102" s="128" t="str">
        <f aca="false">IFERROR(Copen!X102/GAMSCopen!X102,"")</f>
        <v/>
      </c>
      <c r="Z102" s="128" t="str">
        <f aca="false">IFERROR(Copen!Y102/GAMSCopen!Y102,"")</f>
        <v/>
      </c>
      <c r="AA102" s="128" t="str">
        <f aca="false">IFERROR(Copen!Z102/GAMSCopen!Z102,"")</f>
        <v/>
      </c>
      <c r="AB102" s="128" t="str">
        <f aca="false">IFERROR(Copen!AA102/GAMSCopen!AA102,"")</f>
        <v/>
      </c>
      <c r="AC102" s="128" t="str">
        <f aca="false">IFERROR(Copen!AB102/GAMSCopen!AB102,"")</f>
        <v/>
      </c>
      <c r="AD102" s="128" t="str">
        <f aca="false">IFERROR(Copen!AC102/GAMSCopen!AC102,"")</f>
        <v/>
      </c>
      <c r="AE102" s="128" t="str">
        <f aca="false">IFERROR(Copen!AD102/GAMSCopen!AD102,"")</f>
        <v/>
      </c>
      <c r="AF102" s="128" t="str">
        <f aca="false">IFERROR(Copen!AE102/GAMSCopen!AE102,"")</f>
        <v/>
      </c>
      <c r="AG102" s="128" t="str">
        <f aca="false">IFERROR(Copen!AF102/GAMSCopen!AF102,"")</f>
        <v/>
      </c>
      <c r="AH102" s="128" t="str">
        <f aca="false">IFERROR(Copen!AG102/GAMSCopen!AG102,"")</f>
        <v/>
      </c>
      <c r="AI102" s="128" t="str">
        <f aca="false">IFERROR(Copen!AH102/GAMSCopen!AH102,"")</f>
        <v/>
      </c>
      <c r="AJ102" s="128" t="str">
        <f aca="false">IFERROR(Copen!AI102/GAMSCopen!AI102,"")</f>
        <v/>
      </c>
      <c r="AK102" s="128" t="str">
        <f aca="false">IFERROR(Copen!AJ102/GAMSCopen!AJ102,"")</f>
        <v/>
      </c>
      <c r="AL102" s="128" t="str">
        <f aca="false">IFERROR(Copen!AK102/GAMSCopen!AK102,"")</f>
        <v/>
      </c>
      <c r="AM102" s="128" t="str">
        <f aca="false">IFERROR(Copen!AL102/GAMSCopen!AL102,"")</f>
        <v/>
      </c>
      <c r="AN102" s="128" t="str">
        <f aca="false">IFERROR(Copen!AM102/GAMSCopen!AM102,"")</f>
        <v/>
      </c>
      <c r="AO102" s="128" t="str">
        <f aca="false">IFERROR(Copen!AN102/GAMSCopen!AN102,"")</f>
        <v/>
      </c>
      <c r="AP102" s="128" t="str">
        <f aca="false">IFERROR(Copen!AO102/GAMSCopen!AO102,"")</f>
        <v/>
      </c>
      <c r="AQ102" s="128" t="str">
        <f aca="false">IFERROR(Copen!AP102/GAMSCopen!AP102,"")</f>
        <v/>
      </c>
      <c r="AR102" s="128" t="str">
        <f aca="false">IFERROR(Copen!AQ102/GAMSCopen!AQ102,"")</f>
        <v/>
      </c>
      <c r="AS102" s="128" t="str">
        <f aca="false">IFERROR(Copen!AR102/GAMSCopen!AR102,"")</f>
        <v/>
      </c>
      <c r="AT102" s="128" t="str">
        <f aca="false">IFERROR(Copen!AS102/GAMSCopen!AS102,"")</f>
        <v/>
      </c>
      <c r="AU102" s="128" t="str">
        <f aca="false">IFERROR(Copen!AT102/GAMSCopen!AT102,"")</f>
        <v/>
      </c>
      <c r="AV102" s="128" t="str">
        <f aca="false">IFERROR(Copen!AU102/GAMSCopen!AU102,"")</f>
        <v/>
      </c>
      <c r="AW102" s="128" t="str">
        <f aca="false">IFERROR(Copen!AV102/GAMSCopen!AV102,"")</f>
        <v/>
      </c>
      <c r="AX102" s="128" t="str">
        <f aca="false">IFERROR(Copen!AW102/GAMSCopen!AW102,"")</f>
        <v/>
      </c>
      <c r="AY102" s="128" t="str">
        <f aca="false">IFERROR(Copen!AX102/GAMSCopen!AX102,"")</f>
        <v/>
      </c>
      <c r="AZ102" s="128" t="str">
        <f aca="false">IFERROR(Copen!AY102/GAMSCopen!AY102,"")</f>
        <v/>
      </c>
      <c r="BA102" s="128" t="str">
        <f aca="false">IFERROR(Copen!AZ102/GAMSCopen!AZ102,"")</f>
        <v/>
      </c>
      <c r="BB102" s="128" t="str">
        <f aca="false">IFERROR(Copen!BA102/GAMSCopen!BA102,"")</f>
        <v/>
      </c>
      <c r="BC102" s="128" t="str">
        <f aca="false">IFERROR(Copen!BB102/GAMSCopen!BB102,"")</f>
        <v/>
      </c>
      <c r="BD102" s="128" t="str">
        <f aca="false">IFERROR(Copen!BC102/GAMSCopen!BC102,"")</f>
        <v/>
      </c>
      <c r="BE102" s="128" t="str">
        <f aca="false">IFERROR(Copen!BD102/GAMSCopen!BD102,"")</f>
        <v/>
      </c>
      <c r="BF102" s="128" t="str">
        <f aca="false">IFERROR(Copen!BE102/GAMSCopen!BE102,"")</f>
        <v/>
      </c>
      <c r="BG102" s="128" t="str">
        <f aca="false">IFERROR(Copen!BF102/GAMSCopen!BF102,"")</f>
        <v/>
      </c>
      <c r="BH102" s="128" t="str">
        <f aca="false">IFERROR(Copen!BG102/GAMSCopen!BG102,"")</f>
        <v/>
      </c>
      <c r="BI102" s="128" t="str">
        <f aca="false">IFERROR(Copen!BH102/GAMSCopen!BH102,"")</f>
        <v/>
      </c>
      <c r="BJ102" s="128" t="str">
        <f aca="false">IFERROR(Copen!BI102/GAMSCopen!BI102,"")</f>
        <v/>
      </c>
    </row>
    <row r="103" customFormat="false" ht="12.75" hidden="false" customHeight="false" outlineLevel="0" collapsed="false">
      <c r="A103" s="0" t="str">
        <f aca="false">Copen!A103</f>
        <v>OUTPUT  </v>
      </c>
      <c r="B103" s="0" t="str">
        <f aca="false">GAMSbase!A103</f>
        <v>* OUTPUT</v>
      </c>
      <c r="C103" s="128" t="str">
        <f aca="false">IFERROR(Copen!B103/GAMSCopen!B103,"")</f>
        <v/>
      </c>
      <c r="D103" s="128" t="str">
        <f aca="false">IFERROR(Copen!C103/GAMSCopen!C103,"")</f>
        <v/>
      </c>
      <c r="E103" s="128" t="str">
        <f aca="false">IFERROR(Copen!D103/GAMSCopen!D103,"")</f>
        <v/>
      </c>
      <c r="F103" s="128" t="str">
        <f aca="false">IFERROR(Copen!E103/GAMSCopen!E103,"")</f>
        <v/>
      </c>
      <c r="G103" s="128" t="str">
        <f aca="false">IFERROR(Copen!F103/GAMSCopen!F103,"")</f>
        <v/>
      </c>
      <c r="H103" s="128" t="str">
        <f aca="false">IFERROR(Copen!G103/GAMSCopen!G103,"")</f>
        <v/>
      </c>
      <c r="I103" s="128" t="str">
        <f aca="false">IFERROR(Copen!H103/GAMSCopen!H103,"")</f>
        <v/>
      </c>
      <c r="J103" s="128" t="str">
        <f aca="false">IFERROR(Copen!I103/GAMSCopen!I103,"")</f>
        <v/>
      </c>
      <c r="K103" s="128" t="str">
        <f aca="false">IFERROR(Copen!J103/GAMSCopen!J103,"")</f>
        <v/>
      </c>
      <c r="L103" s="128" t="str">
        <f aca="false">IFERROR(Copen!K103/GAMSCopen!K103,"")</f>
        <v/>
      </c>
      <c r="M103" s="128" t="str">
        <f aca="false">IFERROR(Copen!L103/GAMSCopen!L103,"")</f>
        <v/>
      </c>
      <c r="N103" s="128" t="str">
        <f aca="false">IFERROR(Copen!M103/GAMSCopen!M103,"")</f>
        <v/>
      </c>
      <c r="O103" s="128" t="str">
        <f aca="false">IFERROR(Copen!N103/GAMSCopen!N103,"")</f>
        <v/>
      </c>
      <c r="P103" s="128" t="str">
        <f aca="false">IFERROR(Copen!O103/GAMSCopen!O103,"")</f>
        <v/>
      </c>
      <c r="Q103" s="128" t="str">
        <f aca="false">IFERROR(Copen!P103/GAMSCopen!P103,"")</f>
        <v/>
      </c>
      <c r="R103" s="128" t="str">
        <f aca="false">IFERROR(Copen!Q103/GAMSCopen!Q103,"")</f>
        <v/>
      </c>
      <c r="S103" s="128" t="str">
        <f aca="false">IFERROR(Copen!R103/GAMSCopen!R103,"")</f>
        <v/>
      </c>
      <c r="T103" s="128" t="str">
        <f aca="false">IFERROR(Copen!S103/GAMSCopen!S103,"")</f>
        <v/>
      </c>
      <c r="U103" s="128" t="str">
        <f aca="false">IFERROR(Copen!T103/GAMSCopen!T103,"")</f>
        <v/>
      </c>
      <c r="V103" s="128" t="str">
        <f aca="false">IFERROR(Copen!U103/GAMSCopen!U103,"")</f>
        <v/>
      </c>
      <c r="W103" s="128" t="str">
        <f aca="false">IFERROR(Copen!V103/GAMSCopen!V103,"")</f>
        <v/>
      </c>
      <c r="X103" s="128" t="str">
        <f aca="false">IFERROR(Copen!W103/GAMSCopen!W103,"")</f>
        <v/>
      </c>
      <c r="Y103" s="128" t="str">
        <f aca="false">IFERROR(Copen!X103/GAMSCopen!X103,"")</f>
        <v/>
      </c>
      <c r="Z103" s="128" t="str">
        <f aca="false">IFERROR(Copen!Y103/GAMSCopen!Y103,"")</f>
        <v/>
      </c>
      <c r="AA103" s="128" t="str">
        <f aca="false">IFERROR(Copen!Z103/GAMSCopen!Z103,"")</f>
        <v/>
      </c>
      <c r="AB103" s="128" t="str">
        <f aca="false">IFERROR(Copen!AA103/GAMSCopen!AA103,"")</f>
        <v/>
      </c>
      <c r="AC103" s="128" t="str">
        <f aca="false">IFERROR(Copen!AB103/GAMSCopen!AB103,"")</f>
        <v/>
      </c>
      <c r="AD103" s="128" t="str">
        <f aca="false">IFERROR(Copen!AC103/GAMSCopen!AC103,"")</f>
        <v/>
      </c>
      <c r="AE103" s="128" t="str">
        <f aca="false">IFERROR(Copen!AD103/GAMSCopen!AD103,"")</f>
        <v/>
      </c>
      <c r="AF103" s="128" t="str">
        <f aca="false">IFERROR(Copen!AE103/GAMSCopen!AE103,"")</f>
        <v/>
      </c>
      <c r="AG103" s="128" t="str">
        <f aca="false">IFERROR(Copen!AF103/GAMSCopen!AF103,"")</f>
        <v/>
      </c>
      <c r="AH103" s="128" t="str">
        <f aca="false">IFERROR(Copen!AG103/GAMSCopen!AG103,"")</f>
        <v/>
      </c>
      <c r="AI103" s="128" t="str">
        <f aca="false">IFERROR(Copen!AH103/GAMSCopen!AH103,"")</f>
        <v/>
      </c>
      <c r="AJ103" s="128" t="str">
        <f aca="false">IFERROR(Copen!AI103/GAMSCopen!AI103,"")</f>
        <v/>
      </c>
      <c r="AK103" s="128" t="str">
        <f aca="false">IFERROR(Copen!AJ103/GAMSCopen!AJ103,"")</f>
        <v/>
      </c>
      <c r="AL103" s="128" t="str">
        <f aca="false">IFERROR(Copen!AK103/GAMSCopen!AK103,"")</f>
        <v/>
      </c>
      <c r="AM103" s="128" t="str">
        <f aca="false">IFERROR(Copen!AL103/GAMSCopen!AL103,"")</f>
        <v/>
      </c>
      <c r="AN103" s="128" t="str">
        <f aca="false">IFERROR(Copen!AM103/GAMSCopen!AM103,"")</f>
        <v/>
      </c>
      <c r="AO103" s="128" t="str">
        <f aca="false">IFERROR(Copen!AN103/GAMSCopen!AN103,"")</f>
        <v/>
      </c>
      <c r="AP103" s="128" t="str">
        <f aca="false">IFERROR(Copen!AO103/GAMSCopen!AO103,"")</f>
        <v/>
      </c>
      <c r="AQ103" s="128" t="str">
        <f aca="false">IFERROR(Copen!AP103/GAMSCopen!AP103,"")</f>
        <v/>
      </c>
      <c r="AR103" s="128" t="str">
        <f aca="false">IFERROR(Copen!AQ103/GAMSCopen!AQ103,"")</f>
        <v/>
      </c>
      <c r="AS103" s="128" t="str">
        <f aca="false">IFERROR(Copen!AR103/GAMSCopen!AR103,"")</f>
        <v/>
      </c>
      <c r="AT103" s="128" t="str">
        <f aca="false">IFERROR(Copen!AS103/GAMSCopen!AS103,"")</f>
        <v/>
      </c>
      <c r="AU103" s="128" t="str">
        <f aca="false">IFERROR(Copen!AT103/GAMSCopen!AT103,"")</f>
        <v/>
      </c>
      <c r="AV103" s="128" t="str">
        <f aca="false">IFERROR(Copen!AU103/GAMSCopen!AU103,"")</f>
        <v/>
      </c>
      <c r="AW103" s="128" t="str">
        <f aca="false">IFERROR(Copen!AV103/GAMSCopen!AV103,"")</f>
        <v/>
      </c>
      <c r="AX103" s="128" t="str">
        <f aca="false">IFERROR(Copen!AW103/GAMSCopen!AW103,"")</f>
        <v/>
      </c>
      <c r="AY103" s="128" t="str">
        <f aca="false">IFERROR(Copen!AX103/GAMSCopen!AX103,"")</f>
        <v/>
      </c>
      <c r="AZ103" s="128" t="str">
        <f aca="false">IFERROR(Copen!AY103/GAMSCopen!AY103,"")</f>
        <v/>
      </c>
      <c r="BA103" s="128" t="str">
        <f aca="false">IFERROR(Copen!AZ103/GAMSCopen!AZ103,"")</f>
        <v/>
      </c>
      <c r="BB103" s="128" t="str">
        <f aca="false">IFERROR(Copen!BA103/GAMSCopen!BA103,"")</f>
        <v/>
      </c>
      <c r="BC103" s="128" t="str">
        <f aca="false">IFERROR(Copen!BB103/GAMSCopen!BB103,"")</f>
        <v/>
      </c>
      <c r="BD103" s="128" t="str">
        <f aca="false">IFERROR(Copen!BC103/GAMSCopen!BC103,"")</f>
        <v/>
      </c>
      <c r="BE103" s="128" t="str">
        <f aca="false">IFERROR(Copen!BD103/GAMSCopen!BD103,"")</f>
        <v/>
      </c>
      <c r="BF103" s="128" t="str">
        <f aca="false">IFERROR(Copen!BE103/GAMSCopen!BE103,"")</f>
        <v/>
      </c>
      <c r="BG103" s="128" t="str">
        <f aca="false">IFERROR(Copen!BF103/GAMSCopen!BF103,"")</f>
        <v/>
      </c>
      <c r="BH103" s="128" t="str">
        <f aca="false">IFERROR(Copen!BG103/GAMSCopen!BG103,"")</f>
        <v/>
      </c>
      <c r="BI103" s="128" t="str">
        <f aca="false">IFERROR(Copen!BH103/GAMSCopen!BH103,"")</f>
        <v/>
      </c>
      <c r="BJ103" s="128" t="str">
        <f aca="false">IFERROR(Copen!BI103/GAMSCopen!BI103,"")</f>
        <v/>
      </c>
    </row>
    <row r="104" customFormat="false" ht="12.75" hidden="false" customHeight="false" outlineLevel="0" collapsed="false">
      <c r="A104" s="0" t="str">
        <f aca="false">Copen!A104</f>
        <v>Output gross of abatement cost and climate damage ($trill)</v>
      </c>
      <c r="B104" s="0" t="str">
        <f aca="false">GAMSbase!A104</f>
        <v>Gross Output (trillion USD)</v>
      </c>
      <c r="C104" s="128" t="n">
        <f aca="false">IFERROR(Copen!B104/GAMSCopen!B104,"")</f>
        <v>1.00000000000064</v>
      </c>
      <c r="D104" s="128" t="n">
        <f aca="false">IFERROR(Copen!C104/GAMSCopen!C104,"")</f>
        <v>0.999999999994545</v>
      </c>
      <c r="E104" s="128" t="n">
        <f aca="false">IFERROR(Copen!D104/GAMSCopen!D104,"")</f>
        <v>0.999999999971336</v>
      </c>
      <c r="F104" s="128" t="n">
        <f aca="false">IFERROR(Copen!E104/GAMSCopen!E104,"")</f>
        <v>0.999999999972476</v>
      </c>
      <c r="G104" s="128" t="n">
        <f aca="false">IFERROR(Copen!F104/GAMSCopen!F104,"")</f>
        <v>1.00000000000405</v>
      </c>
      <c r="H104" s="128" t="n">
        <f aca="false">IFERROR(Copen!G104/GAMSCopen!G104,"")</f>
        <v>0.999999999972988</v>
      </c>
      <c r="I104" s="128" t="n">
        <f aca="false">IFERROR(Copen!H104/GAMSCopen!H104,"")</f>
        <v>0.999999999982235</v>
      </c>
      <c r="J104" s="128" t="n">
        <f aca="false">IFERROR(Copen!I104/GAMSCopen!I104,"")</f>
        <v>0.999999999980089</v>
      </c>
      <c r="K104" s="128" t="n">
        <f aca="false">IFERROR(Copen!J104/GAMSCopen!J104,"")</f>
        <v>1.00000000001298</v>
      </c>
      <c r="L104" s="128" t="n">
        <f aca="false">IFERROR(Copen!K104/GAMSCopen!K104,"")</f>
        <v>0.999999999998285</v>
      </c>
      <c r="M104" s="128" t="n">
        <f aca="false">IFERROR(Copen!L104/GAMSCopen!L104,"")</f>
        <v>0.999999999974482</v>
      </c>
      <c r="N104" s="128" t="n">
        <f aca="false">IFERROR(Copen!M104/GAMSCopen!M104,"")</f>
        <v>1.00000000000931</v>
      </c>
      <c r="O104" s="128" t="n">
        <f aca="false">IFERROR(Copen!N104/GAMSCopen!N104,"")</f>
        <v>0.999999999991483</v>
      </c>
      <c r="P104" s="128" t="n">
        <f aca="false">IFERROR(Copen!O104/GAMSCopen!O104,"")</f>
        <v>0.999999999970962</v>
      </c>
      <c r="Q104" s="128" t="n">
        <f aca="false">IFERROR(Copen!P104/GAMSCopen!P104,"")</f>
        <v>0.999999999992723</v>
      </c>
      <c r="R104" s="128" t="n">
        <f aca="false">IFERROR(Copen!Q104/GAMSCopen!Q104,"")</f>
        <v>1.0000000000156</v>
      </c>
      <c r="S104" s="128" t="n">
        <f aca="false">IFERROR(Copen!R104/GAMSCopen!R104,"")</f>
        <v>0.999999999985729</v>
      </c>
      <c r="T104" s="128" t="n">
        <f aca="false">IFERROR(Copen!S104/GAMSCopen!S104,"")</f>
        <v>1.00000000001685</v>
      </c>
      <c r="U104" s="128" t="n">
        <f aca="false">IFERROR(Copen!T104/GAMSCopen!T104,"")</f>
        <v>1.00000000003764</v>
      </c>
      <c r="V104" s="128" t="n">
        <f aca="false">IFERROR(Copen!U104/GAMSCopen!U104,"")</f>
        <v>1.00000000004349</v>
      </c>
      <c r="W104" s="128" t="n">
        <f aca="false">IFERROR(Copen!V104/GAMSCopen!V104,"")</f>
        <v>1.00000000004103</v>
      </c>
      <c r="X104" s="128" t="n">
        <f aca="false">IFERROR(Copen!W104/GAMSCopen!W104,"")</f>
        <v>1.00000000003901</v>
      </c>
      <c r="Y104" s="128" t="n">
        <f aca="false">IFERROR(Copen!X104/GAMSCopen!X104,"")</f>
        <v>1.00000000004898</v>
      </c>
      <c r="Z104" s="128" t="n">
        <f aca="false">IFERROR(Copen!Y104/GAMSCopen!Y104,"")</f>
        <v>1.00000000003198</v>
      </c>
      <c r="AA104" s="128" t="n">
        <f aca="false">IFERROR(Copen!Z104/GAMSCopen!Z104,"")</f>
        <v>1.00000000000809</v>
      </c>
      <c r="AB104" s="128" t="n">
        <f aca="false">IFERROR(Copen!AA104/GAMSCopen!AA104,"")</f>
        <v>1.00000000003192</v>
      </c>
      <c r="AC104" s="128" t="n">
        <f aca="false">IFERROR(Copen!AB104/GAMSCopen!AB104,"")</f>
        <v>1.00000000000089</v>
      </c>
      <c r="AD104" s="128" t="n">
        <f aca="false">IFERROR(Copen!AC104/GAMSCopen!AC104,"")</f>
        <v>1.00000000001822</v>
      </c>
      <c r="AE104" s="128" t="n">
        <f aca="false">IFERROR(Copen!AD104/GAMSCopen!AD104,"")</f>
        <v>1.00000000002196</v>
      </c>
      <c r="AF104" s="128" t="n">
        <f aca="false">IFERROR(Copen!AE104/GAMSCopen!AE104,"")</f>
        <v>0.999999999989914</v>
      </c>
      <c r="AG104" s="128" t="n">
        <f aca="false">IFERROR(Copen!AF104/GAMSCopen!AF104,"")</f>
        <v>0.999999999971727</v>
      </c>
      <c r="AH104" s="128" t="n">
        <f aca="false">IFERROR(Copen!AG104/GAMSCopen!AG104,"")</f>
        <v>0.999999999987022</v>
      </c>
      <c r="AI104" s="128" t="n">
        <f aca="false">IFERROR(Copen!AH104/GAMSCopen!AH104,"")</f>
        <v>1.00000000001332</v>
      </c>
      <c r="AJ104" s="128" t="n">
        <f aca="false">IFERROR(Copen!AI104/GAMSCopen!AI104,"")</f>
        <v>1.00000000000137</v>
      </c>
      <c r="AK104" s="128" t="n">
        <f aca="false">IFERROR(Copen!AJ104/GAMSCopen!AJ104,"")</f>
        <v>1.00000000001871</v>
      </c>
      <c r="AL104" s="128" t="n">
        <f aca="false">IFERROR(Copen!AK104/GAMSCopen!AK104,"")</f>
        <v>1.00000000003446</v>
      </c>
      <c r="AM104" s="128" t="n">
        <f aca="false">IFERROR(Copen!AL104/GAMSCopen!AL104,"")</f>
        <v>1.00000000004682</v>
      </c>
      <c r="AN104" s="128" t="n">
        <f aca="false">IFERROR(Copen!AM104/GAMSCopen!AM104,"")</f>
        <v>1.00000000003495</v>
      </c>
      <c r="AO104" s="128" t="n">
        <f aca="false">IFERROR(Copen!AN104/GAMSCopen!AN104,"")</f>
        <v>1.00000000002002</v>
      </c>
      <c r="AP104" s="128" t="n">
        <f aca="false">IFERROR(Copen!AO104/GAMSCopen!AO104,"")</f>
        <v>1.00000000001562</v>
      </c>
      <c r="AQ104" s="128" t="n">
        <f aca="false">IFERROR(Copen!AP104/GAMSCopen!AP104,"")</f>
        <v>1.00000000000891</v>
      </c>
      <c r="AR104" s="128" t="n">
        <f aca="false">IFERROR(Copen!AQ104/GAMSCopen!AQ104,"")</f>
        <v>1.00000000000177</v>
      </c>
      <c r="AS104" s="128" t="n">
        <f aca="false">IFERROR(Copen!AR104/GAMSCopen!AR104,"")</f>
        <v>1.00000000000386</v>
      </c>
      <c r="AT104" s="128" t="n">
        <f aca="false">IFERROR(Copen!AS104/GAMSCopen!AS104,"")</f>
        <v>0.999999999983128</v>
      </c>
      <c r="AU104" s="128" t="n">
        <f aca="false">IFERROR(Copen!AT104/GAMSCopen!AT104,"")</f>
        <v>0.999999999970233</v>
      </c>
      <c r="AV104" s="128" t="n">
        <f aca="false">IFERROR(Copen!AU104/GAMSCopen!AU104,"")</f>
        <v>0.999999999959119</v>
      </c>
      <c r="AW104" s="128" t="n">
        <f aca="false">IFERROR(Copen!AV104/GAMSCopen!AV104,"")</f>
        <v>0.999999999945843</v>
      </c>
      <c r="AX104" s="128" t="n">
        <f aca="false">IFERROR(Copen!AW104/GAMSCopen!AW104,"")</f>
        <v>0.99999999998552</v>
      </c>
      <c r="AY104" s="128" t="n">
        <f aca="false">IFERROR(Copen!AX104/GAMSCopen!AX104,"")</f>
        <v>1.00000000001217</v>
      </c>
      <c r="AZ104" s="128" t="n">
        <f aca="false">IFERROR(Copen!AY104/GAMSCopen!AY104,"")</f>
        <v>0.999999999987053</v>
      </c>
      <c r="BA104" s="128" t="n">
        <f aca="false">IFERROR(Copen!AZ104/GAMSCopen!AZ104,"")</f>
        <v>0.999999999978943</v>
      </c>
      <c r="BB104" s="128" t="n">
        <f aca="false">IFERROR(Copen!BA104/GAMSCopen!BA104,"")</f>
        <v>0.999999999987592</v>
      </c>
      <c r="BC104" s="128" t="n">
        <f aca="false">IFERROR(Copen!BB104/GAMSCopen!BB104,"")</f>
        <v>0.999999999993528</v>
      </c>
      <c r="BD104" s="128" t="n">
        <f aca="false">IFERROR(Copen!BC104/GAMSCopen!BC104,"")</f>
        <v>0.999999999997628</v>
      </c>
      <c r="BE104" s="128" t="n">
        <f aca="false">IFERROR(Copen!BD104/GAMSCopen!BD104,"")</f>
        <v>1.00000000000044</v>
      </c>
      <c r="BF104" s="128" t="n">
        <f aca="false">IFERROR(Copen!BE104/GAMSCopen!BE104,"")</f>
        <v>1.00000000000246</v>
      </c>
      <c r="BG104" s="128" t="n">
        <f aca="false">IFERROR(Copen!BF104/GAMSCopen!BF104,"")</f>
        <v>1.00000000000381</v>
      </c>
      <c r="BH104" s="128" t="n">
        <f aca="false">IFERROR(Copen!BG104/GAMSCopen!BG104,"")</f>
        <v>1.00000000000479</v>
      </c>
      <c r="BI104" s="128" t="n">
        <f aca="false">IFERROR(Copen!BH104/GAMSCopen!BH104,"")</f>
        <v>1.00000000000548</v>
      </c>
      <c r="BJ104" s="128" t="n">
        <f aca="false">IFERROR(Copen!BI104/GAMSCopen!BI104,"")</f>
        <v>1.00000000000597</v>
      </c>
    </row>
    <row r="105" customFormat="false" ht="12.75" hidden="false" customHeight="false" outlineLevel="0" collapsed="false">
      <c r="A105" s="0" t="str">
        <f aca="false">Copen!A105</f>
        <v>     Total damage (fraction of gross output)</v>
      </c>
      <c r="B105" s="0" t="str">
        <f aca="false">GAMSbase!A105</f>
        <v>Climate Damages (fraction of gross output)</v>
      </c>
      <c r="C105" s="128" t="n">
        <f aca="false">IFERROR(Copen!B105/GAMSCopen!B105,"")</f>
        <v>1</v>
      </c>
      <c r="D105" s="128" t="n">
        <f aca="false">IFERROR(Copen!C105/GAMSCopen!C105,"")</f>
        <v>1.0000000145698</v>
      </c>
      <c r="E105" s="128" t="n">
        <f aca="false">IFERROR(Copen!D105/GAMSCopen!D105,"")</f>
        <v>1.00000000371125</v>
      </c>
      <c r="F105" s="128" t="n">
        <f aca="false">IFERROR(Copen!E105/GAMSCopen!E105,"")</f>
        <v>1.0000000009763</v>
      </c>
      <c r="G105" s="128" t="n">
        <f aca="false">IFERROR(Copen!F105/GAMSCopen!F105,"")</f>
        <v>0.999999989952467</v>
      </c>
      <c r="H105" s="128" t="n">
        <f aca="false">IFERROR(Copen!G105/GAMSCopen!G105,"")</f>
        <v>1.00000000595331</v>
      </c>
      <c r="I105" s="128" t="n">
        <f aca="false">IFERROR(Copen!H105/GAMSCopen!H105,"")</f>
        <v>0.999999996751338</v>
      </c>
      <c r="J105" s="128" t="n">
        <f aca="false">IFERROR(Copen!I105/GAMSCopen!I105,"")</f>
        <v>0.999999995173613</v>
      </c>
      <c r="K105" s="128" t="n">
        <f aca="false">IFERROR(Copen!J105/GAMSCopen!J105,"")</f>
        <v>0.999999995926286</v>
      </c>
      <c r="L105" s="128" t="n">
        <f aca="false">IFERROR(Copen!K105/GAMSCopen!K105,"")</f>
        <v>0.999999999329238</v>
      </c>
      <c r="M105" s="128" t="n">
        <f aca="false">IFERROR(Copen!L105/GAMSCopen!L105,"")</f>
        <v>1.00000000204861</v>
      </c>
      <c r="N105" s="128" t="n">
        <f aca="false">IFERROR(Copen!M105/GAMSCopen!M105,"")</f>
        <v>1.00000000194764</v>
      </c>
      <c r="O105" s="128" t="n">
        <f aca="false">IFERROR(Copen!N105/GAMSCopen!N105,"")</f>
        <v>1.00000000155468</v>
      </c>
      <c r="P105" s="128" t="n">
        <f aca="false">IFERROR(Copen!O105/GAMSCopen!O105,"")</f>
        <v>1.00000000276619</v>
      </c>
      <c r="Q105" s="128" t="n">
        <f aca="false">IFERROR(Copen!P105/GAMSCopen!P105,"")</f>
        <v>1.00000000203669</v>
      </c>
      <c r="R105" s="128" t="n">
        <f aca="false">IFERROR(Copen!Q105/GAMSCopen!Q105,"")</f>
        <v>0.999999999201951</v>
      </c>
      <c r="S105" s="128" t="n">
        <f aca="false">IFERROR(Copen!R105/GAMSCopen!R105,"")</f>
        <v>1.00000000116917</v>
      </c>
      <c r="T105" s="128" t="n">
        <f aca="false">IFERROR(Copen!S105/GAMSCopen!S105,"")</f>
        <v>1.00000000165227</v>
      </c>
      <c r="U105" s="128" t="n">
        <f aca="false">IFERROR(Copen!T105/GAMSCopen!T105,"")</f>
        <v>0.999999998956376</v>
      </c>
      <c r="V105" s="128" t="n">
        <f aca="false">IFERROR(Copen!U105/GAMSCopen!U105,"")</f>
        <v>1.00000000102401</v>
      </c>
      <c r="W105" s="128" t="n">
        <f aca="false">IFERROR(Copen!V105/GAMSCopen!V105,"")</f>
        <v>1.00000000091608</v>
      </c>
      <c r="X105" s="128" t="n">
        <f aca="false">IFERROR(Copen!W105/GAMSCopen!W105,"")</f>
        <v>0.999999998451884</v>
      </c>
      <c r="Y105" s="128" t="n">
        <f aca="false">IFERROR(Copen!X105/GAMSCopen!X105,"")</f>
        <v>1.00000000152828</v>
      </c>
      <c r="Z105" s="128" t="n">
        <f aca="false">IFERROR(Copen!Y105/GAMSCopen!Y105,"")</f>
        <v>0.999999999992551</v>
      </c>
      <c r="AA105" s="128" t="n">
        <f aca="false">IFERROR(Copen!Z105/GAMSCopen!Z105,"")</f>
        <v>1.0000000014356</v>
      </c>
      <c r="AB105" s="128" t="n">
        <f aca="false">IFERROR(Copen!AA105/GAMSCopen!AA105,"")</f>
        <v>1.00000000082708</v>
      </c>
      <c r="AC105" s="128" t="n">
        <f aca="false">IFERROR(Copen!AB105/GAMSCopen!AB105,"")</f>
        <v>1.00000000014234</v>
      </c>
      <c r="AD105" s="128" t="n">
        <f aca="false">IFERROR(Copen!AC105/GAMSCopen!AC105,"")</f>
        <v>1.00000000057604</v>
      </c>
      <c r="AE105" s="128" t="n">
        <f aca="false">IFERROR(Copen!AD105/GAMSCopen!AD105,"")</f>
        <v>1.00000000090844</v>
      </c>
      <c r="AF105" s="128" t="n">
        <f aca="false">IFERROR(Copen!AE105/GAMSCopen!AE105,"")</f>
        <v>1.0000000003944</v>
      </c>
      <c r="AG105" s="128" t="n">
        <f aca="false">IFERROR(Copen!AF105/GAMSCopen!AF105,"")</f>
        <v>0.99999999986459</v>
      </c>
      <c r="AH105" s="128" t="n">
        <f aca="false">IFERROR(Copen!AG105/GAMSCopen!AG105,"")</f>
        <v>1.00000000031008</v>
      </c>
      <c r="AI105" s="128" t="n">
        <f aca="false">IFERROR(Copen!AH105/GAMSCopen!AH105,"")</f>
        <v>0.999999999767019</v>
      </c>
      <c r="AJ105" s="128" t="n">
        <f aca="false">IFERROR(Copen!AI105/GAMSCopen!AI105,"")</f>
        <v>0.999999999106181</v>
      </c>
      <c r="AK105" s="128" t="n">
        <f aca="false">IFERROR(Copen!AJ105/GAMSCopen!AJ105,"")</f>
        <v>0.999999998763081</v>
      </c>
      <c r="AL105" s="128" t="n">
        <f aca="false">IFERROR(Copen!AK105/GAMSCopen!AK105,"")</f>
        <v>0.999999998859922</v>
      </c>
      <c r="AM105" s="128" t="n">
        <f aca="false">IFERROR(Copen!AL105/GAMSCopen!AL105,"")</f>
        <v>1.00000000114217</v>
      </c>
      <c r="AN105" s="128" t="n">
        <f aca="false">IFERROR(Copen!AM105/GAMSCopen!AM105,"")</f>
        <v>1.00000000113511</v>
      </c>
      <c r="AO105" s="128" t="n">
        <f aca="false">IFERROR(Copen!AN105/GAMSCopen!AN105,"")</f>
        <v>1.00000000143303</v>
      </c>
      <c r="AP105" s="128" t="n">
        <f aca="false">IFERROR(Copen!AO105/GAMSCopen!AO105,"")</f>
        <v>1.00000000039506</v>
      </c>
      <c r="AQ105" s="128" t="n">
        <f aca="false">IFERROR(Copen!AP105/GAMSCopen!AP105,"")</f>
        <v>0.999999999874646</v>
      </c>
      <c r="AR105" s="128" t="n">
        <f aca="false">IFERROR(Copen!AQ105/GAMSCopen!AQ105,"")</f>
        <v>1.0000000002904</v>
      </c>
      <c r="AS105" s="128" t="n">
        <f aca="false">IFERROR(Copen!AR105/GAMSCopen!AR105,"")</f>
        <v>0.999999998619624</v>
      </c>
      <c r="AT105" s="128" t="n">
        <f aca="false">IFERROR(Copen!AS105/GAMSCopen!AS105,"")</f>
        <v>0.99999999921745</v>
      </c>
      <c r="AU105" s="128" t="n">
        <f aca="false">IFERROR(Copen!AT105/GAMSCopen!AT105,"")</f>
        <v>1.00000000146666</v>
      </c>
      <c r="AV105" s="128" t="n">
        <f aca="false">IFERROR(Copen!AU105/GAMSCopen!AU105,"")</f>
        <v>1.00000000063456</v>
      </c>
      <c r="AW105" s="128" t="n">
        <f aca="false">IFERROR(Copen!AV105/GAMSCopen!AV105,"")</f>
        <v>1.00000000009674</v>
      </c>
      <c r="AX105" s="128" t="n">
        <f aca="false">IFERROR(Copen!AW105/GAMSCopen!AW105,"")</f>
        <v>0.999999999929169</v>
      </c>
      <c r="AY105" s="128" t="n">
        <f aca="false">IFERROR(Copen!AX105/GAMSCopen!AX105,"")</f>
        <v>0.999999999412697</v>
      </c>
      <c r="AZ105" s="128" t="n">
        <f aca="false">IFERROR(Copen!AY105/GAMSCopen!AY105,"")</f>
        <v>1.00000000011938</v>
      </c>
      <c r="BA105" s="128" t="n">
        <f aca="false">IFERROR(Copen!AZ105/GAMSCopen!AZ105,"")</f>
        <v>1.00000000026869</v>
      </c>
      <c r="BB105" s="128" t="n">
        <f aca="false">IFERROR(Copen!BA105/GAMSCopen!BA105,"")</f>
        <v>1.00000000139568</v>
      </c>
      <c r="BC105" s="128" t="n">
        <f aca="false">IFERROR(Copen!BB105/GAMSCopen!BB105,"")</f>
        <v>0.999999998840078</v>
      </c>
      <c r="BD105" s="128" t="n">
        <f aca="false">IFERROR(Copen!BC105/GAMSCopen!BC105,"")</f>
        <v>0.999999999960616</v>
      </c>
      <c r="BE105" s="128" t="n">
        <f aca="false">IFERROR(Copen!BD105/GAMSCopen!BD105,"")</f>
        <v>0.999999999663421</v>
      </c>
      <c r="BF105" s="128" t="n">
        <f aca="false">IFERROR(Copen!BE105/GAMSCopen!BE105,"")</f>
        <v>0.999999999587573</v>
      </c>
      <c r="BG105" s="128" t="n">
        <f aca="false">IFERROR(Copen!BF105/GAMSCopen!BF105,"")</f>
        <v>0.999999999821859</v>
      </c>
      <c r="BH105" s="128" t="n">
        <f aca="false">IFERROR(Copen!BG105/GAMSCopen!BG105,"")</f>
        <v>0.99999999942096</v>
      </c>
      <c r="BI105" s="128" t="n">
        <f aca="false">IFERROR(Copen!BH105/GAMSCopen!BH105,"")</f>
        <v>1.00000000079107</v>
      </c>
      <c r="BJ105" s="128" t="n">
        <f aca="false">IFERROR(Copen!BI105/GAMSCopen!BI105,"")</f>
        <v>0.99999999890285</v>
      </c>
    </row>
    <row r="106" customFormat="false" ht="12.75" hidden="false" customHeight="false" outlineLevel="0" collapsed="false">
      <c r="A106" s="0" t="str">
        <f aca="false">Copen!A106</f>
        <v>     Climate damages (trillion $)</v>
      </c>
      <c r="B106" s="0" t="str">
        <f aca="false">GAMSbase!A106</f>
        <v>Climate damages (trillion USD)</v>
      </c>
      <c r="C106" s="128" t="n">
        <f aca="false">IFERROR(Copen!B106/GAMSCopen!B106,"")</f>
        <v>0.999999999784145</v>
      </c>
      <c r="D106" s="128" t="n">
        <f aca="false">IFERROR(Copen!C106/GAMSCopen!C106,"")</f>
        <v>0.999999999713266</v>
      </c>
      <c r="E106" s="128" t="n">
        <f aca="false">IFERROR(Copen!D106/GAMSCopen!D106,"")</f>
        <v>1.00000000006754</v>
      </c>
      <c r="F106" s="128" t="n">
        <f aca="false">IFERROR(Copen!E106/GAMSCopen!E106,"")</f>
        <v>0.999999999997337</v>
      </c>
      <c r="G106" s="128" t="n">
        <f aca="false">IFERROR(Copen!F106/GAMSCopen!F106,"")</f>
        <v>0.999999999959217</v>
      </c>
      <c r="H106" s="128" t="n">
        <f aca="false">IFERROR(Copen!G106/GAMSCopen!G106,"")</f>
        <v>0.999999999948198</v>
      </c>
      <c r="I106" s="128" t="n">
        <f aca="false">IFERROR(Copen!H106/GAMSCopen!H106,"")</f>
        <v>1.00000000003788</v>
      </c>
      <c r="J106" s="128" t="n">
        <f aca="false">IFERROR(Copen!I106/GAMSCopen!I106,"")</f>
        <v>0.999999999965476</v>
      </c>
      <c r="K106" s="128" t="n">
        <f aca="false">IFERROR(Copen!J106/GAMSCopen!J106,"")</f>
        <v>1.00000000002984</v>
      </c>
      <c r="L106" s="128" t="n">
        <f aca="false">IFERROR(Copen!K106/GAMSCopen!K106,"")</f>
        <v>1.00000000003082</v>
      </c>
      <c r="M106" s="128" t="n">
        <f aca="false">IFERROR(Copen!L106/GAMSCopen!L106,"")</f>
        <v>0.999999999996976</v>
      </c>
      <c r="N106" s="128" t="n">
        <f aca="false">IFERROR(Copen!M106/GAMSCopen!M106,"")</f>
        <v>1.00000000003483</v>
      </c>
      <c r="O106" s="128" t="n">
        <f aca="false">IFERROR(Copen!N106/GAMSCopen!N106,"")</f>
        <v>1.00000000002066</v>
      </c>
      <c r="P106" s="128" t="n">
        <f aca="false">IFERROR(Copen!O106/GAMSCopen!O106,"")</f>
        <v>0.999999999985287</v>
      </c>
      <c r="Q106" s="128" t="n">
        <f aca="false">IFERROR(Copen!P106/GAMSCopen!P106,"")</f>
        <v>1.00000000002106</v>
      </c>
      <c r="R106" s="128" t="n">
        <f aca="false">IFERROR(Copen!Q106/GAMSCopen!Q106,"")</f>
        <v>1.00000000004258</v>
      </c>
      <c r="S106" s="128" t="n">
        <f aca="false">IFERROR(Copen!R106/GAMSCopen!R106,"")</f>
        <v>1.00000000001298</v>
      </c>
      <c r="T106" s="128" t="n">
        <f aca="false">IFERROR(Copen!S106/GAMSCopen!S106,"")</f>
        <v>1.00000000003766</v>
      </c>
      <c r="U106" s="128" t="n">
        <f aca="false">IFERROR(Copen!T106/GAMSCopen!T106,"")</f>
        <v>1.00000000006344</v>
      </c>
      <c r="V106" s="128" t="n">
        <f aca="false">IFERROR(Copen!U106/GAMSCopen!U106,"")</f>
        <v>1.00000000007054</v>
      </c>
      <c r="W106" s="128" t="n">
        <f aca="false">IFERROR(Copen!V106/GAMSCopen!V106,"")</f>
        <v>1.00000000006657</v>
      </c>
      <c r="X106" s="128" t="n">
        <f aca="false">IFERROR(Copen!W106/GAMSCopen!W106,"")</f>
        <v>1.00000000006499</v>
      </c>
      <c r="Y106" s="128" t="n">
        <f aca="false">IFERROR(Copen!X106/GAMSCopen!X106,"")</f>
        <v>1.00000000007689</v>
      </c>
      <c r="Z106" s="128" t="n">
        <f aca="false">IFERROR(Copen!Y106/GAMSCopen!Y106,"")</f>
        <v>1.00000000006308</v>
      </c>
      <c r="AA106" s="128" t="n">
        <f aca="false">IFERROR(Copen!Z106/GAMSCopen!Z106,"")</f>
        <v>1.00000000003945</v>
      </c>
      <c r="AB106" s="128" t="n">
        <f aca="false">IFERROR(Copen!AA106/GAMSCopen!AA106,"")</f>
        <v>1.00000000006378</v>
      </c>
      <c r="AC106" s="128" t="n">
        <f aca="false">IFERROR(Copen!AB106/GAMSCopen!AB106,"")</f>
        <v>1.00000000003524</v>
      </c>
      <c r="AD106" s="128" t="n">
        <f aca="false">IFERROR(Copen!AC106/GAMSCopen!AC106,"")</f>
        <v>1.00000000005343</v>
      </c>
      <c r="AE106" s="128" t="n">
        <f aca="false">IFERROR(Copen!AD106/GAMSCopen!AD106,"")</f>
        <v>1.00000000005733</v>
      </c>
      <c r="AF106" s="128" t="n">
        <f aca="false">IFERROR(Copen!AE106/GAMSCopen!AE106,"")</f>
        <v>1.00000000002618</v>
      </c>
      <c r="AG106" s="128" t="n">
        <f aca="false">IFERROR(Copen!AF106/GAMSCopen!AF106,"")</f>
        <v>1.00000000000797</v>
      </c>
      <c r="AH106" s="128" t="n">
        <f aca="false">IFERROR(Copen!AG106/GAMSCopen!AG106,"")</f>
        <v>1.0000000000222</v>
      </c>
      <c r="AI106" s="128" t="n">
        <f aca="false">IFERROR(Copen!AH106/GAMSCopen!AH106,"")</f>
        <v>1.00000000004948</v>
      </c>
      <c r="AJ106" s="128" t="n">
        <f aca="false">IFERROR(Copen!AI106/GAMSCopen!AI106,"")</f>
        <v>1.00000000003784</v>
      </c>
      <c r="AK106" s="128" t="n">
        <f aca="false">IFERROR(Copen!AJ106/GAMSCopen!AJ106,"")</f>
        <v>1.00000000005569</v>
      </c>
      <c r="AL106" s="128" t="n">
        <f aca="false">IFERROR(Copen!AK106/GAMSCopen!AK106,"")</f>
        <v>1.00000000007085</v>
      </c>
      <c r="AM106" s="128" t="n">
        <f aca="false">IFERROR(Copen!AL106/GAMSCopen!AL106,"")</f>
        <v>1.00000000008281</v>
      </c>
      <c r="AN106" s="128" t="n">
        <f aca="false">IFERROR(Copen!AM106/GAMSCopen!AM106,"")</f>
        <v>1.0000000000727</v>
      </c>
      <c r="AO106" s="128" t="n">
        <f aca="false">IFERROR(Copen!AN106/GAMSCopen!AN106,"")</f>
        <v>1.00000000005829</v>
      </c>
      <c r="AP106" s="128" t="n">
        <f aca="false">IFERROR(Copen!AO106/GAMSCopen!AO106,"")</f>
        <v>1.0000000000534</v>
      </c>
      <c r="AQ106" s="128" t="n">
        <f aca="false">IFERROR(Copen!AP106/GAMSCopen!AP106,"")</f>
        <v>1.00000000004737</v>
      </c>
      <c r="AR106" s="128" t="n">
        <f aca="false">IFERROR(Copen!AQ106/GAMSCopen!AQ106,"")</f>
        <v>1.00000000004055</v>
      </c>
      <c r="AS106" s="128" t="n">
        <f aca="false">IFERROR(Copen!AR106/GAMSCopen!AR106,"")</f>
        <v>1.00000000004194</v>
      </c>
      <c r="AT106" s="128" t="n">
        <f aca="false">IFERROR(Copen!AS106/GAMSCopen!AS106,"")</f>
        <v>1.0000000000226</v>
      </c>
      <c r="AU106" s="128" t="n">
        <f aca="false">IFERROR(Copen!AT106/GAMSCopen!AT106,"")</f>
        <v>1.00000000000939</v>
      </c>
      <c r="AV106" s="128" t="n">
        <f aca="false">IFERROR(Copen!AU106/GAMSCopen!AU106,"")</f>
        <v>0.999999999997421</v>
      </c>
      <c r="AW106" s="128" t="n">
        <f aca="false">IFERROR(Copen!AV106/GAMSCopen!AV106,"")</f>
        <v>0.99999999998446</v>
      </c>
      <c r="AX106" s="128" t="n">
        <f aca="false">IFERROR(Copen!AW106/GAMSCopen!AW106,"")</f>
        <v>1.00000000002314</v>
      </c>
      <c r="AY106" s="128" t="n">
        <f aca="false">IFERROR(Copen!AX106/GAMSCopen!AX106,"")</f>
        <v>1.00000000004961</v>
      </c>
      <c r="AZ106" s="128" t="n">
        <f aca="false">IFERROR(Copen!AY106/GAMSCopen!AY106,"")</f>
        <v>1.00000000002473</v>
      </c>
      <c r="BA106" s="128" t="n">
        <f aca="false">IFERROR(Copen!AZ106/GAMSCopen!AZ106,"")</f>
        <v>1.00000000001515</v>
      </c>
      <c r="BB106" s="128" t="n">
        <f aca="false">IFERROR(Copen!BA106/GAMSCopen!BA106,"")</f>
        <v>1.00000000002356</v>
      </c>
      <c r="BC106" s="128" t="n">
        <f aca="false">IFERROR(Copen!BB106/GAMSCopen!BB106,"")</f>
        <v>1.00000000002979</v>
      </c>
      <c r="BD106" s="128" t="n">
        <f aca="false">IFERROR(Copen!BC106/GAMSCopen!BC106,"")</f>
        <v>1.00000000003355</v>
      </c>
      <c r="BE106" s="128" t="n">
        <f aca="false">IFERROR(Copen!BD106/GAMSCopen!BD106,"")</f>
        <v>1.00000000003595</v>
      </c>
      <c r="BF106" s="128" t="n">
        <f aca="false">IFERROR(Copen!BE106/GAMSCopen!BE106,"")</f>
        <v>1.00000000003765</v>
      </c>
      <c r="BG106" s="128" t="n">
        <f aca="false">IFERROR(Copen!BF106/GAMSCopen!BF106,"")</f>
        <v>1.00000000003877</v>
      </c>
      <c r="BH106" s="128" t="n">
        <f aca="false">IFERROR(Copen!BG106/GAMSCopen!BG106,"")</f>
        <v>1.00000000004018</v>
      </c>
      <c r="BI106" s="128" t="n">
        <f aca="false">IFERROR(Copen!BH106/GAMSCopen!BH106,"")</f>
        <v>1.00000000004041</v>
      </c>
      <c r="BJ106" s="128" t="n">
        <f aca="false">IFERROR(Copen!BI106/GAMSCopen!BI106,"")</f>
        <v>1.00000000004152</v>
      </c>
    </row>
    <row r="107" customFormat="false" ht="12.75" hidden="false" customHeight="false" outlineLevel="0" collapsed="false">
      <c r="A107" s="0" t="str">
        <f aca="false">Copen!A107</f>
        <v>Output after damages before abatement</v>
      </c>
      <c r="B107" s="0" t="str">
        <f aca="false">GAMSbase!A107</f>
        <v>Output post-damages yet pre-abatement</v>
      </c>
      <c r="C107" s="128" t="n">
        <f aca="false">IFERROR(Copen!B107/GAMSCopen!B107,"")</f>
        <v>0.999999999999435</v>
      </c>
      <c r="D107" s="128" t="n">
        <f aca="false">IFERROR(Copen!C107/GAMSCopen!C107,"")</f>
        <v>0.999999999993869</v>
      </c>
      <c r="E107" s="128" t="n">
        <f aca="false">IFERROR(Copen!D107/GAMSCopen!D107,"")</f>
        <v>0.999999999971047</v>
      </c>
      <c r="F107" s="128" t="n">
        <f aca="false">IFERROR(Copen!E107/GAMSCopen!E107,"")</f>
        <v>0.99999999997238</v>
      </c>
      <c r="G107" s="128" t="n">
        <f aca="false">IFERROR(Copen!F107/GAMSCopen!F107,"")</f>
        <v>1.00000000000344</v>
      </c>
      <c r="H107" s="128" t="n">
        <f aca="false">IFERROR(Copen!G107/GAMSCopen!G107,"")</f>
        <v>0.999999999973135</v>
      </c>
      <c r="I107" s="128" t="n">
        <f aca="false">IFERROR(Copen!H107/GAMSCopen!H107,"")</f>
        <v>0.999999999981834</v>
      </c>
      <c r="J107" s="128" t="n">
        <f aca="false">IFERROR(Copen!I107/GAMSCopen!I107,"")</f>
        <v>0.999999999980214</v>
      </c>
      <c r="K107" s="128" t="n">
        <f aca="false">IFERROR(Copen!J107/GAMSCopen!J107,"")</f>
        <v>1.00000000001281</v>
      </c>
      <c r="L107" s="128" t="n">
        <f aca="false">IFERROR(Copen!K107/GAMSCopen!K107,"")</f>
        <v>0.999999999997909</v>
      </c>
      <c r="M107" s="128" t="n">
        <f aca="false">IFERROR(Copen!L107/GAMSCopen!L107,"")</f>
        <v>0.999999999974185</v>
      </c>
      <c r="N107" s="128" t="n">
        <f aca="false">IFERROR(Copen!M107/GAMSCopen!M107,"")</f>
        <v>1.00000000000893</v>
      </c>
      <c r="O107" s="128" t="n">
        <f aca="false">IFERROR(Copen!N107/GAMSCopen!N107,"")</f>
        <v>0.999999999991333</v>
      </c>
      <c r="P107" s="128" t="n">
        <f aca="false">IFERROR(Copen!O107/GAMSCopen!O107,"")</f>
        <v>0.999999999970706</v>
      </c>
      <c r="Q107" s="128" t="n">
        <f aca="false">IFERROR(Copen!P107/GAMSCopen!P107,"")</f>
        <v>0.999999999992171</v>
      </c>
      <c r="R107" s="128" t="n">
        <f aca="false">IFERROR(Copen!Q107/GAMSCopen!Q107,"")</f>
        <v>1.00000000001528</v>
      </c>
      <c r="S107" s="128" t="n">
        <f aca="false">IFERROR(Copen!R107/GAMSCopen!R107,"")</f>
        <v>0.999999999985352</v>
      </c>
      <c r="T107" s="128" t="n">
        <f aca="false">IFERROR(Copen!S107/GAMSCopen!S107,"")</f>
        <v>1.00000000001635</v>
      </c>
      <c r="U107" s="128" t="n">
        <f aca="false">IFERROR(Copen!T107/GAMSCopen!T107,"")</f>
        <v>1.000000000037</v>
      </c>
      <c r="V107" s="128" t="n">
        <f aca="false">IFERROR(Copen!U107/GAMSCopen!U107,"")</f>
        <v>1.00000000004278</v>
      </c>
      <c r="W107" s="128" t="n">
        <f aca="false">IFERROR(Copen!V107/GAMSCopen!V107,"")</f>
        <v>1.00000000004034</v>
      </c>
      <c r="X107" s="128" t="n">
        <f aca="false">IFERROR(Copen!W107/GAMSCopen!W107,"")</f>
        <v>1.00000000003829</v>
      </c>
      <c r="Y107" s="128" t="n">
        <f aca="false">IFERROR(Copen!X107/GAMSCopen!X107,"")</f>
        <v>1.00000000004818</v>
      </c>
      <c r="Z107" s="128" t="n">
        <f aca="false">IFERROR(Copen!Y107/GAMSCopen!Y107,"")</f>
        <v>1.00000000003107</v>
      </c>
      <c r="AA107" s="128" t="n">
        <f aca="false">IFERROR(Copen!Z107/GAMSCopen!Z107,"")</f>
        <v>1.00000000000715</v>
      </c>
      <c r="AB107" s="128" t="n">
        <f aca="false">IFERROR(Copen!AA107/GAMSCopen!AA107,"")</f>
        <v>1.00000000003083</v>
      </c>
      <c r="AC107" s="128" t="n">
        <f aca="false">IFERROR(Copen!AB107/GAMSCopen!AB107,"")</f>
        <v>0.999999999999841</v>
      </c>
      <c r="AD107" s="128" t="n">
        <f aca="false">IFERROR(Copen!AC107/GAMSCopen!AC107,"")</f>
        <v>1.00000000001713</v>
      </c>
      <c r="AE107" s="128" t="n">
        <f aca="false">IFERROR(Copen!AD107/GAMSCopen!AD107,"")</f>
        <v>1.00000000002086</v>
      </c>
      <c r="AF107" s="128" t="n">
        <f aca="false">IFERROR(Copen!AE107/GAMSCopen!AE107,"")</f>
        <v>0.999999999988877</v>
      </c>
      <c r="AG107" s="128" t="n">
        <f aca="false">IFERROR(Copen!AF107/GAMSCopen!AF107,"")</f>
        <v>0.999999999970582</v>
      </c>
      <c r="AH107" s="128" t="n">
        <f aca="false">IFERROR(Copen!AG107/GAMSCopen!AG107,"")</f>
        <v>0.999999999985813</v>
      </c>
      <c r="AI107" s="128" t="n">
        <f aca="false">IFERROR(Copen!AH107/GAMSCopen!AH107,"")</f>
        <v>1.00000000001217</v>
      </c>
      <c r="AJ107" s="128" t="n">
        <f aca="false">IFERROR(Copen!AI107/GAMSCopen!AI107,"")</f>
        <v>1.00000000000028</v>
      </c>
      <c r="AK107" s="128" t="n">
        <f aca="false">IFERROR(Copen!AJ107/GAMSCopen!AJ107,"")</f>
        <v>1.00000000001752</v>
      </c>
      <c r="AL107" s="128" t="n">
        <f aca="false">IFERROR(Copen!AK107/GAMSCopen!AK107,"")</f>
        <v>1.00000000003328</v>
      </c>
      <c r="AM107" s="128" t="n">
        <f aca="false">IFERROR(Copen!AL107/GAMSCopen!AL107,"")</f>
        <v>1.00000000004564</v>
      </c>
      <c r="AN107" s="128" t="n">
        <f aca="false">IFERROR(Copen!AM107/GAMSCopen!AM107,"")</f>
        <v>1.0000000000337</v>
      </c>
      <c r="AO107" s="128" t="n">
        <f aca="false">IFERROR(Copen!AN107/GAMSCopen!AN107,"")</f>
        <v>1.00000000001874</v>
      </c>
      <c r="AP107" s="128" t="n">
        <f aca="false">IFERROR(Copen!AO107/GAMSCopen!AO107,"")</f>
        <v>1.00000000001435</v>
      </c>
      <c r="AQ107" s="128" t="n">
        <f aca="false">IFERROR(Copen!AP107/GAMSCopen!AP107,"")</f>
        <v>1.00000000000762</v>
      </c>
      <c r="AR107" s="128" t="n">
        <f aca="false">IFERROR(Copen!AQ107/GAMSCopen!AQ107,"")</f>
        <v>1.00000000000051</v>
      </c>
      <c r="AS107" s="128" t="n">
        <f aca="false">IFERROR(Copen!AR107/GAMSCopen!AR107,"")</f>
        <v>1.00000000000255</v>
      </c>
      <c r="AT107" s="128" t="n">
        <f aca="false">IFERROR(Copen!AS107/GAMSCopen!AS107,"")</f>
        <v>0.999999999981818</v>
      </c>
      <c r="AU107" s="128" t="n">
        <f aca="false">IFERROR(Copen!AT107/GAMSCopen!AT107,"")</f>
        <v>0.999999999968867</v>
      </c>
      <c r="AV107" s="128" t="n">
        <f aca="false">IFERROR(Copen!AU107/GAMSCopen!AU107,"")</f>
        <v>0.999999999957772</v>
      </c>
      <c r="AW107" s="128" t="n">
        <f aca="false">IFERROR(Copen!AV107/GAMSCopen!AV107,"")</f>
        <v>0.999999999944472</v>
      </c>
      <c r="AX107" s="128" t="n">
        <f aca="false">IFERROR(Copen!AW107/GAMSCopen!AW107,"")</f>
        <v>0.999999999984124</v>
      </c>
      <c r="AY107" s="128" t="n">
        <f aca="false">IFERROR(Copen!AX107/GAMSCopen!AX107,"")</f>
        <v>1.00000000001082</v>
      </c>
      <c r="AZ107" s="128" t="n">
        <f aca="false">IFERROR(Copen!AY107/GAMSCopen!AY107,"")</f>
        <v>0.999999999985682</v>
      </c>
      <c r="BA107" s="128" t="n">
        <f aca="false">IFERROR(Copen!AZ107/GAMSCopen!AZ107,"")</f>
        <v>0.999999999977568</v>
      </c>
      <c r="BB107" s="128" t="n">
        <f aca="false">IFERROR(Copen!BA107/GAMSCopen!BA107,"")</f>
        <v>0.999999999986217</v>
      </c>
      <c r="BC107" s="128" t="n">
        <f aca="false">IFERROR(Copen!BB107/GAMSCopen!BB107,"")</f>
        <v>0.999999999992175</v>
      </c>
      <c r="BD107" s="128" t="n">
        <f aca="false">IFERROR(Copen!BC107/GAMSCopen!BC107,"")</f>
        <v>0.999999999996277</v>
      </c>
      <c r="BE107" s="128" t="n">
        <f aca="false">IFERROR(Copen!BD107/GAMSCopen!BD107,"")</f>
        <v>0.999999999999099</v>
      </c>
      <c r="BF107" s="128" t="n">
        <f aca="false">IFERROR(Copen!BE107/GAMSCopen!BE107,"")</f>
        <v>1.00000000000107</v>
      </c>
      <c r="BG107" s="128" t="n">
        <f aca="false">IFERROR(Copen!BF107/GAMSCopen!BF107,"")</f>
        <v>1.00000000000247</v>
      </c>
      <c r="BH107" s="128" t="n">
        <f aca="false">IFERROR(Copen!BG107/GAMSCopen!BG107,"")</f>
        <v>1.00000000000342</v>
      </c>
      <c r="BI107" s="128" t="n">
        <f aca="false">IFERROR(Copen!BH107/GAMSCopen!BH107,"")</f>
        <v>1.00000000000411</v>
      </c>
      <c r="BJ107" s="128" t="n">
        <f aca="false">IFERROR(Copen!BI107/GAMSCopen!BI107,"")</f>
        <v>1.00000000000457</v>
      </c>
    </row>
    <row r="108" customFormat="false" ht="12.75" hidden="false" customHeight="false" outlineLevel="0" collapsed="false">
      <c r="A108" s="0" t="str">
        <f aca="false">Copen!A108</f>
        <v>    Abatement cost (fraction of output)</v>
      </c>
      <c r="B108" s="0" t="str">
        <f aca="false">GAMSbase!A108</f>
        <v>Abatement cost (fraction of gross output)</v>
      </c>
      <c r="C108" s="128" t="str">
        <f aca="false">IFERROR(Copen!B108/GAMSCopen!B108,"")</f>
        <v/>
      </c>
      <c r="D108" s="128" t="str">
        <f aca="false">IFERROR(Copen!C108/GAMSCopen!C108,"")</f>
        <v/>
      </c>
      <c r="E108" s="128" t="str">
        <f aca="false">IFERROR(Copen!D108/GAMSCopen!D108,"")</f>
        <v/>
      </c>
      <c r="F108" s="128" t="str">
        <f aca="false">IFERROR(Copen!E108/GAMSCopen!E108,"")</f>
        <v/>
      </c>
      <c r="G108" s="128" t="str">
        <f aca="false">IFERROR(Copen!F108/GAMSCopen!F108,"")</f>
        <v/>
      </c>
      <c r="H108" s="128" t="str">
        <f aca="false">IFERROR(Copen!G108/GAMSCopen!G108,"")</f>
        <v/>
      </c>
      <c r="I108" s="128" t="str">
        <f aca="false">IFERROR(Copen!H108/GAMSCopen!H108,"")</f>
        <v/>
      </c>
      <c r="J108" s="128" t="str">
        <f aca="false">IFERROR(Copen!I108/GAMSCopen!I108,"")</f>
        <v/>
      </c>
      <c r="K108" s="128" t="str">
        <f aca="false">IFERROR(Copen!J108/GAMSCopen!J108,"")</f>
        <v/>
      </c>
      <c r="L108" s="128" t="str">
        <f aca="false">IFERROR(Copen!K108/GAMSCopen!K108,"")</f>
        <v/>
      </c>
      <c r="M108" s="128" t="str">
        <f aca="false">IFERROR(Copen!L108/GAMSCopen!L108,"")</f>
        <v/>
      </c>
      <c r="N108" s="128" t="str">
        <f aca="false">IFERROR(Copen!M108/GAMSCopen!M108,"")</f>
        <v/>
      </c>
      <c r="O108" s="128" t="str">
        <f aca="false">IFERROR(Copen!N108/GAMSCopen!N108,"")</f>
        <v/>
      </c>
      <c r="P108" s="128" t="str">
        <f aca="false">IFERROR(Copen!O108/GAMSCopen!O108,"")</f>
        <v/>
      </c>
      <c r="Q108" s="128" t="str">
        <f aca="false">IFERROR(Copen!P108/GAMSCopen!P108,"")</f>
        <v/>
      </c>
      <c r="R108" s="128" t="str">
        <f aca="false">IFERROR(Copen!Q108/GAMSCopen!Q108,"")</f>
        <v/>
      </c>
      <c r="S108" s="128" t="str">
        <f aca="false">IFERROR(Copen!R108/GAMSCopen!R108,"")</f>
        <v/>
      </c>
      <c r="T108" s="128" t="str">
        <f aca="false">IFERROR(Copen!S108/GAMSCopen!S108,"")</f>
        <v/>
      </c>
      <c r="U108" s="128" t="str">
        <f aca="false">IFERROR(Copen!T108/GAMSCopen!T108,"")</f>
        <v/>
      </c>
      <c r="V108" s="128" t="str">
        <f aca="false">IFERROR(Copen!U108/GAMSCopen!U108,"")</f>
        <v/>
      </c>
      <c r="W108" s="128" t="str">
        <f aca="false">IFERROR(Copen!V108/GAMSCopen!V108,"")</f>
        <v/>
      </c>
      <c r="X108" s="128" t="str">
        <f aca="false">IFERROR(Copen!W108/GAMSCopen!W108,"")</f>
        <v/>
      </c>
      <c r="Y108" s="128" t="str">
        <f aca="false">IFERROR(Copen!X108/GAMSCopen!X108,"")</f>
        <v/>
      </c>
      <c r="Z108" s="128" t="str">
        <f aca="false">IFERROR(Copen!Y108/GAMSCopen!Y108,"")</f>
        <v/>
      </c>
      <c r="AA108" s="128" t="str">
        <f aca="false">IFERROR(Copen!Z108/GAMSCopen!Z108,"")</f>
        <v/>
      </c>
      <c r="AB108" s="128" t="str">
        <f aca="false">IFERROR(Copen!AA108/GAMSCopen!AA108,"")</f>
        <v/>
      </c>
      <c r="AC108" s="128" t="str">
        <f aca="false">IFERROR(Copen!AB108/GAMSCopen!AB108,"")</f>
        <v/>
      </c>
      <c r="AD108" s="128" t="str">
        <f aca="false">IFERROR(Copen!AC108/GAMSCopen!AC108,"")</f>
        <v/>
      </c>
      <c r="AE108" s="128" t="str">
        <f aca="false">IFERROR(Copen!AD108/GAMSCopen!AD108,"")</f>
        <v/>
      </c>
      <c r="AF108" s="128" t="str">
        <f aca="false">IFERROR(Copen!AE108/GAMSCopen!AE108,"")</f>
        <v/>
      </c>
      <c r="AG108" s="128" t="str">
        <f aca="false">IFERROR(Copen!AF108/GAMSCopen!AF108,"")</f>
        <v/>
      </c>
      <c r="AH108" s="128" t="str">
        <f aca="false">IFERROR(Copen!AG108/GAMSCopen!AG108,"")</f>
        <v/>
      </c>
      <c r="AI108" s="128" t="str">
        <f aca="false">IFERROR(Copen!AH108/GAMSCopen!AH108,"")</f>
        <v/>
      </c>
      <c r="AJ108" s="128" t="str">
        <f aca="false">IFERROR(Copen!AI108/GAMSCopen!AI108,"")</f>
        <v/>
      </c>
      <c r="AK108" s="128" t="str">
        <f aca="false">IFERROR(Copen!AJ108/GAMSCopen!AJ108,"")</f>
        <v/>
      </c>
      <c r="AL108" s="128" t="str">
        <f aca="false">IFERROR(Copen!AK108/GAMSCopen!AK108,"")</f>
        <v/>
      </c>
      <c r="AM108" s="128" t="str">
        <f aca="false">IFERROR(Copen!AL108/GAMSCopen!AL108,"")</f>
        <v/>
      </c>
      <c r="AN108" s="128" t="str">
        <f aca="false">IFERROR(Copen!AM108/GAMSCopen!AM108,"")</f>
        <v/>
      </c>
      <c r="AO108" s="128" t="str">
        <f aca="false">IFERROR(Copen!AN108/GAMSCopen!AN108,"")</f>
        <v/>
      </c>
      <c r="AP108" s="128" t="str">
        <f aca="false">IFERROR(Copen!AO108/GAMSCopen!AO108,"")</f>
        <v/>
      </c>
      <c r="AQ108" s="128" t="str">
        <f aca="false">IFERROR(Copen!AP108/GAMSCopen!AP108,"")</f>
        <v/>
      </c>
      <c r="AR108" s="128" t="str">
        <f aca="false">IFERROR(Copen!AQ108/GAMSCopen!AQ108,"")</f>
        <v/>
      </c>
      <c r="AS108" s="128" t="str">
        <f aca="false">IFERROR(Copen!AR108/GAMSCopen!AR108,"")</f>
        <v/>
      </c>
      <c r="AT108" s="128" t="str">
        <f aca="false">IFERROR(Copen!AS108/GAMSCopen!AS108,"")</f>
        <v/>
      </c>
      <c r="AU108" s="128" t="str">
        <f aca="false">IFERROR(Copen!AT108/GAMSCopen!AT108,"")</f>
        <v/>
      </c>
      <c r="AV108" s="128" t="str">
        <f aca="false">IFERROR(Copen!AU108/GAMSCopen!AU108,"")</f>
        <v/>
      </c>
      <c r="AW108" s="128" t="str">
        <f aca="false">IFERROR(Copen!AV108/GAMSCopen!AV108,"")</f>
        <v/>
      </c>
      <c r="AX108" s="128" t="str">
        <f aca="false">IFERROR(Copen!AW108/GAMSCopen!AW108,"")</f>
        <v/>
      </c>
      <c r="AY108" s="128" t="str">
        <f aca="false">IFERROR(Copen!AX108/GAMSCopen!AX108,"")</f>
        <v/>
      </c>
      <c r="AZ108" s="128" t="str">
        <f aca="false">IFERROR(Copen!AY108/GAMSCopen!AY108,"")</f>
        <v/>
      </c>
      <c r="BA108" s="128" t="str">
        <f aca="false">IFERROR(Copen!AZ108/GAMSCopen!AZ108,"")</f>
        <v/>
      </c>
      <c r="BB108" s="128" t="str">
        <f aca="false">IFERROR(Copen!BA108/GAMSCopen!BA108,"")</f>
        <v/>
      </c>
      <c r="BC108" s="128" t="str">
        <f aca="false">IFERROR(Copen!BB108/GAMSCopen!BB108,"")</f>
        <v/>
      </c>
      <c r="BD108" s="128" t="str">
        <f aca="false">IFERROR(Copen!BC108/GAMSCopen!BC108,"")</f>
        <v/>
      </c>
      <c r="BE108" s="128" t="str">
        <f aca="false">IFERROR(Copen!BD108/GAMSCopen!BD108,"")</f>
        <v/>
      </c>
      <c r="BF108" s="128" t="str">
        <f aca="false">IFERROR(Copen!BE108/GAMSCopen!BE108,"")</f>
        <v/>
      </c>
      <c r="BG108" s="128" t="str">
        <f aca="false">IFERROR(Copen!BF108/GAMSCopen!BF108,"")</f>
        <v/>
      </c>
      <c r="BH108" s="128" t="str">
        <f aca="false">IFERROR(Copen!BG108/GAMSCopen!BG108,"")</f>
        <v/>
      </c>
      <c r="BI108" s="128" t="str">
        <f aca="false">IFERROR(Copen!BH108/GAMSCopen!BH108,"")</f>
        <v/>
      </c>
      <c r="BJ108" s="128" t="str">
        <f aca="false">IFERROR(Copen!BI108/GAMSCopen!BI108,"")</f>
        <v/>
      </c>
    </row>
    <row r="109" customFormat="false" ht="12.75" hidden="false" customHeight="false" outlineLevel="0" collapsed="false">
      <c r="A109" s="0" t="str">
        <f aca="false">Copen!A109</f>
        <v>    Abatement cost ($ trillion)</v>
      </c>
      <c r="B109" s="0" t="str">
        <f aca="false">GAMSbase!A109</f>
        <v>Abatement cost (trillion USD)</v>
      </c>
      <c r="C109" s="128" t="n">
        <f aca="false">IFERROR(Copen!B109/GAMSCopen!B109,"")</f>
        <v>1.00000000365529</v>
      </c>
      <c r="D109" s="128" t="n">
        <f aca="false">IFERROR(Copen!C109/GAMSCopen!C109,"")</f>
        <v>1.00000000029094</v>
      </c>
      <c r="E109" s="128" t="n">
        <f aca="false">IFERROR(Copen!D109/GAMSCopen!D109,"")</f>
        <v>1.00000000104699</v>
      </c>
      <c r="F109" s="128" t="n">
        <f aca="false">IFERROR(Copen!E109/GAMSCopen!E109,"")</f>
        <v>0.999999999123064</v>
      </c>
      <c r="G109" s="128" t="n">
        <f aca="false">IFERROR(Copen!F109/GAMSCopen!F109,"")</f>
        <v>1.00000000138187</v>
      </c>
      <c r="H109" s="128" t="n">
        <f aca="false">IFERROR(Copen!G109/GAMSCopen!G109,"")</f>
        <v>1.00000000088595</v>
      </c>
      <c r="I109" s="128" t="n">
        <f aca="false">IFERROR(Copen!H109/GAMSCopen!H109,"")</f>
        <v>1.00000000042381</v>
      </c>
      <c r="J109" s="128" t="n">
        <f aca="false">IFERROR(Copen!I109/GAMSCopen!I109,"")</f>
        <v>0.999999998827125</v>
      </c>
      <c r="K109" s="128" t="n">
        <f aca="false">IFERROR(Copen!J109/GAMSCopen!J109,"")</f>
        <v>1.00000000072835</v>
      </c>
      <c r="L109" s="128" t="n">
        <f aca="false">IFERROR(Copen!K109/GAMSCopen!K109,"")</f>
        <v>0.999999999911852</v>
      </c>
      <c r="M109" s="128" t="n">
        <f aca="false">IFERROR(Copen!L109/GAMSCopen!L109,"")</f>
        <v>1.00000000082157</v>
      </c>
      <c r="N109" s="128" t="n">
        <f aca="false">IFERROR(Copen!M109/GAMSCopen!M109,"")</f>
        <v>0.999999999550201</v>
      </c>
      <c r="O109" s="128" t="n">
        <f aca="false">IFERROR(Copen!N109/GAMSCopen!N109,"")</f>
        <v>1.00000000043396</v>
      </c>
      <c r="P109" s="128" t="n">
        <f aca="false">IFERROR(Copen!O109/GAMSCopen!O109,"")</f>
        <v>1.00000000029913</v>
      </c>
      <c r="Q109" s="128" t="n">
        <f aca="false">IFERROR(Copen!P109/GAMSCopen!P109,"")</f>
        <v>1.00000000082475</v>
      </c>
      <c r="R109" s="128" t="n">
        <f aca="false">IFERROR(Copen!Q109/GAMSCopen!Q109,"")</f>
        <v>0.99999999967241</v>
      </c>
      <c r="S109" s="128" t="n">
        <f aca="false">IFERROR(Copen!R109/GAMSCopen!R109,"")</f>
        <v>1.00000000003048</v>
      </c>
      <c r="T109" s="128" t="n">
        <f aca="false">IFERROR(Copen!S109/GAMSCopen!S109,"")</f>
        <v>1.00000000003452</v>
      </c>
      <c r="U109" s="128" t="n">
        <f aca="false">IFERROR(Copen!T109/GAMSCopen!T109,"")</f>
        <v>1.00000000006651</v>
      </c>
      <c r="V109" s="128" t="n">
        <f aca="false">IFERROR(Copen!U109/GAMSCopen!U109,"")</f>
        <v>1.00000000007101</v>
      </c>
      <c r="W109" s="128" t="n">
        <f aca="false">IFERROR(Copen!V109/GAMSCopen!V109,"")</f>
        <v>1.00000000007439</v>
      </c>
      <c r="X109" s="128" t="n">
        <f aca="false">IFERROR(Copen!W109/GAMSCopen!W109,"")</f>
        <v>1.00000000008281</v>
      </c>
      <c r="Y109" s="128" t="n">
        <f aca="false">IFERROR(Copen!X109/GAMSCopen!X109,"")</f>
        <v>1.00000000009002</v>
      </c>
      <c r="Z109" s="128" t="n">
        <f aca="false">IFERROR(Copen!Y109/GAMSCopen!Y109,"")</f>
        <v>1.00000000006386</v>
      </c>
      <c r="AA109" s="128" t="n">
        <f aca="false">IFERROR(Copen!Z109/GAMSCopen!Z109,"")</f>
        <v>1.0000000000496</v>
      </c>
      <c r="AB109" s="128" t="n">
        <f aca="false">IFERROR(Copen!AA109/GAMSCopen!AA109,"")</f>
        <v>1.00000000007316</v>
      </c>
      <c r="AC109" s="128" t="n">
        <f aca="false">IFERROR(Copen!AB109/GAMSCopen!AB109,"")</f>
        <v>1.00000000003685</v>
      </c>
      <c r="AD109" s="128" t="n">
        <f aca="false">IFERROR(Copen!AC109/GAMSCopen!AC109,"")</f>
        <v>1.00000000005635</v>
      </c>
      <c r="AE109" s="128" t="n">
        <f aca="false">IFERROR(Copen!AD109/GAMSCopen!AD109,"")</f>
        <v>1.00000000005868</v>
      </c>
      <c r="AF109" s="128" t="n">
        <f aca="false">IFERROR(Copen!AE109/GAMSCopen!AE109,"")</f>
        <v>1.00000000002083</v>
      </c>
      <c r="AG109" s="128" t="n">
        <f aca="false">IFERROR(Copen!AF109/GAMSCopen!AF109,"")</f>
        <v>1.00000000000007</v>
      </c>
      <c r="AH109" s="128" t="n">
        <f aca="false">IFERROR(Copen!AG109/GAMSCopen!AG109,"")</f>
        <v>1.00000000001664</v>
      </c>
      <c r="AI109" s="128" t="n">
        <f aca="false">IFERROR(Copen!AH109/GAMSCopen!AH109,"")</f>
        <v>1.00000000004696</v>
      </c>
      <c r="AJ109" s="128" t="n">
        <f aca="false">IFERROR(Copen!AI109/GAMSCopen!AI109,"")</f>
        <v>1.00000000004526</v>
      </c>
      <c r="AK109" s="128" t="n">
        <f aca="false">IFERROR(Copen!AJ109/GAMSCopen!AJ109,"")</f>
        <v>1.00000000004653</v>
      </c>
      <c r="AL109" s="128" t="n">
        <f aca="false">IFERROR(Copen!AK109/GAMSCopen!AK109,"")</f>
        <v>1.00000000007558</v>
      </c>
      <c r="AM109" s="128" t="n">
        <f aca="false">IFERROR(Copen!AL109/GAMSCopen!AL109,"")</f>
        <v>1.00000000008414</v>
      </c>
      <c r="AN109" s="128" t="n">
        <f aca="false">IFERROR(Copen!AM109/GAMSCopen!AM109,"")</f>
        <v>1.00000000006911</v>
      </c>
      <c r="AO109" s="128" t="n">
        <f aca="false">IFERROR(Copen!AN109/GAMSCopen!AN109,"")</f>
        <v>1.00000000006302</v>
      </c>
      <c r="AP109" s="128" t="n">
        <f aca="false">IFERROR(Copen!AO109/GAMSCopen!AO109,"")</f>
        <v>1.00000000005469</v>
      </c>
      <c r="AQ109" s="128" t="n">
        <f aca="false">IFERROR(Copen!AP109/GAMSCopen!AP109,"")</f>
        <v>1.00000000004601</v>
      </c>
      <c r="AR109" s="128" t="n">
        <f aca="false">IFERROR(Copen!AQ109/GAMSCopen!AQ109,"")</f>
        <v>1.00000000004634</v>
      </c>
      <c r="AS109" s="128" t="n">
        <f aca="false">IFERROR(Copen!AR109/GAMSCopen!AR109,"")</f>
        <v>1.00000000002997</v>
      </c>
      <c r="AT109" s="128" t="n">
        <f aca="false">IFERROR(Copen!AS109/GAMSCopen!AS109,"")</f>
        <v>1.00000000002171</v>
      </c>
      <c r="AU109" s="128" t="n">
        <f aca="false">IFERROR(Copen!AT109/GAMSCopen!AT109,"")</f>
        <v>1.00000000000461</v>
      </c>
      <c r="AV109" s="128" t="n">
        <f aca="false">IFERROR(Copen!AU109/GAMSCopen!AU109,"")</f>
        <v>0.999999999988066</v>
      </c>
      <c r="AW109" s="128" t="n">
        <f aca="false">IFERROR(Copen!AV109/GAMSCopen!AV109,"")</f>
        <v>0.999999999971949</v>
      </c>
      <c r="AX109" s="128" t="n">
        <f aca="false">IFERROR(Copen!AW109/GAMSCopen!AW109,"")</f>
        <v>1.00000000003214</v>
      </c>
      <c r="AY109" s="128" t="n">
        <f aca="false">IFERROR(Copen!AX109/GAMSCopen!AX109,"")</f>
        <v>1.00000000004154</v>
      </c>
      <c r="AZ109" s="128" t="n">
        <f aca="false">IFERROR(Copen!AY109/GAMSCopen!AY109,"")</f>
        <v>1.00000000001976</v>
      </c>
      <c r="BA109" s="128" t="n">
        <f aca="false">IFERROR(Copen!AZ109/GAMSCopen!AZ109,"")</f>
        <v>1.0000000000183</v>
      </c>
      <c r="BB109" s="128" t="n">
        <f aca="false">IFERROR(Copen!BA109/GAMSCopen!BA109,"")</f>
        <v>1.00000000003718</v>
      </c>
      <c r="BC109" s="128" t="n">
        <f aca="false">IFERROR(Copen!BB109/GAMSCopen!BB109,"")</f>
        <v>1.00000000002366</v>
      </c>
      <c r="BD109" s="128" t="n">
        <f aca="false">IFERROR(Copen!BC109/GAMSCopen!BC109,"")</f>
        <v>1.00000000003535</v>
      </c>
      <c r="BE109" s="128" t="n">
        <f aca="false">IFERROR(Copen!BD109/GAMSCopen!BD109,"")</f>
        <v>1.00000000004859</v>
      </c>
      <c r="BF109" s="128" t="n">
        <f aca="false">IFERROR(Copen!BE109/GAMSCopen!BE109,"")</f>
        <v>1.00000000003393</v>
      </c>
      <c r="BG109" s="128" t="n">
        <f aca="false">IFERROR(Copen!BF109/GAMSCopen!BF109,"")</f>
        <v>1.00000000002578</v>
      </c>
      <c r="BH109" s="128" t="n">
        <f aca="false">IFERROR(Copen!BG109/GAMSCopen!BG109,"")</f>
        <v>1.00000000005088</v>
      </c>
      <c r="BI109" s="128" t="n">
        <f aca="false">IFERROR(Copen!BH109/GAMSCopen!BH109,"")</f>
        <v>1.00000000003677</v>
      </c>
      <c r="BJ109" s="128" t="n">
        <f aca="false">IFERROR(Copen!BI109/GAMSCopen!BI109,"")</f>
        <v>1.00000000003078</v>
      </c>
    </row>
    <row r="110" customFormat="false" ht="12.75" hidden="false" customHeight="false" outlineLevel="0" collapsed="false">
      <c r="A110" s="0" t="str">
        <f aca="false">Copen!A110</f>
        <v>Net output (net of damages and abatement, $trill p.a.)</v>
      </c>
      <c r="B110" s="0" t="str">
        <f aca="false">GAMSbase!A110</f>
        <v>Output (Net of Damages and Abatement, trillion USD pa) </v>
      </c>
      <c r="C110" s="128" t="n">
        <f aca="false">IFERROR(Copen!B110/GAMSCopen!B110,"")</f>
        <v>1.00000000000063</v>
      </c>
      <c r="D110" s="128" t="n">
        <f aca="false">IFERROR(Copen!C110/GAMSCopen!C110,"")</f>
        <v>0.999999999993837</v>
      </c>
      <c r="E110" s="128" t="n">
        <f aca="false">IFERROR(Copen!D110/GAMSCopen!D110,"")</f>
        <v>0.999999999970286</v>
      </c>
      <c r="F110" s="128" t="n">
        <f aca="false">IFERROR(Copen!E110/GAMSCopen!E110,"")</f>
        <v>0.999999999973666</v>
      </c>
      <c r="G110" s="128" t="n">
        <f aca="false">IFERROR(Copen!F110/GAMSCopen!F110,"")</f>
        <v>0.999999999999505</v>
      </c>
      <c r="H110" s="128" t="n">
        <f aca="false">IFERROR(Copen!G110/GAMSCopen!G110,"")</f>
        <v>0.999999999969135</v>
      </c>
      <c r="I110" s="128" t="n">
        <f aca="false">IFERROR(Copen!H110/GAMSCopen!H110,"")</f>
        <v>0.999999999980582</v>
      </c>
      <c r="J110" s="128" t="n">
        <f aca="false">IFERROR(Copen!I110/GAMSCopen!I110,"")</f>
        <v>0.999999999985588</v>
      </c>
      <c r="K110" s="128" t="n">
        <f aca="false">IFERROR(Copen!J110/GAMSCopen!J110,"")</f>
        <v>1.00000000000947</v>
      </c>
      <c r="L110" s="128" t="n">
        <f aca="false">IFERROR(Copen!K110/GAMSCopen!K110,"")</f>
        <v>0.99999999999844</v>
      </c>
      <c r="M110" s="128" t="n">
        <f aca="false">IFERROR(Copen!L110/GAMSCopen!L110,"")</f>
        <v>0.999999999968825</v>
      </c>
      <c r="N110" s="128" t="n">
        <f aca="false">IFERROR(Copen!M110/GAMSCopen!M110,"")</f>
        <v>1.00000000001286</v>
      </c>
      <c r="O110" s="128" t="n">
        <f aca="false">IFERROR(Copen!N110/GAMSCopen!N110,"")</f>
        <v>0.999999999987359</v>
      </c>
      <c r="P110" s="128" t="n">
        <f aca="false">IFERROR(Copen!O110/GAMSCopen!O110,"")</f>
        <v>0.99999999996744</v>
      </c>
      <c r="Q110" s="128" t="n">
        <f aca="false">IFERROR(Copen!P110/GAMSCopen!P110,"")</f>
        <v>0.999999999983581</v>
      </c>
      <c r="R110" s="128" t="n">
        <f aca="false">IFERROR(Copen!Q110/GAMSCopen!Q110,"")</f>
        <v>1.0000000000191</v>
      </c>
      <c r="S110" s="128" t="n">
        <f aca="false">IFERROR(Copen!R110/GAMSCopen!R110,"")</f>
        <v>0.999999999984838</v>
      </c>
      <c r="T110" s="128" t="n">
        <f aca="false">IFERROR(Copen!S110/GAMSCopen!S110,"")</f>
        <v>1.00000000001615</v>
      </c>
      <c r="U110" s="128" t="n">
        <f aca="false">IFERROR(Copen!T110/GAMSCopen!T110,"")</f>
        <v>1.00000000003671</v>
      </c>
      <c r="V110" s="128" t="n">
        <f aca="false">IFERROR(Copen!U110/GAMSCopen!U110,"")</f>
        <v>1.0000000000425</v>
      </c>
      <c r="W110" s="128" t="n">
        <f aca="false">IFERROR(Copen!V110/GAMSCopen!V110,"")</f>
        <v>1.00000000003983</v>
      </c>
      <c r="X110" s="128" t="n">
        <f aca="false">IFERROR(Copen!W110/GAMSCopen!W110,"")</f>
        <v>1.00000000003785</v>
      </c>
      <c r="Y110" s="128" t="n">
        <f aca="false">IFERROR(Copen!X110/GAMSCopen!X110,"")</f>
        <v>1.00000000004778</v>
      </c>
      <c r="Z110" s="128" t="n">
        <f aca="false">IFERROR(Copen!Y110/GAMSCopen!Y110,"")</f>
        <v>1.00000000003076</v>
      </c>
      <c r="AA110" s="128" t="n">
        <f aca="false">IFERROR(Copen!Z110/GAMSCopen!Z110,"")</f>
        <v>1.00000000000677</v>
      </c>
      <c r="AB110" s="128" t="n">
        <f aca="false">IFERROR(Copen!AA110/GAMSCopen!AA110,"")</f>
        <v>1.00000000003059</v>
      </c>
      <c r="AC110" s="128" t="n">
        <f aca="false">IFERROR(Copen!AB110/GAMSCopen!AB110,"")</f>
        <v>0.999999999999546</v>
      </c>
      <c r="AD110" s="128" t="n">
        <f aca="false">IFERROR(Copen!AC110/GAMSCopen!AC110,"")</f>
        <v>1.00000000001684</v>
      </c>
      <c r="AE110" s="128" t="n">
        <f aca="false">IFERROR(Copen!AD110/GAMSCopen!AD110,"")</f>
        <v>1.00000000002059</v>
      </c>
      <c r="AF110" s="128" t="n">
        <f aca="false">IFERROR(Copen!AE110/GAMSCopen!AE110,"")</f>
        <v>0.999999999988569</v>
      </c>
      <c r="AG110" s="128" t="n">
        <f aca="false">IFERROR(Copen!AF110/GAMSCopen!AF110,"")</f>
        <v>0.999999999970404</v>
      </c>
      <c r="AH110" s="128" t="n">
        <f aca="false">IFERROR(Copen!AG110/GAMSCopen!AG110,"")</f>
        <v>0.999999999985639</v>
      </c>
      <c r="AI110" s="128" t="n">
        <f aca="false">IFERROR(Copen!AH110/GAMSCopen!AH110,"")</f>
        <v>1.00000000001199</v>
      </c>
      <c r="AJ110" s="128" t="n">
        <f aca="false">IFERROR(Copen!AI110/GAMSCopen!AI110,"")</f>
        <v>1.00000000000006</v>
      </c>
      <c r="AK110" s="128" t="n">
        <f aca="false">IFERROR(Copen!AJ110/GAMSCopen!AJ110,"")</f>
        <v>1.00000000001738</v>
      </c>
      <c r="AL110" s="128" t="n">
        <f aca="false">IFERROR(Copen!AK110/GAMSCopen!AK110,"")</f>
        <v>1.0000000000331</v>
      </c>
      <c r="AM110" s="128" t="n">
        <f aca="false">IFERROR(Copen!AL110/GAMSCopen!AL110,"")</f>
        <v>1.00000000004549</v>
      </c>
      <c r="AN110" s="128" t="n">
        <f aca="false">IFERROR(Copen!AM110/GAMSCopen!AM110,"")</f>
        <v>1.00000000003357</v>
      </c>
      <c r="AO110" s="128" t="n">
        <f aca="false">IFERROR(Copen!AN110/GAMSCopen!AN110,"")</f>
        <v>1.00000000001859</v>
      </c>
      <c r="AP110" s="128" t="n">
        <f aca="false">IFERROR(Copen!AO110/GAMSCopen!AO110,"")</f>
        <v>1.00000000001422</v>
      </c>
      <c r="AQ110" s="128" t="n">
        <f aca="false">IFERROR(Copen!AP110/GAMSCopen!AP110,"")</f>
        <v>1.0000000000075</v>
      </c>
      <c r="AR110" s="128" t="n">
        <f aca="false">IFERROR(Copen!AQ110/GAMSCopen!AQ110,"")</f>
        <v>1.00000000000038</v>
      </c>
      <c r="AS110" s="128" t="n">
        <f aca="false">IFERROR(Copen!AR110/GAMSCopen!AR110,"")</f>
        <v>1.00000000000242</v>
      </c>
      <c r="AT110" s="128" t="n">
        <f aca="false">IFERROR(Copen!AS110/GAMSCopen!AS110,"")</f>
        <v>0.999999999981718</v>
      </c>
      <c r="AU110" s="128" t="n">
        <f aca="false">IFERROR(Copen!AT110/GAMSCopen!AT110,"")</f>
        <v>0.999999999968782</v>
      </c>
      <c r="AV110" s="128" t="n">
        <f aca="false">IFERROR(Copen!AU110/GAMSCopen!AU110,"")</f>
        <v>0.999999999957652</v>
      </c>
      <c r="AW110" s="128" t="n">
        <f aca="false">IFERROR(Copen!AV110/GAMSCopen!AV110,"")</f>
        <v>0.999999999944415</v>
      </c>
      <c r="AX110" s="128" t="n">
        <f aca="false">IFERROR(Copen!AW110/GAMSCopen!AW110,"")</f>
        <v>0.99999999998408</v>
      </c>
      <c r="AY110" s="128" t="n">
        <f aca="false">IFERROR(Copen!AX110/GAMSCopen!AX110,"")</f>
        <v>1.00000000001076</v>
      </c>
      <c r="AZ110" s="128" t="n">
        <f aca="false">IFERROR(Copen!AY110/GAMSCopen!AY110,"")</f>
        <v>0.999999999985624</v>
      </c>
      <c r="BA110" s="128" t="n">
        <f aca="false">IFERROR(Copen!AZ110/GAMSCopen!AZ110,"")</f>
        <v>0.999999999977503</v>
      </c>
      <c r="BB110" s="128" t="n">
        <f aca="false">IFERROR(Copen!BA110/GAMSCopen!BA110,"")</f>
        <v>0.999999999986184</v>
      </c>
      <c r="BC110" s="128" t="n">
        <f aca="false">IFERROR(Copen!BB110/GAMSCopen!BB110,"")</f>
        <v>0.999999999992131</v>
      </c>
      <c r="BD110" s="128" t="n">
        <f aca="false">IFERROR(Copen!BC110/GAMSCopen!BC110,"")</f>
        <v>0.999999999996226</v>
      </c>
      <c r="BE110" s="128" t="n">
        <f aca="false">IFERROR(Copen!BD110/GAMSCopen!BD110,"")</f>
        <v>0.999999999999078</v>
      </c>
      <c r="BF110" s="128" t="n">
        <f aca="false">IFERROR(Copen!BE110/GAMSCopen!BE110,"")</f>
        <v>1.00000000000104</v>
      </c>
      <c r="BG110" s="128" t="n">
        <f aca="false">IFERROR(Copen!BF110/GAMSCopen!BF110,"")</f>
        <v>1.00000000000244</v>
      </c>
      <c r="BH110" s="128" t="n">
        <f aca="false">IFERROR(Copen!BG110/GAMSCopen!BG110,"")</f>
        <v>1.00000000000337</v>
      </c>
      <c r="BI110" s="128" t="n">
        <f aca="false">IFERROR(Copen!BH110/GAMSCopen!BH110,"")</f>
        <v>1.00000000000408</v>
      </c>
      <c r="BJ110" s="128" t="n">
        <f aca="false">IFERROR(Copen!BI110/GAMSCopen!BI110,"")</f>
        <v>1.00000000000455</v>
      </c>
    </row>
    <row r="111" customFormat="false" ht="12.75" hidden="false" customHeight="false" outlineLevel="0" collapsed="false">
      <c r="A111" s="0" t="str">
        <f aca="false">Copen!A111</f>
        <v>EMISSIONS</v>
      </c>
      <c r="B111" s="0" t="str">
        <f aca="false">GAMSbase!A111</f>
        <v>* EMISSIONS</v>
      </c>
      <c r="C111" s="128" t="str">
        <f aca="false">IFERROR(Copen!B111/GAMSCopen!B111,"")</f>
        <v/>
      </c>
      <c r="D111" s="128" t="str">
        <f aca="false">IFERROR(Copen!C111/GAMSCopen!C111,"")</f>
        <v/>
      </c>
      <c r="E111" s="128" t="str">
        <f aca="false">IFERROR(Copen!D111/GAMSCopen!D111,"")</f>
        <v/>
      </c>
      <c r="F111" s="128" t="str">
        <f aca="false">IFERROR(Copen!E111/GAMSCopen!E111,"")</f>
        <v/>
      </c>
      <c r="G111" s="128" t="str">
        <f aca="false">IFERROR(Copen!F111/GAMSCopen!F111,"")</f>
        <v/>
      </c>
      <c r="H111" s="128" t="str">
        <f aca="false">IFERROR(Copen!G111/GAMSCopen!G111,"")</f>
        <v/>
      </c>
      <c r="I111" s="128" t="str">
        <f aca="false">IFERROR(Copen!H111/GAMSCopen!H111,"")</f>
        <v/>
      </c>
      <c r="J111" s="128" t="str">
        <f aca="false">IFERROR(Copen!I111/GAMSCopen!I111,"")</f>
        <v/>
      </c>
      <c r="K111" s="128" t="str">
        <f aca="false">IFERROR(Copen!J111/GAMSCopen!J111,"")</f>
        <v/>
      </c>
      <c r="L111" s="128" t="str">
        <f aca="false">IFERROR(Copen!K111/GAMSCopen!K111,"")</f>
        <v/>
      </c>
      <c r="M111" s="128" t="str">
        <f aca="false">IFERROR(Copen!L111/GAMSCopen!L111,"")</f>
        <v/>
      </c>
      <c r="N111" s="128" t="str">
        <f aca="false">IFERROR(Copen!M111/GAMSCopen!M111,"")</f>
        <v/>
      </c>
      <c r="O111" s="128" t="str">
        <f aca="false">IFERROR(Copen!N111/GAMSCopen!N111,"")</f>
        <v/>
      </c>
      <c r="P111" s="128" t="str">
        <f aca="false">IFERROR(Copen!O111/GAMSCopen!O111,"")</f>
        <v/>
      </c>
      <c r="Q111" s="128" t="str">
        <f aca="false">IFERROR(Copen!P111/GAMSCopen!P111,"")</f>
        <v/>
      </c>
      <c r="R111" s="128" t="str">
        <f aca="false">IFERROR(Copen!Q111/GAMSCopen!Q111,"")</f>
        <v/>
      </c>
      <c r="S111" s="128" t="str">
        <f aca="false">IFERROR(Copen!R111/GAMSCopen!R111,"")</f>
        <v/>
      </c>
      <c r="T111" s="128" t="str">
        <f aca="false">IFERROR(Copen!S111/GAMSCopen!S111,"")</f>
        <v/>
      </c>
      <c r="U111" s="128" t="str">
        <f aca="false">IFERROR(Copen!T111/GAMSCopen!T111,"")</f>
        <v/>
      </c>
      <c r="V111" s="128" t="str">
        <f aca="false">IFERROR(Copen!U111/GAMSCopen!U111,"")</f>
        <v/>
      </c>
      <c r="W111" s="128" t="str">
        <f aca="false">IFERROR(Copen!V111/GAMSCopen!V111,"")</f>
        <v/>
      </c>
      <c r="X111" s="128" t="str">
        <f aca="false">IFERROR(Copen!W111/GAMSCopen!W111,"")</f>
        <v/>
      </c>
      <c r="Y111" s="128" t="str">
        <f aca="false">IFERROR(Copen!X111/GAMSCopen!X111,"")</f>
        <v/>
      </c>
      <c r="Z111" s="128" t="str">
        <f aca="false">IFERROR(Copen!Y111/GAMSCopen!Y111,"")</f>
        <v/>
      </c>
      <c r="AA111" s="128" t="str">
        <f aca="false">IFERROR(Copen!Z111/GAMSCopen!Z111,"")</f>
        <v/>
      </c>
      <c r="AB111" s="128" t="str">
        <f aca="false">IFERROR(Copen!AA111/GAMSCopen!AA111,"")</f>
        <v/>
      </c>
      <c r="AC111" s="128" t="str">
        <f aca="false">IFERROR(Copen!AB111/GAMSCopen!AB111,"")</f>
        <v/>
      </c>
      <c r="AD111" s="128" t="str">
        <f aca="false">IFERROR(Copen!AC111/GAMSCopen!AC111,"")</f>
        <v/>
      </c>
      <c r="AE111" s="128" t="str">
        <f aca="false">IFERROR(Copen!AD111/GAMSCopen!AD111,"")</f>
        <v/>
      </c>
      <c r="AF111" s="128" t="str">
        <f aca="false">IFERROR(Copen!AE111/GAMSCopen!AE111,"")</f>
        <v/>
      </c>
      <c r="AG111" s="128" t="str">
        <f aca="false">IFERROR(Copen!AF111/GAMSCopen!AF111,"")</f>
        <v/>
      </c>
      <c r="AH111" s="128" t="str">
        <f aca="false">IFERROR(Copen!AG111/GAMSCopen!AG111,"")</f>
        <v/>
      </c>
      <c r="AI111" s="128" t="str">
        <f aca="false">IFERROR(Copen!AH111/GAMSCopen!AH111,"")</f>
        <v/>
      </c>
      <c r="AJ111" s="128" t="str">
        <f aca="false">IFERROR(Copen!AI111/GAMSCopen!AI111,"")</f>
        <v/>
      </c>
      <c r="AK111" s="128" t="str">
        <f aca="false">IFERROR(Copen!AJ111/GAMSCopen!AJ111,"")</f>
        <v/>
      </c>
      <c r="AL111" s="128" t="str">
        <f aca="false">IFERROR(Copen!AK111/GAMSCopen!AK111,"")</f>
        <v/>
      </c>
      <c r="AM111" s="128" t="str">
        <f aca="false">IFERROR(Copen!AL111/GAMSCopen!AL111,"")</f>
        <v/>
      </c>
      <c r="AN111" s="128" t="str">
        <f aca="false">IFERROR(Copen!AM111/GAMSCopen!AM111,"")</f>
        <v/>
      </c>
      <c r="AO111" s="128" t="str">
        <f aca="false">IFERROR(Copen!AN111/GAMSCopen!AN111,"")</f>
        <v/>
      </c>
      <c r="AP111" s="128" t="str">
        <f aca="false">IFERROR(Copen!AO111/GAMSCopen!AO111,"")</f>
        <v/>
      </c>
      <c r="AQ111" s="128" t="str">
        <f aca="false">IFERROR(Copen!AP111/GAMSCopen!AP111,"")</f>
        <v/>
      </c>
      <c r="AR111" s="128" t="str">
        <f aca="false">IFERROR(Copen!AQ111/GAMSCopen!AQ111,"")</f>
        <v/>
      </c>
      <c r="AS111" s="128" t="str">
        <f aca="false">IFERROR(Copen!AR111/GAMSCopen!AR111,"")</f>
        <v/>
      </c>
      <c r="AT111" s="128" t="str">
        <f aca="false">IFERROR(Copen!AS111/GAMSCopen!AS111,"")</f>
        <v/>
      </c>
      <c r="AU111" s="128" t="str">
        <f aca="false">IFERROR(Copen!AT111/GAMSCopen!AT111,"")</f>
        <v/>
      </c>
      <c r="AV111" s="128" t="str">
        <f aca="false">IFERROR(Copen!AU111/GAMSCopen!AU111,"")</f>
        <v/>
      </c>
      <c r="AW111" s="128" t="str">
        <f aca="false">IFERROR(Copen!AV111/GAMSCopen!AV111,"")</f>
        <v/>
      </c>
      <c r="AX111" s="128" t="str">
        <f aca="false">IFERROR(Copen!AW111/GAMSCopen!AW111,"")</f>
        <v/>
      </c>
      <c r="AY111" s="128" t="str">
        <f aca="false">IFERROR(Copen!AX111/GAMSCopen!AX111,"")</f>
        <v/>
      </c>
      <c r="AZ111" s="128" t="str">
        <f aca="false">IFERROR(Copen!AY111/GAMSCopen!AY111,"")</f>
        <v/>
      </c>
      <c r="BA111" s="128" t="str">
        <f aca="false">IFERROR(Copen!AZ111/GAMSCopen!AZ111,"")</f>
        <v/>
      </c>
      <c r="BB111" s="128" t="str">
        <f aca="false">IFERROR(Copen!BA111/GAMSCopen!BA111,"")</f>
        <v/>
      </c>
      <c r="BC111" s="128" t="str">
        <f aca="false">IFERROR(Copen!BB111/GAMSCopen!BB111,"")</f>
        <v/>
      </c>
      <c r="BD111" s="128" t="str">
        <f aca="false">IFERROR(Copen!BC111/GAMSCopen!BC111,"")</f>
        <v/>
      </c>
      <c r="BE111" s="128" t="str">
        <f aca="false">IFERROR(Copen!BD111/GAMSCopen!BD111,"")</f>
        <v/>
      </c>
      <c r="BF111" s="128" t="str">
        <f aca="false">IFERROR(Copen!BE111/GAMSCopen!BE111,"")</f>
        <v/>
      </c>
      <c r="BG111" s="128" t="str">
        <f aca="false">IFERROR(Copen!BF111/GAMSCopen!BF111,"")</f>
        <v/>
      </c>
      <c r="BH111" s="128" t="str">
        <f aca="false">IFERROR(Copen!BG111/GAMSCopen!BG111,"")</f>
        <v/>
      </c>
      <c r="BI111" s="128" t="str">
        <f aca="false">IFERROR(Copen!BH111/GAMSCopen!BH111,"")</f>
        <v/>
      </c>
      <c r="BJ111" s="128" t="str">
        <f aca="false">IFERROR(Copen!BI111/GAMSCopen!BI111,"")</f>
        <v/>
      </c>
    </row>
    <row r="112" customFormat="false" ht="12.75" hidden="false" customHeight="false" outlineLevel="0" collapsed="false">
      <c r="A112" s="0" t="str">
        <f aca="false">Copen!A112</f>
        <v>Total carbon emissions (GTCO2 per year)</v>
      </c>
      <c r="B112" s="0" t="str">
        <f aca="false">GAMSbase!A112</f>
        <v>Total Carbon Emissions (GTCO2 per year)</v>
      </c>
      <c r="C112" s="128" t="n">
        <f aca="false">IFERROR(Copen!B112/GAMSCopen!B112,"")</f>
        <v>1.00000000007164</v>
      </c>
      <c r="D112" s="128" t="n">
        <f aca="false">IFERROR(Copen!C112/GAMSCopen!C112,"")</f>
        <v>1.00000000002777</v>
      </c>
      <c r="E112" s="128" t="n">
        <f aca="false">IFERROR(Copen!D112/GAMSCopen!D112,"")</f>
        <v>1.00000000000648</v>
      </c>
      <c r="F112" s="128" t="n">
        <f aca="false">IFERROR(Copen!E112/GAMSCopen!E112,"")</f>
        <v>1.00000000000878</v>
      </c>
      <c r="G112" s="128" t="n">
        <f aca="false">IFERROR(Copen!F112/GAMSCopen!F112,"")</f>
        <v>1.0000000000388</v>
      </c>
      <c r="H112" s="128" t="n">
        <f aca="false">IFERROR(Copen!G112/GAMSCopen!G112,"")</f>
        <v>1.00000000000932</v>
      </c>
      <c r="I112" s="128" t="n">
        <f aca="false">IFERROR(Copen!H112/GAMSCopen!H112,"")</f>
        <v>1.00000000001703</v>
      </c>
      <c r="J112" s="128" t="n">
        <f aca="false">IFERROR(Copen!I112/GAMSCopen!I112,"")</f>
        <v>1.00000000001587</v>
      </c>
      <c r="K112" s="128" t="n">
        <f aca="false">IFERROR(Copen!J112/GAMSCopen!J112,"")</f>
        <v>1.00000000004872</v>
      </c>
      <c r="L112" s="128" t="n">
        <f aca="false">IFERROR(Copen!K112/GAMSCopen!K112,"")</f>
        <v>1.00000000003471</v>
      </c>
      <c r="M112" s="128" t="n">
        <f aca="false">IFERROR(Copen!L112/GAMSCopen!L112,"")</f>
        <v>1.00000000000914</v>
      </c>
      <c r="N112" s="128" t="n">
        <f aca="false">IFERROR(Copen!M112/GAMSCopen!M112,"")</f>
        <v>1.00000000004621</v>
      </c>
      <c r="O112" s="128" t="n">
        <f aca="false">IFERROR(Copen!N112/GAMSCopen!N112,"")</f>
        <v>1.00000000002688</v>
      </c>
      <c r="P112" s="128" t="n">
        <f aca="false">IFERROR(Copen!O112/GAMSCopen!O112,"")</f>
        <v>1.00000000000781</v>
      </c>
      <c r="Q112" s="128" t="n">
        <f aca="false">IFERROR(Copen!P112/GAMSCopen!P112,"")</f>
        <v>1.00000000002989</v>
      </c>
      <c r="R112" s="128" t="n">
        <f aca="false">IFERROR(Copen!Q112/GAMSCopen!Q112,"")</f>
        <v>1.00000000005212</v>
      </c>
      <c r="S112" s="128" t="n">
        <f aca="false">IFERROR(Copen!R112/GAMSCopen!R112,"")</f>
        <v>1.00000000002143</v>
      </c>
      <c r="T112" s="128" t="n">
        <f aca="false">IFERROR(Copen!S112/GAMSCopen!S112,"")</f>
        <v>1.00000000005287</v>
      </c>
      <c r="U112" s="128" t="n">
        <f aca="false">IFERROR(Copen!T112/GAMSCopen!T112,"")</f>
        <v>1.0000000000716</v>
      </c>
      <c r="V112" s="128" t="n">
        <f aca="false">IFERROR(Copen!U112/GAMSCopen!U112,"")</f>
        <v>1.0000000000781</v>
      </c>
      <c r="W112" s="128" t="n">
        <f aca="false">IFERROR(Copen!V112/GAMSCopen!V112,"")</f>
        <v>1.00000000007778</v>
      </c>
      <c r="X112" s="128" t="n">
        <f aca="false">IFERROR(Copen!W112/GAMSCopen!W112,"")</f>
        <v>1.00000000007423</v>
      </c>
      <c r="Y112" s="128" t="n">
        <f aca="false">IFERROR(Copen!X112/GAMSCopen!X112,"")</f>
        <v>1.000000000086</v>
      </c>
      <c r="Z112" s="128" t="n">
        <f aca="false">IFERROR(Copen!Y112/GAMSCopen!Y112,"")</f>
        <v>1.0000000000693</v>
      </c>
      <c r="AA112" s="128" t="n">
        <f aca="false">IFERROR(Copen!Z112/GAMSCopen!Z112,"")</f>
        <v>1.00000000004237</v>
      </c>
      <c r="AB112" s="128" t="n">
        <f aca="false">IFERROR(Copen!AA112/GAMSCopen!AA112,"")</f>
        <v>1.00000000006918</v>
      </c>
      <c r="AC112" s="128" t="n">
        <f aca="false">IFERROR(Copen!AB112/GAMSCopen!AB112,"")</f>
        <v>1.00000000003666</v>
      </c>
      <c r="AD112" s="128" t="n">
        <f aca="false">IFERROR(Copen!AC112/GAMSCopen!AC112,"")</f>
        <v>1.00000000005754</v>
      </c>
      <c r="AE112" s="128" t="n">
        <f aca="false">IFERROR(Copen!AD112/GAMSCopen!AD112,"")</f>
        <v>1.00000000006022</v>
      </c>
      <c r="AF112" s="128" t="n">
        <f aca="false">IFERROR(Copen!AE112/GAMSCopen!AE112,"")</f>
        <v>1.00000000002542</v>
      </c>
      <c r="AG112" s="128" t="n">
        <f aca="false">IFERROR(Copen!AF112/GAMSCopen!AF112,"")</f>
        <v>1.00000000000491</v>
      </c>
      <c r="AH112" s="128" t="n">
        <f aca="false">IFERROR(Copen!AG112/GAMSCopen!AG112,"")</f>
        <v>1.00000000002009</v>
      </c>
      <c r="AI112" s="128" t="n">
        <f aca="false">IFERROR(Copen!AH112/GAMSCopen!AH112,"")</f>
        <v>1.00000000004609</v>
      </c>
      <c r="AJ112" s="128" t="n">
        <f aca="false">IFERROR(Copen!AI112/GAMSCopen!AI112,"")</f>
        <v>1.00000000003657</v>
      </c>
      <c r="AK112" s="128" t="n">
        <f aca="false">IFERROR(Copen!AJ112/GAMSCopen!AJ112,"")</f>
        <v>1.000000000052</v>
      </c>
      <c r="AL112" s="128" t="n">
        <f aca="false">IFERROR(Copen!AK112/GAMSCopen!AK112,"")</f>
        <v>1.00000000006718</v>
      </c>
      <c r="AM112" s="128" t="n">
        <f aca="false">IFERROR(Copen!AL112/GAMSCopen!AL112,"")</f>
        <v>1.00000000008385</v>
      </c>
      <c r="AN112" s="128" t="n">
        <f aca="false">IFERROR(Copen!AM112/GAMSCopen!AM112,"")</f>
        <v>1.00000000007319</v>
      </c>
      <c r="AO112" s="128" t="n">
        <f aca="false">IFERROR(Copen!AN112/GAMSCopen!AN112,"")</f>
        <v>1.00000000005775</v>
      </c>
      <c r="AP112" s="128" t="n">
        <f aca="false">IFERROR(Copen!AO112/GAMSCopen!AO112,"")</f>
        <v>1.00000000005233</v>
      </c>
      <c r="AQ112" s="128" t="n">
        <f aca="false">IFERROR(Copen!AP112/GAMSCopen!AP112,"")</f>
        <v>1.00000000004373</v>
      </c>
      <c r="AR112" s="128" t="n">
        <f aca="false">IFERROR(Copen!AQ112/GAMSCopen!AQ112,"")</f>
        <v>1.00000000003929</v>
      </c>
      <c r="AS112" s="128" t="n">
        <f aca="false">IFERROR(Copen!AR112/GAMSCopen!AR112,"")</f>
        <v>1.00000000003733</v>
      </c>
      <c r="AT112" s="128" t="n">
        <f aca="false">IFERROR(Copen!AS112/GAMSCopen!AS112,"")</f>
        <v>1.00000000001893</v>
      </c>
      <c r="AU112" s="128" t="n">
        <f aca="false">IFERROR(Copen!AT112/GAMSCopen!AT112,"")</f>
        <v>1.00000000000748</v>
      </c>
      <c r="AV112" s="128" t="n">
        <f aca="false">IFERROR(Copen!AU112/GAMSCopen!AU112,"")</f>
        <v>0.999999999997226</v>
      </c>
      <c r="AW112" s="128" t="n">
        <f aca="false">IFERROR(Copen!AV112/GAMSCopen!AV112,"")</f>
        <v>0.999999999982776</v>
      </c>
      <c r="AX112" s="128" t="n">
        <f aca="false">IFERROR(Copen!AW112/GAMSCopen!AW112,"")</f>
        <v>1.00000000001989</v>
      </c>
      <c r="AY112" s="128" t="n">
        <f aca="false">IFERROR(Copen!AX112/GAMSCopen!AX112,"")</f>
        <v>1.0000000000447</v>
      </c>
      <c r="AZ112" s="128" t="n">
        <f aca="false">IFERROR(Copen!AY112/GAMSCopen!AY112,"")</f>
        <v>1.00000000002648</v>
      </c>
      <c r="BA112" s="128" t="n">
        <f aca="false">IFERROR(Copen!AZ112/GAMSCopen!AZ112,"")</f>
        <v>1.00000000001635</v>
      </c>
      <c r="BB112" s="128" t="n">
        <f aca="false">IFERROR(Copen!BA112/GAMSCopen!BA112,"")</f>
        <v>1.00000000002694</v>
      </c>
      <c r="BC112" s="128" t="n">
        <f aca="false">IFERROR(Copen!BB112/GAMSCopen!BB112,"")</f>
        <v>1.00000000002709</v>
      </c>
      <c r="BD112" s="128" t="n">
        <f aca="false">IFERROR(Copen!BC112/GAMSCopen!BC112,"")</f>
        <v>1.00000000003498</v>
      </c>
      <c r="BE112" s="128" t="n">
        <f aca="false">IFERROR(Copen!BD112/GAMSCopen!BD112,"")</f>
        <v>1.00000000003643</v>
      </c>
      <c r="BF112" s="128" t="n">
        <f aca="false">IFERROR(Copen!BE112/GAMSCopen!BE112,"")</f>
        <v>1.00000000004012</v>
      </c>
      <c r="BG112" s="128" t="n">
        <f aca="false">IFERROR(Copen!BF112/GAMSCopen!BF112,"")</f>
        <v>1.0000000000366</v>
      </c>
      <c r="BH112" s="128" t="n">
        <f aca="false">IFERROR(Copen!BG112/GAMSCopen!BG112,"")</f>
        <v>1.00000000004316</v>
      </c>
      <c r="BI112" s="128" t="n">
        <f aca="false">IFERROR(Copen!BH112/GAMSCopen!BH112,"")</f>
        <v>1.00000000004002</v>
      </c>
      <c r="BJ112" s="128" t="n">
        <f aca="false">IFERROR(Copen!BI112/GAMSCopen!BI112,"")</f>
        <v>1.00000000004607</v>
      </c>
    </row>
    <row r="113" customFormat="false" ht="12.75" hidden="false" customHeight="false" outlineLevel="0" collapsed="false">
      <c r="A113" s="0" t="str">
        <f aca="false">Copen!A113</f>
        <v>Industrial emissions (GTCO2 per year)</v>
      </c>
      <c r="B113" s="0" t="str">
        <f aca="false">GAMSbase!A113</f>
        <v>Industrial Emissions (GTCO2 per year)</v>
      </c>
      <c r="C113" s="128" t="n">
        <f aca="false">IFERROR(Copen!B113/GAMSCopen!B113,"")</f>
        <v>1.00000000007865</v>
      </c>
      <c r="D113" s="128" t="n">
        <f aca="false">IFERROR(Copen!C113/GAMSCopen!C113,"")</f>
        <v>1.00000000002973</v>
      </c>
      <c r="E113" s="128" t="n">
        <f aca="false">IFERROR(Copen!D113/GAMSCopen!D113,"")</f>
        <v>1.00000000000682</v>
      </c>
      <c r="F113" s="128" t="n">
        <f aca="false">IFERROR(Copen!E113/GAMSCopen!E113,"")</f>
        <v>1.00000000000914</v>
      </c>
      <c r="G113" s="128" t="n">
        <f aca="false">IFERROR(Copen!F113/GAMSCopen!F113,"")</f>
        <v>1.00000000004001</v>
      </c>
      <c r="H113" s="128" t="n">
        <f aca="false">IFERROR(Copen!G113/GAMSCopen!G113,"")</f>
        <v>1.00000000000954</v>
      </c>
      <c r="I113" s="128" t="n">
        <f aca="false">IFERROR(Copen!H113/GAMSCopen!H113,"")</f>
        <v>1.00000000001735</v>
      </c>
      <c r="J113" s="128" t="n">
        <f aca="false">IFERROR(Copen!I113/GAMSCopen!I113,"")</f>
        <v>1.00000000001612</v>
      </c>
      <c r="K113" s="128" t="n">
        <f aca="false">IFERROR(Copen!J113/GAMSCopen!J113,"")</f>
        <v>1.00000000004934</v>
      </c>
      <c r="L113" s="128" t="n">
        <f aca="false">IFERROR(Copen!K113/GAMSCopen!K113,"")</f>
        <v>1.00000000003507</v>
      </c>
      <c r="M113" s="128" t="n">
        <f aca="false">IFERROR(Copen!L113/GAMSCopen!L113,"")</f>
        <v>1.00000000001123</v>
      </c>
      <c r="N113" s="128" t="n">
        <f aca="false">IFERROR(Copen!M113/GAMSCopen!M113,"")</f>
        <v>1.00000000004559</v>
      </c>
      <c r="O113" s="128" t="n">
        <f aca="false">IFERROR(Copen!N113/GAMSCopen!N113,"")</f>
        <v>1.00000000002622</v>
      </c>
      <c r="P113" s="128" t="n">
        <f aca="false">IFERROR(Copen!O113/GAMSCopen!O113,"")</f>
        <v>1.00000000000837</v>
      </c>
      <c r="Q113" s="128" t="n">
        <f aca="false">IFERROR(Copen!P113/GAMSCopen!P113,"")</f>
        <v>1.00000000002786</v>
      </c>
      <c r="R113" s="128" t="n">
        <f aca="false">IFERROR(Copen!Q113/GAMSCopen!Q113,"")</f>
        <v>1.00000000005256</v>
      </c>
      <c r="S113" s="128" t="n">
        <f aca="false">IFERROR(Copen!R113/GAMSCopen!R113,"")</f>
        <v>1.00000000002097</v>
      </c>
      <c r="T113" s="128" t="n">
        <f aca="false">IFERROR(Copen!S113/GAMSCopen!S113,"")</f>
        <v>1.00000000005103</v>
      </c>
      <c r="U113" s="128" t="n">
        <f aca="false">IFERROR(Copen!T113/GAMSCopen!T113,"")</f>
        <v>1.00000000007253</v>
      </c>
      <c r="V113" s="128" t="n">
        <f aca="false">IFERROR(Copen!U113/GAMSCopen!U113,"")</f>
        <v>1.00000000007987</v>
      </c>
      <c r="W113" s="128" t="n">
        <f aca="false">IFERROR(Copen!V113/GAMSCopen!V113,"")</f>
        <v>1.00000000007536</v>
      </c>
      <c r="X113" s="128" t="n">
        <f aca="false">IFERROR(Copen!W113/GAMSCopen!W113,"")</f>
        <v>1.0000000000732</v>
      </c>
      <c r="Y113" s="128" t="n">
        <f aca="false">IFERROR(Copen!X113/GAMSCopen!X113,"")</f>
        <v>1.00000000008742</v>
      </c>
      <c r="Z113" s="128" t="n">
        <f aca="false">IFERROR(Copen!Y113/GAMSCopen!Y113,"")</f>
        <v>1.00000000006678</v>
      </c>
      <c r="AA113" s="128" t="n">
        <f aca="false">IFERROR(Copen!Z113/GAMSCopen!Z113,"")</f>
        <v>1.00000000004286</v>
      </c>
      <c r="AB113" s="128" t="n">
        <f aca="false">IFERROR(Copen!AA113/GAMSCopen!AA113,"")</f>
        <v>1.00000000006816</v>
      </c>
      <c r="AC113" s="128" t="n">
        <f aca="false">IFERROR(Copen!AB113/GAMSCopen!AB113,"")</f>
        <v>1.00000000003584</v>
      </c>
      <c r="AD113" s="128" t="n">
        <f aca="false">IFERROR(Copen!AC113/GAMSCopen!AC113,"")</f>
        <v>1.00000000005691</v>
      </c>
      <c r="AE113" s="128" t="n">
        <f aca="false">IFERROR(Copen!AD113/GAMSCopen!AD113,"")</f>
        <v>1.00000000005834</v>
      </c>
      <c r="AF113" s="128" t="n">
        <f aca="false">IFERROR(Copen!AE113/GAMSCopen!AE113,"")</f>
        <v>1.00000000002804</v>
      </c>
      <c r="AG113" s="128" t="n">
        <f aca="false">IFERROR(Copen!AF113/GAMSCopen!AF113,"")</f>
        <v>1.00000000000971</v>
      </c>
      <c r="AH113" s="128" t="n">
        <f aca="false">IFERROR(Copen!AG113/GAMSCopen!AG113,"")</f>
        <v>1.00000000001984</v>
      </c>
      <c r="AI113" s="128" t="n">
        <f aca="false">IFERROR(Copen!AH113/GAMSCopen!AH113,"")</f>
        <v>1.00000000004859</v>
      </c>
      <c r="AJ113" s="128" t="n">
        <f aca="false">IFERROR(Copen!AI113/GAMSCopen!AI113,"")</f>
        <v>1.00000000003722</v>
      </c>
      <c r="AK113" s="128" t="n">
        <f aca="false">IFERROR(Copen!AJ113/GAMSCopen!AJ113,"")</f>
        <v>1.00000000005252</v>
      </c>
      <c r="AL113" s="128" t="n">
        <f aca="false">IFERROR(Copen!AK113/GAMSCopen!AK113,"")</f>
        <v>1.00000000007161</v>
      </c>
      <c r="AM113" s="128" t="n">
        <f aca="false">IFERROR(Copen!AL113/GAMSCopen!AL113,"")</f>
        <v>1.00000000008204</v>
      </c>
      <c r="AN113" s="128" t="n">
        <f aca="false">IFERROR(Copen!AM113/GAMSCopen!AM113,"")</f>
        <v>1.00000000006772</v>
      </c>
      <c r="AO113" s="128" t="n">
        <f aca="false">IFERROR(Copen!AN113/GAMSCopen!AN113,"")</f>
        <v>1.00000000005873</v>
      </c>
      <c r="AP113" s="128" t="n">
        <f aca="false">IFERROR(Copen!AO113/GAMSCopen!AO113,"")</f>
        <v>1.00000000004909</v>
      </c>
      <c r="AQ113" s="128" t="n">
        <f aca="false">IFERROR(Copen!AP113/GAMSCopen!AP113,"")</f>
        <v>1.00000000004788</v>
      </c>
      <c r="AR113" s="128" t="n">
        <f aca="false">IFERROR(Copen!AQ113/GAMSCopen!AQ113,"")</f>
        <v>1.00000000003991</v>
      </c>
      <c r="AS113" s="128" t="n">
        <f aca="false">IFERROR(Copen!AR113/GAMSCopen!AR113,"")</f>
        <v>1.00000000004056</v>
      </c>
      <c r="AT113" s="128" t="n">
        <f aca="false">IFERROR(Copen!AS113/GAMSCopen!AS113,"")</f>
        <v>1.00000000002153</v>
      </c>
      <c r="AU113" s="128" t="n">
        <f aca="false">IFERROR(Copen!AT113/GAMSCopen!AT113,"")</f>
        <v>1.00000000000819</v>
      </c>
      <c r="AV113" s="128" t="n">
        <f aca="false">IFERROR(Copen!AU113/GAMSCopen!AU113,"")</f>
        <v>0.999999999992213</v>
      </c>
      <c r="AW113" s="128" t="n">
        <f aca="false">IFERROR(Copen!AV113/GAMSCopen!AV113,"")</f>
        <v>0.999999999981548</v>
      </c>
      <c r="AX113" s="128" t="n">
        <f aca="false">IFERROR(Copen!AW113/GAMSCopen!AW113,"")</f>
        <v>1.00000000002175</v>
      </c>
      <c r="AY113" s="128" t="n">
        <f aca="false">IFERROR(Copen!AX113/GAMSCopen!AX113,"")</f>
        <v>1.00000000004764</v>
      </c>
      <c r="AZ113" s="128" t="n">
        <f aca="false">IFERROR(Copen!AY113/GAMSCopen!AY113,"")</f>
        <v>1.00000000002157</v>
      </c>
      <c r="BA113" s="128" t="n">
        <f aca="false">IFERROR(Copen!AZ113/GAMSCopen!AZ113,"")</f>
        <v>1.00000000001828</v>
      </c>
      <c r="BB113" s="128" t="n">
        <f aca="false">IFERROR(Copen!BA113/GAMSCopen!BA113,"")</f>
        <v>1.00000000002404</v>
      </c>
      <c r="BC113" s="128" t="n">
        <f aca="false">IFERROR(Copen!BB113/GAMSCopen!BB113,"")</f>
        <v>1.00000000002924</v>
      </c>
      <c r="BD113" s="128" t="n">
        <f aca="false">IFERROR(Copen!BC113/GAMSCopen!BC113,"")</f>
        <v>1.00000000003672</v>
      </c>
      <c r="BE113" s="128" t="n">
        <f aca="false">IFERROR(Copen!BD113/GAMSCopen!BD113,"")</f>
        <v>1.00000000003478</v>
      </c>
      <c r="BF113" s="128" t="n">
        <f aca="false">IFERROR(Copen!BE113/GAMSCopen!BE113,"")</f>
        <v>1.00000000003566</v>
      </c>
      <c r="BG113" s="128" t="n">
        <f aca="false">IFERROR(Copen!BF113/GAMSCopen!BF113,"")</f>
        <v>1.0000000000393</v>
      </c>
      <c r="BH113" s="128" t="n">
        <f aca="false">IFERROR(Copen!BG113/GAMSCopen!BG113,"")</f>
        <v>1.00000000004215</v>
      </c>
      <c r="BI113" s="128" t="n">
        <f aca="false">IFERROR(Copen!BH113/GAMSCopen!BH113,"")</f>
        <v>1.00000000003757</v>
      </c>
      <c r="BJ113" s="128" t="n">
        <f aca="false">IFERROR(Copen!BI113/GAMSCopen!BI113,"")</f>
        <v>1.00000000004243</v>
      </c>
    </row>
    <row r="114" customFormat="false" ht="12.75" hidden="false" customHeight="false" outlineLevel="0" collapsed="false">
      <c r="A114" s="0" t="str">
        <f aca="false">Copen!A114</f>
        <v>World emissions intensity (sigma)</v>
      </c>
      <c r="B114" s="0" t="str">
        <f aca="false">GAMSbase!A114</f>
        <v>World Emissions Intensity (sigma)</v>
      </c>
      <c r="C114" s="128" t="n">
        <f aca="false">IFERROR(Copen!B114/GAMSCopen!B114,"")</f>
        <v>1.00000000001751</v>
      </c>
      <c r="D114" s="128" t="n">
        <f aca="false">IFERROR(Copen!C114/GAMSCopen!C114,"")</f>
        <v>0.999999999953156</v>
      </c>
      <c r="E114" s="128" t="n">
        <f aca="false">IFERROR(Copen!D114/GAMSCopen!D114,"")</f>
        <v>1.00000000009672</v>
      </c>
      <c r="F114" s="128" t="n">
        <f aca="false">IFERROR(Copen!E114/GAMSCopen!E114,"")</f>
        <v>0.999999999914683</v>
      </c>
      <c r="G114" s="128" t="n">
        <f aca="false">IFERROR(Copen!F114/GAMSCopen!F114,"")</f>
        <v>0.999999999913316</v>
      </c>
      <c r="H114" s="128" t="n">
        <f aca="false">IFERROR(Copen!G114/GAMSCopen!G114,"")</f>
        <v>1.00000000006256</v>
      </c>
      <c r="I114" s="128" t="n">
        <f aca="false">IFERROR(Copen!H114/GAMSCopen!H114,"")</f>
        <v>1.00000000017228</v>
      </c>
      <c r="J114" s="128" t="n">
        <f aca="false">IFERROR(Copen!I114/GAMSCopen!I114,"")</f>
        <v>0.999999999945046</v>
      </c>
      <c r="K114" s="128" t="n">
        <f aca="false">IFERROR(Copen!J114/GAMSCopen!J114,"")</f>
        <v>1.000000000078</v>
      </c>
      <c r="L114" s="128" t="n">
        <f aca="false">IFERROR(Copen!K114/GAMSCopen!K114,"")</f>
        <v>0.999999999900139</v>
      </c>
      <c r="M114" s="128" t="n">
        <f aca="false">IFERROR(Copen!L114/GAMSCopen!L114,"")</f>
        <v>0.999999999825589</v>
      </c>
      <c r="N114" s="128" t="n">
        <f aca="false">IFERROR(Copen!M114/GAMSCopen!M114,"")</f>
        <v>1.00000000034191</v>
      </c>
      <c r="O114" s="128" t="n">
        <f aca="false">IFERROR(Copen!N114/GAMSCopen!N114,"")</f>
        <v>1.00000000009238</v>
      </c>
      <c r="P114" s="128" t="n">
        <f aca="false">IFERROR(Copen!O114/GAMSCopen!O114,"")</f>
        <v>0.999999999706765</v>
      </c>
      <c r="Q114" s="128" t="n">
        <f aca="false">IFERROR(Copen!P114/GAMSCopen!P114,"")</f>
        <v>0.999999999882155</v>
      </c>
      <c r="R114" s="128" t="n">
        <f aca="false">IFERROR(Copen!Q114/GAMSCopen!Q114,"")</f>
        <v>0.999999999792677</v>
      </c>
      <c r="S114" s="128" t="n">
        <f aca="false">IFERROR(Copen!R114/GAMSCopen!R114,"")</f>
        <v>1.00000000081924</v>
      </c>
      <c r="T114" s="128" t="n">
        <f aca="false">IFERROR(Copen!S114/GAMSCopen!S114,"")</f>
        <v>1.00000000008941</v>
      </c>
      <c r="U114" s="128" t="n">
        <f aca="false">IFERROR(Copen!T114/GAMSCopen!T114,"")</f>
        <v>0.999999999484479</v>
      </c>
      <c r="V114" s="128" t="n">
        <f aca="false">IFERROR(Copen!U114/GAMSCopen!U114,"")</f>
        <v>1.00000000038859</v>
      </c>
      <c r="W114" s="128" t="n">
        <f aca="false">IFERROR(Copen!V114/GAMSCopen!V114,"")</f>
        <v>1.00000000104119</v>
      </c>
      <c r="X114" s="128" t="n">
        <f aca="false">IFERROR(Copen!W114/GAMSCopen!W114,"")</f>
        <v>0.999999999395362</v>
      </c>
      <c r="Y114" s="128" t="n">
        <f aca="false">IFERROR(Copen!X114/GAMSCopen!X114,"")</f>
        <v>0.99999999983479</v>
      </c>
      <c r="Z114" s="128" t="n">
        <f aca="false">IFERROR(Copen!Y114/GAMSCopen!Y114,"")</f>
        <v>0.999999997849232</v>
      </c>
      <c r="AA114" s="128" t="n">
        <f aca="false">IFERROR(Copen!Z114/GAMSCopen!Z114,"")</f>
        <v>1.00000000254073</v>
      </c>
      <c r="AB114" s="128" t="n">
        <f aca="false">IFERROR(Copen!AA114/GAMSCopen!AA114,"")</f>
        <v>0.999999997559385</v>
      </c>
      <c r="AC114" s="128" t="n">
        <f aca="false">IFERROR(Copen!AB114/GAMSCopen!AB114,"")</f>
        <v>0.999999998491721</v>
      </c>
      <c r="AD114" s="128" t="n">
        <f aca="false">IFERROR(Copen!AC114/GAMSCopen!AC114,"")</f>
        <v>1.0000000008701</v>
      </c>
      <c r="AE114" s="128" t="n">
        <f aca="false">IFERROR(Copen!AD114/GAMSCopen!AD114,"")</f>
        <v>1.00000000295956</v>
      </c>
      <c r="AF114" s="128" t="n">
        <f aca="false">IFERROR(Copen!AE114/GAMSCopen!AE114,"")</f>
        <v>1.00000000105542</v>
      </c>
      <c r="AG114" s="128" t="n">
        <f aca="false">IFERROR(Copen!AF114/GAMSCopen!AF114,"")</f>
        <v>0.999999998965161</v>
      </c>
      <c r="AH114" s="128" t="n">
        <f aca="false">IFERROR(Copen!AG114/GAMSCopen!AG114,"")</f>
        <v>0.999999998891621</v>
      </c>
      <c r="AI114" s="128" t="n">
        <f aca="false">IFERROR(Copen!AH114/GAMSCopen!AH114,"")</f>
        <v>1.00000000193565</v>
      </c>
      <c r="AJ114" s="128" t="n">
        <f aca="false">IFERROR(Copen!AI114/GAMSCopen!AI114,"")</f>
        <v>1.00000000291147</v>
      </c>
      <c r="AK114" s="128" t="n">
        <f aca="false">IFERROR(Copen!AJ114/GAMSCopen!AJ114,"")</f>
        <v>1.0000000020206</v>
      </c>
      <c r="AL114" s="128" t="n">
        <f aca="false">IFERROR(Copen!AK114/GAMSCopen!AK114,"")</f>
        <v>1.00000000043801</v>
      </c>
      <c r="AM114" s="128" t="n">
        <f aca="false">IFERROR(Copen!AL114/GAMSCopen!AL114,"")</f>
        <v>1.00000000115712</v>
      </c>
      <c r="AN114" s="128" t="n">
        <f aca="false">IFERROR(Copen!AM114/GAMSCopen!AM114,"")</f>
        <v>0.999999995344217</v>
      </c>
      <c r="AO114" s="128" t="n">
        <f aca="false">IFERROR(Copen!AN114/GAMSCopen!AN114,"")</f>
        <v>1.00000000042525</v>
      </c>
      <c r="AP114" s="128" t="n">
        <f aca="false">IFERROR(Copen!AO114/GAMSCopen!AO114,"")</f>
        <v>1.00000000280462</v>
      </c>
      <c r="AQ114" s="128" t="n">
        <f aca="false">IFERROR(Copen!AP114/GAMSCopen!AP114,"")</f>
        <v>0.999999998106638</v>
      </c>
      <c r="AR114" s="128" t="n">
        <f aca="false">IFERROR(Copen!AQ114/GAMSCopen!AQ114,"")</f>
        <v>0.999999994926029</v>
      </c>
      <c r="AS114" s="128" t="n">
        <f aca="false">IFERROR(Copen!AR114/GAMSCopen!AR114,"")</f>
        <v>1.00000000469356</v>
      </c>
      <c r="AT114" s="128" t="n">
        <f aca="false">IFERROR(Copen!AS114/GAMSCopen!AS114,"")</f>
        <v>0.999999999400135</v>
      </c>
      <c r="AU114" s="128" t="n">
        <f aca="false">IFERROR(Copen!AT114/GAMSCopen!AT114,"")</f>
        <v>0.999999998363566</v>
      </c>
      <c r="AV114" s="128" t="n">
        <f aca="false">IFERROR(Copen!AU114/GAMSCopen!AU114,"")</f>
        <v>1.00000000566388</v>
      </c>
      <c r="AW114" s="128" t="n">
        <f aca="false">IFERROR(Copen!AV114/GAMSCopen!AV114,"")</f>
        <v>0.999999993607761</v>
      </c>
      <c r="AX114" s="128" t="n">
        <f aca="false">IFERROR(Copen!AW114/GAMSCopen!AW114,"")</f>
        <v>1.00000000603192</v>
      </c>
      <c r="AY114" s="128" t="n">
        <f aca="false">IFERROR(Copen!AX114/GAMSCopen!AX114,"")</f>
        <v>0.999999997124934</v>
      </c>
      <c r="AZ114" s="128" t="n">
        <f aca="false">IFERROR(Copen!AY114/GAMSCopen!AY114,"")</f>
        <v>1.00000000166398</v>
      </c>
      <c r="BA114" s="128" t="n">
        <f aca="false">IFERROR(Copen!AZ114/GAMSCopen!AZ114,"")</f>
        <v>0.999999998555189</v>
      </c>
      <c r="BB114" s="128" t="n">
        <f aca="false">IFERROR(Copen!BA114/GAMSCopen!BA114,"")</f>
        <v>1.00000000055789</v>
      </c>
      <c r="BC114" s="128" t="n">
        <f aca="false">IFERROR(Copen!BB114/GAMSCopen!BB114,"")</f>
        <v>1.00000000315236</v>
      </c>
      <c r="BD114" s="128" t="n">
        <f aca="false">IFERROR(Copen!BC114/GAMSCopen!BC114,"")</f>
        <v>0.999999993430248</v>
      </c>
      <c r="BE114" s="128" t="n">
        <f aca="false">IFERROR(Copen!BD114/GAMSCopen!BD114,"")</f>
        <v>0.999999997304197</v>
      </c>
      <c r="BF114" s="128" t="n">
        <f aca="false">IFERROR(Copen!BE114/GAMSCopen!BE114,"")</f>
        <v>0.999999991557556</v>
      </c>
      <c r="BG114" s="128" t="n">
        <f aca="false">IFERROR(Copen!BF114/GAMSCopen!BF114,"")</f>
        <v>0.999999999476901</v>
      </c>
      <c r="BH114" s="128" t="n">
        <f aca="false">IFERROR(Copen!BG114/GAMSCopen!BG114,"")</f>
        <v>1.0000000061904</v>
      </c>
      <c r="BI114" s="128" t="n">
        <f aca="false">IFERROR(Copen!BH114/GAMSCopen!BH114,"")</f>
        <v>1.00000000431385</v>
      </c>
      <c r="BJ114" s="128" t="n">
        <f aca="false">IFERROR(Copen!BI114/GAMSCopen!BI114,"")</f>
        <v>0.999999994621928</v>
      </c>
    </row>
    <row r="115" customFormat="false" ht="12.75" hidden="false" customHeight="false" outlineLevel="0" collapsed="false">
      <c r="A115" s="0" t="str">
        <f aca="false">Copen!A115</f>
        <v>CAPITAL ACCUMULATION</v>
      </c>
      <c r="B115" s="0" t="str">
        <f aca="false">GAMSbase!A115</f>
        <v>* CAPITAL ACCUMULATION</v>
      </c>
      <c r="C115" s="128" t="str">
        <f aca="false">IFERROR(Copen!B115/GAMSCopen!B115,"")</f>
        <v/>
      </c>
      <c r="D115" s="128" t="str">
        <f aca="false">IFERROR(Copen!C115/GAMSCopen!C115,"")</f>
        <v/>
      </c>
      <c r="E115" s="128" t="str">
        <f aca="false">IFERROR(Copen!D115/GAMSCopen!D115,"")</f>
        <v/>
      </c>
      <c r="F115" s="128" t="str">
        <f aca="false">IFERROR(Copen!E115/GAMSCopen!E115,"")</f>
        <v/>
      </c>
      <c r="G115" s="128" t="str">
        <f aca="false">IFERROR(Copen!F115/GAMSCopen!F115,"")</f>
        <v/>
      </c>
      <c r="H115" s="128" t="str">
        <f aca="false">IFERROR(Copen!G115/GAMSCopen!G115,"")</f>
        <v/>
      </c>
      <c r="I115" s="128" t="str">
        <f aca="false">IFERROR(Copen!H115/GAMSCopen!H115,"")</f>
        <v/>
      </c>
      <c r="J115" s="128" t="str">
        <f aca="false">IFERROR(Copen!I115/GAMSCopen!I115,"")</f>
        <v/>
      </c>
      <c r="K115" s="128" t="str">
        <f aca="false">IFERROR(Copen!J115/GAMSCopen!J115,"")</f>
        <v/>
      </c>
      <c r="L115" s="128" t="str">
        <f aca="false">IFERROR(Copen!K115/GAMSCopen!K115,"")</f>
        <v/>
      </c>
      <c r="M115" s="128" t="str">
        <f aca="false">IFERROR(Copen!L115/GAMSCopen!L115,"")</f>
        <v/>
      </c>
      <c r="N115" s="128" t="str">
        <f aca="false">IFERROR(Copen!M115/GAMSCopen!M115,"")</f>
        <v/>
      </c>
      <c r="O115" s="128" t="str">
        <f aca="false">IFERROR(Copen!N115/GAMSCopen!N115,"")</f>
        <v/>
      </c>
      <c r="P115" s="128" t="str">
        <f aca="false">IFERROR(Copen!O115/GAMSCopen!O115,"")</f>
        <v/>
      </c>
      <c r="Q115" s="128" t="str">
        <f aca="false">IFERROR(Copen!P115/GAMSCopen!P115,"")</f>
        <v/>
      </c>
      <c r="R115" s="128" t="str">
        <f aca="false">IFERROR(Copen!Q115/GAMSCopen!Q115,"")</f>
        <v/>
      </c>
      <c r="S115" s="128" t="str">
        <f aca="false">IFERROR(Copen!R115/GAMSCopen!R115,"")</f>
        <v/>
      </c>
      <c r="T115" s="128" t="str">
        <f aca="false">IFERROR(Copen!S115/GAMSCopen!S115,"")</f>
        <v/>
      </c>
      <c r="U115" s="128" t="str">
        <f aca="false">IFERROR(Copen!T115/GAMSCopen!T115,"")</f>
        <v/>
      </c>
      <c r="V115" s="128" t="str">
        <f aca="false">IFERROR(Copen!U115/GAMSCopen!U115,"")</f>
        <v/>
      </c>
      <c r="W115" s="128" t="str">
        <f aca="false">IFERROR(Copen!V115/GAMSCopen!V115,"")</f>
        <v/>
      </c>
      <c r="X115" s="128" t="str">
        <f aca="false">IFERROR(Copen!W115/GAMSCopen!W115,"")</f>
        <v/>
      </c>
      <c r="Y115" s="128" t="str">
        <f aca="false">IFERROR(Copen!X115/GAMSCopen!X115,"")</f>
        <v/>
      </c>
      <c r="Z115" s="128" t="str">
        <f aca="false">IFERROR(Copen!Y115/GAMSCopen!Y115,"")</f>
        <v/>
      </c>
      <c r="AA115" s="128" t="str">
        <f aca="false">IFERROR(Copen!Z115/GAMSCopen!Z115,"")</f>
        <v/>
      </c>
      <c r="AB115" s="128" t="str">
        <f aca="false">IFERROR(Copen!AA115/GAMSCopen!AA115,"")</f>
        <v/>
      </c>
      <c r="AC115" s="128" t="str">
        <f aca="false">IFERROR(Copen!AB115/GAMSCopen!AB115,"")</f>
        <v/>
      </c>
      <c r="AD115" s="128" t="str">
        <f aca="false">IFERROR(Copen!AC115/GAMSCopen!AC115,"")</f>
        <v/>
      </c>
      <c r="AE115" s="128" t="str">
        <f aca="false">IFERROR(Copen!AD115/GAMSCopen!AD115,"")</f>
        <v/>
      </c>
      <c r="AF115" s="128" t="str">
        <f aca="false">IFERROR(Copen!AE115/GAMSCopen!AE115,"")</f>
        <v/>
      </c>
      <c r="AG115" s="128" t="str">
        <f aca="false">IFERROR(Copen!AF115/GAMSCopen!AF115,"")</f>
        <v/>
      </c>
      <c r="AH115" s="128" t="str">
        <f aca="false">IFERROR(Copen!AG115/GAMSCopen!AG115,"")</f>
        <v/>
      </c>
      <c r="AI115" s="128" t="str">
        <f aca="false">IFERROR(Copen!AH115/GAMSCopen!AH115,"")</f>
        <v/>
      </c>
      <c r="AJ115" s="128" t="str">
        <f aca="false">IFERROR(Copen!AI115/GAMSCopen!AI115,"")</f>
        <v/>
      </c>
      <c r="AK115" s="128" t="str">
        <f aca="false">IFERROR(Copen!AJ115/GAMSCopen!AJ115,"")</f>
        <v/>
      </c>
      <c r="AL115" s="128" t="str">
        <f aca="false">IFERROR(Copen!AK115/GAMSCopen!AK115,"")</f>
        <v/>
      </c>
      <c r="AM115" s="128" t="str">
        <f aca="false">IFERROR(Copen!AL115/GAMSCopen!AL115,"")</f>
        <v/>
      </c>
      <c r="AN115" s="128" t="str">
        <f aca="false">IFERROR(Copen!AM115/GAMSCopen!AM115,"")</f>
        <v/>
      </c>
      <c r="AO115" s="128" t="str">
        <f aca="false">IFERROR(Copen!AN115/GAMSCopen!AN115,"")</f>
        <v/>
      </c>
      <c r="AP115" s="128" t="str">
        <f aca="false">IFERROR(Copen!AO115/GAMSCopen!AO115,"")</f>
        <v/>
      </c>
      <c r="AQ115" s="128" t="str">
        <f aca="false">IFERROR(Copen!AP115/GAMSCopen!AP115,"")</f>
        <v/>
      </c>
      <c r="AR115" s="128" t="str">
        <f aca="false">IFERROR(Copen!AQ115/GAMSCopen!AQ115,"")</f>
        <v/>
      </c>
      <c r="AS115" s="128" t="str">
        <f aca="false">IFERROR(Copen!AR115/GAMSCopen!AR115,"")</f>
        <v/>
      </c>
      <c r="AT115" s="128" t="str">
        <f aca="false">IFERROR(Copen!AS115/GAMSCopen!AS115,"")</f>
        <v/>
      </c>
      <c r="AU115" s="128" t="str">
        <f aca="false">IFERROR(Copen!AT115/GAMSCopen!AT115,"")</f>
        <v/>
      </c>
      <c r="AV115" s="128" t="str">
        <f aca="false">IFERROR(Copen!AU115/GAMSCopen!AU115,"")</f>
        <v/>
      </c>
      <c r="AW115" s="128" t="str">
        <f aca="false">IFERROR(Copen!AV115/GAMSCopen!AV115,"")</f>
        <v/>
      </c>
      <c r="AX115" s="128" t="str">
        <f aca="false">IFERROR(Copen!AW115/GAMSCopen!AW115,"")</f>
        <v/>
      </c>
      <c r="AY115" s="128" t="str">
        <f aca="false">IFERROR(Copen!AX115/GAMSCopen!AX115,"")</f>
        <v/>
      </c>
      <c r="AZ115" s="128" t="str">
        <f aca="false">IFERROR(Copen!AY115/GAMSCopen!AY115,"")</f>
        <v/>
      </c>
      <c r="BA115" s="128" t="str">
        <f aca="false">IFERROR(Copen!AZ115/GAMSCopen!AZ115,"")</f>
        <v/>
      </c>
      <c r="BB115" s="128" t="str">
        <f aca="false">IFERROR(Copen!BA115/GAMSCopen!BA115,"")</f>
        <v/>
      </c>
      <c r="BC115" s="128" t="str">
        <f aca="false">IFERROR(Copen!BB115/GAMSCopen!BB115,"")</f>
        <v/>
      </c>
      <c r="BD115" s="128" t="str">
        <f aca="false">IFERROR(Copen!BC115/GAMSCopen!BC115,"")</f>
        <v/>
      </c>
      <c r="BE115" s="128" t="str">
        <f aca="false">IFERROR(Copen!BD115/GAMSCopen!BD115,"")</f>
        <v/>
      </c>
      <c r="BF115" s="128" t="str">
        <f aca="false">IFERROR(Copen!BE115/GAMSCopen!BE115,"")</f>
        <v/>
      </c>
      <c r="BG115" s="128" t="str">
        <f aca="false">IFERROR(Copen!BF115/GAMSCopen!BF115,"")</f>
        <v/>
      </c>
      <c r="BH115" s="128" t="str">
        <f aca="false">IFERROR(Copen!BG115/GAMSCopen!BG115,"")</f>
        <v/>
      </c>
      <c r="BI115" s="128" t="str">
        <f aca="false">IFERROR(Copen!BH115/GAMSCopen!BH115,"")</f>
        <v/>
      </c>
      <c r="BJ115" s="128" t="str">
        <f aca="false">IFERROR(Copen!BI115/GAMSCopen!BI115,"")</f>
        <v/>
      </c>
    </row>
    <row r="116" customFormat="false" ht="12.75" hidden="false" customHeight="false" outlineLevel="0" collapsed="false">
      <c r="A116" s="0" t="str">
        <f aca="false">Copen!A116</f>
        <v>Gross investment ($trill per year, 2005$)</v>
      </c>
      <c r="B116" s="0" t="str">
        <f aca="false">GAMSbase!A116</f>
        <v>Gross Investment (trillion 2005USD per year)</v>
      </c>
      <c r="C116" s="128" t="n">
        <f aca="false">IFERROR(Copen!B116/GAMSCopen!B116,"")</f>
        <v>0.999999999964886</v>
      </c>
      <c r="D116" s="128" t="n">
        <f aca="false">IFERROR(Copen!C116/GAMSCopen!C116,"")</f>
        <v>0.999999999830707</v>
      </c>
      <c r="E116" s="128" t="n">
        <f aca="false">IFERROR(Copen!D116/GAMSCopen!D116,"")</f>
        <v>0.999999999913832</v>
      </c>
      <c r="F116" s="128" t="n">
        <f aca="false">IFERROR(Copen!E116/GAMSCopen!E116,"")</f>
        <v>1.00000000011891</v>
      </c>
      <c r="G116" s="128" t="n">
        <f aca="false">IFERROR(Copen!F116/GAMSCopen!F116,"")</f>
        <v>0.999999999804277</v>
      </c>
      <c r="H116" s="128" t="n">
        <f aca="false">IFERROR(Copen!G116/GAMSCopen!G116,"")</f>
        <v>0.999999999971795</v>
      </c>
      <c r="I116" s="128" t="n">
        <f aca="false">IFERROR(Copen!H116/GAMSCopen!H116,"")</f>
        <v>0.999999999926328</v>
      </c>
      <c r="J116" s="128" t="n">
        <f aca="false">IFERROR(Copen!I116/GAMSCopen!I116,"")</f>
        <v>1.00000000016217</v>
      </c>
      <c r="K116" s="128" t="n">
        <f aca="false">IFERROR(Copen!J116/GAMSCopen!J116,"")</f>
        <v>0.99999999994031</v>
      </c>
      <c r="L116" s="128" t="n">
        <f aca="false">IFERROR(Copen!K116/GAMSCopen!K116,"")</f>
        <v>0.999999999826336</v>
      </c>
      <c r="M116" s="128" t="n">
        <f aca="false">IFERROR(Copen!L116/GAMSCopen!L116,"")</f>
        <v>1.000000000163</v>
      </c>
      <c r="N116" s="128" t="n">
        <f aca="false">IFERROR(Copen!M116/GAMSCopen!M116,"")</f>
        <v>0.999999999904904</v>
      </c>
      <c r="O116" s="128" t="n">
        <f aca="false">IFERROR(Copen!N116/GAMSCopen!N116,"")</f>
        <v>0.999999999824533</v>
      </c>
      <c r="P116" s="128" t="n">
        <f aca="false">IFERROR(Copen!O116/GAMSCopen!O116,"")</f>
        <v>1.00000000006028</v>
      </c>
      <c r="Q116" s="128" t="n">
        <f aca="false">IFERROR(Copen!P116/GAMSCopen!P116,"")</f>
        <v>1.00000000014202</v>
      </c>
      <c r="R116" s="128" t="n">
        <f aca="false">IFERROR(Copen!Q116/GAMSCopen!Q116,"")</f>
        <v>0.999999999835309</v>
      </c>
      <c r="S116" s="128" t="n">
        <f aca="false">IFERROR(Copen!R116/GAMSCopen!R116,"")</f>
        <v>1.00000000017981</v>
      </c>
      <c r="T116" s="128" t="n">
        <f aca="false">IFERROR(Copen!S116/GAMSCopen!S116,"")</f>
        <v>1.0000000002081</v>
      </c>
      <c r="U116" s="128" t="n">
        <f aca="false">IFERROR(Copen!T116/GAMSCopen!T116,"")</f>
        <v>1.00000000016798</v>
      </c>
      <c r="V116" s="128" t="n">
        <f aca="false">IFERROR(Copen!U116/GAMSCopen!U116,"")</f>
        <v>1.00000000012633</v>
      </c>
      <c r="W116" s="128" t="n">
        <f aca="false">IFERROR(Copen!V116/GAMSCopen!V116,"")</f>
        <v>1.0000000001223</v>
      </c>
      <c r="X116" s="128" t="n">
        <f aca="false">IFERROR(Copen!W116/GAMSCopen!W116,"")</f>
        <v>1.00000000020405</v>
      </c>
      <c r="Y116" s="128" t="n">
        <f aca="false">IFERROR(Copen!X116/GAMSCopen!X116,"")</f>
        <v>1.00000000003751</v>
      </c>
      <c r="Z116" s="128" t="n">
        <f aca="false">IFERROR(Copen!Y116/GAMSCopen!Y116,"")</f>
        <v>0.999999999928706</v>
      </c>
      <c r="AA116" s="128" t="n">
        <f aca="false">IFERROR(Copen!Z116/GAMSCopen!Z116,"")</f>
        <v>1.00000000020427</v>
      </c>
      <c r="AB116" s="128" t="n">
        <f aca="false">IFERROR(Copen!AA116/GAMSCopen!AA116,"")</f>
        <v>0.999999999874643</v>
      </c>
      <c r="AC116" s="128" t="n">
        <f aca="false">IFERROR(Copen!AB116/GAMSCopen!AB116,"")</f>
        <v>1.00000000013278</v>
      </c>
      <c r="AD116" s="128" t="n">
        <f aca="false">IFERROR(Copen!AC116/GAMSCopen!AC116,"")</f>
        <v>1.00000000008892</v>
      </c>
      <c r="AE116" s="128" t="n">
        <f aca="false">IFERROR(Copen!AD116/GAMSCopen!AD116,"")</f>
        <v>0.99999999983201</v>
      </c>
      <c r="AF116" s="128" t="n">
        <f aca="false">IFERROR(Copen!AE116/GAMSCopen!AE116,"")</f>
        <v>0.999999999828841</v>
      </c>
      <c r="AG116" s="128" t="n">
        <f aca="false">IFERROR(Copen!AF116/GAMSCopen!AF116,"")</f>
        <v>1.00000000002128</v>
      </c>
      <c r="AH116" s="128" t="n">
        <f aca="false">IFERROR(Copen!AG116/GAMSCopen!AG116,"")</f>
        <v>1.0000000001565</v>
      </c>
      <c r="AI116" s="128" t="n">
        <f aca="false">IFERROR(Copen!AH116/GAMSCopen!AH116,"")</f>
        <v>0.999999999953901</v>
      </c>
      <c r="AJ116" s="128" t="n">
        <f aca="false">IFERROR(Copen!AI116/GAMSCopen!AI116,"")</f>
        <v>1.00000000013626</v>
      </c>
      <c r="AK116" s="128" t="n">
        <f aca="false">IFERROR(Copen!AJ116/GAMSCopen!AJ116,"")</f>
        <v>1.00000000018246</v>
      </c>
      <c r="AL116" s="128" t="n">
        <f aca="false">IFERROR(Copen!AK116/GAMSCopen!AK116,"")</f>
        <v>1.00000000020936</v>
      </c>
      <c r="AM116" s="128" t="n">
        <f aca="false">IFERROR(Copen!AL116/GAMSCopen!AL116,"")</f>
        <v>1.00000000006514</v>
      </c>
      <c r="AN116" s="128" t="n">
        <f aca="false">IFERROR(Copen!AM116/GAMSCopen!AM116,"")</f>
        <v>1.00000000000163</v>
      </c>
      <c r="AO116" s="128" t="n">
        <f aca="false">IFERROR(Copen!AN116/GAMSCopen!AN116,"")</f>
        <v>1.0000000000328</v>
      </c>
      <c r="AP116" s="128" t="n">
        <f aca="false">IFERROR(Copen!AO116/GAMSCopen!AO116,"")</f>
        <v>1.00000000000049</v>
      </c>
      <c r="AQ116" s="128" t="n">
        <f aca="false">IFERROR(Copen!AP116/GAMSCopen!AP116,"")</f>
        <v>0.999999999974884</v>
      </c>
      <c r="AR116" s="128" t="n">
        <f aca="false">IFERROR(Copen!AQ116/GAMSCopen!AQ116,"")</f>
        <v>1.00000000002188</v>
      </c>
      <c r="AS116" s="128" t="n">
        <f aca="false">IFERROR(Copen!AR116/GAMSCopen!AR116,"")</f>
        <v>0.999999999852649</v>
      </c>
      <c r="AT116" s="128" t="n">
        <f aca="false">IFERROR(Copen!AS116/GAMSCopen!AS116,"")</f>
        <v>0.999999999843801</v>
      </c>
      <c r="AU116" s="128" t="n">
        <f aca="false">IFERROR(Copen!AT116/GAMSCopen!AT116,"")</f>
        <v>0.999999999814624</v>
      </c>
      <c r="AV116" s="128" t="n">
        <f aca="false">IFERROR(Copen!AU116/GAMSCopen!AU116,"")</f>
        <v>0.999999999760523</v>
      </c>
      <c r="AW116" s="128" t="n">
        <f aca="false">IFERROR(Copen!AV116/GAMSCopen!AV116,"")</f>
        <v>1.00000000012845</v>
      </c>
      <c r="AX116" s="128" t="n">
        <f aca="false">IFERROR(Copen!AW116/GAMSCopen!AW116,"")</f>
        <v>1.0000000001601</v>
      </c>
      <c r="AY116" s="128" t="n">
        <f aca="false">IFERROR(Copen!AX116/GAMSCopen!AX116,"")</f>
        <v>0.999999999843458</v>
      </c>
      <c r="AZ116" s="128" t="n">
        <f aca="false">IFERROR(Copen!AY116/GAMSCopen!AY116,"")</f>
        <v>0.999999999892885</v>
      </c>
      <c r="BA116" s="128" t="n">
        <f aca="false">IFERROR(Copen!AZ116/GAMSCopen!AZ116,"")</f>
        <v>0.999999999995499</v>
      </c>
      <c r="BB116" s="128" t="n">
        <f aca="false">IFERROR(Copen!BA116/GAMSCopen!BA116,"")</f>
        <v>1.00000000000409</v>
      </c>
      <c r="BC116" s="128" t="n">
        <f aca="false">IFERROR(Copen!BB116/GAMSCopen!BB116,"")</f>
        <v>1.00000000000999</v>
      </c>
      <c r="BD116" s="128" t="n">
        <f aca="false">IFERROR(Copen!BC116/GAMSCopen!BC116,"")</f>
        <v>1.00000000001416</v>
      </c>
      <c r="BE116" s="128" t="n">
        <f aca="false">IFERROR(Copen!BD116/GAMSCopen!BD116,"")</f>
        <v>1.00000000001705</v>
      </c>
      <c r="BF116" s="128" t="n">
        <f aca="false">IFERROR(Copen!BE116/GAMSCopen!BE116,"")</f>
        <v>1.00000000001905</v>
      </c>
      <c r="BG116" s="128" t="n">
        <f aca="false">IFERROR(Copen!BF116/GAMSCopen!BF116,"")</f>
        <v>1.00000000002037</v>
      </c>
      <c r="BH116" s="128" t="n">
        <f aca="false">IFERROR(Copen!BG116/GAMSCopen!BG116,"")</f>
        <v>1.00000000002127</v>
      </c>
      <c r="BI116" s="128" t="n">
        <f aca="false">IFERROR(Copen!BH116/GAMSCopen!BH116,"")</f>
        <v>1.00000000002196</v>
      </c>
      <c r="BJ116" s="128" t="n">
        <f aca="false">IFERROR(Copen!BI116/GAMSCopen!BI116,"")</f>
        <v>1.00000000002241</v>
      </c>
    </row>
    <row r="117" customFormat="false" ht="12.75" hidden="false" customHeight="false" outlineLevel="0" collapsed="false">
      <c r="A117" s="0" t="str">
        <f aca="false">Copen!A117</f>
        <v>Capital ($trill, 2005$)</v>
      </c>
      <c r="B117" s="0" t="str">
        <f aca="false">GAMSbase!A117</f>
        <v>Capital (trillion 2005USD per year)</v>
      </c>
      <c r="C117" s="128" t="n">
        <f aca="false">IFERROR(Copen!B117/GAMSCopen!B117,"")</f>
        <v>1</v>
      </c>
      <c r="D117" s="128" t="n">
        <f aca="false">IFERROR(Copen!C117/GAMSCopen!C117,"")</f>
        <v>0.99999999998095</v>
      </c>
      <c r="E117" s="128" t="n">
        <f aca="false">IFERROR(Copen!D117/GAMSCopen!D117,"")</f>
        <v>0.999999999904866</v>
      </c>
      <c r="F117" s="128" t="n">
        <f aca="false">IFERROR(Copen!E117/GAMSCopen!E117,"")</f>
        <v>0.99999999990938</v>
      </c>
      <c r="G117" s="128" t="n">
        <f aca="false">IFERROR(Copen!F117/GAMSCopen!F117,"")</f>
        <v>1.0000000000125</v>
      </c>
      <c r="H117" s="128" t="n">
        <f aca="false">IFERROR(Copen!G117/GAMSCopen!G117,"")</f>
        <v>0.999999999910367</v>
      </c>
      <c r="I117" s="128" t="n">
        <f aca="false">IFERROR(Copen!H117/GAMSCopen!H117,"")</f>
        <v>0.999999999940104</v>
      </c>
      <c r="J117" s="128" t="n">
        <f aca="false">IFERROR(Copen!I117/GAMSCopen!I117,"")</f>
        <v>0.999999999933958</v>
      </c>
      <c r="K117" s="128" t="n">
        <f aca="false">IFERROR(Copen!J117/GAMSCopen!J117,"")</f>
        <v>1.00000000004359</v>
      </c>
      <c r="L117" s="128" t="n">
        <f aca="false">IFERROR(Copen!K117/GAMSCopen!K117,"")</f>
        <v>0.999999999994082</v>
      </c>
      <c r="M117" s="128" t="n">
        <f aca="false">IFERROR(Copen!L117/GAMSCopen!L117,"")</f>
        <v>0.999999999914723</v>
      </c>
      <c r="N117" s="128" t="n">
        <f aca="false">IFERROR(Copen!M117/GAMSCopen!M117,"")</f>
        <v>1.00000000003124</v>
      </c>
      <c r="O117" s="128" t="n">
        <f aca="false">IFERROR(Copen!N117/GAMSCopen!N117,"")</f>
        <v>0.999999999971956</v>
      </c>
      <c r="P117" s="128" t="n">
        <f aca="false">IFERROR(Copen!O117/GAMSCopen!O117,"")</f>
        <v>0.999999999903262</v>
      </c>
      <c r="Q117" s="128" t="n">
        <f aca="false">IFERROR(Copen!P117/GAMSCopen!P117,"")</f>
        <v>0.999999999975738</v>
      </c>
      <c r="R117" s="128" t="n">
        <f aca="false">IFERROR(Copen!Q117/GAMSCopen!Q117,"")</f>
        <v>1.00000000005216</v>
      </c>
      <c r="S117" s="128" t="n">
        <f aca="false">IFERROR(Copen!R117/GAMSCopen!R117,"")</f>
        <v>0.999999999952798</v>
      </c>
      <c r="T117" s="128" t="n">
        <f aca="false">IFERROR(Copen!S117/GAMSCopen!S117,"")</f>
        <v>1.00000000005648</v>
      </c>
      <c r="U117" s="128" t="n">
        <f aca="false">IFERROR(Copen!T117/GAMSCopen!T117,"")</f>
        <v>1.00000000012559</v>
      </c>
      <c r="V117" s="128" t="n">
        <f aca="false">IFERROR(Copen!U117/GAMSCopen!U117,"")</f>
        <v>1.00000000014499</v>
      </c>
      <c r="W117" s="128" t="n">
        <f aca="false">IFERROR(Copen!V117/GAMSCopen!V117,"")</f>
        <v>1.00000000013657</v>
      </c>
      <c r="X117" s="128" t="n">
        <f aca="false">IFERROR(Copen!W117/GAMSCopen!W117,"")</f>
        <v>1.00000000013011</v>
      </c>
      <c r="Y117" s="128" t="n">
        <f aca="false">IFERROR(Copen!X117/GAMSCopen!X117,"")</f>
        <v>1.00000000016333</v>
      </c>
      <c r="Z117" s="128" t="n">
        <f aca="false">IFERROR(Copen!Y117/GAMSCopen!Y117,"")</f>
        <v>1.00000000010673</v>
      </c>
      <c r="AA117" s="128" t="n">
        <f aca="false">IFERROR(Copen!Z117/GAMSCopen!Z117,"")</f>
        <v>1.00000000002697</v>
      </c>
      <c r="AB117" s="128" t="n">
        <f aca="false">IFERROR(Copen!AA117/GAMSCopen!AA117,"")</f>
        <v>1.00000000010624</v>
      </c>
      <c r="AC117" s="128" t="n">
        <f aca="false">IFERROR(Copen!AB117/GAMSCopen!AB117,"")</f>
        <v>1.00000000000309</v>
      </c>
      <c r="AD117" s="128" t="n">
        <f aca="false">IFERROR(Copen!AC117/GAMSCopen!AC117,"")</f>
        <v>1.00000000006076</v>
      </c>
      <c r="AE117" s="128" t="n">
        <f aca="false">IFERROR(Copen!AD117/GAMSCopen!AD117,"")</f>
        <v>1.00000000007316</v>
      </c>
      <c r="AF117" s="128" t="n">
        <f aca="false">IFERROR(Copen!AE117/GAMSCopen!AE117,"")</f>
        <v>0.99999999996651</v>
      </c>
      <c r="AG117" s="128" t="n">
        <f aca="false">IFERROR(Copen!AF117/GAMSCopen!AF117,"")</f>
        <v>0.999999999905781</v>
      </c>
      <c r="AH117" s="128" t="n">
        <f aca="false">IFERROR(Copen!AG117/GAMSCopen!AG117,"")</f>
        <v>0.999999999956585</v>
      </c>
      <c r="AI117" s="128" t="n">
        <f aca="false">IFERROR(Copen!AH117/GAMSCopen!AH117,"")</f>
        <v>1.00000000004443</v>
      </c>
      <c r="AJ117" s="128" t="n">
        <f aca="false">IFERROR(Copen!AI117/GAMSCopen!AI117,"")</f>
        <v>1.00000000000471</v>
      </c>
      <c r="AK117" s="128" t="n">
        <f aca="false">IFERROR(Copen!AJ117/GAMSCopen!AJ117,"")</f>
        <v>1.0000000000623</v>
      </c>
      <c r="AL117" s="128" t="n">
        <f aca="false">IFERROR(Copen!AK117/GAMSCopen!AK117,"")</f>
        <v>1.00000000011485</v>
      </c>
      <c r="AM117" s="128" t="n">
        <f aca="false">IFERROR(Copen!AL117/GAMSCopen!AL117,"")</f>
        <v>1.00000000015603</v>
      </c>
      <c r="AN117" s="128" t="n">
        <f aca="false">IFERROR(Copen!AM117/GAMSCopen!AM117,"")</f>
        <v>1.00000000011652</v>
      </c>
      <c r="AO117" s="128" t="n">
        <f aca="false">IFERROR(Copen!AN117/GAMSCopen!AN117,"")</f>
        <v>1.00000000006663</v>
      </c>
      <c r="AP117" s="128" t="n">
        <f aca="false">IFERROR(Copen!AO117/GAMSCopen!AO117,"")</f>
        <v>1.00000000005197</v>
      </c>
      <c r="AQ117" s="128" t="n">
        <f aca="false">IFERROR(Copen!AP117/GAMSCopen!AP117,"")</f>
        <v>1.0000000000297</v>
      </c>
      <c r="AR117" s="128" t="n">
        <f aca="false">IFERROR(Copen!AQ117/GAMSCopen!AQ117,"")</f>
        <v>1.00000000000599</v>
      </c>
      <c r="AS117" s="128" t="n">
        <f aca="false">IFERROR(Copen!AR117/GAMSCopen!AR117,"")</f>
        <v>1.00000000001285</v>
      </c>
      <c r="AT117" s="128" t="n">
        <f aca="false">IFERROR(Copen!AS117/GAMSCopen!AS117,"")</f>
        <v>0.999999999943814</v>
      </c>
      <c r="AU117" s="128" t="n">
        <f aca="false">IFERROR(Copen!AT117/GAMSCopen!AT117,"")</f>
        <v>0.999999999900789</v>
      </c>
      <c r="AV117" s="128" t="n">
        <f aca="false">IFERROR(Copen!AU117/GAMSCopen!AU117,"")</f>
        <v>0.999999999863742</v>
      </c>
      <c r="AW117" s="128" t="n">
        <f aca="false">IFERROR(Copen!AV117/GAMSCopen!AV117,"")</f>
        <v>0.999999999819448</v>
      </c>
      <c r="AX117" s="128" t="n">
        <f aca="false">IFERROR(Copen!AW117/GAMSCopen!AW117,"")</f>
        <v>0.999999999951669</v>
      </c>
      <c r="AY117" s="128" t="n">
        <f aca="false">IFERROR(Copen!AX117/GAMSCopen!AX117,"")</f>
        <v>1.00000000004065</v>
      </c>
      <c r="AZ117" s="128" t="n">
        <f aca="false">IFERROR(Copen!AY117/GAMSCopen!AY117,"")</f>
        <v>0.999999999956793</v>
      </c>
      <c r="BA117" s="128" t="n">
        <f aca="false">IFERROR(Copen!AZ117/GAMSCopen!AZ117,"")</f>
        <v>0.999999999929736</v>
      </c>
      <c r="BB117" s="128" t="n">
        <f aca="false">IFERROR(Copen!BA117/GAMSCopen!BA117,"")</f>
        <v>0.999999999958585</v>
      </c>
      <c r="BC117" s="128" t="n">
        <f aca="false">IFERROR(Copen!BB117/GAMSCopen!BB117,"")</f>
        <v>0.999999999978375</v>
      </c>
      <c r="BD117" s="128" t="n">
        <f aca="false">IFERROR(Copen!BC117/GAMSCopen!BC117,"")</f>
        <v>0.999999999992034</v>
      </c>
      <c r="BE117" s="128" t="n">
        <f aca="false">IFERROR(Copen!BD117/GAMSCopen!BD117,"")</f>
        <v>1.00000000000154</v>
      </c>
      <c r="BF117" s="128" t="n">
        <f aca="false">IFERROR(Copen!BE117/GAMSCopen!BE117,"")</f>
        <v>1.00000000000815</v>
      </c>
      <c r="BG117" s="128" t="n">
        <f aca="false">IFERROR(Copen!BF117/GAMSCopen!BF117,"")</f>
        <v>1.00000000001276</v>
      </c>
      <c r="BH117" s="128" t="n">
        <f aca="false">IFERROR(Copen!BG117/GAMSCopen!BG117,"")</f>
        <v>1.00000000001599</v>
      </c>
      <c r="BI117" s="128" t="n">
        <f aca="false">IFERROR(Copen!BH117/GAMSCopen!BH117,"")</f>
        <v>1.00000000001826</v>
      </c>
      <c r="BJ117" s="128" t="n">
        <f aca="false">IFERROR(Copen!BI117/GAMSCopen!BI117,"")</f>
        <v>1.00000000001985</v>
      </c>
    </row>
    <row r="118" customFormat="false" ht="12.75" hidden="false" customHeight="false" outlineLevel="0" collapsed="false">
      <c r="A118" s="0" t="str">
        <f aca="false">Copen!A118</f>
        <v>DISCOUNT RATES</v>
      </c>
      <c r="B118" s="0" t="str">
        <f aca="false">GAMSbase!A118</f>
        <v>* DISCOUNT RATES</v>
      </c>
      <c r="C118" s="128" t="str">
        <f aca="false">IFERROR(Copen!B118/GAMSCopen!B118,"")</f>
        <v/>
      </c>
      <c r="D118" s="128" t="str">
        <f aca="false">IFERROR(Copen!C118/GAMSCopen!C118,"")</f>
        <v/>
      </c>
      <c r="E118" s="128" t="str">
        <f aca="false">IFERROR(Copen!D118/GAMSCopen!D118,"")</f>
        <v/>
      </c>
      <c r="F118" s="128" t="str">
        <f aca="false">IFERROR(Copen!E118/GAMSCopen!E118,"")</f>
        <v/>
      </c>
      <c r="G118" s="128" t="str">
        <f aca="false">IFERROR(Copen!F118/GAMSCopen!F118,"")</f>
        <v/>
      </c>
      <c r="H118" s="128" t="str">
        <f aca="false">IFERROR(Copen!G118/GAMSCopen!G118,"")</f>
        <v/>
      </c>
      <c r="I118" s="128" t="str">
        <f aca="false">IFERROR(Copen!H118/GAMSCopen!H118,"")</f>
        <v/>
      </c>
      <c r="J118" s="128" t="str">
        <f aca="false">IFERROR(Copen!I118/GAMSCopen!I118,"")</f>
        <v/>
      </c>
      <c r="K118" s="128" t="str">
        <f aca="false">IFERROR(Copen!J118/GAMSCopen!J118,"")</f>
        <v/>
      </c>
      <c r="L118" s="128" t="str">
        <f aca="false">IFERROR(Copen!K118/GAMSCopen!K118,"")</f>
        <v/>
      </c>
      <c r="M118" s="128" t="str">
        <f aca="false">IFERROR(Copen!L118/GAMSCopen!L118,"")</f>
        <v/>
      </c>
      <c r="N118" s="128" t="str">
        <f aca="false">IFERROR(Copen!M118/GAMSCopen!M118,"")</f>
        <v/>
      </c>
      <c r="O118" s="128" t="str">
        <f aca="false">IFERROR(Copen!N118/GAMSCopen!N118,"")</f>
        <v/>
      </c>
      <c r="P118" s="128" t="str">
        <f aca="false">IFERROR(Copen!O118/GAMSCopen!O118,"")</f>
        <v/>
      </c>
      <c r="Q118" s="128" t="str">
        <f aca="false">IFERROR(Copen!P118/GAMSCopen!P118,"")</f>
        <v/>
      </c>
      <c r="R118" s="128" t="str">
        <f aca="false">IFERROR(Copen!Q118/GAMSCopen!Q118,"")</f>
        <v/>
      </c>
      <c r="S118" s="128" t="str">
        <f aca="false">IFERROR(Copen!R118/GAMSCopen!R118,"")</f>
        <v/>
      </c>
      <c r="T118" s="128" t="str">
        <f aca="false">IFERROR(Copen!S118/GAMSCopen!S118,"")</f>
        <v/>
      </c>
      <c r="U118" s="128" t="str">
        <f aca="false">IFERROR(Copen!T118/GAMSCopen!T118,"")</f>
        <v/>
      </c>
      <c r="V118" s="128" t="str">
        <f aca="false">IFERROR(Copen!U118/GAMSCopen!U118,"")</f>
        <v/>
      </c>
      <c r="W118" s="128" t="str">
        <f aca="false">IFERROR(Copen!V118/GAMSCopen!V118,"")</f>
        <v/>
      </c>
      <c r="X118" s="128" t="str">
        <f aca="false">IFERROR(Copen!W118/GAMSCopen!W118,"")</f>
        <v/>
      </c>
      <c r="Y118" s="128" t="str">
        <f aca="false">IFERROR(Copen!X118/GAMSCopen!X118,"")</f>
        <v/>
      </c>
      <c r="Z118" s="128" t="str">
        <f aca="false">IFERROR(Copen!Y118/GAMSCopen!Y118,"")</f>
        <v/>
      </c>
      <c r="AA118" s="128" t="str">
        <f aca="false">IFERROR(Copen!Z118/GAMSCopen!Z118,"")</f>
        <v/>
      </c>
      <c r="AB118" s="128" t="str">
        <f aca="false">IFERROR(Copen!AA118/GAMSCopen!AA118,"")</f>
        <v/>
      </c>
      <c r="AC118" s="128" t="str">
        <f aca="false">IFERROR(Copen!AB118/GAMSCopen!AB118,"")</f>
        <v/>
      </c>
      <c r="AD118" s="128" t="str">
        <f aca="false">IFERROR(Copen!AC118/GAMSCopen!AC118,"")</f>
        <v/>
      </c>
      <c r="AE118" s="128" t="str">
        <f aca="false">IFERROR(Copen!AD118/GAMSCopen!AD118,"")</f>
        <v/>
      </c>
      <c r="AF118" s="128" t="str">
        <f aca="false">IFERROR(Copen!AE118/GAMSCopen!AE118,"")</f>
        <v/>
      </c>
      <c r="AG118" s="128" t="str">
        <f aca="false">IFERROR(Copen!AF118/GAMSCopen!AF118,"")</f>
        <v/>
      </c>
      <c r="AH118" s="128" t="str">
        <f aca="false">IFERROR(Copen!AG118/GAMSCopen!AG118,"")</f>
        <v/>
      </c>
      <c r="AI118" s="128" t="str">
        <f aca="false">IFERROR(Copen!AH118/GAMSCopen!AH118,"")</f>
        <v/>
      </c>
      <c r="AJ118" s="128" t="str">
        <f aca="false">IFERROR(Copen!AI118/GAMSCopen!AI118,"")</f>
        <v/>
      </c>
      <c r="AK118" s="128" t="str">
        <f aca="false">IFERROR(Copen!AJ118/GAMSCopen!AJ118,"")</f>
        <v/>
      </c>
      <c r="AL118" s="128" t="str">
        <f aca="false">IFERROR(Copen!AK118/GAMSCopen!AK118,"")</f>
        <v/>
      </c>
      <c r="AM118" s="128" t="str">
        <f aca="false">IFERROR(Copen!AL118/GAMSCopen!AL118,"")</f>
        <v/>
      </c>
      <c r="AN118" s="128" t="str">
        <f aca="false">IFERROR(Copen!AM118/GAMSCopen!AM118,"")</f>
        <v/>
      </c>
      <c r="AO118" s="128" t="str">
        <f aca="false">IFERROR(Copen!AN118/GAMSCopen!AN118,"")</f>
        <v/>
      </c>
      <c r="AP118" s="128" t="str">
        <f aca="false">IFERROR(Copen!AO118/GAMSCopen!AO118,"")</f>
        <v/>
      </c>
      <c r="AQ118" s="128" t="str">
        <f aca="false">IFERROR(Copen!AP118/GAMSCopen!AP118,"")</f>
        <v/>
      </c>
      <c r="AR118" s="128" t="str">
        <f aca="false">IFERROR(Copen!AQ118/GAMSCopen!AQ118,"")</f>
        <v/>
      </c>
      <c r="AS118" s="128" t="str">
        <f aca="false">IFERROR(Copen!AR118/GAMSCopen!AR118,"")</f>
        <v/>
      </c>
      <c r="AT118" s="128" t="str">
        <f aca="false">IFERROR(Copen!AS118/GAMSCopen!AS118,"")</f>
        <v/>
      </c>
      <c r="AU118" s="128" t="str">
        <f aca="false">IFERROR(Copen!AT118/GAMSCopen!AT118,"")</f>
        <v/>
      </c>
      <c r="AV118" s="128" t="str">
        <f aca="false">IFERROR(Copen!AU118/GAMSCopen!AU118,"")</f>
        <v/>
      </c>
      <c r="AW118" s="128" t="str">
        <f aca="false">IFERROR(Copen!AV118/GAMSCopen!AV118,"")</f>
        <v/>
      </c>
      <c r="AX118" s="128" t="str">
        <f aca="false">IFERROR(Copen!AW118/GAMSCopen!AW118,"")</f>
        <v/>
      </c>
      <c r="AY118" s="128" t="str">
        <f aca="false">IFERROR(Copen!AX118/GAMSCopen!AX118,"")</f>
        <v/>
      </c>
      <c r="AZ118" s="128" t="str">
        <f aca="false">IFERROR(Copen!AY118/GAMSCopen!AY118,"")</f>
        <v/>
      </c>
      <c r="BA118" s="128" t="str">
        <f aca="false">IFERROR(Copen!AZ118/GAMSCopen!AZ118,"")</f>
        <v/>
      </c>
      <c r="BB118" s="128" t="str">
        <f aca="false">IFERROR(Copen!BA118/GAMSCopen!BA118,"")</f>
        <v/>
      </c>
      <c r="BC118" s="128" t="str">
        <f aca="false">IFERROR(Copen!BB118/GAMSCopen!BB118,"")</f>
        <v/>
      </c>
      <c r="BD118" s="128" t="str">
        <f aca="false">IFERROR(Copen!BC118/GAMSCopen!BC118,"")</f>
        <v/>
      </c>
      <c r="BE118" s="128" t="str">
        <f aca="false">IFERROR(Copen!BD118/GAMSCopen!BD118,"")</f>
        <v/>
      </c>
      <c r="BF118" s="128" t="str">
        <f aca="false">IFERROR(Copen!BE118/GAMSCopen!BE118,"")</f>
        <v/>
      </c>
      <c r="BG118" s="128" t="str">
        <f aca="false">IFERROR(Copen!BF118/GAMSCopen!BF118,"")</f>
        <v/>
      </c>
      <c r="BH118" s="128" t="str">
        <f aca="false">IFERROR(Copen!BG118/GAMSCopen!BG118,"")</f>
        <v/>
      </c>
      <c r="BI118" s="128" t="str">
        <f aca="false">IFERROR(Copen!BH118/GAMSCopen!BH118,"")</f>
        <v/>
      </c>
      <c r="BJ118" s="128" t="str">
        <f aca="false">IFERROR(Copen!BI118/GAMSCopen!BI118,"")</f>
        <v/>
      </c>
    </row>
    <row r="119" customFormat="false" ht="12.75" hidden="false" customHeight="false" outlineLevel="0" collapsed="false">
      <c r="A119" s="0" t="str">
        <f aca="false">Copen!A119</f>
        <v>Utility discount rate (per year)</v>
      </c>
      <c r="B119" s="0" t="str">
        <f aca="false">GAMSbase!A119</f>
        <v>Utility Discount Rate (per year)</v>
      </c>
      <c r="C119" s="128" t="n">
        <f aca="false">IFERROR(Copen!B119/GAMSCopen!B119,"")</f>
        <v>1</v>
      </c>
      <c r="D119" s="128" t="n">
        <f aca="false">IFERROR(Copen!C119/GAMSCopen!C119,"")</f>
        <v>1</v>
      </c>
      <c r="E119" s="128" t="n">
        <f aca="false">IFERROR(Copen!D119/GAMSCopen!D119,"")</f>
        <v>1</v>
      </c>
      <c r="F119" s="128" t="n">
        <f aca="false">IFERROR(Copen!E119/GAMSCopen!E119,"")</f>
        <v>1</v>
      </c>
      <c r="G119" s="128" t="n">
        <f aca="false">IFERROR(Copen!F119/GAMSCopen!F119,"")</f>
        <v>1</v>
      </c>
      <c r="H119" s="128" t="n">
        <f aca="false">IFERROR(Copen!G119/GAMSCopen!G119,"")</f>
        <v>1</v>
      </c>
      <c r="I119" s="128" t="n">
        <f aca="false">IFERROR(Copen!H119/GAMSCopen!H119,"")</f>
        <v>1</v>
      </c>
      <c r="J119" s="128" t="n">
        <f aca="false">IFERROR(Copen!I119/GAMSCopen!I119,"")</f>
        <v>1</v>
      </c>
      <c r="K119" s="128" t="n">
        <f aca="false">IFERROR(Copen!J119/GAMSCopen!J119,"")</f>
        <v>1</v>
      </c>
      <c r="L119" s="128" t="n">
        <f aca="false">IFERROR(Copen!K119/GAMSCopen!K119,"")</f>
        <v>1</v>
      </c>
      <c r="M119" s="128" t="n">
        <f aca="false">IFERROR(Copen!L119/GAMSCopen!L119,"")</f>
        <v>1</v>
      </c>
      <c r="N119" s="128" t="n">
        <f aca="false">IFERROR(Copen!M119/GAMSCopen!M119,"")</f>
        <v>1</v>
      </c>
      <c r="O119" s="128" t="n">
        <f aca="false">IFERROR(Copen!N119/GAMSCopen!N119,"")</f>
        <v>1</v>
      </c>
      <c r="P119" s="128" t="n">
        <f aca="false">IFERROR(Copen!O119/GAMSCopen!O119,"")</f>
        <v>1</v>
      </c>
      <c r="Q119" s="128" t="n">
        <f aca="false">IFERROR(Copen!P119/GAMSCopen!P119,"")</f>
        <v>1</v>
      </c>
      <c r="R119" s="128" t="n">
        <f aca="false">IFERROR(Copen!Q119/GAMSCopen!Q119,"")</f>
        <v>1</v>
      </c>
      <c r="S119" s="128" t="n">
        <f aca="false">IFERROR(Copen!R119/GAMSCopen!R119,"")</f>
        <v>1</v>
      </c>
      <c r="T119" s="128" t="n">
        <f aca="false">IFERROR(Copen!S119/GAMSCopen!S119,"")</f>
        <v>1</v>
      </c>
      <c r="U119" s="128" t="n">
        <f aca="false">IFERROR(Copen!T119/GAMSCopen!T119,"")</f>
        <v>1</v>
      </c>
      <c r="V119" s="128" t="n">
        <f aca="false">IFERROR(Copen!U119/GAMSCopen!U119,"")</f>
        <v>1</v>
      </c>
      <c r="W119" s="128" t="n">
        <f aca="false">IFERROR(Copen!V119/GAMSCopen!V119,"")</f>
        <v>1</v>
      </c>
      <c r="X119" s="128" t="n">
        <f aca="false">IFERROR(Copen!W119/GAMSCopen!W119,"")</f>
        <v>1</v>
      </c>
      <c r="Y119" s="128" t="n">
        <f aca="false">IFERROR(Copen!X119/GAMSCopen!X119,"")</f>
        <v>1</v>
      </c>
      <c r="Z119" s="128" t="n">
        <f aca="false">IFERROR(Copen!Y119/GAMSCopen!Y119,"")</f>
        <v>1</v>
      </c>
      <c r="AA119" s="128" t="n">
        <f aca="false">IFERROR(Copen!Z119/GAMSCopen!Z119,"")</f>
        <v>1</v>
      </c>
      <c r="AB119" s="128" t="n">
        <f aca="false">IFERROR(Copen!AA119/GAMSCopen!AA119,"")</f>
        <v>1</v>
      </c>
      <c r="AC119" s="128" t="n">
        <f aca="false">IFERROR(Copen!AB119/GAMSCopen!AB119,"")</f>
        <v>1</v>
      </c>
      <c r="AD119" s="128" t="n">
        <f aca="false">IFERROR(Copen!AC119/GAMSCopen!AC119,"")</f>
        <v>1</v>
      </c>
      <c r="AE119" s="128" t="n">
        <f aca="false">IFERROR(Copen!AD119/GAMSCopen!AD119,"")</f>
        <v>1</v>
      </c>
      <c r="AF119" s="128" t="n">
        <f aca="false">IFERROR(Copen!AE119/GAMSCopen!AE119,"")</f>
        <v>1</v>
      </c>
      <c r="AG119" s="128" t="n">
        <f aca="false">IFERROR(Copen!AF119/GAMSCopen!AF119,"")</f>
        <v>1</v>
      </c>
      <c r="AH119" s="128" t="n">
        <f aca="false">IFERROR(Copen!AG119/GAMSCopen!AG119,"")</f>
        <v>1</v>
      </c>
      <c r="AI119" s="128" t="n">
        <f aca="false">IFERROR(Copen!AH119/GAMSCopen!AH119,"")</f>
        <v>1</v>
      </c>
      <c r="AJ119" s="128" t="n">
        <f aca="false">IFERROR(Copen!AI119/GAMSCopen!AI119,"")</f>
        <v>1</v>
      </c>
      <c r="AK119" s="128" t="n">
        <f aca="false">IFERROR(Copen!AJ119/GAMSCopen!AJ119,"")</f>
        <v>1</v>
      </c>
      <c r="AL119" s="128" t="n">
        <f aca="false">IFERROR(Copen!AK119/GAMSCopen!AK119,"")</f>
        <v>1</v>
      </c>
      <c r="AM119" s="128" t="n">
        <f aca="false">IFERROR(Copen!AL119/GAMSCopen!AL119,"")</f>
        <v>1</v>
      </c>
      <c r="AN119" s="128" t="n">
        <f aca="false">IFERROR(Copen!AM119/GAMSCopen!AM119,"")</f>
        <v>1</v>
      </c>
      <c r="AO119" s="128" t="n">
        <f aca="false">IFERROR(Copen!AN119/GAMSCopen!AN119,"")</f>
        <v>1</v>
      </c>
      <c r="AP119" s="128" t="n">
        <f aca="false">IFERROR(Copen!AO119/GAMSCopen!AO119,"")</f>
        <v>1</v>
      </c>
      <c r="AQ119" s="128" t="n">
        <f aca="false">IFERROR(Copen!AP119/GAMSCopen!AP119,"")</f>
        <v>1</v>
      </c>
      <c r="AR119" s="128" t="n">
        <f aca="false">IFERROR(Copen!AQ119/GAMSCopen!AQ119,"")</f>
        <v>1</v>
      </c>
      <c r="AS119" s="128" t="n">
        <f aca="false">IFERROR(Copen!AR119/GAMSCopen!AR119,"")</f>
        <v>1</v>
      </c>
      <c r="AT119" s="128" t="n">
        <f aca="false">IFERROR(Copen!AS119/GAMSCopen!AS119,"")</f>
        <v>1</v>
      </c>
      <c r="AU119" s="128" t="n">
        <f aca="false">IFERROR(Copen!AT119/GAMSCopen!AT119,"")</f>
        <v>1</v>
      </c>
      <c r="AV119" s="128" t="n">
        <f aca="false">IFERROR(Copen!AU119/GAMSCopen!AU119,"")</f>
        <v>1</v>
      </c>
      <c r="AW119" s="128" t="n">
        <f aca="false">IFERROR(Copen!AV119/GAMSCopen!AV119,"")</f>
        <v>1</v>
      </c>
      <c r="AX119" s="128" t="n">
        <f aca="false">IFERROR(Copen!AW119/GAMSCopen!AW119,"")</f>
        <v>1</v>
      </c>
      <c r="AY119" s="128" t="n">
        <f aca="false">IFERROR(Copen!AX119/GAMSCopen!AX119,"")</f>
        <v>1</v>
      </c>
      <c r="AZ119" s="128" t="n">
        <f aca="false">IFERROR(Copen!AY119/GAMSCopen!AY119,"")</f>
        <v>1</v>
      </c>
      <c r="BA119" s="128" t="n">
        <f aca="false">IFERROR(Copen!AZ119/GAMSCopen!AZ119,"")</f>
        <v>1</v>
      </c>
      <c r="BB119" s="128" t="n">
        <f aca="false">IFERROR(Copen!BA119/GAMSCopen!BA119,"")</f>
        <v>1</v>
      </c>
      <c r="BC119" s="128" t="n">
        <f aca="false">IFERROR(Copen!BB119/GAMSCopen!BB119,"")</f>
        <v>1</v>
      </c>
      <c r="BD119" s="128" t="n">
        <f aca="false">IFERROR(Copen!BC119/GAMSCopen!BC119,"")</f>
        <v>1</v>
      </c>
      <c r="BE119" s="128" t="n">
        <f aca="false">IFERROR(Copen!BD119/GAMSCopen!BD119,"")</f>
        <v>1</v>
      </c>
      <c r="BF119" s="128" t="n">
        <f aca="false">IFERROR(Copen!BE119/GAMSCopen!BE119,"")</f>
        <v>1</v>
      </c>
      <c r="BG119" s="128" t="n">
        <f aca="false">IFERROR(Copen!BF119/GAMSCopen!BF119,"")</f>
        <v>1</v>
      </c>
      <c r="BH119" s="128" t="n">
        <f aca="false">IFERROR(Copen!BG119/GAMSCopen!BG119,"")</f>
        <v>1</v>
      </c>
      <c r="BI119" s="128" t="n">
        <f aca="false">IFERROR(Copen!BH119/GAMSCopen!BH119,"")</f>
        <v>1</v>
      </c>
      <c r="BJ119" s="128" t="n">
        <f aca="false">IFERROR(Copen!BI119/GAMSCopen!BI119,"")</f>
        <v>1</v>
      </c>
    </row>
    <row r="120" customFormat="false" ht="12.75" hidden="false" customHeight="false" outlineLevel="0" collapsed="false">
      <c r="A120" s="0" t="str">
        <f aca="false">Copen!A120</f>
        <v>First period gross MPK</v>
      </c>
      <c r="B120" s="0" t="str">
        <f aca="false">GAMSbase!A120</f>
        <v>First Period gross MPK</v>
      </c>
      <c r="C120" s="128" t="n">
        <f aca="false">IFERROR(Copen!B120/GAMSCopen!B120,"")</f>
        <v>1.00000000030104</v>
      </c>
      <c r="D120" s="128" t="n">
        <f aca="false">IFERROR(Copen!C120/GAMSCopen!C120,"")</f>
        <v>0.999999999736552</v>
      </c>
      <c r="E120" s="128" t="n">
        <f aca="false">IFERROR(Copen!D120/GAMSCopen!D120,"")</f>
        <v>0.999999999866373</v>
      </c>
      <c r="F120" s="128" t="n">
        <f aca="false">IFERROR(Copen!E120/GAMSCopen!E120,"")</f>
        <v>0.999999999815176</v>
      </c>
      <c r="G120" s="128" t="n">
        <f aca="false">IFERROR(Copen!F120/GAMSCopen!F120,"")</f>
        <v>0.999999999638932</v>
      </c>
      <c r="H120" s="128" t="n">
        <f aca="false">IFERROR(Copen!G120/GAMSCopen!G120,"")</f>
        <v>0.999999999941545</v>
      </c>
      <c r="I120" s="128" t="n">
        <f aca="false">IFERROR(Copen!H120/GAMSCopen!H120,"")</f>
        <v>1.00000000035033</v>
      </c>
      <c r="J120" s="128" t="n">
        <f aca="false">IFERROR(Copen!I120/GAMSCopen!I120,"")</f>
        <v>0.999999999895583</v>
      </c>
      <c r="K120" s="128" t="n">
        <f aca="false">IFERROR(Copen!J120/GAMSCopen!J120,"")</f>
        <v>0.999999999835464</v>
      </c>
      <c r="L120" s="128" t="n">
        <f aca="false">IFERROR(Copen!K120/GAMSCopen!K120,"")</f>
        <v>1.00000000035615</v>
      </c>
      <c r="M120" s="128" t="n">
        <f aca="false">IFERROR(Copen!L120/GAMSCopen!L120,"")</f>
        <v>0.999999999694389</v>
      </c>
      <c r="N120" s="128" t="n">
        <f aca="false">IFERROR(Copen!M120/GAMSCopen!M120,"")</f>
        <v>1.00000000015231</v>
      </c>
      <c r="O120" s="128" t="n">
        <f aca="false">IFERROR(Copen!N120/GAMSCopen!N120,"")</f>
        <v>1.00000000017667</v>
      </c>
      <c r="P120" s="128" t="n">
        <f aca="false">IFERROR(Copen!O120/GAMSCopen!O120,"")</f>
        <v>1.00000000004345</v>
      </c>
      <c r="Q120" s="128" t="n">
        <f aca="false">IFERROR(Copen!P120/GAMSCopen!P120,"")</f>
        <v>1.00000000002754</v>
      </c>
      <c r="R120" s="128" t="n">
        <f aca="false">IFERROR(Copen!Q120/GAMSCopen!Q120,"")</f>
        <v>0.999999999654395</v>
      </c>
      <c r="S120" s="128" t="n">
        <f aca="false">IFERROR(Copen!R120/GAMSCopen!R120,"")</f>
        <v>0.999999999698053</v>
      </c>
      <c r="T120" s="128" t="n">
        <f aca="false">IFERROR(Copen!S120/GAMSCopen!S120,"")</f>
        <v>1.00000000031118</v>
      </c>
      <c r="U120" s="128" t="n">
        <f aca="false">IFERROR(Copen!T120/GAMSCopen!T120,"")</f>
        <v>0.999999999914702</v>
      </c>
      <c r="V120" s="128" t="n">
        <f aca="false">IFERROR(Copen!U120/GAMSCopen!U120,"")</f>
        <v>1.00000000021103</v>
      </c>
      <c r="W120" s="128" t="n">
        <f aca="false">IFERROR(Copen!V120/GAMSCopen!V120,"")</f>
        <v>0.999999999921057</v>
      </c>
      <c r="X120" s="128" t="n">
        <f aca="false">IFERROR(Copen!W120/GAMSCopen!W120,"")</f>
        <v>1.00000000014181</v>
      </c>
      <c r="Y120" s="128" t="n">
        <f aca="false">IFERROR(Copen!X120/GAMSCopen!X120,"")</f>
        <v>0.999999999573639</v>
      </c>
      <c r="Z120" s="128" t="n">
        <f aca="false">IFERROR(Copen!Y120/GAMSCopen!Y120,"")</f>
        <v>0.99999999955562</v>
      </c>
      <c r="AA120" s="128" t="n">
        <f aca="false">IFERROR(Copen!Z120/GAMSCopen!Z120,"")</f>
        <v>1.00000000002927</v>
      </c>
      <c r="AB120" s="128" t="n">
        <f aca="false">IFERROR(Copen!AA120/GAMSCopen!AA120,"")</f>
        <v>1.00000000005281</v>
      </c>
      <c r="AC120" s="128" t="n">
        <f aca="false">IFERROR(Copen!AB120/GAMSCopen!AB120,"")</f>
        <v>0.999999999683564</v>
      </c>
      <c r="AD120" s="128" t="n">
        <f aca="false">IFERROR(Copen!AC120/GAMSCopen!AC120,"")</f>
        <v>0.999999999866533</v>
      </c>
      <c r="AE120" s="128" t="n">
        <f aca="false">IFERROR(Copen!AD120/GAMSCopen!AD120,"")</f>
        <v>0.999999999606638</v>
      </c>
      <c r="AF120" s="128" t="n">
        <f aca="false">IFERROR(Copen!AE120/GAMSCopen!AE120,"")</f>
        <v>1.00000000022874</v>
      </c>
      <c r="AG120" s="128" t="n">
        <f aca="false">IFERROR(Copen!AF120/GAMSCopen!AF120,"")</f>
        <v>0.999999999739195</v>
      </c>
      <c r="AH120" s="128" t="n">
        <f aca="false">IFERROR(Copen!AG120/GAMSCopen!AG120,"")</f>
        <v>1.00000000029597</v>
      </c>
      <c r="AI120" s="128" t="n">
        <f aca="false">IFERROR(Copen!AH120/GAMSCopen!AH120,"")</f>
        <v>1.00000000022205</v>
      </c>
      <c r="AJ120" s="128" t="n">
        <f aca="false">IFERROR(Copen!AI120/GAMSCopen!AI120,"")</f>
        <v>1.00000000037628</v>
      </c>
      <c r="AK120" s="128" t="n">
        <f aca="false">IFERROR(Copen!AJ120/GAMSCopen!AJ120,"")</f>
        <v>0.999999999652539</v>
      </c>
      <c r="AL120" s="128" t="n">
        <f aca="false">IFERROR(Copen!AK120/GAMSCopen!AK120,"")</f>
        <v>1.00000000011314</v>
      </c>
      <c r="AM120" s="128" t="n">
        <f aca="false">IFERROR(Copen!AL120/GAMSCopen!AL120,"")</f>
        <v>1.00000000014103</v>
      </c>
      <c r="AN120" s="128" t="n">
        <f aca="false">IFERROR(Copen!AM120/GAMSCopen!AM120,"")</f>
        <v>0.999999999992901</v>
      </c>
      <c r="AO120" s="128" t="n">
        <f aca="false">IFERROR(Copen!AN120/GAMSCopen!AN120,"")</f>
        <v>0.99999999994218</v>
      </c>
      <c r="AP120" s="128" t="n">
        <f aca="false">IFERROR(Copen!AO120/GAMSCopen!AO120,"")</f>
        <v>1.000000000243</v>
      </c>
      <c r="AQ120" s="128" t="n">
        <f aca="false">IFERROR(Copen!AP120/GAMSCopen!AP120,"")</f>
        <v>0.99999999971479</v>
      </c>
      <c r="AR120" s="128" t="n">
        <f aca="false">IFERROR(Copen!AQ120/GAMSCopen!AQ120,"")</f>
        <v>1.00000000017018</v>
      </c>
      <c r="AS120" s="128" t="n">
        <f aca="false">IFERROR(Copen!AR120/GAMSCopen!AR120,"")</f>
        <v>0.999999999813181</v>
      </c>
      <c r="AT120" s="128" t="n">
        <f aca="false">IFERROR(Copen!AS120/GAMSCopen!AS120,"")</f>
        <v>1.00000000033232</v>
      </c>
      <c r="AU120" s="128" t="n">
        <f aca="false">IFERROR(Copen!AT120/GAMSCopen!AT120,"")</f>
        <v>0.99999999972707</v>
      </c>
      <c r="AV120" s="128" t="n">
        <f aca="false">IFERROR(Copen!AU120/GAMSCopen!AU120,"")</f>
        <v>1.00000000025244</v>
      </c>
      <c r="AW120" s="128" t="n">
        <f aca="false">IFERROR(Copen!AV120/GAMSCopen!AV120,"")</f>
        <v>0.999999999984405</v>
      </c>
      <c r="AX120" s="128" t="n">
        <f aca="false">IFERROR(Copen!AW120/GAMSCopen!AW120,"")</f>
        <v>1.00000000028177</v>
      </c>
      <c r="AY120" s="128" t="n">
        <f aca="false">IFERROR(Copen!AX120/GAMSCopen!AX120,"")</f>
        <v>0.99999999961625</v>
      </c>
      <c r="AZ120" s="128" t="n">
        <f aca="false">IFERROR(Copen!AY120/GAMSCopen!AY120,"")</f>
        <v>1.00000000025211</v>
      </c>
      <c r="BA120" s="128" t="n">
        <f aca="false">IFERROR(Copen!AZ120/GAMSCopen!AZ120,"")</f>
        <v>1.00000000007026</v>
      </c>
      <c r="BB120" s="128" t="n">
        <f aca="false">IFERROR(Copen!BA120/GAMSCopen!BA120,"")</f>
        <v>0.999999999858288</v>
      </c>
      <c r="BC120" s="128" t="n">
        <f aca="false">IFERROR(Copen!BB120/GAMSCopen!BB120,"")</f>
        <v>0.999999999763097</v>
      </c>
      <c r="BD120" s="128" t="n">
        <f aca="false">IFERROR(Copen!BC120/GAMSCopen!BC120,"")</f>
        <v>0.999999999673826</v>
      </c>
      <c r="BE120" s="128" t="n">
        <f aca="false">IFERROR(Copen!BD120/GAMSCopen!BD120,"")</f>
        <v>1.00000000039437</v>
      </c>
      <c r="BF120" s="128" t="n">
        <f aca="false">IFERROR(Copen!BE120/GAMSCopen!BE120,"")</f>
        <v>1.00000000002278</v>
      </c>
      <c r="BG120" s="128" t="n">
        <f aca="false">IFERROR(Copen!BF120/GAMSCopen!BF120,"")</f>
        <v>1.00000000029385</v>
      </c>
      <c r="BH120" s="128" t="n">
        <f aca="false">IFERROR(Copen!BG120/GAMSCopen!BG120,"")</f>
        <v>1.00000000042849</v>
      </c>
      <c r="BI120" s="128" t="n">
        <f aca="false">IFERROR(Copen!BH120/GAMSCopen!BH120,"")</f>
        <v>0.999999999546079</v>
      </c>
      <c r="BJ120" s="128" t="n">
        <f aca="false">IFERROR(Copen!BI120/GAMSCopen!BI120,"")</f>
        <v>1.00000000005719</v>
      </c>
    </row>
    <row r="121" customFormat="false" ht="12.75" hidden="false" customHeight="false" outlineLevel="0" collapsed="false">
      <c r="A121" s="0" t="str">
        <f aca="false">Copen!A121</f>
        <v>All period gross MPK</v>
      </c>
      <c r="B121" s="0" t="str">
        <f aca="false">GAMSbase!A121</f>
        <v>All Periods gross MPK</v>
      </c>
      <c r="C121" s="128" t="str">
        <f aca="false">IFERROR(Copen!B121/GAMSCopen!B121,"")</f>
        <v/>
      </c>
      <c r="D121" s="128" t="str">
        <f aca="false">IFERROR(Copen!C121/GAMSCopen!C121,"")</f>
        <v/>
      </c>
      <c r="E121" s="128" t="str">
        <f aca="false">IFERROR(Copen!D121/GAMSCopen!D121,"")</f>
        <v/>
      </c>
      <c r="F121" s="128" t="str">
        <f aca="false">IFERROR(Copen!E121/GAMSCopen!E121,"")</f>
        <v/>
      </c>
      <c r="G121" s="128" t="str">
        <f aca="false">IFERROR(Copen!F121/GAMSCopen!F121,"")</f>
        <v/>
      </c>
      <c r="H121" s="128" t="str">
        <f aca="false">IFERROR(Copen!G121/GAMSCopen!G121,"")</f>
        <v/>
      </c>
      <c r="I121" s="128" t="str">
        <f aca="false">IFERROR(Copen!H121/GAMSCopen!H121,"")</f>
        <v/>
      </c>
      <c r="J121" s="128" t="str">
        <f aca="false">IFERROR(Copen!I121/GAMSCopen!I121,"")</f>
        <v/>
      </c>
      <c r="K121" s="128" t="str">
        <f aca="false">IFERROR(Copen!J121/GAMSCopen!J121,"")</f>
        <v/>
      </c>
      <c r="L121" s="128" t="str">
        <f aca="false">IFERROR(Copen!K121/GAMSCopen!K121,"")</f>
        <v/>
      </c>
      <c r="M121" s="128" t="str">
        <f aca="false">IFERROR(Copen!L121/GAMSCopen!L121,"")</f>
        <v/>
      </c>
      <c r="N121" s="128" t="str">
        <f aca="false">IFERROR(Copen!M121/GAMSCopen!M121,"")</f>
        <v/>
      </c>
      <c r="O121" s="128" t="str">
        <f aca="false">IFERROR(Copen!N121/GAMSCopen!N121,"")</f>
        <v/>
      </c>
      <c r="P121" s="128" t="str">
        <f aca="false">IFERROR(Copen!O121/GAMSCopen!O121,"")</f>
        <v/>
      </c>
      <c r="Q121" s="128" t="str">
        <f aca="false">IFERROR(Copen!P121/GAMSCopen!P121,"")</f>
        <v/>
      </c>
      <c r="R121" s="128" t="str">
        <f aca="false">IFERROR(Copen!Q121/GAMSCopen!Q121,"")</f>
        <v/>
      </c>
      <c r="S121" s="128" t="str">
        <f aca="false">IFERROR(Copen!R121/GAMSCopen!R121,"")</f>
        <v/>
      </c>
      <c r="T121" s="128" t="str">
        <f aca="false">IFERROR(Copen!S121/GAMSCopen!S121,"")</f>
        <v/>
      </c>
      <c r="U121" s="128" t="str">
        <f aca="false">IFERROR(Copen!T121/GAMSCopen!T121,"")</f>
        <v/>
      </c>
      <c r="V121" s="128" t="str">
        <f aca="false">IFERROR(Copen!U121/GAMSCopen!U121,"")</f>
        <v/>
      </c>
      <c r="W121" s="128" t="str">
        <f aca="false">IFERROR(Copen!V121/GAMSCopen!V121,"")</f>
        <v/>
      </c>
      <c r="X121" s="128" t="str">
        <f aca="false">IFERROR(Copen!W121/GAMSCopen!W121,"")</f>
        <v/>
      </c>
      <c r="Y121" s="128" t="str">
        <f aca="false">IFERROR(Copen!X121/GAMSCopen!X121,"")</f>
        <v/>
      </c>
      <c r="Z121" s="128" t="str">
        <f aca="false">IFERROR(Copen!Y121/GAMSCopen!Y121,"")</f>
        <v/>
      </c>
      <c r="AA121" s="128" t="str">
        <f aca="false">IFERROR(Copen!Z121/GAMSCopen!Z121,"")</f>
        <v/>
      </c>
      <c r="AB121" s="128" t="str">
        <f aca="false">IFERROR(Copen!AA121/GAMSCopen!AA121,"")</f>
        <v/>
      </c>
      <c r="AC121" s="128" t="str">
        <f aca="false">IFERROR(Copen!AB121/GAMSCopen!AB121,"")</f>
        <v/>
      </c>
      <c r="AD121" s="128" t="str">
        <f aca="false">IFERROR(Copen!AC121/GAMSCopen!AC121,"")</f>
        <v/>
      </c>
      <c r="AE121" s="128" t="str">
        <f aca="false">IFERROR(Copen!AD121/GAMSCopen!AD121,"")</f>
        <v/>
      </c>
      <c r="AF121" s="128" t="str">
        <f aca="false">IFERROR(Copen!AE121/GAMSCopen!AE121,"")</f>
        <v/>
      </c>
      <c r="AG121" s="128" t="str">
        <f aca="false">IFERROR(Copen!AF121/GAMSCopen!AF121,"")</f>
        <v/>
      </c>
      <c r="AH121" s="128" t="str">
        <f aca="false">IFERROR(Copen!AG121/GAMSCopen!AG121,"")</f>
        <v/>
      </c>
      <c r="AI121" s="128" t="str">
        <f aca="false">IFERROR(Copen!AH121/GAMSCopen!AH121,"")</f>
        <v/>
      </c>
      <c r="AJ121" s="128" t="str">
        <f aca="false">IFERROR(Copen!AI121/GAMSCopen!AI121,"")</f>
        <v/>
      </c>
      <c r="AK121" s="128" t="str">
        <f aca="false">IFERROR(Copen!AJ121/GAMSCopen!AJ121,"")</f>
        <v/>
      </c>
      <c r="AL121" s="128" t="str">
        <f aca="false">IFERROR(Copen!AK121/GAMSCopen!AK121,"")</f>
        <v/>
      </c>
      <c r="AM121" s="128" t="str">
        <f aca="false">IFERROR(Copen!AL121/GAMSCopen!AL121,"")</f>
        <v/>
      </c>
      <c r="AN121" s="128" t="str">
        <f aca="false">IFERROR(Copen!AM121/GAMSCopen!AM121,"")</f>
        <v/>
      </c>
      <c r="AO121" s="128" t="str">
        <f aca="false">IFERROR(Copen!AN121/GAMSCopen!AN121,"")</f>
        <v/>
      </c>
      <c r="AP121" s="128" t="str">
        <f aca="false">IFERROR(Copen!AO121/GAMSCopen!AO121,"")</f>
        <v/>
      </c>
      <c r="AQ121" s="128" t="str">
        <f aca="false">IFERROR(Copen!AP121/GAMSCopen!AP121,"")</f>
        <v/>
      </c>
      <c r="AR121" s="128" t="str">
        <f aca="false">IFERROR(Copen!AQ121/GAMSCopen!AQ121,"")</f>
        <v/>
      </c>
      <c r="AS121" s="128" t="str">
        <f aca="false">IFERROR(Copen!AR121/GAMSCopen!AR121,"")</f>
        <v/>
      </c>
      <c r="AT121" s="128" t="str">
        <f aca="false">IFERROR(Copen!AS121/GAMSCopen!AS121,"")</f>
        <v/>
      </c>
      <c r="AU121" s="128" t="str">
        <f aca="false">IFERROR(Copen!AT121/GAMSCopen!AT121,"")</f>
        <v/>
      </c>
      <c r="AV121" s="128" t="str">
        <f aca="false">IFERROR(Copen!AU121/GAMSCopen!AU121,"")</f>
        <v/>
      </c>
      <c r="AW121" s="128" t="str">
        <f aca="false">IFERROR(Copen!AV121/GAMSCopen!AV121,"")</f>
        <v/>
      </c>
      <c r="AX121" s="128" t="str">
        <f aca="false">IFERROR(Copen!AW121/GAMSCopen!AW121,"")</f>
        <v/>
      </c>
      <c r="AY121" s="128" t="str">
        <f aca="false">IFERROR(Copen!AX121/GAMSCopen!AX121,"")</f>
        <v/>
      </c>
      <c r="AZ121" s="128" t="str">
        <f aca="false">IFERROR(Copen!AY121/GAMSCopen!AY121,"")</f>
        <v/>
      </c>
      <c r="BA121" s="128" t="str">
        <f aca="false">IFERROR(Copen!AZ121/GAMSCopen!AZ121,"")</f>
        <v/>
      </c>
      <c r="BB121" s="128" t="str">
        <f aca="false">IFERROR(Copen!BA121/GAMSCopen!BA121,"")</f>
        <v/>
      </c>
      <c r="BC121" s="128" t="str">
        <f aca="false">IFERROR(Copen!BB121/GAMSCopen!BB121,"")</f>
        <v/>
      </c>
      <c r="BD121" s="128" t="str">
        <f aca="false">IFERROR(Copen!BC121/GAMSCopen!BC121,"")</f>
        <v/>
      </c>
      <c r="BE121" s="128" t="str">
        <f aca="false">IFERROR(Copen!BD121/GAMSCopen!BD121,"")</f>
        <v/>
      </c>
      <c r="BF121" s="128" t="str">
        <f aca="false">IFERROR(Copen!BE121/GAMSCopen!BE121,"")</f>
        <v/>
      </c>
      <c r="BG121" s="128" t="str">
        <f aca="false">IFERROR(Copen!BF121/GAMSCopen!BF121,"")</f>
        <v/>
      </c>
      <c r="BH121" s="128" t="str">
        <f aca="false">IFERROR(Copen!BG121/GAMSCopen!BG121,"")</f>
        <v/>
      </c>
      <c r="BI121" s="128" t="str">
        <f aca="false">IFERROR(Copen!BH121/GAMSCopen!BH121,"")</f>
        <v/>
      </c>
      <c r="BJ121" s="128" t="str">
        <f aca="false">IFERROR(Copen!BI121/GAMSCopen!BI121,"")</f>
        <v/>
      </c>
    </row>
    <row r="122" customFormat="false" ht="12.75" hidden="false" customHeight="false" outlineLevel="0" collapsed="false">
      <c r="A122" s="0" t="str">
        <f aca="false">Copen!A122</f>
        <v>WELFARE</v>
      </c>
      <c r="B122" s="0" t="str">
        <f aca="false">GAMSbase!A122</f>
        <v>* WELFARE</v>
      </c>
      <c r="C122" s="128" t="str">
        <f aca="false">IFERROR(Copen!B122/GAMSCopen!B122,"")</f>
        <v/>
      </c>
      <c r="D122" s="128" t="str">
        <f aca="false">IFERROR(Copen!C122/GAMSCopen!C122,"")</f>
        <v/>
      </c>
      <c r="E122" s="128" t="str">
        <f aca="false">IFERROR(Copen!D122/GAMSCopen!D122,"")</f>
        <v/>
      </c>
      <c r="F122" s="128" t="str">
        <f aca="false">IFERROR(Copen!E122/GAMSCopen!E122,"")</f>
        <v/>
      </c>
      <c r="G122" s="128" t="str">
        <f aca="false">IFERROR(Copen!F122/GAMSCopen!F122,"")</f>
        <v/>
      </c>
      <c r="H122" s="128" t="str">
        <f aca="false">IFERROR(Copen!G122/GAMSCopen!G122,"")</f>
        <v/>
      </c>
      <c r="I122" s="128" t="str">
        <f aca="false">IFERROR(Copen!H122/GAMSCopen!H122,"")</f>
        <v/>
      </c>
      <c r="J122" s="128" t="str">
        <f aca="false">IFERROR(Copen!I122/GAMSCopen!I122,"")</f>
        <v/>
      </c>
      <c r="K122" s="128" t="str">
        <f aca="false">IFERROR(Copen!J122/GAMSCopen!J122,"")</f>
        <v/>
      </c>
      <c r="L122" s="128" t="str">
        <f aca="false">IFERROR(Copen!K122/GAMSCopen!K122,"")</f>
        <v/>
      </c>
      <c r="M122" s="128" t="str">
        <f aca="false">IFERROR(Copen!L122/GAMSCopen!L122,"")</f>
        <v/>
      </c>
      <c r="N122" s="128" t="str">
        <f aca="false">IFERROR(Copen!M122/GAMSCopen!M122,"")</f>
        <v/>
      </c>
      <c r="O122" s="128" t="str">
        <f aca="false">IFERROR(Copen!N122/GAMSCopen!N122,"")</f>
        <v/>
      </c>
      <c r="P122" s="128" t="str">
        <f aca="false">IFERROR(Copen!O122/GAMSCopen!O122,"")</f>
        <v/>
      </c>
      <c r="Q122" s="128" t="str">
        <f aca="false">IFERROR(Copen!P122/GAMSCopen!P122,"")</f>
        <v/>
      </c>
      <c r="R122" s="128" t="str">
        <f aca="false">IFERROR(Copen!Q122/GAMSCopen!Q122,"")</f>
        <v/>
      </c>
      <c r="S122" s="128" t="str">
        <f aca="false">IFERROR(Copen!R122/GAMSCopen!R122,"")</f>
        <v/>
      </c>
      <c r="T122" s="128" t="str">
        <f aca="false">IFERROR(Copen!S122/GAMSCopen!S122,"")</f>
        <v/>
      </c>
      <c r="U122" s="128" t="str">
        <f aca="false">IFERROR(Copen!T122/GAMSCopen!T122,"")</f>
        <v/>
      </c>
      <c r="V122" s="128" t="str">
        <f aca="false">IFERROR(Copen!U122/GAMSCopen!U122,"")</f>
        <v/>
      </c>
      <c r="W122" s="128" t="str">
        <f aca="false">IFERROR(Copen!V122/GAMSCopen!V122,"")</f>
        <v/>
      </c>
      <c r="X122" s="128" t="str">
        <f aca="false">IFERROR(Copen!W122/GAMSCopen!W122,"")</f>
        <v/>
      </c>
      <c r="Y122" s="128" t="str">
        <f aca="false">IFERROR(Copen!X122/GAMSCopen!X122,"")</f>
        <v/>
      </c>
      <c r="Z122" s="128" t="str">
        <f aca="false">IFERROR(Copen!Y122/GAMSCopen!Y122,"")</f>
        <v/>
      </c>
      <c r="AA122" s="128" t="str">
        <f aca="false">IFERROR(Copen!Z122/GAMSCopen!Z122,"")</f>
        <v/>
      </c>
      <c r="AB122" s="128" t="str">
        <f aca="false">IFERROR(Copen!AA122/GAMSCopen!AA122,"")</f>
        <v/>
      </c>
      <c r="AC122" s="128" t="str">
        <f aca="false">IFERROR(Copen!AB122/GAMSCopen!AB122,"")</f>
        <v/>
      </c>
      <c r="AD122" s="128" t="str">
        <f aca="false">IFERROR(Copen!AC122/GAMSCopen!AC122,"")</f>
        <v/>
      </c>
      <c r="AE122" s="128" t="str">
        <f aca="false">IFERROR(Copen!AD122/GAMSCopen!AD122,"")</f>
        <v/>
      </c>
      <c r="AF122" s="128" t="str">
        <f aca="false">IFERROR(Copen!AE122/GAMSCopen!AE122,"")</f>
        <v/>
      </c>
      <c r="AG122" s="128" t="str">
        <f aca="false">IFERROR(Copen!AF122/GAMSCopen!AF122,"")</f>
        <v/>
      </c>
      <c r="AH122" s="128" t="str">
        <f aca="false">IFERROR(Copen!AG122/GAMSCopen!AG122,"")</f>
        <v/>
      </c>
      <c r="AI122" s="128" t="str">
        <f aca="false">IFERROR(Copen!AH122/GAMSCopen!AH122,"")</f>
        <v/>
      </c>
      <c r="AJ122" s="128" t="str">
        <f aca="false">IFERROR(Copen!AI122/GAMSCopen!AI122,"")</f>
        <v/>
      </c>
      <c r="AK122" s="128" t="str">
        <f aca="false">IFERROR(Copen!AJ122/GAMSCopen!AJ122,"")</f>
        <v/>
      </c>
      <c r="AL122" s="128" t="str">
        <f aca="false">IFERROR(Copen!AK122/GAMSCopen!AK122,"")</f>
        <v/>
      </c>
      <c r="AM122" s="128" t="str">
        <f aca="false">IFERROR(Copen!AL122/GAMSCopen!AL122,"")</f>
        <v/>
      </c>
      <c r="AN122" s="128" t="str">
        <f aca="false">IFERROR(Copen!AM122/GAMSCopen!AM122,"")</f>
        <v/>
      </c>
      <c r="AO122" s="128" t="str">
        <f aca="false">IFERROR(Copen!AN122/GAMSCopen!AN122,"")</f>
        <v/>
      </c>
      <c r="AP122" s="128" t="str">
        <f aca="false">IFERROR(Copen!AO122/GAMSCopen!AO122,"")</f>
        <v/>
      </c>
      <c r="AQ122" s="128" t="str">
        <f aca="false">IFERROR(Copen!AP122/GAMSCopen!AP122,"")</f>
        <v/>
      </c>
      <c r="AR122" s="128" t="str">
        <f aca="false">IFERROR(Copen!AQ122/GAMSCopen!AQ122,"")</f>
        <v/>
      </c>
      <c r="AS122" s="128" t="str">
        <f aca="false">IFERROR(Copen!AR122/GAMSCopen!AR122,"")</f>
        <v/>
      </c>
      <c r="AT122" s="128" t="str">
        <f aca="false">IFERROR(Copen!AS122/GAMSCopen!AS122,"")</f>
        <v/>
      </c>
      <c r="AU122" s="128" t="str">
        <f aca="false">IFERROR(Copen!AT122/GAMSCopen!AT122,"")</f>
        <v/>
      </c>
      <c r="AV122" s="128" t="str">
        <f aca="false">IFERROR(Copen!AU122/GAMSCopen!AU122,"")</f>
        <v/>
      </c>
      <c r="AW122" s="128" t="str">
        <f aca="false">IFERROR(Copen!AV122/GAMSCopen!AV122,"")</f>
        <v/>
      </c>
      <c r="AX122" s="128" t="str">
        <f aca="false">IFERROR(Copen!AW122/GAMSCopen!AW122,"")</f>
        <v/>
      </c>
      <c r="AY122" s="128" t="str">
        <f aca="false">IFERROR(Copen!AX122/GAMSCopen!AX122,"")</f>
        <v/>
      </c>
      <c r="AZ122" s="128" t="str">
        <f aca="false">IFERROR(Copen!AY122/GAMSCopen!AY122,"")</f>
        <v/>
      </c>
      <c r="BA122" s="128" t="str">
        <f aca="false">IFERROR(Copen!AZ122/GAMSCopen!AZ122,"")</f>
        <v/>
      </c>
      <c r="BB122" s="128" t="str">
        <f aca="false">IFERROR(Copen!BA122/GAMSCopen!BA122,"")</f>
        <v/>
      </c>
      <c r="BC122" s="128" t="str">
        <f aca="false">IFERROR(Copen!BB122/GAMSCopen!BB122,"")</f>
        <v/>
      </c>
      <c r="BD122" s="128" t="str">
        <f aca="false">IFERROR(Copen!BC122/GAMSCopen!BC122,"")</f>
        <v/>
      </c>
      <c r="BE122" s="128" t="str">
        <f aca="false">IFERROR(Copen!BD122/GAMSCopen!BD122,"")</f>
        <v/>
      </c>
      <c r="BF122" s="128" t="str">
        <f aca="false">IFERROR(Copen!BE122/GAMSCopen!BE122,"")</f>
        <v/>
      </c>
      <c r="BG122" s="128" t="str">
        <f aca="false">IFERROR(Copen!BF122/GAMSCopen!BF122,"")</f>
        <v/>
      </c>
      <c r="BH122" s="128" t="str">
        <f aca="false">IFERROR(Copen!BG122/GAMSCopen!BG122,"")</f>
        <v/>
      </c>
      <c r="BI122" s="128" t="str">
        <f aca="false">IFERROR(Copen!BH122/GAMSCopen!BH122,"")</f>
        <v/>
      </c>
      <c r="BJ122" s="128" t="str">
        <f aca="false">IFERROR(Copen!BI122/GAMSCopen!BI122,"")</f>
        <v/>
      </c>
    </row>
    <row r="123" customFormat="false" ht="12.75" hidden="false" customHeight="false" outlineLevel="0" collapsed="false">
      <c r="A123" s="0" t="str">
        <f aca="false">Copen!A123</f>
        <v>Consumption ($trill per year)</v>
      </c>
      <c r="B123" s="0" t="str">
        <f aca="false">GAMSbase!A123</f>
        <v>Consumption (trillion USD per year)</v>
      </c>
      <c r="C123" s="128" t="n">
        <f aca="false">IFERROR(Copen!B123/GAMSCopen!B123,"")</f>
        <v>1.00000000001311</v>
      </c>
      <c r="D123" s="128" t="n">
        <f aca="false">IFERROR(Copen!C123/GAMSCopen!C123,"")</f>
        <v>1.00000000005181</v>
      </c>
      <c r="E123" s="128" t="n">
        <f aca="false">IFERROR(Copen!D123/GAMSCopen!D123,"")</f>
        <v>0.999999999989493</v>
      </c>
      <c r="F123" s="128" t="n">
        <f aca="false">IFERROR(Copen!E123/GAMSCopen!E123,"")</f>
        <v>0.999999999924786</v>
      </c>
      <c r="G123" s="128" t="n">
        <f aca="false">IFERROR(Copen!F123/GAMSCopen!F123,"")</f>
        <v>1.00000000006452</v>
      </c>
      <c r="H123" s="128" t="n">
        <f aca="false">IFERROR(Copen!G123/GAMSCopen!G123,"")</f>
        <v>0.999999999968258</v>
      </c>
      <c r="I123" s="128" t="n">
        <f aca="false">IFERROR(Copen!H123/GAMSCopen!H123,"")</f>
        <v>0.999999999997595</v>
      </c>
      <c r="J123" s="128" t="n">
        <f aca="false">IFERROR(Copen!I123/GAMSCopen!I123,"")</f>
        <v>0.999999999927159</v>
      </c>
      <c r="K123" s="128" t="n">
        <f aca="false">IFERROR(Copen!J123/GAMSCopen!J123,"")</f>
        <v>1.00000000003201</v>
      </c>
      <c r="L123" s="128" t="n">
        <f aca="false">IFERROR(Copen!K123/GAMSCopen!K123,"")</f>
        <v>1.00000000005425</v>
      </c>
      <c r="M123" s="128" t="n">
        <f aca="false">IFERROR(Copen!L123/GAMSCopen!L123,"")</f>
        <v>0.999999999905923</v>
      </c>
      <c r="N123" s="128" t="n">
        <f aca="false">IFERROR(Copen!M123/GAMSCopen!M123,"")</f>
        <v>1.00000000004773</v>
      </c>
      <c r="O123" s="128" t="n">
        <f aca="false">IFERROR(Copen!N123/GAMSCopen!N123,"")</f>
        <v>1.00000000003982</v>
      </c>
      <c r="P123" s="128" t="n">
        <f aca="false">IFERROR(Copen!O123/GAMSCopen!O123,"")</f>
        <v>0.999999999937582</v>
      </c>
      <c r="Q123" s="128" t="n">
        <f aca="false">IFERROR(Copen!P123/GAMSCopen!P123,"")</f>
        <v>0.999999999932697</v>
      </c>
      <c r="R123" s="128" t="n">
        <f aca="false">IFERROR(Copen!Q123/GAMSCopen!Q123,"")</f>
        <v>1.00000000007807</v>
      </c>
      <c r="S123" s="128" t="n">
        <f aca="false">IFERROR(Copen!R123/GAMSCopen!R123,"")</f>
        <v>0.999999999922331</v>
      </c>
      <c r="T123" s="128" t="n">
        <f aca="false">IFERROR(Copen!S123/GAMSCopen!S123,"")</f>
        <v>0.999999999954648</v>
      </c>
      <c r="U123" s="128" t="n">
        <f aca="false">IFERROR(Copen!T123/GAMSCopen!T123,"")</f>
        <v>0.99999999999451</v>
      </c>
      <c r="V123" s="128" t="n">
        <f aca="false">IFERROR(Copen!U123/GAMSCopen!U123,"")</f>
        <v>1.00000000001557</v>
      </c>
      <c r="W123" s="128" t="n">
        <f aca="false">IFERROR(Copen!V123/GAMSCopen!V123,"")</f>
        <v>1.00000000001355</v>
      </c>
      <c r="X123" s="128" t="n">
        <f aca="false">IFERROR(Copen!W123/GAMSCopen!W123,"")</f>
        <v>0.999999999984407</v>
      </c>
      <c r="Y123" s="128" t="n">
        <f aca="false">IFERROR(Copen!X123/GAMSCopen!X123,"")</f>
        <v>1.00000000005129</v>
      </c>
      <c r="Z123" s="128" t="n">
        <f aca="false">IFERROR(Copen!Y123/GAMSCopen!Y123,"")</f>
        <v>1.00000000006362</v>
      </c>
      <c r="AA123" s="128" t="n">
        <f aca="false">IFERROR(Copen!Z123/GAMSCopen!Z123,"")</f>
        <v>0.999999999943156</v>
      </c>
      <c r="AB123" s="128" t="n">
        <f aca="false">IFERROR(Copen!AA123/GAMSCopen!AA123,"")</f>
        <v>1.00000000008083</v>
      </c>
      <c r="AC123" s="128" t="n">
        <f aca="false">IFERROR(Copen!AB123/GAMSCopen!AB123,"")</f>
        <v>0.999999999956582</v>
      </c>
      <c r="AD123" s="128" t="n">
        <f aca="false">IFERROR(Copen!AC123/GAMSCopen!AC123,"")</f>
        <v>0.999999999993733</v>
      </c>
      <c r="AE123" s="128" t="n">
        <f aca="false">IFERROR(Copen!AD123/GAMSCopen!AD123,"")</f>
        <v>1.00000000008151</v>
      </c>
      <c r="AF123" s="128" t="n">
        <f aca="false">IFERROR(Copen!AE123/GAMSCopen!AE123,"")</f>
        <v>1.00000000004021</v>
      </c>
      <c r="AG123" s="128" t="n">
        <f aca="false">IFERROR(Copen!AF123/GAMSCopen!AF123,"")</f>
        <v>0.999999999953942</v>
      </c>
      <c r="AH123" s="128" t="n">
        <f aca="false">IFERROR(Copen!AG123/GAMSCopen!AG123,"")</f>
        <v>0.999999999930301</v>
      </c>
      <c r="AI123" s="128" t="n">
        <f aca="false">IFERROR(Copen!AH123/GAMSCopen!AH123,"")</f>
        <v>1.00000000003082</v>
      </c>
      <c r="AJ123" s="128" t="n">
        <f aca="false">IFERROR(Copen!AI123/GAMSCopen!AI123,"")</f>
        <v>0.99999999995587</v>
      </c>
      <c r="AK123" s="128" t="n">
        <f aca="false">IFERROR(Copen!AJ123/GAMSCopen!AJ123,"")</f>
        <v>0.999999999963663</v>
      </c>
      <c r="AL123" s="128" t="n">
        <f aca="false">IFERROR(Copen!AK123/GAMSCopen!AK123,"")</f>
        <v>0.999999999975891</v>
      </c>
      <c r="AM123" s="128" t="n">
        <f aca="false">IFERROR(Copen!AL123/GAMSCopen!AL123,"")</f>
        <v>1.000000000039</v>
      </c>
      <c r="AN123" s="128" t="n">
        <f aca="false">IFERROR(Copen!AM123/GAMSCopen!AM123,"")</f>
        <v>1.00000000004397</v>
      </c>
      <c r="AO123" s="128" t="n">
        <f aca="false">IFERROR(Copen!AN123/GAMSCopen!AN123,"")</f>
        <v>1.00000000001395</v>
      </c>
      <c r="AP123" s="128" t="n">
        <f aca="false">IFERROR(Copen!AO123/GAMSCopen!AO123,"")</f>
        <v>1.0000000000187</v>
      </c>
      <c r="AQ123" s="128" t="n">
        <f aca="false">IFERROR(Copen!AP123/GAMSCopen!AP123,"")</f>
        <v>1.00000000001815</v>
      </c>
      <c r="AR123" s="128" t="n">
        <f aca="false">IFERROR(Copen!AQ123/GAMSCopen!AQ123,"")</f>
        <v>0.99999999999335</v>
      </c>
      <c r="AS123" s="128" t="n">
        <f aca="false">IFERROR(Copen!AR123/GAMSCopen!AR123,"")</f>
        <v>1.00000000005143</v>
      </c>
      <c r="AT123" s="128" t="n">
        <f aca="false">IFERROR(Copen!AS123/GAMSCopen!AS123,"")</f>
        <v>1.00000000002679</v>
      </c>
      <c r="AU123" s="128" t="n">
        <f aca="false">IFERROR(Copen!AT123/GAMSCopen!AT123,"")</f>
        <v>1.00000000001927</v>
      </c>
      <c r="AV123" s="128" t="n">
        <f aca="false">IFERROR(Copen!AU123/GAMSCopen!AU123,"")</f>
        <v>1.00000000002226</v>
      </c>
      <c r="AW123" s="128" t="n">
        <f aca="false">IFERROR(Copen!AV123/GAMSCopen!AV123,"")</f>
        <v>0.999999999884235</v>
      </c>
      <c r="AX123" s="128" t="n">
        <f aca="false">IFERROR(Copen!AW123/GAMSCopen!AW123,"")</f>
        <v>0.999999999926694</v>
      </c>
      <c r="AY123" s="128" t="n">
        <f aca="false">IFERROR(Copen!AX123/GAMSCopen!AX123,"")</f>
        <v>1.00000000006498</v>
      </c>
      <c r="AZ123" s="128" t="n">
        <f aca="false">IFERROR(Copen!AY123/GAMSCopen!AY123,"")</f>
        <v>1.00000000001532</v>
      </c>
      <c r="BA123" s="128" t="n">
        <f aca="false">IFERROR(Copen!AZ123/GAMSCopen!AZ123,"")</f>
        <v>0.999999999971237</v>
      </c>
      <c r="BB123" s="128" t="n">
        <f aca="false">IFERROR(Copen!BA123/GAMSCopen!BA123,"")</f>
        <v>0.99999999997995</v>
      </c>
      <c r="BC123" s="128" t="n">
        <f aca="false">IFERROR(Copen!BB123/GAMSCopen!BB123,"")</f>
        <v>0.999999999985853</v>
      </c>
      <c r="BD123" s="128" t="n">
        <f aca="false">IFERROR(Copen!BC123/GAMSCopen!BC123,"")</f>
        <v>0.999999999989981</v>
      </c>
      <c r="BE123" s="128" t="n">
        <f aca="false">IFERROR(Copen!BD123/GAMSCopen!BD123,"")</f>
        <v>0.999999999992819</v>
      </c>
      <c r="BF123" s="128" t="n">
        <f aca="false">IFERROR(Copen!BE123/GAMSCopen!BE123,"")</f>
        <v>0.999999999994817</v>
      </c>
      <c r="BG123" s="128" t="n">
        <f aca="false">IFERROR(Copen!BF123/GAMSCopen!BF123,"")</f>
        <v>0.999999999996195</v>
      </c>
      <c r="BH123" s="128" t="n">
        <f aca="false">IFERROR(Copen!BG123/GAMSCopen!BG123,"")</f>
        <v>0.999999999997136</v>
      </c>
      <c r="BI123" s="128" t="n">
        <f aca="false">IFERROR(Copen!BH123/GAMSCopen!BH123,"")</f>
        <v>0.999999999997807</v>
      </c>
      <c r="BJ123" s="128" t="n">
        <f aca="false">IFERROR(Copen!BI123/GAMSCopen!BI123,"")</f>
        <v>0.999999999998281</v>
      </c>
    </row>
    <row r="124" customFormat="false" ht="12.75" hidden="false" customHeight="false" outlineLevel="0" collapsed="false">
      <c r="A124" s="0" t="str">
        <f aca="false">Copen!A124</f>
        <v>Net capital accumulation ($trill per year)</v>
      </c>
      <c r="B124" s="0" t="str">
        <f aca="false">GAMSbase!A124</f>
        <v>Net Capial Accumulation (trillion USD per year)</v>
      </c>
      <c r="C124" s="128" t="str">
        <f aca="false">IFERROR(Copen!B124/GAMSCopen!B124,"")</f>
        <v/>
      </c>
      <c r="D124" s="128" t="str">
        <f aca="false">IFERROR(Copen!C124/GAMSCopen!C124,"")</f>
        <v/>
      </c>
      <c r="E124" s="128" t="str">
        <f aca="false">IFERROR(Copen!D124/GAMSCopen!D124,"")</f>
        <v/>
      </c>
      <c r="F124" s="128" t="str">
        <f aca="false">IFERROR(Copen!E124/GAMSCopen!E124,"")</f>
        <v/>
      </c>
      <c r="G124" s="128" t="str">
        <f aca="false">IFERROR(Copen!F124/GAMSCopen!F124,"")</f>
        <v/>
      </c>
      <c r="H124" s="128" t="str">
        <f aca="false">IFERROR(Copen!G124/GAMSCopen!G124,"")</f>
        <v/>
      </c>
      <c r="I124" s="128" t="str">
        <f aca="false">IFERROR(Copen!H124/GAMSCopen!H124,"")</f>
        <v/>
      </c>
      <c r="J124" s="128" t="str">
        <f aca="false">IFERROR(Copen!I124/GAMSCopen!I124,"")</f>
        <v/>
      </c>
      <c r="K124" s="128" t="str">
        <f aca="false">IFERROR(Copen!J124/GAMSCopen!J124,"")</f>
        <v/>
      </c>
      <c r="L124" s="128" t="str">
        <f aca="false">IFERROR(Copen!K124/GAMSCopen!K124,"")</f>
        <v/>
      </c>
      <c r="M124" s="128" t="str">
        <f aca="false">IFERROR(Copen!L124/GAMSCopen!L124,"")</f>
        <v/>
      </c>
      <c r="N124" s="128" t="str">
        <f aca="false">IFERROR(Copen!M124/GAMSCopen!M124,"")</f>
        <v/>
      </c>
      <c r="O124" s="128" t="str">
        <f aca="false">IFERROR(Copen!N124/GAMSCopen!N124,"")</f>
        <v/>
      </c>
      <c r="P124" s="128" t="str">
        <f aca="false">IFERROR(Copen!O124/GAMSCopen!O124,"")</f>
        <v/>
      </c>
      <c r="Q124" s="128" t="str">
        <f aca="false">IFERROR(Copen!P124/GAMSCopen!P124,"")</f>
        <v/>
      </c>
      <c r="R124" s="128" t="str">
        <f aca="false">IFERROR(Copen!Q124/GAMSCopen!Q124,"")</f>
        <v/>
      </c>
      <c r="S124" s="128" t="str">
        <f aca="false">IFERROR(Copen!R124/GAMSCopen!R124,"")</f>
        <v/>
      </c>
      <c r="T124" s="128" t="str">
        <f aca="false">IFERROR(Copen!S124/GAMSCopen!S124,"")</f>
        <v/>
      </c>
      <c r="U124" s="128" t="str">
        <f aca="false">IFERROR(Copen!T124/GAMSCopen!T124,"")</f>
        <v/>
      </c>
      <c r="V124" s="128" t="str">
        <f aca="false">IFERROR(Copen!U124/GAMSCopen!U124,"")</f>
        <v/>
      </c>
      <c r="W124" s="128" t="str">
        <f aca="false">IFERROR(Copen!V124/GAMSCopen!V124,"")</f>
        <v/>
      </c>
      <c r="X124" s="128" t="str">
        <f aca="false">IFERROR(Copen!W124/GAMSCopen!W124,"")</f>
        <v/>
      </c>
      <c r="Y124" s="128" t="str">
        <f aca="false">IFERROR(Copen!X124/GAMSCopen!X124,"")</f>
        <v/>
      </c>
      <c r="Z124" s="128" t="str">
        <f aca="false">IFERROR(Copen!Y124/GAMSCopen!Y124,"")</f>
        <v/>
      </c>
      <c r="AA124" s="128" t="str">
        <f aca="false">IFERROR(Copen!Z124/GAMSCopen!Z124,"")</f>
        <v/>
      </c>
      <c r="AB124" s="128" t="str">
        <f aca="false">IFERROR(Copen!AA124/GAMSCopen!AA124,"")</f>
        <v/>
      </c>
      <c r="AC124" s="128" t="str">
        <f aca="false">IFERROR(Copen!AB124/GAMSCopen!AB124,"")</f>
        <v/>
      </c>
      <c r="AD124" s="128" t="str">
        <f aca="false">IFERROR(Copen!AC124/GAMSCopen!AC124,"")</f>
        <v/>
      </c>
      <c r="AE124" s="128" t="str">
        <f aca="false">IFERROR(Copen!AD124/GAMSCopen!AD124,"")</f>
        <v/>
      </c>
      <c r="AF124" s="128" t="str">
        <f aca="false">IFERROR(Copen!AE124/GAMSCopen!AE124,"")</f>
        <v/>
      </c>
      <c r="AG124" s="128" t="str">
        <f aca="false">IFERROR(Copen!AF124/GAMSCopen!AF124,"")</f>
        <v/>
      </c>
      <c r="AH124" s="128" t="str">
        <f aca="false">IFERROR(Copen!AG124/GAMSCopen!AG124,"")</f>
        <v/>
      </c>
      <c r="AI124" s="128" t="str">
        <f aca="false">IFERROR(Copen!AH124/GAMSCopen!AH124,"")</f>
        <v/>
      </c>
      <c r="AJ124" s="128" t="str">
        <f aca="false">IFERROR(Copen!AI124/GAMSCopen!AI124,"")</f>
        <v/>
      </c>
      <c r="AK124" s="128" t="str">
        <f aca="false">IFERROR(Copen!AJ124/GAMSCopen!AJ124,"")</f>
        <v/>
      </c>
      <c r="AL124" s="128" t="str">
        <f aca="false">IFERROR(Copen!AK124/GAMSCopen!AK124,"")</f>
        <v/>
      </c>
      <c r="AM124" s="128" t="str">
        <f aca="false">IFERROR(Copen!AL124/GAMSCopen!AL124,"")</f>
        <v/>
      </c>
      <c r="AN124" s="128" t="str">
        <f aca="false">IFERROR(Copen!AM124/GAMSCopen!AM124,"")</f>
        <v/>
      </c>
      <c r="AO124" s="128" t="str">
        <f aca="false">IFERROR(Copen!AN124/GAMSCopen!AN124,"")</f>
        <v/>
      </c>
      <c r="AP124" s="128" t="str">
        <f aca="false">IFERROR(Copen!AO124/GAMSCopen!AO124,"")</f>
        <v/>
      </c>
      <c r="AQ124" s="128" t="str">
        <f aca="false">IFERROR(Copen!AP124/GAMSCopen!AP124,"")</f>
        <v/>
      </c>
      <c r="AR124" s="128" t="str">
        <f aca="false">IFERROR(Copen!AQ124/GAMSCopen!AQ124,"")</f>
        <v/>
      </c>
      <c r="AS124" s="128" t="str">
        <f aca="false">IFERROR(Copen!AR124/GAMSCopen!AR124,"")</f>
        <v/>
      </c>
      <c r="AT124" s="128" t="str">
        <f aca="false">IFERROR(Copen!AS124/GAMSCopen!AS124,"")</f>
        <v/>
      </c>
      <c r="AU124" s="128" t="str">
        <f aca="false">IFERROR(Copen!AT124/GAMSCopen!AT124,"")</f>
        <v/>
      </c>
      <c r="AV124" s="128" t="str">
        <f aca="false">IFERROR(Copen!AU124/GAMSCopen!AU124,"")</f>
        <v/>
      </c>
      <c r="AW124" s="128" t="str">
        <f aca="false">IFERROR(Copen!AV124/GAMSCopen!AV124,"")</f>
        <v/>
      </c>
      <c r="AX124" s="128" t="str">
        <f aca="false">IFERROR(Copen!AW124/GAMSCopen!AW124,"")</f>
        <v/>
      </c>
      <c r="AY124" s="128" t="str">
        <f aca="false">IFERROR(Copen!AX124/GAMSCopen!AX124,"")</f>
        <v/>
      </c>
      <c r="AZ124" s="128" t="str">
        <f aca="false">IFERROR(Copen!AY124/GAMSCopen!AY124,"")</f>
        <v/>
      </c>
      <c r="BA124" s="128" t="str">
        <f aca="false">IFERROR(Copen!AZ124/GAMSCopen!AZ124,"")</f>
        <v/>
      </c>
      <c r="BB124" s="128" t="str">
        <f aca="false">IFERROR(Copen!BA124/GAMSCopen!BA124,"")</f>
        <v/>
      </c>
      <c r="BC124" s="128" t="str">
        <f aca="false">IFERROR(Copen!BB124/GAMSCopen!BB124,"")</f>
        <v/>
      </c>
      <c r="BD124" s="128" t="str">
        <f aca="false">IFERROR(Copen!BC124/GAMSCopen!BC124,"")</f>
        <v/>
      </c>
      <c r="BE124" s="128" t="str">
        <f aca="false">IFERROR(Copen!BD124/GAMSCopen!BD124,"")</f>
        <v/>
      </c>
      <c r="BF124" s="128" t="str">
        <f aca="false">IFERROR(Copen!BE124/GAMSCopen!BE124,"")</f>
        <v/>
      </c>
      <c r="BG124" s="128" t="str">
        <f aca="false">IFERROR(Copen!BF124/GAMSCopen!BF124,"")</f>
        <v/>
      </c>
      <c r="BH124" s="128" t="str">
        <f aca="false">IFERROR(Copen!BG124/GAMSCopen!BG124,"")</f>
        <v/>
      </c>
      <c r="BI124" s="128" t="str">
        <f aca="false">IFERROR(Copen!BH124/GAMSCopen!BH124,"")</f>
        <v/>
      </c>
      <c r="BJ124" s="128" t="str">
        <f aca="false">IFERROR(Copen!BI124/GAMSCopen!BI124,"")</f>
        <v/>
      </c>
    </row>
    <row r="125" customFormat="false" ht="12.75" hidden="false" customHeight="false" outlineLevel="0" collapsed="false">
      <c r="A125" s="0" t="str">
        <f aca="false">Copen!A125</f>
        <v>Net National Income (Consumption basis)</v>
      </c>
      <c r="B125" s="0" t="str">
        <f aca="false">GAMSbase!A125</f>
        <v>Net National Income (consumption basis)</v>
      </c>
      <c r="C125" s="128" t="str">
        <f aca="false">IFERROR(Copen!B125/GAMSCopen!B125,"")</f>
        <v/>
      </c>
      <c r="D125" s="128" t="str">
        <f aca="false">IFERROR(Copen!C125/GAMSCopen!C125,"")</f>
        <v/>
      </c>
      <c r="E125" s="128" t="str">
        <f aca="false">IFERROR(Copen!D125/GAMSCopen!D125,"")</f>
        <v/>
      </c>
      <c r="F125" s="128" t="str">
        <f aca="false">IFERROR(Copen!E125/GAMSCopen!E125,"")</f>
        <v/>
      </c>
      <c r="G125" s="128" t="str">
        <f aca="false">IFERROR(Copen!F125/GAMSCopen!F125,"")</f>
        <v/>
      </c>
      <c r="H125" s="128" t="str">
        <f aca="false">IFERROR(Copen!G125/GAMSCopen!G125,"")</f>
        <v/>
      </c>
      <c r="I125" s="128" t="str">
        <f aca="false">IFERROR(Copen!H125/GAMSCopen!H125,"")</f>
        <v/>
      </c>
      <c r="J125" s="128" t="str">
        <f aca="false">IFERROR(Copen!I125/GAMSCopen!I125,"")</f>
        <v/>
      </c>
      <c r="K125" s="128" t="str">
        <f aca="false">IFERROR(Copen!J125/GAMSCopen!J125,"")</f>
        <v/>
      </c>
      <c r="L125" s="128" t="str">
        <f aca="false">IFERROR(Copen!K125/GAMSCopen!K125,"")</f>
        <v/>
      </c>
      <c r="M125" s="128" t="str">
        <f aca="false">IFERROR(Copen!L125/GAMSCopen!L125,"")</f>
        <v/>
      </c>
      <c r="N125" s="128" t="str">
        <f aca="false">IFERROR(Copen!M125/GAMSCopen!M125,"")</f>
        <v/>
      </c>
      <c r="O125" s="128" t="str">
        <f aca="false">IFERROR(Copen!N125/GAMSCopen!N125,"")</f>
        <v/>
      </c>
      <c r="P125" s="128" t="str">
        <f aca="false">IFERROR(Copen!O125/GAMSCopen!O125,"")</f>
        <v/>
      </c>
      <c r="Q125" s="128" t="str">
        <f aca="false">IFERROR(Copen!P125/GAMSCopen!P125,"")</f>
        <v/>
      </c>
      <c r="R125" s="128" t="str">
        <f aca="false">IFERROR(Copen!Q125/GAMSCopen!Q125,"")</f>
        <v/>
      </c>
      <c r="S125" s="128" t="str">
        <f aca="false">IFERROR(Copen!R125/GAMSCopen!R125,"")</f>
        <v/>
      </c>
      <c r="T125" s="128" t="str">
        <f aca="false">IFERROR(Copen!S125/GAMSCopen!S125,"")</f>
        <v/>
      </c>
      <c r="U125" s="128" t="str">
        <f aca="false">IFERROR(Copen!T125/GAMSCopen!T125,"")</f>
        <v/>
      </c>
      <c r="V125" s="128" t="str">
        <f aca="false">IFERROR(Copen!U125/GAMSCopen!U125,"")</f>
        <v/>
      </c>
      <c r="W125" s="128" t="str">
        <f aca="false">IFERROR(Copen!V125/GAMSCopen!V125,"")</f>
        <v/>
      </c>
      <c r="X125" s="128" t="str">
        <f aca="false">IFERROR(Copen!W125/GAMSCopen!W125,"")</f>
        <v/>
      </c>
      <c r="Y125" s="128" t="str">
        <f aca="false">IFERROR(Copen!X125/GAMSCopen!X125,"")</f>
        <v/>
      </c>
      <c r="Z125" s="128" t="str">
        <f aca="false">IFERROR(Copen!Y125/GAMSCopen!Y125,"")</f>
        <v/>
      </c>
      <c r="AA125" s="128" t="str">
        <f aca="false">IFERROR(Copen!Z125/GAMSCopen!Z125,"")</f>
        <v/>
      </c>
      <c r="AB125" s="128" t="str">
        <f aca="false">IFERROR(Copen!AA125/GAMSCopen!AA125,"")</f>
        <v/>
      </c>
      <c r="AC125" s="128" t="str">
        <f aca="false">IFERROR(Copen!AB125/GAMSCopen!AB125,"")</f>
        <v/>
      </c>
      <c r="AD125" s="128" t="str">
        <f aca="false">IFERROR(Copen!AC125/GAMSCopen!AC125,"")</f>
        <v/>
      </c>
      <c r="AE125" s="128" t="str">
        <f aca="false">IFERROR(Copen!AD125/GAMSCopen!AD125,"")</f>
        <v/>
      </c>
      <c r="AF125" s="128" t="str">
        <f aca="false">IFERROR(Copen!AE125/GAMSCopen!AE125,"")</f>
        <v/>
      </c>
      <c r="AG125" s="128" t="str">
        <f aca="false">IFERROR(Copen!AF125/GAMSCopen!AF125,"")</f>
        <v/>
      </c>
      <c r="AH125" s="128" t="str">
        <f aca="false">IFERROR(Copen!AG125/GAMSCopen!AG125,"")</f>
        <v/>
      </c>
      <c r="AI125" s="128" t="str">
        <f aca="false">IFERROR(Copen!AH125/GAMSCopen!AH125,"")</f>
        <v/>
      </c>
      <c r="AJ125" s="128" t="str">
        <f aca="false">IFERROR(Copen!AI125/GAMSCopen!AI125,"")</f>
        <v/>
      </c>
      <c r="AK125" s="128" t="str">
        <f aca="false">IFERROR(Copen!AJ125/GAMSCopen!AJ125,"")</f>
        <v/>
      </c>
      <c r="AL125" s="128" t="str">
        <f aca="false">IFERROR(Copen!AK125/GAMSCopen!AK125,"")</f>
        <v/>
      </c>
      <c r="AM125" s="128" t="str">
        <f aca="false">IFERROR(Copen!AL125/GAMSCopen!AL125,"")</f>
        <v/>
      </c>
      <c r="AN125" s="128" t="str">
        <f aca="false">IFERROR(Copen!AM125/GAMSCopen!AM125,"")</f>
        <v/>
      </c>
      <c r="AO125" s="128" t="str">
        <f aca="false">IFERROR(Copen!AN125/GAMSCopen!AN125,"")</f>
        <v/>
      </c>
      <c r="AP125" s="128" t="str">
        <f aca="false">IFERROR(Copen!AO125/GAMSCopen!AO125,"")</f>
        <v/>
      </c>
      <c r="AQ125" s="128" t="str">
        <f aca="false">IFERROR(Copen!AP125/GAMSCopen!AP125,"")</f>
        <v/>
      </c>
      <c r="AR125" s="128" t="str">
        <f aca="false">IFERROR(Copen!AQ125/GAMSCopen!AQ125,"")</f>
        <v/>
      </c>
      <c r="AS125" s="128" t="str">
        <f aca="false">IFERROR(Copen!AR125/GAMSCopen!AR125,"")</f>
        <v/>
      </c>
      <c r="AT125" s="128" t="str">
        <f aca="false">IFERROR(Copen!AS125/GAMSCopen!AS125,"")</f>
        <v/>
      </c>
      <c r="AU125" s="128" t="str">
        <f aca="false">IFERROR(Copen!AT125/GAMSCopen!AT125,"")</f>
        <v/>
      </c>
      <c r="AV125" s="128" t="str">
        <f aca="false">IFERROR(Copen!AU125/GAMSCopen!AU125,"")</f>
        <v/>
      </c>
      <c r="AW125" s="128" t="str">
        <f aca="false">IFERROR(Copen!AV125/GAMSCopen!AV125,"")</f>
        <v/>
      </c>
      <c r="AX125" s="128" t="str">
        <f aca="false">IFERROR(Copen!AW125/GAMSCopen!AW125,"")</f>
        <v/>
      </c>
      <c r="AY125" s="128" t="str">
        <f aca="false">IFERROR(Copen!AX125/GAMSCopen!AX125,"")</f>
        <v/>
      </c>
      <c r="AZ125" s="128" t="str">
        <f aca="false">IFERROR(Copen!AY125/GAMSCopen!AY125,"")</f>
        <v/>
      </c>
      <c r="BA125" s="128" t="str">
        <f aca="false">IFERROR(Copen!AZ125/GAMSCopen!AZ125,"")</f>
        <v/>
      </c>
      <c r="BB125" s="128" t="str">
        <f aca="false">IFERROR(Copen!BA125/GAMSCopen!BA125,"")</f>
        <v/>
      </c>
      <c r="BC125" s="128" t="str">
        <f aca="false">IFERROR(Copen!BB125/GAMSCopen!BB125,"")</f>
        <v/>
      </c>
      <c r="BD125" s="128" t="str">
        <f aca="false">IFERROR(Copen!BC125/GAMSCopen!BC125,"")</f>
        <v/>
      </c>
      <c r="BE125" s="128" t="str">
        <f aca="false">IFERROR(Copen!BD125/GAMSCopen!BD125,"")</f>
        <v/>
      </c>
      <c r="BF125" s="128" t="str">
        <f aca="false">IFERROR(Copen!BE125/GAMSCopen!BE125,"")</f>
        <v/>
      </c>
      <c r="BG125" s="128" t="str">
        <f aca="false">IFERROR(Copen!BF125/GAMSCopen!BF125,"")</f>
        <v/>
      </c>
      <c r="BH125" s="128" t="str">
        <f aca="false">IFERROR(Copen!BG125/GAMSCopen!BG125,"")</f>
        <v/>
      </c>
      <c r="BI125" s="128" t="str">
        <f aca="false">IFERROR(Copen!BH125/GAMSCopen!BH125,"")</f>
        <v/>
      </c>
      <c r="BJ125" s="128" t="str">
        <f aca="false">IFERROR(Copen!BI125/GAMSCopen!BI125,"")</f>
        <v/>
      </c>
    </row>
    <row r="126" customFormat="false" ht="12.75" hidden="false" customHeight="false" outlineLevel="0" collapsed="false">
      <c r="A126" s="0" t="str">
        <f aca="false">Copen!A126</f>
        <v>Consumption per capita ($thous per year)</v>
      </c>
      <c r="B126" s="0" t="str">
        <f aca="false">GAMSbase!A126</f>
        <v>Consumption Per Capita (thousand USD per year)</v>
      </c>
      <c r="C126" s="128" t="n">
        <f aca="false">IFERROR(Copen!B126/GAMSCopen!B126,"")</f>
        <v>1.00000000000834</v>
      </c>
      <c r="D126" s="128" t="n">
        <f aca="false">IFERROR(Copen!C126/GAMSCopen!C126,"")</f>
        <v>1.00000000005661</v>
      </c>
      <c r="E126" s="128" t="n">
        <f aca="false">IFERROR(Copen!D126/GAMSCopen!D126,"")</f>
        <v>0.99999999998907</v>
      </c>
      <c r="F126" s="128" t="n">
        <f aca="false">IFERROR(Copen!E126/GAMSCopen!E126,"")</f>
        <v>0.999999999920188</v>
      </c>
      <c r="G126" s="128" t="n">
        <f aca="false">IFERROR(Copen!F126/GAMSCopen!F126,"")</f>
        <v>1.00000000006364</v>
      </c>
      <c r="H126" s="128" t="n">
        <f aca="false">IFERROR(Copen!G126/GAMSCopen!G126,"")</f>
        <v>0.999999999967172</v>
      </c>
      <c r="I126" s="128" t="n">
        <f aca="false">IFERROR(Copen!H126/GAMSCopen!H126,"")</f>
        <v>0.999999999998242</v>
      </c>
      <c r="J126" s="128" t="n">
        <f aca="false">IFERROR(Copen!I126/GAMSCopen!I126,"")</f>
        <v>0.999999999926624</v>
      </c>
      <c r="K126" s="128" t="n">
        <f aca="false">IFERROR(Copen!J126/GAMSCopen!J126,"")</f>
        <v>1.00000000002969</v>
      </c>
      <c r="L126" s="128" t="n">
        <f aca="false">IFERROR(Copen!K126/GAMSCopen!K126,"")</f>
        <v>1.00000000005562</v>
      </c>
      <c r="M126" s="128" t="n">
        <f aca="false">IFERROR(Copen!L126/GAMSCopen!L126,"")</f>
        <v>0.999999999908334</v>
      </c>
      <c r="N126" s="128" t="n">
        <f aca="false">IFERROR(Copen!M126/GAMSCopen!M126,"")</f>
        <v>1.00000000004953</v>
      </c>
      <c r="O126" s="128" t="n">
        <f aca="false">IFERROR(Copen!N126/GAMSCopen!N126,"")</f>
        <v>1.00000000003854</v>
      </c>
      <c r="P126" s="128" t="n">
        <f aca="false">IFERROR(Copen!O126/GAMSCopen!O126,"")</f>
        <v>0.999999999935614</v>
      </c>
      <c r="Q126" s="128" t="n">
        <f aca="false">IFERROR(Copen!P126/GAMSCopen!P126,"")</f>
        <v>0.999999999932227</v>
      </c>
      <c r="R126" s="128" t="n">
        <f aca="false">IFERROR(Copen!Q126/GAMSCopen!Q126,"")</f>
        <v>1.00000000007909</v>
      </c>
      <c r="S126" s="128" t="n">
        <f aca="false">IFERROR(Copen!R126/GAMSCopen!R126,"")</f>
        <v>0.999999999922367</v>
      </c>
      <c r="T126" s="128" t="n">
        <f aca="false">IFERROR(Copen!S126/GAMSCopen!S126,"")</f>
        <v>0.999999999953939</v>
      </c>
      <c r="U126" s="128" t="n">
        <f aca="false">IFERROR(Copen!T126/GAMSCopen!T126,"")</f>
        <v>0.999999999993776</v>
      </c>
      <c r="V126" s="128" t="n">
        <f aca="false">IFERROR(Copen!U126/GAMSCopen!U126,"")</f>
        <v>1.00000000001546</v>
      </c>
      <c r="W126" s="128" t="n">
        <f aca="false">IFERROR(Copen!V126/GAMSCopen!V126,"")</f>
        <v>1.00000000001289</v>
      </c>
      <c r="X126" s="128" t="n">
        <f aca="false">IFERROR(Copen!W126/GAMSCopen!W126,"")</f>
        <v>0.999999999983812</v>
      </c>
      <c r="Y126" s="128" t="n">
        <f aca="false">IFERROR(Copen!X126/GAMSCopen!X126,"")</f>
        <v>1.00000000005033</v>
      </c>
      <c r="Z126" s="128" t="n">
        <f aca="false">IFERROR(Copen!Y126/GAMSCopen!Y126,"")</f>
        <v>1.00000000006443</v>
      </c>
      <c r="AA126" s="128" t="n">
        <f aca="false">IFERROR(Copen!Z126/GAMSCopen!Z126,"")</f>
        <v>0.999999999942621</v>
      </c>
      <c r="AB126" s="128" t="n">
        <f aca="false">IFERROR(Copen!AA126/GAMSCopen!AA126,"")</f>
        <v>1.00000000008136</v>
      </c>
      <c r="AC126" s="128" t="n">
        <f aca="false">IFERROR(Copen!AB126/GAMSCopen!AB126,"")</f>
        <v>0.999999999956389</v>
      </c>
      <c r="AD126" s="128" t="n">
        <f aca="false">IFERROR(Copen!AC126/GAMSCopen!AC126,"")</f>
        <v>0.999999999993973</v>
      </c>
      <c r="AE126" s="128" t="n">
        <f aca="false">IFERROR(Copen!AD126/GAMSCopen!AD126,"")</f>
        <v>1.00000000008099</v>
      </c>
      <c r="AF126" s="128" t="n">
        <f aca="false">IFERROR(Copen!AE126/GAMSCopen!AE126,"")</f>
        <v>1.00000000004082</v>
      </c>
      <c r="AG126" s="128" t="n">
        <f aca="false">IFERROR(Copen!AF126/GAMSCopen!AF126,"")</f>
        <v>0.999999999953869</v>
      </c>
      <c r="AH126" s="128" t="n">
        <f aca="false">IFERROR(Copen!AG126/GAMSCopen!AG126,"")</f>
        <v>0.999999999929901</v>
      </c>
      <c r="AI126" s="128" t="n">
        <f aca="false">IFERROR(Copen!AH126/GAMSCopen!AH126,"")</f>
        <v>1.00000000003088</v>
      </c>
      <c r="AJ126" s="128" t="n">
        <f aca="false">IFERROR(Copen!AI126/GAMSCopen!AI126,"")</f>
        <v>0.999999999955987</v>
      </c>
      <c r="AK126" s="128" t="n">
        <f aca="false">IFERROR(Copen!AJ126/GAMSCopen!AJ126,"")</f>
        <v>0.999999999963904</v>
      </c>
      <c r="AL126" s="128" t="n">
        <f aca="false">IFERROR(Copen!AK126/GAMSCopen!AK126,"")</f>
        <v>0.999999999975666</v>
      </c>
      <c r="AM126" s="128" t="n">
        <f aca="false">IFERROR(Copen!AL126/GAMSCopen!AL126,"")</f>
        <v>1.0000000000386</v>
      </c>
      <c r="AN126" s="128" t="n">
        <f aca="false">IFERROR(Copen!AM126/GAMSCopen!AM126,"")</f>
        <v>1.00000000004359</v>
      </c>
      <c r="AO126" s="128" t="n">
        <f aca="false">IFERROR(Copen!AN126/GAMSCopen!AN126,"")</f>
        <v>1.00000000001358</v>
      </c>
      <c r="AP126" s="128" t="n">
        <f aca="false">IFERROR(Copen!AO126/GAMSCopen!AO126,"")</f>
        <v>1.00000000001887</v>
      </c>
      <c r="AQ126" s="128" t="n">
        <f aca="false">IFERROR(Copen!AP126/GAMSCopen!AP126,"")</f>
        <v>1.00000000001803</v>
      </c>
      <c r="AR126" s="128" t="n">
        <f aca="false">IFERROR(Copen!AQ126/GAMSCopen!AQ126,"")</f>
        <v>0.999999999993262</v>
      </c>
      <c r="AS126" s="128" t="n">
        <f aca="false">IFERROR(Copen!AR126/GAMSCopen!AR126,"")</f>
        <v>1.00000000005161</v>
      </c>
      <c r="AT126" s="128" t="n">
        <f aca="false">IFERROR(Copen!AS126/GAMSCopen!AS126,"")</f>
        <v>1.0000000000271</v>
      </c>
      <c r="AU126" s="128" t="n">
        <f aca="false">IFERROR(Copen!AT126/GAMSCopen!AT126,"")</f>
        <v>1.00000000001958</v>
      </c>
      <c r="AV126" s="128" t="n">
        <f aca="false">IFERROR(Copen!AU126/GAMSCopen!AU126,"")</f>
        <v>1.00000000002224</v>
      </c>
      <c r="AW126" s="128" t="n">
        <f aca="false">IFERROR(Copen!AV126/GAMSCopen!AV126,"")</f>
        <v>0.999999999884501</v>
      </c>
      <c r="AX126" s="128" t="n">
        <f aca="false">IFERROR(Copen!AW126/GAMSCopen!AW126,"")</f>
        <v>0.999999999926692</v>
      </c>
      <c r="AY126" s="128" t="n">
        <f aca="false">IFERROR(Copen!AX126/GAMSCopen!AX126,"")</f>
        <v>1.0000000000651</v>
      </c>
      <c r="AZ126" s="128" t="n">
        <f aca="false">IFERROR(Copen!AY126/GAMSCopen!AY126,"")</f>
        <v>1.00000000001558</v>
      </c>
      <c r="BA126" s="128" t="n">
        <f aca="false">IFERROR(Copen!AZ126/GAMSCopen!AZ126,"")</f>
        <v>0.999999999971272</v>
      </c>
      <c r="BB126" s="128" t="n">
        <f aca="false">IFERROR(Copen!BA126/GAMSCopen!BA126,"")</f>
        <v>0.999999999979795</v>
      </c>
      <c r="BC126" s="128" t="n">
        <f aca="false">IFERROR(Copen!BB126/GAMSCopen!BB126,"")</f>
        <v>0.99999999998602</v>
      </c>
      <c r="BD126" s="128" t="n">
        <f aca="false">IFERROR(Copen!BC126/GAMSCopen!BC126,"")</f>
        <v>0.999999999989981</v>
      </c>
      <c r="BE126" s="128" t="n">
        <f aca="false">IFERROR(Copen!BD126/GAMSCopen!BD126,"")</f>
        <v>0.999999999993094</v>
      </c>
      <c r="BF126" s="128" t="n">
        <f aca="false">IFERROR(Copen!BE126/GAMSCopen!BE126,"")</f>
        <v>0.999999999994823</v>
      </c>
      <c r="BG126" s="128" t="n">
        <f aca="false">IFERROR(Copen!BF126/GAMSCopen!BF126,"")</f>
        <v>0.999999999995948</v>
      </c>
      <c r="BH126" s="128" t="n">
        <f aca="false">IFERROR(Copen!BG126/GAMSCopen!BG126,"")</f>
        <v>0.999999999997096</v>
      </c>
      <c r="BI126" s="128" t="n">
        <f aca="false">IFERROR(Copen!BH126/GAMSCopen!BH126,"")</f>
        <v>0.999999999997762</v>
      </c>
      <c r="BJ126" s="128" t="n">
        <f aca="false">IFERROR(Copen!BI126/GAMSCopen!BI126,"")</f>
        <v>0.999999999998328</v>
      </c>
    </row>
    <row r="127" customFormat="false" ht="12.75" hidden="false" customHeight="false" outlineLevel="0" collapsed="false">
      <c r="A127" s="0" t="str">
        <f aca="false">Copen!A127</f>
        <v>Utility of p. c. consumption</v>
      </c>
      <c r="B127" s="0" t="str">
        <f aca="false">GAMSbase!A127</f>
        <v>Utility of Per Capita Consumption</v>
      </c>
      <c r="C127" s="128" t="str">
        <f aca="false">IFERROR(Copen!B127/GAMSCopen!B127,"")</f>
        <v/>
      </c>
      <c r="D127" s="128" t="str">
        <f aca="false">IFERROR(Copen!C127/GAMSCopen!C127,"")</f>
        <v/>
      </c>
      <c r="E127" s="128" t="str">
        <f aca="false">IFERROR(Copen!D127/GAMSCopen!D127,"")</f>
        <v/>
      </c>
      <c r="F127" s="128" t="str">
        <f aca="false">IFERROR(Copen!E127/GAMSCopen!E127,"")</f>
        <v/>
      </c>
      <c r="G127" s="128" t="str">
        <f aca="false">IFERROR(Copen!F127/GAMSCopen!F127,"")</f>
        <v/>
      </c>
      <c r="H127" s="128" t="str">
        <f aca="false">IFERROR(Copen!G127/GAMSCopen!G127,"")</f>
        <v/>
      </c>
      <c r="I127" s="128" t="str">
        <f aca="false">IFERROR(Copen!H127/GAMSCopen!H127,"")</f>
        <v/>
      </c>
      <c r="J127" s="128" t="str">
        <f aca="false">IFERROR(Copen!I127/GAMSCopen!I127,"")</f>
        <v/>
      </c>
      <c r="K127" s="128" t="str">
        <f aca="false">IFERROR(Copen!J127/GAMSCopen!J127,"")</f>
        <v/>
      </c>
      <c r="L127" s="128" t="str">
        <f aca="false">IFERROR(Copen!K127/GAMSCopen!K127,"")</f>
        <v/>
      </c>
      <c r="M127" s="128" t="str">
        <f aca="false">IFERROR(Copen!L127/GAMSCopen!L127,"")</f>
        <v/>
      </c>
      <c r="N127" s="128" t="str">
        <f aca="false">IFERROR(Copen!M127/GAMSCopen!M127,"")</f>
        <v/>
      </c>
      <c r="O127" s="128" t="str">
        <f aca="false">IFERROR(Copen!N127/GAMSCopen!N127,"")</f>
        <v/>
      </c>
      <c r="P127" s="128" t="str">
        <f aca="false">IFERROR(Copen!O127/GAMSCopen!O127,"")</f>
        <v/>
      </c>
      <c r="Q127" s="128" t="str">
        <f aca="false">IFERROR(Copen!P127/GAMSCopen!P127,"")</f>
        <v/>
      </c>
      <c r="R127" s="128" t="str">
        <f aca="false">IFERROR(Copen!Q127/GAMSCopen!Q127,"")</f>
        <v/>
      </c>
      <c r="S127" s="128" t="str">
        <f aca="false">IFERROR(Copen!R127/GAMSCopen!R127,"")</f>
        <v/>
      </c>
      <c r="T127" s="128" t="str">
        <f aca="false">IFERROR(Copen!S127/GAMSCopen!S127,"")</f>
        <v/>
      </c>
      <c r="U127" s="128" t="str">
        <f aca="false">IFERROR(Copen!T127/GAMSCopen!T127,"")</f>
        <v/>
      </c>
      <c r="V127" s="128" t="str">
        <f aca="false">IFERROR(Copen!U127/GAMSCopen!U127,"")</f>
        <v/>
      </c>
      <c r="W127" s="128" t="str">
        <f aca="false">IFERROR(Copen!V127/GAMSCopen!V127,"")</f>
        <v/>
      </c>
      <c r="X127" s="128" t="str">
        <f aca="false">IFERROR(Copen!W127/GAMSCopen!W127,"")</f>
        <v/>
      </c>
      <c r="Y127" s="128" t="str">
        <f aca="false">IFERROR(Copen!X127/GAMSCopen!X127,"")</f>
        <v/>
      </c>
      <c r="Z127" s="128" t="str">
        <f aca="false">IFERROR(Copen!Y127/GAMSCopen!Y127,"")</f>
        <v/>
      </c>
      <c r="AA127" s="128" t="str">
        <f aca="false">IFERROR(Copen!Z127/GAMSCopen!Z127,"")</f>
        <v/>
      </c>
      <c r="AB127" s="128" t="str">
        <f aca="false">IFERROR(Copen!AA127/GAMSCopen!AA127,"")</f>
        <v/>
      </c>
      <c r="AC127" s="128" t="str">
        <f aca="false">IFERROR(Copen!AB127/GAMSCopen!AB127,"")</f>
        <v/>
      </c>
      <c r="AD127" s="128" t="str">
        <f aca="false">IFERROR(Copen!AC127/GAMSCopen!AC127,"")</f>
        <v/>
      </c>
      <c r="AE127" s="128" t="str">
        <f aca="false">IFERROR(Copen!AD127/GAMSCopen!AD127,"")</f>
        <v/>
      </c>
      <c r="AF127" s="128" t="str">
        <f aca="false">IFERROR(Copen!AE127/GAMSCopen!AE127,"")</f>
        <v/>
      </c>
      <c r="AG127" s="128" t="str">
        <f aca="false">IFERROR(Copen!AF127/GAMSCopen!AF127,"")</f>
        <v/>
      </c>
      <c r="AH127" s="128" t="str">
        <f aca="false">IFERROR(Copen!AG127/GAMSCopen!AG127,"")</f>
        <v/>
      </c>
      <c r="AI127" s="128" t="str">
        <f aca="false">IFERROR(Copen!AH127/GAMSCopen!AH127,"")</f>
        <v/>
      </c>
      <c r="AJ127" s="128" t="str">
        <f aca="false">IFERROR(Copen!AI127/GAMSCopen!AI127,"")</f>
        <v/>
      </c>
      <c r="AK127" s="128" t="str">
        <f aca="false">IFERROR(Copen!AJ127/GAMSCopen!AJ127,"")</f>
        <v/>
      </c>
      <c r="AL127" s="128" t="str">
        <f aca="false">IFERROR(Copen!AK127/GAMSCopen!AK127,"")</f>
        <v/>
      </c>
      <c r="AM127" s="128" t="str">
        <f aca="false">IFERROR(Copen!AL127/GAMSCopen!AL127,"")</f>
        <v/>
      </c>
      <c r="AN127" s="128" t="str">
        <f aca="false">IFERROR(Copen!AM127/GAMSCopen!AM127,"")</f>
        <v/>
      </c>
      <c r="AO127" s="128" t="str">
        <f aca="false">IFERROR(Copen!AN127/GAMSCopen!AN127,"")</f>
        <v/>
      </c>
      <c r="AP127" s="128" t="str">
        <f aca="false">IFERROR(Copen!AO127/GAMSCopen!AO127,"")</f>
        <v/>
      </c>
      <c r="AQ127" s="128" t="str">
        <f aca="false">IFERROR(Copen!AP127/GAMSCopen!AP127,"")</f>
        <v/>
      </c>
      <c r="AR127" s="128" t="str">
        <f aca="false">IFERROR(Copen!AQ127/GAMSCopen!AQ127,"")</f>
        <v/>
      </c>
      <c r="AS127" s="128" t="str">
        <f aca="false">IFERROR(Copen!AR127/GAMSCopen!AR127,"")</f>
        <v/>
      </c>
      <c r="AT127" s="128" t="str">
        <f aca="false">IFERROR(Copen!AS127/GAMSCopen!AS127,"")</f>
        <v/>
      </c>
      <c r="AU127" s="128" t="str">
        <f aca="false">IFERROR(Copen!AT127/GAMSCopen!AT127,"")</f>
        <v/>
      </c>
      <c r="AV127" s="128" t="str">
        <f aca="false">IFERROR(Copen!AU127/GAMSCopen!AU127,"")</f>
        <v/>
      </c>
      <c r="AW127" s="128" t="str">
        <f aca="false">IFERROR(Copen!AV127/GAMSCopen!AV127,"")</f>
        <v/>
      </c>
      <c r="AX127" s="128" t="str">
        <f aca="false">IFERROR(Copen!AW127/GAMSCopen!AW127,"")</f>
        <v/>
      </c>
      <c r="AY127" s="128" t="str">
        <f aca="false">IFERROR(Copen!AX127/GAMSCopen!AX127,"")</f>
        <v/>
      </c>
      <c r="AZ127" s="128" t="str">
        <f aca="false">IFERROR(Copen!AY127/GAMSCopen!AY127,"")</f>
        <v/>
      </c>
      <c r="BA127" s="128" t="str">
        <f aca="false">IFERROR(Copen!AZ127/GAMSCopen!AZ127,"")</f>
        <v/>
      </c>
      <c r="BB127" s="128" t="str">
        <f aca="false">IFERROR(Copen!BA127/GAMSCopen!BA127,"")</f>
        <v/>
      </c>
      <c r="BC127" s="128" t="str">
        <f aca="false">IFERROR(Copen!BB127/GAMSCopen!BB127,"")</f>
        <v/>
      </c>
      <c r="BD127" s="128" t="str">
        <f aca="false">IFERROR(Copen!BC127/GAMSCopen!BC127,"")</f>
        <v/>
      </c>
      <c r="BE127" s="128" t="str">
        <f aca="false">IFERROR(Copen!BD127/GAMSCopen!BD127,"")</f>
        <v/>
      </c>
      <c r="BF127" s="128" t="str">
        <f aca="false">IFERROR(Copen!BE127/GAMSCopen!BE127,"")</f>
        <v/>
      </c>
      <c r="BG127" s="128" t="str">
        <f aca="false">IFERROR(Copen!BF127/GAMSCopen!BF127,"")</f>
        <v/>
      </c>
      <c r="BH127" s="128" t="str">
        <f aca="false">IFERROR(Copen!BG127/GAMSCopen!BG127,"")</f>
        <v/>
      </c>
      <c r="BI127" s="128" t="str">
        <f aca="false">IFERROR(Copen!BH127/GAMSCopen!BH127,"")</f>
        <v/>
      </c>
      <c r="BJ127" s="128" t="str">
        <f aca="false">IFERROR(Copen!BI127/GAMSCopen!BI127,"")</f>
        <v/>
      </c>
    </row>
    <row r="128" customFormat="false" ht="12.75" hidden="false" customHeight="false" outlineLevel="0" collapsed="false">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row>
    <row r="129" customFormat="false" ht="12.75" hidden="false" customHeight="false" outlineLevel="0" collapsed="false">
      <c r="A129" s="0" t="str">
        <f aca="false">Copen!A129</f>
        <v>Discounted utility (in trillions 2000$) </v>
      </c>
      <c r="B129" s="0" t="str">
        <f aca="false">GAMSbase!A129</f>
        <v>Total Discounted Utility (trillions 2000USD)</v>
      </c>
      <c r="C129" s="128" t="n">
        <f aca="false">IFERROR(Copen!B129/GAMSCopen!B129,"")</f>
        <v>0.999999999998368</v>
      </c>
      <c r="D129" s="128" t="str">
        <f aca="false">IFERROR(Copen!C129/GAMSCopen!C129,"")</f>
        <v/>
      </c>
      <c r="E129" s="128" t="str">
        <f aca="false">IFERROR(Copen!D129/GAMSCopen!D129,"")</f>
        <v/>
      </c>
      <c r="F129" s="128" t="str">
        <f aca="false">IFERROR(Copen!E129/GAMSCopen!E129,"")</f>
        <v/>
      </c>
      <c r="G129" s="128" t="str">
        <f aca="false">IFERROR(Copen!F129/GAMSCopen!F129,"")</f>
        <v/>
      </c>
      <c r="H129" s="128" t="str">
        <f aca="false">IFERROR(Copen!G129/GAMSCopen!G129,"")</f>
        <v/>
      </c>
      <c r="I129" s="128" t="str">
        <f aca="false">IFERROR(Copen!H129/GAMSCopen!H129,"")</f>
        <v/>
      </c>
      <c r="J129" s="128" t="str">
        <f aca="false">IFERROR(Copen!I129/GAMSCopen!I129,"")</f>
        <v/>
      </c>
      <c r="K129" s="128" t="str">
        <f aca="false">IFERROR(Copen!J129/GAMSCopen!J129,"")</f>
        <v/>
      </c>
      <c r="L129" s="128" t="str">
        <f aca="false">IFERROR(Copen!K129/GAMSCopen!K129,"")</f>
        <v/>
      </c>
      <c r="M129" s="128" t="str">
        <f aca="false">IFERROR(Copen!L129/GAMSCopen!L129,"")</f>
        <v/>
      </c>
      <c r="N129" s="128" t="str">
        <f aca="false">IFERROR(Copen!M129/GAMSCopen!M129,"")</f>
        <v/>
      </c>
      <c r="O129" s="128" t="str">
        <f aca="false">IFERROR(Copen!N129/GAMSCopen!N129,"")</f>
        <v/>
      </c>
      <c r="P129" s="128" t="str">
        <f aca="false">IFERROR(Copen!O129/GAMSCopen!O129,"")</f>
        <v/>
      </c>
      <c r="Q129" s="128" t="str">
        <f aca="false">IFERROR(Copen!P129/GAMSCopen!P129,"")</f>
        <v/>
      </c>
      <c r="R129" s="128" t="str">
        <f aca="false">IFERROR(Copen!Q129/GAMSCopen!Q129,"")</f>
        <v/>
      </c>
      <c r="S129" s="128" t="str">
        <f aca="false">IFERROR(Copen!R129/GAMSCopen!R129,"")</f>
        <v/>
      </c>
      <c r="T129" s="128" t="str">
        <f aca="false">IFERROR(Copen!S129/GAMSCopen!S129,"")</f>
        <v/>
      </c>
      <c r="U129" s="128" t="str">
        <f aca="false">IFERROR(Copen!T129/GAMSCopen!T129,"")</f>
        <v/>
      </c>
      <c r="V129" s="128" t="str">
        <f aca="false">IFERROR(Copen!U129/GAMSCopen!U129,"")</f>
        <v/>
      </c>
      <c r="W129" s="128" t="str">
        <f aca="false">IFERROR(Copen!V129/GAMSCopen!V129,"")</f>
        <v/>
      </c>
      <c r="X129" s="128" t="str">
        <f aca="false">IFERROR(Copen!W129/GAMSCopen!W129,"")</f>
        <v/>
      </c>
      <c r="Y129" s="128" t="str">
        <f aca="false">IFERROR(Copen!X129/GAMSCopen!X129,"")</f>
        <v/>
      </c>
      <c r="Z129" s="128" t="str">
        <f aca="false">IFERROR(Copen!Y129/GAMSCopen!Y129,"")</f>
        <v/>
      </c>
      <c r="AA129" s="128" t="str">
        <f aca="false">IFERROR(Copen!Z129/GAMSCopen!Z129,"")</f>
        <v/>
      </c>
      <c r="AB129" s="128" t="str">
        <f aca="false">IFERROR(Copen!AA129/GAMSCopen!AA129,"")</f>
        <v/>
      </c>
      <c r="AC129" s="128" t="str">
        <f aca="false">IFERROR(Copen!AB129/GAMSCopen!AB129,"")</f>
        <v/>
      </c>
      <c r="AD129" s="128" t="str">
        <f aca="false">IFERROR(Copen!AC129/GAMSCopen!AC129,"")</f>
        <v/>
      </c>
      <c r="AE129" s="128" t="str">
        <f aca="false">IFERROR(Copen!AD129/GAMSCopen!AD129,"")</f>
        <v/>
      </c>
      <c r="AF129" s="128" t="str">
        <f aca="false">IFERROR(Copen!AE129/GAMSCopen!AE129,"")</f>
        <v/>
      </c>
      <c r="AG129" s="128" t="str">
        <f aca="false">IFERROR(Copen!AF129/GAMSCopen!AF129,"")</f>
        <v/>
      </c>
      <c r="AH129" s="128" t="str">
        <f aca="false">IFERROR(Copen!AG129/GAMSCopen!AG129,"")</f>
        <v/>
      </c>
      <c r="AI129" s="128" t="str">
        <f aca="false">IFERROR(Copen!AH129/GAMSCopen!AH129,"")</f>
        <v/>
      </c>
      <c r="AJ129" s="128" t="str">
        <f aca="false">IFERROR(Copen!AI129/GAMSCopen!AI129,"")</f>
        <v/>
      </c>
      <c r="AK129" s="128" t="str">
        <f aca="false">IFERROR(Copen!AJ129/GAMSCopen!AJ129,"")</f>
        <v/>
      </c>
      <c r="AL129" s="128" t="str">
        <f aca="false">IFERROR(Copen!AK129/GAMSCopen!AK129,"")</f>
        <v/>
      </c>
      <c r="AM129" s="128" t="str">
        <f aca="false">IFERROR(Copen!AL129/GAMSCopen!AL129,"")</f>
        <v/>
      </c>
      <c r="AN129" s="128" t="str">
        <f aca="false">IFERROR(Copen!AM129/GAMSCopen!AM129,"")</f>
        <v/>
      </c>
      <c r="AO129" s="128" t="str">
        <f aca="false">IFERROR(Copen!AN129/GAMSCopen!AN129,"")</f>
        <v/>
      </c>
      <c r="AP129" s="128" t="str">
        <f aca="false">IFERROR(Copen!AO129/GAMSCopen!AO129,"")</f>
        <v/>
      </c>
      <c r="AQ129" s="128" t="str">
        <f aca="false">IFERROR(Copen!AP129/GAMSCopen!AP129,"")</f>
        <v/>
      </c>
      <c r="AR129" s="128" t="str">
        <f aca="false">IFERROR(Copen!AQ129/GAMSCopen!AQ129,"")</f>
        <v/>
      </c>
      <c r="AS129" s="128" t="str">
        <f aca="false">IFERROR(Copen!AR129/GAMSCopen!AR129,"")</f>
        <v/>
      </c>
      <c r="AT129" s="128" t="str">
        <f aca="false">IFERROR(Copen!AS129/GAMSCopen!AS129,"")</f>
        <v/>
      </c>
      <c r="AU129" s="128" t="str">
        <f aca="false">IFERROR(Copen!AT129/GAMSCopen!AT129,"")</f>
        <v/>
      </c>
      <c r="AV129" s="128" t="str">
        <f aca="false">IFERROR(Copen!AU129/GAMSCopen!AU129,"")</f>
        <v/>
      </c>
      <c r="AW129" s="128" t="str">
        <f aca="false">IFERROR(Copen!AV129/GAMSCopen!AV129,"")</f>
        <v/>
      </c>
      <c r="AX129" s="128" t="str">
        <f aca="false">IFERROR(Copen!AW129/GAMSCopen!AW129,"")</f>
        <v/>
      </c>
      <c r="AY129" s="128" t="str">
        <f aca="false">IFERROR(Copen!AX129/GAMSCopen!AX129,"")</f>
        <v/>
      </c>
      <c r="AZ129" s="128" t="str">
        <f aca="false">IFERROR(Copen!AY129/GAMSCopen!AY129,"")</f>
        <v/>
      </c>
      <c r="BA129" s="128" t="str">
        <f aca="false">IFERROR(Copen!AZ129/GAMSCopen!AZ129,"")</f>
        <v/>
      </c>
      <c r="BB129" s="128" t="str">
        <f aca="false">IFERROR(Copen!BA129/GAMSCopen!BA129,"")</f>
        <v/>
      </c>
      <c r="BC129" s="128" t="str">
        <f aca="false">IFERROR(Copen!BB129/GAMSCopen!BB129,"")</f>
        <v/>
      </c>
      <c r="BD129" s="128" t="str">
        <f aca="false">IFERROR(Copen!BC129/GAMSCopen!BC129,"")</f>
        <v/>
      </c>
      <c r="BE129" s="128" t="str">
        <f aca="false">IFERROR(Copen!BD129/GAMSCopen!BD129,"")</f>
        <v/>
      </c>
      <c r="BF129" s="128" t="str">
        <f aca="false">IFERROR(Copen!BE129/GAMSCopen!BE129,"")</f>
        <v/>
      </c>
      <c r="BG129" s="128" t="str">
        <f aca="false">IFERROR(Copen!BF129/GAMSCopen!BF129,"")</f>
        <v/>
      </c>
      <c r="BH129" s="128" t="str">
        <f aca="false">IFERROR(Copen!BG129/GAMSCopen!BG129,"")</f>
        <v/>
      </c>
      <c r="BI129" s="128" t="str">
        <f aca="false">IFERROR(Copen!BH129/GAMSCopen!BH129,"")</f>
        <v/>
      </c>
      <c r="BJ129" s="128" t="str">
        <f aca="false">IFERROR(Copen!BI129/GAMSCopen!BI129,"")</f>
        <v/>
      </c>
    </row>
    <row r="130" customFormat="false" ht="12.75" hidden="false" customHeight="false" outlineLevel="0" collapsed="false">
      <c r="A130" s="0" t="str">
        <f aca="false">Copen!A130</f>
        <v>Control variables: Optimized for 2015 and beyond.</v>
      </c>
      <c r="B130" s="0" t="str">
        <f aca="false">GAMSbase!A130</f>
        <v>** CONTROL VARIABLES</v>
      </c>
      <c r="C130" s="128" t="str">
        <f aca="false">IFERROR(Copen!B130/GAMSCopen!B130,"")</f>
        <v/>
      </c>
      <c r="D130" s="128" t="str">
        <f aca="false">IFERROR(Copen!C130/GAMSCopen!C130,"")</f>
        <v/>
      </c>
      <c r="E130" s="128" t="str">
        <f aca="false">IFERROR(Copen!D130/GAMSCopen!D130,"")</f>
        <v/>
      </c>
      <c r="F130" s="128" t="str">
        <f aca="false">IFERROR(Copen!E130/GAMSCopen!E130,"")</f>
        <v/>
      </c>
      <c r="G130" s="128" t="str">
        <f aca="false">IFERROR(Copen!F130/GAMSCopen!F130,"")</f>
        <v/>
      </c>
      <c r="H130" s="128" t="str">
        <f aca="false">IFERROR(Copen!G130/GAMSCopen!G130,"")</f>
        <v/>
      </c>
      <c r="I130" s="128" t="str">
        <f aca="false">IFERROR(Copen!H130/GAMSCopen!H130,"")</f>
        <v/>
      </c>
      <c r="J130" s="128" t="str">
        <f aca="false">IFERROR(Copen!I130/GAMSCopen!I130,"")</f>
        <v/>
      </c>
      <c r="K130" s="128" t="str">
        <f aca="false">IFERROR(Copen!J130/GAMSCopen!J130,"")</f>
        <v/>
      </c>
      <c r="L130" s="128" t="str">
        <f aca="false">IFERROR(Copen!K130/GAMSCopen!K130,"")</f>
        <v/>
      </c>
      <c r="M130" s="128" t="str">
        <f aca="false">IFERROR(Copen!L130/GAMSCopen!L130,"")</f>
        <v/>
      </c>
      <c r="N130" s="128" t="str">
        <f aca="false">IFERROR(Copen!M130/GAMSCopen!M130,"")</f>
        <v/>
      </c>
      <c r="O130" s="128" t="str">
        <f aca="false">IFERROR(Copen!N130/GAMSCopen!N130,"")</f>
        <v/>
      </c>
      <c r="P130" s="128" t="str">
        <f aca="false">IFERROR(Copen!O130/GAMSCopen!O130,"")</f>
        <v/>
      </c>
      <c r="Q130" s="128" t="str">
        <f aca="false">IFERROR(Copen!P130/GAMSCopen!P130,"")</f>
        <v/>
      </c>
      <c r="R130" s="128" t="str">
        <f aca="false">IFERROR(Copen!Q130/GAMSCopen!Q130,"")</f>
        <v/>
      </c>
      <c r="S130" s="128" t="str">
        <f aca="false">IFERROR(Copen!R130/GAMSCopen!R130,"")</f>
        <v/>
      </c>
      <c r="T130" s="128" t="str">
        <f aca="false">IFERROR(Copen!S130/GAMSCopen!S130,"")</f>
        <v/>
      </c>
      <c r="U130" s="128" t="str">
        <f aca="false">IFERROR(Copen!T130/GAMSCopen!T130,"")</f>
        <v/>
      </c>
      <c r="V130" s="128" t="str">
        <f aca="false">IFERROR(Copen!U130/GAMSCopen!U130,"")</f>
        <v/>
      </c>
      <c r="W130" s="128" t="str">
        <f aca="false">IFERROR(Copen!V130/GAMSCopen!V130,"")</f>
        <v/>
      </c>
      <c r="X130" s="128" t="str">
        <f aca="false">IFERROR(Copen!W130/GAMSCopen!W130,"")</f>
        <v/>
      </c>
      <c r="Y130" s="128" t="str">
        <f aca="false">IFERROR(Copen!X130/GAMSCopen!X130,"")</f>
        <v/>
      </c>
      <c r="Z130" s="128" t="str">
        <f aca="false">IFERROR(Copen!Y130/GAMSCopen!Y130,"")</f>
        <v/>
      </c>
      <c r="AA130" s="128" t="str">
        <f aca="false">IFERROR(Copen!Z130/GAMSCopen!Z130,"")</f>
        <v/>
      </c>
      <c r="AB130" s="128" t="str">
        <f aca="false">IFERROR(Copen!AA130/GAMSCopen!AA130,"")</f>
        <v/>
      </c>
      <c r="AC130" s="128" t="str">
        <f aca="false">IFERROR(Copen!AB130/GAMSCopen!AB130,"")</f>
        <v/>
      </c>
      <c r="AD130" s="128" t="str">
        <f aca="false">IFERROR(Copen!AC130/GAMSCopen!AC130,"")</f>
        <v/>
      </c>
      <c r="AE130" s="128" t="str">
        <f aca="false">IFERROR(Copen!AD130/GAMSCopen!AD130,"")</f>
        <v/>
      </c>
      <c r="AF130" s="128" t="str">
        <f aca="false">IFERROR(Copen!AE130/GAMSCopen!AE130,"")</f>
        <v/>
      </c>
      <c r="AG130" s="128" t="str">
        <f aca="false">IFERROR(Copen!AF130/GAMSCopen!AF130,"")</f>
        <v/>
      </c>
      <c r="AH130" s="128" t="str">
        <f aca="false">IFERROR(Copen!AG130/GAMSCopen!AG130,"")</f>
        <v/>
      </c>
      <c r="AI130" s="128" t="str">
        <f aca="false">IFERROR(Copen!AH130/GAMSCopen!AH130,"")</f>
        <v/>
      </c>
      <c r="AJ130" s="128" t="str">
        <f aca="false">IFERROR(Copen!AI130/GAMSCopen!AI130,"")</f>
        <v/>
      </c>
      <c r="AK130" s="128" t="str">
        <f aca="false">IFERROR(Copen!AJ130/GAMSCopen!AJ130,"")</f>
        <v/>
      </c>
      <c r="AL130" s="128" t="str">
        <f aca="false">IFERROR(Copen!AK130/GAMSCopen!AK130,"")</f>
        <v/>
      </c>
      <c r="AM130" s="128" t="str">
        <f aca="false">IFERROR(Copen!AL130/GAMSCopen!AL130,"")</f>
        <v/>
      </c>
      <c r="AN130" s="128" t="str">
        <f aca="false">IFERROR(Copen!AM130/GAMSCopen!AM130,"")</f>
        <v/>
      </c>
      <c r="AO130" s="128" t="str">
        <f aca="false">IFERROR(Copen!AN130/GAMSCopen!AN130,"")</f>
        <v/>
      </c>
      <c r="AP130" s="128" t="str">
        <f aca="false">IFERROR(Copen!AO130/GAMSCopen!AO130,"")</f>
        <v/>
      </c>
      <c r="AQ130" s="128" t="str">
        <f aca="false">IFERROR(Copen!AP130/GAMSCopen!AP130,"")</f>
        <v/>
      </c>
      <c r="AR130" s="128" t="str">
        <f aca="false">IFERROR(Copen!AQ130/GAMSCopen!AQ130,"")</f>
        <v/>
      </c>
      <c r="AS130" s="128" t="str">
        <f aca="false">IFERROR(Copen!AR130/GAMSCopen!AR130,"")</f>
        <v/>
      </c>
      <c r="AT130" s="128" t="str">
        <f aca="false">IFERROR(Copen!AS130/GAMSCopen!AS130,"")</f>
        <v/>
      </c>
      <c r="AU130" s="128" t="str">
        <f aca="false">IFERROR(Copen!AT130/GAMSCopen!AT130,"")</f>
        <v/>
      </c>
      <c r="AV130" s="128" t="str">
        <f aca="false">IFERROR(Copen!AU130/GAMSCopen!AU130,"")</f>
        <v/>
      </c>
      <c r="AW130" s="128" t="str">
        <f aca="false">IFERROR(Copen!AV130/GAMSCopen!AV130,"")</f>
        <v/>
      </c>
      <c r="AX130" s="128" t="str">
        <f aca="false">IFERROR(Copen!AW130/GAMSCopen!AW130,"")</f>
        <v/>
      </c>
      <c r="AY130" s="128" t="str">
        <f aca="false">IFERROR(Copen!AX130/GAMSCopen!AX130,"")</f>
        <v/>
      </c>
      <c r="AZ130" s="128" t="str">
        <f aca="false">IFERROR(Copen!AY130/GAMSCopen!AY130,"")</f>
        <v/>
      </c>
      <c r="BA130" s="128" t="str">
        <f aca="false">IFERROR(Copen!AZ130/GAMSCopen!AZ130,"")</f>
        <v/>
      </c>
      <c r="BB130" s="128" t="str">
        <f aca="false">IFERROR(Copen!BA130/GAMSCopen!BA130,"")</f>
        <v/>
      </c>
      <c r="BC130" s="128" t="str">
        <f aca="false">IFERROR(Copen!BB130/GAMSCopen!BB130,"")</f>
        <v/>
      </c>
      <c r="BD130" s="128" t="str">
        <f aca="false">IFERROR(Copen!BC130/GAMSCopen!BC130,"")</f>
        <v/>
      </c>
      <c r="BE130" s="128" t="str">
        <f aca="false">IFERROR(Copen!BD130/GAMSCopen!BD130,"")</f>
        <v/>
      </c>
      <c r="BF130" s="128" t="str">
        <f aca="false">IFERROR(Copen!BE130/GAMSCopen!BE130,"")</f>
        <v/>
      </c>
      <c r="BG130" s="128" t="str">
        <f aca="false">IFERROR(Copen!BF130/GAMSCopen!BF130,"")</f>
        <v/>
      </c>
      <c r="BH130" s="128" t="str">
        <f aca="false">IFERROR(Copen!BG130/GAMSCopen!BG130,"")</f>
        <v/>
      </c>
      <c r="BI130" s="128" t="str">
        <f aca="false">IFERROR(Copen!BH130/GAMSCopen!BH130,"")</f>
        <v/>
      </c>
      <c r="BJ130" s="128" t="str">
        <f aca="false">IFERROR(Copen!BI130/GAMSCopen!BI130,"")</f>
        <v/>
      </c>
    </row>
    <row r="131" customFormat="false" ht="12.75" hidden="false" customHeight="false" outlineLevel="0" collapsed="false">
      <c r="A131" s="0" t="str">
        <f aca="false">Copen!A131</f>
        <v>Savings Rate (fraction of gross output)</v>
      </c>
      <c r="B131" s="0" t="str">
        <f aca="false">GAMSbase!A131</f>
        <v>Savings Rate (proportion of gross output)</v>
      </c>
      <c r="C131" s="128" t="n">
        <f aca="false">IFERROR(Copen!B131/GAMSCopen!B131,"")</f>
        <v>1</v>
      </c>
      <c r="D131" s="128" t="n">
        <f aca="false">IFERROR(Copen!C131/GAMSCopen!C131,"")</f>
        <v>1</v>
      </c>
      <c r="E131" s="128" t="n">
        <f aca="false">IFERROR(Copen!D131/GAMSCopen!D131,"")</f>
        <v>1</v>
      </c>
      <c r="F131" s="128" t="n">
        <f aca="false">IFERROR(Copen!E131/GAMSCopen!E131,"")</f>
        <v>1</v>
      </c>
      <c r="G131" s="128" t="n">
        <f aca="false">IFERROR(Copen!F131/GAMSCopen!F131,"")</f>
        <v>1</v>
      </c>
      <c r="H131" s="128" t="n">
        <f aca="false">IFERROR(Copen!G131/GAMSCopen!G131,"")</f>
        <v>1</v>
      </c>
      <c r="I131" s="128" t="n">
        <f aca="false">IFERROR(Copen!H131/GAMSCopen!H131,"")</f>
        <v>1</v>
      </c>
      <c r="J131" s="128" t="n">
        <f aca="false">IFERROR(Copen!I131/GAMSCopen!I131,"")</f>
        <v>1</v>
      </c>
      <c r="K131" s="128" t="n">
        <f aca="false">IFERROR(Copen!J131/GAMSCopen!J131,"")</f>
        <v>1</v>
      </c>
      <c r="L131" s="128" t="n">
        <f aca="false">IFERROR(Copen!K131/GAMSCopen!K131,"")</f>
        <v>1</v>
      </c>
      <c r="M131" s="128" t="n">
        <f aca="false">IFERROR(Copen!L131/GAMSCopen!L131,"")</f>
        <v>1</v>
      </c>
      <c r="N131" s="128" t="n">
        <f aca="false">IFERROR(Copen!M131/GAMSCopen!M131,"")</f>
        <v>1</v>
      </c>
      <c r="O131" s="128" t="n">
        <f aca="false">IFERROR(Copen!N131/GAMSCopen!N131,"")</f>
        <v>1</v>
      </c>
      <c r="P131" s="128" t="n">
        <f aca="false">IFERROR(Copen!O131/GAMSCopen!O131,"")</f>
        <v>1</v>
      </c>
      <c r="Q131" s="128" t="n">
        <f aca="false">IFERROR(Copen!P131/GAMSCopen!P131,"")</f>
        <v>1</v>
      </c>
      <c r="R131" s="128" t="n">
        <f aca="false">IFERROR(Copen!Q131/GAMSCopen!Q131,"")</f>
        <v>1</v>
      </c>
      <c r="S131" s="128" t="n">
        <f aca="false">IFERROR(Copen!R131/GAMSCopen!R131,"")</f>
        <v>1</v>
      </c>
      <c r="T131" s="128" t="n">
        <f aca="false">IFERROR(Copen!S131/GAMSCopen!S131,"")</f>
        <v>1</v>
      </c>
      <c r="U131" s="128" t="n">
        <f aca="false">IFERROR(Copen!T131/GAMSCopen!T131,"")</f>
        <v>1</v>
      </c>
      <c r="V131" s="128" t="n">
        <f aca="false">IFERROR(Copen!U131/GAMSCopen!U131,"")</f>
        <v>1</v>
      </c>
      <c r="W131" s="128" t="n">
        <f aca="false">IFERROR(Copen!V131/GAMSCopen!V131,"")</f>
        <v>1</v>
      </c>
      <c r="X131" s="128" t="n">
        <f aca="false">IFERROR(Copen!W131/GAMSCopen!W131,"")</f>
        <v>1</v>
      </c>
      <c r="Y131" s="128" t="n">
        <f aca="false">IFERROR(Copen!X131/GAMSCopen!X131,"")</f>
        <v>1</v>
      </c>
      <c r="Z131" s="128" t="n">
        <f aca="false">IFERROR(Copen!Y131/GAMSCopen!Y131,"")</f>
        <v>1</v>
      </c>
      <c r="AA131" s="128" t="n">
        <f aca="false">IFERROR(Copen!Z131/GAMSCopen!Z131,"")</f>
        <v>1</v>
      </c>
      <c r="AB131" s="128" t="n">
        <f aca="false">IFERROR(Copen!AA131/GAMSCopen!AA131,"")</f>
        <v>1</v>
      </c>
      <c r="AC131" s="128" t="n">
        <f aca="false">IFERROR(Copen!AB131/GAMSCopen!AB131,"")</f>
        <v>1</v>
      </c>
      <c r="AD131" s="128" t="n">
        <f aca="false">IFERROR(Copen!AC131/GAMSCopen!AC131,"")</f>
        <v>1</v>
      </c>
      <c r="AE131" s="128" t="n">
        <f aca="false">IFERROR(Copen!AD131/GAMSCopen!AD131,"")</f>
        <v>1</v>
      </c>
      <c r="AF131" s="128" t="n">
        <f aca="false">IFERROR(Copen!AE131/GAMSCopen!AE131,"")</f>
        <v>1</v>
      </c>
      <c r="AG131" s="128" t="n">
        <f aca="false">IFERROR(Copen!AF131/GAMSCopen!AF131,"")</f>
        <v>1</v>
      </c>
      <c r="AH131" s="128" t="n">
        <f aca="false">IFERROR(Copen!AG131/GAMSCopen!AG131,"")</f>
        <v>1</v>
      </c>
      <c r="AI131" s="128" t="n">
        <f aca="false">IFERROR(Copen!AH131/GAMSCopen!AH131,"")</f>
        <v>1</v>
      </c>
      <c r="AJ131" s="128" t="n">
        <f aca="false">IFERROR(Copen!AI131/GAMSCopen!AI131,"")</f>
        <v>1</v>
      </c>
      <c r="AK131" s="128" t="n">
        <f aca="false">IFERROR(Copen!AJ131/GAMSCopen!AJ131,"")</f>
        <v>1</v>
      </c>
      <c r="AL131" s="128" t="n">
        <f aca="false">IFERROR(Copen!AK131/GAMSCopen!AK131,"")</f>
        <v>1</v>
      </c>
      <c r="AM131" s="128" t="n">
        <f aca="false">IFERROR(Copen!AL131/GAMSCopen!AL131,"")</f>
        <v>1</v>
      </c>
      <c r="AN131" s="128" t="n">
        <f aca="false">IFERROR(Copen!AM131/GAMSCopen!AM131,"")</f>
        <v>1</v>
      </c>
      <c r="AO131" s="128" t="n">
        <f aca="false">IFERROR(Copen!AN131/GAMSCopen!AN131,"")</f>
        <v>1</v>
      </c>
      <c r="AP131" s="128" t="n">
        <f aca="false">IFERROR(Copen!AO131/GAMSCopen!AO131,"")</f>
        <v>1</v>
      </c>
      <c r="AQ131" s="128" t="n">
        <f aca="false">IFERROR(Copen!AP131/GAMSCopen!AP131,"")</f>
        <v>1</v>
      </c>
      <c r="AR131" s="128" t="n">
        <f aca="false">IFERROR(Copen!AQ131/GAMSCopen!AQ131,"")</f>
        <v>1</v>
      </c>
      <c r="AS131" s="128" t="n">
        <f aca="false">IFERROR(Copen!AR131/GAMSCopen!AR131,"")</f>
        <v>1</v>
      </c>
      <c r="AT131" s="128" t="n">
        <f aca="false">IFERROR(Copen!AS131/GAMSCopen!AS131,"")</f>
        <v>1</v>
      </c>
      <c r="AU131" s="128" t="n">
        <f aca="false">IFERROR(Copen!AT131/GAMSCopen!AT131,"")</f>
        <v>1</v>
      </c>
      <c r="AV131" s="128" t="n">
        <f aca="false">IFERROR(Copen!AU131/GAMSCopen!AU131,"")</f>
        <v>1</v>
      </c>
      <c r="AW131" s="128" t="n">
        <f aca="false">IFERROR(Copen!AV131/GAMSCopen!AV131,"")</f>
        <v>1</v>
      </c>
      <c r="AX131" s="128" t="n">
        <f aca="false">IFERROR(Copen!AW131/GAMSCopen!AW131,"")</f>
        <v>1</v>
      </c>
      <c r="AY131" s="128" t="n">
        <f aca="false">IFERROR(Copen!AX131/GAMSCopen!AX131,"")</f>
        <v>1</v>
      </c>
      <c r="AZ131" s="128" t="n">
        <f aca="false">IFERROR(Copen!AY131/GAMSCopen!AY131,"")</f>
        <v>1</v>
      </c>
      <c r="BA131" s="128" t="n">
        <f aca="false">IFERROR(Copen!AZ131/GAMSCopen!AZ131,"")</f>
        <v>1</v>
      </c>
      <c r="BB131" s="128" t="n">
        <f aca="false">IFERROR(Copen!BA131/GAMSCopen!BA131,"")</f>
        <v>1</v>
      </c>
      <c r="BC131" s="128" t="n">
        <f aca="false">IFERROR(Copen!BB131/GAMSCopen!BB131,"")</f>
        <v>1</v>
      </c>
      <c r="BD131" s="128" t="n">
        <f aca="false">IFERROR(Copen!BC131/GAMSCopen!BC131,"")</f>
        <v>1</v>
      </c>
      <c r="BE131" s="128" t="n">
        <f aca="false">IFERROR(Copen!BD131/GAMSCopen!BD131,"")</f>
        <v>1</v>
      </c>
      <c r="BF131" s="128" t="n">
        <f aca="false">IFERROR(Copen!BE131/GAMSCopen!BE131,"")</f>
        <v>1</v>
      </c>
      <c r="BG131" s="128" t="n">
        <f aca="false">IFERROR(Copen!BF131/GAMSCopen!BF131,"")</f>
        <v>1</v>
      </c>
      <c r="BH131" s="128" t="n">
        <f aca="false">IFERROR(Copen!BG131/GAMSCopen!BG131,"")</f>
        <v>1</v>
      </c>
      <c r="BI131" s="128" t="n">
        <f aca="false">IFERROR(Copen!BH131/GAMSCopen!BH131,"")</f>
        <v>1</v>
      </c>
      <c r="BJ131" s="128" t="n">
        <f aca="false">IFERROR(Copen!BI131/GAMSCopen!BI131,"")</f>
        <v>1</v>
      </c>
    </row>
    <row r="132" customFormat="false" ht="12.75" hidden="false" customHeight="false" outlineLevel="0" collapsed="false">
      <c r="A132" s="0" t="str">
        <f aca="false">Copen!A132</f>
        <v>Carbon price (per t CO2)</v>
      </c>
      <c r="B132" s="0" t="str">
        <f aca="false">GAMSbase!A132</f>
        <v>Carbon Price (per t CO2)</v>
      </c>
      <c r="C132" s="128" t="n">
        <f aca="false">IFERROR(Copen!B132/GAMSCopen!B132,"")</f>
        <v>1</v>
      </c>
      <c r="D132" s="128" t="n">
        <f aca="false">IFERROR(Copen!C132/GAMSCopen!C132,"")</f>
        <v>1</v>
      </c>
      <c r="E132" s="128" t="n">
        <f aca="false">IFERROR(Copen!D132/GAMSCopen!D132,"")</f>
        <v>1</v>
      </c>
      <c r="F132" s="128" t="n">
        <f aca="false">IFERROR(Copen!E132/GAMSCopen!E132,"")</f>
        <v>1</v>
      </c>
      <c r="G132" s="128" t="n">
        <f aca="false">IFERROR(Copen!F132/GAMSCopen!F132,"")</f>
        <v>1</v>
      </c>
      <c r="H132" s="128" t="n">
        <f aca="false">IFERROR(Copen!G132/GAMSCopen!G132,"")</f>
        <v>1</v>
      </c>
      <c r="I132" s="128" t="n">
        <f aca="false">IFERROR(Copen!H132/GAMSCopen!H132,"")</f>
        <v>1</v>
      </c>
      <c r="J132" s="128" t="n">
        <f aca="false">IFERROR(Copen!I132/GAMSCopen!I132,"")</f>
        <v>1</v>
      </c>
      <c r="K132" s="128" t="n">
        <f aca="false">IFERROR(Copen!J132/GAMSCopen!J132,"")</f>
        <v>1</v>
      </c>
      <c r="L132" s="128" t="n">
        <f aca="false">IFERROR(Copen!K132/GAMSCopen!K132,"")</f>
        <v>1</v>
      </c>
      <c r="M132" s="128" t="n">
        <f aca="false">IFERROR(Copen!L132/GAMSCopen!L132,"")</f>
        <v>1</v>
      </c>
      <c r="N132" s="128" t="n">
        <f aca="false">IFERROR(Copen!M132/GAMSCopen!M132,"")</f>
        <v>1</v>
      </c>
      <c r="O132" s="128" t="n">
        <f aca="false">IFERROR(Copen!N132/GAMSCopen!N132,"")</f>
        <v>1</v>
      </c>
      <c r="P132" s="128" t="n">
        <f aca="false">IFERROR(Copen!O132/GAMSCopen!O132,"")</f>
        <v>1</v>
      </c>
      <c r="Q132" s="128" t="n">
        <f aca="false">IFERROR(Copen!P132/GAMSCopen!P132,"")</f>
        <v>1</v>
      </c>
      <c r="R132" s="128" t="n">
        <f aca="false">IFERROR(Copen!Q132/GAMSCopen!Q132,"")</f>
        <v>1</v>
      </c>
      <c r="S132" s="128" t="n">
        <f aca="false">IFERROR(Copen!R132/GAMSCopen!R132,"")</f>
        <v>1</v>
      </c>
      <c r="T132" s="128" t="n">
        <f aca="false">IFERROR(Copen!S132/GAMSCopen!S132,"")</f>
        <v>1</v>
      </c>
      <c r="U132" s="128" t="n">
        <f aca="false">IFERROR(Copen!T132/GAMSCopen!T132,"")</f>
        <v>1</v>
      </c>
      <c r="V132" s="128" t="n">
        <f aca="false">IFERROR(Copen!U132/GAMSCopen!U132,"")</f>
        <v>1</v>
      </c>
      <c r="W132" s="128" t="n">
        <f aca="false">IFERROR(Copen!V132/GAMSCopen!V132,"")</f>
        <v>1</v>
      </c>
      <c r="X132" s="128" t="n">
        <f aca="false">IFERROR(Copen!W132/GAMSCopen!W132,"")</f>
        <v>1</v>
      </c>
      <c r="Y132" s="128" t="n">
        <f aca="false">IFERROR(Copen!X132/GAMSCopen!X132,"")</f>
        <v>1</v>
      </c>
      <c r="Z132" s="128" t="n">
        <f aca="false">IFERROR(Copen!Y132/GAMSCopen!Y132,"")</f>
        <v>1</v>
      </c>
      <c r="AA132" s="128" t="n">
        <f aca="false">IFERROR(Copen!Z132/GAMSCopen!Z132,"")</f>
        <v>1</v>
      </c>
      <c r="AB132" s="128" t="n">
        <f aca="false">IFERROR(Copen!AA132/GAMSCopen!AA132,"")</f>
        <v>1</v>
      </c>
      <c r="AC132" s="128" t="n">
        <f aca="false">IFERROR(Copen!AB132/GAMSCopen!AB132,"")</f>
        <v>1</v>
      </c>
      <c r="AD132" s="128" t="n">
        <f aca="false">IFERROR(Copen!AC132/GAMSCopen!AC132,"")</f>
        <v>1</v>
      </c>
      <c r="AE132" s="128" t="n">
        <f aca="false">IFERROR(Copen!AD132/GAMSCopen!AD132,"")</f>
        <v>1</v>
      </c>
      <c r="AF132" s="128" t="n">
        <f aca="false">IFERROR(Copen!AE132/GAMSCopen!AE132,"")</f>
        <v>1</v>
      </c>
      <c r="AG132" s="128" t="n">
        <f aca="false">IFERROR(Copen!AF132/GAMSCopen!AF132,"")</f>
        <v>1</v>
      </c>
      <c r="AH132" s="128" t="n">
        <f aca="false">IFERROR(Copen!AG132/GAMSCopen!AG132,"")</f>
        <v>1</v>
      </c>
      <c r="AI132" s="128" t="n">
        <f aca="false">IFERROR(Copen!AH132/GAMSCopen!AH132,"")</f>
        <v>1</v>
      </c>
      <c r="AJ132" s="128" t="n">
        <f aca="false">IFERROR(Copen!AI132/GAMSCopen!AI132,"")</f>
        <v>1</v>
      </c>
      <c r="AK132" s="128" t="n">
        <f aca="false">IFERROR(Copen!AJ132/GAMSCopen!AJ132,"")</f>
        <v>1</v>
      </c>
      <c r="AL132" s="128" t="n">
        <f aca="false">IFERROR(Copen!AK132/GAMSCopen!AK132,"")</f>
        <v>1</v>
      </c>
      <c r="AM132" s="128" t="n">
        <f aca="false">IFERROR(Copen!AL132/GAMSCopen!AL132,"")</f>
        <v>1</v>
      </c>
      <c r="AN132" s="128" t="n">
        <f aca="false">IFERROR(Copen!AM132/GAMSCopen!AM132,"")</f>
        <v>1</v>
      </c>
      <c r="AO132" s="128" t="n">
        <f aca="false">IFERROR(Copen!AN132/GAMSCopen!AN132,"")</f>
        <v>1</v>
      </c>
      <c r="AP132" s="128" t="n">
        <f aca="false">IFERROR(Copen!AO132/GAMSCopen!AO132,"")</f>
        <v>1</v>
      </c>
      <c r="AQ132" s="128" t="n">
        <f aca="false">IFERROR(Copen!AP132/GAMSCopen!AP132,"")</f>
        <v>1</v>
      </c>
      <c r="AR132" s="128" t="n">
        <f aca="false">IFERROR(Copen!AQ132/GAMSCopen!AQ132,"")</f>
        <v>1</v>
      </c>
      <c r="AS132" s="128" t="n">
        <f aca="false">IFERROR(Copen!AR132/GAMSCopen!AR132,"")</f>
        <v>1</v>
      </c>
      <c r="AT132" s="128" t="n">
        <f aca="false">IFERROR(Copen!AS132/GAMSCopen!AS132,"")</f>
        <v>1</v>
      </c>
      <c r="AU132" s="128" t="n">
        <f aca="false">IFERROR(Copen!AT132/GAMSCopen!AT132,"")</f>
        <v>1</v>
      </c>
      <c r="AV132" s="128" t="n">
        <f aca="false">IFERROR(Copen!AU132/GAMSCopen!AU132,"")</f>
        <v>1</v>
      </c>
      <c r="AW132" s="128" t="n">
        <f aca="false">IFERROR(Copen!AV132/GAMSCopen!AV132,"")</f>
        <v>1</v>
      </c>
      <c r="AX132" s="128" t="n">
        <f aca="false">IFERROR(Copen!AW132/GAMSCopen!AW132,"")</f>
        <v>1</v>
      </c>
      <c r="AY132" s="128" t="n">
        <f aca="false">IFERROR(Copen!AX132/GAMSCopen!AX132,"")</f>
        <v>1</v>
      </c>
      <c r="AZ132" s="128" t="n">
        <f aca="false">IFERROR(Copen!AY132/GAMSCopen!AY132,"")</f>
        <v>1</v>
      </c>
      <c r="BA132" s="128" t="n">
        <f aca="false">IFERROR(Copen!AZ132/GAMSCopen!AZ132,"")</f>
        <v>1</v>
      </c>
      <c r="BB132" s="128" t="n">
        <f aca="false">IFERROR(Copen!BA132/GAMSCopen!BA132,"")</f>
        <v>1</v>
      </c>
      <c r="BC132" s="128" t="n">
        <f aca="false">IFERROR(Copen!BB132/GAMSCopen!BB132,"")</f>
        <v>1</v>
      </c>
      <c r="BD132" s="128" t="n">
        <f aca="false">IFERROR(Copen!BC132/GAMSCopen!BC132,"")</f>
        <v>1</v>
      </c>
      <c r="BE132" s="128" t="n">
        <f aca="false">IFERROR(Copen!BD132/GAMSCopen!BD132,"")</f>
        <v>1</v>
      </c>
      <c r="BF132" s="128" t="n">
        <f aca="false">IFERROR(Copen!BE132/GAMSCopen!BE132,"")</f>
        <v>1</v>
      </c>
      <c r="BG132" s="128" t="n">
        <f aca="false">IFERROR(Copen!BF132/GAMSCopen!BF132,"")</f>
        <v>1</v>
      </c>
      <c r="BH132" s="128" t="n">
        <f aca="false">IFERROR(Copen!BG132/GAMSCopen!BG132,"")</f>
        <v>1</v>
      </c>
      <c r="BI132" s="128" t="n">
        <f aca="false">IFERROR(Copen!BH132/GAMSCopen!BH132,"")</f>
        <v>1</v>
      </c>
      <c r="BJ132" s="128" t="n">
        <f aca="false">IFERROR(Copen!BI132/GAMSCopen!BI132,"")</f>
        <v>1</v>
      </c>
    </row>
    <row r="133" customFormat="false" ht="12.75" hidden="false" customHeight="false" outlineLevel="0" collapsed="false">
      <c r="A133" s="0" t="str">
        <f aca="false">Copen!A133</f>
        <v>Carbon price (per ton CO2 plus Hotelling rent)</v>
      </c>
      <c r="B133" s="0" t="str">
        <f aca="false">GAMSbase!A133</f>
        <v>Carbon Price (per t CO2) [repeat]</v>
      </c>
      <c r="C133" s="128" t="n">
        <f aca="false">IFERROR(Copen!B133/GAMSCopen!B133,"")</f>
        <v>1</v>
      </c>
      <c r="D133" s="128" t="n">
        <f aca="false">IFERROR(Copen!C133/GAMSCopen!C133,"")</f>
        <v>1</v>
      </c>
      <c r="E133" s="128" t="n">
        <f aca="false">IFERROR(Copen!D133/GAMSCopen!D133,"")</f>
        <v>1</v>
      </c>
      <c r="F133" s="128" t="n">
        <f aca="false">IFERROR(Copen!E133/GAMSCopen!E133,"")</f>
        <v>1</v>
      </c>
      <c r="G133" s="128" t="n">
        <f aca="false">IFERROR(Copen!F133/GAMSCopen!F133,"")</f>
        <v>1</v>
      </c>
      <c r="H133" s="128" t="n">
        <f aca="false">IFERROR(Copen!G133/GAMSCopen!G133,"")</f>
        <v>1</v>
      </c>
      <c r="I133" s="128" t="n">
        <f aca="false">IFERROR(Copen!H133/GAMSCopen!H133,"")</f>
        <v>1</v>
      </c>
      <c r="J133" s="128" t="n">
        <f aca="false">IFERROR(Copen!I133/GAMSCopen!I133,"")</f>
        <v>1</v>
      </c>
      <c r="K133" s="128" t="n">
        <f aca="false">IFERROR(Copen!J133/GAMSCopen!J133,"")</f>
        <v>1</v>
      </c>
      <c r="L133" s="128" t="n">
        <f aca="false">IFERROR(Copen!K133/GAMSCopen!K133,"")</f>
        <v>1</v>
      </c>
      <c r="M133" s="128" t="n">
        <f aca="false">IFERROR(Copen!L133/GAMSCopen!L133,"")</f>
        <v>1</v>
      </c>
      <c r="N133" s="128" t="n">
        <f aca="false">IFERROR(Copen!M133/GAMSCopen!M133,"")</f>
        <v>1</v>
      </c>
      <c r="O133" s="128" t="n">
        <f aca="false">IFERROR(Copen!N133/GAMSCopen!N133,"")</f>
        <v>1</v>
      </c>
      <c r="P133" s="128" t="n">
        <f aca="false">IFERROR(Copen!O133/GAMSCopen!O133,"")</f>
        <v>1</v>
      </c>
      <c r="Q133" s="128" t="n">
        <f aca="false">IFERROR(Copen!P133/GAMSCopen!P133,"")</f>
        <v>1</v>
      </c>
      <c r="R133" s="128" t="n">
        <f aca="false">IFERROR(Copen!Q133/GAMSCopen!Q133,"")</f>
        <v>1</v>
      </c>
      <c r="S133" s="128" t="n">
        <f aca="false">IFERROR(Copen!R133/GAMSCopen!R133,"")</f>
        <v>1</v>
      </c>
      <c r="T133" s="128" t="n">
        <f aca="false">IFERROR(Copen!S133/GAMSCopen!S133,"")</f>
        <v>1</v>
      </c>
      <c r="U133" s="128" t="n">
        <f aca="false">IFERROR(Copen!T133/GAMSCopen!T133,"")</f>
        <v>1</v>
      </c>
      <c r="V133" s="128" t="n">
        <f aca="false">IFERROR(Copen!U133/GAMSCopen!U133,"")</f>
        <v>1</v>
      </c>
      <c r="W133" s="128" t="n">
        <f aca="false">IFERROR(Copen!V133/GAMSCopen!V133,"")</f>
        <v>1</v>
      </c>
      <c r="X133" s="128" t="n">
        <f aca="false">IFERROR(Copen!W133/GAMSCopen!W133,"")</f>
        <v>1</v>
      </c>
      <c r="Y133" s="128" t="n">
        <f aca="false">IFERROR(Copen!X133/GAMSCopen!X133,"")</f>
        <v>1</v>
      </c>
      <c r="Z133" s="128" t="n">
        <f aca="false">IFERROR(Copen!Y133/GAMSCopen!Y133,"")</f>
        <v>1</v>
      </c>
      <c r="AA133" s="128" t="n">
        <f aca="false">IFERROR(Copen!Z133/GAMSCopen!Z133,"")</f>
        <v>1</v>
      </c>
      <c r="AB133" s="128" t="n">
        <f aca="false">IFERROR(Copen!AA133/GAMSCopen!AA133,"")</f>
        <v>1</v>
      </c>
      <c r="AC133" s="128" t="n">
        <f aca="false">IFERROR(Copen!AB133/GAMSCopen!AB133,"")</f>
        <v>1</v>
      </c>
      <c r="AD133" s="128" t="n">
        <f aca="false">IFERROR(Copen!AC133/GAMSCopen!AC133,"")</f>
        <v>1</v>
      </c>
      <c r="AE133" s="128" t="n">
        <f aca="false">IFERROR(Copen!AD133/GAMSCopen!AD133,"")</f>
        <v>1</v>
      </c>
      <c r="AF133" s="128" t="n">
        <f aca="false">IFERROR(Copen!AE133/GAMSCopen!AE133,"")</f>
        <v>1</v>
      </c>
      <c r="AG133" s="128" t="n">
        <f aca="false">IFERROR(Copen!AF133/GAMSCopen!AF133,"")</f>
        <v>1</v>
      </c>
      <c r="AH133" s="128" t="n">
        <f aca="false">IFERROR(Copen!AG133/GAMSCopen!AG133,"")</f>
        <v>1</v>
      </c>
      <c r="AI133" s="128" t="n">
        <f aca="false">IFERROR(Copen!AH133/GAMSCopen!AH133,"")</f>
        <v>1</v>
      </c>
      <c r="AJ133" s="128" t="n">
        <f aca="false">IFERROR(Copen!AI133/GAMSCopen!AI133,"")</f>
        <v>1</v>
      </c>
      <c r="AK133" s="128" t="n">
        <f aca="false">IFERROR(Copen!AJ133/GAMSCopen!AJ133,"")</f>
        <v>1</v>
      </c>
      <c r="AL133" s="128" t="n">
        <f aca="false">IFERROR(Copen!AK133/GAMSCopen!AK133,"")</f>
        <v>1</v>
      </c>
      <c r="AM133" s="128" t="n">
        <f aca="false">IFERROR(Copen!AL133/GAMSCopen!AL133,"")</f>
        <v>1</v>
      </c>
      <c r="AN133" s="128" t="n">
        <f aca="false">IFERROR(Copen!AM133/GAMSCopen!AM133,"")</f>
        <v>1</v>
      </c>
      <c r="AO133" s="128" t="n">
        <f aca="false">IFERROR(Copen!AN133/GAMSCopen!AN133,"")</f>
        <v>1</v>
      </c>
      <c r="AP133" s="128" t="n">
        <f aca="false">IFERROR(Copen!AO133/GAMSCopen!AO133,"")</f>
        <v>1</v>
      </c>
      <c r="AQ133" s="128" t="n">
        <f aca="false">IFERROR(Copen!AP133/GAMSCopen!AP133,"")</f>
        <v>1</v>
      </c>
      <c r="AR133" s="128" t="n">
        <f aca="false">IFERROR(Copen!AQ133/GAMSCopen!AQ133,"")</f>
        <v>1</v>
      </c>
      <c r="AS133" s="128" t="n">
        <f aca="false">IFERROR(Copen!AR133/GAMSCopen!AR133,"")</f>
        <v>1</v>
      </c>
      <c r="AT133" s="128" t="n">
        <f aca="false">IFERROR(Copen!AS133/GAMSCopen!AS133,"")</f>
        <v>1</v>
      </c>
      <c r="AU133" s="128" t="n">
        <f aca="false">IFERROR(Copen!AT133/GAMSCopen!AT133,"")</f>
        <v>1</v>
      </c>
      <c r="AV133" s="128" t="n">
        <f aca="false">IFERROR(Copen!AU133/GAMSCopen!AU133,"")</f>
        <v>1</v>
      </c>
      <c r="AW133" s="128" t="n">
        <f aca="false">IFERROR(Copen!AV133/GAMSCopen!AV133,"")</f>
        <v>1</v>
      </c>
      <c r="AX133" s="128" t="n">
        <f aca="false">IFERROR(Copen!AW133/GAMSCopen!AW133,"")</f>
        <v>1</v>
      </c>
      <c r="AY133" s="128" t="n">
        <f aca="false">IFERROR(Copen!AX133/GAMSCopen!AX133,"")</f>
        <v>1</v>
      </c>
      <c r="AZ133" s="128" t="n">
        <f aca="false">IFERROR(Copen!AY133/GAMSCopen!AY133,"")</f>
        <v>1</v>
      </c>
      <c r="BA133" s="128" t="n">
        <f aca="false">IFERROR(Copen!AZ133/GAMSCopen!AZ133,"")</f>
        <v>1</v>
      </c>
      <c r="BB133" s="128" t="n">
        <f aca="false">IFERROR(Copen!BA133/GAMSCopen!BA133,"")</f>
        <v>1</v>
      </c>
      <c r="BC133" s="128" t="n">
        <f aca="false">IFERROR(Copen!BB133/GAMSCopen!BB133,"")</f>
        <v>1</v>
      </c>
      <c r="BD133" s="128" t="n">
        <f aca="false">IFERROR(Copen!BC133/GAMSCopen!BC133,"")</f>
        <v>1</v>
      </c>
      <c r="BE133" s="128" t="n">
        <f aca="false">IFERROR(Copen!BD133/GAMSCopen!BD133,"")</f>
        <v>1</v>
      </c>
      <c r="BF133" s="128" t="n">
        <f aca="false">IFERROR(Copen!BE133/GAMSCopen!BE133,"")</f>
        <v>1</v>
      </c>
      <c r="BG133" s="128" t="n">
        <f aca="false">IFERROR(Copen!BF133/GAMSCopen!BF133,"")</f>
        <v>1</v>
      </c>
      <c r="BH133" s="128" t="n">
        <f aca="false">IFERROR(Copen!BG133/GAMSCopen!BG133,"")</f>
        <v>1</v>
      </c>
      <c r="BI133" s="128" t="n">
        <f aca="false">IFERROR(Copen!BH133/GAMSCopen!BH133,"")</f>
        <v>1</v>
      </c>
      <c r="BJ133" s="128" t="n">
        <f aca="false">IFERROR(Copen!BI133/GAMSCopen!BI133,"")</f>
        <v>1</v>
      </c>
    </row>
    <row r="134" customFormat="false" ht="12.75" hidden="false" customHeight="false" outlineLevel="0" collapsed="false">
      <c r="A134" s="0" t="str">
        <f aca="false">Copen!A134</f>
        <v>    Carbon price [per t C]</v>
      </c>
      <c r="B134" s="0" t="str">
        <f aca="false">GAMSbase!A134</f>
        <v>Carbon Price (per t C)</v>
      </c>
      <c r="C134" s="128" t="n">
        <f aca="false">IFERROR(Copen!B134/GAMSCopen!B134,"")</f>
        <v>0.999999999998222</v>
      </c>
      <c r="D134" s="128" t="n">
        <f aca="false">IFERROR(Copen!C134/GAMSCopen!C134,"")</f>
        <v>0.999999999997879</v>
      </c>
      <c r="E134" s="128" t="n">
        <f aca="false">IFERROR(Copen!D134/GAMSCopen!D134,"")</f>
        <v>0.999999999998955</v>
      </c>
      <c r="F134" s="128" t="n">
        <f aca="false">IFERROR(Copen!E134/GAMSCopen!E134,"")</f>
        <v>0.999999999999632</v>
      </c>
      <c r="G134" s="128" t="n">
        <f aca="false">IFERROR(Copen!F134/GAMSCopen!F134,"")</f>
        <v>0.999999999999961</v>
      </c>
      <c r="H134" s="128" t="n">
        <f aca="false">IFERROR(Copen!G134/GAMSCopen!G134,"")</f>
        <v>0.999999999999904</v>
      </c>
      <c r="I134" s="128" t="n">
        <f aca="false">IFERROR(Copen!H134/GAMSCopen!H134,"")</f>
        <v>1.00000000000023</v>
      </c>
      <c r="J134" s="128" t="n">
        <f aca="false">IFERROR(Copen!I134/GAMSCopen!I134,"")</f>
        <v>1.00000000000021</v>
      </c>
      <c r="K134" s="128" t="n">
        <f aca="false">IFERROR(Copen!J134/GAMSCopen!J134,"")</f>
        <v>1.0000000000001</v>
      </c>
      <c r="L134" s="128" t="n">
        <f aca="false">IFERROR(Copen!K134/GAMSCopen!K134,"")</f>
        <v>1.00000000000039</v>
      </c>
      <c r="M134" s="128" t="n">
        <f aca="false">IFERROR(Copen!L134/GAMSCopen!L134,"")</f>
        <v>0.999999999999417</v>
      </c>
      <c r="N134" s="128" t="n">
        <f aca="false">IFERROR(Copen!M134/GAMSCopen!M134,"")</f>
        <v>0.999999999999667</v>
      </c>
      <c r="O134" s="128" t="n">
        <f aca="false">IFERROR(Copen!N134/GAMSCopen!N134,"")</f>
        <v>1.00000000000031</v>
      </c>
      <c r="P134" s="128" t="n">
        <f aca="false">IFERROR(Copen!O134/GAMSCopen!O134,"")</f>
        <v>1.00000000000028</v>
      </c>
      <c r="Q134" s="128" t="n">
        <f aca="false">IFERROR(Copen!P134/GAMSCopen!P134,"")</f>
        <v>1.00000000000022</v>
      </c>
      <c r="R134" s="128" t="n">
        <f aca="false">IFERROR(Copen!Q134/GAMSCopen!Q134,"")</f>
        <v>0.999999999999812</v>
      </c>
      <c r="S134" s="128" t="n">
        <f aca="false">IFERROR(Copen!R134/GAMSCopen!R134,"")</f>
        <v>0.999999999999821</v>
      </c>
      <c r="T134" s="128" t="n">
        <f aca="false">IFERROR(Copen!S134/GAMSCopen!S134,"")</f>
        <v>1.00000000000009</v>
      </c>
      <c r="U134" s="128" t="n">
        <f aca="false">IFERROR(Copen!T134/GAMSCopen!T134,"")</f>
        <v>1.00000000000014</v>
      </c>
      <c r="V134" s="128" t="n">
        <f aca="false">IFERROR(Copen!U134/GAMSCopen!U134,"")</f>
        <v>1.00000000000001</v>
      </c>
      <c r="W134" s="128" t="n">
        <f aca="false">IFERROR(Copen!V134/GAMSCopen!V134,"")</f>
        <v>1.00000000000003</v>
      </c>
      <c r="X134" s="128" t="n">
        <f aca="false">IFERROR(Copen!W134/GAMSCopen!W134,"")</f>
        <v>0.999999999999828</v>
      </c>
      <c r="Y134" s="128" t="n">
        <f aca="false">IFERROR(Copen!X134/GAMSCopen!X134,"")</f>
        <v>0.999999999999667</v>
      </c>
      <c r="Z134" s="128" t="n">
        <f aca="false">IFERROR(Copen!Y134/GAMSCopen!Y134,"")</f>
        <v>0.999999999999825</v>
      </c>
      <c r="AA134" s="128" t="n">
        <f aca="false">IFERROR(Copen!Z134/GAMSCopen!Z134,"")</f>
        <v>0.999999999999662</v>
      </c>
      <c r="AB134" s="128" t="n">
        <f aca="false">IFERROR(Copen!AA134/GAMSCopen!AA134,"")</f>
        <v>1.0000000000003</v>
      </c>
      <c r="AC134" s="128" t="n">
        <f aca="false">IFERROR(Copen!AB134/GAMSCopen!AB134,"")</f>
        <v>0.999999999999738</v>
      </c>
      <c r="AD134" s="128" t="n">
        <f aca="false">IFERROR(Copen!AC134/GAMSCopen!AC134,"")</f>
        <v>1.00000000000014</v>
      </c>
      <c r="AE134" s="128" t="n">
        <f aca="false">IFERROR(Copen!AD134/GAMSCopen!AD134,"")</f>
        <v>1.00000000000025</v>
      </c>
      <c r="AF134" s="128" t="n">
        <f aca="false">IFERROR(Copen!AE134/GAMSCopen!AE134,"")</f>
        <v>0.999999999999922</v>
      </c>
      <c r="AG134" s="128" t="n">
        <f aca="false">IFERROR(Copen!AF134/GAMSCopen!AF134,"")</f>
        <v>0.999999999999738</v>
      </c>
      <c r="AH134" s="128" t="n">
        <f aca="false">IFERROR(Copen!AG134/GAMSCopen!AG134,"")</f>
        <v>1.00000000000004</v>
      </c>
      <c r="AI134" s="128" t="n">
        <f aca="false">IFERROR(Copen!AH134/GAMSCopen!AH134,"")</f>
        <v>1.00000000000013</v>
      </c>
      <c r="AJ134" s="128" t="n">
        <f aca="false">IFERROR(Copen!AI134/GAMSCopen!AI134,"")</f>
        <v>0.99999999999972</v>
      </c>
      <c r="AK134" s="128" t="n">
        <f aca="false">IFERROR(Copen!AJ134/GAMSCopen!AJ134,"")</f>
        <v>1.00000000000018</v>
      </c>
      <c r="AL134" s="128" t="n">
        <f aca="false">IFERROR(Copen!AK134/GAMSCopen!AK134,"")</f>
        <v>1.00000000000042</v>
      </c>
      <c r="AM134" s="128" t="n">
        <f aca="false">IFERROR(Copen!AL134/GAMSCopen!AL134,"")</f>
        <v>1.00000000000038</v>
      </c>
      <c r="AN134" s="128" t="n">
        <f aca="false">IFERROR(Copen!AM134/GAMSCopen!AM134,"")</f>
        <v>0.999999999999884</v>
      </c>
      <c r="AO134" s="128" t="n">
        <f aca="false">IFERROR(Copen!AN134/GAMSCopen!AN134,"")</f>
        <v>1.00000000000017</v>
      </c>
      <c r="AP134" s="128" t="n">
        <f aca="false">IFERROR(Copen!AO134/GAMSCopen!AO134,"")</f>
        <v>1.00000000000008</v>
      </c>
      <c r="AQ134" s="128" t="n">
        <f aca="false">IFERROR(Copen!AP134/GAMSCopen!AP134,"")</f>
        <v>1.00000000000054</v>
      </c>
      <c r="AR134" s="128" t="n">
        <f aca="false">IFERROR(Copen!AQ134/GAMSCopen!AQ134,"")</f>
        <v>1.00000000000005</v>
      </c>
      <c r="AS134" s="128" t="n">
        <f aca="false">IFERROR(Copen!AR134/GAMSCopen!AR134,"")</f>
        <v>1.00000000000012</v>
      </c>
      <c r="AT134" s="128" t="n">
        <f aca="false">IFERROR(Copen!AS134/GAMSCopen!AS134,"")</f>
        <v>0.999999999999671</v>
      </c>
      <c r="AU134" s="128" t="n">
        <f aca="false">IFERROR(Copen!AT134/GAMSCopen!AT134,"")</f>
        <v>0.999999999999576</v>
      </c>
      <c r="AV134" s="128" t="n">
        <f aca="false">IFERROR(Copen!AU134/GAMSCopen!AU134,"")</f>
        <v>0.999999999999876</v>
      </c>
      <c r="AW134" s="128" t="n">
        <f aca="false">IFERROR(Copen!AV134/GAMSCopen!AV134,"")</f>
        <v>1.00000000000064</v>
      </c>
      <c r="AX134" s="128" t="n">
        <f aca="false">IFERROR(Copen!AW134/GAMSCopen!AW134,"")</f>
        <v>0.999999999999809</v>
      </c>
      <c r="AY134" s="128" t="n">
        <f aca="false">IFERROR(Copen!AX134/GAMSCopen!AX134,"")</f>
        <v>1.00000000000017</v>
      </c>
      <c r="AZ134" s="128" t="n">
        <f aca="false">IFERROR(Copen!AY134/GAMSCopen!AY134,"")</f>
        <v>0.999999999999469</v>
      </c>
      <c r="BA134" s="128" t="n">
        <f aca="false">IFERROR(Copen!AZ134/GAMSCopen!AZ134,"")</f>
        <v>1.00000000000032</v>
      </c>
      <c r="BB134" s="128" t="n">
        <f aca="false">IFERROR(Copen!BA134/GAMSCopen!BA134,"")</f>
        <v>1.00000000000035</v>
      </c>
      <c r="BC134" s="128" t="n">
        <f aca="false">IFERROR(Copen!BB134/GAMSCopen!BB134,"")</f>
        <v>1.00000000000045</v>
      </c>
      <c r="BD134" s="128" t="n">
        <f aca="false">IFERROR(Copen!BC134/GAMSCopen!BC134,"")</f>
        <v>0.999999999999531</v>
      </c>
      <c r="BE134" s="128" t="n">
        <f aca="false">IFERROR(Copen!BD134/GAMSCopen!BD134,"")</f>
        <v>1.00000000000002</v>
      </c>
      <c r="BF134" s="128" t="n">
        <f aca="false">IFERROR(Copen!BE134/GAMSCopen!BE134,"")</f>
        <v>1.00000000000035</v>
      </c>
      <c r="BG134" s="128" t="n">
        <f aca="false">IFERROR(Copen!BF134/GAMSCopen!BF134,"")</f>
        <v>1.00000000000087</v>
      </c>
      <c r="BH134" s="128" t="n">
        <f aca="false">IFERROR(Copen!BG134/GAMSCopen!BG134,"")</f>
        <v>1.00000000000008</v>
      </c>
      <c r="BI134" s="128" t="n">
        <f aca="false">IFERROR(Copen!BH134/GAMSCopen!BH134,"")</f>
        <v>1.00000000000029</v>
      </c>
      <c r="BJ134" s="128" t="n">
        <f aca="false">IFERROR(Copen!BI134/GAMSCopen!BI134,"")</f>
        <v>0.999999999999397</v>
      </c>
    </row>
    <row r="135" customFormat="false" ht="12.75" hidden="false" customHeight="false" outlineLevel="0" collapsed="false">
      <c r="A135" s="0" t="str">
        <f aca="false">Copen!A135</f>
        <v>Emissions control rate (total)</v>
      </c>
      <c r="B135" s="0" t="str">
        <f aca="false">GAMSbase!A135</f>
        <v>Emissions Control Rate (total)</v>
      </c>
      <c r="C135" s="128" t="n">
        <f aca="false">IFERROR(Copen!B135/GAMSCopen!B135,"")</f>
        <v>1</v>
      </c>
      <c r="D135" s="128" t="n">
        <f aca="false">IFERROR(Copen!C135/GAMSCopen!C135,"")</f>
        <v>1</v>
      </c>
      <c r="E135" s="128" t="n">
        <f aca="false">IFERROR(Copen!D135/GAMSCopen!D135,"")</f>
        <v>1</v>
      </c>
      <c r="F135" s="128" t="n">
        <f aca="false">IFERROR(Copen!E135/GAMSCopen!E135,"")</f>
        <v>1</v>
      </c>
      <c r="G135" s="128" t="n">
        <f aca="false">IFERROR(Copen!F135/GAMSCopen!F135,"")</f>
        <v>1</v>
      </c>
      <c r="H135" s="128" t="n">
        <f aca="false">IFERROR(Copen!G135/GAMSCopen!G135,"")</f>
        <v>1</v>
      </c>
      <c r="I135" s="128" t="n">
        <f aca="false">IFERROR(Copen!H135/GAMSCopen!H135,"")</f>
        <v>1</v>
      </c>
      <c r="J135" s="128" t="n">
        <f aca="false">IFERROR(Copen!I135/GAMSCopen!I135,"")</f>
        <v>1</v>
      </c>
      <c r="K135" s="128" t="n">
        <f aca="false">IFERROR(Copen!J135/GAMSCopen!J135,"")</f>
        <v>1</v>
      </c>
      <c r="L135" s="128" t="n">
        <f aca="false">IFERROR(Copen!K135/GAMSCopen!K135,"")</f>
        <v>1</v>
      </c>
      <c r="M135" s="128" t="n">
        <f aca="false">IFERROR(Copen!L135/GAMSCopen!L135,"")</f>
        <v>1</v>
      </c>
      <c r="N135" s="128" t="n">
        <f aca="false">IFERROR(Copen!M135/GAMSCopen!M135,"")</f>
        <v>1</v>
      </c>
      <c r="O135" s="128" t="n">
        <f aca="false">IFERROR(Copen!N135/GAMSCopen!N135,"")</f>
        <v>1</v>
      </c>
      <c r="P135" s="128" t="n">
        <f aca="false">IFERROR(Copen!O135/GAMSCopen!O135,"")</f>
        <v>1</v>
      </c>
      <c r="Q135" s="128" t="n">
        <f aca="false">IFERROR(Copen!P135/GAMSCopen!P135,"")</f>
        <v>1</v>
      </c>
      <c r="R135" s="128" t="n">
        <f aca="false">IFERROR(Copen!Q135/GAMSCopen!Q135,"")</f>
        <v>1</v>
      </c>
      <c r="S135" s="128" t="n">
        <f aca="false">IFERROR(Copen!R135/GAMSCopen!R135,"")</f>
        <v>1</v>
      </c>
      <c r="T135" s="128" t="n">
        <f aca="false">IFERROR(Copen!S135/GAMSCopen!S135,"")</f>
        <v>1</v>
      </c>
      <c r="U135" s="128" t="n">
        <f aca="false">IFERROR(Copen!T135/GAMSCopen!T135,"")</f>
        <v>1</v>
      </c>
      <c r="V135" s="128" t="n">
        <f aca="false">IFERROR(Copen!U135/GAMSCopen!U135,"")</f>
        <v>1</v>
      </c>
      <c r="W135" s="128" t="n">
        <f aca="false">IFERROR(Copen!V135/GAMSCopen!V135,"")</f>
        <v>1</v>
      </c>
      <c r="X135" s="128" t="n">
        <f aca="false">IFERROR(Copen!W135/GAMSCopen!W135,"")</f>
        <v>1</v>
      </c>
      <c r="Y135" s="128" t="n">
        <f aca="false">IFERROR(Copen!X135/GAMSCopen!X135,"")</f>
        <v>1</v>
      </c>
      <c r="Z135" s="128" t="n">
        <f aca="false">IFERROR(Copen!Y135/GAMSCopen!Y135,"")</f>
        <v>1</v>
      </c>
      <c r="AA135" s="128" t="n">
        <f aca="false">IFERROR(Copen!Z135/GAMSCopen!Z135,"")</f>
        <v>1</v>
      </c>
      <c r="AB135" s="128" t="n">
        <f aca="false">IFERROR(Copen!AA135/GAMSCopen!AA135,"")</f>
        <v>1</v>
      </c>
      <c r="AC135" s="128" t="n">
        <f aca="false">IFERROR(Copen!AB135/GAMSCopen!AB135,"")</f>
        <v>1</v>
      </c>
      <c r="AD135" s="128" t="n">
        <f aca="false">IFERROR(Copen!AC135/GAMSCopen!AC135,"")</f>
        <v>1</v>
      </c>
      <c r="AE135" s="128" t="n">
        <f aca="false">IFERROR(Copen!AD135/GAMSCopen!AD135,"")</f>
        <v>1</v>
      </c>
      <c r="AF135" s="128" t="n">
        <f aca="false">IFERROR(Copen!AE135/GAMSCopen!AE135,"")</f>
        <v>1</v>
      </c>
      <c r="AG135" s="128" t="n">
        <f aca="false">IFERROR(Copen!AF135/GAMSCopen!AF135,"")</f>
        <v>1</v>
      </c>
      <c r="AH135" s="128" t="n">
        <f aca="false">IFERROR(Copen!AG135/GAMSCopen!AG135,"")</f>
        <v>1</v>
      </c>
      <c r="AI135" s="128" t="n">
        <f aca="false">IFERROR(Copen!AH135/GAMSCopen!AH135,"")</f>
        <v>1</v>
      </c>
      <c r="AJ135" s="128" t="n">
        <f aca="false">IFERROR(Copen!AI135/GAMSCopen!AI135,"")</f>
        <v>1</v>
      </c>
      <c r="AK135" s="128" t="n">
        <f aca="false">IFERROR(Copen!AJ135/GAMSCopen!AJ135,"")</f>
        <v>1</v>
      </c>
      <c r="AL135" s="128" t="n">
        <f aca="false">IFERROR(Copen!AK135/GAMSCopen!AK135,"")</f>
        <v>1</v>
      </c>
      <c r="AM135" s="128" t="n">
        <f aca="false">IFERROR(Copen!AL135/GAMSCopen!AL135,"")</f>
        <v>1</v>
      </c>
      <c r="AN135" s="128" t="n">
        <f aca="false">IFERROR(Copen!AM135/GAMSCopen!AM135,"")</f>
        <v>1</v>
      </c>
      <c r="AO135" s="128" t="n">
        <f aca="false">IFERROR(Copen!AN135/GAMSCopen!AN135,"")</f>
        <v>1</v>
      </c>
      <c r="AP135" s="128" t="n">
        <f aca="false">IFERROR(Copen!AO135/GAMSCopen!AO135,"")</f>
        <v>1</v>
      </c>
      <c r="AQ135" s="128" t="n">
        <f aca="false">IFERROR(Copen!AP135/GAMSCopen!AP135,"")</f>
        <v>1</v>
      </c>
      <c r="AR135" s="128" t="n">
        <f aca="false">IFERROR(Copen!AQ135/GAMSCopen!AQ135,"")</f>
        <v>1</v>
      </c>
      <c r="AS135" s="128" t="n">
        <f aca="false">IFERROR(Copen!AR135/GAMSCopen!AR135,"")</f>
        <v>1</v>
      </c>
      <c r="AT135" s="128" t="n">
        <f aca="false">IFERROR(Copen!AS135/GAMSCopen!AS135,"")</f>
        <v>1</v>
      </c>
      <c r="AU135" s="128" t="n">
        <f aca="false">IFERROR(Copen!AT135/GAMSCopen!AT135,"")</f>
        <v>1</v>
      </c>
      <c r="AV135" s="128" t="n">
        <f aca="false">IFERROR(Copen!AU135/GAMSCopen!AU135,"")</f>
        <v>1</v>
      </c>
      <c r="AW135" s="128" t="n">
        <f aca="false">IFERROR(Copen!AV135/GAMSCopen!AV135,"")</f>
        <v>1</v>
      </c>
      <c r="AX135" s="128" t="n">
        <f aca="false">IFERROR(Copen!AW135/GAMSCopen!AW135,"")</f>
        <v>1</v>
      </c>
      <c r="AY135" s="128" t="n">
        <f aca="false">IFERROR(Copen!AX135/GAMSCopen!AX135,"")</f>
        <v>1</v>
      </c>
      <c r="AZ135" s="128" t="n">
        <f aca="false">IFERROR(Copen!AY135/GAMSCopen!AY135,"")</f>
        <v>1</v>
      </c>
      <c r="BA135" s="128" t="n">
        <f aca="false">IFERROR(Copen!AZ135/GAMSCopen!AZ135,"")</f>
        <v>1</v>
      </c>
      <c r="BB135" s="128" t="n">
        <f aca="false">IFERROR(Copen!BA135/GAMSCopen!BA135,"")</f>
        <v>1</v>
      </c>
      <c r="BC135" s="128" t="n">
        <f aca="false">IFERROR(Copen!BB135/GAMSCopen!BB135,"")</f>
        <v>1</v>
      </c>
      <c r="BD135" s="128" t="n">
        <f aca="false">IFERROR(Copen!BC135/GAMSCopen!BC135,"")</f>
        <v>1</v>
      </c>
      <c r="BE135" s="128" t="n">
        <f aca="false">IFERROR(Copen!BD135/GAMSCopen!BD135,"")</f>
        <v>1</v>
      </c>
      <c r="BF135" s="128" t="n">
        <f aca="false">IFERROR(Copen!BE135/GAMSCopen!BE135,"")</f>
        <v>1</v>
      </c>
      <c r="BG135" s="128" t="n">
        <f aca="false">IFERROR(Copen!BF135/GAMSCopen!BF135,"")</f>
        <v>1</v>
      </c>
      <c r="BH135" s="128" t="n">
        <f aca="false">IFERROR(Copen!BG135/GAMSCopen!BG135,"")</f>
        <v>1</v>
      </c>
      <c r="BI135" s="128" t="n">
        <f aca="false">IFERROR(Copen!BH135/GAMSCopen!BH135,"")</f>
        <v>1</v>
      </c>
      <c r="BJ135" s="128" t="n">
        <f aca="false">IFERROR(Copen!BI135/GAMSCopen!BI135,"")</f>
        <v>1</v>
      </c>
    </row>
    <row r="136" customFormat="false" ht="12.75" hidden="false" customHeight="false" outlineLevel="0" collapsed="false">
      <c r="A136" s="0" t="str">
        <f aca="false">Copen!A136</f>
        <v>Emissions control rate (participants)</v>
      </c>
      <c r="B136" s="0" t="str">
        <f aca="false">GAMSbase!A136</f>
        <v>Emissions Control Rate (participants)</v>
      </c>
      <c r="C136" s="128" t="n">
        <f aca="false">IFERROR(Copen!B136/GAMSCopen!B136,"")</f>
        <v>1.00000000005531</v>
      </c>
      <c r="D136" s="128" t="n">
        <f aca="false">IFERROR(Copen!C136/GAMSCopen!C136,"")</f>
        <v>0.999999998728829</v>
      </c>
      <c r="E136" s="128" t="n">
        <f aca="false">IFERROR(Copen!D136/GAMSCopen!D136,"")</f>
        <v>1.0000000004533</v>
      </c>
      <c r="F136" s="128" t="n">
        <f aca="false">IFERROR(Copen!E136/GAMSCopen!E136,"")</f>
        <v>0.999999999748309</v>
      </c>
      <c r="G136" s="128" t="n">
        <f aca="false">IFERROR(Copen!F136/GAMSCopen!F136,"")</f>
        <v>1.00000000072525</v>
      </c>
      <c r="H136" s="128" t="n">
        <f aca="false">IFERROR(Copen!G136/GAMSCopen!G136,"")</f>
        <v>1.00000000055696</v>
      </c>
      <c r="I136" s="128" t="n">
        <f aca="false">IFERROR(Copen!H136/GAMSCopen!H136,"")</f>
        <v>1.00000000029816</v>
      </c>
      <c r="J136" s="128" t="n">
        <f aca="false">IFERROR(Copen!I136/GAMSCopen!I136,"")</f>
        <v>0.999999999346789</v>
      </c>
      <c r="K136" s="128" t="n">
        <f aca="false">IFERROR(Copen!J136/GAMSCopen!J136,"")</f>
        <v>1.00000000034374</v>
      </c>
      <c r="L136" s="128" t="n">
        <f aca="false">IFERROR(Copen!K136/GAMSCopen!K136,"")</f>
        <v>0.999999999985258</v>
      </c>
      <c r="M136" s="128" t="n">
        <f aca="false">IFERROR(Copen!L136/GAMSCopen!L136,"")</f>
        <v>1.00000000040862</v>
      </c>
      <c r="N136" s="128" t="n">
        <f aca="false">IFERROR(Copen!M136/GAMSCopen!M136,"")</f>
        <v>0.999999999778138</v>
      </c>
      <c r="O136" s="128" t="n">
        <f aca="false">IFERROR(Copen!N136/GAMSCopen!N136,"")</f>
        <v>1.00000000023869</v>
      </c>
      <c r="P136" s="128" t="n">
        <f aca="false">IFERROR(Copen!O136/GAMSCopen!O136,"")</f>
        <v>1.00000000016418</v>
      </c>
      <c r="Q136" s="128" t="n">
        <f aca="false">IFERROR(Copen!P136/GAMSCopen!P136,"")</f>
        <v>1.00000000039087</v>
      </c>
      <c r="R136" s="128" t="n">
        <f aca="false">IFERROR(Copen!Q136/GAMSCopen!Q136,"")</f>
        <v>0.999999999765827</v>
      </c>
      <c r="S136" s="128" t="n">
        <f aca="false">IFERROR(Copen!R136/GAMSCopen!R136,"")</f>
        <v>0.999999999988538</v>
      </c>
      <c r="T136" s="128" t="n">
        <f aca="false">IFERROR(Copen!S136/GAMSCopen!S136,"")</f>
        <v>1.00000000001541</v>
      </c>
      <c r="U136" s="128" t="n">
        <f aca="false">IFERROR(Copen!T136/GAMSCopen!T136,"")</f>
        <v>1</v>
      </c>
      <c r="V136" s="128" t="n">
        <f aca="false">IFERROR(Copen!U136/GAMSCopen!U136,"")</f>
        <v>1</v>
      </c>
      <c r="W136" s="128" t="n">
        <f aca="false">IFERROR(Copen!V136/GAMSCopen!V136,"")</f>
        <v>1</v>
      </c>
      <c r="X136" s="128" t="n">
        <f aca="false">IFERROR(Copen!W136/GAMSCopen!W136,"")</f>
        <v>1</v>
      </c>
      <c r="Y136" s="128" t="n">
        <f aca="false">IFERROR(Copen!X136/GAMSCopen!X136,"")</f>
        <v>1</v>
      </c>
      <c r="Z136" s="128" t="n">
        <f aca="false">IFERROR(Copen!Y136/GAMSCopen!Y136,"")</f>
        <v>1</v>
      </c>
      <c r="AA136" s="128" t="n">
        <f aca="false">IFERROR(Copen!Z136/GAMSCopen!Z136,"")</f>
        <v>1</v>
      </c>
      <c r="AB136" s="128" t="n">
        <f aca="false">IFERROR(Copen!AA136/GAMSCopen!AA136,"")</f>
        <v>1</v>
      </c>
      <c r="AC136" s="128" t="n">
        <f aca="false">IFERROR(Copen!AB136/GAMSCopen!AB136,"")</f>
        <v>1</v>
      </c>
      <c r="AD136" s="128" t="n">
        <f aca="false">IFERROR(Copen!AC136/GAMSCopen!AC136,"")</f>
        <v>1</v>
      </c>
      <c r="AE136" s="128" t="n">
        <f aca="false">IFERROR(Copen!AD136/GAMSCopen!AD136,"")</f>
        <v>1</v>
      </c>
      <c r="AF136" s="128" t="n">
        <f aca="false">IFERROR(Copen!AE136/GAMSCopen!AE136,"")</f>
        <v>1</v>
      </c>
      <c r="AG136" s="128" t="n">
        <f aca="false">IFERROR(Copen!AF136/GAMSCopen!AF136,"")</f>
        <v>1</v>
      </c>
      <c r="AH136" s="128" t="n">
        <f aca="false">IFERROR(Copen!AG136/GAMSCopen!AG136,"")</f>
        <v>1</v>
      </c>
      <c r="AI136" s="128" t="n">
        <f aca="false">IFERROR(Copen!AH136/GAMSCopen!AH136,"")</f>
        <v>1</v>
      </c>
      <c r="AJ136" s="128" t="n">
        <f aca="false">IFERROR(Copen!AI136/GAMSCopen!AI136,"")</f>
        <v>1</v>
      </c>
      <c r="AK136" s="128" t="n">
        <f aca="false">IFERROR(Copen!AJ136/GAMSCopen!AJ136,"")</f>
        <v>1</v>
      </c>
      <c r="AL136" s="128" t="n">
        <f aca="false">IFERROR(Copen!AK136/GAMSCopen!AK136,"")</f>
        <v>1</v>
      </c>
      <c r="AM136" s="128" t="n">
        <f aca="false">IFERROR(Copen!AL136/GAMSCopen!AL136,"")</f>
        <v>1</v>
      </c>
      <c r="AN136" s="128" t="n">
        <f aca="false">IFERROR(Copen!AM136/GAMSCopen!AM136,"")</f>
        <v>1</v>
      </c>
      <c r="AO136" s="128" t="n">
        <f aca="false">IFERROR(Copen!AN136/GAMSCopen!AN136,"")</f>
        <v>1</v>
      </c>
      <c r="AP136" s="128" t="n">
        <f aca="false">IFERROR(Copen!AO136/GAMSCopen!AO136,"")</f>
        <v>1</v>
      </c>
      <c r="AQ136" s="128" t="n">
        <f aca="false">IFERROR(Copen!AP136/GAMSCopen!AP136,"")</f>
        <v>1</v>
      </c>
      <c r="AR136" s="128" t="n">
        <f aca="false">IFERROR(Copen!AQ136/GAMSCopen!AQ136,"")</f>
        <v>1</v>
      </c>
      <c r="AS136" s="128" t="n">
        <f aca="false">IFERROR(Copen!AR136/GAMSCopen!AR136,"")</f>
        <v>1</v>
      </c>
      <c r="AT136" s="128" t="n">
        <f aca="false">IFERROR(Copen!AS136/GAMSCopen!AS136,"")</f>
        <v>1</v>
      </c>
      <c r="AU136" s="128" t="n">
        <f aca="false">IFERROR(Copen!AT136/GAMSCopen!AT136,"")</f>
        <v>1</v>
      </c>
      <c r="AV136" s="128" t="n">
        <f aca="false">IFERROR(Copen!AU136/GAMSCopen!AU136,"")</f>
        <v>1</v>
      </c>
      <c r="AW136" s="128" t="n">
        <f aca="false">IFERROR(Copen!AV136/GAMSCopen!AV136,"")</f>
        <v>1</v>
      </c>
      <c r="AX136" s="128" t="n">
        <f aca="false">IFERROR(Copen!AW136/GAMSCopen!AW136,"")</f>
        <v>1</v>
      </c>
      <c r="AY136" s="128" t="n">
        <f aca="false">IFERROR(Copen!AX136/GAMSCopen!AX136,"")</f>
        <v>1</v>
      </c>
      <c r="AZ136" s="128" t="n">
        <f aca="false">IFERROR(Copen!AY136/GAMSCopen!AY136,"")</f>
        <v>1</v>
      </c>
      <c r="BA136" s="128" t="n">
        <f aca="false">IFERROR(Copen!AZ136/GAMSCopen!AZ136,"")</f>
        <v>1</v>
      </c>
      <c r="BB136" s="128" t="n">
        <f aca="false">IFERROR(Copen!BA136/GAMSCopen!BA136,"")</f>
        <v>1</v>
      </c>
      <c r="BC136" s="128" t="n">
        <f aca="false">IFERROR(Copen!BB136/GAMSCopen!BB136,"")</f>
        <v>1</v>
      </c>
      <c r="BD136" s="128" t="n">
        <f aca="false">IFERROR(Copen!BC136/GAMSCopen!BC136,"")</f>
        <v>1</v>
      </c>
      <c r="BE136" s="128" t="n">
        <f aca="false">IFERROR(Copen!BD136/GAMSCopen!BD136,"")</f>
        <v>1</v>
      </c>
      <c r="BF136" s="128" t="n">
        <f aca="false">IFERROR(Copen!BE136/GAMSCopen!BE136,"")</f>
        <v>1</v>
      </c>
      <c r="BG136" s="128" t="n">
        <f aca="false">IFERROR(Copen!BF136/GAMSCopen!BF136,"")</f>
        <v>1</v>
      </c>
      <c r="BH136" s="128" t="n">
        <f aca="false">IFERROR(Copen!BG136/GAMSCopen!BG136,"")</f>
        <v>1</v>
      </c>
      <c r="BI136" s="128" t="n">
        <f aca="false">IFERROR(Copen!BH136/GAMSCopen!BH136,"")</f>
        <v>1</v>
      </c>
      <c r="BJ136" s="128" t="n">
        <f aca="false">IFERROR(Copen!BI136/GAMSCopen!BI136,"")</f>
        <v>1</v>
      </c>
    </row>
    <row r="137" customFormat="false" ht="12.75" hidden="false" customHeight="false" outlineLevel="0" collapsed="false">
      <c r="A137" s="0" t="str">
        <f aca="false">Copen!A137</f>
        <v>Global average carbon price (per t CO2)</v>
      </c>
      <c r="B137" s="0" t="str">
        <f aca="false">GAMSbase!A137</f>
        <v>Carbon Price (Global Average)</v>
      </c>
      <c r="C137" s="128" t="n">
        <f aca="false">IFERROR(Copen!B137/GAMSCopen!B137,"")</f>
        <v>1.00000000000669</v>
      </c>
      <c r="D137" s="128" t="n">
        <f aca="false">IFERROR(Copen!C137/GAMSCopen!C137,"")</f>
        <v>1.00000000095856</v>
      </c>
      <c r="E137" s="128" t="n">
        <f aca="false">IFERROR(Copen!D137/GAMSCopen!D137,"")</f>
        <v>0.999999999389138</v>
      </c>
      <c r="F137" s="128" t="n">
        <f aca="false">IFERROR(Copen!E137/GAMSCopen!E137,"")</f>
        <v>1.00000000038112</v>
      </c>
      <c r="G137" s="128" t="n">
        <f aca="false">IFERROR(Copen!F137/GAMSCopen!F137,"")</f>
        <v>0.999999999176959</v>
      </c>
      <c r="H137" s="128" t="n">
        <f aca="false">IFERROR(Copen!G137/GAMSCopen!G137,"")</f>
        <v>0.999999999506306</v>
      </c>
      <c r="I137" s="128" t="n">
        <f aca="false">IFERROR(Copen!H137/GAMSCopen!H137,"")</f>
        <v>0.99999999974182</v>
      </c>
      <c r="J137" s="128" t="n">
        <f aca="false">IFERROR(Copen!I137/GAMSCopen!I137,"")</f>
        <v>1.00000000065369</v>
      </c>
      <c r="K137" s="128" t="n">
        <f aca="false">IFERROR(Copen!J137/GAMSCopen!J137,"")</f>
        <v>0.999999999605556</v>
      </c>
      <c r="L137" s="128" t="n">
        <f aca="false">IFERROR(Copen!K137/GAMSCopen!K137,"")</f>
        <v>1.00000000005027</v>
      </c>
      <c r="M137" s="128" t="n">
        <f aca="false">IFERROR(Copen!L137/GAMSCopen!L137,"")</f>
        <v>0.999999999547903</v>
      </c>
      <c r="N137" s="128" t="n">
        <f aca="false">IFERROR(Copen!M137/GAMSCopen!M137,"")</f>
        <v>1.00000000028752</v>
      </c>
      <c r="O137" s="128" t="n">
        <f aca="false">IFERROR(Copen!N137/GAMSCopen!N137,"")</f>
        <v>0.999999999781676</v>
      </c>
      <c r="P137" s="128" t="n">
        <f aca="false">IFERROR(Copen!O137/GAMSCopen!O137,"")</f>
        <v>0.999999999840055</v>
      </c>
      <c r="Q137" s="128" t="n">
        <f aca="false">IFERROR(Copen!P137/GAMSCopen!P137,"")</f>
        <v>0.999999999562082</v>
      </c>
      <c r="R137" s="128" t="n">
        <f aca="false">IFERROR(Copen!Q137/GAMSCopen!Q137,"")</f>
        <v>1.00000000021586</v>
      </c>
      <c r="S137" s="128" t="n">
        <f aca="false">IFERROR(Copen!R137/GAMSCopen!R137,"")</f>
        <v>0.99999999999222</v>
      </c>
      <c r="T137" s="128" t="n">
        <f aca="false">IFERROR(Copen!S137/GAMSCopen!S137,"")</f>
        <v>1.00000000000598</v>
      </c>
      <c r="U137" s="128" t="n">
        <f aca="false">IFERROR(Copen!T137/GAMSCopen!T137,"")</f>
        <v>1</v>
      </c>
      <c r="V137" s="128" t="n">
        <f aca="false">IFERROR(Copen!U137/GAMSCopen!U137,"")</f>
        <v>1</v>
      </c>
      <c r="W137" s="128" t="n">
        <f aca="false">IFERROR(Copen!V137/GAMSCopen!V137,"")</f>
        <v>1</v>
      </c>
      <c r="X137" s="128" t="n">
        <f aca="false">IFERROR(Copen!W137/GAMSCopen!W137,"")</f>
        <v>1</v>
      </c>
      <c r="Y137" s="128" t="n">
        <f aca="false">IFERROR(Copen!X137/GAMSCopen!X137,"")</f>
        <v>1</v>
      </c>
      <c r="Z137" s="128" t="n">
        <f aca="false">IFERROR(Copen!Y137/GAMSCopen!Y137,"")</f>
        <v>1</v>
      </c>
      <c r="AA137" s="128" t="n">
        <f aca="false">IFERROR(Copen!Z137/GAMSCopen!Z137,"")</f>
        <v>1</v>
      </c>
      <c r="AB137" s="128" t="n">
        <f aca="false">IFERROR(Copen!AA137/GAMSCopen!AA137,"")</f>
        <v>1</v>
      </c>
      <c r="AC137" s="128" t="n">
        <f aca="false">IFERROR(Copen!AB137/GAMSCopen!AB137,"")</f>
        <v>1</v>
      </c>
      <c r="AD137" s="128" t="n">
        <f aca="false">IFERROR(Copen!AC137/GAMSCopen!AC137,"")</f>
        <v>1</v>
      </c>
      <c r="AE137" s="128" t="n">
        <f aca="false">IFERROR(Copen!AD137/GAMSCopen!AD137,"")</f>
        <v>1</v>
      </c>
      <c r="AF137" s="128" t="n">
        <f aca="false">IFERROR(Copen!AE137/GAMSCopen!AE137,"")</f>
        <v>1</v>
      </c>
      <c r="AG137" s="128" t="n">
        <f aca="false">IFERROR(Copen!AF137/GAMSCopen!AF137,"")</f>
        <v>1</v>
      </c>
      <c r="AH137" s="128" t="n">
        <f aca="false">IFERROR(Copen!AG137/GAMSCopen!AG137,"")</f>
        <v>1</v>
      </c>
      <c r="AI137" s="128" t="n">
        <f aca="false">IFERROR(Copen!AH137/GAMSCopen!AH137,"")</f>
        <v>1</v>
      </c>
      <c r="AJ137" s="128" t="n">
        <f aca="false">IFERROR(Copen!AI137/GAMSCopen!AI137,"")</f>
        <v>1</v>
      </c>
      <c r="AK137" s="128" t="n">
        <f aca="false">IFERROR(Copen!AJ137/GAMSCopen!AJ137,"")</f>
        <v>1</v>
      </c>
      <c r="AL137" s="128" t="n">
        <f aca="false">IFERROR(Copen!AK137/GAMSCopen!AK137,"")</f>
        <v>1</v>
      </c>
      <c r="AM137" s="128" t="n">
        <f aca="false">IFERROR(Copen!AL137/GAMSCopen!AL137,"")</f>
        <v>1</v>
      </c>
      <c r="AN137" s="128" t="n">
        <f aca="false">IFERROR(Copen!AM137/GAMSCopen!AM137,"")</f>
        <v>1</v>
      </c>
      <c r="AO137" s="128" t="n">
        <f aca="false">IFERROR(Copen!AN137/GAMSCopen!AN137,"")</f>
        <v>1</v>
      </c>
      <c r="AP137" s="128" t="n">
        <f aca="false">IFERROR(Copen!AO137/GAMSCopen!AO137,"")</f>
        <v>1</v>
      </c>
      <c r="AQ137" s="128" t="n">
        <f aca="false">IFERROR(Copen!AP137/GAMSCopen!AP137,"")</f>
        <v>1</v>
      </c>
      <c r="AR137" s="128" t="n">
        <f aca="false">IFERROR(Copen!AQ137/GAMSCopen!AQ137,"")</f>
        <v>1</v>
      </c>
      <c r="AS137" s="128" t="n">
        <f aca="false">IFERROR(Copen!AR137/GAMSCopen!AR137,"")</f>
        <v>1</v>
      </c>
      <c r="AT137" s="128" t="n">
        <f aca="false">IFERROR(Copen!AS137/GAMSCopen!AS137,"")</f>
        <v>1</v>
      </c>
      <c r="AU137" s="128" t="n">
        <f aca="false">IFERROR(Copen!AT137/GAMSCopen!AT137,"")</f>
        <v>1</v>
      </c>
      <c r="AV137" s="128" t="n">
        <f aca="false">IFERROR(Copen!AU137/GAMSCopen!AU137,"")</f>
        <v>1</v>
      </c>
      <c r="AW137" s="128" t="n">
        <f aca="false">IFERROR(Copen!AV137/GAMSCopen!AV137,"")</f>
        <v>1</v>
      </c>
      <c r="AX137" s="128" t="n">
        <f aca="false">IFERROR(Copen!AW137/GAMSCopen!AW137,"")</f>
        <v>1</v>
      </c>
      <c r="AY137" s="128" t="n">
        <f aca="false">IFERROR(Copen!AX137/GAMSCopen!AX137,"")</f>
        <v>1</v>
      </c>
      <c r="AZ137" s="128" t="n">
        <f aca="false">IFERROR(Copen!AY137/GAMSCopen!AY137,"")</f>
        <v>1</v>
      </c>
      <c r="BA137" s="128" t="n">
        <f aca="false">IFERROR(Copen!AZ137/GAMSCopen!AZ137,"")</f>
        <v>1</v>
      </c>
      <c r="BB137" s="128" t="n">
        <f aca="false">IFERROR(Copen!BA137/GAMSCopen!BA137,"")</f>
        <v>1</v>
      </c>
      <c r="BC137" s="128" t="n">
        <f aca="false">IFERROR(Copen!BB137/GAMSCopen!BB137,"")</f>
        <v>1</v>
      </c>
      <c r="BD137" s="128" t="n">
        <f aca="false">IFERROR(Copen!BC137/GAMSCopen!BC137,"")</f>
        <v>1</v>
      </c>
      <c r="BE137" s="128" t="n">
        <f aca="false">IFERROR(Copen!BD137/GAMSCopen!BD137,"")</f>
        <v>1</v>
      </c>
      <c r="BF137" s="128" t="n">
        <f aca="false">IFERROR(Copen!BE137/GAMSCopen!BE137,"")</f>
        <v>1</v>
      </c>
      <c r="BG137" s="128" t="n">
        <f aca="false">IFERROR(Copen!BF137/GAMSCopen!BF137,"")</f>
        <v>1</v>
      </c>
      <c r="BH137" s="128" t="n">
        <f aca="false">IFERROR(Copen!BG137/GAMSCopen!BG137,"")</f>
        <v>1</v>
      </c>
      <c r="BI137" s="128" t="n">
        <f aca="false">IFERROR(Copen!BH137/GAMSCopen!BH137,"")</f>
        <v>1</v>
      </c>
      <c r="BJ137" s="128" t="n">
        <f aca="false">IFERROR(Copen!BI137/GAMSCopen!BI137,"")</f>
        <v>1</v>
      </c>
    </row>
    <row r="138" customFormat="false" ht="12.75" hidden="false" customHeight="false" outlineLevel="0" collapsed="false">
      <c r="A138" s="0" t="str">
        <f aca="false">Copen!A138</f>
        <v>Consumption discount rate (end of period, % per year)</v>
      </c>
      <c r="B138" s="0" t="str">
        <f aca="false">GAMSbase!A138</f>
        <v>Interest Rate (Real Rate of Return)</v>
      </c>
      <c r="C138" s="128" t="n">
        <f aca="false">IFERROR(Copen!B138/GAMSCopen!B138,"")</f>
        <v>1.00000000050525</v>
      </c>
      <c r="D138" s="128" t="n">
        <f aca="false">IFERROR(Copen!C138/GAMSCopen!C138,"")</f>
        <v>1.00000000038896</v>
      </c>
      <c r="E138" s="128" t="n">
        <f aca="false">IFERROR(Copen!D138/GAMSCopen!D138,"")</f>
        <v>0.999999998768629</v>
      </c>
      <c r="F138" s="128" t="n">
        <f aca="false">IFERROR(Copen!E138/GAMSCopen!E138,"")</f>
        <v>1.00000000151591</v>
      </c>
      <c r="G138" s="128" t="n">
        <f aca="false">IFERROR(Copen!F138/GAMSCopen!F138,"")</f>
        <v>0.999999999056882</v>
      </c>
      <c r="H138" s="128" t="n">
        <f aca="false">IFERROR(Copen!G138/GAMSCopen!G138,"")</f>
        <v>1.00000000082047</v>
      </c>
      <c r="I138" s="128" t="n">
        <f aca="false">IFERROR(Copen!H138/GAMSCopen!H138,"")</f>
        <v>1.00000000024646</v>
      </c>
      <c r="J138" s="128" t="n">
        <f aca="false">IFERROR(Copen!I138/GAMSCopen!I138,"")</f>
        <v>1.00000000019116</v>
      </c>
      <c r="K138" s="128" t="n">
        <f aca="false">IFERROR(Copen!J138/GAMSCopen!J138,"")</f>
        <v>1.00000000025009</v>
      </c>
      <c r="L138" s="128" t="n">
        <f aca="false">IFERROR(Copen!K138/GAMSCopen!K138,"")</f>
        <v>1.00000000010171</v>
      </c>
      <c r="M138" s="128" t="n">
        <f aca="false">IFERROR(Copen!L138/GAMSCopen!L138,"")</f>
        <v>1.00000000050686</v>
      </c>
      <c r="N138" s="128" t="n">
        <f aca="false">IFERROR(Copen!M138/GAMSCopen!M138,"")</f>
        <v>1.00000000091061</v>
      </c>
      <c r="O138" s="128" t="n">
        <f aca="false">IFERROR(Copen!N138/GAMSCopen!N138,"")</f>
        <v>0.999999998585282</v>
      </c>
      <c r="P138" s="128" t="n">
        <f aca="false">IFERROR(Copen!O138/GAMSCopen!O138,"")</f>
        <v>0.999999999321395</v>
      </c>
      <c r="Q138" s="128" t="n">
        <f aca="false">IFERROR(Copen!P138/GAMSCopen!P138,"")</f>
        <v>1.00000000245651</v>
      </c>
      <c r="R138" s="128" t="n">
        <f aca="false">IFERROR(Copen!Q138/GAMSCopen!Q138,"")</f>
        <v>0.999999998063166</v>
      </c>
      <c r="S138" s="128" t="n">
        <f aca="false">IFERROR(Copen!R138/GAMSCopen!R138,"")</f>
        <v>1.00000000087136</v>
      </c>
      <c r="T138" s="128" t="n">
        <f aca="false">IFERROR(Copen!S138/GAMSCopen!S138,"")</f>
        <v>1.00000000007059</v>
      </c>
      <c r="U138" s="128" t="n">
        <f aca="false">IFERROR(Copen!T138/GAMSCopen!T138,"")</f>
        <v>0.99999999943783</v>
      </c>
      <c r="V138" s="128" t="n">
        <f aca="false">IFERROR(Copen!U138/GAMSCopen!U138,"")</f>
        <v>0.999999999884018</v>
      </c>
      <c r="W138" s="128" t="n">
        <f aca="false">IFERROR(Copen!V138/GAMSCopen!V138,"")</f>
        <v>1.00000000054264</v>
      </c>
      <c r="X138" s="128" t="n">
        <f aca="false">IFERROR(Copen!W138/GAMSCopen!W138,"")</f>
        <v>1.0000000019457</v>
      </c>
      <c r="Y138" s="128" t="n">
        <f aca="false">IFERROR(Copen!X138/GAMSCopen!X138,"")</f>
        <v>0.999999999995903</v>
      </c>
      <c r="Z138" s="128" t="n">
        <f aca="false">IFERROR(Copen!Y138/GAMSCopen!Y138,"")</f>
        <v>0.999999998557991</v>
      </c>
      <c r="AA138" s="128" t="n">
        <f aca="false">IFERROR(Copen!Z138/GAMSCopen!Z138,"")</f>
        <v>1.00000000052004</v>
      </c>
      <c r="AB138" s="128" t="n">
        <f aca="false">IFERROR(Copen!AA138/GAMSCopen!AA138,"")</f>
        <v>0.999999998326483</v>
      </c>
      <c r="AC138" s="128" t="n">
        <f aca="false">IFERROR(Copen!AB138/GAMSCopen!AB138,"")</f>
        <v>0.9999999993485</v>
      </c>
      <c r="AD138" s="128" t="n">
        <f aca="false">IFERROR(Copen!AC138/GAMSCopen!AC138,"")</f>
        <v>1.00000000237792</v>
      </c>
      <c r="AE138" s="128" t="n">
        <f aca="false">IFERROR(Copen!AD138/GAMSCopen!AD138,"")</f>
        <v>0.999999999620136</v>
      </c>
      <c r="AF138" s="128" t="n">
        <f aca="false">IFERROR(Copen!AE138/GAMSCopen!AE138,"")</f>
        <v>0.999999999788139</v>
      </c>
      <c r="AG138" s="128" t="n">
        <f aca="false">IFERROR(Copen!AF138/GAMSCopen!AF138,"")</f>
        <v>0.999999999172195</v>
      </c>
      <c r="AH138" s="128" t="n">
        <f aca="false">IFERROR(Copen!AG138/GAMSCopen!AG138,"")</f>
        <v>1.00000000173242</v>
      </c>
      <c r="AI138" s="128" t="n">
        <f aca="false">IFERROR(Copen!AH138/GAMSCopen!AH138,"")</f>
        <v>1.00000000031181</v>
      </c>
      <c r="AJ138" s="128" t="n">
        <f aca="false">IFERROR(Copen!AI138/GAMSCopen!AI138,"")</f>
        <v>1.00000000151899</v>
      </c>
      <c r="AK138" s="128" t="n">
        <f aca="false">IFERROR(Copen!AJ138/GAMSCopen!AJ138,"")</f>
        <v>0.999999999663526</v>
      </c>
      <c r="AL138" s="128" t="n">
        <f aca="false">IFERROR(Copen!AK138/GAMSCopen!AK138,"")</f>
        <v>1.00000000090493</v>
      </c>
      <c r="AM138" s="128" t="n">
        <f aca="false">IFERROR(Copen!AL138/GAMSCopen!AL138,"")</f>
        <v>0.999999998695123</v>
      </c>
      <c r="AN138" s="128" t="n">
        <f aca="false">IFERROR(Copen!AM138/GAMSCopen!AM138,"")</f>
        <v>1.00000000072643</v>
      </c>
      <c r="AO138" s="128" t="n">
        <f aca="false">IFERROR(Copen!AN138/GAMSCopen!AN138,"")</f>
        <v>0.999999999889547</v>
      </c>
      <c r="AP138" s="128" t="n">
        <f aca="false">IFERROR(Copen!AO138/GAMSCopen!AO138,"")</f>
        <v>1.00000000048708</v>
      </c>
      <c r="AQ138" s="128" t="n">
        <f aca="false">IFERROR(Copen!AP138/GAMSCopen!AP138,"")</f>
        <v>0.999999997888594</v>
      </c>
      <c r="AR138" s="128" t="n">
        <f aca="false">IFERROR(Copen!AQ138/GAMSCopen!AQ138,"")</f>
        <v>1.00000000253973</v>
      </c>
      <c r="AS138" s="128" t="n">
        <f aca="false">IFERROR(Copen!AR138/GAMSCopen!AR138,"")</f>
        <v>0.999999999790158</v>
      </c>
      <c r="AT138" s="128" t="n">
        <f aca="false">IFERROR(Copen!AS138/GAMSCopen!AS138,"")</f>
        <v>0.999999998792415</v>
      </c>
      <c r="AU138" s="128" t="n">
        <f aca="false">IFERROR(Copen!AT138/GAMSCopen!AT138,"")</f>
        <v>0.999999999220214</v>
      </c>
      <c r="AV138" s="128" t="n">
        <f aca="false">IFERROR(Copen!AU138/GAMSCopen!AU138,"")</f>
        <v>0.999999998539098</v>
      </c>
      <c r="AW138" s="128" t="n">
        <f aca="false">IFERROR(Copen!AV138/GAMSCopen!AV138,"")</f>
        <v>1.00000000139704</v>
      </c>
      <c r="AX138" s="128" t="n">
        <f aca="false">IFERROR(Copen!AW138/GAMSCopen!AW138,"")</f>
        <v>1.00000000092915</v>
      </c>
      <c r="AY138" s="128" t="n">
        <f aca="false">IFERROR(Copen!AX138/GAMSCopen!AX138,"")</f>
        <v>0.999999997562833</v>
      </c>
      <c r="AZ138" s="128" t="n">
        <f aca="false">IFERROR(Copen!AY138/GAMSCopen!AY138,"")</f>
        <v>0.999999996633122</v>
      </c>
      <c r="BA138" s="128" t="n">
        <f aca="false">IFERROR(Copen!AZ138/GAMSCopen!AZ138,"")</f>
        <v>0.999999998857797</v>
      </c>
      <c r="BB138" s="128" t="n">
        <f aca="false">IFERROR(Copen!BA138/GAMSCopen!BA138,"")</f>
        <v>1.00000000032383</v>
      </c>
      <c r="BC138" s="128" t="n">
        <f aca="false">IFERROR(Copen!BB138/GAMSCopen!BB138,"")</f>
        <v>0.999999998680127</v>
      </c>
      <c r="BD138" s="128" t="n">
        <f aca="false">IFERROR(Copen!BC138/GAMSCopen!BC138,"")</f>
        <v>0.999999998759357</v>
      </c>
      <c r="BE138" s="128" t="n">
        <f aca="false">IFERROR(Copen!BD138/GAMSCopen!BD138,"")</f>
        <v>1.00000000031295</v>
      </c>
      <c r="BF138" s="128" t="n">
        <f aca="false">IFERROR(Copen!BE138/GAMSCopen!BE138,"")</f>
        <v>0.999999999539398</v>
      </c>
      <c r="BG138" s="128" t="n">
        <f aca="false">IFERROR(Copen!BF138/GAMSCopen!BF138,"")</f>
        <v>0.999999998191917</v>
      </c>
      <c r="BH138" s="128" t="n">
        <f aca="false">IFERROR(Copen!BG138/GAMSCopen!BG138,"")</f>
        <v>0.99999999881299</v>
      </c>
      <c r="BI138" s="128" t="n">
        <f aca="false">IFERROR(Copen!BH138/GAMSCopen!BH138,"")</f>
        <v>1.00000000138464</v>
      </c>
      <c r="BJ138" s="128" t="str">
        <f aca="false">IFERROR(Copen!BI138/GAMSCopen!BI138,"")</f>
        <v/>
      </c>
    </row>
    <row r="143" customFormat="false" ht="12.75" hidden="false" customHeight="false" outlineLevel="0" collapsed="false">
      <c r="C143" s="128" t="n">
        <f aca="false">+AVERAGE(C3:C138)</f>
        <v>0.987804878104831</v>
      </c>
      <c r="D143" s="128" t="n">
        <f aca="false">+AVERAGE(D3:D138)</f>
        <v>1.00069214887222</v>
      </c>
      <c r="E143" s="128" t="n">
        <f aca="false">+AVERAGE(E3:E138)</f>
        <v>1.0000000000534</v>
      </c>
      <c r="F143" s="128" t="n">
        <f aca="false">+AVERAGE(F3:F138)</f>
        <v>0.99999999994558</v>
      </c>
      <c r="G143" s="128" t="n">
        <f aca="false">+AVERAGE(G3:G138)</f>
        <v>0.999999999870279</v>
      </c>
      <c r="H143" s="128" t="n">
        <f aca="false">+AVERAGE(H3:H138)</f>
        <v>1.00000000024408</v>
      </c>
      <c r="I143" s="128" t="n">
        <f aca="false">+AVERAGE(I3:I138)</f>
        <v>0.999999999883953</v>
      </c>
      <c r="J143" s="128" t="n">
        <f aca="false">+AVERAGE(J3:J138)</f>
        <v>0.999999999830403</v>
      </c>
      <c r="K143" s="128" t="n">
        <f aca="false">+AVERAGE(K3:K138)</f>
        <v>0.999999999960764</v>
      </c>
      <c r="L143" s="128" t="n">
        <f aca="false">+AVERAGE(L3:L138)</f>
        <v>0.999999999925393</v>
      </c>
      <c r="M143" s="128" t="n">
        <f aca="false">+AVERAGE(M3:M138)</f>
        <v>1.00000000002299</v>
      </c>
      <c r="N143" s="128" t="n">
        <f aca="false">+AVERAGE(N3:N138)</f>
        <v>1.00000000018502</v>
      </c>
      <c r="O143" s="128" t="n">
        <f aca="false">+AVERAGE(O3:O138)</f>
        <v>1.00000000006255</v>
      </c>
      <c r="P143" s="128" t="n">
        <f aca="false">+AVERAGE(P3:P138)</f>
        <v>1.00000000001576</v>
      </c>
      <c r="Q143" s="128" t="n">
        <f aca="false">+AVERAGE(Q3:Q138)</f>
        <v>1.00000000024962</v>
      </c>
      <c r="R143" s="128" t="n">
        <f aca="false">+AVERAGE(R3:R138)</f>
        <v>1.00000000005587</v>
      </c>
      <c r="S143" s="128" t="n">
        <f aca="false">+AVERAGE(S3:S138)</f>
        <v>0.999999999947632</v>
      </c>
      <c r="T143" s="128" t="n">
        <f aca="false">+AVERAGE(T3:T138)</f>
        <v>1.00000000017003</v>
      </c>
      <c r="U143" s="128" t="n">
        <f aca="false">+AVERAGE(U3:U138)</f>
        <v>1.00000000007405</v>
      </c>
      <c r="V143" s="128" t="n">
        <f aca="false">+AVERAGE(V3:V138)</f>
        <v>1.00000000002871</v>
      </c>
      <c r="W143" s="128" t="n">
        <f aca="false">+AVERAGE(W3:W138)</f>
        <v>0.999999999998654</v>
      </c>
      <c r="X143" s="128" t="n">
        <f aca="false">+AVERAGE(X3:X138)</f>
        <v>0.999999999980291</v>
      </c>
      <c r="Y143" s="128" t="n">
        <f aca="false">+AVERAGE(Y3:Y138)</f>
        <v>1.00000000014542</v>
      </c>
      <c r="Z143" s="128" t="n">
        <f aca="false">+AVERAGE(Z3:Z138)</f>
        <v>0.99999999992651</v>
      </c>
      <c r="AA143" s="128" t="n">
        <f aca="false">+AVERAGE(AA3:AA138)</f>
        <v>0.999999999991268</v>
      </c>
      <c r="AB143" s="128" t="n">
        <f aca="false">+AVERAGE(AB3:AB138)</f>
        <v>0.999999999934068</v>
      </c>
      <c r="AC143" s="128" t="n">
        <f aca="false">+AVERAGE(AC3:AC138)</f>
        <v>0.999999999832747</v>
      </c>
      <c r="AD143" s="128" t="n">
        <f aca="false">+AVERAGE(AD3:AD138)</f>
        <v>1.00000000000281</v>
      </c>
      <c r="AE143" s="128" t="n">
        <f aca="false">+AVERAGE(AE3:AE138)</f>
        <v>1.00000000013043</v>
      </c>
      <c r="AF143" s="128" t="n">
        <f aca="false">+AVERAGE(AF3:AF138)</f>
        <v>0.999999999907531</v>
      </c>
      <c r="AG143" s="128" t="n">
        <f aca="false">+AVERAGE(AG3:AG138)</f>
        <v>1.00000000030351</v>
      </c>
      <c r="AH143" s="128" t="n">
        <f aca="false">+AVERAGE(AH3:AH138)</f>
        <v>1.00000000025552</v>
      </c>
      <c r="AI143" s="128" t="n">
        <f aca="false">+AVERAGE(AI3:AI138)</f>
        <v>1.00000000000158</v>
      </c>
      <c r="AJ143" s="128" t="n">
        <f aca="false">+AVERAGE(AJ3:AJ138)</f>
        <v>0.99999999989505</v>
      </c>
      <c r="AK143" s="128" t="n">
        <f aca="false">+AVERAGE(AK3:AK138)</f>
        <v>0.99999999996645</v>
      </c>
      <c r="AL143" s="128" t="n">
        <f aca="false">+AVERAGE(AL3:AL138)</f>
        <v>1.00000000061235</v>
      </c>
      <c r="AM143" s="128" t="n">
        <f aca="false">+AVERAGE(AM3:AM138)</f>
        <v>1.00000000046727</v>
      </c>
      <c r="AN143" s="128" t="n">
        <f aca="false">+AVERAGE(AN3:AN138)</f>
        <v>0.999999999251356</v>
      </c>
      <c r="AO143" s="128" t="n">
        <f aca="false">+AVERAGE(AO3:AO138)</f>
        <v>0.999999999562724</v>
      </c>
      <c r="AP143" s="128" t="n">
        <f aca="false">+AVERAGE(AP3:AP138)</f>
        <v>1.00000000195333</v>
      </c>
      <c r="AQ143" s="128" t="n">
        <f aca="false">+AVERAGE(AQ3:AQ138)</f>
        <v>1.00000000217335</v>
      </c>
      <c r="AR143" s="128" t="n">
        <f aca="false">+AVERAGE(AR3:AR138)</f>
        <v>0.999999999749581</v>
      </c>
      <c r="AS143" s="128" t="n">
        <f aca="false">+AVERAGE(AS3:AS138)</f>
        <v>0.999999996618406</v>
      </c>
      <c r="AT143" s="128" t="n">
        <f aca="false">+AVERAGE(AT3:AT138)</f>
        <v>0.999999996443916</v>
      </c>
      <c r="AU143" s="128" t="n">
        <f aca="false">+AVERAGE(AU3:AU138)</f>
        <v>0.999999998883586</v>
      </c>
      <c r="AV143" s="128" t="n">
        <f aca="false">+AVERAGE(AV3:AV138)</f>
        <v>0.99999999574244</v>
      </c>
      <c r="AW143" s="128" t="n">
        <f aca="false">+AVERAGE(AW3:AW138)</f>
        <v>1.00000000340442</v>
      </c>
      <c r="AX143" s="128" t="n">
        <f aca="false">+AVERAGE(AX3:AX138)</f>
        <v>0.99999999342233</v>
      </c>
      <c r="AY143" s="128" t="n">
        <f aca="false">+AVERAGE(AY3:AY138)</f>
        <v>0.999999987007741</v>
      </c>
      <c r="AZ143" s="128" t="n">
        <f aca="false">+AVERAGE(AZ3:AZ138)</f>
        <v>0.999999987332825</v>
      </c>
      <c r="BA143" s="128" t="n">
        <f aca="false">+AVERAGE(BA3:BA138)</f>
        <v>0.999999987095912</v>
      </c>
      <c r="BB143" s="128" t="n">
        <f aca="false">+AVERAGE(BB3:BB138)</f>
        <v>1.00000002348546</v>
      </c>
      <c r="BC143" s="128" t="n">
        <f aca="false">+AVERAGE(BC3:BC138)</f>
        <v>0.9999999784919</v>
      </c>
      <c r="BD143" s="128" t="n">
        <f aca="false">+AVERAGE(BD3:BD138)</f>
        <v>0.999999978606174</v>
      </c>
      <c r="BE143" s="128" t="n">
        <f aca="false">+AVERAGE(BE3:BE138)</f>
        <v>1.00000002540756</v>
      </c>
      <c r="BF143" s="128" t="n">
        <f aca="false">+AVERAGE(BF3:BF138)</f>
        <v>0.999999937465275</v>
      </c>
      <c r="BG143" s="128" t="n">
        <f aca="false">+AVERAGE(BG3:BG138)</f>
        <v>0.999999937502531</v>
      </c>
      <c r="BH143" s="128" t="n">
        <f aca="false">+AVERAGE(BH3:BH138)</f>
        <v>1.00000002864338</v>
      </c>
      <c r="BI143" s="128" t="n">
        <f aca="false">+AVERAGE(BI3:BI138)</f>
        <v>1.00000008726314</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TotalTime>
  <Application>LibreOffice/6.0.7.3$Linux_X86_64 LibreOffice_project/00m0$Build-3</Application>
  <Company>Yale University Department of Economics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1999-01-07T15:40:04Z</dcterms:created>
  <dc:creator>Administrator</dc:creator>
  <dc:description/>
  <dc:language>fr-FR</dc:language>
  <cp:lastModifiedBy/>
  <cp:lastPrinted>2012-06-05T16:15:05Z</cp:lastPrinted>
  <dcterms:modified xsi:type="dcterms:W3CDTF">2021-08-16T11:32:44Z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mpany">
    <vt:lpwstr>Yale University Department of Economics</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